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slg_cehua\trunk\数值文档\数值设计\"/>
    </mc:Choice>
  </mc:AlternateContent>
  <xr:revisionPtr revIDLastSave="0" documentId="13_ncr:1_{D4CBBE53-6B47-4C6E-A765-B9F18EC4BD08}" xr6:coauthVersionLast="47" xr6:coauthVersionMax="47" xr10:uidLastSave="{00000000-0000-0000-0000-000000000000}"/>
  <bookViews>
    <workbookView xWindow="-120" yWindow="-120" windowWidth="29040" windowHeight="15840" tabRatio="894" activeTab="2" xr2:uid="{00000000-000D-0000-FFFF-FFFF00000000}"/>
  </bookViews>
  <sheets>
    <sheet name="节奏总纲" sheetId="6" r:id="rId1"/>
    <sheet name="其他调用" sheetId="9" r:id="rId2"/>
    <sheet name="设计" sheetId="20" r:id="rId3"/>
    <sheet name="标准城池设计" sheetId="3" r:id="rId4"/>
    <sheet name="奖励" sheetId="21" r:id="rId5"/>
    <sheet name="军团战略" sheetId="24" r:id="rId6"/>
    <sheet name="攻城基础信息" sheetId="5" r:id="rId7"/>
    <sheet name="兵营医馆" sheetId="26" r:id="rId8"/>
    <sheet name="疲劳值&amp;地图信息" sheetId="2" r:id="rId9"/>
    <sheet name="成就" sheetId="28" r:id="rId10"/>
    <sheet name="道具投放节奏" sheetId="22" r:id="rId11"/>
    <sheet name="Sheet1" sheetId="27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04" i="9" l="1"/>
  <c r="D404" i="9"/>
  <c r="E404" i="9"/>
  <c r="F404" i="9"/>
  <c r="G404" i="9"/>
  <c r="H404" i="9"/>
  <c r="I404" i="9"/>
  <c r="J404" i="9"/>
  <c r="K404" i="9"/>
  <c r="L404" i="9"/>
  <c r="M404" i="9"/>
  <c r="C405" i="9"/>
  <c r="D405" i="9"/>
  <c r="E405" i="9"/>
  <c r="F405" i="9"/>
  <c r="G405" i="9"/>
  <c r="H405" i="9"/>
  <c r="I405" i="9"/>
  <c r="J405" i="9"/>
  <c r="K405" i="9"/>
  <c r="L405" i="9"/>
  <c r="M405" i="9"/>
  <c r="C406" i="9"/>
  <c r="D406" i="9"/>
  <c r="E406" i="9"/>
  <c r="F406" i="9"/>
  <c r="G406" i="9"/>
  <c r="H406" i="9"/>
  <c r="I406" i="9"/>
  <c r="J406" i="9"/>
  <c r="K406" i="9"/>
  <c r="L406" i="9"/>
  <c r="M406" i="9"/>
  <c r="C407" i="9"/>
  <c r="D407" i="9"/>
  <c r="E407" i="9"/>
  <c r="F407" i="9"/>
  <c r="G407" i="9"/>
  <c r="H407" i="9"/>
  <c r="I407" i="9"/>
  <c r="J407" i="9"/>
  <c r="K407" i="9"/>
  <c r="L407" i="9"/>
  <c r="M407" i="9"/>
  <c r="C408" i="9"/>
  <c r="D408" i="9"/>
  <c r="E408" i="9"/>
  <c r="F408" i="9"/>
  <c r="G408" i="9"/>
  <c r="H408" i="9"/>
  <c r="I408" i="9"/>
  <c r="J408" i="9"/>
  <c r="K408" i="9"/>
  <c r="L408" i="9"/>
  <c r="M408" i="9"/>
  <c r="C409" i="9"/>
  <c r="D409" i="9"/>
  <c r="E409" i="9"/>
  <c r="F409" i="9"/>
  <c r="G409" i="9"/>
  <c r="H409" i="9"/>
  <c r="I409" i="9"/>
  <c r="J409" i="9"/>
  <c r="K409" i="9"/>
  <c r="L409" i="9"/>
  <c r="M409" i="9"/>
  <c r="C410" i="9"/>
  <c r="D410" i="9"/>
  <c r="E410" i="9"/>
  <c r="F410" i="9"/>
  <c r="G410" i="9"/>
  <c r="H410" i="9"/>
  <c r="I410" i="9"/>
  <c r="J410" i="9"/>
  <c r="K410" i="9"/>
  <c r="L410" i="9"/>
  <c r="M410" i="9"/>
  <c r="C411" i="9"/>
  <c r="D411" i="9"/>
  <c r="E411" i="9"/>
  <c r="F411" i="9"/>
  <c r="G411" i="9"/>
  <c r="H411" i="9"/>
  <c r="I411" i="9"/>
  <c r="J411" i="9"/>
  <c r="K411" i="9"/>
  <c r="L411" i="9"/>
  <c r="M411" i="9"/>
  <c r="C412" i="9"/>
  <c r="D412" i="9"/>
  <c r="E412" i="9"/>
  <c r="F412" i="9"/>
  <c r="G412" i="9"/>
  <c r="H412" i="9"/>
  <c r="I412" i="9"/>
  <c r="J412" i="9"/>
  <c r="K412" i="9"/>
  <c r="L412" i="9"/>
  <c r="M412" i="9"/>
  <c r="C413" i="9"/>
  <c r="D413" i="9"/>
  <c r="E413" i="9"/>
  <c r="F413" i="9"/>
  <c r="G413" i="9"/>
  <c r="H413" i="9"/>
  <c r="I413" i="9"/>
  <c r="J413" i="9"/>
  <c r="K413" i="9"/>
  <c r="L413" i="9"/>
  <c r="M413" i="9"/>
  <c r="C414" i="9"/>
  <c r="D414" i="9"/>
  <c r="E414" i="9"/>
  <c r="F414" i="9"/>
  <c r="G414" i="9"/>
  <c r="H414" i="9"/>
  <c r="I414" i="9"/>
  <c r="J414" i="9"/>
  <c r="K414" i="9"/>
  <c r="L414" i="9"/>
  <c r="M414" i="9"/>
  <c r="C415" i="9"/>
  <c r="D415" i="9"/>
  <c r="E415" i="9"/>
  <c r="F415" i="9"/>
  <c r="G415" i="9"/>
  <c r="H415" i="9"/>
  <c r="I415" i="9"/>
  <c r="J415" i="9"/>
  <c r="K415" i="9"/>
  <c r="L415" i="9"/>
  <c r="M415" i="9"/>
  <c r="C416" i="9"/>
  <c r="D416" i="9"/>
  <c r="E416" i="9"/>
  <c r="F416" i="9"/>
  <c r="G416" i="9"/>
  <c r="H416" i="9"/>
  <c r="I416" i="9"/>
  <c r="J416" i="9"/>
  <c r="K416" i="9"/>
  <c r="L416" i="9"/>
  <c r="M416" i="9"/>
  <c r="C417" i="9"/>
  <c r="D417" i="9"/>
  <c r="E417" i="9"/>
  <c r="F417" i="9"/>
  <c r="G417" i="9"/>
  <c r="H417" i="9"/>
  <c r="I417" i="9"/>
  <c r="J417" i="9"/>
  <c r="K417" i="9"/>
  <c r="L417" i="9"/>
  <c r="M417" i="9"/>
  <c r="C418" i="9"/>
  <c r="D418" i="9"/>
  <c r="E418" i="9"/>
  <c r="F418" i="9"/>
  <c r="G418" i="9"/>
  <c r="H418" i="9"/>
  <c r="I418" i="9"/>
  <c r="J418" i="9"/>
  <c r="K418" i="9"/>
  <c r="L418" i="9"/>
  <c r="M418" i="9"/>
  <c r="C419" i="9"/>
  <c r="D419" i="9"/>
  <c r="E419" i="9"/>
  <c r="F419" i="9"/>
  <c r="G419" i="9"/>
  <c r="H419" i="9"/>
  <c r="I419" i="9"/>
  <c r="J419" i="9"/>
  <c r="K419" i="9"/>
  <c r="L419" i="9"/>
  <c r="M419" i="9"/>
  <c r="C420" i="9"/>
  <c r="D420" i="9"/>
  <c r="E420" i="9"/>
  <c r="F420" i="9"/>
  <c r="G420" i="9"/>
  <c r="H420" i="9"/>
  <c r="I420" i="9"/>
  <c r="J420" i="9"/>
  <c r="K420" i="9"/>
  <c r="L420" i="9"/>
  <c r="M420" i="9"/>
  <c r="C421" i="9"/>
  <c r="D421" i="9"/>
  <c r="E421" i="9"/>
  <c r="F421" i="9"/>
  <c r="G421" i="9"/>
  <c r="H421" i="9"/>
  <c r="I421" i="9"/>
  <c r="J421" i="9"/>
  <c r="K421" i="9"/>
  <c r="L421" i="9"/>
  <c r="M421" i="9"/>
  <c r="C422" i="9"/>
  <c r="D422" i="9"/>
  <c r="E422" i="9"/>
  <c r="F422" i="9"/>
  <c r="G422" i="9"/>
  <c r="H422" i="9"/>
  <c r="I422" i="9"/>
  <c r="J422" i="9"/>
  <c r="K422" i="9"/>
  <c r="L422" i="9"/>
  <c r="M422" i="9"/>
  <c r="C423" i="9"/>
  <c r="D423" i="9"/>
  <c r="E423" i="9"/>
  <c r="F423" i="9"/>
  <c r="G423" i="9"/>
  <c r="H423" i="9"/>
  <c r="I423" i="9"/>
  <c r="J423" i="9"/>
  <c r="K423" i="9"/>
  <c r="L423" i="9"/>
  <c r="M423" i="9"/>
  <c r="C424" i="9"/>
  <c r="D424" i="9"/>
  <c r="E424" i="9"/>
  <c r="F424" i="9"/>
  <c r="G424" i="9"/>
  <c r="H424" i="9"/>
  <c r="I424" i="9"/>
  <c r="J424" i="9"/>
  <c r="K424" i="9"/>
  <c r="L424" i="9"/>
  <c r="M424" i="9"/>
  <c r="C425" i="9"/>
  <c r="D425" i="9"/>
  <c r="E425" i="9"/>
  <c r="F425" i="9"/>
  <c r="G425" i="9"/>
  <c r="H425" i="9"/>
  <c r="I425" i="9"/>
  <c r="J425" i="9"/>
  <c r="K425" i="9"/>
  <c r="L425" i="9"/>
  <c r="M425" i="9"/>
  <c r="C426" i="9"/>
  <c r="D426" i="9"/>
  <c r="E426" i="9"/>
  <c r="F426" i="9"/>
  <c r="G426" i="9"/>
  <c r="H426" i="9"/>
  <c r="I426" i="9"/>
  <c r="J426" i="9"/>
  <c r="K426" i="9"/>
  <c r="L426" i="9"/>
  <c r="M426" i="9"/>
  <c r="C427" i="9"/>
  <c r="D427" i="9"/>
  <c r="E427" i="9"/>
  <c r="F427" i="9"/>
  <c r="G427" i="9"/>
  <c r="H427" i="9"/>
  <c r="I427" i="9"/>
  <c r="J427" i="9"/>
  <c r="K427" i="9"/>
  <c r="L427" i="9"/>
  <c r="M427" i="9"/>
  <c r="C428" i="9"/>
  <c r="D428" i="9"/>
  <c r="E428" i="9"/>
  <c r="F428" i="9"/>
  <c r="G428" i="9"/>
  <c r="H428" i="9"/>
  <c r="I428" i="9"/>
  <c r="J428" i="9"/>
  <c r="K428" i="9"/>
  <c r="L428" i="9"/>
  <c r="M428" i="9"/>
  <c r="C429" i="9"/>
  <c r="D429" i="9"/>
  <c r="E429" i="9"/>
  <c r="F429" i="9"/>
  <c r="G429" i="9"/>
  <c r="H429" i="9"/>
  <c r="I429" i="9"/>
  <c r="J429" i="9"/>
  <c r="K429" i="9"/>
  <c r="L429" i="9"/>
  <c r="M429" i="9"/>
  <c r="C430" i="9"/>
  <c r="D430" i="9"/>
  <c r="E430" i="9"/>
  <c r="F430" i="9"/>
  <c r="G430" i="9"/>
  <c r="H430" i="9"/>
  <c r="I430" i="9"/>
  <c r="J430" i="9"/>
  <c r="K430" i="9"/>
  <c r="L430" i="9"/>
  <c r="M430" i="9"/>
  <c r="C431" i="9"/>
  <c r="D431" i="9"/>
  <c r="E431" i="9"/>
  <c r="F431" i="9"/>
  <c r="G431" i="9"/>
  <c r="H431" i="9"/>
  <c r="I431" i="9"/>
  <c r="J431" i="9"/>
  <c r="K431" i="9"/>
  <c r="L431" i="9"/>
  <c r="M431" i="9"/>
  <c r="C432" i="9"/>
  <c r="D432" i="9"/>
  <c r="E432" i="9"/>
  <c r="F432" i="9"/>
  <c r="G432" i="9"/>
  <c r="H432" i="9"/>
  <c r="I432" i="9"/>
  <c r="J432" i="9"/>
  <c r="K432" i="9"/>
  <c r="L432" i="9"/>
  <c r="M432" i="9"/>
  <c r="C433" i="9"/>
  <c r="D433" i="9"/>
  <c r="E433" i="9"/>
  <c r="F433" i="9"/>
  <c r="G433" i="9"/>
  <c r="H433" i="9"/>
  <c r="I433" i="9"/>
  <c r="J433" i="9"/>
  <c r="K433" i="9"/>
  <c r="L433" i="9"/>
  <c r="M433" i="9"/>
  <c r="C434" i="9"/>
  <c r="D434" i="9"/>
  <c r="E434" i="9"/>
  <c r="F434" i="9"/>
  <c r="G434" i="9"/>
  <c r="H434" i="9"/>
  <c r="I434" i="9"/>
  <c r="J434" i="9"/>
  <c r="K434" i="9"/>
  <c r="L434" i="9"/>
  <c r="M434" i="9"/>
  <c r="C435" i="9"/>
  <c r="D435" i="9"/>
  <c r="E435" i="9"/>
  <c r="F435" i="9"/>
  <c r="G435" i="9"/>
  <c r="H435" i="9"/>
  <c r="I435" i="9"/>
  <c r="J435" i="9"/>
  <c r="K435" i="9"/>
  <c r="L435" i="9"/>
  <c r="M435" i="9"/>
  <c r="C436" i="9"/>
  <c r="D436" i="9"/>
  <c r="E436" i="9"/>
  <c r="F436" i="9"/>
  <c r="G436" i="9"/>
  <c r="H436" i="9"/>
  <c r="I436" i="9"/>
  <c r="J436" i="9"/>
  <c r="K436" i="9"/>
  <c r="L436" i="9"/>
  <c r="M436" i="9"/>
  <c r="C437" i="9"/>
  <c r="D437" i="9"/>
  <c r="E437" i="9"/>
  <c r="F437" i="9"/>
  <c r="G437" i="9"/>
  <c r="H437" i="9"/>
  <c r="I437" i="9"/>
  <c r="J437" i="9"/>
  <c r="K437" i="9"/>
  <c r="L437" i="9"/>
  <c r="M437" i="9"/>
  <c r="C438" i="9"/>
  <c r="D438" i="9"/>
  <c r="E438" i="9"/>
  <c r="F438" i="9"/>
  <c r="G438" i="9"/>
  <c r="H438" i="9"/>
  <c r="I438" i="9"/>
  <c r="J438" i="9"/>
  <c r="K438" i="9"/>
  <c r="L438" i="9"/>
  <c r="M438" i="9"/>
  <c r="C439" i="9"/>
  <c r="D439" i="9"/>
  <c r="E439" i="9"/>
  <c r="F439" i="9"/>
  <c r="G439" i="9"/>
  <c r="H439" i="9"/>
  <c r="I439" i="9"/>
  <c r="J439" i="9"/>
  <c r="K439" i="9"/>
  <c r="L439" i="9"/>
  <c r="M439" i="9"/>
  <c r="C440" i="9"/>
  <c r="D440" i="9"/>
  <c r="E440" i="9"/>
  <c r="F440" i="9"/>
  <c r="G440" i="9"/>
  <c r="H440" i="9"/>
  <c r="I440" i="9"/>
  <c r="J440" i="9"/>
  <c r="K440" i="9"/>
  <c r="L440" i="9"/>
  <c r="M440" i="9"/>
  <c r="C441" i="9"/>
  <c r="D441" i="9"/>
  <c r="E441" i="9"/>
  <c r="F441" i="9"/>
  <c r="G441" i="9"/>
  <c r="H441" i="9"/>
  <c r="I441" i="9"/>
  <c r="J441" i="9"/>
  <c r="K441" i="9"/>
  <c r="L441" i="9"/>
  <c r="M441" i="9"/>
  <c r="C442" i="9"/>
  <c r="D442" i="9"/>
  <c r="E442" i="9"/>
  <c r="F442" i="9"/>
  <c r="G442" i="9"/>
  <c r="H442" i="9"/>
  <c r="I442" i="9"/>
  <c r="J442" i="9"/>
  <c r="K442" i="9"/>
  <c r="L442" i="9"/>
  <c r="M442" i="9"/>
  <c r="C443" i="9"/>
  <c r="D443" i="9"/>
  <c r="E443" i="9"/>
  <c r="F443" i="9"/>
  <c r="G443" i="9"/>
  <c r="H443" i="9"/>
  <c r="I443" i="9"/>
  <c r="J443" i="9"/>
  <c r="K443" i="9"/>
  <c r="L443" i="9"/>
  <c r="M443" i="9"/>
  <c r="C444" i="9"/>
  <c r="D444" i="9"/>
  <c r="E444" i="9"/>
  <c r="F444" i="9"/>
  <c r="G444" i="9"/>
  <c r="H444" i="9"/>
  <c r="I444" i="9"/>
  <c r="J444" i="9"/>
  <c r="K444" i="9"/>
  <c r="L444" i="9"/>
  <c r="M444" i="9"/>
  <c r="C445" i="9"/>
  <c r="D445" i="9"/>
  <c r="E445" i="9"/>
  <c r="F445" i="9"/>
  <c r="G445" i="9"/>
  <c r="H445" i="9"/>
  <c r="I445" i="9"/>
  <c r="J445" i="9"/>
  <c r="K445" i="9"/>
  <c r="L445" i="9"/>
  <c r="M445" i="9"/>
  <c r="C446" i="9"/>
  <c r="D446" i="9"/>
  <c r="E446" i="9"/>
  <c r="F446" i="9"/>
  <c r="G446" i="9"/>
  <c r="H446" i="9"/>
  <c r="I446" i="9"/>
  <c r="J446" i="9"/>
  <c r="K446" i="9"/>
  <c r="L446" i="9"/>
  <c r="M446" i="9"/>
  <c r="C447" i="9"/>
  <c r="D447" i="9"/>
  <c r="E447" i="9"/>
  <c r="F447" i="9"/>
  <c r="G447" i="9"/>
  <c r="H447" i="9"/>
  <c r="I447" i="9"/>
  <c r="J447" i="9"/>
  <c r="K447" i="9"/>
  <c r="L447" i="9"/>
  <c r="M447" i="9"/>
  <c r="C448" i="9"/>
  <c r="D448" i="9"/>
  <c r="E448" i="9"/>
  <c r="F448" i="9"/>
  <c r="G448" i="9"/>
  <c r="H448" i="9"/>
  <c r="I448" i="9"/>
  <c r="J448" i="9"/>
  <c r="K448" i="9"/>
  <c r="L448" i="9"/>
  <c r="M448" i="9"/>
  <c r="C449" i="9"/>
  <c r="D449" i="9"/>
  <c r="E449" i="9"/>
  <c r="F449" i="9"/>
  <c r="G449" i="9"/>
  <c r="H449" i="9"/>
  <c r="I449" i="9"/>
  <c r="J449" i="9"/>
  <c r="K449" i="9"/>
  <c r="L449" i="9"/>
  <c r="M449" i="9"/>
  <c r="C450" i="9"/>
  <c r="D450" i="9"/>
  <c r="E450" i="9"/>
  <c r="F450" i="9"/>
  <c r="G450" i="9"/>
  <c r="H450" i="9"/>
  <c r="I450" i="9"/>
  <c r="J450" i="9"/>
  <c r="K450" i="9"/>
  <c r="L450" i="9"/>
  <c r="M450" i="9"/>
  <c r="C451" i="9"/>
  <c r="D451" i="9"/>
  <c r="E451" i="9"/>
  <c r="F451" i="9"/>
  <c r="G451" i="9"/>
  <c r="H451" i="9"/>
  <c r="I451" i="9"/>
  <c r="J451" i="9"/>
  <c r="K451" i="9"/>
  <c r="L451" i="9"/>
  <c r="M451" i="9"/>
  <c r="C452" i="9"/>
  <c r="D452" i="9"/>
  <c r="E452" i="9"/>
  <c r="F452" i="9"/>
  <c r="G452" i="9"/>
  <c r="H452" i="9"/>
  <c r="I452" i="9"/>
  <c r="J452" i="9"/>
  <c r="K452" i="9"/>
  <c r="L452" i="9"/>
  <c r="M452" i="9"/>
  <c r="C453" i="9"/>
  <c r="D453" i="9"/>
  <c r="E453" i="9"/>
  <c r="F453" i="9"/>
  <c r="G453" i="9"/>
  <c r="H453" i="9"/>
  <c r="I453" i="9"/>
  <c r="J453" i="9"/>
  <c r="K453" i="9"/>
  <c r="L453" i="9"/>
  <c r="M453" i="9"/>
  <c r="C454" i="9"/>
  <c r="D454" i="9"/>
  <c r="E454" i="9"/>
  <c r="F454" i="9"/>
  <c r="G454" i="9"/>
  <c r="H454" i="9"/>
  <c r="I454" i="9"/>
  <c r="J454" i="9"/>
  <c r="K454" i="9"/>
  <c r="L454" i="9"/>
  <c r="M454" i="9"/>
  <c r="C455" i="9"/>
  <c r="D455" i="9"/>
  <c r="E455" i="9"/>
  <c r="F455" i="9"/>
  <c r="G455" i="9"/>
  <c r="H455" i="9"/>
  <c r="I455" i="9"/>
  <c r="J455" i="9"/>
  <c r="K455" i="9"/>
  <c r="L455" i="9"/>
  <c r="M455" i="9"/>
  <c r="C456" i="9"/>
  <c r="D456" i="9"/>
  <c r="E456" i="9"/>
  <c r="F456" i="9"/>
  <c r="G456" i="9"/>
  <c r="H456" i="9"/>
  <c r="I456" i="9"/>
  <c r="J456" i="9"/>
  <c r="K456" i="9"/>
  <c r="L456" i="9"/>
  <c r="M456" i="9"/>
  <c r="C457" i="9"/>
  <c r="D457" i="9"/>
  <c r="E457" i="9"/>
  <c r="F457" i="9"/>
  <c r="G457" i="9"/>
  <c r="H457" i="9"/>
  <c r="I457" i="9"/>
  <c r="J457" i="9"/>
  <c r="K457" i="9"/>
  <c r="L457" i="9"/>
  <c r="M457" i="9"/>
  <c r="C458" i="9"/>
  <c r="D458" i="9"/>
  <c r="E458" i="9"/>
  <c r="F458" i="9"/>
  <c r="G458" i="9"/>
  <c r="H458" i="9"/>
  <c r="I458" i="9"/>
  <c r="J458" i="9"/>
  <c r="K458" i="9"/>
  <c r="L458" i="9"/>
  <c r="M458" i="9"/>
  <c r="C459" i="9"/>
  <c r="D459" i="9"/>
  <c r="E459" i="9"/>
  <c r="F459" i="9"/>
  <c r="G459" i="9"/>
  <c r="H459" i="9"/>
  <c r="I459" i="9"/>
  <c r="J459" i="9"/>
  <c r="K459" i="9"/>
  <c r="L459" i="9"/>
  <c r="M459" i="9"/>
  <c r="C460" i="9"/>
  <c r="D460" i="9"/>
  <c r="E460" i="9"/>
  <c r="F460" i="9"/>
  <c r="G460" i="9"/>
  <c r="H460" i="9"/>
  <c r="I460" i="9"/>
  <c r="J460" i="9"/>
  <c r="K460" i="9"/>
  <c r="L460" i="9"/>
  <c r="M460" i="9"/>
  <c r="C461" i="9"/>
  <c r="D461" i="9"/>
  <c r="E461" i="9"/>
  <c r="F461" i="9"/>
  <c r="G461" i="9"/>
  <c r="H461" i="9"/>
  <c r="I461" i="9"/>
  <c r="J461" i="9"/>
  <c r="K461" i="9"/>
  <c r="L461" i="9"/>
  <c r="M461" i="9"/>
  <c r="C462" i="9"/>
  <c r="D462" i="9"/>
  <c r="E462" i="9"/>
  <c r="F462" i="9"/>
  <c r="G462" i="9"/>
  <c r="H462" i="9"/>
  <c r="I462" i="9"/>
  <c r="J462" i="9"/>
  <c r="K462" i="9"/>
  <c r="L462" i="9"/>
  <c r="M462" i="9"/>
  <c r="C463" i="9"/>
  <c r="D463" i="9"/>
  <c r="E463" i="9"/>
  <c r="F463" i="9"/>
  <c r="G463" i="9"/>
  <c r="H463" i="9"/>
  <c r="I463" i="9"/>
  <c r="J463" i="9"/>
  <c r="K463" i="9"/>
  <c r="L463" i="9"/>
  <c r="M463" i="9"/>
  <c r="C464" i="9"/>
  <c r="D464" i="9"/>
  <c r="E464" i="9"/>
  <c r="F464" i="9"/>
  <c r="G464" i="9"/>
  <c r="H464" i="9"/>
  <c r="I464" i="9"/>
  <c r="J464" i="9"/>
  <c r="K464" i="9"/>
  <c r="L464" i="9"/>
  <c r="M464" i="9"/>
  <c r="C465" i="9"/>
  <c r="D465" i="9"/>
  <c r="E465" i="9"/>
  <c r="F465" i="9"/>
  <c r="G465" i="9"/>
  <c r="H465" i="9"/>
  <c r="I465" i="9"/>
  <c r="J465" i="9"/>
  <c r="K465" i="9"/>
  <c r="L465" i="9"/>
  <c r="M465" i="9"/>
  <c r="C466" i="9"/>
  <c r="D466" i="9"/>
  <c r="E466" i="9"/>
  <c r="F466" i="9"/>
  <c r="G466" i="9"/>
  <c r="H466" i="9"/>
  <c r="I466" i="9"/>
  <c r="J466" i="9"/>
  <c r="K466" i="9"/>
  <c r="L466" i="9"/>
  <c r="M466" i="9"/>
  <c r="C467" i="9"/>
  <c r="D467" i="9"/>
  <c r="E467" i="9"/>
  <c r="F467" i="9"/>
  <c r="G467" i="9"/>
  <c r="H467" i="9"/>
  <c r="I467" i="9"/>
  <c r="J467" i="9"/>
  <c r="K467" i="9"/>
  <c r="L467" i="9"/>
  <c r="M467" i="9"/>
  <c r="C468" i="9"/>
  <c r="D468" i="9"/>
  <c r="E468" i="9"/>
  <c r="F468" i="9"/>
  <c r="G468" i="9"/>
  <c r="H468" i="9"/>
  <c r="I468" i="9"/>
  <c r="J468" i="9"/>
  <c r="K468" i="9"/>
  <c r="L468" i="9"/>
  <c r="M468" i="9"/>
  <c r="C469" i="9"/>
  <c r="D469" i="9"/>
  <c r="E469" i="9"/>
  <c r="F469" i="9"/>
  <c r="G469" i="9"/>
  <c r="H469" i="9"/>
  <c r="I469" i="9"/>
  <c r="J469" i="9"/>
  <c r="K469" i="9"/>
  <c r="L469" i="9"/>
  <c r="M469" i="9"/>
  <c r="C470" i="9"/>
  <c r="D470" i="9"/>
  <c r="E470" i="9"/>
  <c r="F470" i="9"/>
  <c r="G470" i="9"/>
  <c r="H470" i="9"/>
  <c r="I470" i="9"/>
  <c r="J470" i="9"/>
  <c r="K470" i="9"/>
  <c r="L470" i="9"/>
  <c r="M470" i="9"/>
  <c r="C471" i="9"/>
  <c r="D471" i="9"/>
  <c r="E471" i="9"/>
  <c r="F471" i="9"/>
  <c r="G471" i="9"/>
  <c r="H471" i="9"/>
  <c r="I471" i="9"/>
  <c r="J471" i="9"/>
  <c r="K471" i="9"/>
  <c r="L471" i="9"/>
  <c r="M471" i="9"/>
  <c r="C472" i="9"/>
  <c r="D472" i="9"/>
  <c r="E472" i="9"/>
  <c r="F472" i="9"/>
  <c r="G472" i="9"/>
  <c r="H472" i="9"/>
  <c r="I472" i="9"/>
  <c r="J472" i="9"/>
  <c r="K472" i="9"/>
  <c r="L472" i="9"/>
  <c r="M472" i="9"/>
  <c r="C473" i="9"/>
  <c r="D473" i="9"/>
  <c r="E473" i="9"/>
  <c r="F473" i="9"/>
  <c r="G473" i="9"/>
  <c r="H473" i="9"/>
  <c r="I473" i="9"/>
  <c r="J473" i="9"/>
  <c r="K473" i="9"/>
  <c r="L473" i="9"/>
  <c r="M473" i="9"/>
  <c r="C474" i="9"/>
  <c r="D474" i="9"/>
  <c r="E474" i="9"/>
  <c r="F474" i="9"/>
  <c r="G474" i="9"/>
  <c r="H474" i="9"/>
  <c r="I474" i="9"/>
  <c r="J474" i="9"/>
  <c r="K474" i="9"/>
  <c r="L474" i="9"/>
  <c r="M474" i="9"/>
  <c r="C475" i="9"/>
  <c r="D475" i="9"/>
  <c r="E475" i="9"/>
  <c r="F475" i="9"/>
  <c r="G475" i="9"/>
  <c r="H475" i="9"/>
  <c r="I475" i="9"/>
  <c r="J475" i="9"/>
  <c r="K475" i="9"/>
  <c r="L475" i="9"/>
  <c r="M475" i="9"/>
  <c r="C476" i="9"/>
  <c r="D476" i="9"/>
  <c r="E476" i="9"/>
  <c r="F476" i="9"/>
  <c r="G476" i="9"/>
  <c r="H476" i="9"/>
  <c r="I476" i="9"/>
  <c r="J476" i="9"/>
  <c r="K476" i="9"/>
  <c r="L476" i="9"/>
  <c r="M476" i="9"/>
  <c r="C477" i="9"/>
  <c r="D477" i="9"/>
  <c r="E477" i="9"/>
  <c r="F477" i="9"/>
  <c r="G477" i="9"/>
  <c r="H477" i="9"/>
  <c r="I477" i="9"/>
  <c r="J477" i="9"/>
  <c r="K477" i="9"/>
  <c r="L477" i="9"/>
  <c r="M477" i="9"/>
  <c r="C478" i="9"/>
  <c r="D478" i="9"/>
  <c r="E478" i="9"/>
  <c r="F478" i="9"/>
  <c r="G478" i="9"/>
  <c r="H478" i="9"/>
  <c r="I478" i="9"/>
  <c r="J478" i="9"/>
  <c r="K478" i="9"/>
  <c r="L478" i="9"/>
  <c r="M478" i="9"/>
  <c r="C479" i="9"/>
  <c r="D479" i="9"/>
  <c r="E479" i="9"/>
  <c r="F479" i="9"/>
  <c r="G479" i="9"/>
  <c r="H479" i="9"/>
  <c r="I479" i="9"/>
  <c r="J479" i="9"/>
  <c r="K479" i="9"/>
  <c r="L479" i="9"/>
  <c r="M479" i="9"/>
  <c r="C480" i="9"/>
  <c r="D480" i="9"/>
  <c r="E480" i="9"/>
  <c r="F480" i="9"/>
  <c r="G480" i="9"/>
  <c r="H480" i="9"/>
  <c r="I480" i="9"/>
  <c r="J480" i="9"/>
  <c r="K480" i="9"/>
  <c r="L480" i="9"/>
  <c r="M480" i="9"/>
  <c r="C481" i="9"/>
  <c r="D481" i="9"/>
  <c r="E481" i="9"/>
  <c r="F481" i="9"/>
  <c r="G481" i="9"/>
  <c r="H481" i="9"/>
  <c r="I481" i="9"/>
  <c r="J481" i="9"/>
  <c r="K481" i="9"/>
  <c r="L481" i="9"/>
  <c r="M481" i="9"/>
  <c r="C482" i="9"/>
  <c r="D482" i="9"/>
  <c r="E482" i="9"/>
  <c r="F482" i="9"/>
  <c r="G482" i="9"/>
  <c r="H482" i="9"/>
  <c r="I482" i="9"/>
  <c r="J482" i="9"/>
  <c r="K482" i="9"/>
  <c r="L482" i="9"/>
  <c r="M482" i="9"/>
  <c r="C483" i="9"/>
  <c r="D483" i="9"/>
  <c r="E483" i="9"/>
  <c r="F483" i="9"/>
  <c r="G483" i="9"/>
  <c r="H483" i="9"/>
  <c r="I483" i="9"/>
  <c r="J483" i="9"/>
  <c r="K483" i="9"/>
  <c r="L483" i="9"/>
  <c r="M483" i="9"/>
  <c r="C484" i="9"/>
  <c r="D484" i="9"/>
  <c r="E484" i="9"/>
  <c r="F484" i="9"/>
  <c r="G484" i="9"/>
  <c r="H484" i="9"/>
  <c r="I484" i="9"/>
  <c r="J484" i="9"/>
  <c r="K484" i="9"/>
  <c r="L484" i="9"/>
  <c r="M484" i="9"/>
  <c r="C485" i="9"/>
  <c r="D485" i="9"/>
  <c r="E485" i="9"/>
  <c r="F485" i="9"/>
  <c r="G485" i="9"/>
  <c r="H485" i="9"/>
  <c r="I485" i="9"/>
  <c r="J485" i="9"/>
  <c r="K485" i="9"/>
  <c r="L485" i="9"/>
  <c r="M485" i="9"/>
  <c r="C486" i="9"/>
  <c r="D486" i="9"/>
  <c r="E486" i="9"/>
  <c r="F486" i="9"/>
  <c r="G486" i="9"/>
  <c r="H486" i="9"/>
  <c r="I486" i="9"/>
  <c r="J486" i="9"/>
  <c r="K486" i="9"/>
  <c r="L486" i="9"/>
  <c r="M486" i="9"/>
  <c r="C487" i="9"/>
  <c r="D487" i="9"/>
  <c r="E487" i="9"/>
  <c r="F487" i="9"/>
  <c r="G487" i="9"/>
  <c r="H487" i="9"/>
  <c r="I487" i="9"/>
  <c r="J487" i="9"/>
  <c r="K487" i="9"/>
  <c r="L487" i="9"/>
  <c r="M487" i="9"/>
  <c r="C488" i="9"/>
  <c r="D488" i="9"/>
  <c r="E488" i="9"/>
  <c r="F488" i="9"/>
  <c r="G488" i="9"/>
  <c r="H488" i="9"/>
  <c r="I488" i="9"/>
  <c r="J488" i="9"/>
  <c r="K488" i="9"/>
  <c r="L488" i="9"/>
  <c r="M488" i="9"/>
  <c r="C489" i="9"/>
  <c r="D489" i="9"/>
  <c r="E489" i="9"/>
  <c r="F489" i="9"/>
  <c r="G489" i="9"/>
  <c r="H489" i="9"/>
  <c r="I489" i="9"/>
  <c r="J489" i="9"/>
  <c r="K489" i="9"/>
  <c r="L489" i="9"/>
  <c r="M489" i="9"/>
  <c r="C490" i="9"/>
  <c r="D490" i="9"/>
  <c r="E490" i="9"/>
  <c r="F490" i="9"/>
  <c r="G490" i="9"/>
  <c r="H490" i="9"/>
  <c r="I490" i="9"/>
  <c r="J490" i="9"/>
  <c r="K490" i="9"/>
  <c r="L490" i="9"/>
  <c r="M490" i="9"/>
  <c r="C491" i="9"/>
  <c r="D491" i="9"/>
  <c r="E491" i="9"/>
  <c r="F491" i="9"/>
  <c r="G491" i="9"/>
  <c r="H491" i="9"/>
  <c r="I491" i="9"/>
  <c r="J491" i="9"/>
  <c r="K491" i="9"/>
  <c r="L491" i="9"/>
  <c r="M491" i="9"/>
  <c r="C492" i="9"/>
  <c r="D492" i="9"/>
  <c r="E492" i="9"/>
  <c r="F492" i="9"/>
  <c r="G492" i="9"/>
  <c r="H492" i="9"/>
  <c r="I492" i="9"/>
  <c r="J492" i="9"/>
  <c r="K492" i="9"/>
  <c r="L492" i="9"/>
  <c r="M492" i="9"/>
  <c r="C493" i="9"/>
  <c r="D493" i="9"/>
  <c r="E493" i="9"/>
  <c r="F493" i="9"/>
  <c r="G493" i="9"/>
  <c r="H493" i="9"/>
  <c r="I493" i="9"/>
  <c r="J493" i="9"/>
  <c r="K493" i="9"/>
  <c r="L493" i="9"/>
  <c r="M493" i="9"/>
  <c r="C494" i="9"/>
  <c r="D494" i="9"/>
  <c r="E494" i="9"/>
  <c r="F494" i="9"/>
  <c r="G494" i="9"/>
  <c r="H494" i="9"/>
  <c r="I494" i="9"/>
  <c r="J494" i="9"/>
  <c r="K494" i="9"/>
  <c r="L494" i="9"/>
  <c r="M494" i="9"/>
  <c r="C495" i="9"/>
  <c r="D495" i="9"/>
  <c r="E495" i="9"/>
  <c r="F495" i="9"/>
  <c r="G495" i="9"/>
  <c r="H495" i="9"/>
  <c r="I495" i="9"/>
  <c r="J495" i="9"/>
  <c r="K495" i="9"/>
  <c r="L495" i="9"/>
  <c r="M495" i="9"/>
  <c r="C496" i="9"/>
  <c r="D496" i="9"/>
  <c r="E496" i="9"/>
  <c r="F496" i="9"/>
  <c r="G496" i="9"/>
  <c r="H496" i="9"/>
  <c r="I496" i="9"/>
  <c r="J496" i="9"/>
  <c r="K496" i="9"/>
  <c r="L496" i="9"/>
  <c r="M496" i="9"/>
  <c r="C497" i="9"/>
  <c r="D497" i="9"/>
  <c r="E497" i="9"/>
  <c r="F497" i="9"/>
  <c r="G497" i="9"/>
  <c r="H497" i="9"/>
  <c r="I497" i="9"/>
  <c r="J497" i="9"/>
  <c r="K497" i="9"/>
  <c r="L497" i="9"/>
  <c r="M497" i="9"/>
  <c r="C498" i="9"/>
  <c r="D498" i="9"/>
  <c r="E498" i="9"/>
  <c r="F498" i="9"/>
  <c r="G498" i="9"/>
  <c r="H498" i="9"/>
  <c r="I498" i="9"/>
  <c r="J498" i="9"/>
  <c r="K498" i="9"/>
  <c r="L498" i="9"/>
  <c r="M498" i="9"/>
  <c r="C499" i="9"/>
  <c r="D499" i="9"/>
  <c r="E499" i="9"/>
  <c r="F499" i="9"/>
  <c r="G499" i="9"/>
  <c r="H499" i="9"/>
  <c r="I499" i="9"/>
  <c r="J499" i="9"/>
  <c r="K499" i="9"/>
  <c r="L499" i="9"/>
  <c r="M499" i="9"/>
  <c r="C500" i="9"/>
  <c r="D500" i="9"/>
  <c r="E500" i="9"/>
  <c r="F500" i="9"/>
  <c r="G500" i="9"/>
  <c r="H500" i="9"/>
  <c r="I500" i="9"/>
  <c r="J500" i="9"/>
  <c r="K500" i="9"/>
  <c r="L500" i="9"/>
  <c r="M500" i="9"/>
  <c r="C501" i="9"/>
  <c r="D501" i="9"/>
  <c r="E501" i="9"/>
  <c r="F501" i="9"/>
  <c r="G501" i="9"/>
  <c r="H501" i="9"/>
  <c r="I501" i="9"/>
  <c r="J501" i="9"/>
  <c r="K501" i="9"/>
  <c r="L501" i="9"/>
  <c r="M501" i="9"/>
  <c r="C502" i="9"/>
  <c r="D502" i="9"/>
  <c r="E502" i="9"/>
  <c r="F502" i="9"/>
  <c r="G502" i="9"/>
  <c r="H502" i="9"/>
  <c r="I502" i="9"/>
  <c r="J502" i="9"/>
  <c r="K502" i="9"/>
  <c r="L502" i="9"/>
  <c r="M502" i="9"/>
  <c r="C503" i="9"/>
  <c r="D503" i="9"/>
  <c r="E503" i="9"/>
  <c r="F503" i="9"/>
  <c r="G503" i="9"/>
  <c r="H503" i="9"/>
  <c r="I503" i="9"/>
  <c r="J503" i="9"/>
  <c r="K503" i="9"/>
  <c r="L503" i="9"/>
  <c r="M503" i="9"/>
  <c r="C504" i="9"/>
  <c r="D504" i="9"/>
  <c r="E504" i="9"/>
  <c r="F504" i="9"/>
  <c r="G504" i="9"/>
  <c r="H504" i="9"/>
  <c r="I504" i="9"/>
  <c r="J504" i="9"/>
  <c r="K504" i="9"/>
  <c r="L504" i="9"/>
  <c r="M504" i="9"/>
  <c r="C505" i="9"/>
  <c r="D505" i="9"/>
  <c r="E505" i="9"/>
  <c r="F505" i="9"/>
  <c r="G505" i="9"/>
  <c r="H505" i="9"/>
  <c r="I505" i="9"/>
  <c r="J505" i="9"/>
  <c r="K505" i="9"/>
  <c r="L505" i="9"/>
  <c r="M505" i="9"/>
  <c r="C506" i="9"/>
  <c r="D506" i="9"/>
  <c r="E506" i="9"/>
  <c r="F506" i="9"/>
  <c r="G506" i="9"/>
  <c r="H506" i="9"/>
  <c r="I506" i="9"/>
  <c r="J506" i="9"/>
  <c r="K506" i="9"/>
  <c r="L506" i="9"/>
  <c r="M506" i="9"/>
  <c r="C507" i="9"/>
  <c r="D507" i="9"/>
  <c r="E507" i="9"/>
  <c r="F507" i="9"/>
  <c r="G507" i="9"/>
  <c r="H507" i="9"/>
  <c r="I507" i="9"/>
  <c r="J507" i="9"/>
  <c r="K507" i="9"/>
  <c r="L507" i="9"/>
  <c r="M507" i="9"/>
  <c r="C508" i="9"/>
  <c r="D508" i="9"/>
  <c r="E508" i="9"/>
  <c r="F508" i="9"/>
  <c r="G508" i="9"/>
  <c r="H508" i="9"/>
  <c r="I508" i="9"/>
  <c r="J508" i="9"/>
  <c r="K508" i="9"/>
  <c r="L508" i="9"/>
  <c r="M508" i="9"/>
  <c r="C509" i="9"/>
  <c r="D509" i="9"/>
  <c r="E509" i="9"/>
  <c r="F509" i="9"/>
  <c r="G509" i="9"/>
  <c r="H509" i="9"/>
  <c r="I509" i="9"/>
  <c r="J509" i="9"/>
  <c r="K509" i="9"/>
  <c r="L509" i="9"/>
  <c r="M509" i="9"/>
  <c r="C510" i="9"/>
  <c r="D510" i="9"/>
  <c r="E510" i="9"/>
  <c r="F510" i="9"/>
  <c r="G510" i="9"/>
  <c r="H510" i="9"/>
  <c r="I510" i="9"/>
  <c r="J510" i="9"/>
  <c r="K510" i="9"/>
  <c r="L510" i="9"/>
  <c r="M510" i="9"/>
  <c r="C511" i="9"/>
  <c r="D511" i="9"/>
  <c r="E511" i="9"/>
  <c r="F511" i="9"/>
  <c r="G511" i="9"/>
  <c r="H511" i="9"/>
  <c r="I511" i="9"/>
  <c r="J511" i="9"/>
  <c r="K511" i="9"/>
  <c r="L511" i="9"/>
  <c r="M511" i="9"/>
  <c r="C512" i="9"/>
  <c r="D512" i="9"/>
  <c r="E512" i="9"/>
  <c r="F512" i="9"/>
  <c r="G512" i="9"/>
  <c r="H512" i="9"/>
  <c r="I512" i="9"/>
  <c r="J512" i="9"/>
  <c r="K512" i="9"/>
  <c r="L512" i="9"/>
  <c r="M512" i="9"/>
  <c r="C513" i="9"/>
  <c r="D513" i="9"/>
  <c r="E513" i="9"/>
  <c r="F513" i="9"/>
  <c r="G513" i="9"/>
  <c r="H513" i="9"/>
  <c r="I513" i="9"/>
  <c r="J513" i="9"/>
  <c r="K513" i="9"/>
  <c r="L513" i="9"/>
  <c r="M513" i="9"/>
  <c r="C514" i="9"/>
  <c r="D514" i="9"/>
  <c r="E514" i="9"/>
  <c r="F514" i="9"/>
  <c r="G514" i="9"/>
  <c r="H514" i="9"/>
  <c r="I514" i="9"/>
  <c r="J514" i="9"/>
  <c r="K514" i="9"/>
  <c r="L514" i="9"/>
  <c r="M514" i="9"/>
  <c r="C515" i="9"/>
  <c r="D515" i="9"/>
  <c r="E515" i="9"/>
  <c r="F515" i="9"/>
  <c r="G515" i="9"/>
  <c r="H515" i="9"/>
  <c r="I515" i="9"/>
  <c r="J515" i="9"/>
  <c r="K515" i="9"/>
  <c r="L515" i="9"/>
  <c r="M515" i="9"/>
  <c r="C516" i="9"/>
  <c r="D516" i="9"/>
  <c r="E516" i="9"/>
  <c r="F516" i="9"/>
  <c r="G516" i="9"/>
  <c r="H516" i="9"/>
  <c r="I516" i="9"/>
  <c r="J516" i="9"/>
  <c r="K516" i="9"/>
  <c r="L516" i="9"/>
  <c r="M516" i="9"/>
  <c r="C517" i="9"/>
  <c r="D517" i="9"/>
  <c r="E517" i="9"/>
  <c r="F517" i="9"/>
  <c r="G517" i="9"/>
  <c r="H517" i="9"/>
  <c r="I517" i="9"/>
  <c r="J517" i="9"/>
  <c r="K517" i="9"/>
  <c r="L517" i="9"/>
  <c r="M517" i="9"/>
  <c r="C518" i="9"/>
  <c r="D518" i="9"/>
  <c r="E518" i="9"/>
  <c r="F518" i="9"/>
  <c r="G518" i="9"/>
  <c r="H518" i="9"/>
  <c r="I518" i="9"/>
  <c r="J518" i="9"/>
  <c r="K518" i="9"/>
  <c r="L518" i="9"/>
  <c r="M518" i="9"/>
  <c r="C519" i="9"/>
  <c r="D519" i="9"/>
  <c r="E519" i="9"/>
  <c r="F519" i="9"/>
  <c r="G519" i="9"/>
  <c r="H519" i="9"/>
  <c r="I519" i="9"/>
  <c r="J519" i="9"/>
  <c r="K519" i="9"/>
  <c r="L519" i="9"/>
  <c r="M519" i="9"/>
  <c r="C520" i="9"/>
  <c r="D520" i="9"/>
  <c r="E520" i="9"/>
  <c r="F520" i="9"/>
  <c r="G520" i="9"/>
  <c r="H520" i="9"/>
  <c r="I520" i="9"/>
  <c r="J520" i="9"/>
  <c r="K520" i="9"/>
  <c r="L520" i="9"/>
  <c r="M520" i="9"/>
  <c r="C521" i="9"/>
  <c r="D521" i="9"/>
  <c r="E521" i="9"/>
  <c r="F521" i="9"/>
  <c r="G521" i="9"/>
  <c r="H521" i="9"/>
  <c r="I521" i="9"/>
  <c r="J521" i="9"/>
  <c r="K521" i="9"/>
  <c r="L521" i="9"/>
  <c r="M521" i="9"/>
  <c r="C522" i="9"/>
  <c r="D522" i="9"/>
  <c r="E522" i="9"/>
  <c r="F522" i="9"/>
  <c r="G522" i="9"/>
  <c r="H522" i="9"/>
  <c r="I522" i="9"/>
  <c r="J522" i="9"/>
  <c r="K522" i="9"/>
  <c r="L522" i="9"/>
  <c r="M522" i="9"/>
  <c r="C523" i="9"/>
  <c r="D523" i="9"/>
  <c r="E523" i="9"/>
  <c r="F523" i="9"/>
  <c r="G523" i="9"/>
  <c r="H523" i="9"/>
  <c r="I523" i="9"/>
  <c r="J523" i="9"/>
  <c r="K523" i="9"/>
  <c r="L523" i="9"/>
  <c r="M523" i="9"/>
  <c r="C524" i="9"/>
  <c r="D524" i="9"/>
  <c r="E524" i="9"/>
  <c r="F524" i="9"/>
  <c r="G524" i="9"/>
  <c r="H524" i="9"/>
  <c r="I524" i="9"/>
  <c r="J524" i="9"/>
  <c r="K524" i="9"/>
  <c r="L524" i="9"/>
  <c r="M524" i="9"/>
  <c r="C525" i="9"/>
  <c r="D525" i="9"/>
  <c r="E525" i="9"/>
  <c r="F525" i="9"/>
  <c r="G525" i="9"/>
  <c r="H525" i="9"/>
  <c r="I525" i="9"/>
  <c r="J525" i="9"/>
  <c r="K525" i="9"/>
  <c r="L525" i="9"/>
  <c r="M525" i="9"/>
  <c r="C526" i="9"/>
  <c r="D526" i="9"/>
  <c r="E526" i="9"/>
  <c r="F526" i="9"/>
  <c r="G526" i="9"/>
  <c r="H526" i="9"/>
  <c r="I526" i="9"/>
  <c r="J526" i="9"/>
  <c r="K526" i="9"/>
  <c r="L526" i="9"/>
  <c r="M526" i="9"/>
  <c r="C527" i="9"/>
  <c r="D527" i="9"/>
  <c r="E527" i="9"/>
  <c r="F527" i="9"/>
  <c r="G527" i="9"/>
  <c r="H527" i="9"/>
  <c r="I527" i="9"/>
  <c r="J527" i="9"/>
  <c r="K527" i="9"/>
  <c r="L527" i="9"/>
  <c r="M527" i="9"/>
  <c r="C528" i="9"/>
  <c r="D528" i="9"/>
  <c r="E528" i="9"/>
  <c r="F528" i="9"/>
  <c r="G528" i="9"/>
  <c r="H528" i="9"/>
  <c r="I528" i="9"/>
  <c r="J528" i="9"/>
  <c r="K528" i="9"/>
  <c r="L528" i="9"/>
  <c r="M528" i="9"/>
  <c r="C529" i="9"/>
  <c r="D529" i="9"/>
  <c r="E529" i="9"/>
  <c r="F529" i="9"/>
  <c r="G529" i="9"/>
  <c r="H529" i="9"/>
  <c r="I529" i="9"/>
  <c r="J529" i="9"/>
  <c r="K529" i="9"/>
  <c r="L529" i="9"/>
  <c r="M529" i="9"/>
  <c r="C530" i="9"/>
  <c r="D530" i="9"/>
  <c r="E530" i="9"/>
  <c r="F530" i="9"/>
  <c r="G530" i="9"/>
  <c r="H530" i="9"/>
  <c r="I530" i="9"/>
  <c r="J530" i="9"/>
  <c r="K530" i="9"/>
  <c r="L530" i="9"/>
  <c r="M530" i="9"/>
  <c r="C531" i="9"/>
  <c r="D531" i="9"/>
  <c r="E531" i="9"/>
  <c r="F531" i="9"/>
  <c r="G531" i="9"/>
  <c r="H531" i="9"/>
  <c r="I531" i="9"/>
  <c r="J531" i="9"/>
  <c r="K531" i="9"/>
  <c r="L531" i="9"/>
  <c r="M531" i="9"/>
  <c r="C532" i="9"/>
  <c r="D532" i="9"/>
  <c r="E532" i="9"/>
  <c r="F532" i="9"/>
  <c r="G532" i="9"/>
  <c r="H532" i="9"/>
  <c r="I532" i="9"/>
  <c r="J532" i="9"/>
  <c r="K532" i="9"/>
  <c r="L532" i="9"/>
  <c r="M532" i="9"/>
  <c r="C533" i="9"/>
  <c r="D533" i="9"/>
  <c r="E533" i="9"/>
  <c r="F533" i="9"/>
  <c r="G533" i="9"/>
  <c r="H533" i="9"/>
  <c r="I533" i="9"/>
  <c r="J533" i="9"/>
  <c r="K533" i="9"/>
  <c r="L533" i="9"/>
  <c r="M533" i="9"/>
  <c r="C534" i="9"/>
  <c r="D534" i="9"/>
  <c r="E534" i="9"/>
  <c r="F534" i="9"/>
  <c r="G534" i="9"/>
  <c r="H534" i="9"/>
  <c r="I534" i="9"/>
  <c r="J534" i="9"/>
  <c r="K534" i="9"/>
  <c r="L534" i="9"/>
  <c r="M534" i="9"/>
  <c r="C535" i="9"/>
  <c r="D535" i="9"/>
  <c r="E535" i="9"/>
  <c r="F535" i="9"/>
  <c r="G535" i="9"/>
  <c r="H535" i="9"/>
  <c r="I535" i="9"/>
  <c r="J535" i="9"/>
  <c r="K535" i="9"/>
  <c r="L535" i="9"/>
  <c r="M535" i="9"/>
  <c r="C536" i="9"/>
  <c r="D536" i="9"/>
  <c r="E536" i="9"/>
  <c r="F536" i="9"/>
  <c r="G536" i="9"/>
  <c r="H536" i="9"/>
  <c r="I536" i="9"/>
  <c r="J536" i="9"/>
  <c r="K536" i="9"/>
  <c r="L536" i="9"/>
  <c r="M536" i="9"/>
  <c r="C537" i="9"/>
  <c r="D537" i="9"/>
  <c r="E537" i="9"/>
  <c r="F537" i="9"/>
  <c r="G537" i="9"/>
  <c r="H537" i="9"/>
  <c r="I537" i="9"/>
  <c r="J537" i="9"/>
  <c r="K537" i="9"/>
  <c r="L537" i="9"/>
  <c r="M537" i="9"/>
  <c r="C538" i="9"/>
  <c r="D538" i="9"/>
  <c r="E538" i="9"/>
  <c r="F538" i="9"/>
  <c r="G538" i="9"/>
  <c r="H538" i="9"/>
  <c r="I538" i="9"/>
  <c r="J538" i="9"/>
  <c r="K538" i="9"/>
  <c r="L538" i="9"/>
  <c r="M538" i="9"/>
  <c r="C539" i="9"/>
  <c r="D539" i="9"/>
  <c r="E539" i="9"/>
  <c r="F539" i="9"/>
  <c r="G539" i="9"/>
  <c r="H539" i="9"/>
  <c r="I539" i="9"/>
  <c r="J539" i="9"/>
  <c r="K539" i="9"/>
  <c r="L539" i="9"/>
  <c r="M539" i="9"/>
  <c r="C540" i="9"/>
  <c r="D540" i="9"/>
  <c r="E540" i="9"/>
  <c r="F540" i="9"/>
  <c r="G540" i="9"/>
  <c r="H540" i="9"/>
  <c r="I540" i="9"/>
  <c r="J540" i="9"/>
  <c r="K540" i="9"/>
  <c r="L540" i="9"/>
  <c r="M540" i="9"/>
  <c r="C541" i="9"/>
  <c r="D541" i="9"/>
  <c r="E541" i="9"/>
  <c r="F541" i="9"/>
  <c r="G541" i="9"/>
  <c r="H541" i="9"/>
  <c r="I541" i="9"/>
  <c r="J541" i="9"/>
  <c r="K541" i="9"/>
  <c r="L541" i="9"/>
  <c r="M541" i="9"/>
  <c r="C542" i="9"/>
  <c r="D542" i="9"/>
  <c r="E542" i="9"/>
  <c r="F542" i="9"/>
  <c r="G542" i="9"/>
  <c r="H542" i="9"/>
  <c r="I542" i="9"/>
  <c r="J542" i="9"/>
  <c r="K542" i="9"/>
  <c r="L542" i="9"/>
  <c r="M542" i="9"/>
  <c r="C543" i="9"/>
  <c r="D543" i="9"/>
  <c r="E543" i="9"/>
  <c r="F543" i="9"/>
  <c r="G543" i="9"/>
  <c r="H543" i="9"/>
  <c r="I543" i="9"/>
  <c r="J543" i="9"/>
  <c r="K543" i="9"/>
  <c r="L543" i="9"/>
  <c r="M543" i="9"/>
  <c r="C544" i="9"/>
  <c r="D544" i="9"/>
  <c r="E544" i="9"/>
  <c r="F544" i="9"/>
  <c r="G544" i="9"/>
  <c r="H544" i="9"/>
  <c r="I544" i="9"/>
  <c r="J544" i="9"/>
  <c r="K544" i="9"/>
  <c r="L544" i="9"/>
  <c r="M544" i="9"/>
  <c r="C545" i="9"/>
  <c r="D545" i="9"/>
  <c r="E545" i="9"/>
  <c r="F545" i="9"/>
  <c r="G545" i="9"/>
  <c r="H545" i="9"/>
  <c r="I545" i="9"/>
  <c r="J545" i="9"/>
  <c r="K545" i="9"/>
  <c r="L545" i="9"/>
  <c r="M545" i="9"/>
  <c r="C546" i="9"/>
  <c r="D546" i="9"/>
  <c r="E546" i="9"/>
  <c r="F546" i="9"/>
  <c r="G546" i="9"/>
  <c r="H546" i="9"/>
  <c r="I546" i="9"/>
  <c r="J546" i="9"/>
  <c r="K546" i="9"/>
  <c r="L546" i="9"/>
  <c r="M546" i="9"/>
  <c r="C547" i="9"/>
  <c r="D547" i="9"/>
  <c r="E547" i="9"/>
  <c r="F547" i="9"/>
  <c r="G547" i="9"/>
  <c r="H547" i="9"/>
  <c r="I547" i="9"/>
  <c r="J547" i="9"/>
  <c r="K547" i="9"/>
  <c r="L547" i="9"/>
  <c r="M547" i="9"/>
  <c r="C548" i="9"/>
  <c r="D548" i="9"/>
  <c r="E548" i="9"/>
  <c r="F548" i="9"/>
  <c r="G548" i="9"/>
  <c r="H548" i="9"/>
  <c r="I548" i="9"/>
  <c r="J548" i="9"/>
  <c r="K548" i="9"/>
  <c r="L548" i="9"/>
  <c r="M548" i="9"/>
  <c r="C549" i="9"/>
  <c r="D549" i="9"/>
  <c r="E549" i="9"/>
  <c r="F549" i="9"/>
  <c r="G549" i="9"/>
  <c r="H549" i="9"/>
  <c r="I549" i="9"/>
  <c r="J549" i="9"/>
  <c r="K549" i="9"/>
  <c r="L549" i="9"/>
  <c r="M549" i="9"/>
  <c r="C550" i="9"/>
  <c r="D550" i="9"/>
  <c r="E550" i="9"/>
  <c r="F550" i="9"/>
  <c r="G550" i="9"/>
  <c r="H550" i="9"/>
  <c r="I550" i="9"/>
  <c r="J550" i="9"/>
  <c r="K550" i="9"/>
  <c r="L550" i="9"/>
  <c r="M550" i="9"/>
  <c r="C551" i="9"/>
  <c r="D551" i="9"/>
  <c r="E551" i="9"/>
  <c r="F551" i="9"/>
  <c r="G551" i="9"/>
  <c r="H551" i="9"/>
  <c r="I551" i="9"/>
  <c r="J551" i="9"/>
  <c r="K551" i="9"/>
  <c r="L551" i="9"/>
  <c r="M551" i="9"/>
  <c r="C552" i="9"/>
  <c r="D552" i="9"/>
  <c r="E552" i="9"/>
  <c r="F552" i="9"/>
  <c r="G552" i="9"/>
  <c r="H552" i="9"/>
  <c r="I552" i="9"/>
  <c r="J552" i="9"/>
  <c r="K552" i="9"/>
  <c r="L552" i="9"/>
  <c r="M552" i="9"/>
  <c r="C553" i="9"/>
  <c r="D553" i="9"/>
  <c r="E553" i="9"/>
  <c r="F553" i="9"/>
  <c r="G553" i="9"/>
  <c r="H553" i="9"/>
  <c r="I553" i="9"/>
  <c r="J553" i="9"/>
  <c r="K553" i="9"/>
  <c r="L553" i="9"/>
  <c r="M553" i="9"/>
  <c r="C554" i="9"/>
  <c r="D554" i="9"/>
  <c r="E554" i="9"/>
  <c r="F554" i="9"/>
  <c r="G554" i="9"/>
  <c r="H554" i="9"/>
  <c r="I554" i="9"/>
  <c r="J554" i="9"/>
  <c r="K554" i="9"/>
  <c r="L554" i="9"/>
  <c r="M554" i="9"/>
  <c r="C555" i="9"/>
  <c r="D555" i="9"/>
  <c r="E555" i="9"/>
  <c r="F555" i="9"/>
  <c r="G555" i="9"/>
  <c r="H555" i="9"/>
  <c r="I555" i="9"/>
  <c r="J555" i="9"/>
  <c r="K555" i="9"/>
  <c r="L555" i="9"/>
  <c r="M555" i="9"/>
  <c r="C556" i="9"/>
  <c r="D556" i="9"/>
  <c r="E556" i="9"/>
  <c r="F556" i="9"/>
  <c r="G556" i="9"/>
  <c r="H556" i="9"/>
  <c r="I556" i="9"/>
  <c r="J556" i="9"/>
  <c r="K556" i="9"/>
  <c r="L556" i="9"/>
  <c r="M556" i="9"/>
  <c r="C557" i="9"/>
  <c r="D557" i="9"/>
  <c r="E557" i="9"/>
  <c r="F557" i="9"/>
  <c r="G557" i="9"/>
  <c r="H557" i="9"/>
  <c r="I557" i="9"/>
  <c r="J557" i="9"/>
  <c r="K557" i="9"/>
  <c r="L557" i="9"/>
  <c r="M557" i="9"/>
  <c r="C558" i="9"/>
  <c r="D558" i="9"/>
  <c r="E558" i="9"/>
  <c r="F558" i="9"/>
  <c r="G558" i="9"/>
  <c r="H558" i="9"/>
  <c r="I558" i="9"/>
  <c r="J558" i="9"/>
  <c r="K558" i="9"/>
  <c r="L558" i="9"/>
  <c r="M558" i="9"/>
  <c r="C559" i="9"/>
  <c r="D559" i="9"/>
  <c r="E559" i="9"/>
  <c r="F559" i="9"/>
  <c r="G559" i="9"/>
  <c r="H559" i="9"/>
  <c r="I559" i="9"/>
  <c r="J559" i="9"/>
  <c r="K559" i="9"/>
  <c r="L559" i="9"/>
  <c r="M559" i="9"/>
  <c r="C560" i="9"/>
  <c r="D560" i="9"/>
  <c r="E560" i="9"/>
  <c r="F560" i="9"/>
  <c r="G560" i="9"/>
  <c r="H560" i="9"/>
  <c r="I560" i="9"/>
  <c r="J560" i="9"/>
  <c r="K560" i="9"/>
  <c r="L560" i="9"/>
  <c r="M560" i="9"/>
  <c r="C561" i="9"/>
  <c r="D561" i="9"/>
  <c r="E561" i="9"/>
  <c r="F561" i="9"/>
  <c r="G561" i="9"/>
  <c r="H561" i="9"/>
  <c r="I561" i="9"/>
  <c r="J561" i="9"/>
  <c r="K561" i="9"/>
  <c r="L561" i="9"/>
  <c r="M561" i="9"/>
  <c r="C562" i="9"/>
  <c r="D562" i="9"/>
  <c r="E562" i="9"/>
  <c r="F562" i="9"/>
  <c r="G562" i="9"/>
  <c r="H562" i="9"/>
  <c r="I562" i="9"/>
  <c r="J562" i="9"/>
  <c r="K562" i="9"/>
  <c r="L562" i="9"/>
  <c r="M562" i="9"/>
  <c r="C563" i="9"/>
  <c r="D563" i="9"/>
  <c r="E563" i="9"/>
  <c r="F563" i="9"/>
  <c r="G563" i="9"/>
  <c r="H563" i="9"/>
  <c r="I563" i="9"/>
  <c r="J563" i="9"/>
  <c r="K563" i="9"/>
  <c r="L563" i="9"/>
  <c r="M563" i="9"/>
  <c r="C564" i="9"/>
  <c r="D564" i="9"/>
  <c r="E564" i="9"/>
  <c r="F564" i="9"/>
  <c r="G564" i="9"/>
  <c r="H564" i="9"/>
  <c r="I564" i="9"/>
  <c r="J564" i="9"/>
  <c r="K564" i="9"/>
  <c r="L564" i="9"/>
  <c r="M564" i="9"/>
  <c r="C565" i="9"/>
  <c r="D565" i="9"/>
  <c r="E565" i="9"/>
  <c r="F565" i="9"/>
  <c r="G565" i="9"/>
  <c r="H565" i="9"/>
  <c r="I565" i="9"/>
  <c r="J565" i="9"/>
  <c r="K565" i="9"/>
  <c r="L565" i="9"/>
  <c r="M565" i="9"/>
  <c r="C566" i="9"/>
  <c r="D566" i="9"/>
  <c r="E566" i="9"/>
  <c r="F566" i="9"/>
  <c r="G566" i="9"/>
  <c r="H566" i="9"/>
  <c r="I566" i="9"/>
  <c r="J566" i="9"/>
  <c r="K566" i="9"/>
  <c r="L566" i="9"/>
  <c r="M566" i="9"/>
  <c r="C567" i="9"/>
  <c r="D567" i="9"/>
  <c r="E567" i="9"/>
  <c r="F567" i="9"/>
  <c r="G567" i="9"/>
  <c r="H567" i="9"/>
  <c r="I567" i="9"/>
  <c r="J567" i="9"/>
  <c r="K567" i="9"/>
  <c r="L567" i="9"/>
  <c r="M567" i="9"/>
  <c r="C568" i="9"/>
  <c r="D568" i="9"/>
  <c r="E568" i="9"/>
  <c r="F568" i="9"/>
  <c r="G568" i="9"/>
  <c r="H568" i="9"/>
  <c r="I568" i="9"/>
  <c r="J568" i="9"/>
  <c r="K568" i="9"/>
  <c r="L568" i="9"/>
  <c r="M568" i="9"/>
  <c r="C569" i="9"/>
  <c r="D569" i="9"/>
  <c r="E569" i="9"/>
  <c r="F569" i="9"/>
  <c r="G569" i="9"/>
  <c r="H569" i="9"/>
  <c r="I569" i="9"/>
  <c r="J569" i="9"/>
  <c r="K569" i="9"/>
  <c r="L569" i="9"/>
  <c r="M569" i="9"/>
  <c r="C570" i="9"/>
  <c r="D570" i="9"/>
  <c r="E570" i="9"/>
  <c r="F570" i="9"/>
  <c r="G570" i="9"/>
  <c r="H570" i="9"/>
  <c r="I570" i="9"/>
  <c r="J570" i="9"/>
  <c r="K570" i="9"/>
  <c r="L570" i="9"/>
  <c r="M570" i="9"/>
  <c r="C571" i="9"/>
  <c r="D571" i="9"/>
  <c r="E571" i="9"/>
  <c r="F571" i="9"/>
  <c r="G571" i="9"/>
  <c r="H571" i="9"/>
  <c r="I571" i="9"/>
  <c r="J571" i="9"/>
  <c r="K571" i="9"/>
  <c r="L571" i="9"/>
  <c r="M571" i="9"/>
  <c r="C572" i="9"/>
  <c r="D572" i="9"/>
  <c r="E572" i="9"/>
  <c r="F572" i="9"/>
  <c r="G572" i="9"/>
  <c r="H572" i="9"/>
  <c r="I572" i="9"/>
  <c r="J572" i="9"/>
  <c r="K572" i="9"/>
  <c r="L572" i="9"/>
  <c r="M572" i="9"/>
  <c r="C573" i="9"/>
  <c r="D573" i="9"/>
  <c r="E573" i="9"/>
  <c r="F573" i="9"/>
  <c r="G573" i="9"/>
  <c r="H573" i="9"/>
  <c r="I573" i="9"/>
  <c r="J573" i="9"/>
  <c r="K573" i="9"/>
  <c r="L573" i="9"/>
  <c r="M573" i="9"/>
  <c r="C574" i="9"/>
  <c r="D574" i="9"/>
  <c r="E574" i="9"/>
  <c r="F574" i="9"/>
  <c r="G574" i="9"/>
  <c r="H574" i="9"/>
  <c r="I574" i="9"/>
  <c r="J574" i="9"/>
  <c r="K574" i="9"/>
  <c r="L574" i="9"/>
  <c r="M574" i="9"/>
  <c r="C575" i="9"/>
  <c r="D575" i="9"/>
  <c r="E575" i="9"/>
  <c r="F575" i="9"/>
  <c r="G575" i="9"/>
  <c r="H575" i="9"/>
  <c r="I575" i="9"/>
  <c r="J575" i="9"/>
  <c r="K575" i="9"/>
  <c r="L575" i="9"/>
  <c r="M575" i="9"/>
  <c r="C576" i="9"/>
  <c r="D576" i="9"/>
  <c r="E576" i="9"/>
  <c r="F576" i="9"/>
  <c r="G576" i="9"/>
  <c r="H576" i="9"/>
  <c r="I576" i="9"/>
  <c r="J576" i="9"/>
  <c r="K576" i="9"/>
  <c r="L576" i="9"/>
  <c r="M576" i="9"/>
  <c r="C577" i="9"/>
  <c r="D577" i="9"/>
  <c r="E577" i="9"/>
  <c r="F577" i="9"/>
  <c r="G577" i="9"/>
  <c r="H577" i="9"/>
  <c r="I577" i="9"/>
  <c r="J577" i="9"/>
  <c r="K577" i="9"/>
  <c r="L577" i="9"/>
  <c r="M577" i="9"/>
  <c r="C578" i="9"/>
  <c r="D578" i="9"/>
  <c r="E578" i="9"/>
  <c r="F578" i="9"/>
  <c r="G578" i="9"/>
  <c r="H578" i="9"/>
  <c r="I578" i="9"/>
  <c r="J578" i="9"/>
  <c r="K578" i="9"/>
  <c r="L578" i="9"/>
  <c r="M578" i="9"/>
  <c r="C579" i="9"/>
  <c r="D579" i="9"/>
  <c r="E579" i="9"/>
  <c r="F579" i="9"/>
  <c r="G579" i="9"/>
  <c r="H579" i="9"/>
  <c r="I579" i="9"/>
  <c r="J579" i="9"/>
  <c r="K579" i="9"/>
  <c r="L579" i="9"/>
  <c r="M579" i="9"/>
  <c r="C580" i="9"/>
  <c r="D580" i="9"/>
  <c r="E580" i="9"/>
  <c r="F580" i="9"/>
  <c r="G580" i="9"/>
  <c r="H580" i="9"/>
  <c r="I580" i="9"/>
  <c r="J580" i="9"/>
  <c r="K580" i="9"/>
  <c r="L580" i="9"/>
  <c r="M580" i="9"/>
  <c r="C581" i="9"/>
  <c r="D581" i="9"/>
  <c r="E581" i="9"/>
  <c r="F581" i="9"/>
  <c r="G581" i="9"/>
  <c r="H581" i="9"/>
  <c r="I581" i="9"/>
  <c r="J581" i="9"/>
  <c r="K581" i="9"/>
  <c r="L581" i="9"/>
  <c r="M581" i="9"/>
  <c r="C582" i="9"/>
  <c r="D582" i="9"/>
  <c r="E582" i="9"/>
  <c r="F582" i="9"/>
  <c r="G582" i="9"/>
  <c r="H582" i="9"/>
  <c r="I582" i="9"/>
  <c r="J582" i="9"/>
  <c r="K582" i="9"/>
  <c r="L582" i="9"/>
  <c r="M582" i="9"/>
  <c r="C583" i="9"/>
  <c r="D583" i="9"/>
  <c r="E583" i="9"/>
  <c r="F583" i="9"/>
  <c r="G583" i="9"/>
  <c r="H583" i="9"/>
  <c r="I583" i="9"/>
  <c r="J583" i="9"/>
  <c r="K583" i="9"/>
  <c r="L583" i="9"/>
  <c r="M583" i="9"/>
  <c r="C584" i="9"/>
  <c r="D584" i="9"/>
  <c r="E584" i="9"/>
  <c r="F584" i="9"/>
  <c r="G584" i="9"/>
  <c r="H584" i="9"/>
  <c r="I584" i="9"/>
  <c r="J584" i="9"/>
  <c r="K584" i="9"/>
  <c r="L584" i="9"/>
  <c r="M584" i="9"/>
  <c r="C585" i="9"/>
  <c r="D585" i="9"/>
  <c r="E585" i="9"/>
  <c r="F585" i="9"/>
  <c r="G585" i="9"/>
  <c r="H585" i="9"/>
  <c r="I585" i="9"/>
  <c r="J585" i="9"/>
  <c r="K585" i="9"/>
  <c r="L585" i="9"/>
  <c r="M585" i="9"/>
  <c r="C586" i="9"/>
  <c r="D586" i="9"/>
  <c r="E586" i="9"/>
  <c r="F586" i="9"/>
  <c r="G586" i="9"/>
  <c r="H586" i="9"/>
  <c r="I586" i="9"/>
  <c r="J586" i="9"/>
  <c r="K586" i="9"/>
  <c r="L586" i="9"/>
  <c r="M586" i="9"/>
  <c r="C587" i="9"/>
  <c r="D587" i="9"/>
  <c r="E587" i="9"/>
  <c r="F587" i="9"/>
  <c r="G587" i="9"/>
  <c r="H587" i="9"/>
  <c r="I587" i="9"/>
  <c r="J587" i="9"/>
  <c r="K587" i="9"/>
  <c r="L587" i="9"/>
  <c r="M587" i="9"/>
  <c r="C588" i="9"/>
  <c r="D588" i="9"/>
  <c r="E588" i="9"/>
  <c r="F588" i="9"/>
  <c r="G588" i="9"/>
  <c r="H588" i="9"/>
  <c r="I588" i="9"/>
  <c r="J588" i="9"/>
  <c r="K588" i="9"/>
  <c r="L588" i="9"/>
  <c r="M588" i="9"/>
  <c r="C589" i="9"/>
  <c r="D589" i="9"/>
  <c r="E589" i="9"/>
  <c r="F589" i="9"/>
  <c r="G589" i="9"/>
  <c r="H589" i="9"/>
  <c r="I589" i="9"/>
  <c r="J589" i="9"/>
  <c r="K589" i="9"/>
  <c r="L589" i="9"/>
  <c r="M589" i="9"/>
  <c r="C590" i="9"/>
  <c r="D590" i="9"/>
  <c r="E590" i="9"/>
  <c r="F590" i="9"/>
  <c r="G590" i="9"/>
  <c r="H590" i="9"/>
  <c r="I590" i="9"/>
  <c r="J590" i="9"/>
  <c r="K590" i="9"/>
  <c r="L590" i="9"/>
  <c r="M590" i="9"/>
  <c r="C591" i="9"/>
  <c r="D591" i="9"/>
  <c r="E591" i="9"/>
  <c r="F591" i="9"/>
  <c r="G591" i="9"/>
  <c r="H591" i="9"/>
  <c r="I591" i="9"/>
  <c r="J591" i="9"/>
  <c r="K591" i="9"/>
  <c r="L591" i="9"/>
  <c r="M591" i="9"/>
  <c r="C592" i="9"/>
  <c r="D592" i="9"/>
  <c r="E592" i="9"/>
  <c r="F592" i="9"/>
  <c r="G592" i="9"/>
  <c r="H592" i="9"/>
  <c r="I592" i="9"/>
  <c r="J592" i="9"/>
  <c r="K592" i="9"/>
  <c r="L592" i="9"/>
  <c r="M592" i="9"/>
  <c r="C593" i="9"/>
  <c r="D593" i="9"/>
  <c r="E593" i="9"/>
  <c r="F593" i="9"/>
  <c r="G593" i="9"/>
  <c r="H593" i="9"/>
  <c r="I593" i="9"/>
  <c r="J593" i="9"/>
  <c r="K593" i="9"/>
  <c r="L593" i="9"/>
  <c r="M593" i="9"/>
  <c r="C594" i="9"/>
  <c r="D594" i="9"/>
  <c r="E594" i="9"/>
  <c r="F594" i="9"/>
  <c r="G594" i="9"/>
  <c r="H594" i="9"/>
  <c r="I594" i="9"/>
  <c r="J594" i="9"/>
  <c r="K594" i="9"/>
  <c r="L594" i="9"/>
  <c r="M594" i="9"/>
  <c r="C595" i="9"/>
  <c r="D595" i="9"/>
  <c r="E595" i="9"/>
  <c r="F595" i="9"/>
  <c r="G595" i="9"/>
  <c r="H595" i="9"/>
  <c r="I595" i="9"/>
  <c r="J595" i="9"/>
  <c r="K595" i="9"/>
  <c r="L595" i="9"/>
  <c r="M595" i="9"/>
  <c r="C596" i="9"/>
  <c r="D596" i="9"/>
  <c r="E596" i="9"/>
  <c r="F596" i="9"/>
  <c r="G596" i="9"/>
  <c r="H596" i="9"/>
  <c r="I596" i="9"/>
  <c r="J596" i="9"/>
  <c r="K596" i="9"/>
  <c r="L596" i="9"/>
  <c r="M596" i="9"/>
  <c r="C597" i="9"/>
  <c r="D597" i="9"/>
  <c r="E597" i="9"/>
  <c r="F597" i="9"/>
  <c r="G597" i="9"/>
  <c r="H597" i="9"/>
  <c r="I597" i="9"/>
  <c r="J597" i="9"/>
  <c r="K597" i="9"/>
  <c r="L597" i="9"/>
  <c r="M597" i="9"/>
  <c r="C598" i="9"/>
  <c r="D598" i="9"/>
  <c r="E598" i="9"/>
  <c r="F598" i="9"/>
  <c r="G598" i="9"/>
  <c r="H598" i="9"/>
  <c r="I598" i="9"/>
  <c r="J598" i="9"/>
  <c r="K598" i="9"/>
  <c r="L598" i="9"/>
  <c r="M598" i="9"/>
  <c r="C599" i="9"/>
  <c r="D599" i="9"/>
  <c r="E599" i="9"/>
  <c r="F599" i="9"/>
  <c r="G599" i="9"/>
  <c r="H599" i="9"/>
  <c r="I599" i="9"/>
  <c r="J599" i="9"/>
  <c r="K599" i="9"/>
  <c r="L599" i="9"/>
  <c r="M599" i="9"/>
  <c r="C600" i="9"/>
  <c r="D600" i="9"/>
  <c r="E600" i="9"/>
  <c r="F600" i="9"/>
  <c r="G600" i="9"/>
  <c r="H600" i="9"/>
  <c r="I600" i="9"/>
  <c r="J600" i="9"/>
  <c r="K600" i="9"/>
  <c r="L600" i="9"/>
  <c r="M600" i="9"/>
  <c r="C601" i="9"/>
  <c r="D601" i="9"/>
  <c r="E601" i="9"/>
  <c r="F601" i="9"/>
  <c r="G601" i="9"/>
  <c r="H601" i="9"/>
  <c r="I601" i="9"/>
  <c r="J601" i="9"/>
  <c r="K601" i="9"/>
  <c r="L601" i="9"/>
  <c r="M601" i="9"/>
  <c r="C602" i="9"/>
  <c r="D602" i="9"/>
  <c r="E602" i="9"/>
  <c r="F602" i="9"/>
  <c r="G602" i="9"/>
  <c r="H602" i="9"/>
  <c r="I602" i="9"/>
  <c r="J602" i="9"/>
  <c r="K602" i="9"/>
  <c r="L602" i="9"/>
  <c r="M602" i="9"/>
  <c r="C603" i="9"/>
  <c r="D603" i="9"/>
  <c r="E603" i="9"/>
  <c r="F603" i="9"/>
  <c r="G603" i="9"/>
  <c r="H603" i="9"/>
  <c r="I603" i="9"/>
  <c r="J603" i="9"/>
  <c r="K603" i="9"/>
  <c r="L603" i="9"/>
  <c r="M603" i="9"/>
  <c r="C604" i="9"/>
  <c r="D604" i="9"/>
  <c r="E604" i="9"/>
  <c r="F604" i="9"/>
  <c r="G604" i="9"/>
  <c r="H604" i="9"/>
  <c r="I604" i="9"/>
  <c r="J604" i="9"/>
  <c r="K604" i="9"/>
  <c r="L604" i="9"/>
  <c r="M604" i="9"/>
  <c r="C605" i="9"/>
  <c r="D605" i="9"/>
  <c r="E605" i="9"/>
  <c r="F605" i="9"/>
  <c r="G605" i="9"/>
  <c r="H605" i="9"/>
  <c r="I605" i="9"/>
  <c r="J605" i="9"/>
  <c r="K605" i="9"/>
  <c r="L605" i="9"/>
  <c r="M605" i="9"/>
  <c r="C606" i="9"/>
  <c r="D606" i="9"/>
  <c r="E606" i="9"/>
  <c r="F606" i="9"/>
  <c r="G606" i="9"/>
  <c r="H606" i="9"/>
  <c r="I606" i="9"/>
  <c r="J606" i="9"/>
  <c r="K606" i="9"/>
  <c r="L606" i="9"/>
  <c r="M606" i="9"/>
  <c r="C607" i="9"/>
  <c r="D607" i="9"/>
  <c r="E607" i="9"/>
  <c r="F607" i="9"/>
  <c r="G607" i="9"/>
  <c r="H607" i="9"/>
  <c r="I607" i="9"/>
  <c r="J607" i="9"/>
  <c r="K607" i="9"/>
  <c r="L607" i="9"/>
  <c r="M607" i="9"/>
  <c r="C608" i="9"/>
  <c r="D608" i="9"/>
  <c r="E608" i="9"/>
  <c r="F608" i="9"/>
  <c r="G608" i="9"/>
  <c r="H608" i="9"/>
  <c r="I608" i="9"/>
  <c r="J608" i="9"/>
  <c r="K608" i="9"/>
  <c r="L608" i="9"/>
  <c r="M608" i="9"/>
  <c r="C609" i="9"/>
  <c r="D609" i="9"/>
  <c r="E609" i="9"/>
  <c r="F609" i="9"/>
  <c r="G609" i="9"/>
  <c r="H609" i="9"/>
  <c r="I609" i="9"/>
  <c r="J609" i="9"/>
  <c r="K609" i="9"/>
  <c r="L609" i="9"/>
  <c r="M609" i="9"/>
  <c r="C610" i="9"/>
  <c r="D610" i="9"/>
  <c r="E610" i="9"/>
  <c r="F610" i="9"/>
  <c r="G610" i="9"/>
  <c r="H610" i="9"/>
  <c r="I610" i="9"/>
  <c r="J610" i="9"/>
  <c r="K610" i="9"/>
  <c r="L610" i="9"/>
  <c r="M610" i="9"/>
  <c r="C611" i="9"/>
  <c r="D611" i="9"/>
  <c r="E611" i="9"/>
  <c r="F611" i="9"/>
  <c r="G611" i="9"/>
  <c r="H611" i="9"/>
  <c r="I611" i="9"/>
  <c r="J611" i="9"/>
  <c r="K611" i="9"/>
  <c r="L611" i="9"/>
  <c r="M611" i="9"/>
  <c r="C612" i="9"/>
  <c r="D612" i="9"/>
  <c r="E612" i="9"/>
  <c r="F612" i="9"/>
  <c r="G612" i="9"/>
  <c r="H612" i="9"/>
  <c r="I612" i="9"/>
  <c r="J612" i="9"/>
  <c r="K612" i="9"/>
  <c r="L612" i="9"/>
  <c r="M612" i="9"/>
  <c r="C613" i="9"/>
  <c r="D613" i="9"/>
  <c r="E613" i="9"/>
  <c r="F613" i="9"/>
  <c r="G613" i="9"/>
  <c r="H613" i="9"/>
  <c r="I613" i="9"/>
  <c r="J613" i="9"/>
  <c r="K613" i="9"/>
  <c r="L613" i="9"/>
  <c r="M613" i="9"/>
  <c r="C614" i="9"/>
  <c r="D614" i="9"/>
  <c r="E614" i="9"/>
  <c r="F614" i="9"/>
  <c r="G614" i="9"/>
  <c r="H614" i="9"/>
  <c r="I614" i="9"/>
  <c r="J614" i="9"/>
  <c r="K614" i="9"/>
  <c r="L614" i="9"/>
  <c r="M614" i="9"/>
  <c r="C615" i="9"/>
  <c r="D615" i="9"/>
  <c r="E615" i="9"/>
  <c r="F615" i="9"/>
  <c r="G615" i="9"/>
  <c r="H615" i="9"/>
  <c r="I615" i="9"/>
  <c r="J615" i="9"/>
  <c r="K615" i="9"/>
  <c r="L615" i="9"/>
  <c r="M615" i="9"/>
  <c r="C616" i="9"/>
  <c r="D616" i="9"/>
  <c r="E616" i="9"/>
  <c r="F616" i="9"/>
  <c r="G616" i="9"/>
  <c r="H616" i="9"/>
  <c r="I616" i="9"/>
  <c r="J616" i="9"/>
  <c r="K616" i="9"/>
  <c r="L616" i="9"/>
  <c r="M616" i="9"/>
  <c r="C617" i="9"/>
  <c r="D617" i="9"/>
  <c r="E617" i="9"/>
  <c r="F617" i="9"/>
  <c r="G617" i="9"/>
  <c r="H617" i="9"/>
  <c r="I617" i="9"/>
  <c r="J617" i="9"/>
  <c r="K617" i="9"/>
  <c r="L617" i="9"/>
  <c r="M617" i="9"/>
  <c r="C618" i="9"/>
  <c r="D618" i="9"/>
  <c r="E618" i="9"/>
  <c r="F618" i="9"/>
  <c r="G618" i="9"/>
  <c r="H618" i="9"/>
  <c r="I618" i="9"/>
  <c r="J618" i="9"/>
  <c r="K618" i="9"/>
  <c r="L618" i="9"/>
  <c r="M618" i="9"/>
  <c r="C619" i="9"/>
  <c r="D619" i="9"/>
  <c r="E619" i="9"/>
  <c r="F619" i="9"/>
  <c r="G619" i="9"/>
  <c r="H619" i="9"/>
  <c r="I619" i="9"/>
  <c r="J619" i="9"/>
  <c r="K619" i="9"/>
  <c r="L619" i="9"/>
  <c r="M619" i="9"/>
  <c r="C620" i="9"/>
  <c r="D620" i="9"/>
  <c r="E620" i="9"/>
  <c r="F620" i="9"/>
  <c r="G620" i="9"/>
  <c r="H620" i="9"/>
  <c r="I620" i="9"/>
  <c r="J620" i="9"/>
  <c r="K620" i="9"/>
  <c r="L620" i="9"/>
  <c r="M620" i="9"/>
  <c r="C621" i="9"/>
  <c r="D621" i="9"/>
  <c r="E621" i="9"/>
  <c r="F621" i="9"/>
  <c r="G621" i="9"/>
  <c r="H621" i="9"/>
  <c r="I621" i="9"/>
  <c r="J621" i="9"/>
  <c r="K621" i="9"/>
  <c r="L621" i="9"/>
  <c r="M621" i="9"/>
  <c r="C622" i="9"/>
  <c r="D622" i="9"/>
  <c r="E622" i="9"/>
  <c r="F622" i="9"/>
  <c r="G622" i="9"/>
  <c r="H622" i="9"/>
  <c r="I622" i="9"/>
  <c r="J622" i="9"/>
  <c r="K622" i="9"/>
  <c r="L622" i="9"/>
  <c r="M622" i="9"/>
  <c r="C623" i="9"/>
  <c r="D623" i="9"/>
  <c r="E623" i="9"/>
  <c r="F623" i="9"/>
  <c r="G623" i="9"/>
  <c r="H623" i="9"/>
  <c r="I623" i="9"/>
  <c r="J623" i="9"/>
  <c r="K623" i="9"/>
  <c r="L623" i="9"/>
  <c r="M623" i="9"/>
  <c r="C624" i="9"/>
  <c r="D624" i="9"/>
  <c r="E624" i="9"/>
  <c r="F624" i="9"/>
  <c r="G624" i="9"/>
  <c r="H624" i="9"/>
  <c r="I624" i="9"/>
  <c r="J624" i="9"/>
  <c r="K624" i="9"/>
  <c r="L624" i="9"/>
  <c r="M624" i="9"/>
  <c r="C625" i="9"/>
  <c r="D625" i="9"/>
  <c r="E625" i="9"/>
  <c r="F625" i="9"/>
  <c r="G625" i="9"/>
  <c r="H625" i="9"/>
  <c r="I625" i="9"/>
  <c r="J625" i="9"/>
  <c r="K625" i="9"/>
  <c r="L625" i="9"/>
  <c r="M625" i="9"/>
  <c r="C626" i="9"/>
  <c r="D626" i="9"/>
  <c r="E626" i="9"/>
  <c r="F626" i="9"/>
  <c r="G626" i="9"/>
  <c r="H626" i="9"/>
  <c r="I626" i="9"/>
  <c r="J626" i="9"/>
  <c r="K626" i="9"/>
  <c r="L626" i="9"/>
  <c r="M626" i="9"/>
  <c r="C627" i="9"/>
  <c r="D627" i="9"/>
  <c r="E627" i="9"/>
  <c r="F627" i="9"/>
  <c r="G627" i="9"/>
  <c r="H627" i="9"/>
  <c r="I627" i="9"/>
  <c r="J627" i="9"/>
  <c r="K627" i="9"/>
  <c r="L627" i="9"/>
  <c r="M627" i="9"/>
  <c r="C628" i="9"/>
  <c r="D628" i="9"/>
  <c r="E628" i="9"/>
  <c r="F628" i="9"/>
  <c r="G628" i="9"/>
  <c r="H628" i="9"/>
  <c r="I628" i="9"/>
  <c r="J628" i="9"/>
  <c r="K628" i="9"/>
  <c r="L628" i="9"/>
  <c r="M628" i="9"/>
  <c r="C629" i="9"/>
  <c r="D629" i="9"/>
  <c r="E629" i="9"/>
  <c r="F629" i="9"/>
  <c r="G629" i="9"/>
  <c r="H629" i="9"/>
  <c r="I629" i="9"/>
  <c r="J629" i="9"/>
  <c r="K629" i="9"/>
  <c r="L629" i="9"/>
  <c r="M629" i="9"/>
  <c r="C630" i="9"/>
  <c r="D630" i="9"/>
  <c r="E630" i="9"/>
  <c r="F630" i="9"/>
  <c r="G630" i="9"/>
  <c r="H630" i="9"/>
  <c r="I630" i="9"/>
  <c r="J630" i="9"/>
  <c r="K630" i="9"/>
  <c r="L630" i="9"/>
  <c r="M630" i="9"/>
  <c r="C631" i="9"/>
  <c r="D631" i="9"/>
  <c r="E631" i="9"/>
  <c r="F631" i="9"/>
  <c r="G631" i="9"/>
  <c r="H631" i="9"/>
  <c r="I631" i="9"/>
  <c r="J631" i="9"/>
  <c r="K631" i="9"/>
  <c r="L631" i="9"/>
  <c r="M631" i="9"/>
  <c r="C632" i="9"/>
  <c r="D632" i="9"/>
  <c r="E632" i="9"/>
  <c r="F632" i="9"/>
  <c r="G632" i="9"/>
  <c r="H632" i="9"/>
  <c r="I632" i="9"/>
  <c r="J632" i="9"/>
  <c r="K632" i="9"/>
  <c r="L632" i="9"/>
  <c r="M632" i="9"/>
  <c r="C633" i="9"/>
  <c r="D633" i="9"/>
  <c r="E633" i="9"/>
  <c r="F633" i="9"/>
  <c r="G633" i="9"/>
  <c r="H633" i="9"/>
  <c r="I633" i="9"/>
  <c r="J633" i="9"/>
  <c r="K633" i="9"/>
  <c r="L633" i="9"/>
  <c r="M633" i="9"/>
  <c r="C634" i="9"/>
  <c r="D634" i="9"/>
  <c r="E634" i="9"/>
  <c r="F634" i="9"/>
  <c r="G634" i="9"/>
  <c r="H634" i="9"/>
  <c r="I634" i="9"/>
  <c r="J634" i="9"/>
  <c r="K634" i="9"/>
  <c r="L634" i="9"/>
  <c r="M634" i="9"/>
  <c r="C635" i="9"/>
  <c r="D635" i="9"/>
  <c r="E635" i="9"/>
  <c r="F635" i="9"/>
  <c r="G635" i="9"/>
  <c r="H635" i="9"/>
  <c r="I635" i="9"/>
  <c r="J635" i="9"/>
  <c r="K635" i="9"/>
  <c r="L635" i="9"/>
  <c r="M635" i="9"/>
  <c r="C636" i="9"/>
  <c r="D636" i="9"/>
  <c r="E636" i="9"/>
  <c r="F636" i="9"/>
  <c r="G636" i="9"/>
  <c r="H636" i="9"/>
  <c r="I636" i="9"/>
  <c r="J636" i="9"/>
  <c r="K636" i="9"/>
  <c r="L636" i="9"/>
  <c r="M636" i="9"/>
  <c r="C637" i="9"/>
  <c r="D637" i="9"/>
  <c r="E637" i="9"/>
  <c r="F637" i="9"/>
  <c r="G637" i="9"/>
  <c r="H637" i="9"/>
  <c r="I637" i="9"/>
  <c r="J637" i="9"/>
  <c r="K637" i="9"/>
  <c r="L637" i="9"/>
  <c r="M637" i="9"/>
  <c r="C638" i="9"/>
  <c r="D638" i="9"/>
  <c r="E638" i="9"/>
  <c r="F638" i="9"/>
  <c r="G638" i="9"/>
  <c r="H638" i="9"/>
  <c r="I638" i="9"/>
  <c r="J638" i="9"/>
  <c r="K638" i="9"/>
  <c r="L638" i="9"/>
  <c r="M638" i="9"/>
  <c r="C639" i="9"/>
  <c r="D639" i="9"/>
  <c r="E639" i="9"/>
  <c r="F639" i="9"/>
  <c r="G639" i="9"/>
  <c r="H639" i="9"/>
  <c r="I639" i="9"/>
  <c r="J639" i="9"/>
  <c r="K639" i="9"/>
  <c r="L639" i="9"/>
  <c r="M639" i="9"/>
  <c r="C640" i="9"/>
  <c r="D640" i="9"/>
  <c r="E640" i="9"/>
  <c r="F640" i="9"/>
  <c r="G640" i="9"/>
  <c r="H640" i="9"/>
  <c r="I640" i="9"/>
  <c r="J640" i="9"/>
  <c r="K640" i="9"/>
  <c r="L640" i="9"/>
  <c r="M640" i="9"/>
  <c r="C641" i="9"/>
  <c r="D641" i="9"/>
  <c r="E641" i="9"/>
  <c r="F641" i="9"/>
  <c r="G641" i="9"/>
  <c r="H641" i="9"/>
  <c r="I641" i="9"/>
  <c r="J641" i="9"/>
  <c r="K641" i="9"/>
  <c r="L641" i="9"/>
  <c r="M641" i="9"/>
  <c r="C642" i="9"/>
  <c r="D642" i="9"/>
  <c r="E642" i="9"/>
  <c r="F642" i="9"/>
  <c r="G642" i="9"/>
  <c r="H642" i="9"/>
  <c r="I642" i="9"/>
  <c r="J642" i="9"/>
  <c r="K642" i="9"/>
  <c r="L642" i="9"/>
  <c r="M642" i="9"/>
  <c r="C643" i="9"/>
  <c r="D643" i="9"/>
  <c r="E643" i="9"/>
  <c r="F643" i="9"/>
  <c r="G643" i="9"/>
  <c r="H643" i="9"/>
  <c r="I643" i="9"/>
  <c r="J643" i="9"/>
  <c r="K643" i="9"/>
  <c r="L643" i="9"/>
  <c r="M643" i="9"/>
  <c r="C644" i="9"/>
  <c r="D644" i="9"/>
  <c r="E644" i="9"/>
  <c r="F644" i="9"/>
  <c r="G644" i="9"/>
  <c r="H644" i="9"/>
  <c r="I644" i="9"/>
  <c r="J644" i="9"/>
  <c r="K644" i="9"/>
  <c r="L644" i="9"/>
  <c r="M644" i="9"/>
  <c r="C645" i="9"/>
  <c r="D645" i="9"/>
  <c r="E645" i="9"/>
  <c r="F645" i="9"/>
  <c r="G645" i="9"/>
  <c r="H645" i="9"/>
  <c r="I645" i="9"/>
  <c r="J645" i="9"/>
  <c r="K645" i="9"/>
  <c r="L645" i="9"/>
  <c r="M645" i="9"/>
  <c r="C646" i="9"/>
  <c r="D646" i="9"/>
  <c r="E646" i="9"/>
  <c r="F646" i="9"/>
  <c r="G646" i="9"/>
  <c r="H646" i="9"/>
  <c r="I646" i="9"/>
  <c r="J646" i="9"/>
  <c r="K646" i="9"/>
  <c r="L646" i="9"/>
  <c r="M646" i="9"/>
  <c r="C647" i="9"/>
  <c r="D647" i="9"/>
  <c r="E647" i="9"/>
  <c r="F647" i="9"/>
  <c r="G647" i="9"/>
  <c r="H647" i="9"/>
  <c r="I647" i="9"/>
  <c r="J647" i="9"/>
  <c r="K647" i="9"/>
  <c r="L647" i="9"/>
  <c r="M647" i="9"/>
  <c r="C648" i="9"/>
  <c r="D648" i="9"/>
  <c r="E648" i="9"/>
  <c r="F648" i="9"/>
  <c r="G648" i="9"/>
  <c r="H648" i="9"/>
  <c r="I648" i="9"/>
  <c r="J648" i="9"/>
  <c r="K648" i="9"/>
  <c r="L648" i="9"/>
  <c r="M648" i="9"/>
  <c r="C649" i="9"/>
  <c r="D649" i="9"/>
  <c r="E649" i="9"/>
  <c r="F649" i="9"/>
  <c r="G649" i="9"/>
  <c r="H649" i="9"/>
  <c r="I649" i="9"/>
  <c r="J649" i="9"/>
  <c r="K649" i="9"/>
  <c r="L649" i="9"/>
  <c r="M649" i="9"/>
  <c r="C650" i="9"/>
  <c r="D650" i="9"/>
  <c r="E650" i="9"/>
  <c r="F650" i="9"/>
  <c r="G650" i="9"/>
  <c r="H650" i="9"/>
  <c r="I650" i="9"/>
  <c r="J650" i="9"/>
  <c r="K650" i="9"/>
  <c r="L650" i="9"/>
  <c r="M650" i="9"/>
  <c r="C651" i="9"/>
  <c r="D651" i="9"/>
  <c r="E651" i="9"/>
  <c r="F651" i="9"/>
  <c r="G651" i="9"/>
  <c r="H651" i="9"/>
  <c r="I651" i="9"/>
  <c r="J651" i="9"/>
  <c r="K651" i="9"/>
  <c r="L651" i="9"/>
  <c r="M651" i="9"/>
  <c r="C652" i="9"/>
  <c r="D652" i="9"/>
  <c r="E652" i="9"/>
  <c r="F652" i="9"/>
  <c r="G652" i="9"/>
  <c r="H652" i="9"/>
  <c r="I652" i="9"/>
  <c r="J652" i="9"/>
  <c r="K652" i="9"/>
  <c r="L652" i="9"/>
  <c r="M652" i="9"/>
  <c r="C653" i="9"/>
  <c r="D653" i="9"/>
  <c r="E653" i="9"/>
  <c r="F653" i="9"/>
  <c r="G653" i="9"/>
  <c r="H653" i="9"/>
  <c r="I653" i="9"/>
  <c r="J653" i="9"/>
  <c r="K653" i="9"/>
  <c r="L653" i="9"/>
  <c r="M653" i="9"/>
  <c r="C654" i="9"/>
  <c r="D654" i="9"/>
  <c r="E654" i="9"/>
  <c r="F654" i="9"/>
  <c r="G654" i="9"/>
  <c r="H654" i="9"/>
  <c r="I654" i="9"/>
  <c r="J654" i="9"/>
  <c r="K654" i="9"/>
  <c r="L654" i="9"/>
  <c r="M654" i="9"/>
  <c r="C655" i="9"/>
  <c r="D655" i="9"/>
  <c r="E655" i="9"/>
  <c r="F655" i="9"/>
  <c r="G655" i="9"/>
  <c r="H655" i="9"/>
  <c r="I655" i="9"/>
  <c r="J655" i="9"/>
  <c r="K655" i="9"/>
  <c r="L655" i="9"/>
  <c r="M655" i="9"/>
  <c r="C656" i="9"/>
  <c r="D656" i="9"/>
  <c r="E656" i="9"/>
  <c r="F656" i="9"/>
  <c r="G656" i="9"/>
  <c r="H656" i="9"/>
  <c r="I656" i="9"/>
  <c r="J656" i="9"/>
  <c r="K656" i="9"/>
  <c r="L656" i="9"/>
  <c r="M656" i="9"/>
  <c r="C657" i="9"/>
  <c r="D657" i="9"/>
  <c r="E657" i="9"/>
  <c r="F657" i="9"/>
  <c r="G657" i="9"/>
  <c r="H657" i="9"/>
  <c r="I657" i="9"/>
  <c r="J657" i="9"/>
  <c r="K657" i="9"/>
  <c r="L657" i="9"/>
  <c r="M657" i="9"/>
  <c r="C658" i="9"/>
  <c r="D658" i="9"/>
  <c r="E658" i="9"/>
  <c r="F658" i="9"/>
  <c r="G658" i="9"/>
  <c r="H658" i="9"/>
  <c r="I658" i="9"/>
  <c r="J658" i="9"/>
  <c r="K658" i="9"/>
  <c r="L658" i="9"/>
  <c r="M658" i="9"/>
  <c r="C659" i="9"/>
  <c r="D659" i="9"/>
  <c r="E659" i="9"/>
  <c r="F659" i="9"/>
  <c r="G659" i="9"/>
  <c r="H659" i="9"/>
  <c r="I659" i="9"/>
  <c r="J659" i="9"/>
  <c r="K659" i="9"/>
  <c r="L659" i="9"/>
  <c r="M659" i="9"/>
  <c r="C660" i="9"/>
  <c r="D660" i="9"/>
  <c r="E660" i="9"/>
  <c r="F660" i="9"/>
  <c r="G660" i="9"/>
  <c r="H660" i="9"/>
  <c r="I660" i="9"/>
  <c r="J660" i="9"/>
  <c r="K660" i="9"/>
  <c r="L660" i="9"/>
  <c r="M660" i="9"/>
  <c r="C661" i="9"/>
  <c r="D661" i="9"/>
  <c r="E661" i="9"/>
  <c r="F661" i="9"/>
  <c r="G661" i="9"/>
  <c r="H661" i="9"/>
  <c r="I661" i="9"/>
  <c r="J661" i="9"/>
  <c r="K661" i="9"/>
  <c r="L661" i="9"/>
  <c r="M661" i="9"/>
  <c r="C662" i="9"/>
  <c r="D662" i="9"/>
  <c r="E662" i="9"/>
  <c r="F662" i="9"/>
  <c r="G662" i="9"/>
  <c r="H662" i="9"/>
  <c r="I662" i="9"/>
  <c r="J662" i="9"/>
  <c r="K662" i="9"/>
  <c r="L662" i="9"/>
  <c r="M662" i="9"/>
  <c r="C663" i="9"/>
  <c r="D663" i="9"/>
  <c r="E663" i="9"/>
  <c r="F663" i="9"/>
  <c r="G663" i="9"/>
  <c r="H663" i="9"/>
  <c r="I663" i="9"/>
  <c r="J663" i="9"/>
  <c r="K663" i="9"/>
  <c r="L663" i="9"/>
  <c r="M663" i="9"/>
  <c r="C664" i="9"/>
  <c r="D664" i="9"/>
  <c r="E664" i="9"/>
  <c r="F664" i="9"/>
  <c r="G664" i="9"/>
  <c r="H664" i="9"/>
  <c r="I664" i="9"/>
  <c r="J664" i="9"/>
  <c r="K664" i="9"/>
  <c r="L664" i="9"/>
  <c r="M664" i="9"/>
  <c r="C665" i="9"/>
  <c r="D665" i="9"/>
  <c r="E665" i="9"/>
  <c r="F665" i="9"/>
  <c r="G665" i="9"/>
  <c r="H665" i="9"/>
  <c r="I665" i="9"/>
  <c r="J665" i="9"/>
  <c r="K665" i="9"/>
  <c r="L665" i="9"/>
  <c r="M665" i="9"/>
  <c r="C666" i="9"/>
  <c r="D666" i="9"/>
  <c r="E666" i="9"/>
  <c r="F666" i="9"/>
  <c r="G666" i="9"/>
  <c r="H666" i="9"/>
  <c r="I666" i="9"/>
  <c r="J666" i="9"/>
  <c r="K666" i="9"/>
  <c r="L666" i="9"/>
  <c r="M666" i="9"/>
  <c r="C667" i="9"/>
  <c r="D667" i="9"/>
  <c r="E667" i="9"/>
  <c r="F667" i="9"/>
  <c r="G667" i="9"/>
  <c r="H667" i="9"/>
  <c r="I667" i="9"/>
  <c r="J667" i="9"/>
  <c r="K667" i="9"/>
  <c r="L667" i="9"/>
  <c r="M667" i="9"/>
  <c r="C668" i="9"/>
  <c r="D668" i="9"/>
  <c r="E668" i="9"/>
  <c r="F668" i="9"/>
  <c r="G668" i="9"/>
  <c r="H668" i="9"/>
  <c r="I668" i="9"/>
  <c r="J668" i="9"/>
  <c r="K668" i="9"/>
  <c r="L668" i="9"/>
  <c r="M668" i="9"/>
  <c r="C669" i="9"/>
  <c r="D669" i="9"/>
  <c r="E669" i="9"/>
  <c r="F669" i="9"/>
  <c r="G669" i="9"/>
  <c r="H669" i="9"/>
  <c r="I669" i="9"/>
  <c r="J669" i="9"/>
  <c r="K669" i="9"/>
  <c r="L669" i="9"/>
  <c r="M669" i="9"/>
  <c r="C670" i="9"/>
  <c r="D670" i="9"/>
  <c r="E670" i="9"/>
  <c r="F670" i="9"/>
  <c r="G670" i="9"/>
  <c r="H670" i="9"/>
  <c r="I670" i="9"/>
  <c r="J670" i="9"/>
  <c r="K670" i="9"/>
  <c r="L670" i="9"/>
  <c r="M670" i="9"/>
  <c r="C671" i="9"/>
  <c r="D671" i="9"/>
  <c r="E671" i="9"/>
  <c r="F671" i="9"/>
  <c r="G671" i="9"/>
  <c r="H671" i="9"/>
  <c r="I671" i="9"/>
  <c r="J671" i="9"/>
  <c r="K671" i="9"/>
  <c r="L671" i="9"/>
  <c r="M671" i="9"/>
  <c r="C672" i="9"/>
  <c r="D672" i="9"/>
  <c r="E672" i="9"/>
  <c r="F672" i="9"/>
  <c r="G672" i="9"/>
  <c r="H672" i="9"/>
  <c r="I672" i="9"/>
  <c r="J672" i="9"/>
  <c r="K672" i="9"/>
  <c r="L672" i="9"/>
  <c r="M672" i="9"/>
  <c r="C673" i="9"/>
  <c r="D673" i="9"/>
  <c r="E673" i="9"/>
  <c r="F673" i="9"/>
  <c r="G673" i="9"/>
  <c r="H673" i="9"/>
  <c r="I673" i="9"/>
  <c r="J673" i="9"/>
  <c r="K673" i="9"/>
  <c r="L673" i="9"/>
  <c r="M673" i="9"/>
  <c r="C674" i="9"/>
  <c r="D674" i="9"/>
  <c r="E674" i="9"/>
  <c r="F674" i="9"/>
  <c r="G674" i="9"/>
  <c r="H674" i="9"/>
  <c r="I674" i="9"/>
  <c r="J674" i="9"/>
  <c r="K674" i="9"/>
  <c r="L674" i="9"/>
  <c r="M674" i="9"/>
  <c r="C675" i="9"/>
  <c r="D675" i="9"/>
  <c r="E675" i="9"/>
  <c r="F675" i="9"/>
  <c r="G675" i="9"/>
  <c r="H675" i="9"/>
  <c r="I675" i="9"/>
  <c r="J675" i="9"/>
  <c r="K675" i="9"/>
  <c r="L675" i="9"/>
  <c r="M675" i="9"/>
  <c r="C676" i="9"/>
  <c r="D676" i="9"/>
  <c r="E676" i="9"/>
  <c r="F676" i="9"/>
  <c r="G676" i="9"/>
  <c r="H676" i="9"/>
  <c r="I676" i="9"/>
  <c r="J676" i="9"/>
  <c r="K676" i="9"/>
  <c r="L676" i="9"/>
  <c r="M676" i="9"/>
  <c r="C677" i="9"/>
  <c r="D677" i="9"/>
  <c r="E677" i="9"/>
  <c r="F677" i="9"/>
  <c r="G677" i="9"/>
  <c r="H677" i="9"/>
  <c r="I677" i="9"/>
  <c r="J677" i="9"/>
  <c r="K677" i="9"/>
  <c r="L677" i="9"/>
  <c r="M677" i="9"/>
  <c r="C678" i="9"/>
  <c r="D678" i="9"/>
  <c r="E678" i="9"/>
  <c r="F678" i="9"/>
  <c r="G678" i="9"/>
  <c r="H678" i="9"/>
  <c r="I678" i="9"/>
  <c r="J678" i="9"/>
  <c r="K678" i="9"/>
  <c r="L678" i="9"/>
  <c r="M678" i="9"/>
  <c r="C679" i="9"/>
  <c r="D679" i="9"/>
  <c r="E679" i="9"/>
  <c r="F679" i="9"/>
  <c r="G679" i="9"/>
  <c r="H679" i="9"/>
  <c r="I679" i="9"/>
  <c r="J679" i="9"/>
  <c r="K679" i="9"/>
  <c r="L679" i="9"/>
  <c r="M679" i="9"/>
  <c r="C680" i="9"/>
  <c r="D680" i="9"/>
  <c r="E680" i="9"/>
  <c r="F680" i="9"/>
  <c r="G680" i="9"/>
  <c r="H680" i="9"/>
  <c r="I680" i="9"/>
  <c r="J680" i="9"/>
  <c r="K680" i="9"/>
  <c r="L680" i="9"/>
  <c r="M680" i="9"/>
  <c r="C681" i="9"/>
  <c r="D681" i="9"/>
  <c r="E681" i="9"/>
  <c r="F681" i="9"/>
  <c r="G681" i="9"/>
  <c r="H681" i="9"/>
  <c r="I681" i="9"/>
  <c r="J681" i="9"/>
  <c r="K681" i="9"/>
  <c r="L681" i="9"/>
  <c r="M681" i="9"/>
  <c r="C682" i="9"/>
  <c r="D682" i="9"/>
  <c r="E682" i="9"/>
  <c r="F682" i="9"/>
  <c r="G682" i="9"/>
  <c r="H682" i="9"/>
  <c r="I682" i="9"/>
  <c r="J682" i="9"/>
  <c r="K682" i="9"/>
  <c r="L682" i="9"/>
  <c r="M682" i="9"/>
  <c r="C683" i="9"/>
  <c r="D683" i="9"/>
  <c r="E683" i="9"/>
  <c r="F683" i="9"/>
  <c r="G683" i="9"/>
  <c r="H683" i="9"/>
  <c r="I683" i="9"/>
  <c r="J683" i="9"/>
  <c r="K683" i="9"/>
  <c r="L683" i="9"/>
  <c r="M683" i="9"/>
  <c r="C684" i="9"/>
  <c r="D684" i="9"/>
  <c r="E684" i="9"/>
  <c r="F684" i="9"/>
  <c r="G684" i="9"/>
  <c r="H684" i="9"/>
  <c r="I684" i="9"/>
  <c r="J684" i="9"/>
  <c r="K684" i="9"/>
  <c r="L684" i="9"/>
  <c r="M684" i="9"/>
  <c r="C685" i="9"/>
  <c r="D685" i="9"/>
  <c r="E685" i="9"/>
  <c r="F685" i="9"/>
  <c r="G685" i="9"/>
  <c r="H685" i="9"/>
  <c r="I685" i="9"/>
  <c r="J685" i="9"/>
  <c r="K685" i="9"/>
  <c r="L685" i="9"/>
  <c r="M685" i="9"/>
  <c r="C686" i="9"/>
  <c r="D686" i="9"/>
  <c r="E686" i="9"/>
  <c r="F686" i="9"/>
  <c r="G686" i="9"/>
  <c r="H686" i="9"/>
  <c r="I686" i="9"/>
  <c r="J686" i="9"/>
  <c r="K686" i="9"/>
  <c r="L686" i="9"/>
  <c r="M686" i="9"/>
  <c r="C687" i="9"/>
  <c r="D687" i="9"/>
  <c r="E687" i="9"/>
  <c r="F687" i="9"/>
  <c r="G687" i="9"/>
  <c r="H687" i="9"/>
  <c r="I687" i="9"/>
  <c r="J687" i="9"/>
  <c r="K687" i="9"/>
  <c r="L687" i="9"/>
  <c r="M687" i="9"/>
  <c r="C688" i="9"/>
  <c r="D688" i="9"/>
  <c r="E688" i="9"/>
  <c r="F688" i="9"/>
  <c r="G688" i="9"/>
  <c r="H688" i="9"/>
  <c r="I688" i="9"/>
  <c r="J688" i="9"/>
  <c r="K688" i="9"/>
  <c r="L688" i="9"/>
  <c r="M688" i="9"/>
  <c r="C689" i="9"/>
  <c r="D689" i="9"/>
  <c r="E689" i="9"/>
  <c r="F689" i="9"/>
  <c r="G689" i="9"/>
  <c r="H689" i="9"/>
  <c r="I689" i="9"/>
  <c r="J689" i="9"/>
  <c r="K689" i="9"/>
  <c r="L689" i="9"/>
  <c r="M689" i="9"/>
  <c r="C690" i="9"/>
  <c r="D690" i="9"/>
  <c r="E690" i="9"/>
  <c r="F690" i="9"/>
  <c r="G690" i="9"/>
  <c r="H690" i="9"/>
  <c r="I690" i="9"/>
  <c r="J690" i="9"/>
  <c r="K690" i="9"/>
  <c r="L690" i="9"/>
  <c r="M690" i="9"/>
  <c r="C691" i="9"/>
  <c r="D691" i="9"/>
  <c r="E691" i="9"/>
  <c r="F691" i="9"/>
  <c r="G691" i="9"/>
  <c r="H691" i="9"/>
  <c r="I691" i="9"/>
  <c r="J691" i="9"/>
  <c r="K691" i="9"/>
  <c r="L691" i="9"/>
  <c r="M691" i="9"/>
  <c r="C692" i="9"/>
  <c r="D692" i="9"/>
  <c r="E692" i="9"/>
  <c r="F692" i="9"/>
  <c r="G692" i="9"/>
  <c r="H692" i="9"/>
  <c r="I692" i="9"/>
  <c r="J692" i="9"/>
  <c r="K692" i="9"/>
  <c r="L692" i="9"/>
  <c r="M692" i="9"/>
  <c r="C693" i="9"/>
  <c r="D693" i="9"/>
  <c r="E693" i="9"/>
  <c r="F693" i="9"/>
  <c r="G693" i="9"/>
  <c r="H693" i="9"/>
  <c r="I693" i="9"/>
  <c r="J693" i="9"/>
  <c r="K693" i="9"/>
  <c r="L693" i="9"/>
  <c r="M693" i="9"/>
  <c r="C694" i="9"/>
  <c r="D694" i="9"/>
  <c r="E694" i="9"/>
  <c r="F694" i="9"/>
  <c r="G694" i="9"/>
  <c r="H694" i="9"/>
  <c r="I694" i="9"/>
  <c r="J694" i="9"/>
  <c r="K694" i="9"/>
  <c r="L694" i="9"/>
  <c r="M694" i="9"/>
  <c r="C695" i="9"/>
  <c r="D695" i="9"/>
  <c r="E695" i="9"/>
  <c r="F695" i="9"/>
  <c r="G695" i="9"/>
  <c r="H695" i="9"/>
  <c r="I695" i="9"/>
  <c r="J695" i="9"/>
  <c r="K695" i="9"/>
  <c r="L695" i="9"/>
  <c r="M695" i="9"/>
  <c r="C696" i="9"/>
  <c r="D696" i="9"/>
  <c r="E696" i="9"/>
  <c r="F696" i="9"/>
  <c r="G696" i="9"/>
  <c r="H696" i="9"/>
  <c r="I696" i="9"/>
  <c r="J696" i="9"/>
  <c r="K696" i="9"/>
  <c r="L696" i="9"/>
  <c r="M696" i="9"/>
  <c r="C697" i="9"/>
  <c r="D697" i="9"/>
  <c r="E697" i="9"/>
  <c r="F697" i="9"/>
  <c r="G697" i="9"/>
  <c r="H697" i="9"/>
  <c r="I697" i="9"/>
  <c r="J697" i="9"/>
  <c r="K697" i="9"/>
  <c r="L697" i="9"/>
  <c r="M697" i="9"/>
  <c r="C698" i="9"/>
  <c r="D698" i="9"/>
  <c r="E698" i="9"/>
  <c r="F698" i="9"/>
  <c r="G698" i="9"/>
  <c r="H698" i="9"/>
  <c r="I698" i="9"/>
  <c r="J698" i="9"/>
  <c r="K698" i="9"/>
  <c r="L698" i="9"/>
  <c r="M698" i="9"/>
  <c r="C699" i="9"/>
  <c r="D699" i="9"/>
  <c r="E699" i="9"/>
  <c r="F699" i="9"/>
  <c r="G699" i="9"/>
  <c r="H699" i="9"/>
  <c r="I699" i="9"/>
  <c r="J699" i="9"/>
  <c r="K699" i="9"/>
  <c r="L699" i="9"/>
  <c r="M699" i="9"/>
  <c r="C700" i="9"/>
  <c r="D700" i="9"/>
  <c r="E700" i="9"/>
  <c r="F700" i="9"/>
  <c r="G700" i="9"/>
  <c r="H700" i="9"/>
  <c r="I700" i="9"/>
  <c r="J700" i="9"/>
  <c r="K700" i="9"/>
  <c r="L700" i="9"/>
  <c r="M700" i="9"/>
  <c r="C701" i="9"/>
  <c r="D701" i="9"/>
  <c r="E701" i="9"/>
  <c r="F701" i="9"/>
  <c r="G701" i="9"/>
  <c r="H701" i="9"/>
  <c r="I701" i="9"/>
  <c r="J701" i="9"/>
  <c r="K701" i="9"/>
  <c r="L701" i="9"/>
  <c r="M701" i="9"/>
  <c r="C702" i="9"/>
  <c r="D702" i="9"/>
  <c r="E702" i="9"/>
  <c r="F702" i="9"/>
  <c r="G702" i="9"/>
  <c r="H702" i="9"/>
  <c r="I702" i="9"/>
  <c r="J702" i="9"/>
  <c r="K702" i="9"/>
  <c r="L702" i="9"/>
  <c r="M702" i="9"/>
  <c r="C703" i="9"/>
  <c r="D703" i="9"/>
  <c r="E703" i="9"/>
  <c r="F703" i="9"/>
  <c r="G703" i="9"/>
  <c r="H703" i="9"/>
  <c r="I703" i="9"/>
  <c r="J703" i="9"/>
  <c r="K703" i="9"/>
  <c r="L703" i="9"/>
  <c r="M703" i="9"/>
  <c r="C704" i="9"/>
  <c r="D704" i="9"/>
  <c r="E704" i="9"/>
  <c r="F704" i="9"/>
  <c r="G704" i="9"/>
  <c r="H704" i="9"/>
  <c r="I704" i="9"/>
  <c r="J704" i="9"/>
  <c r="K704" i="9"/>
  <c r="L704" i="9"/>
  <c r="M704" i="9"/>
  <c r="C705" i="9"/>
  <c r="D705" i="9"/>
  <c r="E705" i="9"/>
  <c r="F705" i="9"/>
  <c r="G705" i="9"/>
  <c r="H705" i="9"/>
  <c r="I705" i="9"/>
  <c r="J705" i="9"/>
  <c r="K705" i="9"/>
  <c r="L705" i="9"/>
  <c r="M705" i="9"/>
  <c r="C706" i="9"/>
  <c r="D706" i="9"/>
  <c r="E706" i="9"/>
  <c r="F706" i="9"/>
  <c r="G706" i="9"/>
  <c r="H706" i="9"/>
  <c r="I706" i="9"/>
  <c r="J706" i="9"/>
  <c r="K706" i="9"/>
  <c r="L706" i="9"/>
  <c r="M706" i="9"/>
  <c r="C707" i="9"/>
  <c r="D707" i="9"/>
  <c r="E707" i="9"/>
  <c r="F707" i="9"/>
  <c r="G707" i="9"/>
  <c r="H707" i="9"/>
  <c r="I707" i="9"/>
  <c r="J707" i="9"/>
  <c r="K707" i="9"/>
  <c r="L707" i="9"/>
  <c r="M707" i="9"/>
  <c r="C708" i="9"/>
  <c r="D708" i="9"/>
  <c r="E708" i="9"/>
  <c r="F708" i="9"/>
  <c r="G708" i="9"/>
  <c r="H708" i="9"/>
  <c r="I708" i="9"/>
  <c r="J708" i="9"/>
  <c r="K708" i="9"/>
  <c r="L708" i="9"/>
  <c r="M708" i="9"/>
  <c r="C709" i="9"/>
  <c r="D709" i="9"/>
  <c r="E709" i="9"/>
  <c r="F709" i="9"/>
  <c r="G709" i="9"/>
  <c r="H709" i="9"/>
  <c r="I709" i="9"/>
  <c r="J709" i="9"/>
  <c r="K709" i="9"/>
  <c r="L709" i="9"/>
  <c r="M709" i="9"/>
  <c r="C710" i="9"/>
  <c r="D710" i="9"/>
  <c r="E710" i="9"/>
  <c r="F710" i="9"/>
  <c r="G710" i="9"/>
  <c r="H710" i="9"/>
  <c r="I710" i="9"/>
  <c r="J710" i="9"/>
  <c r="K710" i="9"/>
  <c r="L710" i="9"/>
  <c r="M710" i="9"/>
  <c r="C711" i="9"/>
  <c r="D711" i="9"/>
  <c r="E711" i="9"/>
  <c r="F711" i="9"/>
  <c r="G711" i="9"/>
  <c r="H711" i="9"/>
  <c r="I711" i="9"/>
  <c r="J711" i="9"/>
  <c r="K711" i="9"/>
  <c r="L711" i="9"/>
  <c r="M711" i="9"/>
  <c r="C712" i="9"/>
  <c r="D712" i="9"/>
  <c r="E712" i="9"/>
  <c r="F712" i="9"/>
  <c r="G712" i="9"/>
  <c r="H712" i="9"/>
  <c r="I712" i="9"/>
  <c r="J712" i="9"/>
  <c r="K712" i="9"/>
  <c r="L712" i="9"/>
  <c r="M712" i="9"/>
  <c r="C713" i="9"/>
  <c r="D713" i="9"/>
  <c r="E713" i="9"/>
  <c r="F713" i="9"/>
  <c r="G713" i="9"/>
  <c r="H713" i="9"/>
  <c r="I713" i="9"/>
  <c r="J713" i="9"/>
  <c r="K713" i="9"/>
  <c r="L713" i="9"/>
  <c r="M713" i="9"/>
  <c r="C714" i="9"/>
  <c r="D714" i="9"/>
  <c r="E714" i="9"/>
  <c r="F714" i="9"/>
  <c r="G714" i="9"/>
  <c r="H714" i="9"/>
  <c r="I714" i="9"/>
  <c r="J714" i="9"/>
  <c r="K714" i="9"/>
  <c r="L714" i="9"/>
  <c r="M714" i="9"/>
  <c r="C715" i="9"/>
  <c r="D715" i="9"/>
  <c r="E715" i="9"/>
  <c r="F715" i="9"/>
  <c r="G715" i="9"/>
  <c r="H715" i="9"/>
  <c r="I715" i="9"/>
  <c r="J715" i="9"/>
  <c r="K715" i="9"/>
  <c r="L715" i="9"/>
  <c r="M715" i="9"/>
  <c r="C716" i="9"/>
  <c r="D716" i="9"/>
  <c r="E716" i="9"/>
  <c r="F716" i="9"/>
  <c r="G716" i="9"/>
  <c r="H716" i="9"/>
  <c r="I716" i="9"/>
  <c r="J716" i="9"/>
  <c r="K716" i="9"/>
  <c r="L716" i="9"/>
  <c r="M716" i="9"/>
  <c r="C717" i="9"/>
  <c r="D717" i="9"/>
  <c r="E717" i="9"/>
  <c r="F717" i="9"/>
  <c r="G717" i="9"/>
  <c r="H717" i="9"/>
  <c r="I717" i="9"/>
  <c r="J717" i="9"/>
  <c r="K717" i="9"/>
  <c r="L717" i="9"/>
  <c r="M717" i="9"/>
  <c r="C718" i="9"/>
  <c r="D718" i="9"/>
  <c r="E718" i="9"/>
  <c r="F718" i="9"/>
  <c r="G718" i="9"/>
  <c r="H718" i="9"/>
  <c r="I718" i="9"/>
  <c r="J718" i="9"/>
  <c r="K718" i="9"/>
  <c r="L718" i="9"/>
  <c r="M718" i="9"/>
  <c r="C719" i="9"/>
  <c r="D719" i="9"/>
  <c r="E719" i="9"/>
  <c r="F719" i="9"/>
  <c r="G719" i="9"/>
  <c r="H719" i="9"/>
  <c r="I719" i="9"/>
  <c r="J719" i="9"/>
  <c r="K719" i="9"/>
  <c r="L719" i="9"/>
  <c r="M719" i="9"/>
  <c r="C720" i="9"/>
  <c r="D720" i="9"/>
  <c r="E720" i="9"/>
  <c r="F720" i="9"/>
  <c r="G720" i="9"/>
  <c r="H720" i="9"/>
  <c r="I720" i="9"/>
  <c r="J720" i="9"/>
  <c r="K720" i="9"/>
  <c r="L720" i="9"/>
  <c r="M720" i="9"/>
  <c r="C721" i="9"/>
  <c r="D721" i="9"/>
  <c r="E721" i="9"/>
  <c r="F721" i="9"/>
  <c r="G721" i="9"/>
  <c r="H721" i="9"/>
  <c r="I721" i="9"/>
  <c r="J721" i="9"/>
  <c r="K721" i="9"/>
  <c r="L721" i="9"/>
  <c r="M721" i="9"/>
  <c r="C722" i="9"/>
  <c r="D722" i="9"/>
  <c r="E722" i="9"/>
  <c r="F722" i="9"/>
  <c r="G722" i="9"/>
  <c r="H722" i="9"/>
  <c r="I722" i="9"/>
  <c r="J722" i="9"/>
  <c r="K722" i="9"/>
  <c r="L722" i="9"/>
  <c r="M722" i="9"/>
  <c r="C723" i="9"/>
  <c r="D723" i="9"/>
  <c r="E723" i="9"/>
  <c r="F723" i="9"/>
  <c r="G723" i="9"/>
  <c r="H723" i="9"/>
  <c r="I723" i="9"/>
  <c r="J723" i="9"/>
  <c r="K723" i="9"/>
  <c r="L723" i="9"/>
  <c r="M723" i="9"/>
  <c r="C724" i="9"/>
  <c r="D724" i="9"/>
  <c r="E724" i="9"/>
  <c r="F724" i="9"/>
  <c r="G724" i="9"/>
  <c r="H724" i="9"/>
  <c r="I724" i="9"/>
  <c r="J724" i="9"/>
  <c r="K724" i="9"/>
  <c r="L724" i="9"/>
  <c r="M724" i="9"/>
  <c r="C725" i="9"/>
  <c r="D725" i="9"/>
  <c r="E725" i="9"/>
  <c r="F725" i="9"/>
  <c r="G725" i="9"/>
  <c r="H725" i="9"/>
  <c r="I725" i="9"/>
  <c r="J725" i="9"/>
  <c r="K725" i="9"/>
  <c r="L725" i="9"/>
  <c r="M725" i="9"/>
  <c r="C726" i="9"/>
  <c r="D726" i="9"/>
  <c r="E726" i="9"/>
  <c r="F726" i="9"/>
  <c r="G726" i="9"/>
  <c r="H726" i="9"/>
  <c r="I726" i="9"/>
  <c r="J726" i="9"/>
  <c r="K726" i="9"/>
  <c r="L726" i="9"/>
  <c r="M726" i="9"/>
  <c r="C727" i="9"/>
  <c r="D727" i="9"/>
  <c r="E727" i="9"/>
  <c r="F727" i="9"/>
  <c r="G727" i="9"/>
  <c r="H727" i="9"/>
  <c r="I727" i="9"/>
  <c r="J727" i="9"/>
  <c r="K727" i="9"/>
  <c r="L727" i="9"/>
  <c r="M727" i="9"/>
  <c r="C728" i="9"/>
  <c r="D728" i="9"/>
  <c r="E728" i="9"/>
  <c r="F728" i="9"/>
  <c r="G728" i="9"/>
  <c r="H728" i="9"/>
  <c r="I728" i="9"/>
  <c r="J728" i="9"/>
  <c r="K728" i="9"/>
  <c r="L728" i="9"/>
  <c r="M728" i="9"/>
  <c r="C729" i="9"/>
  <c r="D729" i="9"/>
  <c r="E729" i="9"/>
  <c r="F729" i="9"/>
  <c r="G729" i="9"/>
  <c r="H729" i="9"/>
  <c r="I729" i="9"/>
  <c r="J729" i="9"/>
  <c r="K729" i="9"/>
  <c r="L729" i="9"/>
  <c r="M729" i="9"/>
  <c r="C730" i="9"/>
  <c r="D730" i="9"/>
  <c r="E730" i="9"/>
  <c r="F730" i="9"/>
  <c r="G730" i="9"/>
  <c r="H730" i="9"/>
  <c r="I730" i="9"/>
  <c r="J730" i="9"/>
  <c r="K730" i="9"/>
  <c r="L730" i="9"/>
  <c r="M730" i="9"/>
  <c r="C731" i="9"/>
  <c r="D731" i="9"/>
  <c r="E731" i="9"/>
  <c r="F731" i="9"/>
  <c r="G731" i="9"/>
  <c r="H731" i="9"/>
  <c r="I731" i="9"/>
  <c r="J731" i="9"/>
  <c r="K731" i="9"/>
  <c r="L731" i="9"/>
  <c r="M731" i="9"/>
  <c r="C732" i="9"/>
  <c r="D732" i="9"/>
  <c r="E732" i="9"/>
  <c r="F732" i="9"/>
  <c r="G732" i="9"/>
  <c r="H732" i="9"/>
  <c r="I732" i="9"/>
  <c r="J732" i="9"/>
  <c r="K732" i="9"/>
  <c r="L732" i="9"/>
  <c r="M732" i="9"/>
  <c r="C733" i="9"/>
  <c r="D733" i="9"/>
  <c r="E733" i="9"/>
  <c r="F733" i="9"/>
  <c r="G733" i="9"/>
  <c r="H733" i="9"/>
  <c r="I733" i="9"/>
  <c r="J733" i="9"/>
  <c r="K733" i="9"/>
  <c r="L733" i="9"/>
  <c r="M733" i="9"/>
  <c r="C734" i="9"/>
  <c r="D734" i="9"/>
  <c r="E734" i="9"/>
  <c r="F734" i="9"/>
  <c r="G734" i="9"/>
  <c r="H734" i="9"/>
  <c r="I734" i="9"/>
  <c r="J734" i="9"/>
  <c r="K734" i="9"/>
  <c r="L734" i="9"/>
  <c r="M734" i="9"/>
  <c r="C735" i="9"/>
  <c r="D735" i="9"/>
  <c r="E735" i="9"/>
  <c r="F735" i="9"/>
  <c r="G735" i="9"/>
  <c r="H735" i="9"/>
  <c r="I735" i="9"/>
  <c r="J735" i="9"/>
  <c r="K735" i="9"/>
  <c r="L735" i="9"/>
  <c r="M735" i="9"/>
  <c r="C736" i="9"/>
  <c r="D736" i="9"/>
  <c r="E736" i="9"/>
  <c r="F736" i="9"/>
  <c r="G736" i="9"/>
  <c r="H736" i="9"/>
  <c r="I736" i="9"/>
  <c r="J736" i="9"/>
  <c r="K736" i="9"/>
  <c r="L736" i="9"/>
  <c r="M736" i="9"/>
  <c r="C737" i="9"/>
  <c r="D737" i="9"/>
  <c r="E737" i="9"/>
  <c r="F737" i="9"/>
  <c r="G737" i="9"/>
  <c r="H737" i="9"/>
  <c r="I737" i="9"/>
  <c r="J737" i="9"/>
  <c r="K737" i="9"/>
  <c r="L737" i="9"/>
  <c r="M737" i="9"/>
  <c r="C738" i="9"/>
  <c r="D738" i="9"/>
  <c r="E738" i="9"/>
  <c r="F738" i="9"/>
  <c r="G738" i="9"/>
  <c r="H738" i="9"/>
  <c r="I738" i="9"/>
  <c r="J738" i="9"/>
  <c r="K738" i="9"/>
  <c r="L738" i="9"/>
  <c r="M738" i="9"/>
  <c r="C739" i="9"/>
  <c r="D739" i="9"/>
  <c r="E739" i="9"/>
  <c r="F739" i="9"/>
  <c r="G739" i="9"/>
  <c r="H739" i="9"/>
  <c r="I739" i="9"/>
  <c r="J739" i="9"/>
  <c r="K739" i="9"/>
  <c r="L739" i="9"/>
  <c r="M739" i="9"/>
  <c r="C740" i="9"/>
  <c r="D740" i="9"/>
  <c r="E740" i="9"/>
  <c r="F740" i="9"/>
  <c r="G740" i="9"/>
  <c r="H740" i="9"/>
  <c r="I740" i="9"/>
  <c r="J740" i="9"/>
  <c r="K740" i="9"/>
  <c r="L740" i="9"/>
  <c r="M740" i="9"/>
  <c r="C741" i="9"/>
  <c r="D741" i="9"/>
  <c r="E741" i="9"/>
  <c r="F741" i="9"/>
  <c r="G741" i="9"/>
  <c r="H741" i="9"/>
  <c r="I741" i="9"/>
  <c r="J741" i="9"/>
  <c r="K741" i="9"/>
  <c r="L741" i="9"/>
  <c r="M741" i="9"/>
  <c r="C742" i="9"/>
  <c r="D742" i="9"/>
  <c r="E742" i="9"/>
  <c r="F742" i="9"/>
  <c r="G742" i="9"/>
  <c r="H742" i="9"/>
  <c r="I742" i="9"/>
  <c r="J742" i="9"/>
  <c r="K742" i="9"/>
  <c r="L742" i="9"/>
  <c r="M742" i="9"/>
  <c r="C743" i="9"/>
  <c r="D743" i="9"/>
  <c r="E743" i="9"/>
  <c r="F743" i="9"/>
  <c r="G743" i="9"/>
  <c r="H743" i="9"/>
  <c r="I743" i="9"/>
  <c r="J743" i="9"/>
  <c r="K743" i="9"/>
  <c r="L743" i="9"/>
  <c r="M743" i="9"/>
  <c r="C744" i="9"/>
  <c r="D744" i="9"/>
  <c r="E744" i="9"/>
  <c r="F744" i="9"/>
  <c r="G744" i="9"/>
  <c r="H744" i="9"/>
  <c r="I744" i="9"/>
  <c r="J744" i="9"/>
  <c r="K744" i="9"/>
  <c r="L744" i="9"/>
  <c r="M744" i="9"/>
  <c r="C745" i="9"/>
  <c r="D745" i="9"/>
  <c r="E745" i="9"/>
  <c r="F745" i="9"/>
  <c r="G745" i="9"/>
  <c r="H745" i="9"/>
  <c r="I745" i="9"/>
  <c r="J745" i="9"/>
  <c r="K745" i="9"/>
  <c r="L745" i="9"/>
  <c r="M745" i="9"/>
  <c r="C746" i="9"/>
  <c r="D746" i="9"/>
  <c r="E746" i="9"/>
  <c r="F746" i="9"/>
  <c r="G746" i="9"/>
  <c r="H746" i="9"/>
  <c r="I746" i="9"/>
  <c r="J746" i="9"/>
  <c r="K746" i="9"/>
  <c r="L746" i="9"/>
  <c r="M746" i="9"/>
  <c r="C747" i="9"/>
  <c r="D747" i="9"/>
  <c r="E747" i="9"/>
  <c r="F747" i="9"/>
  <c r="G747" i="9"/>
  <c r="H747" i="9"/>
  <c r="I747" i="9"/>
  <c r="J747" i="9"/>
  <c r="K747" i="9"/>
  <c r="L747" i="9"/>
  <c r="M747" i="9"/>
  <c r="C748" i="9"/>
  <c r="D748" i="9"/>
  <c r="E748" i="9"/>
  <c r="F748" i="9"/>
  <c r="G748" i="9"/>
  <c r="H748" i="9"/>
  <c r="I748" i="9"/>
  <c r="J748" i="9"/>
  <c r="K748" i="9"/>
  <c r="L748" i="9"/>
  <c r="M748" i="9"/>
  <c r="C749" i="9"/>
  <c r="D749" i="9"/>
  <c r="E749" i="9"/>
  <c r="F749" i="9"/>
  <c r="G749" i="9"/>
  <c r="H749" i="9"/>
  <c r="I749" i="9"/>
  <c r="J749" i="9"/>
  <c r="K749" i="9"/>
  <c r="L749" i="9"/>
  <c r="M749" i="9"/>
  <c r="C750" i="9"/>
  <c r="D750" i="9"/>
  <c r="E750" i="9"/>
  <c r="F750" i="9"/>
  <c r="G750" i="9"/>
  <c r="H750" i="9"/>
  <c r="I750" i="9"/>
  <c r="J750" i="9"/>
  <c r="K750" i="9"/>
  <c r="L750" i="9"/>
  <c r="M750" i="9"/>
  <c r="C751" i="9"/>
  <c r="D751" i="9"/>
  <c r="E751" i="9"/>
  <c r="F751" i="9"/>
  <c r="G751" i="9"/>
  <c r="H751" i="9"/>
  <c r="I751" i="9"/>
  <c r="J751" i="9"/>
  <c r="K751" i="9"/>
  <c r="L751" i="9"/>
  <c r="M751" i="9"/>
  <c r="C752" i="9"/>
  <c r="D752" i="9"/>
  <c r="E752" i="9"/>
  <c r="F752" i="9"/>
  <c r="G752" i="9"/>
  <c r="H752" i="9"/>
  <c r="I752" i="9"/>
  <c r="J752" i="9"/>
  <c r="K752" i="9"/>
  <c r="L752" i="9"/>
  <c r="M752" i="9"/>
  <c r="C753" i="9"/>
  <c r="D753" i="9"/>
  <c r="E753" i="9"/>
  <c r="F753" i="9"/>
  <c r="G753" i="9"/>
  <c r="H753" i="9"/>
  <c r="I753" i="9"/>
  <c r="J753" i="9"/>
  <c r="K753" i="9"/>
  <c r="L753" i="9"/>
  <c r="M753" i="9"/>
  <c r="C754" i="9"/>
  <c r="D754" i="9"/>
  <c r="E754" i="9"/>
  <c r="F754" i="9"/>
  <c r="G754" i="9"/>
  <c r="H754" i="9"/>
  <c r="I754" i="9"/>
  <c r="J754" i="9"/>
  <c r="K754" i="9"/>
  <c r="L754" i="9"/>
  <c r="M754" i="9"/>
  <c r="C755" i="9"/>
  <c r="D755" i="9"/>
  <c r="E755" i="9"/>
  <c r="F755" i="9"/>
  <c r="G755" i="9"/>
  <c r="H755" i="9"/>
  <c r="I755" i="9"/>
  <c r="J755" i="9"/>
  <c r="K755" i="9"/>
  <c r="L755" i="9"/>
  <c r="M755" i="9"/>
  <c r="C756" i="9"/>
  <c r="D756" i="9"/>
  <c r="E756" i="9"/>
  <c r="F756" i="9"/>
  <c r="G756" i="9"/>
  <c r="H756" i="9"/>
  <c r="I756" i="9"/>
  <c r="J756" i="9"/>
  <c r="K756" i="9"/>
  <c r="L756" i="9"/>
  <c r="M756" i="9"/>
  <c r="C757" i="9"/>
  <c r="D757" i="9"/>
  <c r="E757" i="9"/>
  <c r="F757" i="9"/>
  <c r="G757" i="9"/>
  <c r="H757" i="9"/>
  <c r="I757" i="9"/>
  <c r="J757" i="9"/>
  <c r="K757" i="9"/>
  <c r="L757" i="9"/>
  <c r="M757" i="9"/>
  <c r="C758" i="9"/>
  <c r="D758" i="9"/>
  <c r="E758" i="9"/>
  <c r="F758" i="9"/>
  <c r="G758" i="9"/>
  <c r="H758" i="9"/>
  <c r="I758" i="9"/>
  <c r="J758" i="9"/>
  <c r="K758" i="9"/>
  <c r="L758" i="9"/>
  <c r="M758" i="9"/>
  <c r="C759" i="9"/>
  <c r="D759" i="9"/>
  <c r="E759" i="9"/>
  <c r="F759" i="9"/>
  <c r="G759" i="9"/>
  <c r="H759" i="9"/>
  <c r="I759" i="9"/>
  <c r="J759" i="9"/>
  <c r="K759" i="9"/>
  <c r="L759" i="9"/>
  <c r="M759" i="9"/>
  <c r="C760" i="9"/>
  <c r="D760" i="9"/>
  <c r="E760" i="9"/>
  <c r="F760" i="9"/>
  <c r="G760" i="9"/>
  <c r="H760" i="9"/>
  <c r="I760" i="9"/>
  <c r="J760" i="9"/>
  <c r="K760" i="9"/>
  <c r="L760" i="9"/>
  <c r="M760" i="9"/>
  <c r="C761" i="9"/>
  <c r="D761" i="9"/>
  <c r="E761" i="9"/>
  <c r="F761" i="9"/>
  <c r="G761" i="9"/>
  <c r="H761" i="9"/>
  <c r="I761" i="9"/>
  <c r="J761" i="9"/>
  <c r="K761" i="9"/>
  <c r="L761" i="9"/>
  <c r="M761" i="9"/>
  <c r="C762" i="9"/>
  <c r="D762" i="9"/>
  <c r="E762" i="9"/>
  <c r="F762" i="9"/>
  <c r="G762" i="9"/>
  <c r="H762" i="9"/>
  <c r="I762" i="9"/>
  <c r="J762" i="9"/>
  <c r="K762" i="9"/>
  <c r="L762" i="9"/>
  <c r="M762" i="9"/>
  <c r="C763" i="9"/>
  <c r="D763" i="9"/>
  <c r="E763" i="9"/>
  <c r="F763" i="9"/>
  <c r="G763" i="9"/>
  <c r="H763" i="9"/>
  <c r="I763" i="9"/>
  <c r="J763" i="9"/>
  <c r="K763" i="9"/>
  <c r="L763" i="9"/>
  <c r="M763" i="9"/>
  <c r="C764" i="9"/>
  <c r="D764" i="9"/>
  <c r="E764" i="9"/>
  <c r="F764" i="9"/>
  <c r="G764" i="9"/>
  <c r="H764" i="9"/>
  <c r="I764" i="9"/>
  <c r="J764" i="9"/>
  <c r="K764" i="9"/>
  <c r="L764" i="9"/>
  <c r="M764" i="9"/>
  <c r="C765" i="9"/>
  <c r="D765" i="9"/>
  <c r="E765" i="9"/>
  <c r="F765" i="9"/>
  <c r="G765" i="9"/>
  <c r="H765" i="9"/>
  <c r="I765" i="9"/>
  <c r="J765" i="9"/>
  <c r="K765" i="9"/>
  <c r="L765" i="9"/>
  <c r="M765" i="9"/>
  <c r="C766" i="9"/>
  <c r="D766" i="9"/>
  <c r="E766" i="9"/>
  <c r="F766" i="9"/>
  <c r="G766" i="9"/>
  <c r="H766" i="9"/>
  <c r="I766" i="9"/>
  <c r="J766" i="9"/>
  <c r="K766" i="9"/>
  <c r="L766" i="9"/>
  <c r="M766" i="9"/>
  <c r="C767" i="9"/>
  <c r="D767" i="9"/>
  <c r="E767" i="9"/>
  <c r="F767" i="9"/>
  <c r="G767" i="9"/>
  <c r="H767" i="9"/>
  <c r="I767" i="9"/>
  <c r="J767" i="9"/>
  <c r="K767" i="9"/>
  <c r="L767" i="9"/>
  <c r="M767" i="9"/>
  <c r="C768" i="9"/>
  <c r="D768" i="9"/>
  <c r="E768" i="9"/>
  <c r="F768" i="9"/>
  <c r="G768" i="9"/>
  <c r="H768" i="9"/>
  <c r="I768" i="9"/>
  <c r="J768" i="9"/>
  <c r="K768" i="9"/>
  <c r="L768" i="9"/>
  <c r="M768" i="9"/>
  <c r="C769" i="9"/>
  <c r="D769" i="9"/>
  <c r="E769" i="9"/>
  <c r="F769" i="9"/>
  <c r="G769" i="9"/>
  <c r="H769" i="9"/>
  <c r="I769" i="9"/>
  <c r="J769" i="9"/>
  <c r="K769" i="9"/>
  <c r="L769" i="9"/>
  <c r="M769" i="9"/>
  <c r="C770" i="9"/>
  <c r="D770" i="9"/>
  <c r="E770" i="9"/>
  <c r="F770" i="9"/>
  <c r="G770" i="9"/>
  <c r="H770" i="9"/>
  <c r="I770" i="9"/>
  <c r="J770" i="9"/>
  <c r="K770" i="9"/>
  <c r="L770" i="9"/>
  <c r="M770" i="9"/>
  <c r="C771" i="9"/>
  <c r="D771" i="9"/>
  <c r="E771" i="9"/>
  <c r="F771" i="9"/>
  <c r="G771" i="9"/>
  <c r="H771" i="9"/>
  <c r="I771" i="9"/>
  <c r="J771" i="9"/>
  <c r="K771" i="9"/>
  <c r="L771" i="9"/>
  <c r="M771" i="9"/>
  <c r="C772" i="9"/>
  <c r="D772" i="9"/>
  <c r="E772" i="9"/>
  <c r="F772" i="9"/>
  <c r="G772" i="9"/>
  <c r="H772" i="9"/>
  <c r="I772" i="9"/>
  <c r="J772" i="9"/>
  <c r="K772" i="9"/>
  <c r="L772" i="9"/>
  <c r="M772" i="9"/>
  <c r="C773" i="9"/>
  <c r="D773" i="9"/>
  <c r="E773" i="9"/>
  <c r="F773" i="9"/>
  <c r="G773" i="9"/>
  <c r="H773" i="9"/>
  <c r="I773" i="9"/>
  <c r="J773" i="9"/>
  <c r="K773" i="9"/>
  <c r="L773" i="9"/>
  <c r="M773" i="9"/>
  <c r="C774" i="9"/>
  <c r="D774" i="9"/>
  <c r="E774" i="9"/>
  <c r="F774" i="9"/>
  <c r="G774" i="9"/>
  <c r="H774" i="9"/>
  <c r="I774" i="9"/>
  <c r="J774" i="9"/>
  <c r="K774" i="9"/>
  <c r="L774" i="9"/>
  <c r="M774" i="9"/>
  <c r="C775" i="9"/>
  <c r="D775" i="9"/>
  <c r="E775" i="9"/>
  <c r="F775" i="9"/>
  <c r="G775" i="9"/>
  <c r="H775" i="9"/>
  <c r="I775" i="9"/>
  <c r="J775" i="9"/>
  <c r="K775" i="9"/>
  <c r="L775" i="9"/>
  <c r="M775" i="9"/>
  <c r="C776" i="9"/>
  <c r="D776" i="9"/>
  <c r="E776" i="9"/>
  <c r="F776" i="9"/>
  <c r="G776" i="9"/>
  <c r="H776" i="9"/>
  <c r="I776" i="9"/>
  <c r="J776" i="9"/>
  <c r="K776" i="9"/>
  <c r="L776" i="9"/>
  <c r="M776" i="9"/>
  <c r="C777" i="9"/>
  <c r="D777" i="9"/>
  <c r="E777" i="9"/>
  <c r="F777" i="9"/>
  <c r="G777" i="9"/>
  <c r="H777" i="9"/>
  <c r="I777" i="9"/>
  <c r="J777" i="9"/>
  <c r="K777" i="9"/>
  <c r="L777" i="9"/>
  <c r="M777" i="9"/>
  <c r="C778" i="9"/>
  <c r="D778" i="9"/>
  <c r="E778" i="9"/>
  <c r="F778" i="9"/>
  <c r="G778" i="9"/>
  <c r="H778" i="9"/>
  <c r="I778" i="9"/>
  <c r="J778" i="9"/>
  <c r="K778" i="9"/>
  <c r="L778" i="9"/>
  <c r="M778" i="9"/>
  <c r="C779" i="9"/>
  <c r="D779" i="9"/>
  <c r="E779" i="9"/>
  <c r="F779" i="9"/>
  <c r="G779" i="9"/>
  <c r="H779" i="9"/>
  <c r="I779" i="9"/>
  <c r="J779" i="9"/>
  <c r="K779" i="9"/>
  <c r="L779" i="9"/>
  <c r="M779" i="9"/>
  <c r="C780" i="9"/>
  <c r="D780" i="9"/>
  <c r="E780" i="9"/>
  <c r="F780" i="9"/>
  <c r="G780" i="9"/>
  <c r="H780" i="9"/>
  <c r="I780" i="9"/>
  <c r="J780" i="9"/>
  <c r="K780" i="9"/>
  <c r="L780" i="9"/>
  <c r="M780" i="9"/>
  <c r="C781" i="9"/>
  <c r="D781" i="9"/>
  <c r="E781" i="9"/>
  <c r="F781" i="9"/>
  <c r="G781" i="9"/>
  <c r="H781" i="9"/>
  <c r="I781" i="9"/>
  <c r="J781" i="9"/>
  <c r="K781" i="9"/>
  <c r="L781" i="9"/>
  <c r="M781" i="9"/>
  <c r="C782" i="9"/>
  <c r="D782" i="9"/>
  <c r="E782" i="9"/>
  <c r="F782" i="9"/>
  <c r="G782" i="9"/>
  <c r="H782" i="9"/>
  <c r="I782" i="9"/>
  <c r="J782" i="9"/>
  <c r="K782" i="9"/>
  <c r="L782" i="9"/>
  <c r="M782" i="9"/>
  <c r="C783" i="9"/>
  <c r="D783" i="9"/>
  <c r="E783" i="9"/>
  <c r="F783" i="9"/>
  <c r="G783" i="9"/>
  <c r="H783" i="9"/>
  <c r="I783" i="9"/>
  <c r="J783" i="9"/>
  <c r="K783" i="9"/>
  <c r="L783" i="9"/>
  <c r="M783" i="9"/>
  <c r="C784" i="9"/>
  <c r="D784" i="9"/>
  <c r="E784" i="9"/>
  <c r="F784" i="9"/>
  <c r="G784" i="9"/>
  <c r="H784" i="9"/>
  <c r="I784" i="9"/>
  <c r="J784" i="9"/>
  <c r="K784" i="9"/>
  <c r="L784" i="9"/>
  <c r="M784" i="9"/>
  <c r="C785" i="9"/>
  <c r="D785" i="9"/>
  <c r="E785" i="9"/>
  <c r="F785" i="9"/>
  <c r="G785" i="9"/>
  <c r="H785" i="9"/>
  <c r="I785" i="9"/>
  <c r="J785" i="9"/>
  <c r="K785" i="9"/>
  <c r="L785" i="9"/>
  <c r="M785" i="9"/>
  <c r="C786" i="9"/>
  <c r="D786" i="9"/>
  <c r="E786" i="9"/>
  <c r="F786" i="9"/>
  <c r="G786" i="9"/>
  <c r="H786" i="9"/>
  <c r="I786" i="9"/>
  <c r="J786" i="9"/>
  <c r="K786" i="9"/>
  <c r="L786" i="9"/>
  <c r="M786" i="9"/>
  <c r="C787" i="9"/>
  <c r="D787" i="9"/>
  <c r="E787" i="9"/>
  <c r="F787" i="9"/>
  <c r="G787" i="9"/>
  <c r="H787" i="9"/>
  <c r="I787" i="9"/>
  <c r="J787" i="9"/>
  <c r="K787" i="9"/>
  <c r="L787" i="9"/>
  <c r="M787" i="9"/>
  <c r="C788" i="9"/>
  <c r="D788" i="9"/>
  <c r="E788" i="9"/>
  <c r="F788" i="9"/>
  <c r="G788" i="9"/>
  <c r="H788" i="9"/>
  <c r="I788" i="9"/>
  <c r="J788" i="9"/>
  <c r="K788" i="9"/>
  <c r="L788" i="9"/>
  <c r="M788" i="9"/>
  <c r="C789" i="9"/>
  <c r="D789" i="9"/>
  <c r="E789" i="9"/>
  <c r="F789" i="9"/>
  <c r="G789" i="9"/>
  <c r="H789" i="9"/>
  <c r="I789" i="9"/>
  <c r="J789" i="9"/>
  <c r="K789" i="9"/>
  <c r="L789" i="9"/>
  <c r="M789" i="9"/>
  <c r="C790" i="9"/>
  <c r="D790" i="9"/>
  <c r="E790" i="9"/>
  <c r="F790" i="9"/>
  <c r="G790" i="9"/>
  <c r="H790" i="9"/>
  <c r="I790" i="9"/>
  <c r="J790" i="9"/>
  <c r="K790" i="9"/>
  <c r="L790" i="9"/>
  <c r="M790" i="9"/>
  <c r="C791" i="9"/>
  <c r="D791" i="9"/>
  <c r="E791" i="9"/>
  <c r="F791" i="9"/>
  <c r="G791" i="9"/>
  <c r="H791" i="9"/>
  <c r="I791" i="9"/>
  <c r="J791" i="9"/>
  <c r="K791" i="9"/>
  <c r="L791" i="9"/>
  <c r="M791" i="9"/>
  <c r="C792" i="9"/>
  <c r="D792" i="9"/>
  <c r="E792" i="9"/>
  <c r="F792" i="9"/>
  <c r="G792" i="9"/>
  <c r="H792" i="9"/>
  <c r="I792" i="9"/>
  <c r="J792" i="9"/>
  <c r="K792" i="9"/>
  <c r="L792" i="9"/>
  <c r="M792" i="9"/>
  <c r="C793" i="9"/>
  <c r="D793" i="9"/>
  <c r="E793" i="9"/>
  <c r="F793" i="9"/>
  <c r="G793" i="9"/>
  <c r="H793" i="9"/>
  <c r="I793" i="9"/>
  <c r="J793" i="9"/>
  <c r="K793" i="9"/>
  <c r="L793" i="9"/>
  <c r="M793" i="9"/>
  <c r="C794" i="9"/>
  <c r="D794" i="9"/>
  <c r="E794" i="9"/>
  <c r="F794" i="9"/>
  <c r="G794" i="9"/>
  <c r="H794" i="9"/>
  <c r="I794" i="9"/>
  <c r="J794" i="9"/>
  <c r="K794" i="9"/>
  <c r="L794" i="9"/>
  <c r="M794" i="9"/>
  <c r="C795" i="9"/>
  <c r="D795" i="9"/>
  <c r="E795" i="9"/>
  <c r="F795" i="9"/>
  <c r="G795" i="9"/>
  <c r="H795" i="9"/>
  <c r="I795" i="9"/>
  <c r="J795" i="9"/>
  <c r="K795" i="9"/>
  <c r="L795" i="9"/>
  <c r="M795" i="9"/>
  <c r="C796" i="9"/>
  <c r="D796" i="9"/>
  <c r="E796" i="9"/>
  <c r="F796" i="9"/>
  <c r="G796" i="9"/>
  <c r="H796" i="9"/>
  <c r="I796" i="9"/>
  <c r="J796" i="9"/>
  <c r="K796" i="9"/>
  <c r="L796" i="9"/>
  <c r="M796" i="9"/>
  <c r="C797" i="9"/>
  <c r="D797" i="9"/>
  <c r="E797" i="9"/>
  <c r="F797" i="9"/>
  <c r="G797" i="9"/>
  <c r="H797" i="9"/>
  <c r="I797" i="9"/>
  <c r="J797" i="9"/>
  <c r="K797" i="9"/>
  <c r="L797" i="9"/>
  <c r="M797" i="9"/>
  <c r="C798" i="9"/>
  <c r="D798" i="9"/>
  <c r="E798" i="9"/>
  <c r="F798" i="9"/>
  <c r="G798" i="9"/>
  <c r="H798" i="9"/>
  <c r="I798" i="9"/>
  <c r="J798" i="9"/>
  <c r="K798" i="9"/>
  <c r="L798" i="9"/>
  <c r="M798" i="9"/>
  <c r="C799" i="9"/>
  <c r="D799" i="9"/>
  <c r="E799" i="9"/>
  <c r="F799" i="9"/>
  <c r="G799" i="9"/>
  <c r="H799" i="9"/>
  <c r="I799" i="9"/>
  <c r="J799" i="9"/>
  <c r="K799" i="9"/>
  <c r="L799" i="9"/>
  <c r="M799" i="9"/>
  <c r="C800" i="9"/>
  <c r="D800" i="9"/>
  <c r="E800" i="9"/>
  <c r="F800" i="9"/>
  <c r="G800" i="9"/>
  <c r="H800" i="9"/>
  <c r="I800" i="9"/>
  <c r="J800" i="9"/>
  <c r="K800" i="9"/>
  <c r="L800" i="9"/>
  <c r="M800" i="9"/>
  <c r="C801" i="9"/>
  <c r="D801" i="9"/>
  <c r="E801" i="9"/>
  <c r="F801" i="9"/>
  <c r="G801" i="9"/>
  <c r="H801" i="9"/>
  <c r="I801" i="9"/>
  <c r="J801" i="9"/>
  <c r="K801" i="9"/>
  <c r="L801" i="9"/>
  <c r="M801" i="9"/>
  <c r="C802" i="9"/>
  <c r="D802" i="9"/>
  <c r="E802" i="9"/>
  <c r="F802" i="9"/>
  <c r="G802" i="9"/>
  <c r="H802" i="9"/>
  <c r="I802" i="9"/>
  <c r="J802" i="9"/>
  <c r="K802" i="9"/>
  <c r="L802" i="9"/>
  <c r="M802" i="9"/>
  <c r="C803" i="9"/>
  <c r="D803" i="9"/>
  <c r="E803" i="9"/>
  <c r="F803" i="9"/>
  <c r="G803" i="9"/>
  <c r="H803" i="9"/>
  <c r="I803" i="9"/>
  <c r="J803" i="9"/>
  <c r="K803" i="9"/>
  <c r="L803" i="9"/>
  <c r="M803" i="9"/>
  <c r="C804" i="9"/>
  <c r="D804" i="9"/>
  <c r="E804" i="9"/>
  <c r="F804" i="9"/>
  <c r="G804" i="9"/>
  <c r="H804" i="9"/>
  <c r="I804" i="9"/>
  <c r="J804" i="9"/>
  <c r="K804" i="9"/>
  <c r="L804" i="9"/>
  <c r="M804" i="9"/>
  <c r="C805" i="9"/>
  <c r="D805" i="9"/>
  <c r="E805" i="9"/>
  <c r="F805" i="9"/>
  <c r="G805" i="9"/>
  <c r="H805" i="9"/>
  <c r="I805" i="9"/>
  <c r="J805" i="9"/>
  <c r="K805" i="9"/>
  <c r="L805" i="9"/>
  <c r="M805" i="9"/>
  <c r="C806" i="9"/>
  <c r="D806" i="9"/>
  <c r="E806" i="9"/>
  <c r="F806" i="9"/>
  <c r="G806" i="9"/>
  <c r="H806" i="9"/>
  <c r="I806" i="9"/>
  <c r="J806" i="9"/>
  <c r="K806" i="9"/>
  <c r="L806" i="9"/>
  <c r="M806" i="9"/>
  <c r="C807" i="9"/>
  <c r="D807" i="9"/>
  <c r="E807" i="9"/>
  <c r="F807" i="9"/>
  <c r="G807" i="9"/>
  <c r="H807" i="9"/>
  <c r="I807" i="9"/>
  <c r="J807" i="9"/>
  <c r="K807" i="9"/>
  <c r="L807" i="9"/>
  <c r="M807" i="9"/>
  <c r="C808" i="9"/>
  <c r="D808" i="9"/>
  <c r="E808" i="9"/>
  <c r="F808" i="9"/>
  <c r="G808" i="9"/>
  <c r="H808" i="9"/>
  <c r="I808" i="9"/>
  <c r="J808" i="9"/>
  <c r="K808" i="9"/>
  <c r="L808" i="9"/>
  <c r="M808" i="9"/>
  <c r="C809" i="9"/>
  <c r="D809" i="9"/>
  <c r="E809" i="9"/>
  <c r="F809" i="9"/>
  <c r="G809" i="9"/>
  <c r="H809" i="9"/>
  <c r="I809" i="9"/>
  <c r="J809" i="9"/>
  <c r="K809" i="9"/>
  <c r="L809" i="9"/>
  <c r="M809" i="9"/>
  <c r="C810" i="9"/>
  <c r="D810" i="9"/>
  <c r="E810" i="9"/>
  <c r="F810" i="9"/>
  <c r="G810" i="9"/>
  <c r="H810" i="9"/>
  <c r="I810" i="9"/>
  <c r="J810" i="9"/>
  <c r="K810" i="9"/>
  <c r="L810" i="9"/>
  <c r="M810" i="9"/>
  <c r="C811" i="9"/>
  <c r="D811" i="9"/>
  <c r="E811" i="9"/>
  <c r="F811" i="9"/>
  <c r="G811" i="9"/>
  <c r="H811" i="9"/>
  <c r="I811" i="9"/>
  <c r="J811" i="9"/>
  <c r="K811" i="9"/>
  <c r="L811" i="9"/>
  <c r="M811" i="9"/>
  <c r="C812" i="9"/>
  <c r="D812" i="9"/>
  <c r="E812" i="9"/>
  <c r="F812" i="9"/>
  <c r="G812" i="9"/>
  <c r="H812" i="9"/>
  <c r="I812" i="9"/>
  <c r="J812" i="9"/>
  <c r="K812" i="9"/>
  <c r="L812" i="9"/>
  <c r="M812" i="9"/>
  <c r="C813" i="9"/>
  <c r="D813" i="9"/>
  <c r="E813" i="9"/>
  <c r="F813" i="9"/>
  <c r="G813" i="9"/>
  <c r="H813" i="9"/>
  <c r="I813" i="9"/>
  <c r="J813" i="9"/>
  <c r="K813" i="9"/>
  <c r="L813" i="9"/>
  <c r="M813" i="9"/>
  <c r="C814" i="9"/>
  <c r="D814" i="9"/>
  <c r="E814" i="9"/>
  <c r="F814" i="9"/>
  <c r="G814" i="9"/>
  <c r="H814" i="9"/>
  <c r="I814" i="9"/>
  <c r="J814" i="9"/>
  <c r="K814" i="9"/>
  <c r="L814" i="9"/>
  <c r="M814" i="9"/>
  <c r="C815" i="9"/>
  <c r="D815" i="9"/>
  <c r="E815" i="9"/>
  <c r="F815" i="9"/>
  <c r="G815" i="9"/>
  <c r="H815" i="9"/>
  <c r="I815" i="9"/>
  <c r="J815" i="9"/>
  <c r="K815" i="9"/>
  <c r="L815" i="9"/>
  <c r="M815" i="9"/>
  <c r="C816" i="9"/>
  <c r="D816" i="9"/>
  <c r="E816" i="9"/>
  <c r="F816" i="9"/>
  <c r="G816" i="9"/>
  <c r="H816" i="9"/>
  <c r="I816" i="9"/>
  <c r="J816" i="9"/>
  <c r="K816" i="9"/>
  <c r="L816" i="9"/>
  <c r="M816" i="9"/>
  <c r="C817" i="9"/>
  <c r="D817" i="9"/>
  <c r="E817" i="9"/>
  <c r="F817" i="9"/>
  <c r="G817" i="9"/>
  <c r="H817" i="9"/>
  <c r="I817" i="9"/>
  <c r="J817" i="9"/>
  <c r="K817" i="9"/>
  <c r="L817" i="9"/>
  <c r="M817" i="9"/>
  <c r="C818" i="9"/>
  <c r="D818" i="9"/>
  <c r="E818" i="9"/>
  <c r="F818" i="9"/>
  <c r="G818" i="9"/>
  <c r="H818" i="9"/>
  <c r="I818" i="9"/>
  <c r="J818" i="9"/>
  <c r="K818" i="9"/>
  <c r="L818" i="9"/>
  <c r="M818" i="9"/>
  <c r="C819" i="9"/>
  <c r="D819" i="9"/>
  <c r="E819" i="9"/>
  <c r="F819" i="9"/>
  <c r="G819" i="9"/>
  <c r="H819" i="9"/>
  <c r="I819" i="9"/>
  <c r="J819" i="9"/>
  <c r="K819" i="9"/>
  <c r="L819" i="9"/>
  <c r="M819" i="9"/>
  <c r="C820" i="9"/>
  <c r="D820" i="9"/>
  <c r="E820" i="9"/>
  <c r="F820" i="9"/>
  <c r="G820" i="9"/>
  <c r="H820" i="9"/>
  <c r="I820" i="9"/>
  <c r="J820" i="9"/>
  <c r="K820" i="9"/>
  <c r="L820" i="9"/>
  <c r="M820" i="9"/>
  <c r="C821" i="9"/>
  <c r="D821" i="9"/>
  <c r="E821" i="9"/>
  <c r="F821" i="9"/>
  <c r="G821" i="9"/>
  <c r="H821" i="9"/>
  <c r="I821" i="9"/>
  <c r="J821" i="9"/>
  <c r="K821" i="9"/>
  <c r="L821" i="9"/>
  <c r="M821" i="9"/>
  <c r="C822" i="9"/>
  <c r="D822" i="9"/>
  <c r="E822" i="9"/>
  <c r="F822" i="9"/>
  <c r="G822" i="9"/>
  <c r="H822" i="9"/>
  <c r="I822" i="9"/>
  <c r="J822" i="9"/>
  <c r="K822" i="9"/>
  <c r="L822" i="9"/>
  <c r="M822" i="9"/>
  <c r="C823" i="9"/>
  <c r="D823" i="9"/>
  <c r="E823" i="9"/>
  <c r="F823" i="9"/>
  <c r="G823" i="9"/>
  <c r="H823" i="9"/>
  <c r="I823" i="9"/>
  <c r="J823" i="9"/>
  <c r="K823" i="9"/>
  <c r="L823" i="9"/>
  <c r="M823" i="9"/>
  <c r="C824" i="9"/>
  <c r="D824" i="9"/>
  <c r="E824" i="9"/>
  <c r="F824" i="9"/>
  <c r="G824" i="9"/>
  <c r="H824" i="9"/>
  <c r="I824" i="9"/>
  <c r="J824" i="9"/>
  <c r="K824" i="9"/>
  <c r="L824" i="9"/>
  <c r="M824" i="9"/>
  <c r="C825" i="9"/>
  <c r="D825" i="9"/>
  <c r="E825" i="9"/>
  <c r="F825" i="9"/>
  <c r="G825" i="9"/>
  <c r="H825" i="9"/>
  <c r="I825" i="9"/>
  <c r="J825" i="9"/>
  <c r="K825" i="9"/>
  <c r="L825" i="9"/>
  <c r="M825" i="9"/>
  <c r="C826" i="9"/>
  <c r="D826" i="9"/>
  <c r="E826" i="9"/>
  <c r="F826" i="9"/>
  <c r="G826" i="9"/>
  <c r="H826" i="9"/>
  <c r="I826" i="9"/>
  <c r="J826" i="9"/>
  <c r="K826" i="9"/>
  <c r="L826" i="9"/>
  <c r="M826" i="9"/>
  <c r="C827" i="9"/>
  <c r="D827" i="9"/>
  <c r="E827" i="9"/>
  <c r="F827" i="9"/>
  <c r="G827" i="9"/>
  <c r="H827" i="9"/>
  <c r="I827" i="9"/>
  <c r="J827" i="9"/>
  <c r="K827" i="9"/>
  <c r="L827" i="9"/>
  <c r="M827" i="9"/>
  <c r="C828" i="9"/>
  <c r="D828" i="9"/>
  <c r="E828" i="9"/>
  <c r="F828" i="9"/>
  <c r="G828" i="9"/>
  <c r="H828" i="9"/>
  <c r="I828" i="9"/>
  <c r="J828" i="9"/>
  <c r="K828" i="9"/>
  <c r="L828" i="9"/>
  <c r="M828" i="9"/>
  <c r="C829" i="9"/>
  <c r="D829" i="9"/>
  <c r="E829" i="9"/>
  <c r="F829" i="9"/>
  <c r="G829" i="9"/>
  <c r="H829" i="9"/>
  <c r="I829" i="9"/>
  <c r="J829" i="9"/>
  <c r="K829" i="9"/>
  <c r="L829" i="9"/>
  <c r="M829" i="9"/>
  <c r="C830" i="9"/>
  <c r="D830" i="9"/>
  <c r="E830" i="9"/>
  <c r="F830" i="9"/>
  <c r="G830" i="9"/>
  <c r="H830" i="9"/>
  <c r="I830" i="9"/>
  <c r="J830" i="9"/>
  <c r="K830" i="9"/>
  <c r="L830" i="9"/>
  <c r="M830" i="9"/>
  <c r="C831" i="9"/>
  <c r="D831" i="9"/>
  <c r="E831" i="9"/>
  <c r="F831" i="9"/>
  <c r="G831" i="9"/>
  <c r="H831" i="9"/>
  <c r="I831" i="9"/>
  <c r="J831" i="9"/>
  <c r="K831" i="9"/>
  <c r="L831" i="9"/>
  <c r="M831" i="9"/>
  <c r="C832" i="9"/>
  <c r="D832" i="9"/>
  <c r="E832" i="9"/>
  <c r="F832" i="9"/>
  <c r="G832" i="9"/>
  <c r="H832" i="9"/>
  <c r="I832" i="9"/>
  <c r="J832" i="9"/>
  <c r="K832" i="9"/>
  <c r="L832" i="9"/>
  <c r="M832" i="9"/>
  <c r="C833" i="9"/>
  <c r="D833" i="9"/>
  <c r="E833" i="9"/>
  <c r="F833" i="9"/>
  <c r="G833" i="9"/>
  <c r="H833" i="9"/>
  <c r="I833" i="9"/>
  <c r="J833" i="9"/>
  <c r="K833" i="9"/>
  <c r="L833" i="9"/>
  <c r="M833" i="9"/>
  <c r="C834" i="9"/>
  <c r="D834" i="9"/>
  <c r="E834" i="9"/>
  <c r="F834" i="9"/>
  <c r="G834" i="9"/>
  <c r="H834" i="9"/>
  <c r="I834" i="9"/>
  <c r="J834" i="9"/>
  <c r="K834" i="9"/>
  <c r="L834" i="9"/>
  <c r="M834" i="9"/>
  <c r="C835" i="9"/>
  <c r="D835" i="9"/>
  <c r="E835" i="9"/>
  <c r="F835" i="9"/>
  <c r="G835" i="9"/>
  <c r="H835" i="9"/>
  <c r="I835" i="9"/>
  <c r="J835" i="9"/>
  <c r="K835" i="9"/>
  <c r="L835" i="9"/>
  <c r="M835" i="9"/>
  <c r="C836" i="9"/>
  <c r="D836" i="9"/>
  <c r="E836" i="9"/>
  <c r="F836" i="9"/>
  <c r="G836" i="9"/>
  <c r="H836" i="9"/>
  <c r="I836" i="9"/>
  <c r="J836" i="9"/>
  <c r="K836" i="9"/>
  <c r="L836" i="9"/>
  <c r="M836" i="9"/>
  <c r="C837" i="9"/>
  <c r="D837" i="9"/>
  <c r="E837" i="9"/>
  <c r="F837" i="9"/>
  <c r="G837" i="9"/>
  <c r="H837" i="9"/>
  <c r="I837" i="9"/>
  <c r="J837" i="9"/>
  <c r="K837" i="9"/>
  <c r="L837" i="9"/>
  <c r="M837" i="9"/>
  <c r="C838" i="9"/>
  <c r="D838" i="9"/>
  <c r="E838" i="9"/>
  <c r="F838" i="9"/>
  <c r="G838" i="9"/>
  <c r="H838" i="9"/>
  <c r="I838" i="9"/>
  <c r="J838" i="9"/>
  <c r="K838" i="9"/>
  <c r="L838" i="9"/>
  <c r="M838" i="9"/>
  <c r="C839" i="9"/>
  <c r="D839" i="9"/>
  <c r="E839" i="9"/>
  <c r="F839" i="9"/>
  <c r="G839" i="9"/>
  <c r="H839" i="9"/>
  <c r="I839" i="9"/>
  <c r="J839" i="9"/>
  <c r="K839" i="9"/>
  <c r="L839" i="9"/>
  <c r="M839" i="9"/>
  <c r="C840" i="9"/>
  <c r="D840" i="9"/>
  <c r="E840" i="9"/>
  <c r="F840" i="9"/>
  <c r="G840" i="9"/>
  <c r="H840" i="9"/>
  <c r="I840" i="9"/>
  <c r="J840" i="9"/>
  <c r="K840" i="9"/>
  <c r="L840" i="9"/>
  <c r="M840" i="9"/>
  <c r="C841" i="9"/>
  <c r="D841" i="9"/>
  <c r="E841" i="9"/>
  <c r="F841" i="9"/>
  <c r="G841" i="9"/>
  <c r="H841" i="9"/>
  <c r="I841" i="9"/>
  <c r="J841" i="9"/>
  <c r="K841" i="9"/>
  <c r="L841" i="9"/>
  <c r="M841" i="9"/>
  <c r="C842" i="9"/>
  <c r="D842" i="9"/>
  <c r="E842" i="9"/>
  <c r="F842" i="9"/>
  <c r="G842" i="9"/>
  <c r="H842" i="9"/>
  <c r="I842" i="9"/>
  <c r="J842" i="9"/>
  <c r="K842" i="9"/>
  <c r="L842" i="9"/>
  <c r="M842" i="9"/>
  <c r="C843" i="9"/>
  <c r="D843" i="9"/>
  <c r="E843" i="9"/>
  <c r="F843" i="9"/>
  <c r="G843" i="9"/>
  <c r="H843" i="9"/>
  <c r="I843" i="9"/>
  <c r="J843" i="9"/>
  <c r="K843" i="9"/>
  <c r="L843" i="9"/>
  <c r="M843" i="9"/>
  <c r="C844" i="9"/>
  <c r="D844" i="9"/>
  <c r="E844" i="9"/>
  <c r="F844" i="9"/>
  <c r="G844" i="9"/>
  <c r="H844" i="9"/>
  <c r="I844" i="9"/>
  <c r="J844" i="9"/>
  <c r="K844" i="9"/>
  <c r="L844" i="9"/>
  <c r="M844" i="9"/>
  <c r="C845" i="9"/>
  <c r="D845" i="9"/>
  <c r="E845" i="9"/>
  <c r="F845" i="9"/>
  <c r="G845" i="9"/>
  <c r="H845" i="9"/>
  <c r="I845" i="9"/>
  <c r="J845" i="9"/>
  <c r="K845" i="9"/>
  <c r="L845" i="9"/>
  <c r="M845" i="9"/>
  <c r="C846" i="9"/>
  <c r="D846" i="9"/>
  <c r="E846" i="9"/>
  <c r="F846" i="9"/>
  <c r="G846" i="9"/>
  <c r="H846" i="9"/>
  <c r="I846" i="9"/>
  <c r="J846" i="9"/>
  <c r="K846" i="9"/>
  <c r="L846" i="9"/>
  <c r="M846" i="9"/>
  <c r="C847" i="9"/>
  <c r="D847" i="9"/>
  <c r="E847" i="9"/>
  <c r="F847" i="9"/>
  <c r="G847" i="9"/>
  <c r="H847" i="9"/>
  <c r="I847" i="9"/>
  <c r="J847" i="9"/>
  <c r="K847" i="9"/>
  <c r="L847" i="9"/>
  <c r="M847" i="9"/>
  <c r="C848" i="9"/>
  <c r="D848" i="9"/>
  <c r="E848" i="9"/>
  <c r="F848" i="9"/>
  <c r="G848" i="9"/>
  <c r="H848" i="9"/>
  <c r="I848" i="9"/>
  <c r="J848" i="9"/>
  <c r="K848" i="9"/>
  <c r="L848" i="9"/>
  <c r="M848" i="9"/>
  <c r="C849" i="9"/>
  <c r="D849" i="9"/>
  <c r="E849" i="9"/>
  <c r="F849" i="9"/>
  <c r="G849" i="9"/>
  <c r="H849" i="9"/>
  <c r="I849" i="9"/>
  <c r="J849" i="9"/>
  <c r="K849" i="9"/>
  <c r="L849" i="9"/>
  <c r="M849" i="9"/>
  <c r="C850" i="9"/>
  <c r="D850" i="9"/>
  <c r="E850" i="9"/>
  <c r="F850" i="9"/>
  <c r="G850" i="9"/>
  <c r="H850" i="9"/>
  <c r="I850" i="9"/>
  <c r="J850" i="9"/>
  <c r="K850" i="9"/>
  <c r="L850" i="9"/>
  <c r="M850" i="9"/>
  <c r="C851" i="9"/>
  <c r="D851" i="9"/>
  <c r="E851" i="9"/>
  <c r="F851" i="9"/>
  <c r="G851" i="9"/>
  <c r="H851" i="9"/>
  <c r="I851" i="9"/>
  <c r="J851" i="9"/>
  <c r="K851" i="9"/>
  <c r="L851" i="9"/>
  <c r="M851" i="9"/>
  <c r="C852" i="9"/>
  <c r="D852" i="9"/>
  <c r="E852" i="9"/>
  <c r="F852" i="9"/>
  <c r="G852" i="9"/>
  <c r="H852" i="9"/>
  <c r="I852" i="9"/>
  <c r="J852" i="9"/>
  <c r="K852" i="9"/>
  <c r="L852" i="9"/>
  <c r="M852" i="9"/>
  <c r="C853" i="9"/>
  <c r="D853" i="9"/>
  <c r="E853" i="9"/>
  <c r="F853" i="9"/>
  <c r="G853" i="9"/>
  <c r="H853" i="9"/>
  <c r="I853" i="9"/>
  <c r="J853" i="9"/>
  <c r="K853" i="9"/>
  <c r="L853" i="9"/>
  <c r="M853" i="9"/>
  <c r="C854" i="9"/>
  <c r="D854" i="9"/>
  <c r="E854" i="9"/>
  <c r="F854" i="9"/>
  <c r="G854" i="9"/>
  <c r="H854" i="9"/>
  <c r="I854" i="9"/>
  <c r="J854" i="9"/>
  <c r="K854" i="9"/>
  <c r="L854" i="9"/>
  <c r="M854" i="9"/>
  <c r="C855" i="9"/>
  <c r="D855" i="9"/>
  <c r="E855" i="9"/>
  <c r="F855" i="9"/>
  <c r="G855" i="9"/>
  <c r="H855" i="9"/>
  <c r="I855" i="9"/>
  <c r="J855" i="9"/>
  <c r="K855" i="9"/>
  <c r="L855" i="9"/>
  <c r="M855" i="9"/>
  <c r="C856" i="9"/>
  <c r="D856" i="9"/>
  <c r="E856" i="9"/>
  <c r="F856" i="9"/>
  <c r="G856" i="9"/>
  <c r="H856" i="9"/>
  <c r="I856" i="9"/>
  <c r="J856" i="9"/>
  <c r="K856" i="9"/>
  <c r="L856" i="9"/>
  <c r="M856" i="9"/>
  <c r="C857" i="9"/>
  <c r="D857" i="9"/>
  <c r="E857" i="9"/>
  <c r="F857" i="9"/>
  <c r="G857" i="9"/>
  <c r="H857" i="9"/>
  <c r="I857" i="9"/>
  <c r="J857" i="9"/>
  <c r="K857" i="9"/>
  <c r="L857" i="9"/>
  <c r="M857" i="9"/>
  <c r="C858" i="9"/>
  <c r="D858" i="9"/>
  <c r="E858" i="9"/>
  <c r="F858" i="9"/>
  <c r="G858" i="9"/>
  <c r="H858" i="9"/>
  <c r="I858" i="9"/>
  <c r="J858" i="9"/>
  <c r="K858" i="9"/>
  <c r="L858" i="9"/>
  <c r="M858" i="9"/>
  <c r="C859" i="9"/>
  <c r="D859" i="9"/>
  <c r="E859" i="9"/>
  <c r="F859" i="9"/>
  <c r="G859" i="9"/>
  <c r="H859" i="9"/>
  <c r="I859" i="9"/>
  <c r="J859" i="9"/>
  <c r="K859" i="9"/>
  <c r="L859" i="9"/>
  <c r="M859" i="9"/>
  <c r="C860" i="9"/>
  <c r="D860" i="9"/>
  <c r="E860" i="9"/>
  <c r="F860" i="9"/>
  <c r="G860" i="9"/>
  <c r="H860" i="9"/>
  <c r="I860" i="9"/>
  <c r="J860" i="9"/>
  <c r="K860" i="9"/>
  <c r="L860" i="9"/>
  <c r="M860" i="9"/>
  <c r="C861" i="9"/>
  <c r="D861" i="9"/>
  <c r="E861" i="9"/>
  <c r="F861" i="9"/>
  <c r="G861" i="9"/>
  <c r="H861" i="9"/>
  <c r="I861" i="9"/>
  <c r="J861" i="9"/>
  <c r="K861" i="9"/>
  <c r="L861" i="9"/>
  <c r="M861" i="9"/>
  <c r="C862" i="9"/>
  <c r="D862" i="9"/>
  <c r="E862" i="9"/>
  <c r="F862" i="9"/>
  <c r="G862" i="9"/>
  <c r="H862" i="9"/>
  <c r="I862" i="9"/>
  <c r="J862" i="9"/>
  <c r="K862" i="9"/>
  <c r="L862" i="9"/>
  <c r="M862" i="9"/>
  <c r="C863" i="9"/>
  <c r="D863" i="9"/>
  <c r="E863" i="9"/>
  <c r="F863" i="9"/>
  <c r="G863" i="9"/>
  <c r="H863" i="9"/>
  <c r="I863" i="9"/>
  <c r="J863" i="9"/>
  <c r="K863" i="9"/>
  <c r="L863" i="9"/>
  <c r="M863" i="9"/>
  <c r="C864" i="9"/>
  <c r="D864" i="9"/>
  <c r="E864" i="9"/>
  <c r="F864" i="9"/>
  <c r="G864" i="9"/>
  <c r="H864" i="9"/>
  <c r="I864" i="9"/>
  <c r="J864" i="9"/>
  <c r="K864" i="9"/>
  <c r="L864" i="9"/>
  <c r="M864" i="9"/>
  <c r="C865" i="9"/>
  <c r="D865" i="9"/>
  <c r="E865" i="9"/>
  <c r="F865" i="9"/>
  <c r="G865" i="9"/>
  <c r="H865" i="9"/>
  <c r="I865" i="9"/>
  <c r="J865" i="9"/>
  <c r="K865" i="9"/>
  <c r="L865" i="9"/>
  <c r="M865" i="9"/>
  <c r="C866" i="9"/>
  <c r="D866" i="9"/>
  <c r="E866" i="9"/>
  <c r="F866" i="9"/>
  <c r="G866" i="9"/>
  <c r="H866" i="9"/>
  <c r="I866" i="9"/>
  <c r="J866" i="9"/>
  <c r="K866" i="9"/>
  <c r="L866" i="9"/>
  <c r="M866" i="9"/>
  <c r="C867" i="9"/>
  <c r="D867" i="9"/>
  <c r="E867" i="9"/>
  <c r="F867" i="9"/>
  <c r="G867" i="9"/>
  <c r="H867" i="9"/>
  <c r="I867" i="9"/>
  <c r="J867" i="9"/>
  <c r="K867" i="9"/>
  <c r="L867" i="9"/>
  <c r="M867" i="9"/>
  <c r="C868" i="9"/>
  <c r="D868" i="9"/>
  <c r="E868" i="9"/>
  <c r="F868" i="9"/>
  <c r="G868" i="9"/>
  <c r="H868" i="9"/>
  <c r="I868" i="9"/>
  <c r="J868" i="9"/>
  <c r="K868" i="9"/>
  <c r="L868" i="9"/>
  <c r="M868" i="9"/>
  <c r="C869" i="9"/>
  <c r="D869" i="9"/>
  <c r="E869" i="9"/>
  <c r="F869" i="9"/>
  <c r="G869" i="9"/>
  <c r="H869" i="9"/>
  <c r="I869" i="9"/>
  <c r="J869" i="9"/>
  <c r="K869" i="9"/>
  <c r="L869" i="9"/>
  <c r="M869" i="9"/>
  <c r="C870" i="9"/>
  <c r="D870" i="9"/>
  <c r="E870" i="9"/>
  <c r="F870" i="9"/>
  <c r="G870" i="9"/>
  <c r="H870" i="9"/>
  <c r="I870" i="9"/>
  <c r="J870" i="9"/>
  <c r="K870" i="9"/>
  <c r="L870" i="9"/>
  <c r="M870" i="9"/>
  <c r="C871" i="9"/>
  <c r="D871" i="9"/>
  <c r="E871" i="9"/>
  <c r="F871" i="9"/>
  <c r="G871" i="9"/>
  <c r="H871" i="9"/>
  <c r="I871" i="9"/>
  <c r="J871" i="9"/>
  <c r="K871" i="9"/>
  <c r="L871" i="9"/>
  <c r="M871" i="9"/>
  <c r="C872" i="9"/>
  <c r="D872" i="9"/>
  <c r="E872" i="9"/>
  <c r="F872" i="9"/>
  <c r="G872" i="9"/>
  <c r="H872" i="9"/>
  <c r="I872" i="9"/>
  <c r="J872" i="9"/>
  <c r="K872" i="9"/>
  <c r="L872" i="9"/>
  <c r="M872" i="9"/>
  <c r="C873" i="9"/>
  <c r="D873" i="9"/>
  <c r="E873" i="9"/>
  <c r="F873" i="9"/>
  <c r="G873" i="9"/>
  <c r="H873" i="9"/>
  <c r="I873" i="9"/>
  <c r="J873" i="9"/>
  <c r="K873" i="9"/>
  <c r="L873" i="9"/>
  <c r="M873" i="9"/>
  <c r="C874" i="9"/>
  <c r="D874" i="9"/>
  <c r="E874" i="9"/>
  <c r="F874" i="9"/>
  <c r="G874" i="9"/>
  <c r="H874" i="9"/>
  <c r="I874" i="9"/>
  <c r="J874" i="9"/>
  <c r="K874" i="9"/>
  <c r="L874" i="9"/>
  <c r="M874" i="9"/>
  <c r="C875" i="9"/>
  <c r="D875" i="9"/>
  <c r="E875" i="9"/>
  <c r="F875" i="9"/>
  <c r="G875" i="9"/>
  <c r="H875" i="9"/>
  <c r="I875" i="9"/>
  <c r="J875" i="9"/>
  <c r="K875" i="9"/>
  <c r="L875" i="9"/>
  <c r="M875" i="9"/>
  <c r="C876" i="9"/>
  <c r="D876" i="9"/>
  <c r="E876" i="9"/>
  <c r="F876" i="9"/>
  <c r="G876" i="9"/>
  <c r="H876" i="9"/>
  <c r="I876" i="9"/>
  <c r="J876" i="9"/>
  <c r="K876" i="9"/>
  <c r="L876" i="9"/>
  <c r="M876" i="9"/>
  <c r="C877" i="9"/>
  <c r="D877" i="9"/>
  <c r="E877" i="9"/>
  <c r="F877" i="9"/>
  <c r="G877" i="9"/>
  <c r="H877" i="9"/>
  <c r="I877" i="9"/>
  <c r="J877" i="9"/>
  <c r="K877" i="9"/>
  <c r="L877" i="9"/>
  <c r="M877" i="9"/>
  <c r="C878" i="9"/>
  <c r="D878" i="9"/>
  <c r="E878" i="9"/>
  <c r="F878" i="9"/>
  <c r="G878" i="9"/>
  <c r="H878" i="9"/>
  <c r="I878" i="9"/>
  <c r="J878" i="9"/>
  <c r="K878" i="9"/>
  <c r="L878" i="9"/>
  <c r="M878" i="9"/>
  <c r="C879" i="9"/>
  <c r="D879" i="9"/>
  <c r="E879" i="9"/>
  <c r="F879" i="9"/>
  <c r="G879" i="9"/>
  <c r="H879" i="9"/>
  <c r="I879" i="9"/>
  <c r="J879" i="9"/>
  <c r="K879" i="9"/>
  <c r="L879" i="9"/>
  <c r="M879" i="9"/>
  <c r="C880" i="9"/>
  <c r="D880" i="9"/>
  <c r="E880" i="9"/>
  <c r="F880" i="9"/>
  <c r="G880" i="9"/>
  <c r="H880" i="9"/>
  <c r="I880" i="9"/>
  <c r="J880" i="9"/>
  <c r="K880" i="9"/>
  <c r="L880" i="9"/>
  <c r="M880" i="9"/>
  <c r="C881" i="9"/>
  <c r="D881" i="9"/>
  <c r="E881" i="9"/>
  <c r="F881" i="9"/>
  <c r="G881" i="9"/>
  <c r="H881" i="9"/>
  <c r="I881" i="9"/>
  <c r="J881" i="9"/>
  <c r="K881" i="9"/>
  <c r="L881" i="9"/>
  <c r="M881" i="9"/>
  <c r="C882" i="9"/>
  <c r="D882" i="9"/>
  <c r="E882" i="9"/>
  <c r="F882" i="9"/>
  <c r="G882" i="9"/>
  <c r="H882" i="9"/>
  <c r="I882" i="9"/>
  <c r="J882" i="9"/>
  <c r="K882" i="9"/>
  <c r="L882" i="9"/>
  <c r="M882" i="9"/>
  <c r="C883" i="9"/>
  <c r="D883" i="9"/>
  <c r="E883" i="9"/>
  <c r="F883" i="9"/>
  <c r="G883" i="9"/>
  <c r="H883" i="9"/>
  <c r="I883" i="9"/>
  <c r="J883" i="9"/>
  <c r="K883" i="9"/>
  <c r="L883" i="9"/>
  <c r="M883" i="9"/>
  <c r="C884" i="9"/>
  <c r="D884" i="9"/>
  <c r="E884" i="9"/>
  <c r="F884" i="9"/>
  <c r="G884" i="9"/>
  <c r="H884" i="9"/>
  <c r="I884" i="9"/>
  <c r="J884" i="9"/>
  <c r="K884" i="9"/>
  <c r="L884" i="9"/>
  <c r="M884" i="9"/>
  <c r="C885" i="9"/>
  <c r="D885" i="9"/>
  <c r="E885" i="9"/>
  <c r="F885" i="9"/>
  <c r="G885" i="9"/>
  <c r="H885" i="9"/>
  <c r="I885" i="9"/>
  <c r="J885" i="9"/>
  <c r="K885" i="9"/>
  <c r="L885" i="9"/>
  <c r="M885" i="9"/>
  <c r="C886" i="9"/>
  <c r="D886" i="9"/>
  <c r="E886" i="9"/>
  <c r="F886" i="9"/>
  <c r="G886" i="9"/>
  <c r="H886" i="9"/>
  <c r="I886" i="9"/>
  <c r="J886" i="9"/>
  <c r="K886" i="9"/>
  <c r="L886" i="9"/>
  <c r="M886" i="9"/>
  <c r="C887" i="9"/>
  <c r="D887" i="9"/>
  <c r="E887" i="9"/>
  <c r="F887" i="9"/>
  <c r="G887" i="9"/>
  <c r="H887" i="9"/>
  <c r="I887" i="9"/>
  <c r="J887" i="9"/>
  <c r="K887" i="9"/>
  <c r="L887" i="9"/>
  <c r="M887" i="9"/>
  <c r="C888" i="9"/>
  <c r="D888" i="9"/>
  <c r="E888" i="9"/>
  <c r="F888" i="9"/>
  <c r="G888" i="9"/>
  <c r="H888" i="9"/>
  <c r="I888" i="9"/>
  <c r="J888" i="9"/>
  <c r="K888" i="9"/>
  <c r="L888" i="9"/>
  <c r="M888" i="9"/>
  <c r="C889" i="9"/>
  <c r="D889" i="9"/>
  <c r="E889" i="9"/>
  <c r="F889" i="9"/>
  <c r="G889" i="9"/>
  <c r="H889" i="9"/>
  <c r="I889" i="9"/>
  <c r="J889" i="9"/>
  <c r="K889" i="9"/>
  <c r="L889" i="9"/>
  <c r="M889" i="9"/>
  <c r="C890" i="9"/>
  <c r="D890" i="9"/>
  <c r="E890" i="9"/>
  <c r="F890" i="9"/>
  <c r="G890" i="9"/>
  <c r="H890" i="9"/>
  <c r="I890" i="9"/>
  <c r="J890" i="9"/>
  <c r="K890" i="9"/>
  <c r="L890" i="9"/>
  <c r="M890" i="9"/>
  <c r="C891" i="9"/>
  <c r="D891" i="9"/>
  <c r="E891" i="9"/>
  <c r="F891" i="9"/>
  <c r="G891" i="9"/>
  <c r="H891" i="9"/>
  <c r="I891" i="9"/>
  <c r="J891" i="9"/>
  <c r="K891" i="9"/>
  <c r="L891" i="9"/>
  <c r="M891" i="9"/>
  <c r="C892" i="9"/>
  <c r="D892" i="9"/>
  <c r="E892" i="9"/>
  <c r="F892" i="9"/>
  <c r="G892" i="9"/>
  <c r="H892" i="9"/>
  <c r="I892" i="9"/>
  <c r="J892" i="9"/>
  <c r="K892" i="9"/>
  <c r="L892" i="9"/>
  <c r="M892" i="9"/>
  <c r="C893" i="9"/>
  <c r="D893" i="9"/>
  <c r="E893" i="9"/>
  <c r="F893" i="9"/>
  <c r="G893" i="9"/>
  <c r="H893" i="9"/>
  <c r="I893" i="9"/>
  <c r="J893" i="9"/>
  <c r="K893" i="9"/>
  <c r="L893" i="9"/>
  <c r="M893" i="9"/>
  <c r="C894" i="9"/>
  <c r="D894" i="9"/>
  <c r="E894" i="9"/>
  <c r="F894" i="9"/>
  <c r="G894" i="9"/>
  <c r="H894" i="9"/>
  <c r="I894" i="9"/>
  <c r="J894" i="9"/>
  <c r="K894" i="9"/>
  <c r="L894" i="9"/>
  <c r="M894" i="9"/>
  <c r="C895" i="9"/>
  <c r="D895" i="9"/>
  <c r="E895" i="9"/>
  <c r="F895" i="9"/>
  <c r="G895" i="9"/>
  <c r="H895" i="9"/>
  <c r="I895" i="9"/>
  <c r="J895" i="9"/>
  <c r="K895" i="9"/>
  <c r="L895" i="9"/>
  <c r="M895" i="9"/>
  <c r="C896" i="9"/>
  <c r="D896" i="9"/>
  <c r="E896" i="9"/>
  <c r="F896" i="9"/>
  <c r="G896" i="9"/>
  <c r="H896" i="9"/>
  <c r="I896" i="9"/>
  <c r="J896" i="9"/>
  <c r="K896" i="9"/>
  <c r="L896" i="9"/>
  <c r="M896" i="9"/>
  <c r="C897" i="9"/>
  <c r="D897" i="9"/>
  <c r="E897" i="9"/>
  <c r="F897" i="9"/>
  <c r="G897" i="9"/>
  <c r="H897" i="9"/>
  <c r="I897" i="9"/>
  <c r="J897" i="9"/>
  <c r="K897" i="9"/>
  <c r="L897" i="9"/>
  <c r="M897" i="9"/>
  <c r="C898" i="9"/>
  <c r="D898" i="9"/>
  <c r="E898" i="9"/>
  <c r="F898" i="9"/>
  <c r="G898" i="9"/>
  <c r="H898" i="9"/>
  <c r="I898" i="9"/>
  <c r="J898" i="9"/>
  <c r="K898" i="9"/>
  <c r="L898" i="9"/>
  <c r="M898" i="9"/>
  <c r="C899" i="9"/>
  <c r="D899" i="9"/>
  <c r="E899" i="9"/>
  <c r="F899" i="9"/>
  <c r="G899" i="9"/>
  <c r="H899" i="9"/>
  <c r="I899" i="9"/>
  <c r="J899" i="9"/>
  <c r="K899" i="9"/>
  <c r="L899" i="9"/>
  <c r="M899" i="9"/>
  <c r="C900" i="9"/>
  <c r="D900" i="9"/>
  <c r="E900" i="9"/>
  <c r="F900" i="9"/>
  <c r="G900" i="9"/>
  <c r="H900" i="9"/>
  <c r="I900" i="9"/>
  <c r="J900" i="9"/>
  <c r="K900" i="9"/>
  <c r="L900" i="9"/>
  <c r="M900" i="9"/>
  <c r="C901" i="9"/>
  <c r="D901" i="9"/>
  <c r="E901" i="9"/>
  <c r="F901" i="9"/>
  <c r="G901" i="9"/>
  <c r="H901" i="9"/>
  <c r="I901" i="9"/>
  <c r="J901" i="9"/>
  <c r="K901" i="9"/>
  <c r="L901" i="9"/>
  <c r="M901" i="9"/>
  <c r="C902" i="9"/>
  <c r="D902" i="9"/>
  <c r="E902" i="9"/>
  <c r="F902" i="9"/>
  <c r="G902" i="9"/>
  <c r="H902" i="9"/>
  <c r="I902" i="9"/>
  <c r="J902" i="9"/>
  <c r="K902" i="9"/>
  <c r="L902" i="9"/>
  <c r="M902" i="9"/>
  <c r="C903" i="9"/>
  <c r="D903" i="9"/>
  <c r="E903" i="9"/>
  <c r="F903" i="9"/>
  <c r="G903" i="9"/>
  <c r="H903" i="9"/>
  <c r="I903" i="9"/>
  <c r="J903" i="9"/>
  <c r="K903" i="9"/>
  <c r="L903" i="9"/>
  <c r="M903" i="9"/>
  <c r="C904" i="9"/>
  <c r="D904" i="9"/>
  <c r="E904" i="9"/>
  <c r="F904" i="9"/>
  <c r="G904" i="9"/>
  <c r="H904" i="9"/>
  <c r="I904" i="9"/>
  <c r="J904" i="9"/>
  <c r="K904" i="9"/>
  <c r="L904" i="9"/>
  <c r="M904" i="9"/>
  <c r="C905" i="9"/>
  <c r="D905" i="9"/>
  <c r="E905" i="9"/>
  <c r="F905" i="9"/>
  <c r="G905" i="9"/>
  <c r="H905" i="9"/>
  <c r="I905" i="9"/>
  <c r="J905" i="9"/>
  <c r="K905" i="9"/>
  <c r="L905" i="9"/>
  <c r="M905" i="9"/>
  <c r="C906" i="9"/>
  <c r="D906" i="9"/>
  <c r="E906" i="9"/>
  <c r="F906" i="9"/>
  <c r="G906" i="9"/>
  <c r="H906" i="9"/>
  <c r="I906" i="9"/>
  <c r="J906" i="9"/>
  <c r="K906" i="9"/>
  <c r="L906" i="9"/>
  <c r="M906" i="9"/>
  <c r="C907" i="9"/>
  <c r="D907" i="9"/>
  <c r="E907" i="9"/>
  <c r="F907" i="9"/>
  <c r="G907" i="9"/>
  <c r="H907" i="9"/>
  <c r="I907" i="9"/>
  <c r="J907" i="9"/>
  <c r="K907" i="9"/>
  <c r="L907" i="9"/>
  <c r="M907" i="9"/>
  <c r="C908" i="9"/>
  <c r="D908" i="9"/>
  <c r="E908" i="9"/>
  <c r="F908" i="9"/>
  <c r="G908" i="9"/>
  <c r="H908" i="9"/>
  <c r="I908" i="9"/>
  <c r="J908" i="9"/>
  <c r="K908" i="9"/>
  <c r="L908" i="9"/>
  <c r="M908" i="9"/>
  <c r="C909" i="9"/>
  <c r="D909" i="9"/>
  <c r="E909" i="9"/>
  <c r="F909" i="9"/>
  <c r="G909" i="9"/>
  <c r="H909" i="9"/>
  <c r="I909" i="9"/>
  <c r="J909" i="9"/>
  <c r="K909" i="9"/>
  <c r="L909" i="9"/>
  <c r="M909" i="9"/>
  <c r="C910" i="9"/>
  <c r="D910" i="9"/>
  <c r="E910" i="9"/>
  <c r="F910" i="9"/>
  <c r="G910" i="9"/>
  <c r="H910" i="9"/>
  <c r="I910" i="9"/>
  <c r="J910" i="9"/>
  <c r="K910" i="9"/>
  <c r="L910" i="9"/>
  <c r="M910" i="9"/>
  <c r="C911" i="9"/>
  <c r="D911" i="9"/>
  <c r="E911" i="9"/>
  <c r="F911" i="9"/>
  <c r="G911" i="9"/>
  <c r="H911" i="9"/>
  <c r="I911" i="9"/>
  <c r="J911" i="9"/>
  <c r="K911" i="9"/>
  <c r="L911" i="9"/>
  <c r="M911" i="9"/>
  <c r="C912" i="9"/>
  <c r="D912" i="9"/>
  <c r="E912" i="9"/>
  <c r="F912" i="9"/>
  <c r="G912" i="9"/>
  <c r="H912" i="9"/>
  <c r="I912" i="9"/>
  <c r="J912" i="9"/>
  <c r="K912" i="9"/>
  <c r="L912" i="9"/>
  <c r="M912" i="9"/>
  <c r="C913" i="9"/>
  <c r="D913" i="9"/>
  <c r="E913" i="9"/>
  <c r="F913" i="9"/>
  <c r="G913" i="9"/>
  <c r="H913" i="9"/>
  <c r="I913" i="9"/>
  <c r="J913" i="9"/>
  <c r="K913" i="9"/>
  <c r="L913" i="9"/>
  <c r="M913" i="9"/>
  <c r="C914" i="9"/>
  <c r="D914" i="9"/>
  <c r="E914" i="9"/>
  <c r="F914" i="9"/>
  <c r="G914" i="9"/>
  <c r="H914" i="9"/>
  <c r="I914" i="9"/>
  <c r="J914" i="9"/>
  <c r="K914" i="9"/>
  <c r="L914" i="9"/>
  <c r="M914" i="9"/>
  <c r="C915" i="9"/>
  <c r="D915" i="9"/>
  <c r="E915" i="9"/>
  <c r="F915" i="9"/>
  <c r="G915" i="9"/>
  <c r="H915" i="9"/>
  <c r="I915" i="9"/>
  <c r="J915" i="9"/>
  <c r="K915" i="9"/>
  <c r="L915" i="9"/>
  <c r="M915" i="9"/>
  <c r="C916" i="9"/>
  <c r="D916" i="9"/>
  <c r="E916" i="9"/>
  <c r="F916" i="9"/>
  <c r="G916" i="9"/>
  <c r="H916" i="9"/>
  <c r="I916" i="9"/>
  <c r="J916" i="9"/>
  <c r="K916" i="9"/>
  <c r="L916" i="9"/>
  <c r="M916" i="9"/>
  <c r="C917" i="9"/>
  <c r="D917" i="9"/>
  <c r="E917" i="9"/>
  <c r="F917" i="9"/>
  <c r="G917" i="9"/>
  <c r="H917" i="9"/>
  <c r="I917" i="9"/>
  <c r="J917" i="9"/>
  <c r="K917" i="9"/>
  <c r="L917" i="9"/>
  <c r="M917" i="9"/>
  <c r="C918" i="9"/>
  <c r="D918" i="9"/>
  <c r="E918" i="9"/>
  <c r="F918" i="9"/>
  <c r="G918" i="9"/>
  <c r="H918" i="9"/>
  <c r="I918" i="9"/>
  <c r="J918" i="9"/>
  <c r="K918" i="9"/>
  <c r="L918" i="9"/>
  <c r="M918" i="9"/>
  <c r="C919" i="9"/>
  <c r="D919" i="9"/>
  <c r="E919" i="9"/>
  <c r="F919" i="9"/>
  <c r="G919" i="9"/>
  <c r="H919" i="9"/>
  <c r="I919" i="9"/>
  <c r="J919" i="9"/>
  <c r="K919" i="9"/>
  <c r="L919" i="9"/>
  <c r="M919" i="9"/>
  <c r="C920" i="9"/>
  <c r="D920" i="9"/>
  <c r="E920" i="9"/>
  <c r="F920" i="9"/>
  <c r="G920" i="9"/>
  <c r="H920" i="9"/>
  <c r="I920" i="9"/>
  <c r="J920" i="9"/>
  <c r="K920" i="9"/>
  <c r="L920" i="9"/>
  <c r="M920" i="9"/>
  <c r="C921" i="9"/>
  <c r="D921" i="9"/>
  <c r="E921" i="9"/>
  <c r="F921" i="9"/>
  <c r="G921" i="9"/>
  <c r="H921" i="9"/>
  <c r="I921" i="9"/>
  <c r="J921" i="9"/>
  <c r="K921" i="9"/>
  <c r="L921" i="9"/>
  <c r="M921" i="9"/>
  <c r="C922" i="9"/>
  <c r="D922" i="9"/>
  <c r="E922" i="9"/>
  <c r="F922" i="9"/>
  <c r="G922" i="9"/>
  <c r="H922" i="9"/>
  <c r="I922" i="9"/>
  <c r="J922" i="9"/>
  <c r="K922" i="9"/>
  <c r="L922" i="9"/>
  <c r="M922" i="9"/>
  <c r="C923" i="9"/>
  <c r="D923" i="9"/>
  <c r="E923" i="9"/>
  <c r="F923" i="9"/>
  <c r="G923" i="9"/>
  <c r="H923" i="9"/>
  <c r="I923" i="9"/>
  <c r="J923" i="9"/>
  <c r="K923" i="9"/>
  <c r="L923" i="9"/>
  <c r="M923" i="9"/>
  <c r="C924" i="9"/>
  <c r="D924" i="9"/>
  <c r="E924" i="9"/>
  <c r="F924" i="9"/>
  <c r="G924" i="9"/>
  <c r="H924" i="9"/>
  <c r="I924" i="9"/>
  <c r="J924" i="9"/>
  <c r="K924" i="9"/>
  <c r="L924" i="9"/>
  <c r="M924" i="9"/>
  <c r="C925" i="9"/>
  <c r="D925" i="9"/>
  <c r="E925" i="9"/>
  <c r="F925" i="9"/>
  <c r="G925" i="9"/>
  <c r="H925" i="9"/>
  <c r="I925" i="9"/>
  <c r="J925" i="9"/>
  <c r="K925" i="9"/>
  <c r="L925" i="9"/>
  <c r="M925" i="9"/>
  <c r="C926" i="9"/>
  <c r="D926" i="9"/>
  <c r="E926" i="9"/>
  <c r="F926" i="9"/>
  <c r="G926" i="9"/>
  <c r="H926" i="9"/>
  <c r="I926" i="9"/>
  <c r="J926" i="9"/>
  <c r="K926" i="9"/>
  <c r="L926" i="9"/>
  <c r="M926" i="9"/>
  <c r="C927" i="9"/>
  <c r="D927" i="9"/>
  <c r="E927" i="9"/>
  <c r="F927" i="9"/>
  <c r="G927" i="9"/>
  <c r="H927" i="9"/>
  <c r="I927" i="9"/>
  <c r="J927" i="9"/>
  <c r="K927" i="9"/>
  <c r="L927" i="9"/>
  <c r="M927" i="9"/>
  <c r="C928" i="9"/>
  <c r="D928" i="9"/>
  <c r="E928" i="9"/>
  <c r="F928" i="9"/>
  <c r="G928" i="9"/>
  <c r="H928" i="9"/>
  <c r="I928" i="9"/>
  <c r="J928" i="9"/>
  <c r="K928" i="9"/>
  <c r="L928" i="9"/>
  <c r="M928" i="9"/>
  <c r="C929" i="9"/>
  <c r="D929" i="9"/>
  <c r="E929" i="9"/>
  <c r="F929" i="9"/>
  <c r="G929" i="9"/>
  <c r="H929" i="9"/>
  <c r="I929" i="9"/>
  <c r="J929" i="9"/>
  <c r="K929" i="9"/>
  <c r="L929" i="9"/>
  <c r="M929" i="9"/>
  <c r="C930" i="9"/>
  <c r="D930" i="9"/>
  <c r="E930" i="9"/>
  <c r="F930" i="9"/>
  <c r="G930" i="9"/>
  <c r="H930" i="9"/>
  <c r="I930" i="9"/>
  <c r="J930" i="9"/>
  <c r="K930" i="9"/>
  <c r="L930" i="9"/>
  <c r="M930" i="9"/>
  <c r="C931" i="9"/>
  <c r="D931" i="9"/>
  <c r="E931" i="9"/>
  <c r="F931" i="9"/>
  <c r="G931" i="9"/>
  <c r="H931" i="9"/>
  <c r="I931" i="9"/>
  <c r="J931" i="9"/>
  <c r="K931" i="9"/>
  <c r="L931" i="9"/>
  <c r="M931" i="9"/>
  <c r="C932" i="9"/>
  <c r="D932" i="9"/>
  <c r="E932" i="9"/>
  <c r="F932" i="9"/>
  <c r="G932" i="9"/>
  <c r="H932" i="9"/>
  <c r="I932" i="9"/>
  <c r="J932" i="9"/>
  <c r="K932" i="9"/>
  <c r="L932" i="9"/>
  <c r="M932" i="9"/>
  <c r="C933" i="9"/>
  <c r="D933" i="9"/>
  <c r="E933" i="9"/>
  <c r="F933" i="9"/>
  <c r="G933" i="9"/>
  <c r="H933" i="9"/>
  <c r="I933" i="9"/>
  <c r="J933" i="9"/>
  <c r="K933" i="9"/>
  <c r="L933" i="9"/>
  <c r="M933" i="9"/>
  <c r="C934" i="9"/>
  <c r="D934" i="9"/>
  <c r="E934" i="9"/>
  <c r="F934" i="9"/>
  <c r="G934" i="9"/>
  <c r="H934" i="9"/>
  <c r="I934" i="9"/>
  <c r="J934" i="9"/>
  <c r="K934" i="9"/>
  <c r="L934" i="9"/>
  <c r="M934" i="9"/>
  <c r="C935" i="9"/>
  <c r="D935" i="9"/>
  <c r="E935" i="9"/>
  <c r="F935" i="9"/>
  <c r="G935" i="9"/>
  <c r="H935" i="9"/>
  <c r="I935" i="9"/>
  <c r="J935" i="9"/>
  <c r="K935" i="9"/>
  <c r="L935" i="9"/>
  <c r="M935" i="9"/>
  <c r="C936" i="9"/>
  <c r="D936" i="9"/>
  <c r="E936" i="9"/>
  <c r="F936" i="9"/>
  <c r="G936" i="9"/>
  <c r="H936" i="9"/>
  <c r="I936" i="9"/>
  <c r="J936" i="9"/>
  <c r="K936" i="9"/>
  <c r="L936" i="9"/>
  <c r="M936" i="9"/>
  <c r="C937" i="9"/>
  <c r="D937" i="9"/>
  <c r="E937" i="9"/>
  <c r="F937" i="9"/>
  <c r="G937" i="9"/>
  <c r="H937" i="9"/>
  <c r="I937" i="9"/>
  <c r="J937" i="9"/>
  <c r="K937" i="9"/>
  <c r="L937" i="9"/>
  <c r="M937" i="9"/>
  <c r="C938" i="9"/>
  <c r="D938" i="9"/>
  <c r="E938" i="9"/>
  <c r="F938" i="9"/>
  <c r="G938" i="9"/>
  <c r="H938" i="9"/>
  <c r="I938" i="9"/>
  <c r="J938" i="9"/>
  <c r="K938" i="9"/>
  <c r="L938" i="9"/>
  <c r="M938" i="9"/>
  <c r="C939" i="9"/>
  <c r="D939" i="9"/>
  <c r="E939" i="9"/>
  <c r="F939" i="9"/>
  <c r="G939" i="9"/>
  <c r="H939" i="9"/>
  <c r="I939" i="9"/>
  <c r="J939" i="9"/>
  <c r="K939" i="9"/>
  <c r="L939" i="9"/>
  <c r="M939" i="9"/>
  <c r="C940" i="9"/>
  <c r="D940" i="9"/>
  <c r="E940" i="9"/>
  <c r="F940" i="9"/>
  <c r="G940" i="9"/>
  <c r="H940" i="9"/>
  <c r="I940" i="9"/>
  <c r="J940" i="9"/>
  <c r="K940" i="9"/>
  <c r="L940" i="9"/>
  <c r="M940" i="9"/>
  <c r="C941" i="9"/>
  <c r="D941" i="9"/>
  <c r="E941" i="9"/>
  <c r="F941" i="9"/>
  <c r="G941" i="9"/>
  <c r="H941" i="9"/>
  <c r="I941" i="9"/>
  <c r="J941" i="9"/>
  <c r="K941" i="9"/>
  <c r="L941" i="9"/>
  <c r="M941" i="9"/>
  <c r="C942" i="9"/>
  <c r="D942" i="9"/>
  <c r="E942" i="9"/>
  <c r="F942" i="9"/>
  <c r="G942" i="9"/>
  <c r="H942" i="9"/>
  <c r="I942" i="9"/>
  <c r="J942" i="9"/>
  <c r="K942" i="9"/>
  <c r="L942" i="9"/>
  <c r="M942" i="9"/>
  <c r="C943" i="9"/>
  <c r="D943" i="9"/>
  <c r="E943" i="9"/>
  <c r="F943" i="9"/>
  <c r="G943" i="9"/>
  <c r="H943" i="9"/>
  <c r="I943" i="9"/>
  <c r="J943" i="9"/>
  <c r="K943" i="9"/>
  <c r="L943" i="9"/>
  <c r="M943" i="9"/>
  <c r="C944" i="9"/>
  <c r="D944" i="9"/>
  <c r="E944" i="9"/>
  <c r="F944" i="9"/>
  <c r="G944" i="9"/>
  <c r="H944" i="9"/>
  <c r="I944" i="9"/>
  <c r="J944" i="9"/>
  <c r="K944" i="9"/>
  <c r="L944" i="9"/>
  <c r="M944" i="9"/>
  <c r="C945" i="9"/>
  <c r="D945" i="9"/>
  <c r="E945" i="9"/>
  <c r="F945" i="9"/>
  <c r="G945" i="9"/>
  <c r="H945" i="9"/>
  <c r="I945" i="9"/>
  <c r="J945" i="9"/>
  <c r="K945" i="9"/>
  <c r="L945" i="9"/>
  <c r="M945" i="9"/>
  <c r="C946" i="9"/>
  <c r="D946" i="9"/>
  <c r="E946" i="9"/>
  <c r="F946" i="9"/>
  <c r="G946" i="9"/>
  <c r="H946" i="9"/>
  <c r="I946" i="9"/>
  <c r="J946" i="9"/>
  <c r="K946" i="9"/>
  <c r="L946" i="9"/>
  <c r="M946" i="9"/>
  <c r="C947" i="9"/>
  <c r="D947" i="9"/>
  <c r="E947" i="9"/>
  <c r="F947" i="9"/>
  <c r="G947" i="9"/>
  <c r="H947" i="9"/>
  <c r="I947" i="9"/>
  <c r="J947" i="9"/>
  <c r="K947" i="9"/>
  <c r="L947" i="9"/>
  <c r="M947" i="9"/>
  <c r="C948" i="9"/>
  <c r="D948" i="9"/>
  <c r="E948" i="9"/>
  <c r="F948" i="9"/>
  <c r="G948" i="9"/>
  <c r="H948" i="9"/>
  <c r="I948" i="9"/>
  <c r="J948" i="9"/>
  <c r="K948" i="9"/>
  <c r="L948" i="9"/>
  <c r="M948" i="9"/>
  <c r="C949" i="9"/>
  <c r="D949" i="9"/>
  <c r="E949" i="9"/>
  <c r="F949" i="9"/>
  <c r="G949" i="9"/>
  <c r="H949" i="9"/>
  <c r="I949" i="9"/>
  <c r="J949" i="9"/>
  <c r="K949" i="9"/>
  <c r="L949" i="9"/>
  <c r="M949" i="9"/>
  <c r="C950" i="9"/>
  <c r="D950" i="9"/>
  <c r="E950" i="9"/>
  <c r="F950" i="9"/>
  <c r="G950" i="9"/>
  <c r="H950" i="9"/>
  <c r="I950" i="9"/>
  <c r="J950" i="9"/>
  <c r="K950" i="9"/>
  <c r="L950" i="9"/>
  <c r="M950" i="9"/>
  <c r="C951" i="9"/>
  <c r="D951" i="9"/>
  <c r="E951" i="9"/>
  <c r="F951" i="9"/>
  <c r="G951" i="9"/>
  <c r="H951" i="9"/>
  <c r="I951" i="9"/>
  <c r="J951" i="9"/>
  <c r="K951" i="9"/>
  <c r="L951" i="9"/>
  <c r="M951" i="9"/>
  <c r="C952" i="9"/>
  <c r="D952" i="9"/>
  <c r="E952" i="9"/>
  <c r="F952" i="9"/>
  <c r="G952" i="9"/>
  <c r="H952" i="9"/>
  <c r="I952" i="9"/>
  <c r="J952" i="9"/>
  <c r="K952" i="9"/>
  <c r="L952" i="9"/>
  <c r="M952" i="9"/>
  <c r="C953" i="9"/>
  <c r="D953" i="9"/>
  <c r="E953" i="9"/>
  <c r="F953" i="9"/>
  <c r="G953" i="9"/>
  <c r="H953" i="9"/>
  <c r="I953" i="9"/>
  <c r="J953" i="9"/>
  <c r="K953" i="9"/>
  <c r="L953" i="9"/>
  <c r="M953" i="9"/>
  <c r="C954" i="9"/>
  <c r="D954" i="9"/>
  <c r="E954" i="9"/>
  <c r="F954" i="9"/>
  <c r="G954" i="9"/>
  <c r="H954" i="9"/>
  <c r="I954" i="9"/>
  <c r="J954" i="9"/>
  <c r="K954" i="9"/>
  <c r="L954" i="9"/>
  <c r="M954" i="9"/>
  <c r="C955" i="9"/>
  <c r="D955" i="9"/>
  <c r="E955" i="9"/>
  <c r="F955" i="9"/>
  <c r="G955" i="9"/>
  <c r="H955" i="9"/>
  <c r="I955" i="9"/>
  <c r="J955" i="9"/>
  <c r="K955" i="9"/>
  <c r="L955" i="9"/>
  <c r="M955" i="9"/>
  <c r="C956" i="9"/>
  <c r="D956" i="9"/>
  <c r="E956" i="9"/>
  <c r="F956" i="9"/>
  <c r="G956" i="9"/>
  <c r="H956" i="9"/>
  <c r="I956" i="9"/>
  <c r="J956" i="9"/>
  <c r="K956" i="9"/>
  <c r="L956" i="9"/>
  <c r="M956" i="9"/>
  <c r="C957" i="9"/>
  <c r="D957" i="9"/>
  <c r="E957" i="9"/>
  <c r="F957" i="9"/>
  <c r="G957" i="9"/>
  <c r="H957" i="9"/>
  <c r="I957" i="9"/>
  <c r="J957" i="9"/>
  <c r="K957" i="9"/>
  <c r="L957" i="9"/>
  <c r="M957" i="9"/>
  <c r="C958" i="9"/>
  <c r="D958" i="9"/>
  <c r="E958" i="9"/>
  <c r="F958" i="9"/>
  <c r="G958" i="9"/>
  <c r="H958" i="9"/>
  <c r="I958" i="9"/>
  <c r="J958" i="9"/>
  <c r="K958" i="9"/>
  <c r="L958" i="9"/>
  <c r="M958" i="9"/>
  <c r="C959" i="9"/>
  <c r="D959" i="9"/>
  <c r="E959" i="9"/>
  <c r="F959" i="9"/>
  <c r="G959" i="9"/>
  <c r="H959" i="9"/>
  <c r="I959" i="9"/>
  <c r="J959" i="9"/>
  <c r="K959" i="9"/>
  <c r="L959" i="9"/>
  <c r="M959" i="9"/>
  <c r="C960" i="9"/>
  <c r="D960" i="9"/>
  <c r="E960" i="9"/>
  <c r="F960" i="9"/>
  <c r="G960" i="9"/>
  <c r="H960" i="9"/>
  <c r="I960" i="9"/>
  <c r="J960" i="9"/>
  <c r="K960" i="9"/>
  <c r="L960" i="9"/>
  <c r="M960" i="9"/>
  <c r="C961" i="9"/>
  <c r="D961" i="9"/>
  <c r="E961" i="9"/>
  <c r="F961" i="9"/>
  <c r="G961" i="9"/>
  <c r="H961" i="9"/>
  <c r="I961" i="9"/>
  <c r="J961" i="9"/>
  <c r="K961" i="9"/>
  <c r="L961" i="9"/>
  <c r="M961" i="9"/>
  <c r="C962" i="9"/>
  <c r="D962" i="9"/>
  <c r="E962" i="9"/>
  <c r="F962" i="9"/>
  <c r="G962" i="9"/>
  <c r="H962" i="9"/>
  <c r="I962" i="9"/>
  <c r="J962" i="9"/>
  <c r="K962" i="9"/>
  <c r="L962" i="9"/>
  <c r="M962" i="9"/>
  <c r="C963" i="9"/>
  <c r="D963" i="9"/>
  <c r="E963" i="9"/>
  <c r="F963" i="9"/>
  <c r="G963" i="9"/>
  <c r="H963" i="9"/>
  <c r="I963" i="9"/>
  <c r="J963" i="9"/>
  <c r="K963" i="9"/>
  <c r="L963" i="9"/>
  <c r="M963" i="9"/>
  <c r="C964" i="9"/>
  <c r="D964" i="9"/>
  <c r="E964" i="9"/>
  <c r="F964" i="9"/>
  <c r="G964" i="9"/>
  <c r="H964" i="9"/>
  <c r="I964" i="9"/>
  <c r="J964" i="9"/>
  <c r="K964" i="9"/>
  <c r="L964" i="9"/>
  <c r="M964" i="9"/>
  <c r="C965" i="9"/>
  <c r="D965" i="9"/>
  <c r="E965" i="9"/>
  <c r="F965" i="9"/>
  <c r="G965" i="9"/>
  <c r="H965" i="9"/>
  <c r="I965" i="9"/>
  <c r="J965" i="9"/>
  <c r="K965" i="9"/>
  <c r="L965" i="9"/>
  <c r="M965" i="9"/>
  <c r="C966" i="9"/>
  <c r="D966" i="9"/>
  <c r="E966" i="9"/>
  <c r="F966" i="9"/>
  <c r="G966" i="9"/>
  <c r="H966" i="9"/>
  <c r="I966" i="9"/>
  <c r="J966" i="9"/>
  <c r="K966" i="9"/>
  <c r="L966" i="9"/>
  <c r="M966" i="9"/>
  <c r="C967" i="9"/>
  <c r="D967" i="9"/>
  <c r="E967" i="9"/>
  <c r="F967" i="9"/>
  <c r="G967" i="9"/>
  <c r="H967" i="9"/>
  <c r="I967" i="9"/>
  <c r="J967" i="9"/>
  <c r="K967" i="9"/>
  <c r="L967" i="9"/>
  <c r="M967" i="9"/>
  <c r="C968" i="9"/>
  <c r="D968" i="9"/>
  <c r="E968" i="9"/>
  <c r="F968" i="9"/>
  <c r="G968" i="9"/>
  <c r="H968" i="9"/>
  <c r="I968" i="9"/>
  <c r="J968" i="9"/>
  <c r="K968" i="9"/>
  <c r="L968" i="9"/>
  <c r="M968" i="9"/>
  <c r="C969" i="9"/>
  <c r="D969" i="9"/>
  <c r="E969" i="9"/>
  <c r="F969" i="9"/>
  <c r="G969" i="9"/>
  <c r="H969" i="9"/>
  <c r="I969" i="9"/>
  <c r="J969" i="9"/>
  <c r="K969" i="9"/>
  <c r="L969" i="9"/>
  <c r="M969" i="9"/>
  <c r="C970" i="9"/>
  <c r="D970" i="9"/>
  <c r="E970" i="9"/>
  <c r="F970" i="9"/>
  <c r="G970" i="9"/>
  <c r="H970" i="9"/>
  <c r="I970" i="9"/>
  <c r="J970" i="9"/>
  <c r="K970" i="9"/>
  <c r="L970" i="9"/>
  <c r="M970" i="9"/>
  <c r="C971" i="9"/>
  <c r="D971" i="9"/>
  <c r="E971" i="9"/>
  <c r="F971" i="9"/>
  <c r="G971" i="9"/>
  <c r="H971" i="9"/>
  <c r="I971" i="9"/>
  <c r="J971" i="9"/>
  <c r="K971" i="9"/>
  <c r="L971" i="9"/>
  <c r="M971" i="9"/>
  <c r="C972" i="9"/>
  <c r="D972" i="9"/>
  <c r="E972" i="9"/>
  <c r="F972" i="9"/>
  <c r="G972" i="9"/>
  <c r="H972" i="9"/>
  <c r="I972" i="9"/>
  <c r="J972" i="9"/>
  <c r="K972" i="9"/>
  <c r="L972" i="9"/>
  <c r="M972" i="9"/>
  <c r="C973" i="9"/>
  <c r="D973" i="9"/>
  <c r="E973" i="9"/>
  <c r="F973" i="9"/>
  <c r="G973" i="9"/>
  <c r="H973" i="9"/>
  <c r="I973" i="9"/>
  <c r="J973" i="9"/>
  <c r="K973" i="9"/>
  <c r="L973" i="9"/>
  <c r="M973" i="9"/>
  <c r="C974" i="9"/>
  <c r="D974" i="9"/>
  <c r="E974" i="9"/>
  <c r="F974" i="9"/>
  <c r="G974" i="9"/>
  <c r="H974" i="9"/>
  <c r="I974" i="9"/>
  <c r="J974" i="9"/>
  <c r="K974" i="9"/>
  <c r="L974" i="9"/>
  <c r="M974" i="9"/>
  <c r="C975" i="9"/>
  <c r="D975" i="9"/>
  <c r="E975" i="9"/>
  <c r="F975" i="9"/>
  <c r="G975" i="9"/>
  <c r="H975" i="9"/>
  <c r="I975" i="9"/>
  <c r="J975" i="9"/>
  <c r="K975" i="9"/>
  <c r="L975" i="9"/>
  <c r="M975" i="9"/>
  <c r="C976" i="9"/>
  <c r="D976" i="9"/>
  <c r="E976" i="9"/>
  <c r="F976" i="9"/>
  <c r="G976" i="9"/>
  <c r="H976" i="9"/>
  <c r="I976" i="9"/>
  <c r="J976" i="9"/>
  <c r="K976" i="9"/>
  <c r="L976" i="9"/>
  <c r="M976" i="9"/>
  <c r="C977" i="9"/>
  <c r="D977" i="9"/>
  <c r="E977" i="9"/>
  <c r="F977" i="9"/>
  <c r="G977" i="9"/>
  <c r="H977" i="9"/>
  <c r="I977" i="9"/>
  <c r="J977" i="9"/>
  <c r="K977" i="9"/>
  <c r="L977" i="9"/>
  <c r="M977" i="9"/>
  <c r="C978" i="9"/>
  <c r="D978" i="9"/>
  <c r="E978" i="9"/>
  <c r="F978" i="9"/>
  <c r="G978" i="9"/>
  <c r="H978" i="9"/>
  <c r="I978" i="9"/>
  <c r="J978" i="9"/>
  <c r="K978" i="9"/>
  <c r="L978" i="9"/>
  <c r="M978" i="9"/>
  <c r="C979" i="9"/>
  <c r="D979" i="9"/>
  <c r="E979" i="9"/>
  <c r="F979" i="9"/>
  <c r="G979" i="9"/>
  <c r="H979" i="9"/>
  <c r="I979" i="9"/>
  <c r="J979" i="9"/>
  <c r="K979" i="9"/>
  <c r="L979" i="9"/>
  <c r="M979" i="9"/>
  <c r="C980" i="9"/>
  <c r="D980" i="9"/>
  <c r="E980" i="9"/>
  <c r="F980" i="9"/>
  <c r="G980" i="9"/>
  <c r="H980" i="9"/>
  <c r="I980" i="9"/>
  <c r="J980" i="9"/>
  <c r="K980" i="9"/>
  <c r="L980" i="9"/>
  <c r="M980" i="9"/>
  <c r="C981" i="9"/>
  <c r="D981" i="9"/>
  <c r="E981" i="9"/>
  <c r="F981" i="9"/>
  <c r="G981" i="9"/>
  <c r="H981" i="9"/>
  <c r="I981" i="9"/>
  <c r="J981" i="9"/>
  <c r="K981" i="9"/>
  <c r="L981" i="9"/>
  <c r="M981" i="9"/>
  <c r="C982" i="9"/>
  <c r="D982" i="9"/>
  <c r="E982" i="9"/>
  <c r="F982" i="9"/>
  <c r="G982" i="9"/>
  <c r="H982" i="9"/>
  <c r="I982" i="9"/>
  <c r="J982" i="9"/>
  <c r="K982" i="9"/>
  <c r="L982" i="9"/>
  <c r="M982" i="9"/>
  <c r="C983" i="9"/>
  <c r="D983" i="9"/>
  <c r="E983" i="9"/>
  <c r="F983" i="9"/>
  <c r="G983" i="9"/>
  <c r="H983" i="9"/>
  <c r="I983" i="9"/>
  <c r="J983" i="9"/>
  <c r="K983" i="9"/>
  <c r="L983" i="9"/>
  <c r="M983" i="9"/>
  <c r="C984" i="9"/>
  <c r="D984" i="9"/>
  <c r="E984" i="9"/>
  <c r="F984" i="9"/>
  <c r="G984" i="9"/>
  <c r="H984" i="9"/>
  <c r="I984" i="9"/>
  <c r="J984" i="9"/>
  <c r="K984" i="9"/>
  <c r="L984" i="9"/>
  <c r="M984" i="9"/>
  <c r="C985" i="9"/>
  <c r="D985" i="9"/>
  <c r="E985" i="9"/>
  <c r="F985" i="9"/>
  <c r="G985" i="9"/>
  <c r="H985" i="9"/>
  <c r="I985" i="9"/>
  <c r="J985" i="9"/>
  <c r="K985" i="9"/>
  <c r="L985" i="9"/>
  <c r="M985" i="9"/>
  <c r="C986" i="9"/>
  <c r="D986" i="9"/>
  <c r="E986" i="9"/>
  <c r="F986" i="9"/>
  <c r="G986" i="9"/>
  <c r="H986" i="9"/>
  <c r="I986" i="9"/>
  <c r="J986" i="9"/>
  <c r="K986" i="9"/>
  <c r="L986" i="9"/>
  <c r="M986" i="9"/>
  <c r="C987" i="9"/>
  <c r="D987" i="9"/>
  <c r="E987" i="9"/>
  <c r="F987" i="9"/>
  <c r="G987" i="9"/>
  <c r="H987" i="9"/>
  <c r="I987" i="9"/>
  <c r="J987" i="9"/>
  <c r="K987" i="9"/>
  <c r="L987" i="9"/>
  <c r="M987" i="9"/>
  <c r="C988" i="9"/>
  <c r="D988" i="9"/>
  <c r="E988" i="9"/>
  <c r="F988" i="9"/>
  <c r="G988" i="9"/>
  <c r="H988" i="9"/>
  <c r="I988" i="9"/>
  <c r="J988" i="9"/>
  <c r="K988" i="9"/>
  <c r="L988" i="9"/>
  <c r="M988" i="9"/>
  <c r="C989" i="9"/>
  <c r="D989" i="9"/>
  <c r="E989" i="9"/>
  <c r="F989" i="9"/>
  <c r="G989" i="9"/>
  <c r="H989" i="9"/>
  <c r="I989" i="9"/>
  <c r="J989" i="9"/>
  <c r="K989" i="9"/>
  <c r="L989" i="9"/>
  <c r="M989" i="9"/>
  <c r="C990" i="9"/>
  <c r="D990" i="9"/>
  <c r="E990" i="9"/>
  <c r="F990" i="9"/>
  <c r="G990" i="9"/>
  <c r="H990" i="9"/>
  <c r="I990" i="9"/>
  <c r="J990" i="9"/>
  <c r="K990" i="9"/>
  <c r="L990" i="9"/>
  <c r="M990" i="9"/>
  <c r="C991" i="9"/>
  <c r="D991" i="9"/>
  <c r="E991" i="9"/>
  <c r="F991" i="9"/>
  <c r="G991" i="9"/>
  <c r="H991" i="9"/>
  <c r="I991" i="9"/>
  <c r="J991" i="9"/>
  <c r="K991" i="9"/>
  <c r="L991" i="9"/>
  <c r="M991" i="9"/>
  <c r="C992" i="9"/>
  <c r="D992" i="9"/>
  <c r="E992" i="9"/>
  <c r="F992" i="9"/>
  <c r="G992" i="9"/>
  <c r="H992" i="9"/>
  <c r="I992" i="9"/>
  <c r="J992" i="9"/>
  <c r="K992" i="9"/>
  <c r="L992" i="9"/>
  <c r="M992" i="9"/>
  <c r="C993" i="9"/>
  <c r="D993" i="9"/>
  <c r="E993" i="9"/>
  <c r="F993" i="9"/>
  <c r="G993" i="9"/>
  <c r="H993" i="9"/>
  <c r="I993" i="9"/>
  <c r="J993" i="9"/>
  <c r="K993" i="9"/>
  <c r="L993" i="9"/>
  <c r="M993" i="9"/>
  <c r="C994" i="9"/>
  <c r="D994" i="9"/>
  <c r="E994" i="9"/>
  <c r="F994" i="9"/>
  <c r="G994" i="9"/>
  <c r="H994" i="9"/>
  <c r="I994" i="9"/>
  <c r="J994" i="9"/>
  <c r="K994" i="9"/>
  <c r="L994" i="9"/>
  <c r="M994" i="9"/>
  <c r="C995" i="9"/>
  <c r="D995" i="9"/>
  <c r="E995" i="9"/>
  <c r="F995" i="9"/>
  <c r="G995" i="9"/>
  <c r="H995" i="9"/>
  <c r="I995" i="9"/>
  <c r="J995" i="9"/>
  <c r="K995" i="9"/>
  <c r="L995" i="9"/>
  <c r="M995" i="9"/>
  <c r="C996" i="9"/>
  <c r="D996" i="9"/>
  <c r="E996" i="9"/>
  <c r="F996" i="9"/>
  <c r="G996" i="9"/>
  <c r="H996" i="9"/>
  <c r="I996" i="9"/>
  <c r="J996" i="9"/>
  <c r="K996" i="9"/>
  <c r="L996" i="9"/>
  <c r="M996" i="9"/>
  <c r="C997" i="9"/>
  <c r="D997" i="9"/>
  <c r="E997" i="9"/>
  <c r="F997" i="9"/>
  <c r="G997" i="9"/>
  <c r="H997" i="9"/>
  <c r="I997" i="9"/>
  <c r="J997" i="9"/>
  <c r="K997" i="9"/>
  <c r="L997" i="9"/>
  <c r="M997" i="9"/>
  <c r="C998" i="9"/>
  <c r="D998" i="9"/>
  <c r="E998" i="9"/>
  <c r="F998" i="9"/>
  <c r="G998" i="9"/>
  <c r="H998" i="9"/>
  <c r="I998" i="9"/>
  <c r="J998" i="9"/>
  <c r="K998" i="9"/>
  <c r="L998" i="9"/>
  <c r="M998" i="9"/>
  <c r="C999" i="9"/>
  <c r="D999" i="9"/>
  <c r="E999" i="9"/>
  <c r="F999" i="9"/>
  <c r="G999" i="9"/>
  <c r="H999" i="9"/>
  <c r="I999" i="9"/>
  <c r="J999" i="9"/>
  <c r="K999" i="9"/>
  <c r="L999" i="9"/>
  <c r="M999" i="9"/>
  <c r="C1000" i="9"/>
  <c r="D1000" i="9"/>
  <c r="E1000" i="9"/>
  <c r="F1000" i="9"/>
  <c r="G1000" i="9"/>
  <c r="H1000" i="9"/>
  <c r="I1000" i="9"/>
  <c r="J1000" i="9"/>
  <c r="K1000" i="9"/>
  <c r="L1000" i="9"/>
  <c r="M1000" i="9"/>
  <c r="C1001" i="9"/>
  <c r="D1001" i="9"/>
  <c r="E1001" i="9"/>
  <c r="F1001" i="9"/>
  <c r="G1001" i="9"/>
  <c r="H1001" i="9"/>
  <c r="I1001" i="9"/>
  <c r="J1001" i="9"/>
  <c r="K1001" i="9"/>
  <c r="L1001" i="9"/>
  <c r="M1001" i="9"/>
  <c r="C1002" i="9"/>
  <c r="D1002" i="9"/>
  <c r="E1002" i="9"/>
  <c r="F1002" i="9"/>
  <c r="G1002" i="9"/>
  <c r="H1002" i="9"/>
  <c r="I1002" i="9"/>
  <c r="J1002" i="9"/>
  <c r="K1002" i="9"/>
  <c r="L1002" i="9"/>
  <c r="M1002" i="9"/>
  <c r="C1003" i="9"/>
  <c r="D1003" i="9"/>
  <c r="E1003" i="9"/>
  <c r="F1003" i="9"/>
  <c r="G1003" i="9"/>
  <c r="H1003" i="9"/>
  <c r="I1003" i="9"/>
  <c r="J1003" i="9"/>
  <c r="K1003" i="9"/>
  <c r="L1003" i="9"/>
  <c r="M1003" i="9"/>
  <c r="C1004" i="9"/>
  <c r="D1004" i="9"/>
  <c r="E1004" i="9"/>
  <c r="F1004" i="9"/>
  <c r="G1004" i="9"/>
  <c r="H1004" i="9"/>
  <c r="I1004" i="9"/>
  <c r="J1004" i="9"/>
  <c r="K1004" i="9"/>
  <c r="L1004" i="9"/>
  <c r="M1004" i="9"/>
  <c r="T25" i="20"/>
  <c r="U25" i="20"/>
  <c r="V25" i="20"/>
  <c r="W25" i="20"/>
  <c r="S25" i="20"/>
  <c r="D24" i="3"/>
  <c r="D25" i="3"/>
  <c r="D18" i="3"/>
  <c r="D19" i="3"/>
  <c r="D20" i="3"/>
  <c r="D21" i="3"/>
  <c r="D22" i="3"/>
  <c r="D23" i="3"/>
  <c r="D17" i="3"/>
  <c r="F20" i="26"/>
  <c r="F21" i="26"/>
  <c r="F22" i="26"/>
  <c r="F23" i="26"/>
  <c r="F24" i="26"/>
  <c r="F25" i="26"/>
  <c r="F26" i="26"/>
  <c r="F27" i="26"/>
  <c r="F28" i="26"/>
  <c r="F29" i="26"/>
  <c r="F30" i="26"/>
  <c r="F19" i="26"/>
  <c r="S36" i="26" l="1"/>
  <c r="T36" i="26"/>
  <c r="Y36" i="26" s="1"/>
  <c r="U36" i="26"/>
  <c r="S37" i="26"/>
  <c r="T37" i="26"/>
  <c r="Y37" i="26" s="1"/>
  <c r="U37" i="26"/>
  <c r="S38" i="26"/>
  <c r="T38" i="26"/>
  <c r="Y38" i="26" s="1"/>
  <c r="U38" i="26"/>
  <c r="S39" i="26"/>
  <c r="T39" i="26"/>
  <c r="Y39" i="26" s="1"/>
  <c r="U39" i="26"/>
  <c r="S40" i="26"/>
  <c r="T40" i="26"/>
  <c r="Y40" i="26" s="1"/>
  <c r="U40" i="26"/>
  <c r="S41" i="26"/>
  <c r="T41" i="26"/>
  <c r="Y41" i="26" s="1"/>
  <c r="U41" i="26"/>
  <c r="S42" i="26"/>
  <c r="T42" i="26"/>
  <c r="Y42" i="26" s="1"/>
  <c r="U42" i="26"/>
  <c r="S43" i="26"/>
  <c r="T43" i="26"/>
  <c r="Y43" i="26" s="1"/>
  <c r="U43" i="26"/>
  <c r="S44" i="26"/>
  <c r="T44" i="26"/>
  <c r="Y44" i="26" s="1"/>
  <c r="U44" i="26"/>
  <c r="S45" i="26"/>
  <c r="T45" i="26"/>
  <c r="Y45" i="26" s="1"/>
  <c r="U45" i="26"/>
  <c r="S46" i="26"/>
  <c r="T46" i="26"/>
  <c r="Y46" i="26" s="1"/>
  <c r="U46" i="26"/>
  <c r="S47" i="26"/>
  <c r="T47" i="26"/>
  <c r="Y47" i="26" s="1"/>
  <c r="U47" i="26"/>
  <c r="S48" i="26"/>
  <c r="T48" i="26"/>
  <c r="Y48" i="26" s="1"/>
  <c r="U48" i="26"/>
  <c r="S49" i="26"/>
  <c r="T49" i="26"/>
  <c r="Y49" i="26" s="1"/>
  <c r="U49" i="26"/>
  <c r="S50" i="26"/>
  <c r="T50" i="26"/>
  <c r="Y50" i="26" s="1"/>
  <c r="U50" i="26"/>
  <c r="S51" i="26"/>
  <c r="T51" i="26"/>
  <c r="Y51" i="26" s="1"/>
  <c r="U51" i="26"/>
  <c r="S52" i="26"/>
  <c r="T52" i="26"/>
  <c r="Y52" i="26" s="1"/>
  <c r="U52" i="26"/>
  <c r="S53" i="26"/>
  <c r="T53" i="26"/>
  <c r="Y53" i="26" s="1"/>
  <c r="U53" i="26"/>
  <c r="S54" i="26"/>
  <c r="T54" i="26"/>
  <c r="Y54" i="26" s="1"/>
  <c r="U54" i="26"/>
  <c r="S55" i="26"/>
  <c r="T55" i="26"/>
  <c r="Y55" i="26" s="1"/>
  <c r="U55" i="26"/>
  <c r="S56" i="26"/>
  <c r="T56" i="26"/>
  <c r="Y56" i="26" s="1"/>
  <c r="U56" i="26"/>
  <c r="S57" i="26"/>
  <c r="T57" i="26"/>
  <c r="Y57" i="26" s="1"/>
  <c r="U57" i="26"/>
  <c r="S58" i="26"/>
  <c r="T58" i="26"/>
  <c r="Y58" i="26" s="1"/>
  <c r="U58" i="26"/>
  <c r="S59" i="26"/>
  <c r="T59" i="26"/>
  <c r="Y59" i="26" s="1"/>
  <c r="U59" i="26"/>
  <c r="S60" i="26"/>
  <c r="T60" i="26"/>
  <c r="Y60" i="26" s="1"/>
  <c r="U60" i="26"/>
  <c r="S61" i="26"/>
  <c r="T61" i="26"/>
  <c r="Y61" i="26" s="1"/>
  <c r="U61" i="26"/>
  <c r="S62" i="26"/>
  <c r="T62" i="26"/>
  <c r="Y62" i="26" s="1"/>
  <c r="U62" i="26"/>
  <c r="S63" i="26"/>
  <c r="T63" i="26"/>
  <c r="Y63" i="26" s="1"/>
  <c r="U63" i="26"/>
  <c r="S64" i="26"/>
  <c r="T64" i="26"/>
  <c r="Y64" i="26" s="1"/>
  <c r="U64" i="26"/>
  <c r="S65" i="26"/>
  <c r="T65" i="26"/>
  <c r="Y65" i="26" s="1"/>
  <c r="U65" i="26"/>
  <c r="S66" i="26"/>
  <c r="T66" i="26"/>
  <c r="Y66" i="26" s="1"/>
  <c r="U66" i="26"/>
  <c r="S67" i="26"/>
  <c r="T67" i="26"/>
  <c r="Y67" i="26" s="1"/>
  <c r="U67" i="26"/>
  <c r="S68" i="26"/>
  <c r="T68" i="26"/>
  <c r="Y68" i="26" s="1"/>
  <c r="U68" i="26"/>
  <c r="S69" i="26"/>
  <c r="T69" i="26"/>
  <c r="Y69" i="26" s="1"/>
  <c r="U69" i="26"/>
  <c r="S70" i="26"/>
  <c r="T70" i="26"/>
  <c r="Y70" i="26" s="1"/>
  <c r="U70" i="26"/>
  <c r="S71" i="26"/>
  <c r="T71" i="26"/>
  <c r="Y71" i="26" s="1"/>
  <c r="U71" i="26"/>
  <c r="S72" i="26"/>
  <c r="T72" i="26"/>
  <c r="Y72" i="26" s="1"/>
  <c r="U72" i="26"/>
  <c r="S73" i="26"/>
  <c r="T73" i="26"/>
  <c r="Y73" i="26" s="1"/>
  <c r="U73" i="26"/>
  <c r="S74" i="26"/>
  <c r="T74" i="26"/>
  <c r="Y74" i="26" s="1"/>
  <c r="U74" i="26"/>
  <c r="S75" i="26"/>
  <c r="T75" i="26"/>
  <c r="Y75" i="26" s="1"/>
  <c r="U75" i="26"/>
  <c r="S76" i="26"/>
  <c r="T76" i="26"/>
  <c r="Y76" i="26" s="1"/>
  <c r="U76" i="26"/>
  <c r="S77" i="26"/>
  <c r="T77" i="26"/>
  <c r="Y77" i="26" s="1"/>
  <c r="U77" i="26"/>
  <c r="S78" i="26"/>
  <c r="T78" i="26"/>
  <c r="Y78" i="26" s="1"/>
  <c r="U78" i="26"/>
  <c r="S79" i="26"/>
  <c r="T79" i="26"/>
  <c r="Y79" i="26" s="1"/>
  <c r="U79" i="26"/>
  <c r="S80" i="26"/>
  <c r="T80" i="26"/>
  <c r="Y80" i="26" s="1"/>
  <c r="U80" i="26"/>
  <c r="S81" i="26"/>
  <c r="T81" i="26"/>
  <c r="Y81" i="26" s="1"/>
  <c r="U81" i="26"/>
  <c r="S82" i="26"/>
  <c r="T82" i="26"/>
  <c r="Y82" i="26" s="1"/>
  <c r="U82" i="26"/>
  <c r="S83" i="26"/>
  <c r="T83" i="26"/>
  <c r="Y83" i="26" s="1"/>
  <c r="U83" i="26"/>
  <c r="S84" i="26"/>
  <c r="T84" i="26"/>
  <c r="Y84" i="26" s="1"/>
  <c r="U84" i="26"/>
  <c r="S85" i="26"/>
  <c r="T85" i="26"/>
  <c r="Y85" i="26" s="1"/>
  <c r="U85" i="26"/>
  <c r="Q6" i="26" l="1"/>
  <c r="W6" i="26" s="1"/>
  <c r="Q7" i="26"/>
  <c r="W7" i="26" s="1"/>
  <c r="Q8" i="26"/>
  <c r="W8" i="26" s="1"/>
  <c r="Q9" i="26"/>
  <c r="W9" i="26" s="1"/>
  <c r="Q10" i="26"/>
  <c r="W10" i="26" s="1"/>
  <c r="Q11" i="26"/>
  <c r="W11" i="26" s="1"/>
  <c r="Q12" i="26"/>
  <c r="W12" i="26" s="1"/>
  <c r="Q13" i="26"/>
  <c r="W13" i="26" s="1"/>
  <c r="Q14" i="26"/>
  <c r="W14" i="26" s="1"/>
  <c r="Q15" i="26"/>
  <c r="W15" i="26" s="1"/>
  <c r="Q16" i="26"/>
  <c r="W16" i="26" s="1"/>
  <c r="Q17" i="26"/>
  <c r="W17" i="26" s="1"/>
  <c r="Q18" i="26"/>
  <c r="W18" i="26" s="1"/>
  <c r="Q19" i="26"/>
  <c r="W19" i="26" s="1"/>
  <c r="Q20" i="26"/>
  <c r="W20" i="26" s="1"/>
  <c r="Q21" i="26"/>
  <c r="W21" i="26" s="1"/>
  <c r="Q22" i="26"/>
  <c r="W22" i="26" s="1"/>
  <c r="Q23" i="26"/>
  <c r="W23" i="26" s="1"/>
  <c r="Q24" i="26"/>
  <c r="W24" i="26" s="1"/>
  <c r="Q25" i="26"/>
  <c r="W25" i="26" s="1"/>
  <c r="Q26" i="26"/>
  <c r="W26" i="26" s="1"/>
  <c r="Q27" i="26"/>
  <c r="W27" i="26" s="1"/>
  <c r="Q28" i="26"/>
  <c r="W28" i="26" s="1"/>
  <c r="Q29" i="26"/>
  <c r="W29" i="26" s="1"/>
  <c r="Q30" i="26"/>
  <c r="W30" i="26" s="1"/>
  <c r="Q31" i="26"/>
  <c r="W31" i="26" s="1"/>
  <c r="Q32" i="26"/>
  <c r="W32" i="26" s="1"/>
  <c r="Q33" i="26"/>
  <c r="W33" i="26" s="1"/>
  <c r="Q34" i="26"/>
  <c r="W34" i="26" s="1"/>
  <c r="Q35" i="26"/>
  <c r="W35" i="26" s="1"/>
  <c r="Q36" i="26"/>
  <c r="W36" i="26" s="1"/>
  <c r="Q37" i="26"/>
  <c r="W37" i="26" s="1"/>
  <c r="Q38" i="26"/>
  <c r="W38" i="26" s="1"/>
  <c r="Q39" i="26"/>
  <c r="W39" i="26" s="1"/>
  <c r="Q40" i="26"/>
  <c r="W40" i="26" s="1"/>
  <c r="Q41" i="26"/>
  <c r="W41" i="26" s="1"/>
  <c r="Q42" i="26"/>
  <c r="W42" i="26" s="1"/>
  <c r="Q43" i="26"/>
  <c r="W43" i="26" s="1"/>
  <c r="Q44" i="26"/>
  <c r="W44" i="26" s="1"/>
  <c r="Q45" i="26"/>
  <c r="W45" i="26" s="1"/>
  <c r="Q46" i="26"/>
  <c r="W46" i="26" s="1"/>
  <c r="Q47" i="26"/>
  <c r="W47" i="26" s="1"/>
  <c r="Q48" i="26"/>
  <c r="W48" i="26" s="1"/>
  <c r="Q49" i="26"/>
  <c r="W49" i="26" s="1"/>
  <c r="Q50" i="26"/>
  <c r="W50" i="26" s="1"/>
  <c r="Q51" i="26"/>
  <c r="W51" i="26" s="1"/>
  <c r="Q52" i="26"/>
  <c r="W52" i="26" s="1"/>
  <c r="Q53" i="26"/>
  <c r="W53" i="26" s="1"/>
  <c r="Q54" i="26"/>
  <c r="W54" i="26" s="1"/>
  <c r="Q55" i="26"/>
  <c r="W55" i="26" s="1"/>
  <c r="Q56" i="26"/>
  <c r="W56" i="26" s="1"/>
  <c r="Q57" i="26"/>
  <c r="W57" i="26" s="1"/>
  <c r="Q58" i="26"/>
  <c r="W58" i="26" s="1"/>
  <c r="Q59" i="26"/>
  <c r="W59" i="26" s="1"/>
  <c r="Q60" i="26"/>
  <c r="W60" i="26" s="1"/>
  <c r="Q61" i="26"/>
  <c r="W61" i="26" s="1"/>
  <c r="Q62" i="26"/>
  <c r="W62" i="26" s="1"/>
  <c r="Q63" i="26"/>
  <c r="W63" i="26" s="1"/>
  <c r="Q64" i="26"/>
  <c r="W64" i="26" s="1"/>
  <c r="Q65" i="26"/>
  <c r="W65" i="26" s="1"/>
  <c r="Q66" i="26"/>
  <c r="W66" i="26" s="1"/>
  <c r="BA36" i="21" l="1"/>
  <c r="BA37" i="21" s="1"/>
  <c r="BA38" i="21" s="1"/>
  <c r="BA39" i="21" s="1"/>
  <c r="BA29" i="21"/>
  <c r="BA30" i="21" s="1"/>
  <c r="BA31" i="21" s="1"/>
  <c r="BA32" i="21" s="1"/>
  <c r="BB35" i="21"/>
  <c r="BB36" i="21" s="1"/>
  <c r="BB37" i="21" s="1"/>
  <c r="BB38" i="21" s="1"/>
  <c r="BB39" i="21" s="1"/>
  <c r="BB28" i="21"/>
  <c r="BC28" i="21" s="1"/>
  <c r="BA22" i="21"/>
  <c r="BA23" i="21" s="1"/>
  <c r="BA24" i="21" s="1"/>
  <c r="BA25" i="21" s="1"/>
  <c r="BJ27" i="21"/>
  <c r="BK27" i="21" s="1"/>
  <c r="BL27" i="21" s="1"/>
  <c r="BM27" i="21" s="1"/>
  <c r="BN27" i="21" s="1"/>
  <c r="BO27" i="21" s="1"/>
  <c r="BP27" i="21" s="1"/>
  <c r="BQ27" i="21" s="1"/>
  <c r="BR27" i="21" s="1"/>
  <c r="BS27" i="21" s="1"/>
  <c r="BT27" i="21" s="1"/>
  <c r="BU27" i="21" s="1"/>
  <c r="BV27" i="21" s="1"/>
  <c r="BW27" i="21" s="1"/>
  <c r="BX27" i="21" s="1"/>
  <c r="BY27" i="21" s="1"/>
  <c r="BZ27" i="21" s="1"/>
  <c r="BJ34" i="21"/>
  <c r="BK34" i="21"/>
  <c r="BL34" i="21" s="1"/>
  <c r="BM34" i="21" s="1"/>
  <c r="BN34" i="21" s="1"/>
  <c r="BO34" i="21" s="1"/>
  <c r="BP34" i="21" s="1"/>
  <c r="BQ34" i="21" s="1"/>
  <c r="BR34" i="21" s="1"/>
  <c r="BS34" i="21" s="1"/>
  <c r="BT34" i="21" s="1"/>
  <c r="BU34" i="21" s="1"/>
  <c r="BV34" i="21" s="1"/>
  <c r="BW34" i="21" s="1"/>
  <c r="BX34" i="21" s="1"/>
  <c r="BY34" i="21" s="1"/>
  <c r="BZ34" i="21" s="1"/>
  <c r="BB21" i="21"/>
  <c r="BB22" i="21" s="1"/>
  <c r="BB23" i="21" s="1"/>
  <c r="BB24" i="21" s="1"/>
  <c r="BB25" i="21" s="1"/>
  <c r="BB34" i="21"/>
  <c r="BC34" i="21" s="1"/>
  <c r="BD34" i="21" s="1"/>
  <c r="BE34" i="21" s="1"/>
  <c r="BF34" i="21" s="1"/>
  <c r="BG34" i="21" s="1"/>
  <c r="BH34" i="21" s="1"/>
  <c r="BI34" i="21" s="1"/>
  <c r="BB27" i="21"/>
  <c r="BC27" i="21" s="1"/>
  <c r="BD27" i="21" s="1"/>
  <c r="BE27" i="21" s="1"/>
  <c r="BF27" i="21" s="1"/>
  <c r="BG27" i="21" s="1"/>
  <c r="BH27" i="21" s="1"/>
  <c r="BI27" i="21" s="1"/>
  <c r="BC20" i="21"/>
  <c r="BD20" i="21" s="1"/>
  <c r="BE20" i="21" s="1"/>
  <c r="BF20" i="21" s="1"/>
  <c r="BG20" i="21" s="1"/>
  <c r="BH20" i="21" s="1"/>
  <c r="BI20" i="21" s="1"/>
  <c r="BJ20" i="21" s="1"/>
  <c r="BK20" i="21" s="1"/>
  <c r="BL20" i="21" s="1"/>
  <c r="BM20" i="21" s="1"/>
  <c r="BN20" i="21" s="1"/>
  <c r="BO20" i="21" s="1"/>
  <c r="BP20" i="21" s="1"/>
  <c r="BQ20" i="21" s="1"/>
  <c r="BR20" i="21" s="1"/>
  <c r="BS20" i="21" s="1"/>
  <c r="BT20" i="21" s="1"/>
  <c r="BU20" i="21" s="1"/>
  <c r="BV20" i="21" s="1"/>
  <c r="BW20" i="21" s="1"/>
  <c r="BX20" i="21" s="1"/>
  <c r="BY20" i="21" s="1"/>
  <c r="BZ20" i="21" s="1"/>
  <c r="BB20" i="21"/>
  <c r="BC35" i="21" l="1"/>
  <c r="BC36" i="21" s="1"/>
  <c r="BC37" i="21" s="1"/>
  <c r="BC38" i="21" s="1"/>
  <c r="BC39" i="21" s="1"/>
  <c r="BD28" i="21"/>
  <c r="BC29" i="21"/>
  <c r="BC30" i="21" s="1"/>
  <c r="BC31" i="21" s="1"/>
  <c r="BC32" i="21" s="1"/>
  <c r="BB29" i="21"/>
  <c r="BB30" i="21" s="1"/>
  <c r="BB31" i="21" s="1"/>
  <c r="BB32" i="21" s="1"/>
  <c r="BC21" i="21"/>
  <c r="Y8" i="20"/>
  <c r="Z8" i="20"/>
  <c r="AA8" i="20"/>
  <c r="AB8" i="20"/>
  <c r="AC8" i="20"/>
  <c r="Y9" i="20"/>
  <c r="Z9" i="20"/>
  <c r="AA9" i="20"/>
  <c r="AB9" i="20"/>
  <c r="AC9" i="20"/>
  <c r="Y10" i="20"/>
  <c r="Z10" i="20"/>
  <c r="AA10" i="20"/>
  <c r="AB10" i="20"/>
  <c r="AC10" i="20"/>
  <c r="Y11" i="20"/>
  <c r="Z11" i="20"/>
  <c r="AA11" i="20"/>
  <c r="AB11" i="20"/>
  <c r="AC11" i="20"/>
  <c r="Z7" i="20"/>
  <c r="AA7" i="20"/>
  <c r="AB7" i="20"/>
  <c r="AC7" i="20"/>
  <c r="Y7" i="20"/>
  <c r="BD35" i="21" l="1"/>
  <c r="BE35" i="21" s="1"/>
  <c r="BE36" i="21" s="1"/>
  <c r="BE37" i="21" s="1"/>
  <c r="BE38" i="21" s="1"/>
  <c r="BE39" i="21" s="1"/>
  <c r="BE28" i="21"/>
  <c r="BD29" i="21"/>
  <c r="BD30" i="21" s="1"/>
  <c r="BD31" i="21" s="1"/>
  <c r="BD32" i="21" s="1"/>
  <c r="BC22" i="21"/>
  <c r="BC23" i="21" s="1"/>
  <c r="BC24" i="21" s="1"/>
  <c r="BC25" i="21" s="1"/>
  <c r="BD21" i="21"/>
  <c r="BG13" i="27"/>
  <c r="BG14" i="27"/>
  <c r="BG15" i="27"/>
  <c r="BG12" i="27"/>
  <c r="BF35" i="21" l="1"/>
  <c r="BG35" i="21" s="1"/>
  <c r="BH35" i="21" s="1"/>
  <c r="BD36" i="21"/>
  <c r="BD37" i="21" s="1"/>
  <c r="BD38" i="21" s="1"/>
  <c r="BD39" i="21" s="1"/>
  <c r="BE29" i="21"/>
  <c r="BE30" i="21" s="1"/>
  <c r="BE31" i="21" s="1"/>
  <c r="BE32" i="21" s="1"/>
  <c r="BF28" i="21"/>
  <c r="BE21" i="21"/>
  <c r="BD22" i="21"/>
  <c r="BD23" i="21" s="1"/>
  <c r="BD24" i="21" s="1"/>
  <c r="BD25" i="21" s="1"/>
  <c r="BG36" i="21"/>
  <c r="BG37" i="21" s="1"/>
  <c r="BG38" i="21" s="1"/>
  <c r="BG39" i="21" s="1"/>
  <c r="BF36" i="21" l="1"/>
  <c r="BF37" i="21" s="1"/>
  <c r="BF38" i="21" s="1"/>
  <c r="BF39" i="21" s="1"/>
  <c r="BF29" i="21"/>
  <c r="BF30" i="21" s="1"/>
  <c r="BF31" i="21" s="1"/>
  <c r="BF32" i="21" s="1"/>
  <c r="BG28" i="21"/>
  <c r="BF21" i="21"/>
  <c r="BE22" i="21"/>
  <c r="BE23" i="21" s="1"/>
  <c r="BE24" i="21" s="1"/>
  <c r="BE25" i="21" s="1"/>
  <c r="BI35" i="21"/>
  <c r="BH36" i="21"/>
  <c r="BH37" i="21" s="1"/>
  <c r="BH38" i="21" s="1"/>
  <c r="BH39" i="21" s="1"/>
  <c r="BH28" i="21" l="1"/>
  <c r="BG29" i="21"/>
  <c r="BG30" i="21" s="1"/>
  <c r="BG31" i="21" s="1"/>
  <c r="BG32" i="21" s="1"/>
  <c r="BG21" i="21"/>
  <c r="BF22" i="21"/>
  <c r="BF23" i="21" s="1"/>
  <c r="BF24" i="21" s="1"/>
  <c r="BF25" i="21" s="1"/>
  <c r="BJ35" i="21"/>
  <c r="BI36" i="21"/>
  <c r="BI37" i="21" s="1"/>
  <c r="BI38" i="21" s="1"/>
  <c r="BI39" i="21" s="1"/>
  <c r="BI28" i="21" l="1"/>
  <c r="BH29" i="21"/>
  <c r="BH30" i="21" s="1"/>
  <c r="BH31" i="21" s="1"/>
  <c r="BH32" i="21" s="1"/>
  <c r="BH21" i="21"/>
  <c r="BG22" i="21"/>
  <c r="BG23" i="21" s="1"/>
  <c r="BG24" i="21" s="1"/>
  <c r="BG25" i="21" s="1"/>
  <c r="BK35" i="21"/>
  <c r="BJ36" i="21"/>
  <c r="BJ37" i="21" s="1"/>
  <c r="BJ38" i="21" s="1"/>
  <c r="BJ39" i="21" s="1"/>
  <c r="BJ28" i="21" l="1"/>
  <c r="BI29" i="21"/>
  <c r="BI30" i="21" s="1"/>
  <c r="BI31" i="21" s="1"/>
  <c r="BI32" i="21" s="1"/>
  <c r="BI21" i="21"/>
  <c r="BH22" i="21"/>
  <c r="BH23" i="21" s="1"/>
  <c r="BH24" i="21" s="1"/>
  <c r="BH25" i="21" s="1"/>
  <c r="BL35" i="21"/>
  <c r="BK36" i="21"/>
  <c r="BK37" i="21" s="1"/>
  <c r="BK38" i="21" s="1"/>
  <c r="BK39" i="21" s="1"/>
  <c r="BK28" i="21" l="1"/>
  <c r="BJ29" i="21"/>
  <c r="BJ30" i="21" s="1"/>
  <c r="BJ31" i="21" s="1"/>
  <c r="BJ32" i="21" s="1"/>
  <c r="BJ21" i="21"/>
  <c r="BI22" i="21"/>
  <c r="BI23" i="21" s="1"/>
  <c r="BI24" i="21" s="1"/>
  <c r="BI25" i="21" s="1"/>
  <c r="BM35" i="21"/>
  <c r="BL36" i="21"/>
  <c r="BL37" i="21" s="1"/>
  <c r="BL38" i="21" s="1"/>
  <c r="BL39" i="21" s="1"/>
  <c r="BL28" i="21" l="1"/>
  <c r="BK29" i="21"/>
  <c r="BK30" i="21" s="1"/>
  <c r="BK31" i="21" s="1"/>
  <c r="BK32" i="21" s="1"/>
  <c r="BJ22" i="21"/>
  <c r="BJ23" i="21" s="1"/>
  <c r="BJ24" i="21" s="1"/>
  <c r="BJ25" i="21" s="1"/>
  <c r="BK21" i="21"/>
  <c r="BN35" i="21"/>
  <c r="BM36" i="21"/>
  <c r="BM37" i="21" s="1"/>
  <c r="BM38" i="21" s="1"/>
  <c r="BM39" i="21" s="1"/>
  <c r="BM28" i="21" l="1"/>
  <c r="BL29" i="21"/>
  <c r="BL30" i="21" s="1"/>
  <c r="BL31" i="21" s="1"/>
  <c r="BL32" i="21" s="1"/>
  <c r="BK22" i="21"/>
  <c r="BK23" i="21" s="1"/>
  <c r="BK24" i="21" s="1"/>
  <c r="BK25" i="21" s="1"/>
  <c r="BL21" i="21"/>
  <c r="BO35" i="21"/>
  <c r="BN36" i="21"/>
  <c r="BN37" i="21" s="1"/>
  <c r="BN38" i="21" s="1"/>
  <c r="BN39" i="21" s="1"/>
  <c r="BN28" i="21" l="1"/>
  <c r="BM29" i="21"/>
  <c r="BM30" i="21" s="1"/>
  <c r="BM31" i="21" s="1"/>
  <c r="BM32" i="21" s="1"/>
  <c r="BL22" i="21"/>
  <c r="BL23" i="21" s="1"/>
  <c r="BL24" i="21" s="1"/>
  <c r="BL25" i="21" s="1"/>
  <c r="BM21" i="21"/>
  <c r="BP35" i="21"/>
  <c r="BO36" i="21"/>
  <c r="BO37" i="21" s="1"/>
  <c r="BO38" i="21" s="1"/>
  <c r="BO39" i="21" s="1"/>
  <c r="BO28" i="21" l="1"/>
  <c r="BN29" i="21"/>
  <c r="BN30" i="21" s="1"/>
  <c r="BN31" i="21" s="1"/>
  <c r="BN32" i="21" s="1"/>
  <c r="BM22" i="21"/>
  <c r="BM23" i="21" s="1"/>
  <c r="BM24" i="21" s="1"/>
  <c r="BM25" i="21" s="1"/>
  <c r="BN21" i="21"/>
  <c r="BQ35" i="21"/>
  <c r="BP36" i="21"/>
  <c r="BP37" i="21" s="1"/>
  <c r="BP38" i="21" s="1"/>
  <c r="BP39" i="21" s="1"/>
  <c r="BP28" i="21" l="1"/>
  <c r="BO29" i="21"/>
  <c r="BO30" i="21" s="1"/>
  <c r="BO31" i="21" s="1"/>
  <c r="BO32" i="21" s="1"/>
  <c r="BN22" i="21"/>
  <c r="BN23" i="21" s="1"/>
  <c r="BN24" i="21" s="1"/>
  <c r="BN25" i="21" s="1"/>
  <c r="BO21" i="21"/>
  <c r="BR35" i="21"/>
  <c r="BQ36" i="21"/>
  <c r="BQ37" i="21" s="1"/>
  <c r="BQ38" i="21" s="1"/>
  <c r="BQ39" i="21" s="1"/>
  <c r="BQ28" i="21" l="1"/>
  <c r="BP29" i="21"/>
  <c r="BP30" i="21" s="1"/>
  <c r="BP31" i="21" s="1"/>
  <c r="BP32" i="21" s="1"/>
  <c r="BO22" i="21"/>
  <c r="BO23" i="21" s="1"/>
  <c r="BO24" i="21" s="1"/>
  <c r="BO25" i="21" s="1"/>
  <c r="BP21" i="21"/>
  <c r="BS35" i="21"/>
  <c r="BR36" i="21"/>
  <c r="BR37" i="21" s="1"/>
  <c r="BR38" i="21" s="1"/>
  <c r="BR39" i="21" s="1"/>
  <c r="BR28" i="21" l="1"/>
  <c r="BQ29" i="21"/>
  <c r="BQ30" i="21" s="1"/>
  <c r="BQ31" i="21" s="1"/>
  <c r="BQ32" i="21" s="1"/>
  <c r="BP22" i="21"/>
  <c r="BP23" i="21" s="1"/>
  <c r="BP24" i="21" s="1"/>
  <c r="BP25" i="21" s="1"/>
  <c r="BQ21" i="21"/>
  <c r="BT35" i="21"/>
  <c r="BS36" i="21"/>
  <c r="BS37" i="21" s="1"/>
  <c r="BS38" i="21" s="1"/>
  <c r="BS39" i="21" s="1"/>
  <c r="BS28" i="21" l="1"/>
  <c r="BR29" i="21"/>
  <c r="BR30" i="21" s="1"/>
  <c r="BR31" i="21" s="1"/>
  <c r="BR32" i="21" s="1"/>
  <c r="BQ22" i="21"/>
  <c r="BQ23" i="21" s="1"/>
  <c r="BQ24" i="21" s="1"/>
  <c r="BQ25" i="21" s="1"/>
  <c r="BR21" i="21"/>
  <c r="BU35" i="21"/>
  <c r="BT36" i="21"/>
  <c r="BT37" i="21" s="1"/>
  <c r="BT38" i="21" s="1"/>
  <c r="BT39" i="21" s="1"/>
  <c r="BT28" i="21" l="1"/>
  <c r="BS29" i="21"/>
  <c r="BS30" i="21" s="1"/>
  <c r="BS31" i="21" s="1"/>
  <c r="BS32" i="21" s="1"/>
  <c r="BR22" i="21"/>
  <c r="BR23" i="21" s="1"/>
  <c r="BR24" i="21" s="1"/>
  <c r="BR25" i="21" s="1"/>
  <c r="BS21" i="21"/>
  <c r="BV35" i="21"/>
  <c r="BU36" i="21"/>
  <c r="BU37" i="21" s="1"/>
  <c r="BU38" i="21" s="1"/>
  <c r="BU39" i="21" s="1"/>
  <c r="BU28" i="21" l="1"/>
  <c r="BT29" i="21"/>
  <c r="BT30" i="21" s="1"/>
  <c r="BT31" i="21" s="1"/>
  <c r="BT32" i="21" s="1"/>
  <c r="BS22" i="21"/>
  <c r="BS23" i="21" s="1"/>
  <c r="BS24" i="21" s="1"/>
  <c r="BS25" i="21" s="1"/>
  <c r="BT21" i="21"/>
  <c r="BW35" i="21"/>
  <c r="BV36" i="21"/>
  <c r="BV37" i="21" s="1"/>
  <c r="BV38" i="21" s="1"/>
  <c r="BV39" i="21" s="1"/>
  <c r="BV28" i="21" l="1"/>
  <c r="BU29" i="21"/>
  <c r="BU30" i="21" s="1"/>
  <c r="BU31" i="21" s="1"/>
  <c r="BU32" i="21" s="1"/>
  <c r="BT22" i="21"/>
  <c r="BT23" i="21" s="1"/>
  <c r="BT24" i="21" s="1"/>
  <c r="BT25" i="21" s="1"/>
  <c r="BU21" i="21"/>
  <c r="BX35" i="21"/>
  <c r="BW36" i="21"/>
  <c r="BW37" i="21" s="1"/>
  <c r="BW38" i="21" s="1"/>
  <c r="BW39" i="21" s="1"/>
  <c r="BW28" i="21" l="1"/>
  <c r="BV29" i="21"/>
  <c r="BV30" i="21" s="1"/>
  <c r="BV31" i="21" s="1"/>
  <c r="BV32" i="21" s="1"/>
  <c r="BV21" i="21"/>
  <c r="BU22" i="21"/>
  <c r="BU23" i="21" s="1"/>
  <c r="BU24" i="21" s="1"/>
  <c r="BU25" i="21" s="1"/>
  <c r="BY35" i="21"/>
  <c r="BX36" i="21"/>
  <c r="BX37" i="21" s="1"/>
  <c r="BX38" i="21" s="1"/>
  <c r="BX39" i="21" s="1"/>
  <c r="BX28" i="21" l="1"/>
  <c r="BW29" i="21"/>
  <c r="BW30" i="21" s="1"/>
  <c r="BW31" i="21" s="1"/>
  <c r="BW32" i="21" s="1"/>
  <c r="BW21" i="21"/>
  <c r="BV22" i="21"/>
  <c r="BV23" i="21" s="1"/>
  <c r="BV24" i="21" s="1"/>
  <c r="BV25" i="21" s="1"/>
  <c r="BZ35" i="21"/>
  <c r="BZ36" i="21" s="1"/>
  <c r="BZ37" i="21" s="1"/>
  <c r="BZ38" i="21" s="1"/>
  <c r="BZ39" i="21" s="1"/>
  <c r="BY36" i="21"/>
  <c r="BY37" i="21" s="1"/>
  <c r="BY38" i="21" s="1"/>
  <c r="BY39" i="21" s="1"/>
  <c r="BY28" i="21" l="1"/>
  <c r="BX29" i="21"/>
  <c r="BX30" i="21" s="1"/>
  <c r="BX31" i="21" s="1"/>
  <c r="BX32" i="21" s="1"/>
  <c r="BX21" i="21"/>
  <c r="BW22" i="21"/>
  <c r="BW23" i="21" s="1"/>
  <c r="BW24" i="21" s="1"/>
  <c r="BW25" i="21" s="1"/>
  <c r="BZ28" i="21" l="1"/>
  <c r="BZ29" i="21" s="1"/>
  <c r="BZ30" i="21" s="1"/>
  <c r="BZ31" i="21" s="1"/>
  <c r="BZ32" i="21" s="1"/>
  <c r="BY29" i="21"/>
  <c r="BY30" i="21" s="1"/>
  <c r="BY31" i="21" s="1"/>
  <c r="BY32" i="21" s="1"/>
  <c r="BY21" i="21"/>
  <c r="BX22" i="21"/>
  <c r="BX23" i="21" s="1"/>
  <c r="BX24" i="21" s="1"/>
  <c r="BX25" i="21" s="1"/>
  <c r="BY22" i="21" l="1"/>
  <c r="BY23" i="21" s="1"/>
  <c r="BY24" i="21" s="1"/>
  <c r="BY25" i="21" s="1"/>
  <c r="BZ21" i="21"/>
  <c r="BZ22" i="21" s="1"/>
  <c r="BZ23" i="21" s="1"/>
  <c r="BZ24" i="21" s="1"/>
  <c r="BZ25" i="21" s="1"/>
  <c r="AB13" i="27" l="1"/>
  <c r="AB14" i="27"/>
  <c r="AB15" i="27"/>
  <c r="AB12" i="27"/>
  <c r="T24" i="20"/>
  <c r="T26" i="20" s="1"/>
  <c r="U24" i="20"/>
  <c r="V24" i="20"/>
  <c r="W24" i="20"/>
  <c r="S24" i="20"/>
  <c r="T28" i="20" l="1"/>
  <c r="T27" i="20"/>
  <c r="T29" i="20"/>
  <c r="AA52" i="20"/>
  <c r="AA46" i="20"/>
  <c r="AA47" i="20"/>
  <c r="AA48" i="20"/>
  <c r="AA49" i="20"/>
  <c r="AA50" i="20"/>
  <c r="AA51" i="20"/>
  <c r="S26" i="20"/>
  <c r="W26" i="20"/>
  <c r="V26" i="20"/>
  <c r="U26" i="20"/>
  <c r="E7" i="20"/>
  <c r="E8" i="20"/>
  <c r="E9" i="20"/>
  <c r="E10" i="20"/>
  <c r="E11" i="20"/>
  <c r="E12" i="20"/>
  <c r="E13" i="20"/>
  <c r="E14" i="20"/>
  <c r="E6" i="20"/>
  <c r="DC6" i="9"/>
  <c r="DD6" i="9"/>
  <c r="DE6" i="9"/>
  <c r="DF6" i="9"/>
  <c r="DG6" i="9"/>
  <c r="DC7" i="9"/>
  <c r="DD7" i="9"/>
  <c r="DE7" i="9"/>
  <c r="DF7" i="9"/>
  <c r="DG7" i="9"/>
  <c r="DC8" i="9"/>
  <c r="DD8" i="9"/>
  <c r="DE8" i="9"/>
  <c r="DF8" i="9"/>
  <c r="DG8" i="9"/>
  <c r="DC9" i="9"/>
  <c r="DD9" i="9"/>
  <c r="DE9" i="9"/>
  <c r="DF9" i="9"/>
  <c r="DG9" i="9"/>
  <c r="DC10" i="9"/>
  <c r="DD10" i="9"/>
  <c r="DE10" i="9"/>
  <c r="DF10" i="9"/>
  <c r="DG10" i="9"/>
  <c r="DC11" i="9"/>
  <c r="DD11" i="9"/>
  <c r="DE11" i="9"/>
  <c r="DF11" i="9"/>
  <c r="DG11" i="9"/>
  <c r="DC12" i="9"/>
  <c r="DD12" i="9"/>
  <c r="DE12" i="9"/>
  <c r="DF12" i="9"/>
  <c r="DG12" i="9"/>
  <c r="DC13" i="9"/>
  <c r="DD13" i="9"/>
  <c r="DE13" i="9"/>
  <c r="DF13" i="9"/>
  <c r="DG13" i="9"/>
  <c r="DC14" i="9"/>
  <c r="DD14" i="9"/>
  <c r="DE14" i="9"/>
  <c r="DF14" i="9"/>
  <c r="DG14" i="9"/>
  <c r="DC15" i="9"/>
  <c r="DD15" i="9"/>
  <c r="DE15" i="9"/>
  <c r="DF15" i="9"/>
  <c r="DG15" i="9"/>
  <c r="DC16" i="9"/>
  <c r="DD16" i="9"/>
  <c r="DE16" i="9"/>
  <c r="DF16" i="9"/>
  <c r="DG16" i="9"/>
  <c r="DC17" i="9"/>
  <c r="DD17" i="9"/>
  <c r="DE17" i="9"/>
  <c r="DF17" i="9"/>
  <c r="DG17" i="9"/>
  <c r="DC18" i="9"/>
  <c r="DD18" i="9"/>
  <c r="DE18" i="9"/>
  <c r="DF18" i="9"/>
  <c r="DG18" i="9"/>
  <c r="DC19" i="9"/>
  <c r="DD19" i="9"/>
  <c r="DE19" i="9"/>
  <c r="DF19" i="9"/>
  <c r="DG19" i="9"/>
  <c r="DC20" i="9"/>
  <c r="DD20" i="9"/>
  <c r="DE20" i="9"/>
  <c r="DF20" i="9"/>
  <c r="DG20" i="9"/>
  <c r="DC21" i="9"/>
  <c r="DD21" i="9"/>
  <c r="DE21" i="9"/>
  <c r="DF21" i="9"/>
  <c r="DG21" i="9"/>
  <c r="DC22" i="9"/>
  <c r="DD22" i="9"/>
  <c r="DE22" i="9"/>
  <c r="DF22" i="9"/>
  <c r="DG22" i="9"/>
  <c r="DC23" i="9"/>
  <c r="DD23" i="9"/>
  <c r="DE23" i="9"/>
  <c r="DF23" i="9"/>
  <c r="DG23" i="9"/>
  <c r="DC24" i="9"/>
  <c r="DD24" i="9"/>
  <c r="DE24" i="9"/>
  <c r="DF24" i="9"/>
  <c r="DG24" i="9"/>
  <c r="DC25" i="9"/>
  <c r="DD25" i="9"/>
  <c r="DE25" i="9"/>
  <c r="DF25" i="9"/>
  <c r="DG25" i="9"/>
  <c r="DC26" i="9"/>
  <c r="DD26" i="9"/>
  <c r="DE26" i="9"/>
  <c r="DF26" i="9"/>
  <c r="DG26" i="9"/>
  <c r="DC27" i="9"/>
  <c r="DD27" i="9"/>
  <c r="DE27" i="9"/>
  <c r="DF27" i="9"/>
  <c r="DG27" i="9"/>
  <c r="DC28" i="9"/>
  <c r="DD28" i="9"/>
  <c r="DE28" i="9"/>
  <c r="DF28" i="9"/>
  <c r="DG28" i="9"/>
  <c r="DC29" i="9"/>
  <c r="DD29" i="9"/>
  <c r="DE29" i="9"/>
  <c r="DF29" i="9"/>
  <c r="DG29" i="9"/>
  <c r="DC30" i="9"/>
  <c r="DD30" i="9"/>
  <c r="DE30" i="9"/>
  <c r="DF30" i="9"/>
  <c r="DG30" i="9"/>
  <c r="DC31" i="9"/>
  <c r="DD31" i="9"/>
  <c r="DE31" i="9"/>
  <c r="DF31" i="9"/>
  <c r="DG31" i="9"/>
  <c r="DC32" i="9"/>
  <c r="DD32" i="9"/>
  <c r="DE32" i="9"/>
  <c r="DF32" i="9"/>
  <c r="DG32" i="9"/>
  <c r="DC33" i="9"/>
  <c r="DD33" i="9"/>
  <c r="DE33" i="9"/>
  <c r="DF33" i="9"/>
  <c r="DG33" i="9"/>
  <c r="DC34" i="9"/>
  <c r="DD34" i="9"/>
  <c r="DE34" i="9"/>
  <c r="DF34" i="9"/>
  <c r="DG34" i="9"/>
  <c r="DC35" i="9"/>
  <c r="DD35" i="9"/>
  <c r="DE35" i="9"/>
  <c r="DF35" i="9"/>
  <c r="DG35" i="9"/>
  <c r="DC36" i="9"/>
  <c r="DD36" i="9"/>
  <c r="DE36" i="9"/>
  <c r="DF36" i="9"/>
  <c r="DG36" i="9"/>
  <c r="DC37" i="9"/>
  <c r="DD37" i="9"/>
  <c r="DE37" i="9"/>
  <c r="DF37" i="9"/>
  <c r="DG37" i="9"/>
  <c r="DC38" i="9"/>
  <c r="DD38" i="9"/>
  <c r="DE38" i="9"/>
  <c r="DF38" i="9"/>
  <c r="DG38" i="9"/>
  <c r="DC39" i="9"/>
  <c r="DD39" i="9"/>
  <c r="DE39" i="9"/>
  <c r="DF39" i="9"/>
  <c r="DG39" i="9"/>
  <c r="DC40" i="9"/>
  <c r="DD40" i="9"/>
  <c r="DE40" i="9"/>
  <c r="DF40" i="9"/>
  <c r="DG40" i="9"/>
  <c r="DC41" i="9"/>
  <c r="DD41" i="9"/>
  <c r="DE41" i="9"/>
  <c r="DF41" i="9"/>
  <c r="DG41" i="9"/>
  <c r="DC42" i="9"/>
  <c r="DD42" i="9"/>
  <c r="DE42" i="9"/>
  <c r="DF42" i="9"/>
  <c r="DG42" i="9"/>
  <c r="DC43" i="9"/>
  <c r="DD43" i="9"/>
  <c r="DE43" i="9"/>
  <c r="DF43" i="9"/>
  <c r="DG43" i="9"/>
  <c r="DC44" i="9"/>
  <c r="DD44" i="9"/>
  <c r="DE44" i="9"/>
  <c r="DF44" i="9"/>
  <c r="DG44" i="9"/>
  <c r="DC45" i="9"/>
  <c r="DD45" i="9"/>
  <c r="DE45" i="9"/>
  <c r="DF45" i="9"/>
  <c r="DG45" i="9"/>
  <c r="DC46" i="9"/>
  <c r="DD46" i="9"/>
  <c r="DE46" i="9"/>
  <c r="DF46" i="9"/>
  <c r="DG46" i="9"/>
  <c r="DC47" i="9"/>
  <c r="DD47" i="9"/>
  <c r="DE47" i="9"/>
  <c r="DF47" i="9"/>
  <c r="DG47" i="9"/>
  <c r="DC48" i="9"/>
  <c r="DD48" i="9"/>
  <c r="DE48" i="9"/>
  <c r="DF48" i="9"/>
  <c r="DG48" i="9"/>
  <c r="DC49" i="9"/>
  <c r="DD49" i="9"/>
  <c r="DE49" i="9"/>
  <c r="DF49" i="9"/>
  <c r="DG49" i="9"/>
  <c r="DC50" i="9"/>
  <c r="DD50" i="9"/>
  <c r="DE50" i="9"/>
  <c r="DF50" i="9"/>
  <c r="DG50" i="9"/>
  <c r="DC51" i="9"/>
  <c r="DD51" i="9"/>
  <c r="DE51" i="9"/>
  <c r="DF51" i="9"/>
  <c r="DG51" i="9"/>
  <c r="DC52" i="9"/>
  <c r="DD52" i="9"/>
  <c r="DE52" i="9"/>
  <c r="DF52" i="9"/>
  <c r="DG52" i="9"/>
  <c r="DC53" i="9"/>
  <c r="DD53" i="9"/>
  <c r="DE53" i="9"/>
  <c r="DF53" i="9"/>
  <c r="DG53" i="9"/>
  <c r="DC54" i="9"/>
  <c r="DD54" i="9"/>
  <c r="DE54" i="9"/>
  <c r="DF54" i="9"/>
  <c r="DG54" i="9"/>
  <c r="DC55" i="9"/>
  <c r="DD55" i="9"/>
  <c r="DE55" i="9"/>
  <c r="DF55" i="9"/>
  <c r="DG55" i="9"/>
  <c r="DC56" i="9"/>
  <c r="DD56" i="9"/>
  <c r="DE56" i="9"/>
  <c r="DF56" i="9"/>
  <c r="DG56" i="9"/>
  <c r="DC57" i="9"/>
  <c r="DD57" i="9"/>
  <c r="DE57" i="9"/>
  <c r="DF57" i="9"/>
  <c r="DG57" i="9"/>
  <c r="DC58" i="9"/>
  <c r="DD58" i="9"/>
  <c r="DE58" i="9"/>
  <c r="DF58" i="9"/>
  <c r="DG58" i="9"/>
  <c r="DC59" i="9"/>
  <c r="DD59" i="9"/>
  <c r="DE59" i="9"/>
  <c r="DF59" i="9"/>
  <c r="DG59" i="9"/>
  <c r="DC60" i="9"/>
  <c r="DD60" i="9"/>
  <c r="DE60" i="9"/>
  <c r="DF60" i="9"/>
  <c r="DG60" i="9"/>
  <c r="DC61" i="9"/>
  <c r="DD61" i="9"/>
  <c r="DE61" i="9"/>
  <c r="DF61" i="9"/>
  <c r="DG61" i="9"/>
  <c r="DC62" i="9"/>
  <c r="DD62" i="9"/>
  <c r="DE62" i="9"/>
  <c r="DF62" i="9"/>
  <c r="DG62" i="9"/>
  <c r="DC63" i="9"/>
  <c r="DD63" i="9"/>
  <c r="DE63" i="9"/>
  <c r="DF63" i="9"/>
  <c r="DG63" i="9"/>
  <c r="DC64" i="9"/>
  <c r="T7" i="20" s="1"/>
  <c r="DD64" i="9"/>
  <c r="U7" i="20" s="1"/>
  <c r="DE64" i="9"/>
  <c r="V7" i="20" s="1"/>
  <c r="DF64" i="9"/>
  <c r="W7" i="20" s="1"/>
  <c r="DG64" i="9"/>
  <c r="X7" i="20" s="1"/>
  <c r="DC65" i="9"/>
  <c r="DD65" i="9"/>
  <c r="DE65" i="9"/>
  <c r="DF65" i="9"/>
  <c r="DG65" i="9"/>
  <c r="DC66" i="9"/>
  <c r="DD66" i="9"/>
  <c r="DE66" i="9"/>
  <c r="DF66" i="9"/>
  <c r="DG66" i="9"/>
  <c r="DC67" i="9"/>
  <c r="DD67" i="9"/>
  <c r="DE67" i="9"/>
  <c r="DF67" i="9"/>
  <c r="DG67" i="9"/>
  <c r="DC68" i="9"/>
  <c r="DD68" i="9"/>
  <c r="DE68" i="9"/>
  <c r="DF68" i="9"/>
  <c r="DG68" i="9"/>
  <c r="DC69" i="9"/>
  <c r="T8" i="20" s="1"/>
  <c r="DD69" i="9"/>
  <c r="U8" i="20" s="1"/>
  <c r="DE69" i="9"/>
  <c r="V8" i="20" s="1"/>
  <c r="DF69" i="9"/>
  <c r="W8" i="20" s="1"/>
  <c r="DG69" i="9"/>
  <c r="X8" i="20" s="1"/>
  <c r="DC70" i="9"/>
  <c r="DD70" i="9"/>
  <c r="DE70" i="9"/>
  <c r="DF70" i="9"/>
  <c r="DG70" i="9"/>
  <c r="DC71" i="9"/>
  <c r="DD71" i="9"/>
  <c r="DE71" i="9"/>
  <c r="DF71" i="9"/>
  <c r="DG71" i="9"/>
  <c r="DC72" i="9"/>
  <c r="DD72" i="9"/>
  <c r="DE72" i="9"/>
  <c r="DF72" i="9"/>
  <c r="DG72" i="9"/>
  <c r="DC73" i="9"/>
  <c r="DD73" i="9"/>
  <c r="DE73" i="9"/>
  <c r="DF73" i="9"/>
  <c r="DG73" i="9"/>
  <c r="DC74" i="9"/>
  <c r="DD74" i="9"/>
  <c r="DE74" i="9"/>
  <c r="DF74" i="9"/>
  <c r="DG74" i="9"/>
  <c r="DC75" i="9"/>
  <c r="DD75" i="9"/>
  <c r="DE75" i="9"/>
  <c r="DF75" i="9"/>
  <c r="DG75" i="9"/>
  <c r="DC76" i="9"/>
  <c r="DD76" i="9"/>
  <c r="DE76" i="9"/>
  <c r="DF76" i="9"/>
  <c r="DG76" i="9"/>
  <c r="DC77" i="9"/>
  <c r="DD77" i="9"/>
  <c r="DE77" i="9"/>
  <c r="DF77" i="9"/>
  <c r="DG77" i="9"/>
  <c r="DC78" i="9"/>
  <c r="DD78" i="9"/>
  <c r="DE78" i="9"/>
  <c r="DF78" i="9"/>
  <c r="DG78" i="9"/>
  <c r="DC79" i="9"/>
  <c r="T9" i="20" s="1"/>
  <c r="DD79" i="9"/>
  <c r="U9" i="20" s="1"/>
  <c r="DE79" i="9"/>
  <c r="V9" i="20" s="1"/>
  <c r="DF79" i="9"/>
  <c r="W9" i="20" s="1"/>
  <c r="DG79" i="9"/>
  <c r="X9" i="20" s="1"/>
  <c r="DC80" i="9"/>
  <c r="DD80" i="9"/>
  <c r="DE80" i="9"/>
  <c r="DF80" i="9"/>
  <c r="DG80" i="9"/>
  <c r="DC81" i="9"/>
  <c r="DD81" i="9"/>
  <c r="DE81" i="9"/>
  <c r="DF81" i="9"/>
  <c r="DG81" i="9"/>
  <c r="DC82" i="9"/>
  <c r="DD82" i="9"/>
  <c r="DE82" i="9"/>
  <c r="DF82" i="9"/>
  <c r="DG82" i="9"/>
  <c r="DC83" i="9"/>
  <c r="DD83" i="9"/>
  <c r="DE83" i="9"/>
  <c r="DF83" i="9"/>
  <c r="DG83" i="9"/>
  <c r="DC84" i="9"/>
  <c r="DD84" i="9"/>
  <c r="DE84" i="9"/>
  <c r="DF84" i="9"/>
  <c r="DG84" i="9"/>
  <c r="DC85" i="9"/>
  <c r="DD85" i="9"/>
  <c r="DE85" i="9"/>
  <c r="DF85" i="9"/>
  <c r="DG85" i="9"/>
  <c r="DC86" i="9"/>
  <c r="DD86" i="9"/>
  <c r="DE86" i="9"/>
  <c r="DF86" i="9"/>
  <c r="DG86" i="9"/>
  <c r="DC87" i="9"/>
  <c r="DD87" i="9"/>
  <c r="DE87" i="9"/>
  <c r="DF87" i="9"/>
  <c r="DG87" i="9"/>
  <c r="DC88" i="9"/>
  <c r="DD88" i="9"/>
  <c r="DE88" i="9"/>
  <c r="DF88" i="9"/>
  <c r="DG88" i="9"/>
  <c r="DC89" i="9"/>
  <c r="T10" i="20" s="1"/>
  <c r="DD89" i="9"/>
  <c r="U10" i="20" s="1"/>
  <c r="DE89" i="9"/>
  <c r="V10" i="20" s="1"/>
  <c r="DF89" i="9"/>
  <c r="W10" i="20" s="1"/>
  <c r="DG89" i="9"/>
  <c r="X10" i="20" s="1"/>
  <c r="DC90" i="9"/>
  <c r="DD90" i="9"/>
  <c r="DE90" i="9"/>
  <c r="DF90" i="9"/>
  <c r="DG90" i="9"/>
  <c r="DC91" i="9"/>
  <c r="DD91" i="9"/>
  <c r="DE91" i="9"/>
  <c r="DF91" i="9"/>
  <c r="DG91" i="9"/>
  <c r="DC92" i="9"/>
  <c r="DD92" i="9"/>
  <c r="DE92" i="9"/>
  <c r="DF92" i="9"/>
  <c r="DG92" i="9"/>
  <c r="DC93" i="9"/>
  <c r="DD93" i="9"/>
  <c r="DE93" i="9"/>
  <c r="DF93" i="9"/>
  <c r="DG93" i="9"/>
  <c r="DC94" i="9"/>
  <c r="DD94" i="9"/>
  <c r="DE94" i="9"/>
  <c r="DF94" i="9"/>
  <c r="DG94" i="9"/>
  <c r="DC95" i="9"/>
  <c r="DD95" i="9"/>
  <c r="DE95" i="9"/>
  <c r="DF95" i="9"/>
  <c r="DG95" i="9"/>
  <c r="DC96" i="9"/>
  <c r="DD96" i="9"/>
  <c r="DE96" i="9"/>
  <c r="DF96" i="9"/>
  <c r="DG96" i="9"/>
  <c r="DC97" i="9"/>
  <c r="DD97" i="9"/>
  <c r="DE97" i="9"/>
  <c r="DF97" i="9"/>
  <c r="DG97" i="9"/>
  <c r="DC98" i="9"/>
  <c r="DD98" i="9"/>
  <c r="DE98" i="9"/>
  <c r="DF98" i="9"/>
  <c r="DG98" i="9"/>
  <c r="DC99" i="9"/>
  <c r="T11" i="20" s="1"/>
  <c r="DD99" i="9"/>
  <c r="U11" i="20" s="1"/>
  <c r="DE99" i="9"/>
  <c r="V11" i="20" s="1"/>
  <c r="DF99" i="9"/>
  <c r="W11" i="20" s="1"/>
  <c r="DG99" i="9"/>
  <c r="X11" i="20" s="1"/>
  <c r="DC100" i="9"/>
  <c r="DD100" i="9"/>
  <c r="DE100" i="9"/>
  <c r="DF100" i="9"/>
  <c r="DG100" i="9"/>
  <c r="DC101" i="9"/>
  <c r="DD101" i="9"/>
  <c r="DE101" i="9"/>
  <c r="DF101" i="9"/>
  <c r="DG101" i="9"/>
  <c r="DC102" i="9"/>
  <c r="DD102" i="9"/>
  <c r="DE102" i="9"/>
  <c r="DF102" i="9"/>
  <c r="DG102" i="9"/>
  <c r="DC103" i="9"/>
  <c r="DD103" i="9"/>
  <c r="DE103" i="9"/>
  <c r="DF103" i="9"/>
  <c r="DG103" i="9"/>
  <c r="DC104" i="9"/>
  <c r="DD104" i="9"/>
  <c r="DE104" i="9"/>
  <c r="DF104" i="9"/>
  <c r="DG104" i="9"/>
  <c r="DC105" i="9"/>
  <c r="DD105" i="9"/>
  <c r="DE105" i="9"/>
  <c r="DF105" i="9"/>
  <c r="DG105" i="9"/>
  <c r="DC106" i="9"/>
  <c r="DD106" i="9"/>
  <c r="DE106" i="9"/>
  <c r="DF106" i="9"/>
  <c r="DG106" i="9"/>
  <c r="DC107" i="9"/>
  <c r="DD107" i="9"/>
  <c r="DE107" i="9"/>
  <c r="DF107" i="9"/>
  <c r="DG107" i="9"/>
  <c r="DC108" i="9"/>
  <c r="DD108" i="9"/>
  <c r="DE108" i="9"/>
  <c r="DF108" i="9"/>
  <c r="DG108" i="9"/>
  <c r="DC109" i="9"/>
  <c r="T12" i="20" s="1"/>
  <c r="DD109" i="9"/>
  <c r="U12" i="20" s="1"/>
  <c r="DE109" i="9"/>
  <c r="V12" i="20" s="1"/>
  <c r="DF109" i="9"/>
  <c r="W12" i="20" s="1"/>
  <c r="DG109" i="9"/>
  <c r="X12" i="20" s="1"/>
  <c r="DC110" i="9"/>
  <c r="DD110" i="9"/>
  <c r="DE110" i="9"/>
  <c r="DF110" i="9"/>
  <c r="DG110" i="9"/>
  <c r="DC111" i="9"/>
  <c r="DD111" i="9"/>
  <c r="DE111" i="9"/>
  <c r="DF111" i="9"/>
  <c r="DG111" i="9"/>
  <c r="DC112" i="9"/>
  <c r="DD112" i="9"/>
  <c r="DE112" i="9"/>
  <c r="DF112" i="9"/>
  <c r="DG112" i="9"/>
  <c r="DC113" i="9"/>
  <c r="DD113" i="9"/>
  <c r="DE113" i="9"/>
  <c r="DF113" i="9"/>
  <c r="DG113" i="9"/>
  <c r="DC114" i="9"/>
  <c r="DD114" i="9"/>
  <c r="DE114" i="9"/>
  <c r="DF114" i="9"/>
  <c r="DG114" i="9"/>
  <c r="DC115" i="9"/>
  <c r="DD115" i="9"/>
  <c r="DE115" i="9"/>
  <c r="DF115" i="9"/>
  <c r="DG115" i="9"/>
  <c r="DC116" i="9"/>
  <c r="DD116" i="9"/>
  <c r="DE116" i="9"/>
  <c r="DF116" i="9"/>
  <c r="DG116" i="9"/>
  <c r="DC117" i="9"/>
  <c r="DD117" i="9"/>
  <c r="DE117" i="9"/>
  <c r="DF117" i="9"/>
  <c r="DG117" i="9"/>
  <c r="DC118" i="9"/>
  <c r="DD118" i="9"/>
  <c r="DE118" i="9"/>
  <c r="DF118" i="9"/>
  <c r="DG118" i="9"/>
  <c r="DC119" i="9"/>
  <c r="T13" i="20" s="1"/>
  <c r="DD119" i="9"/>
  <c r="U13" i="20" s="1"/>
  <c r="DE119" i="9"/>
  <c r="V13" i="20" s="1"/>
  <c r="DF119" i="9"/>
  <c r="W13" i="20" s="1"/>
  <c r="DG119" i="9"/>
  <c r="X13" i="20" s="1"/>
  <c r="DC120" i="9"/>
  <c r="DD120" i="9"/>
  <c r="DE120" i="9"/>
  <c r="DF120" i="9"/>
  <c r="DG120" i="9"/>
  <c r="DC121" i="9"/>
  <c r="DD121" i="9"/>
  <c r="DE121" i="9"/>
  <c r="DF121" i="9"/>
  <c r="DG121" i="9"/>
  <c r="DC122" i="9"/>
  <c r="DD122" i="9"/>
  <c r="DE122" i="9"/>
  <c r="DF122" i="9"/>
  <c r="DG122" i="9"/>
  <c r="DC123" i="9"/>
  <c r="DD123" i="9"/>
  <c r="DE123" i="9"/>
  <c r="DF123" i="9"/>
  <c r="DG123" i="9"/>
  <c r="DC124" i="9"/>
  <c r="DD124" i="9"/>
  <c r="DE124" i="9"/>
  <c r="DF124" i="9"/>
  <c r="DG124" i="9"/>
  <c r="DC125" i="9"/>
  <c r="DD125" i="9"/>
  <c r="DE125" i="9"/>
  <c r="DF125" i="9"/>
  <c r="DG125" i="9"/>
  <c r="DC126" i="9"/>
  <c r="DD126" i="9"/>
  <c r="DE126" i="9"/>
  <c r="DF126" i="9"/>
  <c r="DG126" i="9"/>
  <c r="DC127" i="9"/>
  <c r="DD127" i="9"/>
  <c r="DE127" i="9"/>
  <c r="DF127" i="9"/>
  <c r="DG127" i="9"/>
  <c r="DC128" i="9"/>
  <c r="DD128" i="9"/>
  <c r="DE128" i="9"/>
  <c r="DF128" i="9"/>
  <c r="DG128" i="9"/>
  <c r="DC129" i="9"/>
  <c r="DD129" i="9"/>
  <c r="DE129" i="9"/>
  <c r="DF129" i="9"/>
  <c r="DG129" i="9"/>
  <c r="DC130" i="9"/>
  <c r="DD130" i="9"/>
  <c r="DE130" i="9"/>
  <c r="DF130" i="9"/>
  <c r="DG130" i="9"/>
  <c r="DC131" i="9"/>
  <c r="DD131" i="9"/>
  <c r="DE131" i="9"/>
  <c r="DF131" i="9"/>
  <c r="DG131" i="9"/>
  <c r="DC132" i="9"/>
  <c r="DD132" i="9"/>
  <c r="DE132" i="9"/>
  <c r="DF132" i="9"/>
  <c r="DG132" i="9"/>
  <c r="DC133" i="9"/>
  <c r="DD133" i="9"/>
  <c r="DE133" i="9"/>
  <c r="DF133" i="9"/>
  <c r="DG133" i="9"/>
  <c r="DC134" i="9"/>
  <c r="DD134" i="9"/>
  <c r="DE134" i="9"/>
  <c r="DF134" i="9"/>
  <c r="DG134" i="9"/>
  <c r="DC135" i="9"/>
  <c r="DD135" i="9"/>
  <c r="DE135" i="9"/>
  <c r="DF135" i="9"/>
  <c r="DG135" i="9"/>
  <c r="DC136" i="9"/>
  <c r="DD136" i="9"/>
  <c r="DE136" i="9"/>
  <c r="DF136" i="9"/>
  <c r="DG136" i="9"/>
  <c r="DC137" i="9"/>
  <c r="DD137" i="9"/>
  <c r="DE137" i="9"/>
  <c r="DF137" i="9"/>
  <c r="DG137" i="9"/>
  <c r="DC138" i="9"/>
  <c r="DD138" i="9"/>
  <c r="DE138" i="9"/>
  <c r="DF138" i="9"/>
  <c r="DG138" i="9"/>
  <c r="DC139" i="9"/>
  <c r="DD139" i="9"/>
  <c r="DE139" i="9"/>
  <c r="DF139" i="9"/>
  <c r="DG139" i="9"/>
  <c r="DC140" i="9"/>
  <c r="DD140" i="9"/>
  <c r="DE140" i="9"/>
  <c r="DF140" i="9"/>
  <c r="DG140" i="9"/>
  <c r="DC141" i="9"/>
  <c r="DD141" i="9"/>
  <c r="DE141" i="9"/>
  <c r="DF141" i="9"/>
  <c r="DG141" i="9"/>
  <c r="DC142" i="9"/>
  <c r="DD142" i="9"/>
  <c r="DE142" i="9"/>
  <c r="DF142" i="9"/>
  <c r="DG142" i="9"/>
  <c r="DC143" i="9"/>
  <c r="DD143" i="9"/>
  <c r="DE143" i="9"/>
  <c r="DF143" i="9"/>
  <c r="DG143" i="9"/>
  <c r="DC144" i="9"/>
  <c r="DD144" i="9"/>
  <c r="DE144" i="9"/>
  <c r="DF144" i="9"/>
  <c r="DG144" i="9"/>
  <c r="DC145" i="9"/>
  <c r="DD145" i="9"/>
  <c r="DE145" i="9"/>
  <c r="DF145" i="9"/>
  <c r="DG145" i="9"/>
  <c r="DC146" i="9"/>
  <c r="DD146" i="9"/>
  <c r="DE146" i="9"/>
  <c r="DF146" i="9"/>
  <c r="DG146" i="9"/>
  <c r="DC147" i="9"/>
  <c r="DD147" i="9"/>
  <c r="DE147" i="9"/>
  <c r="DF147" i="9"/>
  <c r="DG147" i="9"/>
  <c r="DC148" i="9"/>
  <c r="DD148" i="9"/>
  <c r="DE148" i="9"/>
  <c r="DF148" i="9"/>
  <c r="DG148" i="9"/>
  <c r="DC149" i="9"/>
  <c r="DD149" i="9"/>
  <c r="DE149" i="9"/>
  <c r="DF149" i="9"/>
  <c r="DG149" i="9"/>
  <c r="DC150" i="9"/>
  <c r="DD150" i="9"/>
  <c r="DE150" i="9"/>
  <c r="DF150" i="9"/>
  <c r="DG150" i="9"/>
  <c r="DC151" i="9"/>
  <c r="DD151" i="9"/>
  <c r="DE151" i="9"/>
  <c r="DF151" i="9"/>
  <c r="DG151" i="9"/>
  <c r="DC152" i="9"/>
  <c r="DD152" i="9"/>
  <c r="DE152" i="9"/>
  <c r="DF152" i="9"/>
  <c r="DG152" i="9"/>
  <c r="DC153" i="9"/>
  <c r="DD153" i="9"/>
  <c r="DE153" i="9"/>
  <c r="DF153" i="9"/>
  <c r="DG153" i="9"/>
  <c r="DC154" i="9"/>
  <c r="DD154" i="9"/>
  <c r="DE154" i="9"/>
  <c r="DF154" i="9"/>
  <c r="DG154" i="9"/>
  <c r="DC155" i="9"/>
  <c r="DD155" i="9"/>
  <c r="DE155" i="9"/>
  <c r="DF155" i="9"/>
  <c r="DG155" i="9"/>
  <c r="DC156" i="9"/>
  <c r="DD156" i="9"/>
  <c r="DE156" i="9"/>
  <c r="DF156" i="9"/>
  <c r="DG156" i="9"/>
  <c r="DC157" i="9"/>
  <c r="DD157" i="9"/>
  <c r="DE157" i="9"/>
  <c r="DF157" i="9"/>
  <c r="DG157" i="9"/>
  <c r="DC158" i="9"/>
  <c r="DD158" i="9"/>
  <c r="DE158" i="9"/>
  <c r="DF158" i="9"/>
  <c r="DG158" i="9"/>
  <c r="DC159" i="9"/>
  <c r="DD159" i="9"/>
  <c r="DE159" i="9"/>
  <c r="DF159" i="9"/>
  <c r="DG159" i="9"/>
  <c r="DC160" i="9"/>
  <c r="DD160" i="9"/>
  <c r="DE160" i="9"/>
  <c r="DF160" i="9"/>
  <c r="DG160" i="9"/>
  <c r="DC161" i="9"/>
  <c r="DD161" i="9"/>
  <c r="DE161" i="9"/>
  <c r="DF161" i="9"/>
  <c r="DG161" i="9"/>
  <c r="DC162" i="9"/>
  <c r="DD162" i="9"/>
  <c r="DE162" i="9"/>
  <c r="DF162" i="9"/>
  <c r="DG162" i="9"/>
  <c r="DC163" i="9"/>
  <c r="DD163" i="9"/>
  <c r="DE163" i="9"/>
  <c r="DF163" i="9"/>
  <c r="DG163" i="9"/>
  <c r="DC164" i="9"/>
  <c r="DD164" i="9"/>
  <c r="DE164" i="9"/>
  <c r="DF164" i="9"/>
  <c r="DG164" i="9"/>
  <c r="DD5" i="9"/>
  <c r="DE5" i="9"/>
  <c r="DF5" i="9"/>
  <c r="DG5" i="9"/>
  <c r="DC5" i="9"/>
  <c r="U28" i="20" l="1"/>
  <c r="U27" i="20"/>
  <c r="U29" i="20"/>
  <c r="V28" i="20"/>
  <c r="V27" i="20"/>
  <c r="V29" i="20"/>
  <c r="W27" i="20"/>
  <c r="W29" i="20"/>
  <c r="W28" i="20"/>
  <c r="S28" i="20"/>
  <c r="S29" i="20"/>
  <c r="S27" i="20"/>
  <c r="Z500" i="22"/>
  <c r="Y500" i="22"/>
  <c r="X500" i="22"/>
  <c r="W500" i="22"/>
  <c r="V500" i="22"/>
  <c r="U500" i="22"/>
  <c r="T500" i="22"/>
  <c r="S500" i="22"/>
  <c r="R500" i="22"/>
  <c r="Q500" i="22"/>
  <c r="P500" i="22"/>
  <c r="O500" i="22"/>
  <c r="N500" i="22"/>
  <c r="M500" i="22"/>
  <c r="L500" i="22"/>
  <c r="K500" i="22"/>
  <c r="J500" i="22"/>
  <c r="I500" i="22"/>
  <c r="H500" i="22"/>
  <c r="G500" i="22"/>
  <c r="F500" i="22"/>
  <c r="E500" i="22"/>
  <c r="D500" i="22"/>
  <c r="C500" i="22"/>
  <c r="B500" i="22"/>
  <c r="A500" i="22"/>
  <c r="Z499" i="22"/>
  <c r="Y499" i="22"/>
  <c r="X499" i="22"/>
  <c r="W499" i="22"/>
  <c r="V499" i="22"/>
  <c r="U499" i="22"/>
  <c r="T499" i="22"/>
  <c r="S499" i="22"/>
  <c r="R499" i="22"/>
  <c r="Q499" i="22"/>
  <c r="P499" i="22"/>
  <c r="O499" i="22"/>
  <c r="N499" i="22"/>
  <c r="M499" i="22"/>
  <c r="L499" i="22"/>
  <c r="K499" i="22"/>
  <c r="J499" i="22"/>
  <c r="I499" i="22"/>
  <c r="H499" i="22"/>
  <c r="G499" i="22"/>
  <c r="F499" i="22"/>
  <c r="E499" i="22"/>
  <c r="D499" i="22"/>
  <c r="C499" i="22"/>
  <c r="B499" i="22"/>
  <c r="A499" i="22"/>
  <c r="Z498" i="22"/>
  <c r="Y498" i="22"/>
  <c r="X498" i="22"/>
  <c r="W498" i="22"/>
  <c r="V498" i="22"/>
  <c r="U498" i="22"/>
  <c r="T498" i="22"/>
  <c r="S498" i="22"/>
  <c r="R498" i="22"/>
  <c r="Q498" i="22"/>
  <c r="P498" i="22"/>
  <c r="O498" i="22"/>
  <c r="N498" i="22"/>
  <c r="M498" i="22"/>
  <c r="L498" i="22"/>
  <c r="K498" i="22"/>
  <c r="J498" i="22"/>
  <c r="I498" i="22"/>
  <c r="H498" i="22"/>
  <c r="G498" i="22"/>
  <c r="F498" i="22"/>
  <c r="E498" i="22"/>
  <c r="D498" i="22"/>
  <c r="C498" i="22"/>
  <c r="B498" i="22"/>
  <c r="A498" i="22"/>
  <c r="Z497" i="22"/>
  <c r="Y497" i="22"/>
  <c r="X497" i="22"/>
  <c r="W497" i="22"/>
  <c r="V497" i="22"/>
  <c r="U497" i="22"/>
  <c r="T497" i="22"/>
  <c r="S497" i="22"/>
  <c r="R497" i="22"/>
  <c r="Q497" i="22"/>
  <c r="P497" i="22"/>
  <c r="O497" i="22"/>
  <c r="N497" i="22"/>
  <c r="M497" i="22"/>
  <c r="L497" i="22"/>
  <c r="K497" i="22"/>
  <c r="J497" i="22"/>
  <c r="I497" i="22"/>
  <c r="H497" i="22"/>
  <c r="G497" i="22"/>
  <c r="F497" i="22"/>
  <c r="E497" i="22"/>
  <c r="D497" i="22"/>
  <c r="C497" i="22"/>
  <c r="B497" i="22"/>
  <c r="A497" i="22"/>
  <c r="Z496" i="22"/>
  <c r="Y496" i="22"/>
  <c r="X496" i="22"/>
  <c r="W496" i="22"/>
  <c r="V496" i="22"/>
  <c r="U496" i="22"/>
  <c r="T496" i="22"/>
  <c r="S496" i="22"/>
  <c r="R496" i="22"/>
  <c r="Q496" i="22"/>
  <c r="P496" i="22"/>
  <c r="O496" i="22"/>
  <c r="N496" i="22"/>
  <c r="M496" i="22"/>
  <c r="L496" i="22"/>
  <c r="K496" i="22"/>
  <c r="J496" i="22"/>
  <c r="I496" i="22"/>
  <c r="H496" i="22"/>
  <c r="G496" i="22"/>
  <c r="F496" i="22"/>
  <c r="E496" i="22"/>
  <c r="D496" i="22"/>
  <c r="C496" i="22"/>
  <c r="B496" i="22"/>
  <c r="A496" i="22"/>
  <c r="Z495" i="22"/>
  <c r="Y495" i="22"/>
  <c r="X495" i="22"/>
  <c r="W495" i="22"/>
  <c r="V495" i="22"/>
  <c r="U495" i="22"/>
  <c r="T495" i="22"/>
  <c r="S495" i="22"/>
  <c r="R495" i="22"/>
  <c r="Q495" i="22"/>
  <c r="P495" i="22"/>
  <c r="O495" i="22"/>
  <c r="N495" i="22"/>
  <c r="M495" i="22"/>
  <c r="L495" i="22"/>
  <c r="K495" i="22"/>
  <c r="J495" i="22"/>
  <c r="I495" i="22"/>
  <c r="H495" i="22"/>
  <c r="G495" i="22"/>
  <c r="F495" i="22"/>
  <c r="E495" i="22"/>
  <c r="D495" i="22"/>
  <c r="C495" i="22"/>
  <c r="B495" i="22"/>
  <c r="A495" i="22"/>
  <c r="Z494" i="22"/>
  <c r="Y494" i="22"/>
  <c r="X494" i="22"/>
  <c r="W494" i="22"/>
  <c r="V494" i="22"/>
  <c r="U494" i="22"/>
  <c r="T494" i="22"/>
  <c r="S494" i="22"/>
  <c r="R494" i="22"/>
  <c r="Q494" i="22"/>
  <c r="P494" i="22"/>
  <c r="O494" i="22"/>
  <c r="N494" i="22"/>
  <c r="M494" i="22"/>
  <c r="L494" i="22"/>
  <c r="K494" i="22"/>
  <c r="J494" i="22"/>
  <c r="I494" i="22"/>
  <c r="H494" i="22"/>
  <c r="G494" i="22"/>
  <c r="F494" i="22"/>
  <c r="E494" i="22"/>
  <c r="D494" i="22"/>
  <c r="C494" i="22"/>
  <c r="B494" i="22"/>
  <c r="A494" i="22"/>
  <c r="Z493" i="22"/>
  <c r="Y493" i="22"/>
  <c r="X493" i="22"/>
  <c r="W493" i="22"/>
  <c r="V493" i="22"/>
  <c r="U493" i="22"/>
  <c r="T493" i="22"/>
  <c r="S493" i="22"/>
  <c r="R493" i="22"/>
  <c r="Q493" i="22"/>
  <c r="P493" i="22"/>
  <c r="O493" i="22"/>
  <c r="N493" i="22"/>
  <c r="M493" i="22"/>
  <c r="L493" i="22"/>
  <c r="K493" i="22"/>
  <c r="J493" i="22"/>
  <c r="I493" i="22"/>
  <c r="H493" i="22"/>
  <c r="G493" i="22"/>
  <c r="F493" i="22"/>
  <c r="E493" i="22"/>
  <c r="D493" i="22"/>
  <c r="C493" i="22"/>
  <c r="B493" i="22"/>
  <c r="A493" i="22"/>
  <c r="Z492" i="22"/>
  <c r="Y492" i="22"/>
  <c r="X492" i="22"/>
  <c r="W492" i="22"/>
  <c r="V492" i="22"/>
  <c r="U492" i="22"/>
  <c r="T492" i="22"/>
  <c r="S492" i="22"/>
  <c r="R492" i="22"/>
  <c r="Q492" i="22"/>
  <c r="P492" i="22"/>
  <c r="O492" i="22"/>
  <c r="N492" i="22"/>
  <c r="M492" i="22"/>
  <c r="L492" i="22"/>
  <c r="K492" i="22"/>
  <c r="J492" i="22"/>
  <c r="I492" i="22"/>
  <c r="H492" i="22"/>
  <c r="G492" i="22"/>
  <c r="F492" i="22"/>
  <c r="E492" i="22"/>
  <c r="D492" i="22"/>
  <c r="C492" i="22"/>
  <c r="B492" i="22"/>
  <c r="A492" i="22"/>
  <c r="Z491" i="22"/>
  <c r="Y491" i="22"/>
  <c r="X491" i="22"/>
  <c r="W491" i="22"/>
  <c r="V491" i="22"/>
  <c r="U491" i="22"/>
  <c r="T491" i="22"/>
  <c r="S491" i="22"/>
  <c r="R491" i="22"/>
  <c r="Q491" i="22"/>
  <c r="P491" i="22"/>
  <c r="O491" i="22"/>
  <c r="N491" i="22"/>
  <c r="M491" i="22"/>
  <c r="L491" i="22"/>
  <c r="K491" i="22"/>
  <c r="J491" i="22"/>
  <c r="I491" i="22"/>
  <c r="H491" i="22"/>
  <c r="G491" i="22"/>
  <c r="F491" i="22"/>
  <c r="E491" i="22"/>
  <c r="D491" i="22"/>
  <c r="C491" i="22"/>
  <c r="B491" i="22"/>
  <c r="A491" i="22"/>
  <c r="Z490" i="22"/>
  <c r="Y490" i="22"/>
  <c r="X490" i="22"/>
  <c r="W490" i="22"/>
  <c r="V490" i="22"/>
  <c r="U490" i="22"/>
  <c r="T490" i="22"/>
  <c r="S490" i="22"/>
  <c r="R490" i="22"/>
  <c r="Q490" i="22"/>
  <c r="P490" i="22"/>
  <c r="O490" i="22"/>
  <c r="N490" i="22"/>
  <c r="M490" i="22"/>
  <c r="L490" i="22"/>
  <c r="K490" i="22"/>
  <c r="J490" i="22"/>
  <c r="I490" i="22"/>
  <c r="H490" i="22"/>
  <c r="G490" i="22"/>
  <c r="F490" i="22"/>
  <c r="E490" i="22"/>
  <c r="D490" i="22"/>
  <c r="C490" i="22"/>
  <c r="B490" i="22"/>
  <c r="A490" i="22"/>
  <c r="Z489" i="22"/>
  <c r="Y489" i="22"/>
  <c r="X489" i="22"/>
  <c r="W489" i="22"/>
  <c r="V489" i="22"/>
  <c r="U489" i="22"/>
  <c r="T489" i="22"/>
  <c r="S489" i="22"/>
  <c r="R489" i="22"/>
  <c r="Q489" i="22"/>
  <c r="P489" i="22"/>
  <c r="O489" i="22"/>
  <c r="N489" i="22"/>
  <c r="M489" i="22"/>
  <c r="L489" i="22"/>
  <c r="K489" i="22"/>
  <c r="J489" i="22"/>
  <c r="I489" i="22"/>
  <c r="H489" i="22"/>
  <c r="G489" i="22"/>
  <c r="F489" i="22"/>
  <c r="E489" i="22"/>
  <c r="D489" i="22"/>
  <c r="C489" i="22"/>
  <c r="B489" i="22"/>
  <c r="A489" i="22"/>
  <c r="Z488" i="22"/>
  <c r="Y488" i="22"/>
  <c r="X488" i="22"/>
  <c r="W488" i="22"/>
  <c r="V488" i="22"/>
  <c r="U488" i="22"/>
  <c r="T488" i="22"/>
  <c r="S488" i="22"/>
  <c r="R488" i="22"/>
  <c r="Q488" i="22"/>
  <c r="P488" i="22"/>
  <c r="O488" i="22"/>
  <c r="N488" i="22"/>
  <c r="M488" i="22"/>
  <c r="L488" i="22"/>
  <c r="K488" i="22"/>
  <c r="J488" i="22"/>
  <c r="I488" i="22"/>
  <c r="H488" i="22"/>
  <c r="G488" i="22"/>
  <c r="F488" i="22"/>
  <c r="E488" i="22"/>
  <c r="D488" i="22"/>
  <c r="C488" i="22"/>
  <c r="B488" i="22"/>
  <c r="A488" i="22"/>
  <c r="Z487" i="22"/>
  <c r="Y487" i="22"/>
  <c r="X487" i="22"/>
  <c r="W487" i="22"/>
  <c r="V487" i="22"/>
  <c r="U487" i="22"/>
  <c r="T487" i="22"/>
  <c r="S487" i="22"/>
  <c r="R487" i="22"/>
  <c r="Q487" i="22"/>
  <c r="P487" i="22"/>
  <c r="O487" i="22"/>
  <c r="N487" i="22"/>
  <c r="M487" i="22"/>
  <c r="L487" i="22"/>
  <c r="K487" i="22"/>
  <c r="J487" i="22"/>
  <c r="I487" i="22"/>
  <c r="H487" i="22"/>
  <c r="G487" i="22"/>
  <c r="F487" i="22"/>
  <c r="E487" i="22"/>
  <c r="D487" i="22"/>
  <c r="C487" i="22"/>
  <c r="B487" i="22"/>
  <c r="A487" i="22"/>
  <c r="Z486" i="22"/>
  <c r="Y486" i="22"/>
  <c r="X486" i="22"/>
  <c r="W486" i="22"/>
  <c r="V486" i="22"/>
  <c r="U486" i="22"/>
  <c r="T486" i="22"/>
  <c r="S486" i="22"/>
  <c r="R486" i="22"/>
  <c r="Q486" i="22"/>
  <c r="P486" i="22"/>
  <c r="O486" i="22"/>
  <c r="N486" i="22"/>
  <c r="M486" i="22"/>
  <c r="L486" i="22"/>
  <c r="K486" i="22"/>
  <c r="J486" i="22"/>
  <c r="I486" i="22"/>
  <c r="H486" i="22"/>
  <c r="G486" i="22"/>
  <c r="F486" i="22"/>
  <c r="E486" i="22"/>
  <c r="D486" i="22"/>
  <c r="C486" i="22"/>
  <c r="B486" i="22"/>
  <c r="A486" i="22"/>
  <c r="Z485" i="22"/>
  <c r="Y485" i="22"/>
  <c r="X485" i="22"/>
  <c r="W485" i="22"/>
  <c r="V485" i="22"/>
  <c r="U485" i="22"/>
  <c r="T485" i="22"/>
  <c r="S485" i="22"/>
  <c r="R485" i="22"/>
  <c r="Q485" i="22"/>
  <c r="P485" i="22"/>
  <c r="O485" i="22"/>
  <c r="N485" i="22"/>
  <c r="M485" i="22"/>
  <c r="L485" i="22"/>
  <c r="K485" i="22"/>
  <c r="J485" i="22"/>
  <c r="I485" i="22"/>
  <c r="H485" i="22"/>
  <c r="G485" i="22"/>
  <c r="F485" i="22"/>
  <c r="E485" i="22"/>
  <c r="D485" i="22"/>
  <c r="C485" i="22"/>
  <c r="B485" i="22"/>
  <c r="A485" i="22"/>
  <c r="Z484" i="22"/>
  <c r="Y484" i="22"/>
  <c r="X484" i="22"/>
  <c r="W484" i="22"/>
  <c r="V484" i="22"/>
  <c r="U484" i="22"/>
  <c r="T484" i="22"/>
  <c r="S484" i="22"/>
  <c r="R484" i="22"/>
  <c r="Q484" i="22"/>
  <c r="P484" i="22"/>
  <c r="O484" i="22"/>
  <c r="N484" i="22"/>
  <c r="M484" i="22"/>
  <c r="L484" i="22"/>
  <c r="K484" i="22"/>
  <c r="J484" i="22"/>
  <c r="I484" i="22"/>
  <c r="H484" i="22"/>
  <c r="G484" i="22"/>
  <c r="F484" i="22"/>
  <c r="E484" i="22"/>
  <c r="D484" i="22"/>
  <c r="C484" i="22"/>
  <c r="B484" i="22"/>
  <c r="A484" i="22"/>
  <c r="Z483" i="22"/>
  <c r="Y483" i="22"/>
  <c r="X483" i="22"/>
  <c r="W483" i="22"/>
  <c r="V483" i="22"/>
  <c r="U483" i="22"/>
  <c r="T483" i="22"/>
  <c r="S483" i="22"/>
  <c r="R483" i="22"/>
  <c r="Q483" i="22"/>
  <c r="P483" i="22"/>
  <c r="O483" i="22"/>
  <c r="N483" i="22"/>
  <c r="M483" i="22"/>
  <c r="L483" i="22"/>
  <c r="K483" i="22"/>
  <c r="J483" i="22"/>
  <c r="I483" i="22"/>
  <c r="H483" i="22"/>
  <c r="G483" i="22"/>
  <c r="F483" i="22"/>
  <c r="E483" i="22"/>
  <c r="D483" i="22"/>
  <c r="C483" i="22"/>
  <c r="B483" i="22"/>
  <c r="A483" i="22"/>
  <c r="Z482" i="22"/>
  <c r="Y482" i="22"/>
  <c r="X482" i="22"/>
  <c r="W482" i="22"/>
  <c r="V482" i="22"/>
  <c r="U482" i="22"/>
  <c r="T482" i="22"/>
  <c r="S482" i="22"/>
  <c r="R482" i="22"/>
  <c r="Q482" i="22"/>
  <c r="P482" i="22"/>
  <c r="O482" i="22"/>
  <c r="N482" i="22"/>
  <c r="M482" i="22"/>
  <c r="L482" i="22"/>
  <c r="K482" i="22"/>
  <c r="J482" i="22"/>
  <c r="I482" i="22"/>
  <c r="H482" i="22"/>
  <c r="G482" i="22"/>
  <c r="F482" i="22"/>
  <c r="E482" i="22"/>
  <c r="D482" i="22"/>
  <c r="C482" i="22"/>
  <c r="B482" i="22"/>
  <c r="A482" i="22"/>
  <c r="Z481" i="22"/>
  <c r="Y481" i="22"/>
  <c r="X481" i="22"/>
  <c r="W481" i="22"/>
  <c r="V481" i="22"/>
  <c r="U481" i="22"/>
  <c r="T481" i="22"/>
  <c r="S481" i="22"/>
  <c r="R481" i="22"/>
  <c r="Q481" i="22"/>
  <c r="P481" i="22"/>
  <c r="O481" i="22"/>
  <c r="N481" i="22"/>
  <c r="M481" i="22"/>
  <c r="L481" i="22"/>
  <c r="K481" i="22"/>
  <c r="J481" i="22"/>
  <c r="I481" i="22"/>
  <c r="H481" i="22"/>
  <c r="G481" i="22"/>
  <c r="F481" i="22"/>
  <c r="E481" i="22"/>
  <c r="D481" i="22"/>
  <c r="C481" i="22"/>
  <c r="B481" i="22"/>
  <c r="A481" i="22"/>
  <c r="Z480" i="22"/>
  <c r="Y480" i="22"/>
  <c r="X480" i="22"/>
  <c r="W480" i="22"/>
  <c r="V480" i="22"/>
  <c r="U480" i="22"/>
  <c r="T480" i="22"/>
  <c r="S480" i="22"/>
  <c r="R480" i="22"/>
  <c r="Q480" i="22"/>
  <c r="P480" i="22"/>
  <c r="O480" i="22"/>
  <c r="N480" i="22"/>
  <c r="M480" i="22"/>
  <c r="L480" i="22"/>
  <c r="K480" i="22"/>
  <c r="J480" i="22"/>
  <c r="I480" i="22"/>
  <c r="H480" i="22"/>
  <c r="G480" i="22"/>
  <c r="F480" i="22"/>
  <c r="E480" i="22"/>
  <c r="D480" i="22"/>
  <c r="C480" i="22"/>
  <c r="B480" i="22"/>
  <c r="A480" i="22"/>
  <c r="Z479" i="22"/>
  <c r="Y479" i="22"/>
  <c r="X479" i="22"/>
  <c r="W479" i="22"/>
  <c r="V479" i="22"/>
  <c r="U479" i="22"/>
  <c r="T479" i="22"/>
  <c r="S479" i="22"/>
  <c r="R479" i="22"/>
  <c r="Q479" i="22"/>
  <c r="P479" i="22"/>
  <c r="O479" i="22"/>
  <c r="N479" i="22"/>
  <c r="M479" i="22"/>
  <c r="L479" i="22"/>
  <c r="K479" i="22"/>
  <c r="J479" i="22"/>
  <c r="I479" i="22"/>
  <c r="H479" i="22"/>
  <c r="G479" i="22"/>
  <c r="F479" i="22"/>
  <c r="E479" i="22"/>
  <c r="D479" i="22"/>
  <c r="C479" i="22"/>
  <c r="B479" i="22"/>
  <c r="A479" i="22"/>
  <c r="Z478" i="22"/>
  <c r="Y478" i="22"/>
  <c r="X478" i="22"/>
  <c r="W478" i="22"/>
  <c r="V478" i="22"/>
  <c r="U478" i="22"/>
  <c r="T478" i="22"/>
  <c r="S478" i="22"/>
  <c r="R478" i="22"/>
  <c r="Q478" i="22"/>
  <c r="P478" i="22"/>
  <c r="O478" i="22"/>
  <c r="N478" i="22"/>
  <c r="M478" i="22"/>
  <c r="L478" i="22"/>
  <c r="K478" i="22"/>
  <c r="J478" i="22"/>
  <c r="I478" i="22"/>
  <c r="H478" i="22"/>
  <c r="G478" i="22"/>
  <c r="F478" i="22"/>
  <c r="E478" i="22"/>
  <c r="D478" i="22"/>
  <c r="C478" i="22"/>
  <c r="B478" i="22"/>
  <c r="A478" i="22"/>
  <c r="Z477" i="22"/>
  <c r="Y477" i="22"/>
  <c r="X477" i="22"/>
  <c r="W477" i="22"/>
  <c r="V477" i="22"/>
  <c r="U477" i="22"/>
  <c r="T477" i="22"/>
  <c r="S477" i="22"/>
  <c r="R477" i="22"/>
  <c r="Q477" i="22"/>
  <c r="P477" i="22"/>
  <c r="O477" i="22"/>
  <c r="N477" i="22"/>
  <c r="M477" i="22"/>
  <c r="L477" i="22"/>
  <c r="K477" i="22"/>
  <c r="J477" i="22"/>
  <c r="I477" i="22"/>
  <c r="H477" i="22"/>
  <c r="G477" i="22"/>
  <c r="F477" i="22"/>
  <c r="E477" i="22"/>
  <c r="D477" i="22"/>
  <c r="C477" i="22"/>
  <c r="B477" i="22"/>
  <c r="A477" i="22"/>
  <c r="Z476" i="22"/>
  <c r="Y476" i="22"/>
  <c r="X476" i="22"/>
  <c r="W476" i="22"/>
  <c r="V476" i="22"/>
  <c r="U476" i="22"/>
  <c r="T476" i="22"/>
  <c r="S476" i="22"/>
  <c r="R476" i="22"/>
  <c r="Q476" i="22"/>
  <c r="P476" i="22"/>
  <c r="O476" i="22"/>
  <c r="N476" i="22"/>
  <c r="M476" i="22"/>
  <c r="L476" i="22"/>
  <c r="K476" i="22"/>
  <c r="J476" i="22"/>
  <c r="I476" i="22"/>
  <c r="H476" i="22"/>
  <c r="G476" i="22"/>
  <c r="F476" i="22"/>
  <c r="E476" i="22"/>
  <c r="D476" i="22"/>
  <c r="C476" i="22"/>
  <c r="B476" i="22"/>
  <c r="A476" i="22"/>
  <c r="Z475" i="22"/>
  <c r="Y475" i="22"/>
  <c r="X475" i="22"/>
  <c r="W475" i="22"/>
  <c r="V475" i="22"/>
  <c r="U475" i="22"/>
  <c r="T475" i="22"/>
  <c r="S475" i="22"/>
  <c r="R475" i="22"/>
  <c r="Q475" i="22"/>
  <c r="P475" i="22"/>
  <c r="O475" i="22"/>
  <c r="N475" i="22"/>
  <c r="M475" i="22"/>
  <c r="L475" i="22"/>
  <c r="K475" i="22"/>
  <c r="J475" i="22"/>
  <c r="I475" i="22"/>
  <c r="H475" i="22"/>
  <c r="G475" i="22"/>
  <c r="F475" i="22"/>
  <c r="E475" i="22"/>
  <c r="D475" i="22"/>
  <c r="C475" i="22"/>
  <c r="B475" i="22"/>
  <c r="A475" i="22"/>
  <c r="Z474" i="22"/>
  <c r="Y474" i="22"/>
  <c r="X474" i="22"/>
  <c r="W474" i="22"/>
  <c r="V474" i="22"/>
  <c r="U474" i="22"/>
  <c r="T474" i="22"/>
  <c r="S474" i="22"/>
  <c r="R474" i="22"/>
  <c r="Q474" i="22"/>
  <c r="P474" i="22"/>
  <c r="O474" i="22"/>
  <c r="N474" i="22"/>
  <c r="M474" i="22"/>
  <c r="L474" i="22"/>
  <c r="K474" i="22"/>
  <c r="J474" i="22"/>
  <c r="I474" i="22"/>
  <c r="H474" i="22"/>
  <c r="G474" i="22"/>
  <c r="F474" i="22"/>
  <c r="E474" i="22"/>
  <c r="D474" i="22"/>
  <c r="C474" i="22"/>
  <c r="B474" i="22"/>
  <c r="A474" i="22"/>
  <c r="Z473" i="22"/>
  <c r="Y473" i="22"/>
  <c r="X473" i="22"/>
  <c r="W473" i="22"/>
  <c r="V473" i="22"/>
  <c r="U473" i="22"/>
  <c r="T473" i="22"/>
  <c r="S473" i="22"/>
  <c r="R473" i="22"/>
  <c r="Q473" i="22"/>
  <c r="P473" i="22"/>
  <c r="O473" i="22"/>
  <c r="N473" i="22"/>
  <c r="M473" i="22"/>
  <c r="L473" i="22"/>
  <c r="K473" i="22"/>
  <c r="J473" i="22"/>
  <c r="I473" i="22"/>
  <c r="H473" i="22"/>
  <c r="G473" i="22"/>
  <c r="F473" i="22"/>
  <c r="E473" i="22"/>
  <c r="D473" i="22"/>
  <c r="C473" i="22"/>
  <c r="B473" i="22"/>
  <c r="A473" i="22"/>
  <c r="Z472" i="22"/>
  <c r="Y472" i="22"/>
  <c r="X472" i="22"/>
  <c r="W472" i="22"/>
  <c r="V472" i="22"/>
  <c r="U472" i="22"/>
  <c r="T472" i="22"/>
  <c r="S472" i="22"/>
  <c r="R472" i="22"/>
  <c r="Q472" i="22"/>
  <c r="P472" i="22"/>
  <c r="O472" i="22"/>
  <c r="N472" i="22"/>
  <c r="M472" i="22"/>
  <c r="L472" i="22"/>
  <c r="K472" i="22"/>
  <c r="J472" i="22"/>
  <c r="I472" i="22"/>
  <c r="H472" i="22"/>
  <c r="G472" i="22"/>
  <c r="F472" i="22"/>
  <c r="E472" i="22"/>
  <c r="D472" i="22"/>
  <c r="C472" i="22"/>
  <c r="B472" i="22"/>
  <c r="A472" i="22"/>
  <c r="Z471" i="22"/>
  <c r="Y471" i="22"/>
  <c r="X471" i="22"/>
  <c r="W471" i="22"/>
  <c r="V471" i="22"/>
  <c r="U471" i="22"/>
  <c r="T471" i="22"/>
  <c r="S471" i="22"/>
  <c r="R471" i="22"/>
  <c r="Q471" i="22"/>
  <c r="P471" i="22"/>
  <c r="O471" i="22"/>
  <c r="N471" i="22"/>
  <c r="M471" i="22"/>
  <c r="L471" i="22"/>
  <c r="K471" i="22"/>
  <c r="J471" i="22"/>
  <c r="I471" i="22"/>
  <c r="H471" i="22"/>
  <c r="G471" i="22"/>
  <c r="F471" i="22"/>
  <c r="E471" i="22"/>
  <c r="D471" i="22"/>
  <c r="C471" i="22"/>
  <c r="B471" i="22"/>
  <c r="A471" i="22"/>
  <c r="Z470" i="22"/>
  <c r="Y470" i="22"/>
  <c r="X470" i="22"/>
  <c r="W470" i="22"/>
  <c r="V470" i="22"/>
  <c r="U470" i="22"/>
  <c r="T470" i="22"/>
  <c r="S470" i="22"/>
  <c r="R470" i="22"/>
  <c r="Q470" i="22"/>
  <c r="P470" i="22"/>
  <c r="O470" i="22"/>
  <c r="N470" i="22"/>
  <c r="M470" i="22"/>
  <c r="L470" i="22"/>
  <c r="K470" i="22"/>
  <c r="J470" i="22"/>
  <c r="I470" i="22"/>
  <c r="H470" i="22"/>
  <c r="G470" i="22"/>
  <c r="F470" i="22"/>
  <c r="E470" i="22"/>
  <c r="D470" i="22"/>
  <c r="C470" i="22"/>
  <c r="B470" i="22"/>
  <c r="A470" i="22"/>
  <c r="Z469" i="22"/>
  <c r="Y469" i="22"/>
  <c r="X469" i="22"/>
  <c r="W469" i="22"/>
  <c r="V469" i="22"/>
  <c r="U469" i="22"/>
  <c r="T469" i="22"/>
  <c r="S469" i="22"/>
  <c r="R469" i="22"/>
  <c r="Q469" i="22"/>
  <c r="P469" i="22"/>
  <c r="O469" i="22"/>
  <c r="N469" i="22"/>
  <c r="M469" i="22"/>
  <c r="L469" i="22"/>
  <c r="K469" i="22"/>
  <c r="J469" i="22"/>
  <c r="I469" i="22"/>
  <c r="H469" i="22"/>
  <c r="G469" i="22"/>
  <c r="F469" i="22"/>
  <c r="E469" i="22"/>
  <c r="D469" i="22"/>
  <c r="C469" i="22"/>
  <c r="B469" i="22"/>
  <c r="A469" i="22"/>
  <c r="Z468" i="22"/>
  <c r="Y468" i="22"/>
  <c r="X468" i="22"/>
  <c r="W468" i="22"/>
  <c r="V468" i="22"/>
  <c r="U468" i="22"/>
  <c r="T468" i="22"/>
  <c r="S468" i="22"/>
  <c r="R468" i="22"/>
  <c r="Q468" i="22"/>
  <c r="P468" i="22"/>
  <c r="O468" i="22"/>
  <c r="N468" i="22"/>
  <c r="M468" i="22"/>
  <c r="L468" i="22"/>
  <c r="K468" i="22"/>
  <c r="J468" i="22"/>
  <c r="I468" i="22"/>
  <c r="H468" i="22"/>
  <c r="G468" i="22"/>
  <c r="F468" i="22"/>
  <c r="E468" i="22"/>
  <c r="D468" i="22"/>
  <c r="C468" i="22"/>
  <c r="B468" i="22"/>
  <c r="A468" i="22"/>
  <c r="Z467" i="22"/>
  <c r="Y467" i="22"/>
  <c r="X467" i="22"/>
  <c r="W467" i="22"/>
  <c r="V467" i="22"/>
  <c r="U467" i="22"/>
  <c r="T467" i="22"/>
  <c r="S467" i="22"/>
  <c r="R467" i="22"/>
  <c r="Q467" i="22"/>
  <c r="P467" i="22"/>
  <c r="O467" i="22"/>
  <c r="N467" i="22"/>
  <c r="M467" i="22"/>
  <c r="L467" i="22"/>
  <c r="K467" i="22"/>
  <c r="J467" i="22"/>
  <c r="I467" i="22"/>
  <c r="H467" i="22"/>
  <c r="G467" i="22"/>
  <c r="F467" i="22"/>
  <c r="E467" i="22"/>
  <c r="D467" i="22"/>
  <c r="C467" i="22"/>
  <c r="B467" i="22"/>
  <c r="A467" i="22"/>
  <c r="Z466" i="22"/>
  <c r="Y466" i="22"/>
  <c r="X466" i="22"/>
  <c r="W466" i="22"/>
  <c r="V466" i="22"/>
  <c r="U466" i="22"/>
  <c r="T466" i="22"/>
  <c r="S466" i="22"/>
  <c r="R466" i="22"/>
  <c r="Q466" i="22"/>
  <c r="P466" i="22"/>
  <c r="O466" i="22"/>
  <c r="N466" i="22"/>
  <c r="M466" i="22"/>
  <c r="L466" i="22"/>
  <c r="K466" i="22"/>
  <c r="J466" i="22"/>
  <c r="I466" i="22"/>
  <c r="H466" i="22"/>
  <c r="G466" i="22"/>
  <c r="F466" i="22"/>
  <c r="E466" i="22"/>
  <c r="D466" i="22"/>
  <c r="C466" i="22"/>
  <c r="B466" i="22"/>
  <c r="A466" i="22"/>
  <c r="Z465" i="22"/>
  <c r="Y465" i="22"/>
  <c r="X465" i="22"/>
  <c r="W465" i="22"/>
  <c r="V465" i="22"/>
  <c r="U465" i="22"/>
  <c r="T465" i="22"/>
  <c r="S465" i="22"/>
  <c r="R465" i="22"/>
  <c r="Q465" i="22"/>
  <c r="P465" i="22"/>
  <c r="O465" i="22"/>
  <c r="N465" i="22"/>
  <c r="M465" i="22"/>
  <c r="L465" i="22"/>
  <c r="K465" i="22"/>
  <c r="J465" i="22"/>
  <c r="I465" i="22"/>
  <c r="H465" i="22"/>
  <c r="G465" i="22"/>
  <c r="F465" i="22"/>
  <c r="E465" i="22"/>
  <c r="D465" i="22"/>
  <c r="C465" i="22"/>
  <c r="B465" i="22"/>
  <c r="A465" i="22"/>
  <c r="Z464" i="22"/>
  <c r="Y464" i="22"/>
  <c r="X464" i="22"/>
  <c r="W464" i="22"/>
  <c r="V464" i="22"/>
  <c r="U464" i="22"/>
  <c r="T464" i="22"/>
  <c r="S464" i="22"/>
  <c r="R464" i="22"/>
  <c r="Q464" i="22"/>
  <c r="P464" i="22"/>
  <c r="O464" i="22"/>
  <c r="N464" i="22"/>
  <c r="M464" i="22"/>
  <c r="L464" i="22"/>
  <c r="K464" i="22"/>
  <c r="J464" i="22"/>
  <c r="I464" i="22"/>
  <c r="H464" i="22"/>
  <c r="G464" i="22"/>
  <c r="F464" i="22"/>
  <c r="E464" i="22"/>
  <c r="D464" i="22"/>
  <c r="C464" i="22"/>
  <c r="B464" i="22"/>
  <c r="A464" i="22"/>
  <c r="Z463" i="22"/>
  <c r="Y463" i="22"/>
  <c r="X463" i="22"/>
  <c r="W463" i="22"/>
  <c r="V463" i="22"/>
  <c r="U463" i="22"/>
  <c r="T463" i="22"/>
  <c r="S463" i="22"/>
  <c r="R463" i="22"/>
  <c r="Q463" i="22"/>
  <c r="P463" i="22"/>
  <c r="O463" i="22"/>
  <c r="N463" i="22"/>
  <c r="M463" i="22"/>
  <c r="L463" i="22"/>
  <c r="K463" i="22"/>
  <c r="J463" i="22"/>
  <c r="I463" i="22"/>
  <c r="H463" i="22"/>
  <c r="G463" i="22"/>
  <c r="F463" i="22"/>
  <c r="E463" i="22"/>
  <c r="D463" i="22"/>
  <c r="C463" i="22"/>
  <c r="B463" i="22"/>
  <c r="A463" i="22"/>
  <c r="Z462" i="22"/>
  <c r="Y462" i="22"/>
  <c r="X462" i="22"/>
  <c r="W462" i="22"/>
  <c r="V462" i="22"/>
  <c r="U462" i="22"/>
  <c r="T462" i="22"/>
  <c r="S462" i="22"/>
  <c r="R462" i="22"/>
  <c r="Q462" i="22"/>
  <c r="P462" i="22"/>
  <c r="O462" i="22"/>
  <c r="N462" i="22"/>
  <c r="M462" i="22"/>
  <c r="L462" i="22"/>
  <c r="K462" i="22"/>
  <c r="J462" i="22"/>
  <c r="I462" i="22"/>
  <c r="H462" i="22"/>
  <c r="G462" i="22"/>
  <c r="F462" i="22"/>
  <c r="E462" i="22"/>
  <c r="D462" i="22"/>
  <c r="C462" i="22"/>
  <c r="B462" i="22"/>
  <c r="A462" i="22"/>
  <c r="Z461" i="22"/>
  <c r="Y461" i="22"/>
  <c r="X461" i="22"/>
  <c r="W461" i="22"/>
  <c r="V461" i="22"/>
  <c r="U461" i="22"/>
  <c r="T461" i="22"/>
  <c r="S461" i="22"/>
  <c r="R461" i="22"/>
  <c r="Q461" i="22"/>
  <c r="P461" i="22"/>
  <c r="O461" i="22"/>
  <c r="N461" i="22"/>
  <c r="M461" i="22"/>
  <c r="L461" i="22"/>
  <c r="K461" i="22"/>
  <c r="J461" i="22"/>
  <c r="I461" i="22"/>
  <c r="H461" i="22"/>
  <c r="G461" i="22"/>
  <c r="F461" i="22"/>
  <c r="E461" i="22"/>
  <c r="D461" i="22"/>
  <c r="C461" i="22"/>
  <c r="B461" i="22"/>
  <c r="A461" i="22"/>
  <c r="Z460" i="22"/>
  <c r="Y460" i="22"/>
  <c r="X460" i="22"/>
  <c r="W460" i="22"/>
  <c r="V460" i="22"/>
  <c r="U460" i="22"/>
  <c r="T460" i="22"/>
  <c r="S460" i="22"/>
  <c r="R460" i="22"/>
  <c r="Q460" i="22"/>
  <c r="P460" i="22"/>
  <c r="O460" i="22"/>
  <c r="N460" i="22"/>
  <c r="M460" i="22"/>
  <c r="L460" i="22"/>
  <c r="K460" i="22"/>
  <c r="J460" i="22"/>
  <c r="I460" i="22"/>
  <c r="H460" i="22"/>
  <c r="G460" i="22"/>
  <c r="F460" i="22"/>
  <c r="E460" i="22"/>
  <c r="D460" i="22"/>
  <c r="C460" i="22"/>
  <c r="B460" i="22"/>
  <c r="A460" i="22"/>
  <c r="Z459" i="22"/>
  <c r="Y459" i="22"/>
  <c r="X459" i="22"/>
  <c r="W459" i="22"/>
  <c r="V459" i="22"/>
  <c r="U459" i="22"/>
  <c r="T459" i="22"/>
  <c r="S459" i="22"/>
  <c r="R459" i="22"/>
  <c r="Q459" i="22"/>
  <c r="P459" i="22"/>
  <c r="O459" i="22"/>
  <c r="N459" i="22"/>
  <c r="M459" i="22"/>
  <c r="L459" i="22"/>
  <c r="K459" i="22"/>
  <c r="J459" i="22"/>
  <c r="I459" i="22"/>
  <c r="H459" i="22"/>
  <c r="G459" i="22"/>
  <c r="F459" i="22"/>
  <c r="E459" i="22"/>
  <c r="D459" i="22"/>
  <c r="C459" i="22"/>
  <c r="B459" i="22"/>
  <c r="A459" i="22"/>
  <c r="Z458" i="22"/>
  <c r="Y458" i="22"/>
  <c r="X458" i="22"/>
  <c r="W458" i="22"/>
  <c r="V458" i="22"/>
  <c r="U458" i="22"/>
  <c r="T458" i="22"/>
  <c r="S458" i="22"/>
  <c r="R458" i="22"/>
  <c r="Q458" i="22"/>
  <c r="P458" i="22"/>
  <c r="O458" i="22"/>
  <c r="N458" i="22"/>
  <c r="M458" i="22"/>
  <c r="L458" i="22"/>
  <c r="K458" i="22"/>
  <c r="J458" i="22"/>
  <c r="I458" i="22"/>
  <c r="H458" i="22"/>
  <c r="G458" i="22"/>
  <c r="F458" i="22"/>
  <c r="E458" i="22"/>
  <c r="D458" i="22"/>
  <c r="C458" i="22"/>
  <c r="B458" i="22"/>
  <c r="A458" i="22"/>
  <c r="Z457" i="22"/>
  <c r="Y457" i="22"/>
  <c r="X457" i="22"/>
  <c r="W457" i="22"/>
  <c r="V457" i="22"/>
  <c r="U457" i="22"/>
  <c r="T457" i="22"/>
  <c r="S457" i="22"/>
  <c r="R457" i="22"/>
  <c r="Q457" i="22"/>
  <c r="P457" i="22"/>
  <c r="O457" i="22"/>
  <c r="N457" i="22"/>
  <c r="M457" i="22"/>
  <c r="L457" i="22"/>
  <c r="K457" i="22"/>
  <c r="J457" i="22"/>
  <c r="I457" i="22"/>
  <c r="H457" i="22"/>
  <c r="G457" i="22"/>
  <c r="F457" i="22"/>
  <c r="E457" i="22"/>
  <c r="D457" i="22"/>
  <c r="C457" i="22"/>
  <c r="B457" i="22"/>
  <c r="A457" i="22"/>
  <c r="Z456" i="22"/>
  <c r="Y456" i="22"/>
  <c r="X456" i="22"/>
  <c r="W456" i="22"/>
  <c r="V456" i="22"/>
  <c r="U456" i="22"/>
  <c r="T456" i="22"/>
  <c r="S456" i="22"/>
  <c r="R456" i="22"/>
  <c r="Q456" i="22"/>
  <c r="P456" i="22"/>
  <c r="O456" i="22"/>
  <c r="N456" i="22"/>
  <c r="M456" i="22"/>
  <c r="L456" i="22"/>
  <c r="K456" i="22"/>
  <c r="J456" i="22"/>
  <c r="I456" i="22"/>
  <c r="H456" i="22"/>
  <c r="G456" i="22"/>
  <c r="F456" i="22"/>
  <c r="E456" i="22"/>
  <c r="D456" i="22"/>
  <c r="C456" i="22"/>
  <c r="B456" i="22"/>
  <c r="A456" i="22"/>
  <c r="Z455" i="22"/>
  <c r="Y455" i="22"/>
  <c r="X455" i="22"/>
  <c r="W455" i="22"/>
  <c r="V455" i="22"/>
  <c r="U455" i="22"/>
  <c r="T455" i="22"/>
  <c r="S455" i="22"/>
  <c r="R455" i="22"/>
  <c r="Q455" i="22"/>
  <c r="P455" i="22"/>
  <c r="O455" i="22"/>
  <c r="N455" i="22"/>
  <c r="M455" i="22"/>
  <c r="L455" i="22"/>
  <c r="K455" i="22"/>
  <c r="J455" i="22"/>
  <c r="I455" i="22"/>
  <c r="H455" i="22"/>
  <c r="G455" i="22"/>
  <c r="F455" i="22"/>
  <c r="E455" i="22"/>
  <c r="D455" i="22"/>
  <c r="C455" i="22"/>
  <c r="B455" i="22"/>
  <c r="A455" i="22"/>
  <c r="Z454" i="22"/>
  <c r="Y454" i="22"/>
  <c r="X454" i="22"/>
  <c r="W454" i="22"/>
  <c r="V454" i="22"/>
  <c r="U454" i="22"/>
  <c r="T454" i="22"/>
  <c r="S454" i="22"/>
  <c r="R454" i="22"/>
  <c r="Q454" i="22"/>
  <c r="P454" i="22"/>
  <c r="O454" i="22"/>
  <c r="N454" i="22"/>
  <c r="M454" i="22"/>
  <c r="L454" i="22"/>
  <c r="K454" i="22"/>
  <c r="J454" i="22"/>
  <c r="I454" i="22"/>
  <c r="H454" i="22"/>
  <c r="G454" i="22"/>
  <c r="F454" i="22"/>
  <c r="E454" i="22"/>
  <c r="D454" i="22"/>
  <c r="C454" i="22"/>
  <c r="B454" i="22"/>
  <c r="A454" i="22"/>
  <c r="Z453" i="22"/>
  <c r="Y453" i="22"/>
  <c r="X453" i="22"/>
  <c r="W453" i="22"/>
  <c r="V453" i="22"/>
  <c r="U453" i="22"/>
  <c r="T453" i="22"/>
  <c r="S453" i="22"/>
  <c r="R453" i="22"/>
  <c r="Q453" i="22"/>
  <c r="P453" i="22"/>
  <c r="O453" i="22"/>
  <c r="N453" i="22"/>
  <c r="M453" i="22"/>
  <c r="L453" i="22"/>
  <c r="K453" i="22"/>
  <c r="J453" i="22"/>
  <c r="I453" i="22"/>
  <c r="H453" i="22"/>
  <c r="G453" i="22"/>
  <c r="F453" i="22"/>
  <c r="E453" i="22"/>
  <c r="D453" i="22"/>
  <c r="C453" i="22"/>
  <c r="B453" i="22"/>
  <c r="A453" i="22"/>
  <c r="Z452" i="22"/>
  <c r="Y452" i="22"/>
  <c r="X452" i="22"/>
  <c r="W452" i="22"/>
  <c r="V452" i="22"/>
  <c r="U452" i="22"/>
  <c r="T452" i="22"/>
  <c r="S452" i="22"/>
  <c r="R452" i="22"/>
  <c r="Q452" i="22"/>
  <c r="P452" i="22"/>
  <c r="O452" i="22"/>
  <c r="N452" i="22"/>
  <c r="M452" i="22"/>
  <c r="L452" i="22"/>
  <c r="K452" i="22"/>
  <c r="J452" i="22"/>
  <c r="I452" i="22"/>
  <c r="H452" i="22"/>
  <c r="G452" i="22"/>
  <c r="F452" i="22"/>
  <c r="E452" i="22"/>
  <c r="D452" i="22"/>
  <c r="C452" i="22"/>
  <c r="B452" i="22"/>
  <c r="A452" i="22"/>
  <c r="Z451" i="22"/>
  <c r="Y451" i="22"/>
  <c r="X451" i="22"/>
  <c r="W451" i="22"/>
  <c r="V451" i="22"/>
  <c r="U451" i="22"/>
  <c r="T451" i="22"/>
  <c r="S451" i="22"/>
  <c r="R451" i="22"/>
  <c r="Q451" i="22"/>
  <c r="P451" i="22"/>
  <c r="O451" i="22"/>
  <c r="N451" i="22"/>
  <c r="M451" i="22"/>
  <c r="L451" i="22"/>
  <c r="K451" i="22"/>
  <c r="J451" i="22"/>
  <c r="I451" i="22"/>
  <c r="H451" i="22"/>
  <c r="G451" i="22"/>
  <c r="F451" i="22"/>
  <c r="E451" i="22"/>
  <c r="D451" i="22"/>
  <c r="C451" i="22"/>
  <c r="B451" i="22"/>
  <c r="A451" i="22"/>
  <c r="Z450" i="22"/>
  <c r="Y450" i="22"/>
  <c r="X450" i="22"/>
  <c r="W450" i="22"/>
  <c r="V450" i="22"/>
  <c r="U450" i="22"/>
  <c r="T450" i="22"/>
  <c r="S450" i="22"/>
  <c r="R450" i="22"/>
  <c r="Q450" i="22"/>
  <c r="P450" i="22"/>
  <c r="O450" i="22"/>
  <c r="N450" i="22"/>
  <c r="M450" i="22"/>
  <c r="L450" i="22"/>
  <c r="K450" i="22"/>
  <c r="J450" i="22"/>
  <c r="I450" i="22"/>
  <c r="H450" i="22"/>
  <c r="G450" i="22"/>
  <c r="F450" i="22"/>
  <c r="E450" i="22"/>
  <c r="D450" i="22"/>
  <c r="C450" i="22"/>
  <c r="B450" i="22"/>
  <c r="A450" i="22"/>
  <c r="Z449" i="22"/>
  <c r="Y449" i="22"/>
  <c r="X449" i="22"/>
  <c r="W449" i="22"/>
  <c r="V449" i="22"/>
  <c r="U449" i="22"/>
  <c r="T449" i="22"/>
  <c r="S449" i="22"/>
  <c r="R449" i="22"/>
  <c r="Q449" i="22"/>
  <c r="P449" i="22"/>
  <c r="O449" i="22"/>
  <c r="N449" i="22"/>
  <c r="M449" i="22"/>
  <c r="L449" i="22"/>
  <c r="K449" i="22"/>
  <c r="J449" i="22"/>
  <c r="I449" i="22"/>
  <c r="H449" i="22"/>
  <c r="G449" i="22"/>
  <c r="F449" i="22"/>
  <c r="E449" i="22"/>
  <c r="D449" i="22"/>
  <c r="C449" i="22"/>
  <c r="B449" i="22"/>
  <c r="A449" i="22"/>
  <c r="Z448" i="22"/>
  <c r="Y448" i="22"/>
  <c r="X448" i="22"/>
  <c r="W448" i="22"/>
  <c r="V448" i="22"/>
  <c r="U448" i="22"/>
  <c r="T448" i="22"/>
  <c r="S448" i="22"/>
  <c r="R448" i="22"/>
  <c r="Q448" i="22"/>
  <c r="P448" i="22"/>
  <c r="O448" i="22"/>
  <c r="N448" i="22"/>
  <c r="M448" i="22"/>
  <c r="L448" i="22"/>
  <c r="K448" i="22"/>
  <c r="J448" i="22"/>
  <c r="I448" i="22"/>
  <c r="H448" i="22"/>
  <c r="G448" i="22"/>
  <c r="F448" i="22"/>
  <c r="E448" i="22"/>
  <c r="D448" i="22"/>
  <c r="C448" i="22"/>
  <c r="B448" i="22"/>
  <c r="A448" i="22"/>
  <c r="Z447" i="22"/>
  <c r="Y447" i="22"/>
  <c r="X447" i="22"/>
  <c r="W447" i="22"/>
  <c r="V447" i="22"/>
  <c r="U447" i="22"/>
  <c r="T447" i="22"/>
  <c r="S447" i="22"/>
  <c r="R447" i="22"/>
  <c r="Q447" i="22"/>
  <c r="P447" i="22"/>
  <c r="O447" i="22"/>
  <c r="N447" i="22"/>
  <c r="M447" i="22"/>
  <c r="L447" i="22"/>
  <c r="K447" i="22"/>
  <c r="J447" i="22"/>
  <c r="I447" i="22"/>
  <c r="H447" i="22"/>
  <c r="G447" i="22"/>
  <c r="F447" i="22"/>
  <c r="E447" i="22"/>
  <c r="D447" i="22"/>
  <c r="C447" i="22"/>
  <c r="B447" i="22"/>
  <c r="A447" i="22"/>
  <c r="Z446" i="22"/>
  <c r="Y446" i="22"/>
  <c r="X446" i="22"/>
  <c r="W446" i="22"/>
  <c r="V446" i="22"/>
  <c r="U446" i="22"/>
  <c r="T446" i="22"/>
  <c r="S446" i="22"/>
  <c r="R446" i="22"/>
  <c r="Q446" i="22"/>
  <c r="P446" i="22"/>
  <c r="O446" i="22"/>
  <c r="N446" i="22"/>
  <c r="M446" i="22"/>
  <c r="L446" i="22"/>
  <c r="K446" i="22"/>
  <c r="J446" i="22"/>
  <c r="I446" i="22"/>
  <c r="H446" i="22"/>
  <c r="G446" i="22"/>
  <c r="F446" i="22"/>
  <c r="E446" i="22"/>
  <c r="D446" i="22"/>
  <c r="C446" i="22"/>
  <c r="B446" i="22"/>
  <c r="A446" i="22"/>
  <c r="Z445" i="22"/>
  <c r="Y445" i="22"/>
  <c r="X445" i="22"/>
  <c r="W445" i="22"/>
  <c r="V445" i="22"/>
  <c r="U445" i="22"/>
  <c r="T445" i="22"/>
  <c r="S445" i="22"/>
  <c r="R445" i="22"/>
  <c r="Q445" i="22"/>
  <c r="P445" i="22"/>
  <c r="O445" i="22"/>
  <c r="N445" i="22"/>
  <c r="M445" i="22"/>
  <c r="L445" i="22"/>
  <c r="K445" i="22"/>
  <c r="J445" i="22"/>
  <c r="I445" i="22"/>
  <c r="H445" i="22"/>
  <c r="G445" i="22"/>
  <c r="F445" i="22"/>
  <c r="E445" i="22"/>
  <c r="D445" i="22"/>
  <c r="C445" i="22"/>
  <c r="B445" i="22"/>
  <c r="A445" i="22"/>
  <c r="Z444" i="22"/>
  <c r="Y444" i="22"/>
  <c r="X444" i="22"/>
  <c r="W444" i="22"/>
  <c r="V444" i="22"/>
  <c r="U444" i="22"/>
  <c r="T444" i="22"/>
  <c r="S444" i="22"/>
  <c r="R444" i="22"/>
  <c r="Q444" i="22"/>
  <c r="P444" i="22"/>
  <c r="O444" i="22"/>
  <c r="N444" i="22"/>
  <c r="M444" i="22"/>
  <c r="L444" i="22"/>
  <c r="K444" i="22"/>
  <c r="J444" i="22"/>
  <c r="I444" i="22"/>
  <c r="H444" i="22"/>
  <c r="G444" i="22"/>
  <c r="F444" i="22"/>
  <c r="E444" i="22"/>
  <c r="D444" i="22"/>
  <c r="C444" i="22"/>
  <c r="B444" i="22"/>
  <c r="A444" i="22"/>
  <c r="Z443" i="22"/>
  <c r="Y443" i="22"/>
  <c r="X443" i="22"/>
  <c r="W443" i="22"/>
  <c r="V443" i="22"/>
  <c r="U443" i="22"/>
  <c r="T443" i="22"/>
  <c r="S443" i="22"/>
  <c r="R443" i="22"/>
  <c r="Q443" i="22"/>
  <c r="P443" i="22"/>
  <c r="O443" i="22"/>
  <c r="N443" i="22"/>
  <c r="M443" i="22"/>
  <c r="L443" i="22"/>
  <c r="K443" i="22"/>
  <c r="J443" i="22"/>
  <c r="I443" i="22"/>
  <c r="H443" i="22"/>
  <c r="G443" i="22"/>
  <c r="F443" i="22"/>
  <c r="E443" i="22"/>
  <c r="D443" i="22"/>
  <c r="C443" i="22"/>
  <c r="B443" i="22"/>
  <c r="A443" i="22"/>
  <c r="Z442" i="22"/>
  <c r="Y442" i="22"/>
  <c r="X442" i="22"/>
  <c r="W442" i="22"/>
  <c r="V442" i="22"/>
  <c r="U442" i="22"/>
  <c r="T442" i="22"/>
  <c r="S442" i="22"/>
  <c r="R442" i="22"/>
  <c r="Q442" i="22"/>
  <c r="P442" i="22"/>
  <c r="O442" i="22"/>
  <c r="N442" i="22"/>
  <c r="M442" i="22"/>
  <c r="L442" i="22"/>
  <c r="K442" i="22"/>
  <c r="J442" i="22"/>
  <c r="I442" i="22"/>
  <c r="H442" i="22"/>
  <c r="G442" i="22"/>
  <c r="F442" i="22"/>
  <c r="E442" i="22"/>
  <c r="D442" i="22"/>
  <c r="C442" i="22"/>
  <c r="B442" i="22"/>
  <c r="A442" i="22"/>
  <c r="Z441" i="22"/>
  <c r="Y441" i="22"/>
  <c r="X441" i="22"/>
  <c r="W441" i="22"/>
  <c r="V441" i="22"/>
  <c r="U441" i="22"/>
  <c r="T441" i="22"/>
  <c r="S441" i="22"/>
  <c r="R441" i="22"/>
  <c r="Q441" i="22"/>
  <c r="P441" i="22"/>
  <c r="O441" i="22"/>
  <c r="N441" i="22"/>
  <c r="M441" i="22"/>
  <c r="L441" i="22"/>
  <c r="K441" i="22"/>
  <c r="J441" i="22"/>
  <c r="I441" i="22"/>
  <c r="H441" i="22"/>
  <c r="G441" i="22"/>
  <c r="F441" i="22"/>
  <c r="E441" i="22"/>
  <c r="D441" i="22"/>
  <c r="C441" i="22"/>
  <c r="B441" i="22"/>
  <c r="A441" i="22"/>
  <c r="Z440" i="22"/>
  <c r="Y440" i="22"/>
  <c r="X440" i="22"/>
  <c r="W440" i="22"/>
  <c r="V440" i="22"/>
  <c r="U440" i="22"/>
  <c r="T440" i="22"/>
  <c r="S440" i="22"/>
  <c r="R440" i="22"/>
  <c r="Q440" i="22"/>
  <c r="P440" i="22"/>
  <c r="O440" i="22"/>
  <c r="N440" i="22"/>
  <c r="M440" i="22"/>
  <c r="L440" i="22"/>
  <c r="K440" i="22"/>
  <c r="J440" i="22"/>
  <c r="I440" i="22"/>
  <c r="H440" i="22"/>
  <c r="G440" i="22"/>
  <c r="F440" i="22"/>
  <c r="E440" i="22"/>
  <c r="D440" i="22"/>
  <c r="C440" i="22"/>
  <c r="B440" i="22"/>
  <c r="A440" i="22"/>
  <c r="Z439" i="22"/>
  <c r="Y439" i="22"/>
  <c r="X439" i="22"/>
  <c r="W439" i="22"/>
  <c r="V439" i="22"/>
  <c r="U439" i="22"/>
  <c r="T439" i="22"/>
  <c r="S439" i="22"/>
  <c r="R439" i="22"/>
  <c r="Q439" i="22"/>
  <c r="P439" i="22"/>
  <c r="O439" i="22"/>
  <c r="N439" i="22"/>
  <c r="M439" i="22"/>
  <c r="L439" i="22"/>
  <c r="K439" i="22"/>
  <c r="J439" i="22"/>
  <c r="I439" i="22"/>
  <c r="H439" i="22"/>
  <c r="G439" i="22"/>
  <c r="F439" i="22"/>
  <c r="E439" i="22"/>
  <c r="D439" i="22"/>
  <c r="C439" i="22"/>
  <c r="B439" i="22"/>
  <c r="A439" i="22"/>
  <c r="Z438" i="22"/>
  <c r="Y438" i="22"/>
  <c r="X438" i="22"/>
  <c r="W438" i="22"/>
  <c r="V438" i="22"/>
  <c r="U438" i="22"/>
  <c r="T438" i="22"/>
  <c r="S438" i="22"/>
  <c r="R438" i="22"/>
  <c r="Q438" i="22"/>
  <c r="P438" i="22"/>
  <c r="O438" i="22"/>
  <c r="N438" i="22"/>
  <c r="M438" i="22"/>
  <c r="L438" i="22"/>
  <c r="K438" i="22"/>
  <c r="J438" i="22"/>
  <c r="I438" i="22"/>
  <c r="H438" i="22"/>
  <c r="G438" i="22"/>
  <c r="F438" i="22"/>
  <c r="E438" i="22"/>
  <c r="D438" i="22"/>
  <c r="C438" i="22"/>
  <c r="B438" i="22"/>
  <c r="A438" i="22"/>
  <c r="Z437" i="22"/>
  <c r="Y437" i="22"/>
  <c r="X437" i="22"/>
  <c r="W437" i="22"/>
  <c r="V437" i="22"/>
  <c r="U437" i="22"/>
  <c r="T437" i="22"/>
  <c r="S437" i="22"/>
  <c r="R437" i="22"/>
  <c r="Q437" i="22"/>
  <c r="P437" i="22"/>
  <c r="O437" i="22"/>
  <c r="N437" i="22"/>
  <c r="M437" i="22"/>
  <c r="L437" i="22"/>
  <c r="K437" i="22"/>
  <c r="J437" i="22"/>
  <c r="I437" i="22"/>
  <c r="H437" i="22"/>
  <c r="G437" i="22"/>
  <c r="F437" i="22"/>
  <c r="E437" i="22"/>
  <c r="D437" i="22"/>
  <c r="C437" i="22"/>
  <c r="B437" i="22"/>
  <c r="A437" i="22"/>
  <c r="Z436" i="22"/>
  <c r="Y436" i="22"/>
  <c r="X436" i="22"/>
  <c r="W436" i="22"/>
  <c r="V436" i="22"/>
  <c r="U436" i="22"/>
  <c r="T436" i="22"/>
  <c r="S436" i="22"/>
  <c r="R436" i="22"/>
  <c r="Q436" i="22"/>
  <c r="P436" i="22"/>
  <c r="O436" i="22"/>
  <c r="N436" i="22"/>
  <c r="M436" i="22"/>
  <c r="L436" i="22"/>
  <c r="K436" i="22"/>
  <c r="J436" i="22"/>
  <c r="I436" i="22"/>
  <c r="H436" i="22"/>
  <c r="G436" i="22"/>
  <c r="F436" i="22"/>
  <c r="E436" i="22"/>
  <c r="D436" i="22"/>
  <c r="C436" i="22"/>
  <c r="B436" i="22"/>
  <c r="A436" i="22"/>
  <c r="Z435" i="22"/>
  <c r="Y435" i="22"/>
  <c r="X435" i="22"/>
  <c r="W435" i="22"/>
  <c r="V435" i="22"/>
  <c r="U435" i="22"/>
  <c r="T435" i="22"/>
  <c r="S435" i="22"/>
  <c r="R435" i="22"/>
  <c r="Q435" i="22"/>
  <c r="P435" i="22"/>
  <c r="O435" i="22"/>
  <c r="N435" i="22"/>
  <c r="M435" i="22"/>
  <c r="L435" i="22"/>
  <c r="K435" i="22"/>
  <c r="J435" i="22"/>
  <c r="I435" i="22"/>
  <c r="H435" i="22"/>
  <c r="G435" i="22"/>
  <c r="F435" i="22"/>
  <c r="E435" i="22"/>
  <c r="D435" i="22"/>
  <c r="C435" i="22"/>
  <c r="B435" i="22"/>
  <c r="A435" i="22"/>
  <c r="Z434" i="22"/>
  <c r="Y434" i="22"/>
  <c r="X434" i="22"/>
  <c r="W434" i="22"/>
  <c r="V434" i="22"/>
  <c r="U434" i="22"/>
  <c r="T434" i="22"/>
  <c r="S434" i="22"/>
  <c r="R434" i="22"/>
  <c r="Q434" i="22"/>
  <c r="P434" i="22"/>
  <c r="O434" i="22"/>
  <c r="N434" i="22"/>
  <c r="M434" i="22"/>
  <c r="L434" i="22"/>
  <c r="K434" i="22"/>
  <c r="J434" i="22"/>
  <c r="I434" i="22"/>
  <c r="H434" i="22"/>
  <c r="G434" i="22"/>
  <c r="F434" i="22"/>
  <c r="E434" i="22"/>
  <c r="D434" i="22"/>
  <c r="C434" i="22"/>
  <c r="B434" i="22"/>
  <c r="A434" i="22"/>
  <c r="Z433" i="22"/>
  <c r="Y433" i="22"/>
  <c r="X433" i="22"/>
  <c r="W433" i="22"/>
  <c r="V433" i="22"/>
  <c r="U433" i="22"/>
  <c r="T433" i="22"/>
  <c r="S433" i="22"/>
  <c r="R433" i="22"/>
  <c r="Q433" i="22"/>
  <c r="P433" i="22"/>
  <c r="O433" i="22"/>
  <c r="N433" i="22"/>
  <c r="M433" i="22"/>
  <c r="L433" i="22"/>
  <c r="K433" i="22"/>
  <c r="J433" i="22"/>
  <c r="I433" i="22"/>
  <c r="H433" i="22"/>
  <c r="G433" i="22"/>
  <c r="F433" i="22"/>
  <c r="E433" i="22"/>
  <c r="D433" i="22"/>
  <c r="C433" i="22"/>
  <c r="B433" i="22"/>
  <c r="A433" i="22"/>
  <c r="Z432" i="22"/>
  <c r="Y432" i="22"/>
  <c r="X432" i="22"/>
  <c r="W432" i="22"/>
  <c r="V432" i="22"/>
  <c r="U432" i="22"/>
  <c r="T432" i="22"/>
  <c r="S432" i="22"/>
  <c r="R432" i="22"/>
  <c r="Q432" i="22"/>
  <c r="P432" i="22"/>
  <c r="O432" i="22"/>
  <c r="N432" i="22"/>
  <c r="M432" i="22"/>
  <c r="L432" i="22"/>
  <c r="K432" i="22"/>
  <c r="J432" i="22"/>
  <c r="I432" i="22"/>
  <c r="H432" i="22"/>
  <c r="G432" i="22"/>
  <c r="F432" i="22"/>
  <c r="E432" i="22"/>
  <c r="D432" i="22"/>
  <c r="C432" i="22"/>
  <c r="B432" i="22"/>
  <c r="A432" i="22"/>
  <c r="Z431" i="22"/>
  <c r="Y431" i="22"/>
  <c r="X431" i="22"/>
  <c r="W431" i="22"/>
  <c r="V431" i="22"/>
  <c r="U431" i="22"/>
  <c r="T431" i="22"/>
  <c r="S431" i="22"/>
  <c r="R431" i="22"/>
  <c r="Q431" i="22"/>
  <c r="P431" i="22"/>
  <c r="O431" i="22"/>
  <c r="N431" i="22"/>
  <c r="M431" i="22"/>
  <c r="L431" i="22"/>
  <c r="K431" i="22"/>
  <c r="J431" i="22"/>
  <c r="I431" i="22"/>
  <c r="H431" i="22"/>
  <c r="G431" i="22"/>
  <c r="F431" i="22"/>
  <c r="E431" i="22"/>
  <c r="D431" i="22"/>
  <c r="C431" i="22"/>
  <c r="B431" i="22"/>
  <c r="A431" i="22"/>
  <c r="Z430" i="22"/>
  <c r="Y430" i="22"/>
  <c r="X430" i="22"/>
  <c r="W430" i="22"/>
  <c r="V430" i="22"/>
  <c r="U430" i="22"/>
  <c r="T430" i="22"/>
  <c r="S430" i="22"/>
  <c r="R430" i="22"/>
  <c r="Q430" i="22"/>
  <c r="P430" i="22"/>
  <c r="O430" i="22"/>
  <c r="N430" i="22"/>
  <c r="M430" i="22"/>
  <c r="L430" i="22"/>
  <c r="K430" i="22"/>
  <c r="J430" i="22"/>
  <c r="I430" i="22"/>
  <c r="H430" i="22"/>
  <c r="G430" i="22"/>
  <c r="F430" i="22"/>
  <c r="E430" i="22"/>
  <c r="D430" i="22"/>
  <c r="C430" i="22"/>
  <c r="B430" i="22"/>
  <c r="A430" i="22"/>
  <c r="Z429" i="22"/>
  <c r="Y429" i="22"/>
  <c r="X429" i="22"/>
  <c r="W429" i="22"/>
  <c r="V429" i="22"/>
  <c r="U429" i="22"/>
  <c r="T429" i="22"/>
  <c r="S429" i="22"/>
  <c r="R429" i="22"/>
  <c r="Q429" i="22"/>
  <c r="P429" i="22"/>
  <c r="O429" i="22"/>
  <c r="N429" i="22"/>
  <c r="M429" i="22"/>
  <c r="L429" i="22"/>
  <c r="K429" i="22"/>
  <c r="J429" i="22"/>
  <c r="I429" i="22"/>
  <c r="H429" i="22"/>
  <c r="G429" i="22"/>
  <c r="F429" i="22"/>
  <c r="E429" i="22"/>
  <c r="D429" i="22"/>
  <c r="C429" i="22"/>
  <c r="B429" i="22"/>
  <c r="A429" i="22"/>
  <c r="Z428" i="22"/>
  <c r="Y428" i="22"/>
  <c r="X428" i="22"/>
  <c r="W428" i="22"/>
  <c r="V428" i="22"/>
  <c r="U428" i="22"/>
  <c r="T428" i="22"/>
  <c r="S428" i="22"/>
  <c r="R428" i="22"/>
  <c r="Q428" i="22"/>
  <c r="P428" i="22"/>
  <c r="O428" i="22"/>
  <c r="N428" i="22"/>
  <c r="M428" i="22"/>
  <c r="L428" i="22"/>
  <c r="K428" i="22"/>
  <c r="J428" i="22"/>
  <c r="I428" i="22"/>
  <c r="H428" i="22"/>
  <c r="G428" i="22"/>
  <c r="F428" i="22"/>
  <c r="E428" i="22"/>
  <c r="D428" i="22"/>
  <c r="C428" i="22"/>
  <c r="B428" i="22"/>
  <c r="A428" i="22"/>
  <c r="Z427" i="22"/>
  <c r="Y427" i="22"/>
  <c r="X427" i="22"/>
  <c r="W427" i="22"/>
  <c r="V427" i="22"/>
  <c r="U427" i="22"/>
  <c r="T427" i="22"/>
  <c r="S427" i="22"/>
  <c r="R427" i="22"/>
  <c r="Q427" i="22"/>
  <c r="P427" i="22"/>
  <c r="O427" i="22"/>
  <c r="N427" i="22"/>
  <c r="M427" i="22"/>
  <c r="L427" i="22"/>
  <c r="K427" i="22"/>
  <c r="J427" i="22"/>
  <c r="I427" i="22"/>
  <c r="H427" i="22"/>
  <c r="G427" i="22"/>
  <c r="F427" i="22"/>
  <c r="E427" i="22"/>
  <c r="D427" i="22"/>
  <c r="C427" i="22"/>
  <c r="B427" i="22"/>
  <c r="A427" i="22"/>
  <c r="Z426" i="22"/>
  <c r="Y426" i="22"/>
  <c r="X426" i="22"/>
  <c r="W426" i="22"/>
  <c r="V426" i="22"/>
  <c r="U426" i="22"/>
  <c r="T426" i="22"/>
  <c r="S426" i="22"/>
  <c r="R426" i="22"/>
  <c r="Q426" i="22"/>
  <c r="P426" i="22"/>
  <c r="O426" i="22"/>
  <c r="N426" i="22"/>
  <c r="M426" i="22"/>
  <c r="L426" i="22"/>
  <c r="K426" i="22"/>
  <c r="J426" i="22"/>
  <c r="I426" i="22"/>
  <c r="H426" i="22"/>
  <c r="G426" i="22"/>
  <c r="F426" i="22"/>
  <c r="E426" i="22"/>
  <c r="D426" i="22"/>
  <c r="C426" i="22"/>
  <c r="B426" i="22"/>
  <c r="A426" i="22"/>
  <c r="Z425" i="22"/>
  <c r="Y425" i="22"/>
  <c r="X425" i="22"/>
  <c r="W425" i="22"/>
  <c r="V425" i="22"/>
  <c r="U425" i="22"/>
  <c r="T425" i="22"/>
  <c r="S425" i="22"/>
  <c r="R425" i="22"/>
  <c r="Q425" i="22"/>
  <c r="P425" i="22"/>
  <c r="O425" i="22"/>
  <c r="N425" i="22"/>
  <c r="M425" i="22"/>
  <c r="L425" i="22"/>
  <c r="K425" i="22"/>
  <c r="J425" i="22"/>
  <c r="I425" i="22"/>
  <c r="H425" i="22"/>
  <c r="G425" i="22"/>
  <c r="F425" i="22"/>
  <c r="E425" i="22"/>
  <c r="D425" i="22"/>
  <c r="C425" i="22"/>
  <c r="B425" i="22"/>
  <c r="A425" i="22"/>
  <c r="Z424" i="22"/>
  <c r="Y424" i="22"/>
  <c r="X424" i="22"/>
  <c r="W424" i="22"/>
  <c r="V424" i="22"/>
  <c r="U424" i="22"/>
  <c r="T424" i="22"/>
  <c r="S424" i="22"/>
  <c r="R424" i="22"/>
  <c r="Q424" i="22"/>
  <c r="P424" i="22"/>
  <c r="O424" i="22"/>
  <c r="N424" i="22"/>
  <c r="M424" i="22"/>
  <c r="L424" i="22"/>
  <c r="K424" i="22"/>
  <c r="J424" i="22"/>
  <c r="I424" i="22"/>
  <c r="H424" i="22"/>
  <c r="G424" i="22"/>
  <c r="F424" i="22"/>
  <c r="E424" i="22"/>
  <c r="D424" i="22"/>
  <c r="C424" i="22"/>
  <c r="B424" i="22"/>
  <c r="A424" i="22"/>
  <c r="Z423" i="22"/>
  <c r="Y423" i="22"/>
  <c r="X423" i="22"/>
  <c r="W423" i="22"/>
  <c r="V423" i="22"/>
  <c r="U423" i="22"/>
  <c r="T423" i="22"/>
  <c r="S423" i="22"/>
  <c r="R423" i="22"/>
  <c r="Q423" i="22"/>
  <c r="P423" i="22"/>
  <c r="O423" i="22"/>
  <c r="N423" i="22"/>
  <c r="M423" i="22"/>
  <c r="L423" i="22"/>
  <c r="K423" i="22"/>
  <c r="J423" i="22"/>
  <c r="I423" i="22"/>
  <c r="H423" i="22"/>
  <c r="G423" i="22"/>
  <c r="F423" i="22"/>
  <c r="E423" i="22"/>
  <c r="D423" i="22"/>
  <c r="C423" i="22"/>
  <c r="B423" i="22"/>
  <c r="A423" i="22"/>
  <c r="Z422" i="22"/>
  <c r="Y422" i="22"/>
  <c r="X422" i="22"/>
  <c r="W422" i="22"/>
  <c r="V422" i="22"/>
  <c r="U422" i="22"/>
  <c r="T422" i="22"/>
  <c r="S422" i="22"/>
  <c r="R422" i="22"/>
  <c r="Q422" i="22"/>
  <c r="P422" i="22"/>
  <c r="O422" i="22"/>
  <c r="N422" i="22"/>
  <c r="M422" i="22"/>
  <c r="L422" i="22"/>
  <c r="K422" i="22"/>
  <c r="J422" i="22"/>
  <c r="I422" i="22"/>
  <c r="H422" i="22"/>
  <c r="G422" i="22"/>
  <c r="F422" i="22"/>
  <c r="E422" i="22"/>
  <c r="D422" i="22"/>
  <c r="C422" i="22"/>
  <c r="B422" i="22"/>
  <c r="A422" i="22"/>
  <c r="Z421" i="22"/>
  <c r="Y421" i="22"/>
  <c r="X421" i="22"/>
  <c r="W421" i="22"/>
  <c r="V421" i="22"/>
  <c r="U421" i="22"/>
  <c r="T421" i="22"/>
  <c r="S421" i="22"/>
  <c r="R421" i="22"/>
  <c r="Q421" i="22"/>
  <c r="P421" i="22"/>
  <c r="O421" i="22"/>
  <c r="N421" i="22"/>
  <c r="M421" i="22"/>
  <c r="L421" i="22"/>
  <c r="K421" i="22"/>
  <c r="J421" i="22"/>
  <c r="I421" i="22"/>
  <c r="H421" i="22"/>
  <c r="G421" i="22"/>
  <c r="F421" i="22"/>
  <c r="E421" i="22"/>
  <c r="D421" i="22"/>
  <c r="C421" i="22"/>
  <c r="B421" i="22"/>
  <c r="A421" i="22"/>
  <c r="Z420" i="22"/>
  <c r="Y420" i="22"/>
  <c r="X420" i="22"/>
  <c r="W420" i="22"/>
  <c r="V420" i="22"/>
  <c r="U420" i="22"/>
  <c r="T420" i="22"/>
  <c r="S420" i="22"/>
  <c r="R420" i="22"/>
  <c r="Q420" i="22"/>
  <c r="P420" i="22"/>
  <c r="O420" i="22"/>
  <c r="N420" i="22"/>
  <c r="M420" i="22"/>
  <c r="L420" i="22"/>
  <c r="K420" i="22"/>
  <c r="J420" i="22"/>
  <c r="I420" i="22"/>
  <c r="H420" i="22"/>
  <c r="G420" i="22"/>
  <c r="F420" i="22"/>
  <c r="E420" i="22"/>
  <c r="D420" i="22"/>
  <c r="C420" i="22"/>
  <c r="B420" i="22"/>
  <c r="A420" i="22"/>
  <c r="Z419" i="22"/>
  <c r="Y419" i="22"/>
  <c r="X419" i="22"/>
  <c r="W419" i="22"/>
  <c r="V419" i="22"/>
  <c r="U419" i="22"/>
  <c r="T419" i="22"/>
  <c r="S419" i="22"/>
  <c r="R419" i="22"/>
  <c r="Q419" i="22"/>
  <c r="P419" i="22"/>
  <c r="O419" i="22"/>
  <c r="N419" i="22"/>
  <c r="M419" i="22"/>
  <c r="L419" i="22"/>
  <c r="K419" i="22"/>
  <c r="J419" i="22"/>
  <c r="I419" i="22"/>
  <c r="H419" i="22"/>
  <c r="G419" i="22"/>
  <c r="F419" i="22"/>
  <c r="E419" i="22"/>
  <c r="D419" i="22"/>
  <c r="C419" i="22"/>
  <c r="B419" i="22"/>
  <c r="A419" i="22"/>
  <c r="Z418" i="22"/>
  <c r="Y418" i="22"/>
  <c r="X418" i="22"/>
  <c r="W418" i="22"/>
  <c r="V418" i="22"/>
  <c r="U418" i="22"/>
  <c r="T418" i="22"/>
  <c r="S418" i="22"/>
  <c r="R418" i="22"/>
  <c r="Q418" i="22"/>
  <c r="P418" i="22"/>
  <c r="O418" i="22"/>
  <c r="N418" i="22"/>
  <c r="M418" i="22"/>
  <c r="L418" i="22"/>
  <c r="K418" i="22"/>
  <c r="J418" i="22"/>
  <c r="I418" i="22"/>
  <c r="H418" i="22"/>
  <c r="G418" i="22"/>
  <c r="F418" i="22"/>
  <c r="E418" i="22"/>
  <c r="D418" i="22"/>
  <c r="C418" i="22"/>
  <c r="B418" i="22"/>
  <c r="A418" i="22"/>
  <c r="Z417" i="22"/>
  <c r="Y417" i="22"/>
  <c r="X417" i="22"/>
  <c r="W417" i="22"/>
  <c r="V417" i="22"/>
  <c r="U417" i="22"/>
  <c r="T417" i="22"/>
  <c r="S417" i="22"/>
  <c r="R417" i="22"/>
  <c r="Q417" i="22"/>
  <c r="P417" i="22"/>
  <c r="O417" i="22"/>
  <c r="N417" i="22"/>
  <c r="M417" i="22"/>
  <c r="L417" i="22"/>
  <c r="K417" i="22"/>
  <c r="J417" i="22"/>
  <c r="I417" i="22"/>
  <c r="H417" i="22"/>
  <c r="G417" i="22"/>
  <c r="F417" i="22"/>
  <c r="E417" i="22"/>
  <c r="D417" i="22"/>
  <c r="C417" i="22"/>
  <c r="B417" i="22"/>
  <c r="A417" i="22"/>
  <c r="Z416" i="22"/>
  <c r="Y416" i="22"/>
  <c r="X416" i="22"/>
  <c r="W416" i="22"/>
  <c r="V416" i="22"/>
  <c r="U416" i="22"/>
  <c r="T416" i="22"/>
  <c r="S416" i="22"/>
  <c r="R416" i="22"/>
  <c r="Q416" i="22"/>
  <c r="P416" i="22"/>
  <c r="O416" i="22"/>
  <c r="N416" i="22"/>
  <c r="M416" i="22"/>
  <c r="L416" i="22"/>
  <c r="K416" i="22"/>
  <c r="J416" i="22"/>
  <c r="I416" i="22"/>
  <c r="H416" i="22"/>
  <c r="G416" i="22"/>
  <c r="F416" i="22"/>
  <c r="E416" i="22"/>
  <c r="D416" i="22"/>
  <c r="C416" i="22"/>
  <c r="B416" i="22"/>
  <c r="A416" i="22"/>
  <c r="Z415" i="22"/>
  <c r="Y415" i="22"/>
  <c r="X415" i="22"/>
  <c r="W415" i="22"/>
  <c r="V415" i="22"/>
  <c r="U415" i="22"/>
  <c r="T415" i="22"/>
  <c r="S415" i="22"/>
  <c r="R415" i="22"/>
  <c r="Q415" i="22"/>
  <c r="P415" i="22"/>
  <c r="O415" i="22"/>
  <c r="N415" i="22"/>
  <c r="M415" i="22"/>
  <c r="L415" i="22"/>
  <c r="K415" i="22"/>
  <c r="J415" i="22"/>
  <c r="I415" i="22"/>
  <c r="H415" i="22"/>
  <c r="G415" i="22"/>
  <c r="F415" i="22"/>
  <c r="E415" i="22"/>
  <c r="D415" i="22"/>
  <c r="C415" i="22"/>
  <c r="B415" i="22"/>
  <c r="A415" i="22"/>
  <c r="Z414" i="22"/>
  <c r="Y414" i="22"/>
  <c r="X414" i="22"/>
  <c r="W414" i="22"/>
  <c r="V414" i="22"/>
  <c r="U414" i="22"/>
  <c r="T414" i="22"/>
  <c r="S414" i="22"/>
  <c r="R414" i="22"/>
  <c r="Q414" i="22"/>
  <c r="P414" i="22"/>
  <c r="O414" i="22"/>
  <c r="N414" i="22"/>
  <c r="M414" i="22"/>
  <c r="L414" i="22"/>
  <c r="K414" i="22"/>
  <c r="J414" i="22"/>
  <c r="I414" i="22"/>
  <c r="H414" i="22"/>
  <c r="G414" i="22"/>
  <c r="F414" i="22"/>
  <c r="E414" i="22"/>
  <c r="D414" i="22"/>
  <c r="C414" i="22"/>
  <c r="B414" i="22"/>
  <c r="A414" i="22"/>
  <c r="Z413" i="22"/>
  <c r="Y413" i="22"/>
  <c r="X413" i="22"/>
  <c r="W413" i="22"/>
  <c r="V413" i="22"/>
  <c r="U413" i="22"/>
  <c r="T413" i="22"/>
  <c r="S413" i="22"/>
  <c r="R413" i="22"/>
  <c r="Q413" i="22"/>
  <c r="P413" i="22"/>
  <c r="O413" i="22"/>
  <c r="N413" i="22"/>
  <c r="M413" i="22"/>
  <c r="L413" i="22"/>
  <c r="K413" i="22"/>
  <c r="J413" i="22"/>
  <c r="I413" i="22"/>
  <c r="H413" i="22"/>
  <c r="G413" i="22"/>
  <c r="F413" i="22"/>
  <c r="E413" i="22"/>
  <c r="D413" i="22"/>
  <c r="C413" i="22"/>
  <c r="B413" i="22"/>
  <c r="A413" i="22"/>
  <c r="Z412" i="22"/>
  <c r="Y412" i="22"/>
  <c r="X412" i="22"/>
  <c r="W412" i="22"/>
  <c r="V412" i="22"/>
  <c r="U412" i="22"/>
  <c r="T412" i="22"/>
  <c r="S412" i="22"/>
  <c r="R412" i="22"/>
  <c r="Q412" i="22"/>
  <c r="P412" i="22"/>
  <c r="O412" i="22"/>
  <c r="N412" i="22"/>
  <c r="M412" i="22"/>
  <c r="L412" i="22"/>
  <c r="K412" i="22"/>
  <c r="J412" i="22"/>
  <c r="I412" i="22"/>
  <c r="H412" i="22"/>
  <c r="G412" i="22"/>
  <c r="F412" i="22"/>
  <c r="E412" i="22"/>
  <c r="D412" i="22"/>
  <c r="C412" i="22"/>
  <c r="B412" i="22"/>
  <c r="A412" i="22"/>
  <c r="Z411" i="22"/>
  <c r="Y411" i="22"/>
  <c r="X411" i="22"/>
  <c r="W411" i="22"/>
  <c r="V411" i="22"/>
  <c r="U411" i="22"/>
  <c r="T411" i="22"/>
  <c r="S411" i="22"/>
  <c r="R411" i="22"/>
  <c r="Q411" i="22"/>
  <c r="P411" i="22"/>
  <c r="O411" i="22"/>
  <c r="N411" i="22"/>
  <c r="M411" i="22"/>
  <c r="L411" i="22"/>
  <c r="K411" i="22"/>
  <c r="J411" i="22"/>
  <c r="I411" i="22"/>
  <c r="H411" i="22"/>
  <c r="G411" i="22"/>
  <c r="F411" i="22"/>
  <c r="E411" i="22"/>
  <c r="D411" i="22"/>
  <c r="C411" i="22"/>
  <c r="B411" i="22"/>
  <c r="A411" i="22"/>
  <c r="Z410" i="22"/>
  <c r="Y410" i="22"/>
  <c r="X410" i="22"/>
  <c r="W410" i="22"/>
  <c r="V410" i="22"/>
  <c r="U410" i="22"/>
  <c r="T410" i="22"/>
  <c r="S410" i="22"/>
  <c r="R410" i="22"/>
  <c r="Q410" i="22"/>
  <c r="P410" i="22"/>
  <c r="O410" i="22"/>
  <c r="N410" i="22"/>
  <c r="M410" i="22"/>
  <c r="L410" i="22"/>
  <c r="K410" i="22"/>
  <c r="J410" i="22"/>
  <c r="I410" i="22"/>
  <c r="H410" i="22"/>
  <c r="G410" i="22"/>
  <c r="F410" i="22"/>
  <c r="E410" i="22"/>
  <c r="D410" i="22"/>
  <c r="C410" i="22"/>
  <c r="B410" i="22"/>
  <c r="A410" i="22"/>
  <c r="Z409" i="22"/>
  <c r="Y409" i="22"/>
  <c r="X409" i="22"/>
  <c r="W409" i="22"/>
  <c r="V409" i="22"/>
  <c r="U409" i="22"/>
  <c r="T409" i="22"/>
  <c r="S409" i="22"/>
  <c r="R409" i="22"/>
  <c r="Q409" i="22"/>
  <c r="P409" i="22"/>
  <c r="O409" i="22"/>
  <c r="N409" i="22"/>
  <c r="M409" i="22"/>
  <c r="L409" i="22"/>
  <c r="K409" i="22"/>
  <c r="J409" i="22"/>
  <c r="I409" i="22"/>
  <c r="H409" i="22"/>
  <c r="G409" i="22"/>
  <c r="F409" i="22"/>
  <c r="E409" i="22"/>
  <c r="D409" i="22"/>
  <c r="C409" i="22"/>
  <c r="B409" i="22"/>
  <c r="A409" i="22"/>
  <c r="Z408" i="22"/>
  <c r="Y408" i="22"/>
  <c r="X408" i="22"/>
  <c r="W408" i="22"/>
  <c r="V408" i="22"/>
  <c r="U408" i="22"/>
  <c r="T408" i="22"/>
  <c r="S408" i="22"/>
  <c r="R408" i="22"/>
  <c r="Q408" i="22"/>
  <c r="P408" i="22"/>
  <c r="O408" i="22"/>
  <c r="N408" i="22"/>
  <c r="M408" i="22"/>
  <c r="L408" i="22"/>
  <c r="K408" i="22"/>
  <c r="J408" i="22"/>
  <c r="I408" i="22"/>
  <c r="H408" i="22"/>
  <c r="G408" i="22"/>
  <c r="F408" i="22"/>
  <c r="E408" i="22"/>
  <c r="D408" i="22"/>
  <c r="C408" i="22"/>
  <c r="B408" i="22"/>
  <c r="A408" i="22"/>
  <c r="Z407" i="22"/>
  <c r="Y407" i="22"/>
  <c r="X407" i="22"/>
  <c r="W407" i="22"/>
  <c r="V407" i="22"/>
  <c r="U407" i="22"/>
  <c r="T407" i="22"/>
  <c r="S407" i="22"/>
  <c r="R407" i="22"/>
  <c r="Q407" i="22"/>
  <c r="P407" i="22"/>
  <c r="O407" i="22"/>
  <c r="N407" i="22"/>
  <c r="M407" i="22"/>
  <c r="L407" i="22"/>
  <c r="K407" i="22"/>
  <c r="J407" i="22"/>
  <c r="I407" i="22"/>
  <c r="H407" i="22"/>
  <c r="G407" i="22"/>
  <c r="F407" i="22"/>
  <c r="E407" i="22"/>
  <c r="D407" i="22"/>
  <c r="C407" i="22"/>
  <c r="B407" i="22"/>
  <c r="A407" i="22"/>
  <c r="Z406" i="22"/>
  <c r="Y406" i="22"/>
  <c r="X406" i="22"/>
  <c r="W406" i="22"/>
  <c r="V406" i="22"/>
  <c r="U406" i="22"/>
  <c r="T406" i="22"/>
  <c r="S406" i="22"/>
  <c r="R406" i="22"/>
  <c r="Q406" i="22"/>
  <c r="P406" i="22"/>
  <c r="O406" i="22"/>
  <c r="N406" i="22"/>
  <c r="M406" i="22"/>
  <c r="L406" i="22"/>
  <c r="K406" i="22"/>
  <c r="J406" i="22"/>
  <c r="I406" i="22"/>
  <c r="H406" i="22"/>
  <c r="G406" i="22"/>
  <c r="F406" i="22"/>
  <c r="E406" i="22"/>
  <c r="D406" i="22"/>
  <c r="C406" i="22"/>
  <c r="B406" i="22"/>
  <c r="A406" i="22"/>
  <c r="Z405" i="22"/>
  <c r="Y405" i="22"/>
  <c r="X405" i="22"/>
  <c r="W405" i="22"/>
  <c r="V405" i="22"/>
  <c r="U405" i="22"/>
  <c r="T405" i="22"/>
  <c r="S405" i="22"/>
  <c r="R405" i="22"/>
  <c r="Q405" i="22"/>
  <c r="P405" i="22"/>
  <c r="O405" i="22"/>
  <c r="N405" i="22"/>
  <c r="M405" i="22"/>
  <c r="L405" i="22"/>
  <c r="K405" i="22"/>
  <c r="J405" i="22"/>
  <c r="I405" i="22"/>
  <c r="H405" i="22"/>
  <c r="G405" i="22"/>
  <c r="F405" i="22"/>
  <c r="E405" i="22"/>
  <c r="D405" i="22"/>
  <c r="C405" i="22"/>
  <c r="B405" i="22"/>
  <c r="A405" i="22"/>
  <c r="Z404" i="22"/>
  <c r="Y404" i="22"/>
  <c r="X404" i="22"/>
  <c r="W404" i="22"/>
  <c r="V404" i="22"/>
  <c r="U404" i="22"/>
  <c r="T404" i="22"/>
  <c r="S404" i="22"/>
  <c r="R404" i="22"/>
  <c r="Q404" i="22"/>
  <c r="P404" i="22"/>
  <c r="O404" i="22"/>
  <c r="N404" i="22"/>
  <c r="M404" i="22"/>
  <c r="L404" i="22"/>
  <c r="K404" i="22"/>
  <c r="J404" i="22"/>
  <c r="I404" i="22"/>
  <c r="H404" i="22"/>
  <c r="G404" i="22"/>
  <c r="F404" i="22"/>
  <c r="E404" i="22"/>
  <c r="D404" i="22"/>
  <c r="C404" i="22"/>
  <c r="B404" i="22"/>
  <c r="A404" i="22"/>
  <c r="Z403" i="22"/>
  <c r="Y403" i="22"/>
  <c r="X403" i="22"/>
  <c r="W403" i="22"/>
  <c r="V403" i="22"/>
  <c r="U403" i="22"/>
  <c r="T403" i="22"/>
  <c r="S403" i="22"/>
  <c r="R403" i="22"/>
  <c r="Q403" i="22"/>
  <c r="P403" i="22"/>
  <c r="O403" i="22"/>
  <c r="N403" i="22"/>
  <c r="M403" i="22"/>
  <c r="L403" i="22"/>
  <c r="K403" i="22"/>
  <c r="J403" i="22"/>
  <c r="I403" i="22"/>
  <c r="H403" i="22"/>
  <c r="G403" i="22"/>
  <c r="F403" i="22"/>
  <c r="E403" i="22"/>
  <c r="D403" i="22"/>
  <c r="C403" i="22"/>
  <c r="B403" i="22"/>
  <c r="A403" i="22"/>
  <c r="Z402" i="22"/>
  <c r="Y402" i="22"/>
  <c r="X402" i="22"/>
  <c r="W402" i="22"/>
  <c r="V402" i="22"/>
  <c r="U402" i="22"/>
  <c r="T402" i="22"/>
  <c r="S402" i="22"/>
  <c r="R402" i="22"/>
  <c r="Q402" i="22"/>
  <c r="P402" i="22"/>
  <c r="O402" i="22"/>
  <c r="N402" i="22"/>
  <c r="M402" i="22"/>
  <c r="L402" i="22"/>
  <c r="K402" i="22"/>
  <c r="J402" i="22"/>
  <c r="I402" i="22"/>
  <c r="H402" i="22"/>
  <c r="G402" i="22"/>
  <c r="F402" i="22"/>
  <c r="E402" i="22"/>
  <c r="D402" i="22"/>
  <c r="C402" i="22"/>
  <c r="B402" i="22"/>
  <c r="A402" i="22"/>
  <c r="Z401" i="22"/>
  <c r="Y401" i="22"/>
  <c r="X401" i="22"/>
  <c r="W401" i="22"/>
  <c r="V401" i="22"/>
  <c r="U401" i="22"/>
  <c r="T401" i="22"/>
  <c r="S401" i="22"/>
  <c r="R401" i="22"/>
  <c r="Q401" i="22"/>
  <c r="P401" i="22"/>
  <c r="O401" i="22"/>
  <c r="N401" i="22"/>
  <c r="M401" i="22"/>
  <c r="L401" i="22"/>
  <c r="K401" i="22"/>
  <c r="J401" i="22"/>
  <c r="I401" i="22"/>
  <c r="H401" i="22"/>
  <c r="G401" i="22"/>
  <c r="F401" i="22"/>
  <c r="E401" i="22"/>
  <c r="D401" i="22"/>
  <c r="C401" i="22"/>
  <c r="B401" i="22"/>
  <c r="A401" i="22"/>
  <c r="Z400" i="22"/>
  <c r="Y400" i="22"/>
  <c r="X400" i="22"/>
  <c r="W400" i="22"/>
  <c r="V400" i="22"/>
  <c r="U400" i="22"/>
  <c r="T400" i="22"/>
  <c r="S400" i="22"/>
  <c r="R400" i="22"/>
  <c r="Q400" i="22"/>
  <c r="P400" i="22"/>
  <c r="O400" i="22"/>
  <c r="N400" i="22"/>
  <c r="M400" i="22"/>
  <c r="L400" i="22"/>
  <c r="K400" i="22"/>
  <c r="J400" i="22"/>
  <c r="I400" i="22"/>
  <c r="H400" i="22"/>
  <c r="G400" i="22"/>
  <c r="F400" i="22"/>
  <c r="E400" i="22"/>
  <c r="D400" i="22"/>
  <c r="C400" i="22"/>
  <c r="B400" i="22"/>
  <c r="A400" i="22"/>
  <c r="Z399" i="22"/>
  <c r="Y399" i="22"/>
  <c r="X399" i="22"/>
  <c r="W399" i="22"/>
  <c r="V399" i="22"/>
  <c r="U399" i="22"/>
  <c r="T399" i="22"/>
  <c r="S399" i="22"/>
  <c r="R399" i="22"/>
  <c r="Q399" i="22"/>
  <c r="P399" i="22"/>
  <c r="O399" i="22"/>
  <c r="N399" i="22"/>
  <c r="M399" i="22"/>
  <c r="L399" i="22"/>
  <c r="K399" i="22"/>
  <c r="J399" i="22"/>
  <c r="I399" i="22"/>
  <c r="H399" i="22"/>
  <c r="G399" i="22"/>
  <c r="F399" i="22"/>
  <c r="E399" i="22"/>
  <c r="D399" i="22"/>
  <c r="C399" i="22"/>
  <c r="B399" i="22"/>
  <c r="A399" i="22"/>
  <c r="Z398" i="22"/>
  <c r="Y398" i="22"/>
  <c r="X398" i="22"/>
  <c r="W398" i="22"/>
  <c r="V398" i="22"/>
  <c r="U398" i="22"/>
  <c r="T398" i="22"/>
  <c r="S398" i="22"/>
  <c r="R398" i="22"/>
  <c r="Q398" i="22"/>
  <c r="P398" i="22"/>
  <c r="O398" i="22"/>
  <c r="N398" i="22"/>
  <c r="M398" i="22"/>
  <c r="L398" i="22"/>
  <c r="K398" i="22"/>
  <c r="J398" i="22"/>
  <c r="I398" i="22"/>
  <c r="H398" i="22"/>
  <c r="G398" i="22"/>
  <c r="F398" i="22"/>
  <c r="E398" i="22"/>
  <c r="D398" i="22"/>
  <c r="C398" i="22"/>
  <c r="B398" i="22"/>
  <c r="A398" i="22"/>
  <c r="Z397" i="22"/>
  <c r="Y397" i="22"/>
  <c r="X397" i="22"/>
  <c r="W397" i="22"/>
  <c r="V397" i="22"/>
  <c r="U397" i="22"/>
  <c r="T397" i="22"/>
  <c r="S397" i="22"/>
  <c r="R397" i="22"/>
  <c r="Q397" i="22"/>
  <c r="P397" i="22"/>
  <c r="O397" i="22"/>
  <c r="N397" i="22"/>
  <c r="M397" i="22"/>
  <c r="L397" i="22"/>
  <c r="K397" i="22"/>
  <c r="J397" i="22"/>
  <c r="I397" i="22"/>
  <c r="H397" i="22"/>
  <c r="G397" i="22"/>
  <c r="F397" i="22"/>
  <c r="E397" i="22"/>
  <c r="D397" i="22"/>
  <c r="C397" i="22"/>
  <c r="B397" i="22"/>
  <c r="A397" i="22"/>
  <c r="Z396" i="22"/>
  <c r="Y396" i="22"/>
  <c r="X396" i="22"/>
  <c r="W396" i="22"/>
  <c r="V396" i="22"/>
  <c r="U396" i="22"/>
  <c r="T396" i="22"/>
  <c r="S396" i="22"/>
  <c r="R396" i="22"/>
  <c r="Q396" i="22"/>
  <c r="P396" i="22"/>
  <c r="O396" i="22"/>
  <c r="N396" i="22"/>
  <c r="M396" i="22"/>
  <c r="L396" i="22"/>
  <c r="K396" i="22"/>
  <c r="J396" i="22"/>
  <c r="I396" i="22"/>
  <c r="H396" i="22"/>
  <c r="G396" i="22"/>
  <c r="F396" i="22"/>
  <c r="E396" i="22"/>
  <c r="D396" i="22"/>
  <c r="C396" i="22"/>
  <c r="B396" i="22"/>
  <c r="A396" i="22"/>
  <c r="Z395" i="22"/>
  <c r="Y395" i="22"/>
  <c r="X395" i="22"/>
  <c r="W395" i="22"/>
  <c r="V395" i="22"/>
  <c r="U395" i="22"/>
  <c r="T395" i="22"/>
  <c r="S395" i="22"/>
  <c r="R395" i="22"/>
  <c r="Q395" i="22"/>
  <c r="P395" i="22"/>
  <c r="O395" i="22"/>
  <c r="N395" i="22"/>
  <c r="M395" i="22"/>
  <c r="L395" i="22"/>
  <c r="K395" i="22"/>
  <c r="J395" i="22"/>
  <c r="I395" i="22"/>
  <c r="H395" i="22"/>
  <c r="G395" i="22"/>
  <c r="F395" i="22"/>
  <c r="E395" i="22"/>
  <c r="D395" i="22"/>
  <c r="C395" i="22"/>
  <c r="B395" i="22"/>
  <c r="A395" i="22"/>
  <c r="Z394" i="22"/>
  <c r="Y394" i="22"/>
  <c r="X394" i="22"/>
  <c r="W394" i="22"/>
  <c r="V394" i="22"/>
  <c r="U394" i="22"/>
  <c r="T394" i="22"/>
  <c r="S394" i="22"/>
  <c r="R394" i="22"/>
  <c r="Q394" i="22"/>
  <c r="P394" i="22"/>
  <c r="O394" i="22"/>
  <c r="N394" i="22"/>
  <c r="M394" i="22"/>
  <c r="L394" i="22"/>
  <c r="K394" i="22"/>
  <c r="J394" i="22"/>
  <c r="I394" i="22"/>
  <c r="H394" i="22"/>
  <c r="G394" i="22"/>
  <c r="F394" i="22"/>
  <c r="E394" i="22"/>
  <c r="D394" i="22"/>
  <c r="C394" i="22"/>
  <c r="B394" i="22"/>
  <c r="A394" i="22"/>
  <c r="Z393" i="22"/>
  <c r="Y393" i="22"/>
  <c r="X393" i="22"/>
  <c r="W393" i="22"/>
  <c r="V393" i="22"/>
  <c r="U393" i="22"/>
  <c r="T393" i="22"/>
  <c r="S393" i="22"/>
  <c r="R393" i="22"/>
  <c r="Q393" i="22"/>
  <c r="P393" i="22"/>
  <c r="O393" i="22"/>
  <c r="N393" i="22"/>
  <c r="M393" i="22"/>
  <c r="L393" i="22"/>
  <c r="K393" i="22"/>
  <c r="J393" i="22"/>
  <c r="I393" i="22"/>
  <c r="H393" i="22"/>
  <c r="G393" i="22"/>
  <c r="F393" i="22"/>
  <c r="E393" i="22"/>
  <c r="D393" i="22"/>
  <c r="C393" i="22"/>
  <c r="B393" i="22"/>
  <c r="A393" i="22"/>
  <c r="Z392" i="22"/>
  <c r="Y392" i="22"/>
  <c r="X392" i="22"/>
  <c r="W392" i="22"/>
  <c r="V392" i="22"/>
  <c r="U392" i="22"/>
  <c r="T392" i="22"/>
  <c r="S392" i="22"/>
  <c r="R392" i="22"/>
  <c r="Q392" i="22"/>
  <c r="P392" i="22"/>
  <c r="O392" i="22"/>
  <c r="N392" i="22"/>
  <c r="M392" i="22"/>
  <c r="L392" i="22"/>
  <c r="K392" i="22"/>
  <c r="J392" i="22"/>
  <c r="I392" i="22"/>
  <c r="H392" i="22"/>
  <c r="G392" i="22"/>
  <c r="F392" i="22"/>
  <c r="E392" i="22"/>
  <c r="D392" i="22"/>
  <c r="C392" i="22"/>
  <c r="B392" i="22"/>
  <c r="A392" i="22"/>
  <c r="Z391" i="22"/>
  <c r="Y391" i="22"/>
  <c r="X391" i="22"/>
  <c r="W391" i="22"/>
  <c r="V391" i="22"/>
  <c r="U391" i="22"/>
  <c r="T391" i="22"/>
  <c r="S391" i="22"/>
  <c r="R391" i="22"/>
  <c r="Q391" i="22"/>
  <c r="P391" i="22"/>
  <c r="O391" i="22"/>
  <c r="N391" i="22"/>
  <c r="M391" i="22"/>
  <c r="L391" i="22"/>
  <c r="K391" i="22"/>
  <c r="J391" i="22"/>
  <c r="I391" i="22"/>
  <c r="H391" i="22"/>
  <c r="G391" i="22"/>
  <c r="F391" i="22"/>
  <c r="E391" i="22"/>
  <c r="D391" i="22"/>
  <c r="C391" i="22"/>
  <c r="B391" i="22"/>
  <c r="A391" i="22"/>
  <c r="Z390" i="22"/>
  <c r="Y390" i="22"/>
  <c r="X390" i="22"/>
  <c r="W390" i="22"/>
  <c r="V390" i="22"/>
  <c r="U390" i="22"/>
  <c r="T390" i="22"/>
  <c r="S390" i="22"/>
  <c r="R390" i="22"/>
  <c r="Q390" i="22"/>
  <c r="P390" i="22"/>
  <c r="O390" i="22"/>
  <c r="N390" i="22"/>
  <c r="M390" i="22"/>
  <c r="L390" i="22"/>
  <c r="K390" i="22"/>
  <c r="J390" i="22"/>
  <c r="I390" i="22"/>
  <c r="H390" i="22"/>
  <c r="G390" i="22"/>
  <c r="F390" i="22"/>
  <c r="E390" i="22"/>
  <c r="D390" i="22"/>
  <c r="C390" i="22"/>
  <c r="B390" i="22"/>
  <c r="A390" i="22"/>
  <c r="Z389" i="22"/>
  <c r="Y389" i="22"/>
  <c r="X389" i="22"/>
  <c r="W389" i="22"/>
  <c r="V389" i="22"/>
  <c r="U389" i="22"/>
  <c r="T389" i="22"/>
  <c r="S389" i="22"/>
  <c r="R389" i="22"/>
  <c r="Q389" i="22"/>
  <c r="P389" i="22"/>
  <c r="O389" i="22"/>
  <c r="N389" i="22"/>
  <c r="M389" i="22"/>
  <c r="L389" i="22"/>
  <c r="K389" i="22"/>
  <c r="J389" i="22"/>
  <c r="I389" i="22"/>
  <c r="H389" i="22"/>
  <c r="G389" i="22"/>
  <c r="F389" i="22"/>
  <c r="E389" i="22"/>
  <c r="D389" i="22"/>
  <c r="C389" i="22"/>
  <c r="B389" i="22"/>
  <c r="A389" i="22"/>
  <c r="Z388" i="22"/>
  <c r="Y388" i="22"/>
  <c r="X388" i="22"/>
  <c r="W388" i="22"/>
  <c r="V388" i="22"/>
  <c r="U388" i="22"/>
  <c r="T388" i="22"/>
  <c r="S388" i="22"/>
  <c r="R388" i="22"/>
  <c r="Q388" i="22"/>
  <c r="P388" i="22"/>
  <c r="O388" i="22"/>
  <c r="N388" i="22"/>
  <c r="M388" i="22"/>
  <c r="L388" i="22"/>
  <c r="K388" i="22"/>
  <c r="J388" i="22"/>
  <c r="I388" i="22"/>
  <c r="H388" i="22"/>
  <c r="G388" i="22"/>
  <c r="F388" i="22"/>
  <c r="E388" i="22"/>
  <c r="D388" i="22"/>
  <c r="C388" i="22"/>
  <c r="B388" i="22"/>
  <c r="A388" i="22"/>
  <c r="Z387" i="22"/>
  <c r="Y387" i="22"/>
  <c r="X387" i="22"/>
  <c r="W387" i="22"/>
  <c r="V387" i="22"/>
  <c r="U387" i="22"/>
  <c r="T387" i="22"/>
  <c r="S387" i="22"/>
  <c r="R387" i="22"/>
  <c r="Q387" i="22"/>
  <c r="P387" i="22"/>
  <c r="O387" i="22"/>
  <c r="N387" i="22"/>
  <c r="M387" i="22"/>
  <c r="L387" i="22"/>
  <c r="K387" i="22"/>
  <c r="J387" i="22"/>
  <c r="I387" i="22"/>
  <c r="H387" i="22"/>
  <c r="G387" i="22"/>
  <c r="F387" i="22"/>
  <c r="E387" i="22"/>
  <c r="D387" i="22"/>
  <c r="C387" i="22"/>
  <c r="B387" i="22"/>
  <c r="A387" i="22"/>
  <c r="Z386" i="22"/>
  <c r="Y386" i="22"/>
  <c r="X386" i="22"/>
  <c r="W386" i="22"/>
  <c r="V386" i="22"/>
  <c r="U386" i="22"/>
  <c r="T386" i="22"/>
  <c r="S386" i="22"/>
  <c r="R386" i="22"/>
  <c r="Q386" i="22"/>
  <c r="P386" i="22"/>
  <c r="O386" i="22"/>
  <c r="N386" i="22"/>
  <c r="M386" i="22"/>
  <c r="L386" i="22"/>
  <c r="K386" i="22"/>
  <c r="J386" i="22"/>
  <c r="I386" i="22"/>
  <c r="H386" i="22"/>
  <c r="G386" i="22"/>
  <c r="F386" i="22"/>
  <c r="E386" i="22"/>
  <c r="D386" i="22"/>
  <c r="C386" i="22"/>
  <c r="B386" i="22"/>
  <c r="A386" i="22"/>
  <c r="Z385" i="22"/>
  <c r="Y385" i="22"/>
  <c r="X385" i="22"/>
  <c r="W385" i="22"/>
  <c r="V385" i="22"/>
  <c r="U385" i="22"/>
  <c r="T385" i="22"/>
  <c r="S385" i="22"/>
  <c r="R385" i="22"/>
  <c r="Q385" i="22"/>
  <c r="P385" i="22"/>
  <c r="O385" i="22"/>
  <c r="N385" i="22"/>
  <c r="M385" i="22"/>
  <c r="L385" i="22"/>
  <c r="K385" i="22"/>
  <c r="J385" i="22"/>
  <c r="I385" i="22"/>
  <c r="H385" i="22"/>
  <c r="G385" i="22"/>
  <c r="F385" i="22"/>
  <c r="E385" i="22"/>
  <c r="D385" i="22"/>
  <c r="C385" i="22"/>
  <c r="B385" i="22"/>
  <c r="A385" i="22"/>
  <c r="Z384" i="22"/>
  <c r="Y384" i="22"/>
  <c r="X384" i="22"/>
  <c r="W384" i="22"/>
  <c r="V384" i="22"/>
  <c r="U384" i="22"/>
  <c r="T384" i="22"/>
  <c r="S384" i="22"/>
  <c r="R384" i="22"/>
  <c r="Q384" i="22"/>
  <c r="P384" i="22"/>
  <c r="O384" i="22"/>
  <c r="N384" i="22"/>
  <c r="M384" i="22"/>
  <c r="L384" i="22"/>
  <c r="K384" i="22"/>
  <c r="J384" i="22"/>
  <c r="I384" i="22"/>
  <c r="H384" i="22"/>
  <c r="G384" i="22"/>
  <c r="F384" i="22"/>
  <c r="E384" i="22"/>
  <c r="D384" i="22"/>
  <c r="C384" i="22"/>
  <c r="B384" i="22"/>
  <c r="A384" i="22"/>
  <c r="Z383" i="22"/>
  <c r="Y383" i="22"/>
  <c r="X383" i="22"/>
  <c r="W383" i="22"/>
  <c r="V383" i="22"/>
  <c r="U383" i="22"/>
  <c r="T383" i="22"/>
  <c r="S383" i="22"/>
  <c r="R383" i="22"/>
  <c r="Q383" i="22"/>
  <c r="P383" i="22"/>
  <c r="O383" i="22"/>
  <c r="N383" i="22"/>
  <c r="M383" i="22"/>
  <c r="L383" i="22"/>
  <c r="K383" i="22"/>
  <c r="J383" i="22"/>
  <c r="I383" i="22"/>
  <c r="H383" i="22"/>
  <c r="G383" i="22"/>
  <c r="F383" i="22"/>
  <c r="E383" i="22"/>
  <c r="D383" i="22"/>
  <c r="C383" i="22"/>
  <c r="B383" i="22"/>
  <c r="A383" i="22"/>
  <c r="Z382" i="22"/>
  <c r="Y382" i="22"/>
  <c r="X382" i="22"/>
  <c r="W382" i="22"/>
  <c r="V382" i="22"/>
  <c r="U382" i="22"/>
  <c r="T382" i="22"/>
  <c r="S382" i="22"/>
  <c r="R382" i="22"/>
  <c r="Q382" i="22"/>
  <c r="P382" i="22"/>
  <c r="O382" i="22"/>
  <c r="N382" i="22"/>
  <c r="M382" i="22"/>
  <c r="L382" i="22"/>
  <c r="K382" i="22"/>
  <c r="J382" i="22"/>
  <c r="I382" i="22"/>
  <c r="H382" i="22"/>
  <c r="G382" i="22"/>
  <c r="F382" i="22"/>
  <c r="E382" i="22"/>
  <c r="D382" i="22"/>
  <c r="C382" i="22"/>
  <c r="B382" i="22"/>
  <c r="A382" i="22"/>
  <c r="Z381" i="22"/>
  <c r="Y381" i="22"/>
  <c r="X381" i="22"/>
  <c r="W381" i="22"/>
  <c r="V381" i="22"/>
  <c r="U381" i="22"/>
  <c r="T381" i="22"/>
  <c r="S381" i="22"/>
  <c r="R381" i="22"/>
  <c r="Q381" i="22"/>
  <c r="P381" i="22"/>
  <c r="O381" i="22"/>
  <c r="N381" i="22"/>
  <c r="M381" i="22"/>
  <c r="L381" i="22"/>
  <c r="K381" i="22"/>
  <c r="J381" i="22"/>
  <c r="I381" i="22"/>
  <c r="H381" i="22"/>
  <c r="G381" i="22"/>
  <c r="F381" i="22"/>
  <c r="E381" i="22"/>
  <c r="D381" i="22"/>
  <c r="C381" i="22"/>
  <c r="B381" i="22"/>
  <c r="A381" i="22"/>
  <c r="Z380" i="22"/>
  <c r="Y380" i="22"/>
  <c r="X380" i="22"/>
  <c r="W380" i="22"/>
  <c r="V380" i="22"/>
  <c r="U380" i="22"/>
  <c r="T380" i="22"/>
  <c r="S380" i="22"/>
  <c r="R380" i="22"/>
  <c r="Q380" i="22"/>
  <c r="P380" i="22"/>
  <c r="O380" i="22"/>
  <c r="N380" i="22"/>
  <c r="M380" i="22"/>
  <c r="L380" i="22"/>
  <c r="K380" i="22"/>
  <c r="J380" i="22"/>
  <c r="I380" i="22"/>
  <c r="H380" i="22"/>
  <c r="G380" i="22"/>
  <c r="F380" i="22"/>
  <c r="E380" i="22"/>
  <c r="D380" i="22"/>
  <c r="C380" i="22"/>
  <c r="B380" i="22"/>
  <c r="A380" i="22"/>
  <c r="Z379" i="22"/>
  <c r="Y379" i="22"/>
  <c r="X379" i="22"/>
  <c r="W379" i="22"/>
  <c r="V379" i="22"/>
  <c r="U379" i="22"/>
  <c r="T379" i="22"/>
  <c r="S379" i="22"/>
  <c r="R379" i="22"/>
  <c r="Q379" i="22"/>
  <c r="P379" i="22"/>
  <c r="O379" i="22"/>
  <c r="N379" i="22"/>
  <c r="M379" i="22"/>
  <c r="L379" i="22"/>
  <c r="K379" i="22"/>
  <c r="J379" i="22"/>
  <c r="I379" i="22"/>
  <c r="H379" i="22"/>
  <c r="G379" i="22"/>
  <c r="F379" i="22"/>
  <c r="E379" i="22"/>
  <c r="D379" i="22"/>
  <c r="C379" i="22"/>
  <c r="B379" i="22"/>
  <c r="A379" i="22"/>
  <c r="Z378" i="22"/>
  <c r="Y378" i="22"/>
  <c r="X378" i="22"/>
  <c r="W378" i="22"/>
  <c r="V378" i="22"/>
  <c r="U378" i="22"/>
  <c r="T378" i="22"/>
  <c r="S378" i="22"/>
  <c r="R378" i="22"/>
  <c r="Q378" i="22"/>
  <c r="P378" i="22"/>
  <c r="O378" i="22"/>
  <c r="N378" i="22"/>
  <c r="M378" i="22"/>
  <c r="L378" i="22"/>
  <c r="K378" i="22"/>
  <c r="J378" i="22"/>
  <c r="I378" i="22"/>
  <c r="H378" i="22"/>
  <c r="G378" i="22"/>
  <c r="F378" i="22"/>
  <c r="E378" i="22"/>
  <c r="D378" i="22"/>
  <c r="C378" i="22"/>
  <c r="B378" i="22"/>
  <c r="A378" i="22"/>
  <c r="Z377" i="22"/>
  <c r="Y377" i="22"/>
  <c r="X377" i="22"/>
  <c r="W377" i="22"/>
  <c r="V377" i="22"/>
  <c r="U377" i="22"/>
  <c r="T377" i="22"/>
  <c r="S377" i="22"/>
  <c r="R377" i="22"/>
  <c r="Q377" i="22"/>
  <c r="P377" i="22"/>
  <c r="O377" i="22"/>
  <c r="N377" i="22"/>
  <c r="M377" i="22"/>
  <c r="L377" i="22"/>
  <c r="K377" i="22"/>
  <c r="J377" i="22"/>
  <c r="I377" i="22"/>
  <c r="H377" i="22"/>
  <c r="G377" i="22"/>
  <c r="F377" i="22"/>
  <c r="E377" i="22"/>
  <c r="D377" i="22"/>
  <c r="C377" i="22"/>
  <c r="B377" i="22"/>
  <c r="A377" i="22"/>
  <c r="Z376" i="22"/>
  <c r="Y376" i="22"/>
  <c r="X376" i="22"/>
  <c r="W376" i="22"/>
  <c r="V376" i="22"/>
  <c r="U376" i="22"/>
  <c r="T376" i="22"/>
  <c r="S376" i="22"/>
  <c r="R376" i="22"/>
  <c r="Q376" i="22"/>
  <c r="P376" i="22"/>
  <c r="O376" i="22"/>
  <c r="N376" i="22"/>
  <c r="M376" i="22"/>
  <c r="L376" i="22"/>
  <c r="K376" i="22"/>
  <c r="J376" i="22"/>
  <c r="I376" i="22"/>
  <c r="H376" i="22"/>
  <c r="G376" i="22"/>
  <c r="F376" i="22"/>
  <c r="E376" i="22"/>
  <c r="D376" i="22"/>
  <c r="C376" i="22"/>
  <c r="B376" i="22"/>
  <c r="A376" i="22"/>
  <c r="Z375" i="22"/>
  <c r="Y375" i="22"/>
  <c r="X375" i="22"/>
  <c r="W375" i="22"/>
  <c r="V375" i="22"/>
  <c r="U375" i="22"/>
  <c r="T375" i="22"/>
  <c r="S375" i="22"/>
  <c r="R375" i="22"/>
  <c r="Q375" i="22"/>
  <c r="P375" i="22"/>
  <c r="O375" i="22"/>
  <c r="N375" i="22"/>
  <c r="M375" i="22"/>
  <c r="L375" i="22"/>
  <c r="K375" i="22"/>
  <c r="J375" i="22"/>
  <c r="I375" i="22"/>
  <c r="H375" i="22"/>
  <c r="G375" i="22"/>
  <c r="F375" i="22"/>
  <c r="E375" i="22"/>
  <c r="D375" i="22"/>
  <c r="C375" i="22"/>
  <c r="B375" i="22"/>
  <c r="A375" i="22"/>
  <c r="Z374" i="22"/>
  <c r="Y374" i="22"/>
  <c r="X374" i="22"/>
  <c r="W374" i="22"/>
  <c r="V374" i="22"/>
  <c r="U374" i="22"/>
  <c r="T374" i="22"/>
  <c r="S374" i="22"/>
  <c r="R374" i="22"/>
  <c r="Q374" i="22"/>
  <c r="P374" i="22"/>
  <c r="O374" i="22"/>
  <c r="N374" i="22"/>
  <c r="M374" i="22"/>
  <c r="L374" i="22"/>
  <c r="K374" i="22"/>
  <c r="J374" i="22"/>
  <c r="I374" i="22"/>
  <c r="H374" i="22"/>
  <c r="G374" i="22"/>
  <c r="F374" i="22"/>
  <c r="E374" i="22"/>
  <c r="D374" i="22"/>
  <c r="C374" i="22"/>
  <c r="B374" i="22"/>
  <c r="A374" i="22"/>
  <c r="Z373" i="22"/>
  <c r="Y373" i="22"/>
  <c r="X373" i="22"/>
  <c r="W373" i="22"/>
  <c r="V373" i="22"/>
  <c r="U373" i="22"/>
  <c r="T373" i="22"/>
  <c r="S373" i="22"/>
  <c r="R373" i="22"/>
  <c r="Q373" i="22"/>
  <c r="P373" i="22"/>
  <c r="O373" i="22"/>
  <c r="N373" i="22"/>
  <c r="M373" i="22"/>
  <c r="L373" i="22"/>
  <c r="K373" i="22"/>
  <c r="J373" i="22"/>
  <c r="I373" i="22"/>
  <c r="H373" i="22"/>
  <c r="G373" i="22"/>
  <c r="F373" i="22"/>
  <c r="E373" i="22"/>
  <c r="D373" i="22"/>
  <c r="C373" i="22"/>
  <c r="B373" i="22"/>
  <c r="A373" i="22"/>
  <c r="Z372" i="22"/>
  <c r="Y372" i="22"/>
  <c r="X372" i="22"/>
  <c r="W372" i="22"/>
  <c r="V372" i="22"/>
  <c r="U372" i="22"/>
  <c r="T372" i="22"/>
  <c r="S372" i="22"/>
  <c r="R372" i="22"/>
  <c r="Q372" i="22"/>
  <c r="P372" i="22"/>
  <c r="O372" i="22"/>
  <c r="N372" i="22"/>
  <c r="M372" i="22"/>
  <c r="L372" i="22"/>
  <c r="K372" i="22"/>
  <c r="J372" i="22"/>
  <c r="I372" i="22"/>
  <c r="H372" i="22"/>
  <c r="G372" i="22"/>
  <c r="F372" i="22"/>
  <c r="E372" i="22"/>
  <c r="D372" i="22"/>
  <c r="C372" i="22"/>
  <c r="B372" i="22"/>
  <c r="A372" i="22"/>
  <c r="Z371" i="22"/>
  <c r="Y371" i="22"/>
  <c r="X371" i="22"/>
  <c r="W371" i="22"/>
  <c r="V371" i="22"/>
  <c r="U371" i="22"/>
  <c r="T371" i="22"/>
  <c r="S371" i="22"/>
  <c r="R371" i="22"/>
  <c r="Q371" i="22"/>
  <c r="P371" i="22"/>
  <c r="O371" i="22"/>
  <c r="N371" i="22"/>
  <c r="M371" i="22"/>
  <c r="L371" i="22"/>
  <c r="K371" i="22"/>
  <c r="J371" i="22"/>
  <c r="I371" i="22"/>
  <c r="H371" i="22"/>
  <c r="G371" i="22"/>
  <c r="F371" i="22"/>
  <c r="E371" i="22"/>
  <c r="D371" i="22"/>
  <c r="C371" i="22"/>
  <c r="B371" i="22"/>
  <c r="A371" i="22"/>
  <c r="Z370" i="22"/>
  <c r="Y370" i="22"/>
  <c r="X370" i="22"/>
  <c r="W370" i="22"/>
  <c r="V370" i="22"/>
  <c r="U370" i="22"/>
  <c r="T370" i="22"/>
  <c r="S370" i="22"/>
  <c r="R370" i="22"/>
  <c r="Q370" i="22"/>
  <c r="P370" i="22"/>
  <c r="O370" i="22"/>
  <c r="N370" i="22"/>
  <c r="M370" i="22"/>
  <c r="L370" i="22"/>
  <c r="K370" i="22"/>
  <c r="J370" i="22"/>
  <c r="I370" i="22"/>
  <c r="H370" i="22"/>
  <c r="G370" i="22"/>
  <c r="F370" i="22"/>
  <c r="E370" i="22"/>
  <c r="D370" i="22"/>
  <c r="C370" i="22"/>
  <c r="B370" i="22"/>
  <c r="A370" i="22"/>
  <c r="Z369" i="22"/>
  <c r="Y369" i="22"/>
  <c r="X369" i="22"/>
  <c r="W369" i="22"/>
  <c r="V369" i="22"/>
  <c r="U369" i="22"/>
  <c r="T369" i="22"/>
  <c r="S369" i="22"/>
  <c r="R369" i="22"/>
  <c r="Q369" i="22"/>
  <c r="P369" i="22"/>
  <c r="O369" i="22"/>
  <c r="N369" i="22"/>
  <c r="M369" i="22"/>
  <c r="L369" i="22"/>
  <c r="K369" i="22"/>
  <c r="J369" i="22"/>
  <c r="I369" i="22"/>
  <c r="H369" i="22"/>
  <c r="G369" i="22"/>
  <c r="F369" i="22"/>
  <c r="E369" i="22"/>
  <c r="D369" i="22"/>
  <c r="C369" i="22"/>
  <c r="B369" i="22"/>
  <c r="A369" i="22"/>
  <c r="Z368" i="22"/>
  <c r="Y368" i="22"/>
  <c r="X368" i="22"/>
  <c r="W368" i="22"/>
  <c r="V368" i="22"/>
  <c r="U368" i="22"/>
  <c r="T368" i="22"/>
  <c r="S368" i="22"/>
  <c r="R368" i="22"/>
  <c r="Q368" i="22"/>
  <c r="P368" i="22"/>
  <c r="O368" i="22"/>
  <c r="N368" i="22"/>
  <c r="M368" i="22"/>
  <c r="L368" i="22"/>
  <c r="K368" i="22"/>
  <c r="J368" i="22"/>
  <c r="I368" i="22"/>
  <c r="H368" i="22"/>
  <c r="G368" i="22"/>
  <c r="F368" i="22"/>
  <c r="E368" i="22"/>
  <c r="D368" i="22"/>
  <c r="C368" i="22"/>
  <c r="B368" i="22"/>
  <c r="A368" i="22"/>
  <c r="Z367" i="22"/>
  <c r="Y367" i="22"/>
  <c r="X367" i="22"/>
  <c r="W367" i="22"/>
  <c r="V367" i="22"/>
  <c r="U367" i="22"/>
  <c r="T367" i="22"/>
  <c r="S367" i="22"/>
  <c r="R367" i="22"/>
  <c r="Q367" i="22"/>
  <c r="P367" i="22"/>
  <c r="O367" i="22"/>
  <c r="N367" i="22"/>
  <c r="M367" i="22"/>
  <c r="L367" i="22"/>
  <c r="K367" i="22"/>
  <c r="J367" i="22"/>
  <c r="I367" i="22"/>
  <c r="H367" i="22"/>
  <c r="G367" i="22"/>
  <c r="F367" i="22"/>
  <c r="E367" i="22"/>
  <c r="D367" i="22"/>
  <c r="C367" i="22"/>
  <c r="B367" i="22"/>
  <c r="A367" i="22"/>
  <c r="Z366" i="22"/>
  <c r="Y366" i="22"/>
  <c r="X366" i="22"/>
  <c r="W366" i="22"/>
  <c r="V366" i="22"/>
  <c r="U366" i="22"/>
  <c r="T366" i="22"/>
  <c r="S366" i="22"/>
  <c r="R366" i="22"/>
  <c r="Q366" i="22"/>
  <c r="P366" i="22"/>
  <c r="O366" i="22"/>
  <c r="N366" i="22"/>
  <c r="M366" i="22"/>
  <c r="L366" i="22"/>
  <c r="K366" i="22"/>
  <c r="J366" i="22"/>
  <c r="I366" i="22"/>
  <c r="H366" i="22"/>
  <c r="G366" i="22"/>
  <c r="F366" i="22"/>
  <c r="E366" i="22"/>
  <c r="D366" i="22"/>
  <c r="C366" i="22"/>
  <c r="B366" i="22"/>
  <c r="A366" i="22"/>
  <c r="Z365" i="22"/>
  <c r="Y365" i="22"/>
  <c r="X365" i="22"/>
  <c r="W365" i="22"/>
  <c r="V365" i="22"/>
  <c r="U365" i="22"/>
  <c r="T365" i="22"/>
  <c r="S365" i="22"/>
  <c r="R365" i="22"/>
  <c r="Q365" i="22"/>
  <c r="P365" i="22"/>
  <c r="O365" i="22"/>
  <c r="N365" i="22"/>
  <c r="M365" i="22"/>
  <c r="L365" i="22"/>
  <c r="K365" i="22"/>
  <c r="J365" i="22"/>
  <c r="I365" i="22"/>
  <c r="H365" i="22"/>
  <c r="G365" i="22"/>
  <c r="F365" i="22"/>
  <c r="E365" i="22"/>
  <c r="D365" i="22"/>
  <c r="C365" i="22"/>
  <c r="B365" i="22"/>
  <c r="A365" i="22"/>
  <c r="Z364" i="22"/>
  <c r="Y364" i="22"/>
  <c r="X364" i="22"/>
  <c r="W364" i="22"/>
  <c r="V364" i="22"/>
  <c r="U364" i="22"/>
  <c r="T364" i="22"/>
  <c r="S364" i="22"/>
  <c r="R364" i="22"/>
  <c r="Q364" i="22"/>
  <c r="P364" i="22"/>
  <c r="O364" i="22"/>
  <c r="N364" i="22"/>
  <c r="M364" i="22"/>
  <c r="L364" i="22"/>
  <c r="K364" i="22"/>
  <c r="J364" i="22"/>
  <c r="I364" i="22"/>
  <c r="H364" i="22"/>
  <c r="G364" i="22"/>
  <c r="F364" i="22"/>
  <c r="E364" i="22"/>
  <c r="D364" i="22"/>
  <c r="C364" i="22"/>
  <c r="B364" i="22"/>
  <c r="A364" i="22"/>
  <c r="Z363" i="22"/>
  <c r="Y363" i="22"/>
  <c r="X363" i="22"/>
  <c r="W363" i="22"/>
  <c r="V363" i="22"/>
  <c r="U363" i="22"/>
  <c r="T363" i="22"/>
  <c r="S363" i="22"/>
  <c r="R363" i="22"/>
  <c r="Q363" i="22"/>
  <c r="P363" i="22"/>
  <c r="O363" i="22"/>
  <c r="N363" i="22"/>
  <c r="M363" i="22"/>
  <c r="L363" i="22"/>
  <c r="K363" i="22"/>
  <c r="J363" i="22"/>
  <c r="I363" i="22"/>
  <c r="H363" i="22"/>
  <c r="G363" i="22"/>
  <c r="F363" i="22"/>
  <c r="E363" i="22"/>
  <c r="D363" i="22"/>
  <c r="C363" i="22"/>
  <c r="B363" i="22"/>
  <c r="A363" i="22"/>
  <c r="Z362" i="22"/>
  <c r="Y362" i="22"/>
  <c r="X362" i="22"/>
  <c r="W362" i="22"/>
  <c r="V362" i="22"/>
  <c r="U362" i="22"/>
  <c r="T362" i="22"/>
  <c r="S362" i="22"/>
  <c r="R362" i="22"/>
  <c r="Q362" i="22"/>
  <c r="P362" i="22"/>
  <c r="O362" i="22"/>
  <c r="N362" i="22"/>
  <c r="M362" i="22"/>
  <c r="L362" i="22"/>
  <c r="K362" i="22"/>
  <c r="J362" i="22"/>
  <c r="I362" i="22"/>
  <c r="H362" i="22"/>
  <c r="G362" i="22"/>
  <c r="F362" i="22"/>
  <c r="E362" i="22"/>
  <c r="D362" i="22"/>
  <c r="C362" i="22"/>
  <c r="B362" i="22"/>
  <c r="A362" i="22"/>
  <c r="Z361" i="22"/>
  <c r="Y361" i="22"/>
  <c r="X361" i="22"/>
  <c r="W361" i="22"/>
  <c r="V361" i="22"/>
  <c r="U361" i="22"/>
  <c r="T361" i="22"/>
  <c r="S361" i="22"/>
  <c r="R361" i="22"/>
  <c r="Q361" i="22"/>
  <c r="P361" i="22"/>
  <c r="O361" i="22"/>
  <c r="N361" i="22"/>
  <c r="M361" i="22"/>
  <c r="L361" i="22"/>
  <c r="K361" i="22"/>
  <c r="J361" i="22"/>
  <c r="I361" i="22"/>
  <c r="H361" i="22"/>
  <c r="G361" i="22"/>
  <c r="F361" i="22"/>
  <c r="E361" i="22"/>
  <c r="D361" i="22"/>
  <c r="C361" i="22"/>
  <c r="B361" i="22"/>
  <c r="A361" i="22"/>
  <c r="Z360" i="22"/>
  <c r="Y360" i="22"/>
  <c r="X360" i="22"/>
  <c r="W360" i="22"/>
  <c r="V360" i="22"/>
  <c r="U360" i="22"/>
  <c r="T360" i="22"/>
  <c r="S360" i="22"/>
  <c r="R360" i="22"/>
  <c r="Q360" i="22"/>
  <c r="P360" i="22"/>
  <c r="O360" i="22"/>
  <c r="N360" i="22"/>
  <c r="M360" i="22"/>
  <c r="L360" i="22"/>
  <c r="K360" i="22"/>
  <c r="J360" i="22"/>
  <c r="I360" i="22"/>
  <c r="H360" i="22"/>
  <c r="G360" i="22"/>
  <c r="F360" i="22"/>
  <c r="E360" i="22"/>
  <c r="D360" i="22"/>
  <c r="C360" i="22"/>
  <c r="B360" i="22"/>
  <c r="A360" i="22"/>
  <c r="Z359" i="22"/>
  <c r="Y359" i="22"/>
  <c r="X359" i="22"/>
  <c r="W359" i="22"/>
  <c r="V359" i="22"/>
  <c r="U359" i="22"/>
  <c r="T359" i="22"/>
  <c r="S359" i="22"/>
  <c r="R359" i="22"/>
  <c r="Q359" i="22"/>
  <c r="P359" i="22"/>
  <c r="O359" i="22"/>
  <c r="N359" i="22"/>
  <c r="M359" i="22"/>
  <c r="L359" i="22"/>
  <c r="K359" i="22"/>
  <c r="J359" i="22"/>
  <c r="I359" i="22"/>
  <c r="H359" i="22"/>
  <c r="G359" i="22"/>
  <c r="F359" i="22"/>
  <c r="E359" i="22"/>
  <c r="D359" i="22"/>
  <c r="C359" i="22"/>
  <c r="B359" i="22"/>
  <c r="A359" i="22"/>
  <c r="Z358" i="22"/>
  <c r="Y358" i="22"/>
  <c r="X358" i="22"/>
  <c r="W358" i="22"/>
  <c r="V358" i="22"/>
  <c r="U358" i="22"/>
  <c r="T358" i="22"/>
  <c r="S358" i="22"/>
  <c r="R358" i="22"/>
  <c r="Q358" i="22"/>
  <c r="P358" i="22"/>
  <c r="O358" i="22"/>
  <c r="N358" i="22"/>
  <c r="M358" i="22"/>
  <c r="L358" i="22"/>
  <c r="K358" i="22"/>
  <c r="J358" i="22"/>
  <c r="I358" i="22"/>
  <c r="H358" i="22"/>
  <c r="G358" i="22"/>
  <c r="F358" i="22"/>
  <c r="E358" i="22"/>
  <c r="D358" i="22"/>
  <c r="C358" i="22"/>
  <c r="B358" i="22"/>
  <c r="A358" i="22"/>
  <c r="Z357" i="22"/>
  <c r="Y357" i="22"/>
  <c r="X357" i="22"/>
  <c r="W357" i="22"/>
  <c r="V357" i="22"/>
  <c r="U357" i="22"/>
  <c r="T357" i="22"/>
  <c r="S357" i="22"/>
  <c r="R357" i="22"/>
  <c r="Q357" i="22"/>
  <c r="P357" i="22"/>
  <c r="O357" i="22"/>
  <c r="N357" i="22"/>
  <c r="M357" i="22"/>
  <c r="L357" i="22"/>
  <c r="K357" i="22"/>
  <c r="J357" i="22"/>
  <c r="I357" i="22"/>
  <c r="H357" i="22"/>
  <c r="G357" i="22"/>
  <c r="F357" i="22"/>
  <c r="E357" i="22"/>
  <c r="D357" i="22"/>
  <c r="C357" i="22"/>
  <c r="B357" i="22"/>
  <c r="A357" i="22"/>
  <c r="Z356" i="22"/>
  <c r="Y356" i="22"/>
  <c r="X356" i="22"/>
  <c r="W356" i="22"/>
  <c r="V356" i="22"/>
  <c r="U356" i="22"/>
  <c r="T356" i="22"/>
  <c r="S356" i="22"/>
  <c r="R356" i="22"/>
  <c r="Q356" i="22"/>
  <c r="P356" i="22"/>
  <c r="O356" i="22"/>
  <c r="N356" i="22"/>
  <c r="M356" i="22"/>
  <c r="L356" i="22"/>
  <c r="K356" i="22"/>
  <c r="J356" i="22"/>
  <c r="I356" i="22"/>
  <c r="H356" i="22"/>
  <c r="G356" i="22"/>
  <c r="F356" i="22"/>
  <c r="E356" i="22"/>
  <c r="D356" i="22"/>
  <c r="C356" i="22"/>
  <c r="B356" i="22"/>
  <c r="A356" i="22"/>
  <c r="Z355" i="22"/>
  <c r="Y355" i="22"/>
  <c r="X355" i="22"/>
  <c r="W355" i="22"/>
  <c r="V355" i="22"/>
  <c r="U355" i="22"/>
  <c r="T355" i="22"/>
  <c r="S355" i="22"/>
  <c r="R355" i="22"/>
  <c r="Q355" i="22"/>
  <c r="P355" i="22"/>
  <c r="O355" i="22"/>
  <c r="N355" i="22"/>
  <c r="M355" i="22"/>
  <c r="L355" i="22"/>
  <c r="K355" i="22"/>
  <c r="J355" i="22"/>
  <c r="I355" i="22"/>
  <c r="H355" i="22"/>
  <c r="G355" i="22"/>
  <c r="F355" i="22"/>
  <c r="E355" i="22"/>
  <c r="D355" i="22"/>
  <c r="C355" i="22"/>
  <c r="B355" i="22"/>
  <c r="A355" i="22"/>
  <c r="Z354" i="22"/>
  <c r="Y354" i="22"/>
  <c r="X354" i="22"/>
  <c r="W354" i="22"/>
  <c r="V354" i="22"/>
  <c r="U354" i="22"/>
  <c r="T354" i="22"/>
  <c r="S354" i="22"/>
  <c r="R354" i="22"/>
  <c r="Q354" i="22"/>
  <c r="P354" i="22"/>
  <c r="O354" i="22"/>
  <c r="N354" i="22"/>
  <c r="M354" i="22"/>
  <c r="L354" i="22"/>
  <c r="K354" i="22"/>
  <c r="J354" i="22"/>
  <c r="I354" i="22"/>
  <c r="H354" i="22"/>
  <c r="G354" i="22"/>
  <c r="F354" i="22"/>
  <c r="E354" i="22"/>
  <c r="D354" i="22"/>
  <c r="C354" i="22"/>
  <c r="B354" i="22"/>
  <c r="A354" i="22"/>
  <c r="Z353" i="22"/>
  <c r="Y353" i="22"/>
  <c r="X353" i="22"/>
  <c r="W353" i="22"/>
  <c r="V353" i="22"/>
  <c r="U353" i="22"/>
  <c r="T353" i="22"/>
  <c r="S353" i="22"/>
  <c r="R353" i="22"/>
  <c r="Q353" i="22"/>
  <c r="P353" i="22"/>
  <c r="O353" i="22"/>
  <c r="N353" i="22"/>
  <c r="M353" i="22"/>
  <c r="L353" i="22"/>
  <c r="K353" i="22"/>
  <c r="J353" i="22"/>
  <c r="I353" i="22"/>
  <c r="H353" i="22"/>
  <c r="G353" i="22"/>
  <c r="F353" i="22"/>
  <c r="E353" i="22"/>
  <c r="D353" i="22"/>
  <c r="C353" i="22"/>
  <c r="B353" i="22"/>
  <c r="A353" i="22"/>
  <c r="Z352" i="22"/>
  <c r="Y352" i="22"/>
  <c r="X352" i="22"/>
  <c r="W352" i="22"/>
  <c r="V352" i="22"/>
  <c r="U352" i="22"/>
  <c r="T352" i="22"/>
  <c r="S352" i="22"/>
  <c r="R352" i="22"/>
  <c r="Q352" i="22"/>
  <c r="P352" i="22"/>
  <c r="O352" i="22"/>
  <c r="N352" i="22"/>
  <c r="M352" i="22"/>
  <c r="L352" i="22"/>
  <c r="K352" i="22"/>
  <c r="J352" i="22"/>
  <c r="I352" i="22"/>
  <c r="H352" i="22"/>
  <c r="G352" i="22"/>
  <c r="F352" i="22"/>
  <c r="E352" i="22"/>
  <c r="D352" i="22"/>
  <c r="C352" i="22"/>
  <c r="B352" i="22"/>
  <c r="A352" i="22"/>
  <c r="Z351" i="22"/>
  <c r="Y351" i="22"/>
  <c r="X351" i="22"/>
  <c r="W351" i="22"/>
  <c r="V351" i="22"/>
  <c r="U351" i="22"/>
  <c r="T351" i="22"/>
  <c r="S351" i="22"/>
  <c r="R351" i="22"/>
  <c r="Q351" i="22"/>
  <c r="P351" i="22"/>
  <c r="O351" i="22"/>
  <c r="N351" i="22"/>
  <c r="M351" i="22"/>
  <c r="L351" i="22"/>
  <c r="K351" i="22"/>
  <c r="J351" i="22"/>
  <c r="I351" i="22"/>
  <c r="H351" i="22"/>
  <c r="G351" i="22"/>
  <c r="F351" i="22"/>
  <c r="E351" i="22"/>
  <c r="D351" i="22"/>
  <c r="C351" i="22"/>
  <c r="B351" i="22"/>
  <c r="A351" i="22"/>
  <c r="Z350" i="22"/>
  <c r="Y350" i="22"/>
  <c r="X350" i="22"/>
  <c r="W350" i="22"/>
  <c r="V350" i="22"/>
  <c r="U350" i="22"/>
  <c r="T350" i="22"/>
  <c r="S350" i="22"/>
  <c r="R350" i="22"/>
  <c r="Q350" i="22"/>
  <c r="P350" i="22"/>
  <c r="O350" i="22"/>
  <c r="N350" i="22"/>
  <c r="M350" i="22"/>
  <c r="L350" i="22"/>
  <c r="K350" i="22"/>
  <c r="J350" i="22"/>
  <c r="I350" i="22"/>
  <c r="H350" i="22"/>
  <c r="G350" i="22"/>
  <c r="F350" i="22"/>
  <c r="E350" i="22"/>
  <c r="D350" i="22"/>
  <c r="C350" i="22"/>
  <c r="B350" i="22"/>
  <c r="A350" i="22"/>
  <c r="Z349" i="22"/>
  <c r="Y349" i="22"/>
  <c r="X349" i="22"/>
  <c r="W349" i="22"/>
  <c r="V349" i="22"/>
  <c r="U349" i="22"/>
  <c r="T349" i="22"/>
  <c r="S349" i="22"/>
  <c r="R349" i="22"/>
  <c r="Q349" i="22"/>
  <c r="P349" i="22"/>
  <c r="O349" i="22"/>
  <c r="N349" i="22"/>
  <c r="M349" i="22"/>
  <c r="L349" i="22"/>
  <c r="K349" i="22"/>
  <c r="J349" i="22"/>
  <c r="I349" i="22"/>
  <c r="H349" i="22"/>
  <c r="G349" i="22"/>
  <c r="F349" i="22"/>
  <c r="E349" i="22"/>
  <c r="D349" i="22"/>
  <c r="C349" i="22"/>
  <c r="B349" i="22"/>
  <c r="A349" i="22"/>
  <c r="Z348" i="22"/>
  <c r="Y348" i="22"/>
  <c r="X348" i="22"/>
  <c r="W348" i="22"/>
  <c r="V348" i="22"/>
  <c r="U348" i="22"/>
  <c r="T348" i="22"/>
  <c r="S348" i="22"/>
  <c r="R348" i="22"/>
  <c r="Q348" i="22"/>
  <c r="P348" i="22"/>
  <c r="O348" i="22"/>
  <c r="N348" i="22"/>
  <c r="M348" i="22"/>
  <c r="L348" i="22"/>
  <c r="K348" i="22"/>
  <c r="J348" i="22"/>
  <c r="I348" i="22"/>
  <c r="H348" i="22"/>
  <c r="G348" i="22"/>
  <c r="F348" i="22"/>
  <c r="E348" i="22"/>
  <c r="D348" i="22"/>
  <c r="C348" i="22"/>
  <c r="B348" i="22"/>
  <c r="A348" i="22"/>
  <c r="Z347" i="22"/>
  <c r="Y347" i="22"/>
  <c r="X347" i="22"/>
  <c r="W347" i="22"/>
  <c r="V347" i="22"/>
  <c r="U347" i="22"/>
  <c r="T347" i="22"/>
  <c r="S347" i="22"/>
  <c r="R347" i="22"/>
  <c r="Q347" i="22"/>
  <c r="P347" i="22"/>
  <c r="O347" i="22"/>
  <c r="N347" i="22"/>
  <c r="M347" i="22"/>
  <c r="L347" i="22"/>
  <c r="K347" i="22"/>
  <c r="J347" i="22"/>
  <c r="I347" i="22"/>
  <c r="H347" i="22"/>
  <c r="G347" i="22"/>
  <c r="F347" i="22"/>
  <c r="E347" i="22"/>
  <c r="D347" i="22"/>
  <c r="C347" i="22"/>
  <c r="B347" i="22"/>
  <c r="A347" i="22"/>
  <c r="Z346" i="22"/>
  <c r="Y346" i="22"/>
  <c r="X346" i="22"/>
  <c r="W346" i="22"/>
  <c r="V346" i="22"/>
  <c r="U346" i="22"/>
  <c r="T346" i="22"/>
  <c r="S346" i="22"/>
  <c r="R346" i="22"/>
  <c r="Q346" i="22"/>
  <c r="P346" i="22"/>
  <c r="O346" i="22"/>
  <c r="N346" i="22"/>
  <c r="M346" i="22"/>
  <c r="L346" i="22"/>
  <c r="K346" i="22"/>
  <c r="J346" i="22"/>
  <c r="I346" i="22"/>
  <c r="H346" i="22"/>
  <c r="G346" i="22"/>
  <c r="F346" i="22"/>
  <c r="E346" i="22"/>
  <c r="D346" i="22"/>
  <c r="C346" i="22"/>
  <c r="B346" i="22"/>
  <c r="A346" i="22"/>
  <c r="Z345" i="22"/>
  <c r="Y345" i="22"/>
  <c r="X345" i="22"/>
  <c r="W345" i="22"/>
  <c r="V345" i="22"/>
  <c r="U345" i="22"/>
  <c r="T345" i="22"/>
  <c r="S345" i="22"/>
  <c r="R345" i="22"/>
  <c r="Q345" i="22"/>
  <c r="P345" i="22"/>
  <c r="O345" i="22"/>
  <c r="N345" i="22"/>
  <c r="M345" i="22"/>
  <c r="L345" i="22"/>
  <c r="K345" i="22"/>
  <c r="J345" i="22"/>
  <c r="I345" i="22"/>
  <c r="H345" i="22"/>
  <c r="G345" i="22"/>
  <c r="F345" i="22"/>
  <c r="E345" i="22"/>
  <c r="D345" i="22"/>
  <c r="C345" i="22"/>
  <c r="B345" i="22"/>
  <c r="A345" i="22"/>
  <c r="Z344" i="22"/>
  <c r="Y344" i="22"/>
  <c r="X344" i="22"/>
  <c r="W344" i="22"/>
  <c r="V344" i="22"/>
  <c r="U344" i="22"/>
  <c r="T344" i="22"/>
  <c r="S344" i="22"/>
  <c r="R344" i="22"/>
  <c r="Q344" i="22"/>
  <c r="P344" i="22"/>
  <c r="O344" i="22"/>
  <c r="N344" i="22"/>
  <c r="M344" i="22"/>
  <c r="L344" i="22"/>
  <c r="K344" i="22"/>
  <c r="J344" i="22"/>
  <c r="I344" i="22"/>
  <c r="H344" i="22"/>
  <c r="G344" i="22"/>
  <c r="F344" i="22"/>
  <c r="E344" i="22"/>
  <c r="D344" i="22"/>
  <c r="C344" i="22"/>
  <c r="B344" i="22"/>
  <c r="A344" i="22"/>
  <c r="Z343" i="22"/>
  <c r="Y343" i="22"/>
  <c r="X343" i="22"/>
  <c r="W343" i="22"/>
  <c r="V343" i="22"/>
  <c r="U343" i="22"/>
  <c r="T343" i="22"/>
  <c r="S343" i="22"/>
  <c r="R343" i="22"/>
  <c r="Q343" i="22"/>
  <c r="P343" i="22"/>
  <c r="O343" i="22"/>
  <c r="N343" i="22"/>
  <c r="M343" i="22"/>
  <c r="L343" i="22"/>
  <c r="K343" i="22"/>
  <c r="J343" i="22"/>
  <c r="I343" i="22"/>
  <c r="H343" i="22"/>
  <c r="G343" i="22"/>
  <c r="F343" i="22"/>
  <c r="E343" i="22"/>
  <c r="D343" i="22"/>
  <c r="C343" i="22"/>
  <c r="B343" i="22"/>
  <c r="A343" i="22"/>
  <c r="Z342" i="22"/>
  <c r="Y342" i="22"/>
  <c r="X342" i="22"/>
  <c r="W342" i="22"/>
  <c r="V342" i="22"/>
  <c r="U342" i="22"/>
  <c r="T342" i="22"/>
  <c r="S342" i="22"/>
  <c r="R342" i="22"/>
  <c r="Q342" i="22"/>
  <c r="P342" i="22"/>
  <c r="O342" i="22"/>
  <c r="N342" i="22"/>
  <c r="M342" i="22"/>
  <c r="L342" i="22"/>
  <c r="K342" i="22"/>
  <c r="J342" i="22"/>
  <c r="I342" i="22"/>
  <c r="H342" i="22"/>
  <c r="G342" i="22"/>
  <c r="F342" i="22"/>
  <c r="E342" i="22"/>
  <c r="D342" i="22"/>
  <c r="C342" i="22"/>
  <c r="B342" i="22"/>
  <c r="A342" i="22"/>
  <c r="Z341" i="22"/>
  <c r="Y341" i="22"/>
  <c r="X341" i="22"/>
  <c r="W341" i="22"/>
  <c r="V341" i="22"/>
  <c r="U341" i="22"/>
  <c r="T341" i="22"/>
  <c r="S341" i="22"/>
  <c r="R341" i="22"/>
  <c r="Q341" i="22"/>
  <c r="P341" i="22"/>
  <c r="O341" i="22"/>
  <c r="N341" i="22"/>
  <c r="M341" i="22"/>
  <c r="L341" i="22"/>
  <c r="K341" i="22"/>
  <c r="J341" i="22"/>
  <c r="I341" i="22"/>
  <c r="H341" i="22"/>
  <c r="G341" i="22"/>
  <c r="F341" i="22"/>
  <c r="E341" i="22"/>
  <c r="D341" i="22"/>
  <c r="C341" i="22"/>
  <c r="B341" i="22"/>
  <c r="A341" i="22"/>
  <c r="Z340" i="22"/>
  <c r="Y340" i="22"/>
  <c r="X340" i="22"/>
  <c r="W340" i="22"/>
  <c r="V340" i="22"/>
  <c r="U340" i="22"/>
  <c r="T340" i="22"/>
  <c r="S340" i="22"/>
  <c r="R340" i="22"/>
  <c r="Q340" i="22"/>
  <c r="P340" i="22"/>
  <c r="O340" i="22"/>
  <c r="N340" i="22"/>
  <c r="M340" i="22"/>
  <c r="L340" i="22"/>
  <c r="K340" i="22"/>
  <c r="J340" i="22"/>
  <c r="I340" i="22"/>
  <c r="H340" i="22"/>
  <c r="G340" i="22"/>
  <c r="F340" i="22"/>
  <c r="E340" i="22"/>
  <c r="D340" i="22"/>
  <c r="C340" i="22"/>
  <c r="B340" i="22"/>
  <c r="A340" i="22"/>
  <c r="Z339" i="22"/>
  <c r="Y339" i="22"/>
  <c r="X339" i="22"/>
  <c r="W339" i="22"/>
  <c r="V339" i="22"/>
  <c r="U339" i="22"/>
  <c r="T339" i="22"/>
  <c r="S339" i="22"/>
  <c r="R339" i="22"/>
  <c r="Q339" i="22"/>
  <c r="P339" i="22"/>
  <c r="O339" i="22"/>
  <c r="N339" i="22"/>
  <c r="M339" i="22"/>
  <c r="L339" i="22"/>
  <c r="K339" i="22"/>
  <c r="J339" i="22"/>
  <c r="I339" i="22"/>
  <c r="H339" i="22"/>
  <c r="G339" i="22"/>
  <c r="F339" i="22"/>
  <c r="E339" i="22"/>
  <c r="D339" i="22"/>
  <c r="C339" i="22"/>
  <c r="B339" i="22"/>
  <c r="A339" i="22"/>
  <c r="Z338" i="22"/>
  <c r="Y338" i="22"/>
  <c r="X338" i="22"/>
  <c r="W338" i="22"/>
  <c r="V338" i="22"/>
  <c r="U338" i="22"/>
  <c r="T338" i="22"/>
  <c r="S338" i="22"/>
  <c r="R338" i="22"/>
  <c r="Q338" i="22"/>
  <c r="P338" i="22"/>
  <c r="O338" i="22"/>
  <c r="N338" i="22"/>
  <c r="M338" i="22"/>
  <c r="L338" i="22"/>
  <c r="K338" i="22"/>
  <c r="J338" i="22"/>
  <c r="I338" i="22"/>
  <c r="H338" i="22"/>
  <c r="G338" i="22"/>
  <c r="F338" i="22"/>
  <c r="E338" i="22"/>
  <c r="D338" i="22"/>
  <c r="C338" i="22"/>
  <c r="B338" i="22"/>
  <c r="A338" i="22"/>
  <c r="Z337" i="22"/>
  <c r="Y337" i="22"/>
  <c r="X337" i="22"/>
  <c r="W337" i="22"/>
  <c r="V337" i="22"/>
  <c r="U337" i="22"/>
  <c r="T337" i="22"/>
  <c r="S337" i="22"/>
  <c r="R337" i="22"/>
  <c r="Q337" i="22"/>
  <c r="P337" i="22"/>
  <c r="O337" i="22"/>
  <c r="N337" i="22"/>
  <c r="M337" i="22"/>
  <c r="L337" i="22"/>
  <c r="K337" i="22"/>
  <c r="J337" i="22"/>
  <c r="I337" i="22"/>
  <c r="H337" i="22"/>
  <c r="G337" i="22"/>
  <c r="F337" i="22"/>
  <c r="E337" i="22"/>
  <c r="D337" i="22"/>
  <c r="C337" i="22"/>
  <c r="B337" i="22"/>
  <c r="A337" i="22"/>
  <c r="Z336" i="22"/>
  <c r="Y336" i="22"/>
  <c r="X336" i="22"/>
  <c r="W336" i="22"/>
  <c r="V336" i="22"/>
  <c r="U336" i="22"/>
  <c r="T336" i="22"/>
  <c r="S336" i="22"/>
  <c r="R336" i="22"/>
  <c r="Q336" i="22"/>
  <c r="P336" i="22"/>
  <c r="O336" i="22"/>
  <c r="N336" i="22"/>
  <c r="M336" i="22"/>
  <c r="L336" i="22"/>
  <c r="K336" i="22"/>
  <c r="J336" i="22"/>
  <c r="I336" i="22"/>
  <c r="H336" i="22"/>
  <c r="G336" i="22"/>
  <c r="F336" i="22"/>
  <c r="E336" i="22"/>
  <c r="D336" i="22"/>
  <c r="C336" i="22"/>
  <c r="B336" i="22"/>
  <c r="A336" i="22"/>
  <c r="Z335" i="22"/>
  <c r="Y335" i="22"/>
  <c r="X335" i="22"/>
  <c r="W335" i="22"/>
  <c r="V335" i="22"/>
  <c r="U335" i="22"/>
  <c r="T335" i="22"/>
  <c r="S335" i="22"/>
  <c r="R335" i="22"/>
  <c r="Q335" i="22"/>
  <c r="P335" i="22"/>
  <c r="O335" i="22"/>
  <c r="N335" i="22"/>
  <c r="M335" i="22"/>
  <c r="L335" i="22"/>
  <c r="K335" i="22"/>
  <c r="J335" i="22"/>
  <c r="I335" i="22"/>
  <c r="H335" i="22"/>
  <c r="G335" i="22"/>
  <c r="F335" i="22"/>
  <c r="E335" i="22"/>
  <c r="D335" i="22"/>
  <c r="C335" i="22"/>
  <c r="B335" i="22"/>
  <c r="A335" i="22"/>
  <c r="Z334" i="22"/>
  <c r="Y334" i="22"/>
  <c r="X334" i="22"/>
  <c r="W334" i="22"/>
  <c r="V334" i="22"/>
  <c r="U334" i="22"/>
  <c r="T334" i="22"/>
  <c r="S334" i="22"/>
  <c r="R334" i="22"/>
  <c r="Q334" i="22"/>
  <c r="P334" i="22"/>
  <c r="O334" i="22"/>
  <c r="N334" i="22"/>
  <c r="M334" i="22"/>
  <c r="L334" i="22"/>
  <c r="K334" i="22"/>
  <c r="J334" i="22"/>
  <c r="I334" i="22"/>
  <c r="H334" i="22"/>
  <c r="G334" i="22"/>
  <c r="F334" i="22"/>
  <c r="E334" i="22"/>
  <c r="D334" i="22"/>
  <c r="C334" i="22"/>
  <c r="B334" i="22"/>
  <c r="A334" i="22"/>
  <c r="Z333" i="22"/>
  <c r="Y333" i="22"/>
  <c r="X333" i="22"/>
  <c r="W333" i="22"/>
  <c r="V333" i="22"/>
  <c r="U333" i="22"/>
  <c r="T333" i="22"/>
  <c r="S333" i="22"/>
  <c r="R333" i="22"/>
  <c r="Q333" i="22"/>
  <c r="P333" i="22"/>
  <c r="O333" i="22"/>
  <c r="N333" i="22"/>
  <c r="M333" i="22"/>
  <c r="L333" i="22"/>
  <c r="K333" i="22"/>
  <c r="J333" i="22"/>
  <c r="I333" i="22"/>
  <c r="H333" i="22"/>
  <c r="G333" i="22"/>
  <c r="F333" i="22"/>
  <c r="E333" i="22"/>
  <c r="D333" i="22"/>
  <c r="C333" i="22"/>
  <c r="B333" i="22"/>
  <c r="A333" i="22"/>
  <c r="Z332" i="22"/>
  <c r="Y332" i="22"/>
  <c r="X332" i="22"/>
  <c r="W332" i="22"/>
  <c r="V332" i="22"/>
  <c r="U332" i="22"/>
  <c r="T332" i="22"/>
  <c r="S332" i="22"/>
  <c r="R332" i="22"/>
  <c r="Q332" i="22"/>
  <c r="P332" i="22"/>
  <c r="O332" i="22"/>
  <c r="N332" i="22"/>
  <c r="M332" i="22"/>
  <c r="L332" i="22"/>
  <c r="K332" i="22"/>
  <c r="J332" i="22"/>
  <c r="I332" i="22"/>
  <c r="H332" i="22"/>
  <c r="G332" i="22"/>
  <c r="F332" i="22"/>
  <c r="E332" i="22"/>
  <c r="D332" i="22"/>
  <c r="C332" i="22"/>
  <c r="B332" i="22"/>
  <c r="A332" i="22"/>
  <c r="Z331" i="22"/>
  <c r="Y331" i="22"/>
  <c r="X331" i="22"/>
  <c r="W331" i="22"/>
  <c r="V331" i="22"/>
  <c r="U331" i="22"/>
  <c r="T331" i="22"/>
  <c r="S331" i="22"/>
  <c r="R331" i="22"/>
  <c r="Q331" i="22"/>
  <c r="P331" i="22"/>
  <c r="O331" i="22"/>
  <c r="N331" i="22"/>
  <c r="M331" i="22"/>
  <c r="L331" i="22"/>
  <c r="K331" i="22"/>
  <c r="J331" i="22"/>
  <c r="I331" i="22"/>
  <c r="H331" i="22"/>
  <c r="G331" i="22"/>
  <c r="F331" i="22"/>
  <c r="E331" i="22"/>
  <c r="D331" i="22"/>
  <c r="C331" i="22"/>
  <c r="B331" i="22"/>
  <c r="A331" i="22"/>
  <c r="Z330" i="22"/>
  <c r="Y330" i="22"/>
  <c r="X330" i="22"/>
  <c r="W330" i="22"/>
  <c r="V330" i="22"/>
  <c r="U330" i="22"/>
  <c r="T330" i="22"/>
  <c r="S330" i="22"/>
  <c r="R330" i="22"/>
  <c r="Q330" i="22"/>
  <c r="P330" i="22"/>
  <c r="O330" i="22"/>
  <c r="N330" i="22"/>
  <c r="M330" i="22"/>
  <c r="L330" i="22"/>
  <c r="K330" i="22"/>
  <c r="J330" i="22"/>
  <c r="I330" i="22"/>
  <c r="H330" i="22"/>
  <c r="G330" i="22"/>
  <c r="F330" i="22"/>
  <c r="E330" i="22"/>
  <c r="D330" i="22"/>
  <c r="C330" i="22"/>
  <c r="B330" i="22"/>
  <c r="A330" i="22"/>
  <c r="Z329" i="22"/>
  <c r="Y329" i="22"/>
  <c r="X329" i="22"/>
  <c r="W329" i="22"/>
  <c r="V329" i="22"/>
  <c r="U329" i="22"/>
  <c r="T329" i="22"/>
  <c r="S329" i="22"/>
  <c r="R329" i="22"/>
  <c r="Q329" i="22"/>
  <c r="P329" i="22"/>
  <c r="O329" i="22"/>
  <c r="N329" i="22"/>
  <c r="M329" i="22"/>
  <c r="L329" i="22"/>
  <c r="K329" i="22"/>
  <c r="J329" i="22"/>
  <c r="I329" i="22"/>
  <c r="H329" i="22"/>
  <c r="G329" i="22"/>
  <c r="F329" i="22"/>
  <c r="E329" i="22"/>
  <c r="D329" i="22"/>
  <c r="C329" i="22"/>
  <c r="B329" i="22"/>
  <c r="A329" i="22"/>
  <c r="Z328" i="22"/>
  <c r="Y328" i="22"/>
  <c r="X328" i="22"/>
  <c r="W328" i="22"/>
  <c r="V328" i="22"/>
  <c r="U328" i="22"/>
  <c r="T328" i="22"/>
  <c r="S328" i="22"/>
  <c r="R328" i="22"/>
  <c r="Q328" i="22"/>
  <c r="P328" i="22"/>
  <c r="O328" i="22"/>
  <c r="N328" i="22"/>
  <c r="M328" i="22"/>
  <c r="L328" i="22"/>
  <c r="K328" i="22"/>
  <c r="J328" i="22"/>
  <c r="I328" i="22"/>
  <c r="H328" i="22"/>
  <c r="G328" i="22"/>
  <c r="F328" i="22"/>
  <c r="E328" i="22"/>
  <c r="D328" i="22"/>
  <c r="C328" i="22"/>
  <c r="B328" i="22"/>
  <c r="A328" i="22"/>
  <c r="Z327" i="22"/>
  <c r="Y327" i="22"/>
  <c r="X327" i="22"/>
  <c r="W327" i="22"/>
  <c r="V327" i="22"/>
  <c r="U327" i="22"/>
  <c r="T327" i="22"/>
  <c r="S327" i="22"/>
  <c r="R327" i="22"/>
  <c r="Q327" i="22"/>
  <c r="P327" i="22"/>
  <c r="O327" i="22"/>
  <c r="N327" i="22"/>
  <c r="M327" i="22"/>
  <c r="L327" i="22"/>
  <c r="K327" i="22"/>
  <c r="J327" i="22"/>
  <c r="I327" i="22"/>
  <c r="H327" i="22"/>
  <c r="G327" i="22"/>
  <c r="F327" i="22"/>
  <c r="E327" i="22"/>
  <c r="D327" i="22"/>
  <c r="C327" i="22"/>
  <c r="B327" i="22"/>
  <c r="A327" i="22"/>
  <c r="Z326" i="22"/>
  <c r="Y326" i="22"/>
  <c r="X326" i="22"/>
  <c r="W326" i="22"/>
  <c r="V326" i="22"/>
  <c r="U326" i="22"/>
  <c r="T326" i="22"/>
  <c r="S326" i="22"/>
  <c r="R326" i="22"/>
  <c r="Q326" i="22"/>
  <c r="P326" i="22"/>
  <c r="O326" i="22"/>
  <c r="N326" i="22"/>
  <c r="M326" i="22"/>
  <c r="L326" i="22"/>
  <c r="K326" i="22"/>
  <c r="J326" i="22"/>
  <c r="I326" i="22"/>
  <c r="H326" i="22"/>
  <c r="G326" i="22"/>
  <c r="F326" i="22"/>
  <c r="E326" i="22"/>
  <c r="D326" i="22"/>
  <c r="C326" i="22"/>
  <c r="B326" i="22"/>
  <c r="A326" i="22"/>
  <c r="Z325" i="22"/>
  <c r="Y325" i="22"/>
  <c r="X325" i="22"/>
  <c r="W325" i="22"/>
  <c r="V325" i="22"/>
  <c r="U325" i="22"/>
  <c r="T325" i="22"/>
  <c r="S325" i="22"/>
  <c r="R325" i="22"/>
  <c r="Q325" i="22"/>
  <c r="P325" i="22"/>
  <c r="O325" i="22"/>
  <c r="N325" i="22"/>
  <c r="M325" i="22"/>
  <c r="L325" i="22"/>
  <c r="K325" i="22"/>
  <c r="J325" i="22"/>
  <c r="I325" i="22"/>
  <c r="H325" i="22"/>
  <c r="G325" i="22"/>
  <c r="F325" i="22"/>
  <c r="E325" i="22"/>
  <c r="D325" i="22"/>
  <c r="C325" i="22"/>
  <c r="B325" i="22"/>
  <c r="A325" i="22"/>
  <c r="Z324" i="22"/>
  <c r="Y324" i="22"/>
  <c r="X324" i="22"/>
  <c r="W324" i="22"/>
  <c r="V324" i="22"/>
  <c r="U324" i="22"/>
  <c r="T324" i="22"/>
  <c r="S324" i="22"/>
  <c r="R324" i="22"/>
  <c r="Q324" i="22"/>
  <c r="P324" i="22"/>
  <c r="O324" i="22"/>
  <c r="N324" i="22"/>
  <c r="M324" i="22"/>
  <c r="L324" i="22"/>
  <c r="K324" i="22"/>
  <c r="J324" i="22"/>
  <c r="I324" i="22"/>
  <c r="H324" i="22"/>
  <c r="G324" i="22"/>
  <c r="F324" i="22"/>
  <c r="E324" i="22"/>
  <c r="D324" i="22"/>
  <c r="C324" i="22"/>
  <c r="B324" i="22"/>
  <c r="A324" i="22"/>
  <c r="Z323" i="22"/>
  <c r="Y323" i="22"/>
  <c r="X323" i="22"/>
  <c r="W323" i="22"/>
  <c r="V323" i="22"/>
  <c r="U323" i="22"/>
  <c r="T323" i="22"/>
  <c r="S323" i="22"/>
  <c r="R323" i="22"/>
  <c r="Q323" i="22"/>
  <c r="P323" i="22"/>
  <c r="O323" i="22"/>
  <c r="N323" i="22"/>
  <c r="M323" i="22"/>
  <c r="L323" i="22"/>
  <c r="K323" i="22"/>
  <c r="J323" i="22"/>
  <c r="I323" i="22"/>
  <c r="H323" i="22"/>
  <c r="G323" i="22"/>
  <c r="F323" i="22"/>
  <c r="E323" i="22"/>
  <c r="D323" i="22"/>
  <c r="C323" i="22"/>
  <c r="B323" i="22"/>
  <c r="A323" i="22"/>
  <c r="Z322" i="22"/>
  <c r="Y322" i="22"/>
  <c r="X322" i="22"/>
  <c r="W322" i="22"/>
  <c r="V322" i="22"/>
  <c r="U322" i="22"/>
  <c r="T322" i="22"/>
  <c r="S322" i="22"/>
  <c r="R322" i="22"/>
  <c r="Q322" i="22"/>
  <c r="P322" i="22"/>
  <c r="O322" i="22"/>
  <c r="N322" i="22"/>
  <c r="M322" i="22"/>
  <c r="L322" i="22"/>
  <c r="K322" i="22"/>
  <c r="J322" i="22"/>
  <c r="I322" i="22"/>
  <c r="H322" i="22"/>
  <c r="G322" i="22"/>
  <c r="F322" i="22"/>
  <c r="E322" i="22"/>
  <c r="D322" i="22"/>
  <c r="C322" i="22"/>
  <c r="B322" i="22"/>
  <c r="A322" i="22"/>
  <c r="Z321" i="22"/>
  <c r="Y321" i="22"/>
  <c r="X321" i="22"/>
  <c r="W321" i="22"/>
  <c r="V321" i="22"/>
  <c r="U321" i="22"/>
  <c r="T321" i="22"/>
  <c r="S321" i="22"/>
  <c r="R321" i="22"/>
  <c r="Q321" i="22"/>
  <c r="P321" i="22"/>
  <c r="O321" i="22"/>
  <c r="N321" i="22"/>
  <c r="M321" i="22"/>
  <c r="L321" i="22"/>
  <c r="K321" i="22"/>
  <c r="J321" i="22"/>
  <c r="I321" i="22"/>
  <c r="H321" i="22"/>
  <c r="G321" i="22"/>
  <c r="F321" i="22"/>
  <c r="E321" i="22"/>
  <c r="D321" i="22"/>
  <c r="C321" i="22"/>
  <c r="B321" i="22"/>
  <c r="A321" i="22"/>
  <c r="Z320" i="22"/>
  <c r="Y320" i="22"/>
  <c r="X320" i="22"/>
  <c r="W320" i="22"/>
  <c r="V320" i="22"/>
  <c r="U320" i="22"/>
  <c r="T320" i="22"/>
  <c r="S320" i="22"/>
  <c r="R320" i="22"/>
  <c r="Q320" i="22"/>
  <c r="P320" i="22"/>
  <c r="O320" i="22"/>
  <c r="N320" i="22"/>
  <c r="M320" i="22"/>
  <c r="L320" i="22"/>
  <c r="K320" i="22"/>
  <c r="J320" i="22"/>
  <c r="I320" i="22"/>
  <c r="H320" i="22"/>
  <c r="G320" i="22"/>
  <c r="F320" i="22"/>
  <c r="E320" i="22"/>
  <c r="D320" i="22"/>
  <c r="C320" i="22"/>
  <c r="B320" i="22"/>
  <c r="A320" i="22"/>
  <c r="Z319" i="22"/>
  <c r="Y319" i="22"/>
  <c r="X319" i="22"/>
  <c r="W319" i="22"/>
  <c r="V319" i="22"/>
  <c r="U319" i="22"/>
  <c r="T319" i="22"/>
  <c r="S319" i="22"/>
  <c r="R319" i="22"/>
  <c r="Q319" i="22"/>
  <c r="P319" i="22"/>
  <c r="O319" i="22"/>
  <c r="N319" i="22"/>
  <c r="M319" i="22"/>
  <c r="L319" i="22"/>
  <c r="K319" i="22"/>
  <c r="J319" i="22"/>
  <c r="I319" i="22"/>
  <c r="H319" i="22"/>
  <c r="G319" i="22"/>
  <c r="F319" i="22"/>
  <c r="E319" i="22"/>
  <c r="D319" i="22"/>
  <c r="C319" i="22"/>
  <c r="B319" i="22"/>
  <c r="A319" i="22"/>
  <c r="Z318" i="22"/>
  <c r="Y318" i="22"/>
  <c r="X318" i="22"/>
  <c r="W318" i="22"/>
  <c r="V318" i="22"/>
  <c r="U318" i="22"/>
  <c r="T318" i="22"/>
  <c r="S318" i="22"/>
  <c r="R318" i="22"/>
  <c r="Q318" i="22"/>
  <c r="P318" i="22"/>
  <c r="O318" i="22"/>
  <c r="N318" i="22"/>
  <c r="M318" i="22"/>
  <c r="L318" i="22"/>
  <c r="K318" i="22"/>
  <c r="J318" i="22"/>
  <c r="I318" i="22"/>
  <c r="H318" i="22"/>
  <c r="G318" i="22"/>
  <c r="F318" i="22"/>
  <c r="E318" i="22"/>
  <c r="D318" i="22"/>
  <c r="C318" i="22"/>
  <c r="B318" i="22"/>
  <c r="A318" i="22"/>
  <c r="Z317" i="22"/>
  <c r="Y317" i="22"/>
  <c r="X317" i="22"/>
  <c r="W317" i="22"/>
  <c r="V317" i="22"/>
  <c r="U317" i="22"/>
  <c r="T317" i="22"/>
  <c r="S317" i="22"/>
  <c r="R317" i="22"/>
  <c r="Q317" i="22"/>
  <c r="P317" i="22"/>
  <c r="O317" i="22"/>
  <c r="N317" i="22"/>
  <c r="M317" i="22"/>
  <c r="L317" i="22"/>
  <c r="K317" i="22"/>
  <c r="J317" i="22"/>
  <c r="I317" i="22"/>
  <c r="H317" i="22"/>
  <c r="G317" i="22"/>
  <c r="F317" i="22"/>
  <c r="E317" i="22"/>
  <c r="D317" i="22"/>
  <c r="C317" i="22"/>
  <c r="B317" i="22"/>
  <c r="A317" i="22"/>
  <c r="Z316" i="22"/>
  <c r="Y316" i="22"/>
  <c r="X316" i="22"/>
  <c r="W316" i="22"/>
  <c r="V316" i="22"/>
  <c r="U316" i="22"/>
  <c r="T316" i="22"/>
  <c r="S316" i="22"/>
  <c r="R316" i="22"/>
  <c r="Q316" i="22"/>
  <c r="P316" i="22"/>
  <c r="O316" i="22"/>
  <c r="N316" i="22"/>
  <c r="M316" i="22"/>
  <c r="L316" i="22"/>
  <c r="K316" i="22"/>
  <c r="J316" i="22"/>
  <c r="I316" i="22"/>
  <c r="H316" i="22"/>
  <c r="G316" i="22"/>
  <c r="F316" i="22"/>
  <c r="E316" i="22"/>
  <c r="D316" i="22"/>
  <c r="C316" i="22"/>
  <c r="B316" i="22"/>
  <c r="A316" i="22"/>
  <c r="Z315" i="22"/>
  <c r="Y315" i="22"/>
  <c r="X315" i="22"/>
  <c r="W315" i="22"/>
  <c r="V315" i="22"/>
  <c r="U315" i="22"/>
  <c r="T315" i="22"/>
  <c r="S315" i="22"/>
  <c r="R315" i="22"/>
  <c r="Q315" i="22"/>
  <c r="P315" i="22"/>
  <c r="O315" i="22"/>
  <c r="N315" i="22"/>
  <c r="M315" i="22"/>
  <c r="L315" i="22"/>
  <c r="K315" i="22"/>
  <c r="J315" i="22"/>
  <c r="I315" i="22"/>
  <c r="H315" i="22"/>
  <c r="G315" i="22"/>
  <c r="F315" i="22"/>
  <c r="E315" i="22"/>
  <c r="D315" i="22"/>
  <c r="C315" i="22"/>
  <c r="B315" i="22"/>
  <c r="A315" i="22"/>
  <c r="Z314" i="22"/>
  <c r="Y314" i="22"/>
  <c r="X314" i="22"/>
  <c r="W314" i="22"/>
  <c r="V314" i="22"/>
  <c r="U314" i="22"/>
  <c r="T314" i="22"/>
  <c r="S314" i="22"/>
  <c r="R314" i="22"/>
  <c r="Q314" i="22"/>
  <c r="P314" i="22"/>
  <c r="O314" i="22"/>
  <c r="N314" i="22"/>
  <c r="M314" i="22"/>
  <c r="L314" i="22"/>
  <c r="K314" i="22"/>
  <c r="J314" i="22"/>
  <c r="I314" i="22"/>
  <c r="H314" i="22"/>
  <c r="G314" i="22"/>
  <c r="F314" i="22"/>
  <c r="E314" i="22"/>
  <c r="D314" i="22"/>
  <c r="C314" i="22"/>
  <c r="B314" i="22"/>
  <c r="A314" i="22"/>
  <c r="Z313" i="22"/>
  <c r="Y313" i="22"/>
  <c r="X313" i="22"/>
  <c r="W313" i="22"/>
  <c r="V313" i="22"/>
  <c r="U313" i="22"/>
  <c r="T313" i="22"/>
  <c r="S313" i="22"/>
  <c r="R313" i="22"/>
  <c r="Q313" i="22"/>
  <c r="P313" i="22"/>
  <c r="O313" i="22"/>
  <c r="N313" i="22"/>
  <c r="M313" i="22"/>
  <c r="L313" i="22"/>
  <c r="K313" i="22"/>
  <c r="J313" i="22"/>
  <c r="I313" i="22"/>
  <c r="H313" i="22"/>
  <c r="G313" i="22"/>
  <c r="F313" i="22"/>
  <c r="E313" i="22"/>
  <c r="D313" i="22"/>
  <c r="C313" i="22"/>
  <c r="B313" i="22"/>
  <c r="A313" i="22"/>
  <c r="Z312" i="22"/>
  <c r="Y312" i="22"/>
  <c r="X312" i="22"/>
  <c r="W312" i="22"/>
  <c r="V312" i="22"/>
  <c r="U312" i="22"/>
  <c r="T312" i="22"/>
  <c r="S312" i="22"/>
  <c r="R312" i="22"/>
  <c r="Q312" i="22"/>
  <c r="P312" i="22"/>
  <c r="O312" i="22"/>
  <c r="N312" i="22"/>
  <c r="M312" i="22"/>
  <c r="L312" i="22"/>
  <c r="K312" i="22"/>
  <c r="J312" i="22"/>
  <c r="I312" i="22"/>
  <c r="H312" i="22"/>
  <c r="G312" i="22"/>
  <c r="F312" i="22"/>
  <c r="E312" i="22"/>
  <c r="D312" i="22"/>
  <c r="C312" i="22"/>
  <c r="B312" i="22"/>
  <c r="A312" i="22"/>
  <c r="Z311" i="22"/>
  <c r="Y311" i="22"/>
  <c r="X311" i="22"/>
  <c r="W311" i="22"/>
  <c r="V311" i="22"/>
  <c r="U311" i="22"/>
  <c r="T311" i="22"/>
  <c r="S311" i="22"/>
  <c r="R311" i="22"/>
  <c r="Q311" i="22"/>
  <c r="P311" i="22"/>
  <c r="O311" i="22"/>
  <c r="N311" i="22"/>
  <c r="M311" i="22"/>
  <c r="L311" i="22"/>
  <c r="K311" i="22"/>
  <c r="J311" i="22"/>
  <c r="I311" i="22"/>
  <c r="H311" i="22"/>
  <c r="G311" i="22"/>
  <c r="F311" i="22"/>
  <c r="E311" i="22"/>
  <c r="D311" i="22"/>
  <c r="C311" i="22"/>
  <c r="B311" i="22"/>
  <c r="A311" i="22"/>
  <c r="Z310" i="22"/>
  <c r="Y310" i="22"/>
  <c r="X310" i="22"/>
  <c r="W310" i="22"/>
  <c r="V310" i="22"/>
  <c r="U310" i="22"/>
  <c r="T310" i="22"/>
  <c r="S310" i="22"/>
  <c r="R310" i="22"/>
  <c r="Q310" i="22"/>
  <c r="P310" i="22"/>
  <c r="O310" i="22"/>
  <c r="N310" i="22"/>
  <c r="M310" i="22"/>
  <c r="L310" i="22"/>
  <c r="K310" i="22"/>
  <c r="J310" i="22"/>
  <c r="I310" i="22"/>
  <c r="H310" i="22"/>
  <c r="G310" i="22"/>
  <c r="F310" i="22"/>
  <c r="E310" i="22"/>
  <c r="D310" i="22"/>
  <c r="C310" i="22"/>
  <c r="B310" i="22"/>
  <c r="A310" i="22"/>
  <c r="Z309" i="22"/>
  <c r="Y309" i="22"/>
  <c r="X309" i="22"/>
  <c r="W309" i="22"/>
  <c r="V309" i="22"/>
  <c r="U309" i="22"/>
  <c r="T309" i="22"/>
  <c r="S309" i="22"/>
  <c r="R309" i="22"/>
  <c r="Q309" i="22"/>
  <c r="P309" i="22"/>
  <c r="O309" i="22"/>
  <c r="N309" i="22"/>
  <c r="M309" i="22"/>
  <c r="L309" i="22"/>
  <c r="K309" i="22"/>
  <c r="J309" i="22"/>
  <c r="I309" i="22"/>
  <c r="H309" i="22"/>
  <c r="G309" i="22"/>
  <c r="F309" i="22"/>
  <c r="E309" i="22"/>
  <c r="D309" i="22"/>
  <c r="C309" i="22"/>
  <c r="B309" i="22"/>
  <c r="A309" i="22"/>
  <c r="Z308" i="22"/>
  <c r="Y308" i="22"/>
  <c r="X308" i="22"/>
  <c r="W308" i="22"/>
  <c r="V308" i="22"/>
  <c r="U308" i="22"/>
  <c r="T308" i="22"/>
  <c r="S308" i="22"/>
  <c r="R308" i="22"/>
  <c r="Q308" i="22"/>
  <c r="P308" i="22"/>
  <c r="O308" i="22"/>
  <c r="N308" i="22"/>
  <c r="M308" i="22"/>
  <c r="L308" i="22"/>
  <c r="K308" i="22"/>
  <c r="J308" i="22"/>
  <c r="I308" i="22"/>
  <c r="H308" i="22"/>
  <c r="G308" i="22"/>
  <c r="F308" i="22"/>
  <c r="E308" i="22"/>
  <c r="D308" i="22"/>
  <c r="C308" i="22"/>
  <c r="B308" i="22"/>
  <c r="A308" i="22"/>
  <c r="Z307" i="22"/>
  <c r="Y307" i="22"/>
  <c r="X307" i="22"/>
  <c r="W307" i="22"/>
  <c r="V307" i="22"/>
  <c r="U307" i="22"/>
  <c r="T307" i="22"/>
  <c r="S307" i="22"/>
  <c r="R307" i="22"/>
  <c r="Q307" i="22"/>
  <c r="P307" i="22"/>
  <c r="O307" i="22"/>
  <c r="N307" i="22"/>
  <c r="M307" i="22"/>
  <c r="L307" i="22"/>
  <c r="K307" i="22"/>
  <c r="J307" i="22"/>
  <c r="I307" i="22"/>
  <c r="H307" i="22"/>
  <c r="G307" i="22"/>
  <c r="F307" i="22"/>
  <c r="E307" i="22"/>
  <c r="D307" i="22"/>
  <c r="C307" i="22"/>
  <c r="B307" i="22"/>
  <c r="A307" i="22"/>
  <c r="Z306" i="22"/>
  <c r="Y306" i="22"/>
  <c r="X306" i="22"/>
  <c r="W306" i="22"/>
  <c r="V306" i="22"/>
  <c r="U306" i="22"/>
  <c r="T306" i="22"/>
  <c r="S306" i="22"/>
  <c r="R306" i="22"/>
  <c r="Q306" i="22"/>
  <c r="P306" i="22"/>
  <c r="O306" i="22"/>
  <c r="N306" i="22"/>
  <c r="M306" i="22"/>
  <c r="L306" i="22"/>
  <c r="K306" i="22"/>
  <c r="J306" i="22"/>
  <c r="I306" i="22"/>
  <c r="H306" i="22"/>
  <c r="G306" i="22"/>
  <c r="F306" i="22"/>
  <c r="E306" i="22"/>
  <c r="D306" i="22"/>
  <c r="C306" i="22"/>
  <c r="B306" i="22"/>
  <c r="A306" i="22"/>
  <c r="Z305" i="22"/>
  <c r="Y305" i="22"/>
  <c r="X305" i="22"/>
  <c r="W305" i="22"/>
  <c r="V305" i="22"/>
  <c r="U305" i="22"/>
  <c r="T305" i="22"/>
  <c r="S305" i="22"/>
  <c r="R305" i="22"/>
  <c r="Q305" i="22"/>
  <c r="P305" i="22"/>
  <c r="O305" i="22"/>
  <c r="N305" i="22"/>
  <c r="M305" i="22"/>
  <c r="L305" i="22"/>
  <c r="K305" i="22"/>
  <c r="J305" i="22"/>
  <c r="I305" i="22"/>
  <c r="H305" i="22"/>
  <c r="G305" i="22"/>
  <c r="F305" i="22"/>
  <c r="E305" i="22"/>
  <c r="D305" i="22"/>
  <c r="C305" i="22"/>
  <c r="B305" i="22"/>
  <c r="A305" i="22"/>
  <c r="Z304" i="22"/>
  <c r="Y304" i="22"/>
  <c r="X304" i="22"/>
  <c r="W304" i="22"/>
  <c r="V304" i="22"/>
  <c r="U304" i="22"/>
  <c r="T304" i="22"/>
  <c r="S304" i="22"/>
  <c r="R304" i="22"/>
  <c r="Q304" i="22"/>
  <c r="P304" i="22"/>
  <c r="O304" i="22"/>
  <c r="N304" i="22"/>
  <c r="M304" i="22"/>
  <c r="L304" i="22"/>
  <c r="K304" i="22"/>
  <c r="J304" i="22"/>
  <c r="I304" i="22"/>
  <c r="H304" i="22"/>
  <c r="G304" i="22"/>
  <c r="F304" i="22"/>
  <c r="E304" i="22"/>
  <c r="D304" i="22"/>
  <c r="C304" i="22"/>
  <c r="B304" i="22"/>
  <c r="A304" i="22"/>
  <c r="Z303" i="22"/>
  <c r="Y303" i="22"/>
  <c r="X303" i="22"/>
  <c r="W303" i="22"/>
  <c r="V303" i="22"/>
  <c r="U303" i="22"/>
  <c r="T303" i="22"/>
  <c r="S303" i="22"/>
  <c r="R303" i="22"/>
  <c r="Q303" i="22"/>
  <c r="P303" i="22"/>
  <c r="O303" i="22"/>
  <c r="N303" i="22"/>
  <c r="M303" i="22"/>
  <c r="L303" i="22"/>
  <c r="K303" i="22"/>
  <c r="J303" i="22"/>
  <c r="I303" i="22"/>
  <c r="H303" i="22"/>
  <c r="G303" i="22"/>
  <c r="F303" i="22"/>
  <c r="E303" i="22"/>
  <c r="D303" i="22"/>
  <c r="C303" i="22"/>
  <c r="B303" i="22"/>
  <c r="A303" i="22"/>
  <c r="Z302" i="22"/>
  <c r="Y302" i="22"/>
  <c r="X302" i="22"/>
  <c r="W302" i="22"/>
  <c r="V302" i="22"/>
  <c r="U302" i="22"/>
  <c r="T302" i="22"/>
  <c r="S302" i="22"/>
  <c r="R302" i="22"/>
  <c r="Q302" i="22"/>
  <c r="P302" i="22"/>
  <c r="O302" i="22"/>
  <c r="N302" i="22"/>
  <c r="M302" i="22"/>
  <c r="L302" i="22"/>
  <c r="K302" i="22"/>
  <c r="J302" i="22"/>
  <c r="I302" i="22"/>
  <c r="H302" i="22"/>
  <c r="G302" i="22"/>
  <c r="F302" i="22"/>
  <c r="E302" i="22"/>
  <c r="D302" i="22"/>
  <c r="C302" i="22"/>
  <c r="B302" i="22"/>
  <c r="A302" i="22"/>
  <c r="Z301" i="22"/>
  <c r="Y301" i="22"/>
  <c r="X301" i="22"/>
  <c r="W301" i="22"/>
  <c r="V301" i="22"/>
  <c r="U301" i="22"/>
  <c r="T301" i="22"/>
  <c r="S301" i="22"/>
  <c r="R301" i="22"/>
  <c r="Q301" i="22"/>
  <c r="P301" i="22"/>
  <c r="O301" i="22"/>
  <c r="N301" i="22"/>
  <c r="M301" i="22"/>
  <c r="L301" i="22"/>
  <c r="K301" i="22"/>
  <c r="J301" i="22"/>
  <c r="I301" i="22"/>
  <c r="H301" i="22"/>
  <c r="G301" i="22"/>
  <c r="F301" i="22"/>
  <c r="E301" i="22"/>
  <c r="D301" i="22"/>
  <c r="C301" i="22"/>
  <c r="B301" i="22"/>
  <c r="A301" i="22"/>
  <c r="Z300" i="22"/>
  <c r="Y300" i="22"/>
  <c r="X300" i="22"/>
  <c r="W300" i="22"/>
  <c r="V300" i="22"/>
  <c r="U300" i="22"/>
  <c r="T300" i="22"/>
  <c r="S300" i="22"/>
  <c r="R300" i="22"/>
  <c r="Q300" i="22"/>
  <c r="P300" i="22"/>
  <c r="O300" i="22"/>
  <c r="N300" i="22"/>
  <c r="M300" i="22"/>
  <c r="L300" i="22"/>
  <c r="K300" i="22"/>
  <c r="J300" i="22"/>
  <c r="I300" i="22"/>
  <c r="H300" i="22"/>
  <c r="G300" i="22"/>
  <c r="F300" i="22"/>
  <c r="E300" i="22"/>
  <c r="D300" i="22"/>
  <c r="C300" i="22"/>
  <c r="B300" i="22"/>
  <c r="A300" i="22"/>
  <c r="Z299" i="22"/>
  <c r="Y299" i="22"/>
  <c r="X299" i="22"/>
  <c r="W299" i="22"/>
  <c r="V299" i="22"/>
  <c r="U299" i="22"/>
  <c r="T299" i="22"/>
  <c r="S299" i="22"/>
  <c r="R299" i="22"/>
  <c r="Q299" i="22"/>
  <c r="P299" i="22"/>
  <c r="O299" i="22"/>
  <c r="N299" i="22"/>
  <c r="M299" i="22"/>
  <c r="L299" i="22"/>
  <c r="K299" i="22"/>
  <c r="J299" i="22"/>
  <c r="I299" i="22"/>
  <c r="H299" i="22"/>
  <c r="G299" i="22"/>
  <c r="F299" i="22"/>
  <c r="E299" i="22"/>
  <c r="D299" i="22"/>
  <c r="C299" i="22"/>
  <c r="B299" i="22"/>
  <c r="A299" i="22"/>
  <c r="Z298" i="22"/>
  <c r="Y298" i="22"/>
  <c r="X298" i="22"/>
  <c r="W298" i="22"/>
  <c r="V298" i="22"/>
  <c r="U298" i="22"/>
  <c r="T298" i="22"/>
  <c r="S298" i="22"/>
  <c r="R298" i="22"/>
  <c r="Q298" i="22"/>
  <c r="P298" i="22"/>
  <c r="O298" i="22"/>
  <c r="N298" i="22"/>
  <c r="M298" i="22"/>
  <c r="L298" i="22"/>
  <c r="K298" i="22"/>
  <c r="J298" i="22"/>
  <c r="I298" i="22"/>
  <c r="H298" i="22"/>
  <c r="G298" i="22"/>
  <c r="F298" i="22"/>
  <c r="E298" i="22"/>
  <c r="D298" i="22"/>
  <c r="C298" i="22"/>
  <c r="B298" i="22"/>
  <c r="A298" i="22"/>
  <c r="Z297" i="22"/>
  <c r="Y297" i="22"/>
  <c r="X297" i="22"/>
  <c r="W297" i="22"/>
  <c r="V297" i="22"/>
  <c r="U297" i="22"/>
  <c r="T297" i="22"/>
  <c r="S297" i="22"/>
  <c r="R297" i="22"/>
  <c r="Q297" i="22"/>
  <c r="P297" i="22"/>
  <c r="O297" i="22"/>
  <c r="N297" i="22"/>
  <c r="M297" i="22"/>
  <c r="L297" i="22"/>
  <c r="K297" i="22"/>
  <c r="J297" i="22"/>
  <c r="I297" i="22"/>
  <c r="H297" i="22"/>
  <c r="G297" i="22"/>
  <c r="F297" i="22"/>
  <c r="E297" i="22"/>
  <c r="D297" i="22"/>
  <c r="C297" i="22"/>
  <c r="B297" i="22"/>
  <c r="A297" i="22"/>
  <c r="Z296" i="22"/>
  <c r="Y296" i="22"/>
  <c r="X296" i="22"/>
  <c r="W296" i="22"/>
  <c r="V296" i="22"/>
  <c r="U296" i="22"/>
  <c r="T296" i="22"/>
  <c r="S296" i="22"/>
  <c r="R296" i="22"/>
  <c r="Q296" i="22"/>
  <c r="P296" i="22"/>
  <c r="O296" i="22"/>
  <c r="N296" i="22"/>
  <c r="M296" i="22"/>
  <c r="L296" i="22"/>
  <c r="K296" i="22"/>
  <c r="J296" i="22"/>
  <c r="I296" i="22"/>
  <c r="H296" i="22"/>
  <c r="G296" i="22"/>
  <c r="F296" i="22"/>
  <c r="E296" i="22"/>
  <c r="D296" i="22"/>
  <c r="C296" i="22"/>
  <c r="B296" i="22"/>
  <c r="A296" i="22"/>
  <c r="Z295" i="22"/>
  <c r="Y295" i="22"/>
  <c r="X295" i="22"/>
  <c r="W295" i="22"/>
  <c r="V295" i="22"/>
  <c r="U295" i="22"/>
  <c r="T295" i="22"/>
  <c r="S295" i="22"/>
  <c r="R295" i="22"/>
  <c r="Q295" i="22"/>
  <c r="P295" i="22"/>
  <c r="O295" i="22"/>
  <c r="N295" i="22"/>
  <c r="M295" i="22"/>
  <c r="L295" i="22"/>
  <c r="K295" i="22"/>
  <c r="J295" i="22"/>
  <c r="I295" i="22"/>
  <c r="H295" i="22"/>
  <c r="G295" i="22"/>
  <c r="F295" i="22"/>
  <c r="E295" i="22"/>
  <c r="D295" i="22"/>
  <c r="C295" i="22"/>
  <c r="B295" i="22"/>
  <c r="A295" i="22"/>
  <c r="Z294" i="22"/>
  <c r="Y294" i="22"/>
  <c r="X294" i="22"/>
  <c r="W294" i="22"/>
  <c r="V294" i="22"/>
  <c r="U294" i="22"/>
  <c r="T294" i="22"/>
  <c r="S294" i="22"/>
  <c r="R294" i="22"/>
  <c r="Q294" i="22"/>
  <c r="P294" i="22"/>
  <c r="O294" i="22"/>
  <c r="N294" i="22"/>
  <c r="M294" i="22"/>
  <c r="L294" i="22"/>
  <c r="K294" i="22"/>
  <c r="J294" i="22"/>
  <c r="I294" i="22"/>
  <c r="H294" i="22"/>
  <c r="G294" i="22"/>
  <c r="F294" i="22"/>
  <c r="E294" i="22"/>
  <c r="D294" i="22"/>
  <c r="C294" i="22"/>
  <c r="B294" i="22"/>
  <c r="A294" i="22"/>
  <c r="Z293" i="22"/>
  <c r="Y293" i="22"/>
  <c r="X293" i="22"/>
  <c r="W293" i="22"/>
  <c r="V293" i="22"/>
  <c r="U293" i="22"/>
  <c r="T293" i="22"/>
  <c r="S293" i="22"/>
  <c r="R293" i="22"/>
  <c r="Q293" i="22"/>
  <c r="P293" i="22"/>
  <c r="O293" i="22"/>
  <c r="N293" i="22"/>
  <c r="M293" i="22"/>
  <c r="L293" i="22"/>
  <c r="K293" i="22"/>
  <c r="J293" i="22"/>
  <c r="I293" i="22"/>
  <c r="H293" i="22"/>
  <c r="G293" i="22"/>
  <c r="F293" i="22"/>
  <c r="E293" i="22"/>
  <c r="D293" i="22"/>
  <c r="C293" i="22"/>
  <c r="B293" i="22"/>
  <c r="A293" i="22"/>
  <c r="Z292" i="22"/>
  <c r="Y292" i="22"/>
  <c r="X292" i="22"/>
  <c r="W292" i="22"/>
  <c r="V292" i="22"/>
  <c r="U292" i="22"/>
  <c r="T292" i="22"/>
  <c r="S292" i="22"/>
  <c r="R292" i="22"/>
  <c r="Q292" i="22"/>
  <c r="P292" i="22"/>
  <c r="O292" i="22"/>
  <c r="N292" i="22"/>
  <c r="M292" i="22"/>
  <c r="L292" i="22"/>
  <c r="K292" i="22"/>
  <c r="J292" i="22"/>
  <c r="I292" i="22"/>
  <c r="H292" i="22"/>
  <c r="G292" i="22"/>
  <c r="F292" i="22"/>
  <c r="E292" i="22"/>
  <c r="D292" i="22"/>
  <c r="C292" i="22"/>
  <c r="B292" i="22"/>
  <c r="A292" i="22"/>
  <c r="Z291" i="22"/>
  <c r="Y291" i="22"/>
  <c r="X291" i="22"/>
  <c r="W291" i="22"/>
  <c r="V291" i="22"/>
  <c r="U291" i="22"/>
  <c r="T291" i="22"/>
  <c r="S291" i="22"/>
  <c r="R291" i="22"/>
  <c r="Q291" i="22"/>
  <c r="P291" i="22"/>
  <c r="O291" i="22"/>
  <c r="N291" i="22"/>
  <c r="M291" i="22"/>
  <c r="L291" i="22"/>
  <c r="K291" i="22"/>
  <c r="J291" i="22"/>
  <c r="I291" i="22"/>
  <c r="H291" i="22"/>
  <c r="G291" i="22"/>
  <c r="F291" i="22"/>
  <c r="E291" i="22"/>
  <c r="D291" i="22"/>
  <c r="C291" i="22"/>
  <c r="B291" i="22"/>
  <c r="A291" i="22"/>
  <c r="Z290" i="22"/>
  <c r="Y290" i="22"/>
  <c r="X290" i="22"/>
  <c r="W290" i="22"/>
  <c r="V290" i="22"/>
  <c r="U290" i="22"/>
  <c r="T290" i="22"/>
  <c r="S290" i="22"/>
  <c r="R290" i="22"/>
  <c r="Q290" i="22"/>
  <c r="P290" i="22"/>
  <c r="O290" i="22"/>
  <c r="N290" i="22"/>
  <c r="M290" i="22"/>
  <c r="L290" i="22"/>
  <c r="K290" i="22"/>
  <c r="J290" i="22"/>
  <c r="I290" i="22"/>
  <c r="H290" i="22"/>
  <c r="G290" i="22"/>
  <c r="F290" i="22"/>
  <c r="E290" i="22"/>
  <c r="D290" i="22"/>
  <c r="C290" i="22"/>
  <c r="B290" i="22"/>
  <c r="A290" i="22"/>
  <c r="Z289" i="22"/>
  <c r="Y289" i="22"/>
  <c r="X289" i="22"/>
  <c r="W289" i="22"/>
  <c r="V289" i="22"/>
  <c r="U289" i="22"/>
  <c r="T289" i="22"/>
  <c r="S289" i="22"/>
  <c r="R289" i="22"/>
  <c r="Q289" i="22"/>
  <c r="P289" i="22"/>
  <c r="O289" i="22"/>
  <c r="N289" i="22"/>
  <c r="M289" i="22"/>
  <c r="L289" i="22"/>
  <c r="K289" i="22"/>
  <c r="J289" i="22"/>
  <c r="I289" i="22"/>
  <c r="H289" i="22"/>
  <c r="G289" i="22"/>
  <c r="F289" i="22"/>
  <c r="E289" i="22"/>
  <c r="D289" i="22"/>
  <c r="C289" i="22"/>
  <c r="B289" i="22"/>
  <c r="A289" i="22"/>
  <c r="Z288" i="22"/>
  <c r="Y288" i="22"/>
  <c r="X288" i="22"/>
  <c r="W288" i="22"/>
  <c r="V288" i="22"/>
  <c r="U288" i="22"/>
  <c r="T288" i="22"/>
  <c r="S288" i="22"/>
  <c r="R288" i="22"/>
  <c r="Q288" i="22"/>
  <c r="P288" i="22"/>
  <c r="O288" i="22"/>
  <c r="N288" i="22"/>
  <c r="M288" i="22"/>
  <c r="L288" i="22"/>
  <c r="K288" i="22"/>
  <c r="J288" i="22"/>
  <c r="I288" i="22"/>
  <c r="H288" i="22"/>
  <c r="G288" i="22"/>
  <c r="F288" i="22"/>
  <c r="E288" i="22"/>
  <c r="D288" i="22"/>
  <c r="C288" i="22"/>
  <c r="B288" i="22"/>
  <c r="A288" i="22"/>
  <c r="Z287" i="22"/>
  <c r="Y287" i="22"/>
  <c r="X287" i="22"/>
  <c r="W287" i="22"/>
  <c r="V287" i="22"/>
  <c r="U287" i="22"/>
  <c r="T287" i="22"/>
  <c r="S287" i="22"/>
  <c r="R287" i="22"/>
  <c r="Q287" i="22"/>
  <c r="P287" i="22"/>
  <c r="O287" i="22"/>
  <c r="N287" i="22"/>
  <c r="M287" i="22"/>
  <c r="L287" i="22"/>
  <c r="K287" i="22"/>
  <c r="J287" i="22"/>
  <c r="I287" i="22"/>
  <c r="H287" i="22"/>
  <c r="G287" i="22"/>
  <c r="F287" i="22"/>
  <c r="E287" i="22"/>
  <c r="D287" i="22"/>
  <c r="C287" i="22"/>
  <c r="B287" i="22"/>
  <c r="A287" i="22"/>
  <c r="Z286" i="22"/>
  <c r="Y286" i="22"/>
  <c r="X286" i="22"/>
  <c r="W286" i="22"/>
  <c r="V286" i="22"/>
  <c r="U286" i="22"/>
  <c r="T286" i="22"/>
  <c r="S286" i="22"/>
  <c r="R286" i="22"/>
  <c r="Q286" i="22"/>
  <c r="P286" i="22"/>
  <c r="O286" i="22"/>
  <c r="N286" i="22"/>
  <c r="M286" i="22"/>
  <c r="L286" i="22"/>
  <c r="K286" i="22"/>
  <c r="J286" i="22"/>
  <c r="I286" i="22"/>
  <c r="H286" i="22"/>
  <c r="G286" i="22"/>
  <c r="F286" i="22"/>
  <c r="E286" i="22"/>
  <c r="D286" i="22"/>
  <c r="C286" i="22"/>
  <c r="B286" i="22"/>
  <c r="A286" i="22"/>
  <c r="Z285" i="22"/>
  <c r="Y285" i="22"/>
  <c r="X285" i="22"/>
  <c r="W285" i="22"/>
  <c r="V285" i="22"/>
  <c r="U285" i="22"/>
  <c r="T285" i="22"/>
  <c r="S285" i="22"/>
  <c r="R285" i="22"/>
  <c r="Q285" i="22"/>
  <c r="P285" i="22"/>
  <c r="O285" i="22"/>
  <c r="N285" i="22"/>
  <c r="M285" i="22"/>
  <c r="L285" i="22"/>
  <c r="K285" i="22"/>
  <c r="J285" i="22"/>
  <c r="I285" i="22"/>
  <c r="H285" i="22"/>
  <c r="G285" i="22"/>
  <c r="F285" i="22"/>
  <c r="E285" i="22"/>
  <c r="D285" i="22"/>
  <c r="C285" i="22"/>
  <c r="B285" i="22"/>
  <c r="A285" i="22"/>
  <c r="Z284" i="22"/>
  <c r="Y284" i="22"/>
  <c r="X284" i="22"/>
  <c r="W284" i="22"/>
  <c r="V284" i="22"/>
  <c r="U284" i="22"/>
  <c r="T284" i="22"/>
  <c r="S284" i="22"/>
  <c r="R284" i="22"/>
  <c r="Q284" i="22"/>
  <c r="P284" i="22"/>
  <c r="O284" i="22"/>
  <c r="N284" i="22"/>
  <c r="M284" i="22"/>
  <c r="L284" i="22"/>
  <c r="K284" i="22"/>
  <c r="J284" i="22"/>
  <c r="I284" i="22"/>
  <c r="H284" i="22"/>
  <c r="G284" i="22"/>
  <c r="F284" i="22"/>
  <c r="E284" i="22"/>
  <c r="D284" i="22"/>
  <c r="C284" i="22"/>
  <c r="B284" i="22"/>
  <c r="A284" i="22"/>
  <c r="Z283" i="22"/>
  <c r="Y283" i="22"/>
  <c r="X283" i="22"/>
  <c r="W283" i="22"/>
  <c r="V283" i="22"/>
  <c r="U283" i="22"/>
  <c r="T283" i="22"/>
  <c r="S283" i="22"/>
  <c r="R283" i="22"/>
  <c r="Q283" i="22"/>
  <c r="P283" i="22"/>
  <c r="O283" i="22"/>
  <c r="N283" i="22"/>
  <c r="M283" i="22"/>
  <c r="L283" i="22"/>
  <c r="K283" i="22"/>
  <c r="J283" i="22"/>
  <c r="I283" i="22"/>
  <c r="H283" i="22"/>
  <c r="G283" i="22"/>
  <c r="F283" i="22"/>
  <c r="E283" i="22"/>
  <c r="D283" i="22"/>
  <c r="C283" i="22"/>
  <c r="B283" i="22"/>
  <c r="A283" i="22"/>
  <c r="Z282" i="22"/>
  <c r="Y282" i="22"/>
  <c r="X282" i="22"/>
  <c r="W282" i="22"/>
  <c r="V282" i="22"/>
  <c r="U282" i="22"/>
  <c r="T282" i="22"/>
  <c r="S282" i="22"/>
  <c r="R282" i="22"/>
  <c r="Q282" i="22"/>
  <c r="P282" i="22"/>
  <c r="O282" i="22"/>
  <c r="N282" i="22"/>
  <c r="M282" i="22"/>
  <c r="L282" i="22"/>
  <c r="K282" i="22"/>
  <c r="J282" i="22"/>
  <c r="I282" i="22"/>
  <c r="H282" i="22"/>
  <c r="G282" i="22"/>
  <c r="F282" i="22"/>
  <c r="E282" i="22"/>
  <c r="D282" i="22"/>
  <c r="C282" i="22"/>
  <c r="B282" i="22"/>
  <c r="A282" i="22"/>
  <c r="Z281" i="22"/>
  <c r="Y281" i="22"/>
  <c r="X281" i="22"/>
  <c r="W281" i="22"/>
  <c r="V281" i="22"/>
  <c r="U281" i="22"/>
  <c r="T281" i="22"/>
  <c r="S281" i="22"/>
  <c r="R281" i="22"/>
  <c r="Q281" i="22"/>
  <c r="P281" i="22"/>
  <c r="O281" i="22"/>
  <c r="N281" i="22"/>
  <c r="M281" i="22"/>
  <c r="L281" i="22"/>
  <c r="K281" i="22"/>
  <c r="J281" i="22"/>
  <c r="I281" i="22"/>
  <c r="H281" i="22"/>
  <c r="G281" i="22"/>
  <c r="F281" i="22"/>
  <c r="E281" i="22"/>
  <c r="D281" i="22"/>
  <c r="C281" i="22"/>
  <c r="B281" i="22"/>
  <c r="A281" i="22"/>
  <c r="Z280" i="22"/>
  <c r="Y280" i="22"/>
  <c r="X280" i="22"/>
  <c r="W280" i="22"/>
  <c r="V280" i="22"/>
  <c r="U280" i="22"/>
  <c r="T280" i="22"/>
  <c r="S280" i="22"/>
  <c r="R280" i="22"/>
  <c r="Q280" i="22"/>
  <c r="P280" i="22"/>
  <c r="O280" i="22"/>
  <c r="N280" i="22"/>
  <c r="M280" i="22"/>
  <c r="L280" i="22"/>
  <c r="K280" i="22"/>
  <c r="J280" i="22"/>
  <c r="I280" i="22"/>
  <c r="H280" i="22"/>
  <c r="G280" i="22"/>
  <c r="F280" i="22"/>
  <c r="E280" i="22"/>
  <c r="D280" i="22"/>
  <c r="C280" i="22"/>
  <c r="B280" i="22"/>
  <c r="A280" i="22"/>
  <c r="Z279" i="22"/>
  <c r="Y279" i="22"/>
  <c r="X279" i="22"/>
  <c r="W279" i="22"/>
  <c r="V279" i="22"/>
  <c r="U279" i="22"/>
  <c r="T279" i="22"/>
  <c r="S279" i="22"/>
  <c r="R279" i="22"/>
  <c r="Q279" i="22"/>
  <c r="P279" i="22"/>
  <c r="O279" i="22"/>
  <c r="N279" i="22"/>
  <c r="M279" i="22"/>
  <c r="L279" i="22"/>
  <c r="K279" i="22"/>
  <c r="J279" i="22"/>
  <c r="I279" i="22"/>
  <c r="H279" i="22"/>
  <c r="G279" i="22"/>
  <c r="F279" i="22"/>
  <c r="E279" i="22"/>
  <c r="D279" i="22"/>
  <c r="C279" i="22"/>
  <c r="B279" i="22"/>
  <c r="A279" i="22"/>
  <c r="Z278" i="22"/>
  <c r="Y278" i="22"/>
  <c r="X278" i="22"/>
  <c r="W278" i="22"/>
  <c r="V278" i="22"/>
  <c r="U278" i="22"/>
  <c r="T278" i="22"/>
  <c r="S278" i="22"/>
  <c r="R278" i="22"/>
  <c r="Q278" i="22"/>
  <c r="P278" i="22"/>
  <c r="O278" i="22"/>
  <c r="N278" i="22"/>
  <c r="M278" i="22"/>
  <c r="L278" i="22"/>
  <c r="K278" i="22"/>
  <c r="J278" i="22"/>
  <c r="I278" i="22"/>
  <c r="H278" i="22"/>
  <c r="G278" i="22"/>
  <c r="F278" i="22"/>
  <c r="E278" i="22"/>
  <c r="D278" i="22"/>
  <c r="C278" i="22"/>
  <c r="B278" i="22"/>
  <c r="A278" i="22"/>
  <c r="Z277" i="22"/>
  <c r="Y277" i="22"/>
  <c r="X277" i="22"/>
  <c r="W277" i="22"/>
  <c r="V277" i="22"/>
  <c r="U277" i="22"/>
  <c r="T277" i="22"/>
  <c r="S277" i="22"/>
  <c r="R277" i="22"/>
  <c r="Q277" i="22"/>
  <c r="P277" i="22"/>
  <c r="O277" i="22"/>
  <c r="N277" i="22"/>
  <c r="M277" i="22"/>
  <c r="L277" i="22"/>
  <c r="K277" i="22"/>
  <c r="J277" i="22"/>
  <c r="I277" i="22"/>
  <c r="H277" i="22"/>
  <c r="G277" i="22"/>
  <c r="F277" i="22"/>
  <c r="E277" i="22"/>
  <c r="D277" i="22"/>
  <c r="C277" i="22"/>
  <c r="B277" i="22"/>
  <c r="A277" i="22"/>
  <c r="Z276" i="22"/>
  <c r="Y276" i="22"/>
  <c r="X276" i="22"/>
  <c r="W276" i="22"/>
  <c r="V276" i="22"/>
  <c r="U276" i="22"/>
  <c r="T276" i="22"/>
  <c r="S276" i="22"/>
  <c r="R276" i="22"/>
  <c r="Q276" i="22"/>
  <c r="P276" i="22"/>
  <c r="O276" i="22"/>
  <c r="N276" i="22"/>
  <c r="M276" i="22"/>
  <c r="L276" i="22"/>
  <c r="K276" i="22"/>
  <c r="J276" i="22"/>
  <c r="I276" i="22"/>
  <c r="H276" i="22"/>
  <c r="G276" i="22"/>
  <c r="F276" i="22"/>
  <c r="E276" i="22"/>
  <c r="D276" i="22"/>
  <c r="C276" i="22"/>
  <c r="B276" i="22"/>
  <c r="A276" i="22"/>
  <c r="Z275" i="22"/>
  <c r="Y275" i="22"/>
  <c r="X275" i="22"/>
  <c r="W275" i="22"/>
  <c r="V275" i="22"/>
  <c r="U275" i="22"/>
  <c r="T275" i="22"/>
  <c r="S275" i="22"/>
  <c r="R275" i="22"/>
  <c r="Q275" i="22"/>
  <c r="P275" i="22"/>
  <c r="O275" i="22"/>
  <c r="N275" i="22"/>
  <c r="M275" i="22"/>
  <c r="L275" i="22"/>
  <c r="K275" i="22"/>
  <c r="J275" i="22"/>
  <c r="I275" i="22"/>
  <c r="H275" i="22"/>
  <c r="G275" i="22"/>
  <c r="F275" i="22"/>
  <c r="E275" i="22"/>
  <c r="D275" i="22"/>
  <c r="C275" i="22"/>
  <c r="B275" i="22"/>
  <c r="A275" i="22"/>
  <c r="Z274" i="22"/>
  <c r="Y274" i="22"/>
  <c r="X274" i="22"/>
  <c r="W274" i="22"/>
  <c r="V274" i="22"/>
  <c r="U274" i="22"/>
  <c r="T274" i="22"/>
  <c r="S274" i="22"/>
  <c r="R274" i="22"/>
  <c r="Q274" i="22"/>
  <c r="P274" i="22"/>
  <c r="O274" i="22"/>
  <c r="N274" i="22"/>
  <c r="M274" i="22"/>
  <c r="L274" i="22"/>
  <c r="K274" i="22"/>
  <c r="J274" i="22"/>
  <c r="I274" i="22"/>
  <c r="H274" i="22"/>
  <c r="G274" i="22"/>
  <c r="F274" i="22"/>
  <c r="E274" i="22"/>
  <c r="D274" i="22"/>
  <c r="C274" i="22"/>
  <c r="B274" i="22"/>
  <c r="A274" i="22"/>
  <c r="Z273" i="22"/>
  <c r="Y273" i="22"/>
  <c r="X273" i="22"/>
  <c r="W273" i="22"/>
  <c r="V273" i="22"/>
  <c r="U273" i="22"/>
  <c r="T273" i="22"/>
  <c r="S273" i="22"/>
  <c r="R273" i="22"/>
  <c r="Q273" i="22"/>
  <c r="P273" i="22"/>
  <c r="O273" i="22"/>
  <c r="N273" i="22"/>
  <c r="M273" i="22"/>
  <c r="L273" i="22"/>
  <c r="K273" i="22"/>
  <c r="J273" i="22"/>
  <c r="I273" i="22"/>
  <c r="H273" i="22"/>
  <c r="G273" i="22"/>
  <c r="F273" i="22"/>
  <c r="E273" i="22"/>
  <c r="D273" i="22"/>
  <c r="C273" i="22"/>
  <c r="B273" i="22"/>
  <c r="A273" i="22"/>
  <c r="Z272" i="22"/>
  <c r="Y272" i="22"/>
  <c r="X272" i="22"/>
  <c r="W272" i="22"/>
  <c r="V272" i="22"/>
  <c r="U272" i="22"/>
  <c r="T272" i="22"/>
  <c r="S272" i="22"/>
  <c r="R272" i="22"/>
  <c r="Q272" i="22"/>
  <c r="P272" i="22"/>
  <c r="O272" i="22"/>
  <c r="N272" i="22"/>
  <c r="M272" i="22"/>
  <c r="L272" i="22"/>
  <c r="K272" i="22"/>
  <c r="J272" i="22"/>
  <c r="I272" i="22"/>
  <c r="H272" i="22"/>
  <c r="G272" i="22"/>
  <c r="F272" i="22"/>
  <c r="E272" i="22"/>
  <c r="D272" i="22"/>
  <c r="C272" i="22"/>
  <c r="B272" i="22"/>
  <c r="A272" i="22"/>
  <c r="Z271" i="22"/>
  <c r="Y271" i="22"/>
  <c r="X271" i="22"/>
  <c r="W271" i="22"/>
  <c r="V271" i="22"/>
  <c r="U271" i="22"/>
  <c r="T271" i="22"/>
  <c r="S271" i="22"/>
  <c r="R271" i="22"/>
  <c r="Q271" i="22"/>
  <c r="P271" i="22"/>
  <c r="O271" i="22"/>
  <c r="N271" i="22"/>
  <c r="M271" i="22"/>
  <c r="L271" i="22"/>
  <c r="K271" i="22"/>
  <c r="J271" i="22"/>
  <c r="I271" i="22"/>
  <c r="H271" i="22"/>
  <c r="G271" i="22"/>
  <c r="F271" i="22"/>
  <c r="E271" i="22"/>
  <c r="D271" i="22"/>
  <c r="C271" i="22"/>
  <c r="B271" i="22"/>
  <c r="A271" i="22"/>
  <c r="Z270" i="22"/>
  <c r="Y270" i="22"/>
  <c r="X270" i="22"/>
  <c r="W270" i="22"/>
  <c r="V270" i="22"/>
  <c r="U270" i="22"/>
  <c r="T270" i="22"/>
  <c r="S270" i="22"/>
  <c r="R270" i="22"/>
  <c r="Q270" i="22"/>
  <c r="P270" i="22"/>
  <c r="O270" i="22"/>
  <c r="N270" i="22"/>
  <c r="M270" i="22"/>
  <c r="L270" i="22"/>
  <c r="K270" i="22"/>
  <c r="J270" i="22"/>
  <c r="I270" i="22"/>
  <c r="H270" i="22"/>
  <c r="G270" i="22"/>
  <c r="F270" i="22"/>
  <c r="E270" i="22"/>
  <c r="D270" i="22"/>
  <c r="C270" i="22"/>
  <c r="B270" i="22"/>
  <c r="A270" i="22"/>
  <c r="Z269" i="22"/>
  <c r="Y269" i="22"/>
  <c r="X269" i="22"/>
  <c r="W269" i="22"/>
  <c r="V269" i="22"/>
  <c r="U269" i="22"/>
  <c r="T269" i="22"/>
  <c r="S269" i="22"/>
  <c r="R269" i="22"/>
  <c r="Q269" i="22"/>
  <c r="P269" i="22"/>
  <c r="O269" i="22"/>
  <c r="N269" i="22"/>
  <c r="M269" i="22"/>
  <c r="L269" i="22"/>
  <c r="K269" i="22"/>
  <c r="J269" i="22"/>
  <c r="I269" i="22"/>
  <c r="H269" i="22"/>
  <c r="G269" i="22"/>
  <c r="F269" i="22"/>
  <c r="E269" i="22"/>
  <c r="D269" i="22"/>
  <c r="C269" i="22"/>
  <c r="B269" i="22"/>
  <c r="A269" i="22"/>
  <c r="Z268" i="22"/>
  <c r="Y268" i="22"/>
  <c r="X268" i="22"/>
  <c r="W268" i="22"/>
  <c r="V268" i="22"/>
  <c r="U268" i="22"/>
  <c r="T268" i="22"/>
  <c r="S268" i="22"/>
  <c r="R268" i="22"/>
  <c r="Q268" i="22"/>
  <c r="P268" i="22"/>
  <c r="O268" i="22"/>
  <c r="N268" i="22"/>
  <c r="M268" i="22"/>
  <c r="L268" i="22"/>
  <c r="K268" i="22"/>
  <c r="J268" i="22"/>
  <c r="I268" i="22"/>
  <c r="H268" i="22"/>
  <c r="G268" i="22"/>
  <c r="F268" i="22"/>
  <c r="E268" i="22"/>
  <c r="D268" i="22"/>
  <c r="C268" i="22"/>
  <c r="B268" i="22"/>
  <c r="A268" i="22"/>
  <c r="Z267" i="22"/>
  <c r="Y267" i="22"/>
  <c r="X267" i="22"/>
  <c r="W267" i="22"/>
  <c r="V267" i="22"/>
  <c r="U267" i="22"/>
  <c r="T267" i="22"/>
  <c r="S267" i="22"/>
  <c r="R267" i="22"/>
  <c r="Q267" i="22"/>
  <c r="P267" i="22"/>
  <c r="O267" i="22"/>
  <c r="N267" i="22"/>
  <c r="M267" i="22"/>
  <c r="L267" i="22"/>
  <c r="K267" i="22"/>
  <c r="J267" i="22"/>
  <c r="I267" i="22"/>
  <c r="H267" i="22"/>
  <c r="G267" i="22"/>
  <c r="F267" i="22"/>
  <c r="E267" i="22"/>
  <c r="D267" i="22"/>
  <c r="C267" i="22"/>
  <c r="B267" i="22"/>
  <c r="A267" i="22"/>
  <c r="Z266" i="22"/>
  <c r="Y266" i="22"/>
  <c r="X266" i="22"/>
  <c r="W266" i="22"/>
  <c r="V266" i="22"/>
  <c r="U266" i="22"/>
  <c r="T266" i="22"/>
  <c r="S266" i="22"/>
  <c r="R266" i="22"/>
  <c r="Q266" i="22"/>
  <c r="P266" i="22"/>
  <c r="O266" i="22"/>
  <c r="N266" i="22"/>
  <c r="M266" i="22"/>
  <c r="L266" i="22"/>
  <c r="K266" i="22"/>
  <c r="J266" i="22"/>
  <c r="I266" i="22"/>
  <c r="H266" i="22"/>
  <c r="G266" i="22"/>
  <c r="F266" i="22"/>
  <c r="E266" i="22"/>
  <c r="D266" i="22"/>
  <c r="C266" i="22"/>
  <c r="B266" i="22"/>
  <c r="A266" i="22"/>
  <c r="Z265" i="22"/>
  <c r="Y265" i="22"/>
  <c r="X265" i="22"/>
  <c r="W265" i="22"/>
  <c r="V265" i="22"/>
  <c r="U265" i="22"/>
  <c r="T265" i="22"/>
  <c r="S265" i="22"/>
  <c r="R265" i="22"/>
  <c r="Q265" i="22"/>
  <c r="P265" i="22"/>
  <c r="O265" i="22"/>
  <c r="N265" i="22"/>
  <c r="M265" i="22"/>
  <c r="L265" i="22"/>
  <c r="K265" i="22"/>
  <c r="J265" i="22"/>
  <c r="I265" i="22"/>
  <c r="H265" i="22"/>
  <c r="G265" i="22"/>
  <c r="F265" i="22"/>
  <c r="E265" i="22"/>
  <c r="D265" i="22"/>
  <c r="C265" i="22"/>
  <c r="B265" i="22"/>
  <c r="A265" i="22"/>
  <c r="Z264" i="22"/>
  <c r="Y264" i="22"/>
  <c r="X264" i="22"/>
  <c r="W264" i="22"/>
  <c r="V264" i="22"/>
  <c r="U264" i="22"/>
  <c r="T264" i="22"/>
  <c r="S264" i="22"/>
  <c r="R264" i="22"/>
  <c r="Q264" i="22"/>
  <c r="P264" i="22"/>
  <c r="O264" i="22"/>
  <c r="N264" i="22"/>
  <c r="M264" i="22"/>
  <c r="L264" i="22"/>
  <c r="K264" i="22"/>
  <c r="J264" i="22"/>
  <c r="I264" i="22"/>
  <c r="H264" i="22"/>
  <c r="G264" i="22"/>
  <c r="F264" i="22"/>
  <c r="E264" i="22"/>
  <c r="D264" i="22"/>
  <c r="C264" i="22"/>
  <c r="B264" i="22"/>
  <c r="A264" i="22"/>
  <c r="Z263" i="22"/>
  <c r="Y263" i="22"/>
  <c r="X263" i="22"/>
  <c r="W263" i="22"/>
  <c r="V263" i="22"/>
  <c r="U263" i="22"/>
  <c r="T263" i="22"/>
  <c r="S263" i="22"/>
  <c r="R263" i="22"/>
  <c r="Q263" i="22"/>
  <c r="P263" i="22"/>
  <c r="O263" i="22"/>
  <c r="N263" i="22"/>
  <c r="M263" i="22"/>
  <c r="L263" i="22"/>
  <c r="K263" i="22"/>
  <c r="J263" i="22"/>
  <c r="I263" i="22"/>
  <c r="H263" i="22"/>
  <c r="G263" i="22"/>
  <c r="F263" i="22"/>
  <c r="E263" i="22"/>
  <c r="D263" i="22"/>
  <c r="C263" i="22"/>
  <c r="B263" i="22"/>
  <c r="A263" i="22"/>
  <c r="Z262" i="22"/>
  <c r="Y262" i="22"/>
  <c r="X262" i="22"/>
  <c r="W262" i="22"/>
  <c r="V262" i="22"/>
  <c r="U262" i="22"/>
  <c r="T262" i="22"/>
  <c r="S262" i="22"/>
  <c r="R262" i="22"/>
  <c r="Q262" i="22"/>
  <c r="P262" i="22"/>
  <c r="O262" i="22"/>
  <c r="N262" i="22"/>
  <c r="M262" i="22"/>
  <c r="L262" i="22"/>
  <c r="K262" i="22"/>
  <c r="J262" i="22"/>
  <c r="I262" i="22"/>
  <c r="H262" i="22"/>
  <c r="G262" i="22"/>
  <c r="F262" i="22"/>
  <c r="E262" i="22"/>
  <c r="D262" i="22"/>
  <c r="C262" i="22"/>
  <c r="B262" i="22"/>
  <c r="A262" i="22"/>
  <c r="Z261" i="22"/>
  <c r="Y261" i="22"/>
  <c r="X261" i="22"/>
  <c r="W261" i="22"/>
  <c r="V261" i="22"/>
  <c r="U261" i="22"/>
  <c r="T261" i="22"/>
  <c r="S261" i="22"/>
  <c r="R261" i="22"/>
  <c r="Q261" i="22"/>
  <c r="P261" i="22"/>
  <c r="O261" i="22"/>
  <c r="N261" i="22"/>
  <c r="M261" i="22"/>
  <c r="L261" i="22"/>
  <c r="K261" i="22"/>
  <c r="J261" i="22"/>
  <c r="I261" i="22"/>
  <c r="H261" i="22"/>
  <c r="G261" i="22"/>
  <c r="F261" i="22"/>
  <c r="E261" i="22"/>
  <c r="D261" i="22"/>
  <c r="C261" i="22"/>
  <c r="B261" i="22"/>
  <c r="A261" i="22"/>
  <c r="Z260" i="22"/>
  <c r="Y260" i="22"/>
  <c r="X260" i="22"/>
  <c r="W260" i="22"/>
  <c r="V260" i="22"/>
  <c r="U260" i="22"/>
  <c r="T260" i="22"/>
  <c r="S260" i="22"/>
  <c r="R260" i="22"/>
  <c r="Q260" i="22"/>
  <c r="P260" i="22"/>
  <c r="O260" i="22"/>
  <c r="N260" i="22"/>
  <c r="M260" i="22"/>
  <c r="L260" i="22"/>
  <c r="K260" i="22"/>
  <c r="J260" i="22"/>
  <c r="I260" i="22"/>
  <c r="H260" i="22"/>
  <c r="G260" i="22"/>
  <c r="F260" i="22"/>
  <c r="E260" i="22"/>
  <c r="D260" i="22"/>
  <c r="C260" i="22"/>
  <c r="B260" i="22"/>
  <c r="A260" i="22"/>
  <c r="Z259" i="22"/>
  <c r="Y259" i="22"/>
  <c r="X259" i="22"/>
  <c r="W259" i="22"/>
  <c r="V259" i="22"/>
  <c r="U259" i="22"/>
  <c r="T259" i="22"/>
  <c r="S259" i="22"/>
  <c r="R259" i="22"/>
  <c r="Q259" i="22"/>
  <c r="P259" i="22"/>
  <c r="O259" i="22"/>
  <c r="N259" i="22"/>
  <c r="M259" i="22"/>
  <c r="L259" i="22"/>
  <c r="K259" i="22"/>
  <c r="J259" i="22"/>
  <c r="I259" i="22"/>
  <c r="H259" i="22"/>
  <c r="G259" i="22"/>
  <c r="F259" i="22"/>
  <c r="E259" i="22"/>
  <c r="D259" i="22"/>
  <c r="C259" i="22"/>
  <c r="B259" i="22"/>
  <c r="A259" i="22"/>
  <c r="Z258" i="22"/>
  <c r="Y258" i="22"/>
  <c r="X258" i="22"/>
  <c r="W258" i="22"/>
  <c r="V258" i="22"/>
  <c r="U258" i="22"/>
  <c r="T258" i="22"/>
  <c r="S258" i="22"/>
  <c r="R258" i="22"/>
  <c r="Q258" i="22"/>
  <c r="P258" i="22"/>
  <c r="O258" i="22"/>
  <c r="N258" i="22"/>
  <c r="M258" i="22"/>
  <c r="L258" i="22"/>
  <c r="K258" i="22"/>
  <c r="J258" i="22"/>
  <c r="I258" i="22"/>
  <c r="H258" i="22"/>
  <c r="G258" i="22"/>
  <c r="F258" i="22"/>
  <c r="E258" i="22"/>
  <c r="D258" i="22"/>
  <c r="C258" i="22"/>
  <c r="B258" i="22"/>
  <c r="A258" i="22"/>
  <c r="Z257" i="22"/>
  <c r="Y257" i="22"/>
  <c r="X257" i="22"/>
  <c r="W257" i="22"/>
  <c r="V257" i="22"/>
  <c r="U257" i="22"/>
  <c r="T257" i="22"/>
  <c r="S257" i="22"/>
  <c r="R257" i="22"/>
  <c r="Q257" i="22"/>
  <c r="P257" i="22"/>
  <c r="O257" i="22"/>
  <c r="N257" i="22"/>
  <c r="M257" i="22"/>
  <c r="L257" i="22"/>
  <c r="K257" i="22"/>
  <c r="J257" i="22"/>
  <c r="I257" i="22"/>
  <c r="H257" i="22"/>
  <c r="G257" i="22"/>
  <c r="F257" i="22"/>
  <c r="E257" i="22"/>
  <c r="D257" i="22"/>
  <c r="C257" i="22"/>
  <c r="B257" i="22"/>
  <c r="A257" i="22"/>
  <c r="Z256" i="22"/>
  <c r="Y256" i="22"/>
  <c r="X256" i="22"/>
  <c r="W256" i="22"/>
  <c r="V256" i="22"/>
  <c r="U256" i="22"/>
  <c r="T256" i="22"/>
  <c r="S256" i="22"/>
  <c r="R256" i="22"/>
  <c r="Q256" i="22"/>
  <c r="P256" i="22"/>
  <c r="O256" i="22"/>
  <c r="N256" i="22"/>
  <c r="M256" i="22"/>
  <c r="L256" i="22"/>
  <c r="K256" i="22"/>
  <c r="J256" i="22"/>
  <c r="I256" i="22"/>
  <c r="H256" i="22"/>
  <c r="G256" i="22"/>
  <c r="F256" i="22"/>
  <c r="E256" i="22"/>
  <c r="D256" i="22"/>
  <c r="C256" i="22"/>
  <c r="B256" i="22"/>
  <c r="A256" i="22"/>
  <c r="Z255" i="22"/>
  <c r="Y255" i="22"/>
  <c r="X255" i="22"/>
  <c r="W255" i="22"/>
  <c r="V255" i="22"/>
  <c r="U255" i="22"/>
  <c r="T255" i="22"/>
  <c r="S255" i="22"/>
  <c r="R255" i="22"/>
  <c r="Q255" i="22"/>
  <c r="P255" i="22"/>
  <c r="O255" i="22"/>
  <c r="N255" i="22"/>
  <c r="M255" i="22"/>
  <c r="L255" i="22"/>
  <c r="K255" i="22"/>
  <c r="J255" i="22"/>
  <c r="I255" i="22"/>
  <c r="H255" i="22"/>
  <c r="G255" i="22"/>
  <c r="F255" i="22"/>
  <c r="E255" i="22"/>
  <c r="D255" i="22"/>
  <c r="C255" i="22"/>
  <c r="B255" i="22"/>
  <c r="A255" i="22"/>
  <c r="Z254" i="22"/>
  <c r="Y254" i="22"/>
  <c r="X254" i="22"/>
  <c r="W254" i="22"/>
  <c r="V254" i="22"/>
  <c r="U254" i="22"/>
  <c r="T254" i="22"/>
  <c r="S254" i="22"/>
  <c r="R254" i="22"/>
  <c r="Q254" i="22"/>
  <c r="P254" i="22"/>
  <c r="O254" i="22"/>
  <c r="N254" i="22"/>
  <c r="M254" i="22"/>
  <c r="L254" i="22"/>
  <c r="K254" i="22"/>
  <c r="J254" i="22"/>
  <c r="I254" i="22"/>
  <c r="H254" i="22"/>
  <c r="G254" i="22"/>
  <c r="F254" i="22"/>
  <c r="E254" i="22"/>
  <c r="D254" i="22"/>
  <c r="C254" i="22"/>
  <c r="B254" i="22"/>
  <c r="A254" i="22"/>
  <c r="Z253" i="22"/>
  <c r="Y253" i="22"/>
  <c r="X253" i="22"/>
  <c r="W253" i="22"/>
  <c r="V253" i="22"/>
  <c r="U253" i="22"/>
  <c r="T253" i="22"/>
  <c r="S253" i="22"/>
  <c r="R253" i="22"/>
  <c r="Q253" i="22"/>
  <c r="P253" i="22"/>
  <c r="O253" i="22"/>
  <c r="N253" i="22"/>
  <c r="M253" i="22"/>
  <c r="L253" i="22"/>
  <c r="K253" i="22"/>
  <c r="J253" i="22"/>
  <c r="I253" i="22"/>
  <c r="H253" i="22"/>
  <c r="G253" i="22"/>
  <c r="F253" i="22"/>
  <c r="E253" i="22"/>
  <c r="D253" i="22"/>
  <c r="C253" i="22"/>
  <c r="B253" i="22"/>
  <c r="A253" i="22"/>
  <c r="Z252" i="22"/>
  <c r="Y252" i="22"/>
  <c r="X252" i="22"/>
  <c r="W252" i="22"/>
  <c r="V252" i="22"/>
  <c r="U252" i="22"/>
  <c r="T252" i="22"/>
  <c r="S252" i="22"/>
  <c r="R252" i="22"/>
  <c r="Q252" i="22"/>
  <c r="P252" i="22"/>
  <c r="O252" i="22"/>
  <c r="N252" i="22"/>
  <c r="M252" i="22"/>
  <c r="L252" i="22"/>
  <c r="K252" i="22"/>
  <c r="J252" i="22"/>
  <c r="I252" i="22"/>
  <c r="H252" i="22"/>
  <c r="G252" i="22"/>
  <c r="F252" i="22"/>
  <c r="E252" i="22"/>
  <c r="D252" i="22"/>
  <c r="C252" i="22"/>
  <c r="B252" i="22"/>
  <c r="A252" i="22"/>
  <c r="Z251" i="22"/>
  <c r="Y251" i="22"/>
  <c r="X251" i="22"/>
  <c r="W251" i="22"/>
  <c r="V251" i="22"/>
  <c r="U251" i="22"/>
  <c r="T251" i="22"/>
  <c r="S251" i="22"/>
  <c r="R251" i="22"/>
  <c r="Q251" i="22"/>
  <c r="P251" i="22"/>
  <c r="O251" i="22"/>
  <c r="N251" i="22"/>
  <c r="M251" i="22"/>
  <c r="L251" i="22"/>
  <c r="K251" i="22"/>
  <c r="J251" i="22"/>
  <c r="I251" i="22"/>
  <c r="H251" i="22"/>
  <c r="G251" i="22"/>
  <c r="F251" i="22"/>
  <c r="E251" i="22"/>
  <c r="D251" i="22"/>
  <c r="C251" i="22"/>
  <c r="B251" i="22"/>
  <c r="A251" i="22"/>
  <c r="Z250" i="22"/>
  <c r="Y250" i="22"/>
  <c r="X250" i="22"/>
  <c r="W250" i="22"/>
  <c r="V250" i="22"/>
  <c r="U250" i="22"/>
  <c r="T250" i="22"/>
  <c r="S250" i="22"/>
  <c r="R250" i="22"/>
  <c r="Q250" i="22"/>
  <c r="P250" i="22"/>
  <c r="O250" i="22"/>
  <c r="N250" i="22"/>
  <c r="M250" i="22"/>
  <c r="L250" i="22"/>
  <c r="K250" i="22"/>
  <c r="J250" i="22"/>
  <c r="I250" i="22"/>
  <c r="H250" i="22"/>
  <c r="G250" i="22"/>
  <c r="F250" i="22"/>
  <c r="E250" i="22"/>
  <c r="D250" i="22"/>
  <c r="C250" i="22"/>
  <c r="B250" i="22"/>
  <c r="A250" i="22"/>
  <c r="Z249" i="22"/>
  <c r="Y249" i="22"/>
  <c r="X249" i="22"/>
  <c r="W249" i="22"/>
  <c r="V249" i="22"/>
  <c r="U249" i="22"/>
  <c r="T249" i="22"/>
  <c r="S249" i="22"/>
  <c r="R249" i="22"/>
  <c r="Q249" i="22"/>
  <c r="P249" i="22"/>
  <c r="O249" i="22"/>
  <c r="N249" i="22"/>
  <c r="M249" i="22"/>
  <c r="L249" i="22"/>
  <c r="K249" i="22"/>
  <c r="J249" i="22"/>
  <c r="I249" i="22"/>
  <c r="H249" i="22"/>
  <c r="G249" i="22"/>
  <c r="F249" i="22"/>
  <c r="E249" i="22"/>
  <c r="D249" i="22"/>
  <c r="C249" i="22"/>
  <c r="B249" i="22"/>
  <c r="A249" i="22"/>
  <c r="Z248" i="22"/>
  <c r="Y248" i="22"/>
  <c r="X248" i="22"/>
  <c r="W248" i="22"/>
  <c r="V248" i="22"/>
  <c r="U248" i="22"/>
  <c r="T248" i="22"/>
  <c r="S248" i="22"/>
  <c r="R248" i="22"/>
  <c r="Q248" i="22"/>
  <c r="P248" i="22"/>
  <c r="O248" i="22"/>
  <c r="N248" i="22"/>
  <c r="M248" i="22"/>
  <c r="L248" i="22"/>
  <c r="K248" i="22"/>
  <c r="J248" i="22"/>
  <c r="I248" i="22"/>
  <c r="H248" i="22"/>
  <c r="G248" i="22"/>
  <c r="F248" i="22"/>
  <c r="E248" i="22"/>
  <c r="D248" i="22"/>
  <c r="C248" i="22"/>
  <c r="B248" i="22"/>
  <c r="A248" i="22"/>
  <c r="Z247" i="22"/>
  <c r="Y247" i="22"/>
  <c r="X247" i="22"/>
  <c r="W247" i="22"/>
  <c r="V247" i="22"/>
  <c r="U247" i="22"/>
  <c r="T247" i="22"/>
  <c r="S247" i="22"/>
  <c r="R247" i="22"/>
  <c r="Q247" i="22"/>
  <c r="P247" i="22"/>
  <c r="O247" i="22"/>
  <c r="N247" i="22"/>
  <c r="M247" i="22"/>
  <c r="L247" i="22"/>
  <c r="K247" i="22"/>
  <c r="J247" i="22"/>
  <c r="I247" i="22"/>
  <c r="H247" i="22"/>
  <c r="G247" i="22"/>
  <c r="F247" i="22"/>
  <c r="E247" i="22"/>
  <c r="D247" i="22"/>
  <c r="C247" i="22"/>
  <c r="B247" i="22"/>
  <c r="A247" i="22"/>
  <c r="Z246" i="22"/>
  <c r="Y246" i="22"/>
  <c r="X246" i="22"/>
  <c r="W246" i="22"/>
  <c r="V246" i="22"/>
  <c r="U246" i="22"/>
  <c r="T246" i="22"/>
  <c r="S246" i="22"/>
  <c r="R246" i="22"/>
  <c r="Q246" i="22"/>
  <c r="P246" i="22"/>
  <c r="O246" i="22"/>
  <c r="N246" i="22"/>
  <c r="M246" i="22"/>
  <c r="L246" i="22"/>
  <c r="K246" i="22"/>
  <c r="J246" i="22"/>
  <c r="I246" i="22"/>
  <c r="H246" i="22"/>
  <c r="G246" i="22"/>
  <c r="F246" i="22"/>
  <c r="E246" i="22"/>
  <c r="D246" i="22"/>
  <c r="C246" i="22"/>
  <c r="B246" i="22"/>
  <c r="A246" i="22"/>
  <c r="Z245" i="22"/>
  <c r="Y245" i="22"/>
  <c r="X245" i="22"/>
  <c r="W245" i="22"/>
  <c r="V245" i="22"/>
  <c r="U245" i="22"/>
  <c r="T245" i="22"/>
  <c r="S245" i="22"/>
  <c r="R245" i="22"/>
  <c r="Q245" i="22"/>
  <c r="P245" i="22"/>
  <c r="O245" i="22"/>
  <c r="N245" i="22"/>
  <c r="M245" i="22"/>
  <c r="L245" i="22"/>
  <c r="K245" i="22"/>
  <c r="J245" i="22"/>
  <c r="I245" i="22"/>
  <c r="H245" i="22"/>
  <c r="G245" i="22"/>
  <c r="F245" i="22"/>
  <c r="E245" i="22"/>
  <c r="D245" i="22"/>
  <c r="C245" i="22"/>
  <c r="B245" i="22"/>
  <c r="A245" i="22"/>
  <c r="Z244" i="22"/>
  <c r="Y244" i="22"/>
  <c r="X244" i="22"/>
  <c r="W244" i="22"/>
  <c r="V244" i="22"/>
  <c r="U244" i="22"/>
  <c r="T244" i="22"/>
  <c r="S244" i="22"/>
  <c r="R244" i="22"/>
  <c r="Q244" i="22"/>
  <c r="P244" i="22"/>
  <c r="O244" i="22"/>
  <c r="N244" i="22"/>
  <c r="M244" i="22"/>
  <c r="L244" i="22"/>
  <c r="K244" i="22"/>
  <c r="J244" i="22"/>
  <c r="I244" i="22"/>
  <c r="H244" i="22"/>
  <c r="G244" i="22"/>
  <c r="F244" i="22"/>
  <c r="E244" i="22"/>
  <c r="D244" i="22"/>
  <c r="C244" i="22"/>
  <c r="B244" i="22"/>
  <c r="A244" i="22"/>
  <c r="Z243" i="22"/>
  <c r="Y243" i="22"/>
  <c r="X243" i="22"/>
  <c r="W243" i="22"/>
  <c r="V243" i="22"/>
  <c r="U243" i="22"/>
  <c r="T243" i="22"/>
  <c r="S243" i="22"/>
  <c r="R243" i="22"/>
  <c r="Q243" i="22"/>
  <c r="P243" i="22"/>
  <c r="O243" i="22"/>
  <c r="N243" i="22"/>
  <c r="M243" i="22"/>
  <c r="L243" i="22"/>
  <c r="K243" i="22"/>
  <c r="J243" i="22"/>
  <c r="I243" i="22"/>
  <c r="H243" i="22"/>
  <c r="G243" i="22"/>
  <c r="F243" i="22"/>
  <c r="E243" i="22"/>
  <c r="D243" i="22"/>
  <c r="C243" i="22"/>
  <c r="B243" i="22"/>
  <c r="A243" i="22"/>
  <c r="Z242" i="22"/>
  <c r="Y242" i="22"/>
  <c r="X242" i="22"/>
  <c r="W242" i="22"/>
  <c r="V242" i="22"/>
  <c r="U242" i="22"/>
  <c r="T242" i="22"/>
  <c r="S242" i="22"/>
  <c r="R242" i="22"/>
  <c r="Q242" i="22"/>
  <c r="P242" i="22"/>
  <c r="O242" i="22"/>
  <c r="N242" i="22"/>
  <c r="M242" i="22"/>
  <c r="L242" i="22"/>
  <c r="K242" i="22"/>
  <c r="J242" i="22"/>
  <c r="I242" i="22"/>
  <c r="H242" i="22"/>
  <c r="G242" i="22"/>
  <c r="F242" i="22"/>
  <c r="E242" i="22"/>
  <c r="D242" i="22"/>
  <c r="C242" i="22"/>
  <c r="B242" i="22"/>
  <c r="A242" i="22"/>
  <c r="Z241" i="22"/>
  <c r="Y241" i="22"/>
  <c r="X241" i="22"/>
  <c r="W241" i="22"/>
  <c r="V241" i="22"/>
  <c r="U241" i="22"/>
  <c r="T241" i="22"/>
  <c r="S241" i="22"/>
  <c r="R241" i="22"/>
  <c r="Q241" i="22"/>
  <c r="P241" i="22"/>
  <c r="O241" i="22"/>
  <c r="N241" i="22"/>
  <c r="M241" i="22"/>
  <c r="L241" i="22"/>
  <c r="K241" i="22"/>
  <c r="J241" i="22"/>
  <c r="I241" i="22"/>
  <c r="H241" i="22"/>
  <c r="G241" i="22"/>
  <c r="F241" i="22"/>
  <c r="E241" i="22"/>
  <c r="D241" i="22"/>
  <c r="C241" i="22"/>
  <c r="B241" i="22"/>
  <c r="A241" i="22"/>
  <c r="Z240" i="22"/>
  <c r="Y240" i="22"/>
  <c r="X240" i="22"/>
  <c r="W240" i="22"/>
  <c r="V240" i="22"/>
  <c r="U240" i="22"/>
  <c r="T240" i="22"/>
  <c r="S240" i="22"/>
  <c r="R240" i="22"/>
  <c r="Q240" i="22"/>
  <c r="P240" i="22"/>
  <c r="O240" i="22"/>
  <c r="N240" i="22"/>
  <c r="M240" i="22"/>
  <c r="L240" i="22"/>
  <c r="K240" i="22"/>
  <c r="J240" i="22"/>
  <c r="I240" i="22"/>
  <c r="H240" i="22"/>
  <c r="G240" i="22"/>
  <c r="F240" i="22"/>
  <c r="E240" i="22"/>
  <c r="D240" i="22"/>
  <c r="C240" i="22"/>
  <c r="B240" i="22"/>
  <c r="A240" i="22"/>
  <c r="Z239" i="22"/>
  <c r="Y239" i="22"/>
  <c r="X239" i="22"/>
  <c r="W239" i="22"/>
  <c r="V239" i="22"/>
  <c r="U239" i="22"/>
  <c r="T239" i="22"/>
  <c r="S239" i="22"/>
  <c r="R239" i="22"/>
  <c r="Q239" i="22"/>
  <c r="P239" i="22"/>
  <c r="O239" i="22"/>
  <c r="N239" i="22"/>
  <c r="M239" i="22"/>
  <c r="L239" i="22"/>
  <c r="K239" i="22"/>
  <c r="J239" i="22"/>
  <c r="I239" i="22"/>
  <c r="H239" i="22"/>
  <c r="G239" i="22"/>
  <c r="F239" i="22"/>
  <c r="E239" i="22"/>
  <c r="D239" i="22"/>
  <c r="C239" i="22"/>
  <c r="B239" i="22"/>
  <c r="A239" i="22"/>
  <c r="Z238" i="22"/>
  <c r="Y238" i="22"/>
  <c r="X238" i="22"/>
  <c r="W238" i="22"/>
  <c r="V238" i="22"/>
  <c r="U238" i="22"/>
  <c r="T238" i="22"/>
  <c r="S238" i="22"/>
  <c r="R238" i="22"/>
  <c r="Q238" i="22"/>
  <c r="P238" i="22"/>
  <c r="O238" i="22"/>
  <c r="N238" i="22"/>
  <c r="M238" i="22"/>
  <c r="L238" i="22"/>
  <c r="K238" i="22"/>
  <c r="J238" i="22"/>
  <c r="I238" i="22"/>
  <c r="H238" i="22"/>
  <c r="G238" i="22"/>
  <c r="F238" i="22"/>
  <c r="E238" i="22"/>
  <c r="D238" i="22"/>
  <c r="C238" i="22"/>
  <c r="B238" i="22"/>
  <c r="A238" i="22"/>
  <c r="Z237" i="22"/>
  <c r="Y237" i="22"/>
  <c r="X237" i="22"/>
  <c r="W237" i="22"/>
  <c r="V237" i="22"/>
  <c r="U237" i="22"/>
  <c r="T237" i="22"/>
  <c r="S237" i="22"/>
  <c r="R237" i="22"/>
  <c r="Q237" i="22"/>
  <c r="P237" i="22"/>
  <c r="O237" i="22"/>
  <c r="N237" i="22"/>
  <c r="M237" i="22"/>
  <c r="L237" i="22"/>
  <c r="K237" i="22"/>
  <c r="J237" i="22"/>
  <c r="I237" i="22"/>
  <c r="H237" i="22"/>
  <c r="G237" i="22"/>
  <c r="F237" i="22"/>
  <c r="E237" i="22"/>
  <c r="D237" i="22"/>
  <c r="C237" i="22"/>
  <c r="B237" i="22"/>
  <c r="A237" i="22"/>
  <c r="Z236" i="22"/>
  <c r="Y236" i="22"/>
  <c r="X236" i="22"/>
  <c r="W236" i="22"/>
  <c r="V236" i="22"/>
  <c r="U236" i="22"/>
  <c r="T236" i="22"/>
  <c r="S236" i="22"/>
  <c r="R236" i="22"/>
  <c r="Q236" i="22"/>
  <c r="P236" i="22"/>
  <c r="O236" i="22"/>
  <c r="N236" i="22"/>
  <c r="M236" i="22"/>
  <c r="L236" i="22"/>
  <c r="K236" i="22"/>
  <c r="J236" i="22"/>
  <c r="I236" i="22"/>
  <c r="H236" i="22"/>
  <c r="G236" i="22"/>
  <c r="F236" i="22"/>
  <c r="E236" i="22"/>
  <c r="D236" i="22"/>
  <c r="C236" i="22"/>
  <c r="B236" i="22"/>
  <c r="A236" i="22"/>
  <c r="Z235" i="22"/>
  <c r="Y235" i="22"/>
  <c r="X235" i="22"/>
  <c r="W235" i="22"/>
  <c r="V235" i="22"/>
  <c r="U235" i="22"/>
  <c r="T235" i="22"/>
  <c r="S235" i="22"/>
  <c r="R235" i="22"/>
  <c r="Q235" i="22"/>
  <c r="P235" i="22"/>
  <c r="O235" i="22"/>
  <c r="N235" i="22"/>
  <c r="M235" i="22"/>
  <c r="L235" i="22"/>
  <c r="K235" i="22"/>
  <c r="J235" i="22"/>
  <c r="I235" i="22"/>
  <c r="H235" i="22"/>
  <c r="G235" i="22"/>
  <c r="F235" i="22"/>
  <c r="E235" i="22"/>
  <c r="D235" i="22"/>
  <c r="C235" i="22"/>
  <c r="B235" i="22"/>
  <c r="A235" i="22"/>
  <c r="Z234" i="22"/>
  <c r="Y234" i="22"/>
  <c r="X234" i="22"/>
  <c r="W234" i="22"/>
  <c r="V234" i="22"/>
  <c r="U234" i="22"/>
  <c r="T234" i="22"/>
  <c r="S234" i="22"/>
  <c r="R234" i="22"/>
  <c r="Q234" i="22"/>
  <c r="P234" i="22"/>
  <c r="O234" i="22"/>
  <c r="N234" i="22"/>
  <c r="M234" i="22"/>
  <c r="L234" i="22"/>
  <c r="K234" i="22"/>
  <c r="J234" i="22"/>
  <c r="I234" i="22"/>
  <c r="H234" i="22"/>
  <c r="G234" i="22"/>
  <c r="F234" i="22"/>
  <c r="E234" i="22"/>
  <c r="D234" i="22"/>
  <c r="C234" i="22"/>
  <c r="B234" i="22"/>
  <c r="A234" i="22"/>
  <c r="Z233" i="22"/>
  <c r="Y233" i="22"/>
  <c r="X233" i="22"/>
  <c r="W233" i="22"/>
  <c r="V233" i="22"/>
  <c r="U233" i="22"/>
  <c r="T233" i="22"/>
  <c r="S233" i="22"/>
  <c r="R233" i="22"/>
  <c r="Q233" i="22"/>
  <c r="P233" i="22"/>
  <c r="O233" i="22"/>
  <c r="N233" i="22"/>
  <c r="M233" i="22"/>
  <c r="L233" i="22"/>
  <c r="K233" i="22"/>
  <c r="J233" i="22"/>
  <c r="I233" i="22"/>
  <c r="H233" i="22"/>
  <c r="G233" i="22"/>
  <c r="F233" i="22"/>
  <c r="E233" i="22"/>
  <c r="D233" i="22"/>
  <c r="C233" i="22"/>
  <c r="B233" i="22"/>
  <c r="A233" i="22"/>
  <c r="Z232" i="22"/>
  <c r="Y232" i="22"/>
  <c r="X232" i="22"/>
  <c r="W232" i="22"/>
  <c r="V232" i="22"/>
  <c r="U232" i="22"/>
  <c r="T232" i="22"/>
  <c r="S232" i="22"/>
  <c r="R232" i="22"/>
  <c r="Q232" i="22"/>
  <c r="P232" i="22"/>
  <c r="O232" i="22"/>
  <c r="N232" i="22"/>
  <c r="M232" i="22"/>
  <c r="L232" i="22"/>
  <c r="K232" i="22"/>
  <c r="J232" i="22"/>
  <c r="I232" i="22"/>
  <c r="H232" i="22"/>
  <c r="G232" i="22"/>
  <c r="F232" i="22"/>
  <c r="E232" i="22"/>
  <c r="D232" i="22"/>
  <c r="C232" i="22"/>
  <c r="B232" i="22"/>
  <c r="A232" i="22"/>
  <c r="Z231" i="22"/>
  <c r="Y231" i="22"/>
  <c r="X231" i="22"/>
  <c r="W231" i="22"/>
  <c r="V231" i="22"/>
  <c r="U231" i="22"/>
  <c r="T231" i="22"/>
  <c r="S231" i="22"/>
  <c r="R231" i="22"/>
  <c r="Q231" i="22"/>
  <c r="P231" i="22"/>
  <c r="O231" i="22"/>
  <c r="N231" i="22"/>
  <c r="M231" i="22"/>
  <c r="L231" i="22"/>
  <c r="K231" i="22"/>
  <c r="J231" i="22"/>
  <c r="I231" i="22"/>
  <c r="H231" i="22"/>
  <c r="G231" i="22"/>
  <c r="F231" i="22"/>
  <c r="E231" i="22"/>
  <c r="D231" i="22"/>
  <c r="C231" i="22"/>
  <c r="B231" i="22"/>
  <c r="A231" i="22"/>
  <c r="Z230" i="22"/>
  <c r="Y230" i="22"/>
  <c r="X230" i="22"/>
  <c r="W230" i="22"/>
  <c r="V230" i="22"/>
  <c r="U230" i="22"/>
  <c r="T230" i="22"/>
  <c r="S230" i="22"/>
  <c r="R230" i="22"/>
  <c r="Q230" i="22"/>
  <c r="P230" i="22"/>
  <c r="O230" i="22"/>
  <c r="N230" i="22"/>
  <c r="M230" i="22"/>
  <c r="L230" i="22"/>
  <c r="K230" i="22"/>
  <c r="J230" i="22"/>
  <c r="I230" i="22"/>
  <c r="H230" i="22"/>
  <c r="G230" i="22"/>
  <c r="F230" i="22"/>
  <c r="E230" i="22"/>
  <c r="D230" i="22"/>
  <c r="C230" i="22"/>
  <c r="B230" i="22"/>
  <c r="A230" i="22"/>
  <c r="Z229" i="22"/>
  <c r="Y229" i="22"/>
  <c r="X229" i="22"/>
  <c r="W229" i="22"/>
  <c r="V229" i="22"/>
  <c r="U229" i="22"/>
  <c r="T229" i="22"/>
  <c r="S229" i="22"/>
  <c r="R229" i="22"/>
  <c r="Q229" i="22"/>
  <c r="P229" i="22"/>
  <c r="O229" i="22"/>
  <c r="N229" i="22"/>
  <c r="M229" i="22"/>
  <c r="L229" i="22"/>
  <c r="K229" i="22"/>
  <c r="J229" i="22"/>
  <c r="I229" i="22"/>
  <c r="H229" i="22"/>
  <c r="G229" i="22"/>
  <c r="F229" i="22"/>
  <c r="E229" i="22"/>
  <c r="D229" i="22"/>
  <c r="C229" i="22"/>
  <c r="B229" i="22"/>
  <c r="A229" i="22"/>
  <c r="Z228" i="22"/>
  <c r="Y228" i="22"/>
  <c r="X228" i="22"/>
  <c r="W228" i="22"/>
  <c r="V228" i="22"/>
  <c r="U228" i="22"/>
  <c r="T228" i="22"/>
  <c r="S228" i="22"/>
  <c r="R228" i="22"/>
  <c r="Q228" i="22"/>
  <c r="P228" i="22"/>
  <c r="O228" i="22"/>
  <c r="N228" i="22"/>
  <c r="M228" i="22"/>
  <c r="L228" i="22"/>
  <c r="K228" i="22"/>
  <c r="J228" i="22"/>
  <c r="I228" i="22"/>
  <c r="H228" i="22"/>
  <c r="G228" i="22"/>
  <c r="F228" i="22"/>
  <c r="E228" i="22"/>
  <c r="D228" i="22"/>
  <c r="C228" i="22"/>
  <c r="B228" i="22"/>
  <c r="A228" i="22"/>
  <c r="Z227" i="22"/>
  <c r="Y227" i="22"/>
  <c r="X227" i="22"/>
  <c r="W227" i="22"/>
  <c r="V227" i="22"/>
  <c r="U227" i="22"/>
  <c r="T227" i="22"/>
  <c r="S227" i="22"/>
  <c r="R227" i="22"/>
  <c r="Q227" i="22"/>
  <c r="P227" i="22"/>
  <c r="O227" i="22"/>
  <c r="N227" i="22"/>
  <c r="M227" i="22"/>
  <c r="L227" i="22"/>
  <c r="K227" i="22"/>
  <c r="J227" i="22"/>
  <c r="I227" i="22"/>
  <c r="H227" i="22"/>
  <c r="G227" i="22"/>
  <c r="F227" i="22"/>
  <c r="E227" i="22"/>
  <c r="D227" i="22"/>
  <c r="C227" i="22"/>
  <c r="B227" i="22"/>
  <c r="A227" i="22"/>
  <c r="Z226" i="22"/>
  <c r="Y226" i="22"/>
  <c r="X226" i="22"/>
  <c r="W226" i="22"/>
  <c r="V226" i="22"/>
  <c r="U226" i="22"/>
  <c r="T226" i="22"/>
  <c r="S226" i="22"/>
  <c r="R226" i="22"/>
  <c r="Q226" i="22"/>
  <c r="P226" i="22"/>
  <c r="O226" i="22"/>
  <c r="N226" i="22"/>
  <c r="M226" i="22"/>
  <c r="L226" i="22"/>
  <c r="K226" i="22"/>
  <c r="J226" i="22"/>
  <c r="I226" i="22"/>
  <c r="H226" i="22"/>
  <c r="G226" i="22"/>
  <c r="F226" i="22"/>
  <c r="E226" i="22"/>
  <c r="D226" i="22"/>
  <c r="C226" i="22"/>
  <c r="B226" i="22"/>
  <c r="A226" i="22"/>
  <c r="Z225" i="22"/>
  <c r="Y225" i="22"/>
  <c r="X225" i="22"/>
  <c r="W225" i="22"/>
  <c r="V225" i="22"/>
  <c r="U225" i="22"/>
  <c r="T225" i="22"/>
  <c r="S225" i="22"/>
  <c r="R225" i="22"/>
  <c r="Q225" i="22"/>
  <c r="P225" i="22"/>
  <c r="O225" i="22"/>
  <c r="N225" i="22"/>
  <c r="M225" i="22"/>
  <c r="L225" i="22"/>
  <c r="K225" i="22"/>
  <c r="J225" i="22"/>
  <c r="I225" i="22"/>
  <c r="H225" i="22"/>
  <c r="G225" i="22"/>
  <c r="F225" i="22"/>
  <c r="E225" i="22"/>
  <c r="D225" i="22"/>
  <c r="C225" i="22"/>
  <c r="B225" i="22"/>
  <c r="A225" i="22"/>
  <c r="Z224" i="22"/>
  <c r="Y224" i="22"/>
  <c r="X224" i="22"/>
  <c r="W224" i="22"/>
  <c r="V224" i="22"/>
  <c r="U224" i="22"/>
  <c r="T224" i="22"/>
  <c r="S224" i="22"/>
  <c r="R224" i="22"/>
  <c r="Q224" i="22"/>
  <c r="P224" i="22"/>
  <c r="O224" i="22"/>
  <c r="N224" i="22"/>
  <c r="M224" i="22"/>
  <c r="L224" i="22"/>
  <c r="K224" i="22"/>
  <c r="J224" i="22"/>
  <c r="I224" i="22"/>
  <c r="H224" i="22"/>
  <c r="G224" i="22"/>
  <c r="F224" i="22"/>
  <c r="E224" i="22"/>
  <c r="D224" i="22"/>
  <c r="C224" i="22"/>
  <c r="B224" i="22"/>
  <c r="A224" i="22"/>
  <c r="Z223" i="22"/>
  <c r="Y223" i="22"/>
  <c r="X223" i="22"/>
  <c r="W223" i="22"/>
  <c r="V223" i="22"/>
  <c r="U223" i="22"/>
  <c r="T223" i="22"/>
  <c r="S223" i="22"/>
  <c r="R223" i="22"/>
  <c r="Q223" i="22"/>
  <c r="P223" i="22"/>
  <c r="O223" i="22"/>
  <c r="N223" i="22"/>
  <c r="M223" i="22"/>
  <c r="L223" i="22"/>
  <c r="K223" i="22"/>
  <c r="J223" i="22"/>
  <c r="I223" i="22"/>
  <c r="H223" i="22"/>
  <c r="G223" i="22"/>
  <c r="F223" i="22"/>
  <c r="E223" i="22"/>
  <c r="D223" i="22"/>
  <c r="C223" i="22"/>
  <c r="B223" i="22"/>
  <c r="A223" i="22"/>
  <c r="Z222" i="22"/>
  <c r="Y222" i="22"/>
  <c r="X222" i="22"/>
  <c r="W222" i="22"/>
  <c r="V222" i="22"/>
  <c r="U222" i="22"/>
  <c r="T222" i="22"/>
  <c r="S222" i="22"/>
  <c r="R222" i="22"/>
  <c r="Q222" i="22"/>
  <c r="P222" i="22"/>
  <c r="O222" i="22"/>
  <c r="N222" i="22"/>
  <c r="M222" i="22"/>
  <c r="L222" i="22"/>
  <c r="K222" i="22"/>
  <c r="J222" i="22"/>
  <c r="I222" i="22"/>
  <c r="H222" i="22"/>
  <c r="G222" i="22"/>
  <c r="F222" i="22"/>
  <c r="E222" i="22"/>
  <c r="D222" i="22"/>
  <c r="C222" i="22"/>
  <c r="B222" i="22"/>
  <c r="A222" i="22"/>
  <c r="Z221" i="22"/>
  <c r="Y221" i="22"/>
  <c r="X221" i="22"/>
  <c r="W221" i="22"/>
  <c r="V221" i="22"/>
  <c r="U221" i="22"/>
  <c r="T221" i="22"/>
  <c r="S221" i="22"/>
  <c r="R221" i="22"/>
  <c r="Q221" i="22"/>
  <c r="P221" i="22"/>
  <c r="O221" i="22"/>
  <c r="N221" i="22"/>
  <c r="M221" i="22"/>
  <c r="L221" i="22"/>
  <c r="K221" i="22"/>
  <c r="J221" i="22"/>
  <c r="I221" i="22"/>
  <c r="H221" i="22"/>
  <c r="G221" i="22"/>
  <c r="F221" i="22"/>
  <c r="E221" i="22"/>
  <c r="D221" i="22"/>
  <c r="C221" i="22"/>
  <c r="B221" i="22"/>
  <c r="A221" i="22"/>
  <c r="Z220" i="22"/>
  <c r="Y220" i="22"/>
  <c r="X220" i="22"/>
  <c r="W220" i="22"/>
  <c r="V220" i="22"/>
  <c r="U220" i="22"/>
  <c r="T220" i="22"/>
  <c r="S220" i="22"/>
  <c r="R220" i="22"/>
  <c r="Q220" i="22"/>
  <c r="P220" i="22"/>
  <c r="O220" i="22"/>
  <c r="N220" i="22"/>
  <c r="M220" i="22"/>
  <c r="L220" i="22"/>
  <c r="K220" i="22"/>
  <c r="J220" i="22"/>
  <c r="I220" i="22"/>
  <c r="H220" i="22"/>
  <c r="G220" i="22"/>
  <c r="F220" i="22"/>
  <c r="E220" i="22"/>
  <c r="D220" i="22"/>
  <c r="C220" i="22"/>
  <c r="B220" i="22"/>
  <c r="A220" i="22"/>
  <c r="Z219" i="22"/>
  <c r="Y219" i="22"/>
  <c r="X219" i="22"/>
  <c r="W219" i="22"/>
  <c r="V219" i="22"/>
  <c r="U219" i="22"/>
  <c r="T219" i="22"/>
  <c r="S219" i="22"/>
  <c r="R219" i="22"/>
  <c r="Q219" i="22"/>
  <c r="P219" i="22"/>
  <c r="O219" i="22"/>
  <c r="N219" i="22"/>
  <c r="M219" i="22"/>
  <c r="L219" i="22"/>
  <c r="K219" i="22"/>
  <c r="J219" i="22"/>
  <c r="I219" i="22"/>
  <c r="H219" i="22"/>
  <c r="G219" i="22"/>
  <c r="F219" i="22"/>
  <c r="E219" i="22"/>
  <c r="D219" i="22"/>
  <c r="C219" i="22"/>
  <c r="B219" i="22"/>
  <c r="A219" i="22"/>
  <c r="Z218" i="22"/>
  <c r="Y218" i="22"/>
  <c r="X218" i="22"/>
  <c r="W218" i="22"/>
  <c r="V218" i="22"/>
  <c r="U218" i="22"/>
  <c r="T218" i="22"/>
  <c r="S218" i="22"/>
  <c r="R218" i="22"/>
  <c r="Q218" i="22"/>
  <c r="P218" i="22"/>
  <c r="O218" i="22"/>
  <c r="N218" i="22"/>
  <c r="M218" i="22"/>
  <c r="L218" i="22"/>
  <c r="K218" i="22"/>
  <c r="J218" i="22"/>
  <c r="I218" i="22"/>
  <c r="H218" i="22"/>
  <c r="G218" i="22"/>
  <c r="F218" i="22"/>
  <c r="E218" i="22"/>
  <c r="D218" i="22"/>
  <c r="C218" i="22"/>
  <c r="B218" i="22"/>
  <c r="A218" i="22"/>
  <c r="Z217" i="22"/>
  <c r="Y217" i="22"/>
  <c r="X217" i="22"/>
  <c r="W217" i="22"/>
  <c r="V217" i="22"/>
  <c r="U217" i="22"/>
  <c r="T217" i="22"/>
  <c r="S217" i="22"/>
  <c r="R217" i="22"/>
  <c r="Q217" i="22"/>
  <c r="P217" i="22"/>
  <c r="O217" i="22"/>
  <c r="N217" i="22"/>
  <c r="M217" i="22"/>
  <c r="L217" i="22"/>
  <c r="K217" i="22"/>
  <c r="J217" i="22"/>
  <c r="I217" i="22"/>
  <c r="H217" i="22"/>
  <c r="G217" i="22"/>
  <c r="F217" i="22"/>
  <c r="E217" i="22"/>
  <c r="D217" i="22"/>
  <c r="C217" i="22"/>
  <c r="B217" i="22"/>
  <c r="A217" i="22"/>
  <c r="Z216" i="22"/>
  <c r="Y216" i="22"/>
  <c r="X216" i="22"/>
  <c r="W216" i="22"/>
  <c r="V216" i="22"/>
  <c r="U216" i="22"/>
  <c r="T216" i="22"/>
  <c r="S216" i="22"/>
  <c r="R216" i="22"/>
  <c r="Q216" i="22"/>
  <c r="P216" i="22"/>
  <c r="O216" i="22"/>
  <c r="N216" i="22"/>
  <c r="M216" i="22"/>
  <c r="L216" i="22"/>
  <c r="K216" i="22"/>
  <c r="J216" i="22"/>
  <c r="I216" i="22"/>
  <c r="H216" i="22"/>
  <c r="G216" i="22"/>
  <c r="F216" i="22"/>
  <c r="E216" i="22"/>
  <c r="D216" i="22"/>
  <c r="C216" i="22"/>
  <c r="B216" i="22"/>
  <c r="A216" i="22"/>
  <c r="Z215" i="22"/>
  <c r="Y215" i="22"/>
  <c r="X215" i="22"/>
  <c r="W215" i="22"/>
  <c r="V215" i="22"/>
  <c r="U215" i="22"/>
  <c r="T215" i="22"/>
  <c r="S215" i="22"/>
  <c r="R215" i="22"/>
  <c r="Q215" i="22"/>
  <c r="P215" i="22"/>
  <c r="O215" i="22"/>
  <c r="N215" i="22"/>
  <c r="M215" i="22"/>
  <c r="L215" i="22"/>
  <c r="K215" i="22"/>
  <c r="J215" i="22"/>
  <c r="I215" i="22"/>
  <c r="H215" i="22"/>
  <c r="G215" i="22"/>
  <c r="F215" i="22"/>
  <c r="E215" i="22"/>
  <c r="D215" i="22"/>
  <c r="C215" i="22"/>
  <c r="B215" i="22"/>
  <c r="A215" i="22"/>
  <c r="Z214" i="22"/>
  <c r="Y214" i="22"/>
  <c r="X214" i="22"/>
  <c r="W214" i="22"/>
  <c r="V214" i="22"/>
  <c r="U214" i="22"/>
  <c r="T214" i="22"/>
  <c r="S214" i="22"/>
  <c r="R214" i="22"/>
  <c r="Q214" i="22"/>
  <c r="P214" i="22"/>
  <c r="O214" i="22"/>
  <c r="N214" i="22"/>
  <c r="M214" i="22"/>
  <c r="L214" i="22"/>
  <c r="K214" i="22"/>
  <c r="J214" i="22"/>
  <c r="I214" i="22"/>
  <c r="H214" i="22"/>
  <c r="G214" i="22"/>
  <c r="F214" i="22"/>
  <c r="E214" i="22"/>
  <c r="D214" i="22"/>
  <c r="C214" i="22"/>
  <c r="B214" i="22"/>
  <c r="A214" i="22"/>
  <c r="Z213" i="22"/>
  <c r="Y213" i="22"/>
  <c r="X213" i="22"/>
  <c r="W213" i="22"/>
  <c r="V213" i="22"/>
  <c r="U213" i="22"/>
  <c r="T213" i="22"/>
  <c r="S213" i="22"/>
  <c r="R213" i="22"/>
  <c r="Q213" i="22"/>
  <c r="P213" i="22"/>
  <c r="O213" i="22"/>
  <c r="N213" i="22"/>
  <c r="M213" i="22"/>
  <c r="L213" i="22"/>
  <c r="K213" i="22"/>
  <c r="J213" i="22"/>
  <c r="I213" i="22"/>
  <c r="H213" i="22"/>
  <c r="G213" i="22"/>
  <c r="F213" i="22"/>
  <c r="E213" i="22"/>
  <c r="D213" i="22"/>
  <c r="C213" i="22"/>
  <c r="B213" i="22"/>
  <c r="A213" i="22"/>
  <c r="Z212" i="22"/>
  <c r="Y212" i="22"/>
  <c r="X212" i="22"/>
  <c r="W212" i="22"/>
  <c r="V212" i="22"/>
  <c r="U212" i="22"/>
  <c r="T212" i="22"/>
  <c r="S212" i="22"/>
  <c r="R212" i="22"/>
  <c r="Q212" i="22"/>
  <c r="P212" i="22"/>
  <c r="O212" i="22"/>
  <c r="N212" i="22"/>
  <c r="M212" i="22"/>
  <c r="L212" i="22"/>
  <c r="K212" i="22"/>
  <c r="J212" i="22"/>
  <c r="I212" i="22"/>
  <c r="H212" i="22"/>
  <c r="G212" i="22"/>
  <c r="F212" i="22"/>
  <c r="E212" i="22"/>
  <c r="D212" i="22"/>
  <c r="C212" i="22"/>
  <c r="B212" i="22"/>
  <c r="A212" i="22"/>
  <c r="Z211" i="22"/>
  <c r="Y211" i="22"/>
  <c r="X211" i="22"/>
  <c r="W211" i="22"/>
  <c r="V211" i="22"/>
  <c r="U211" i="22"/>
  <c r="T211" i="22"/>
  <c r="S211" i="22"/>
  <c r="R211" i="22"/>
  <c r="Q211" i="22"/>
  <c r="P211" i="22"/>
  <c r="O211" i="22"/>
  <c r="N211" i="22"/>
  <c r="M211" i="22"/>
  <c r="L211" i="22"/>
  <c r="K211" i="22"/>
  <c r="J211" i="22"/>
  <c r="I211" i="22"/>
  <c r="H211" i="22"/>
  <c r="G211" i="22"/>
  <c r="F211" i="22"/>
  <c r="E211" i="22"/>
  <c r="D211" i="22"/>
  <c r="C211" i="22"/>
  <c r="B211" i="22"/>
  <c r="A211" i="22"/>
  <c r="Z210" i="22"/>
  <c r="Y210" i="22"/>
  <c r="X210" i="22"/>
  <c r="W210" i="22"/>
  <c r="V210" i="22"/>
  <c r="U210" i="22"/>
  <c r="T210" i="22"/>
  <c r="S210" i="22"/>
  <c r="R210" i="22"/>
  <c r="Q210" i="22"/>
  <c r="P210" i="22"/>
  <c r="O210" i="22"/>
  <c r="N210" i="22"/>
  <c r="M210" i="22"/>
  <c r="L210" i="22"/>
  <c r="K210" i="22"/>
  <c r="J210" i="22"/>
  <c r="I210" i="22"/>
  <c r="H210" i="22"/>
  <c r="G210" i="22"/>
  <c r="F210" i="22"/>
  <c r="E210" i="22"/>
  <c r="D210" i="22"/>
  <c r="C210" i="22"/>
  <c r="B210" i="22"/>
  <c r="A210" i="22"/>
  <c r="Z209" i="22"/>
  <c r="Y209" i="22"/>
  <c r="X209" i="22"/>
  <c r="W209" i="22"/>
  <c r="V209" i="22"/>
  <c r="U209" i="22"/>
  <c r="T209" i="22"/>
  <c r="S209" i="22"/>
  <c r="R209" i="22"/>
  <c r="Q209" i="22"/>
  <c r="P209" i="22"/>
  <c r="O209" i="22"/>
  <c r="N209" i="22"/>
  <c r="M209" i="22"/>
  <c r="L209" i="22"/>
  <c r="K209" i="22"/>
  <c r="J209" i="22"/>
  <c r="I209" i="22"/>
  <c r="H209" i="22"/>
  <c r="G209" i="22"/>
  <c r="F209" i="22"/>
  <c r="E209" i="22"/>
  <c r="D209" i="22"/>
  <c r="C209" i="22"/>
  <c r="B209" i="22"/>
  <c r="A209" i="22"/>
  <c r="Z208" i="22"/>
  <c r="Y208" i="22"/>
  <c r="X208" i="22"/>
  <c r="W208" i="22"/>
  <c r="V208" i="22"/>
  <c r="U208" i="22"/>
  <c r="T208" i="22"/>
  <c r="S208" i="22"/>
  <c r="R208" i="22"/>
  <c r="Q208" i="22"/>
  <c r="P208" i="22"/>
  <c r="O208" i="22"/>
  <c r="N208" i="22"/>
  <c r="M208" i="22"/>
  <c r="L208" i="22"/>
  <c r="K208" i="22"/>
  <c r="J208" i="22"/>
  <c r="I208" i="22"/>
  <c r="H208" i="22"/>
  <c r="G208" i="22"/>
  <c r="F208" i="22"/>
  <c r="E208" i="22"/>
  <c r="D208" i="22"/>
  <c r="C208" i="22"/>
  <c r="B208" i="22"/>
  <c r="A208" i="22"/>
  <c r="Z207" i="22"/>
  <c r="Y207" i="22"/>
  <c r="X207" i="22"/>
  <c r="W207" i="22"/>
  <c r="V207" i="22"/>
  <c r="U207" i="22"/>
  <c r="T207" i="22"/>
  <c r="S207" i="22"/>
  <c r="R207" i="22"/>
  <c r="Q207" i="22"/>
  <c r="P207" i="22"/>
  <c r="O207" i="22"/>
  <c r="N207" i="22"/>
  <c r="M207" i="22"/>
  <c r="L207" i="22"/>
  <c r="K207" i="22"/>
  <c r="J207" i="22"/>
  <c r="I207" i="22"/>
  <c r="H207" i="22"/>
  <c r="G207" i="22"/>
  <c r="F207" i="22"/>
  <c r="E207" i="22"/>
  <c r="D207" i="22"/>
  <c r="C207" i="22"/>
  <c r="B207" i="22"/>
  <c r="A207" i="22"/>
  <c r="Z206" i="22"/>
  <c r="Y206" i="22"/>
  <c r="X206" i="22"/>
  <c r="W206" i="22"/>
  <c r="V206" i="22"/>
  <c r="U206" i="22"/>
  <c r="T206" i="22"/>
  <c r="S206" i="22"/>
  <c r="R206" i="22"/>
  <c r="Q206" i="22"/>
  <c r="P206" i="22"/>
  <c r="O206" i="22"/>
  <c r="N206" i="22"/>
  <c r="M206" i="22"/>
  <c r="L206" i="22"/>
  <c r="K206" i="22"/>
  <c r="J206" i="22"/>
  <c r="I206" i="22"/>
  <c r="H206" i="22"/>
  <c r="G206" i="22"/>
  <c r="F206" i="22"/>
  <c r="E206" i="22"/>
  <c r="D206" i="22"/>
  <c r="C206" i="22"/>
  <c r="B206" i="22"/>
  <c r="A206" i="22"/>
  <c r="Z205" i="22"/>
  <c r="Y205" i="22"/>
  <c r="X205" i="22"/>
  <c r="W205" i="22"/>
  <c r="V205" i="22"/>
  <c r="U205" i="22"/>
  <c r="T205" i="22"/>
  <c r="S205" i="22"/>
  <c r="R205" i="22"/>
  <c r="Q205" i="22"/>
  <c r="P205" i="22"/>
  <c r="O205" i="22"/>
  <c r="N205" i="22"/>
  <c r="M205" i="22"/>
  <c r="L205" i="22"/>
  <c r="K205" i="22"/>
  <c r="J205" i="22"/>
  <c r="I205" i="22"/>
  <c r="H205" i="22"/>
  <c r="G205" i="22"/>
  <c r="F205" i="22"/>
  <c r="E205" i="22"/>
  <c r="D205" i="22"/>
  <c r="C205" i="22"/>
  <c r="B205" i="22"/>
  <c r="A205" i="22"/>
  <c r="Z204" i="22"/>
  <c r="Y204" i="22"/>
  <c r="X204" i="22"/>
  <c r="W204" i="22"/>
  <c r="V204" i="22"/>
  <c r="U204" i="22"/>
  <c r="T204" i="22"/>
  <c r="S204" i="22"/>
  <c r="R204" i="22"/>
  <c r="Q204" i="22"/>
  <c r="P204" i="22"/>
  <c r="O204" i="22"/>
  <c r="N204" i="22"/>
  <c r="M204" i="22"/>
  <c r="L204" i="22"/>
  <c r="K204" i="22"/>
  <c r="J204" i="22"/>
  <c r="I204" i="22"/>
  <c r="H204" i="22"/>
  <c r="G204" i="22"/>
  <c r="F204" i="22"/>
  <c r="E204" i="22"/>
  <c r="D204" i="22"/>
  <c r="C204" i="22"/>
  <c r="B204" i="22"/>
  <c r="A204" i="22"/>
  <c r="Z203" i="22"/>
  <c r="Y203" i="22"/>
  <c r="X203" i="22"/>
  <c r="W203" i="22"/>
  <c r="V203" i="22"/>
  <c r="U203" i="22"/>
  <c r="T203" i="22"/>
  <c r="S203" i="22"/>
  <c r="R203" i="22"/>
  <c r="Q203" i="22"/>
  <c r="P203" i="22"/>
  <c r="O203" i="22"/>
  <c r="N203" i="22"/>
  <c r="M203" i="22"/>
  <c r="L203" i="22"/>
  <c r="K203" i="22"/>
  <c r="J203" i="22"/>
  <c r="I203" i="22"/>
  <c r="H203" i="22"/>
  <c r="G203" i="22"/>
  <c r="F203" i="22"/>
  <c r="E203" i="22"/>
  <c r="D203" i="22"/>
  <c r="C203" i="22"/>
  <c r="B203" i="22"/>
  <c r="A203" i="22"/>
  <c r="Z202" i="22"/>
  <c r="Y202" i="22"/>
  <c r="X202" i="22"/>
  <c r="W202" i="22"/>
  <c r="V202" i="22"/>
  <c r="U202" i="22"/>
  <c r="T202" i="22"/>
  <c r="S202" i="22"/>
  <c r="R202" i="22"/>
  <c r="Q202" i="22"/>
  <c r="P202" i="22"/>
  <c r="O202" i="22"/>
  <c r="N202" i="22"/>
  <c r="M202" i="22"/>
  <c r="L202" i="22"/>
  <c r="K202" i="22"/>
  <c r="J202" i="22"/>
  <c r="I202" i="22"/>
  <c r="H202" i="22"/>
  <c r="G202" i="22"/>
  <c r="F202" i="22"/>
  <c r="E202" i="22"/>
  <c r="D202" i="22"/>
  <c r="C202" i="22"/>
  <c r="B202" i="22"/>
  <c r="A202" i="22"/>
  <c r="Z201" i="22"/>
  <c r="Y201" i="22"/>
  <c r="X201" i="22"/>
  <c r="W201" i="22"/>
  <c r="V201" i="22"/>
  <c r="U201" i="22"/>
  <c r="T201" i="22"/>
  <c r="S201" i="22"/>
  <c r="R201" i="22"/>
  <c r="Q201" i="22"/>
  <c r="P201" i="22"/>
  <c r="O201" i="22"/>
  <c r="N201" i="22"/>
  <c r="M201" i="22"/>
  <c r="L201" i="22"/>
  <c r="K201" i="22"/>
  <c r="J201" i="22"/>
  <c r="I201" i="22"/>
  <c r="H201" i="22"/>
  <c r="G201" i="22"/>
  <c r="F201" i="22"/>
  <c r="E201" i="22"/>
  <c r="D201" i="22"/>
  <c r="C201" i="22"/>
  <c r="B201" i="22"/>
  <c r="A201" i="22"/>
  <c r="Z200" i="22"/>
  <c r="Y200" i="22"/>
  <c r="X200" i="22"/>
  <c r="W200" i="22"/>
  <c r="V200" i="22"/>
  <c r="U200" i="22"/>
  <c r="T200" i="22"/>
  <c r="S200" i="22"/>
  <c r="R200" i="22"/>
  <c r="Q200" i="22"/>
  <c r="P200" i="22"/>
  <c r="O200" i="22"/>
  <c r="N200" i="22"/>
  <c r="M200" i="22"/>
  <c r="L200" i="22"/>
  <c r="K200" i="22"/>
  <c r="J200" i="22"/>
  <c r="I200" i="22"/>
  <c r="H200" i="22"/>
  <c r="G200" i="22"/>
  <c r="F200" i="22"/>
  <c r="E200" i="22"/>
  <c r="D200" i="22"/>
  <c r="C200" i="22"/>
  <c r="B200" i="22"/>
  <c r="A200" i="22"/>
  <c r="Z199" i="22"/>
  <c r="Y199" i="22"/>
  <c r="X199" i="22"/>
  <c r="W199" i="22"/>
  <c r="V199" i="22"/>
  <c r="U199" i="22"/>
  <c r="T199" i="22"/>
  <c r="S199" i="22"/>
  <c r="R199" i="22"/>
  <c r="Q199" i="22"/>
  <c r="P199" i="22"/>
  <c r="O199" i="22"/>
  <c r="N199" i="22"/>
  <c r="M199" i="22"/>
  <c r="L199" i="22"/>
  <c r="K199" i="22"/>
  <c r="J199" i="22"/>
  <c r="I199" i="22"/>
  <c r="H199" i="22"/>
  <c r="G199" i="22"/>
  <c r="F199" i="22"/>
  <c r="E199" i="22"/>
  <c r="D199" i="22"/>
  <c r="C199" i="22"/>
  <c r="B199" i="22"/>
  <c r="A199" i="22"/>
  <c r="Z198" i="22"/>
  <c r="Y198" i="22"/>
  <c r="X198" i="22"/>
  <c r="W198" i="22"/>
  <c r="V198" i="22"/>
  <c r="U198" i="22"/>
  <c r="T198" i="22"/>
  <c r="S198" i="22"/>
  <c r="R198" i="22"/>
  <c r="Q198" i="22"/>
  <c r="P198" i="22"/>
  <c r="O198" i="22"/>
  <c r="N198" i="22"/>
  <c r="M198" i="22"/>
  <c r="L198" i="22"/>
  <c r="K198" i="22"/>
  <c r="J198" i="22"/>
  <c r="I198" i="22"/>
  <c r="H198" i="22"/>
  <c r="G198" i="22"/>
  <c r="F198" i="22"/>
  <c r="E198" i="22"/>
  <c r="D198" i="22"/>
  <c r="C198" i="22"/>
  <c r="B198" i="22"/>
  <c r="A198" i="22"/>
  <c r="Z197" i="22"/>
  <c r="Y197" i="22"/>
  <c r="X197" i="22"/>
  <c r="W197" i="22"/>
  <c r="V197" i="22"/>
  <c r="U197" i="22"/>
  <c r="T197" i="22"/>
  <c r="S197" i="22"/>
  <c r="R197" i="22"/>
  <c r="Q197" i="22"/>
  <c r="P197" i="22"/>
  <c r="O197" i="22"/>
  <c r="N197" i="22"/>
  <c r="M197" i="22"/>
  <c r="L197" i="22"/>
  <c r="K197" i="22"/>
  <c r="J197" i="22"/>
  <c r="I197" i="22"/>
  <c r="H197" i="22"/>
  <c r="G197" i="22"/>
  <c r="F197" i="22"/>
  <c r="E197" i="22"/>
  <c r="D197" i="22"/>
  <c r="C197" i="22"/>
  <c r="B197" i="22"/>
  <c r="A197" i="22"/>
  <c r="Z196" i="22"/>
  <c r="Y196" i="22"/>
  <c r="X196" i="22"/>
  <c r="W196" i="22"/>
  <c r="V196" i="22"/>
  <c r="U196" i="22"/>
  <c r="T196" i="22"/>
  <c r="S196" i="22"/>
  <c r="R196" i="22"/>
  <c r="Q196" i="22"/>
  <c r="P196" i="22"/>
  <c r="O196" i="22"/>
  <c r="N196" i="22"/>
  <c r="M196" i="22"/>
  <c r="L196" i="22"/>
  <c r="K196" i="22"/>
  <c r="J196" i="22"/>
  <c r="I196" i="22"/>
  <c r="H196" i="22"/>
  <c r="G196" i="22"/>
  <c r="F196" i="22"/>
  <c r="E196" i="22"/>
  <c r="D196" i="22"/>
  <c r="C196" i="22"/>
  <c r="B196" i="22"/>
  <c r="A196" i="22"/>
  <c r="Z195" i="22"/>
  <c r="Y195" i="22"/>
  <c r="X195" i="22"/>
  <c r="W195" i="22"/>
  <c r="V195" i="22"/>
  <c r="U195" i="22"/>
  <c r="T195" i="22"/>
  <c r="S195" i="22"/>
  <c r="R195" i="22"/>
  <c r="Q195" i="22"/>
  <c r="P195" i="22"/>
  <c r="O195" i="22"/>
  <c r="N195" i="22"/>
  <c r="M195" i="22"/>
  <c r="L195" i="22"/>
  <c r="K195" i="22"/>
  <c r="J195" i="22"/>
  <c r="I195" i="22"/>
  <c r="H195" i="22"/>
  <c r="G195" i="22"/>
  <c r="F195" i="22"/>
  <c r="E195" i="22"/>
  <c r="D195" i="22"/>
  <c r="C195" i="22"/>
  <c r="B195" i="22"/>
  <c r="A195" i="22"/>
  <c r="Z194" i="22"/>
  <c r="Y194" i="22"/>
  <c r="X194" i="22"/>
  <c r="W194" i="22"/>
  <c r="V194" i="22"/>
  <c r="U194" i="22"/>
  <c r="T194" i="22"/>
  <c r="S194" i="22"/>
  <c r="R194" i="22"/>
  <c r="Q194" i="22"/>
  <c r="P194" i="22"/>
  <c r="O194" i="22"/>
  <c r="N194" i="22"/>
  <c r="M194" i="22"/>
  <c r="L194" i="22"/>
  <c r="K194" i="22"/>
  <c r="J194" i="22"/>
  <c r="I194" i="22"/>
  <c r="H194" i="22"/>
  <c r="G194" i="22"/>
  <c r="F194" i="22"/>
  <c r="E194" i="22"/>
  <c r="D194" i="22"/>
  <c r="C194" i="22"/>
  <c r="B194" i="22"/>
  <c r="A194" i="22"/>
  <c r="Z193" i="22"/>
  <c r="Y193" i="22"/>
  <c r="X193" i="22"/>
  <c r="W193" i="22"/>
  <c r="V193" i="22"/>
  <c r="U193" i="22"/>
  <c r="T193" i="22"/>
  <c r="S193" i="22"/>
  <c r="R193" i="22"/>
  <c r="Q193" i="22"/>
  <c r="P193" i="22"/>
  <c r="O193" i="22"/>
  <c r="N193" i="22"/>
  <c r="M193" i="22"/>
  <c r="L193" i="22"/>
  <c r="K193" i="22"/>
  <c r="J193" i="22"/>
  <c r="I193" i="22"/>
  <c r="H193" i="22"/>
  <c r="G193" i="22"/>
  <c r="F193" i="22"/>
  <c r="E193" i="22"/>
  <c r="D193" i="22"/>
  <c r="C193" i="22"/>
  <c r="B193" i="22"/>
  <c r="A193" i="22"/>
  <c r="Z192" i="22"/>
  <c r="Y192" i="22"/>
  <c r="X192" i="22"/>
  <c r="W192" i="22"/>
  <c r="V192" i="22"/>
  <c r="U192" i="22"/>
  <c r="T192" i="22"/>
  <c r="S192" i="22"/>
  <c r="R192" i="22"/>
  <c r="Q192" i="22"/>
  <c r="P192" i="22"/>
  <c r="O192" i="22"/>
  <c r="N192" i="22"/>
  <c r="M192" i="22"/>
  <c r="L192" i="22"/>
  <c r="K192" i="22"/>
  <c r="J192" i="22"/>
  <c r="I192" i="22"/>
  <c r="H192" i="22"/>
  <c r="G192" i="22"/>
  <c r="F192" i="22"/>
  <c r="E192" i="22"/>
  <c r="D192" i="22"/>
  <c r="C192" i="22"/>
  <c r="B192" i="22"/>
  <c r="A192" i="22"/>
  <c r="Z191" i="22"/>
  <c r="Y191" i="22"/>
  <c r="X191" i="22"/>
  <c r="W191" i="22"/>
  <c r="V191" i="22"/>
  <c r="U191" i="22"/>
  <c r="T191" i="22"/>
  <c r="S191" i="22"/>
  <c r="R191" i="22"/>
  <c r="Q191" i="22"/>
  <c r="P191" i="22"/>
  <c r="O191" i="22"/>
  <c r="N191" i="22"/>
  <c r="M191" i="22"/>
  <c r="L191" i="22"/>
  <c r="K191" i="22"/>
  <c r="J191" i="22"/>
  <c r="I191" i="22"/>
  <c r="H191" i="22"/>
  <c r="G191" i="22"/>
  <c r="F191" i="22"/>
  <c r="E191" i="22"/>
  <c r="D191" i="22"/>
  <c r="C191" i="22"/>
  <c r="B191" i="22"/>
  <c r="A191" i="22"/>
  <c r="Z190" i="22"/>
  <c r="Y190" i="22"/>
  <c r="X190" i="22"/>
  <c r="W190" i="22"/>
  <c r="V190" i="22"/>
  <c r="U190" i="22"/>
  <c r="T190" i="22"/>
  <c r="S190" i="22"/>
  <c r="R190" i="22"/>
  <c r="Q190" i="22"/>
  <c r="P190" i="22"/>
  <c r="O190" i="22"/>
  <c r="N190" i="22"/>
  <c r="M190" i="22"/>
  <c r="L190" i="22"/>
  <c r="K190" i="22"/>
  <c r="J190" i="22"/>
  <c r="I190" i="22"/>
  <c r="H190" i="22"/>
  <c r="G190" i="22"/>
  <c r="F190" i="22"/>
  <c r="E190" i="22"/>
  <c r="D190" i="22"/>
  <c r="C190" i="22"/>
  <c r="B190" i="22"/>
  <c r="A190" i="22"/>
  <c r="Z189" i="22"/>
  <c r="Y189" i="22"/>
  <c r="X189" i="22"/>
  <c r="W189" i="22"/>
  <c r="V189" i="22"/>
  <c r="U189" i="22"/>
  <c r="T189" i="22"/>
  <c r="S189" i="22"/>
  <c r="R189" i="22"/>
  <c r="Q189" i="22"/>
  <c r="P189" i="22"/>
  <c r="O189" i="22"/>
  <c r="N189" i="22"/>
  <c r="M189" i="22"/>
  <c r="L189" i="22"/>
  <c r="K189" i="22"/>
  <c r="J189" i="22"/>
  <c r="I189" i="22"/>
  <c r="H189" i="22"/>
  <c r="G189" i="22"/>
  <c r="F189" i="22"/>
  <c r="E189" i="22"/>
  <c r="D189" i="22"/>
  <c r="C189" i="22"/>
  <c r="B189" i="22"/>
  <c r="A189" i="22"/>
  <c r="Z188" i="22"/>
  <c r="Y188" i="22"/>
  <c r="X188" i="22"/>
  <c r="W188" i="22"/>
  <c r="V188" i="22"/>
  <c r="U188" i="22"/>
  <c r="T188" i="22"/>
  <c r="S188" i="22"/>
  <c r="R188" i="22"/>
  <c r="Q188" i="22"/>
  <c r="P188" i="22"/>
  <c r="O188" i="22"/>
  <c r="N188" i="22"/>
  <c r="M188" i="22"/>
  <c r="L188" i="22"/>
  <c r="K188" i="22"/>
  <c r="J188" i="22"/>
  <c r="I188" i="22"/>
  <c r="H188" i="22"/>
  <c r="G188" i="22"/>
  <c r="F188" i="22"/>
  <c r="E188" i="22"/>
  <c r="D188" i="22"/>
  <c r="C188" i="22"/>
  <c r="B188" i="22"/>
  <c r="A188" i="22"/>
  <c r="Z187" i="22"/>
  <c r="Y187" i="22"/>
  <c r="X187" i="22"/>
  <c r="W187" i="22"/>
  <c r="V187" i="22"/>
  <c r="U187" i="22"/>
  <c r="T187" i="22"/>
  <c r="S187" i="22"/>
  <c r="R187" i="22"/>
  <c r="Q187" i="22"/>
  <c r="P187" i="22"/>
  <c r="O187" i="22"/>
  <c r="N187" i="22"/>
  <c r="M187" i="22"/>
  <c r="L187" i="22"/>
  <c r="K187" i="22"/>
  <c r="J187" i="22"/>
  <c r="I187" i="22"/>
  <c r="H187" i="22"/>
  <c r="G187" i="22"/>
  <c r="F187" i="22"/>
  <c r="E187" i="22"/>
  <c r="D187" i="22"/>
  <c r="C187" i="22"/>
  <c r="B187" i="22"/>
  <c r="A187" i="22"/>
  <c r="Z186" i="22"/>
  <c r="Y186" i="22"/>
  <c r="X186" i="22"/>
  <c r="W186" i="22"/>
  <c r="V186" i="22"/>
  <c r="U186" i="22"/>
  <c r="T186" i="22"/>
  <c r="S186" i="22"/>
  <c r="R186" i="22"/>
  <c r="Q186" i="22"/>
  <c r="P186" i="22"/>
  <c r="O186" i="22"/>
  <c r="N186" i="22"/>
  <c r="M186" i="22"/>
  <c r="L186" i="22"/>
  <c r="K186" i="22"/>
  <c r="J186" i="22"/>
  <c r="I186" i="22"/>
  <c r="H186" i="22"/>
  <c r="G186" i="22"/>
  <c r="F186" i="22"/>
  <c r="E186" i="22"/>
  <c r="D186" i="22"/>
  <c r="C186" i="22"/>
  <c r="B186" i="22"/>
  <c r="A186" i="22"/>
  <c r="Z185" i="22"/>
  <c r="Y185" i="22"/>
  <c r="X185" i="22"/>
  <c r="W185" i="22"/>
  <c r="V185" i="22"/>
  <c r="U185" i="22"/>
  <c r="T185" i="22"/>
  <c r="S185" i="22"/>
  <c r="R185" i="22"/>
  <c r="Q185" i="22"/>
  <c r="P185" i="22"/>
  <c r="O185" i="22"/>
  <c r="N185" i="22"/>
  <c r="M185" i="22"/>
  <c r="L185" i="22"/>
  <c r="K185" i="22"/>
  <c r="J185" i="22"/>
  <c r="I185" i="22"/>
  <c r="H185" i="22"/>
  <c r="G185" i="22"/>
  <c r="F185" i="22"/>
  <c r="E185" i="22"/>
  <c r="D185" i="22"/>
  <c r="C185" i="22"/>
  <c r="B185" i="22"/>
  <c r="A185" i="22"/>
  <c r="Z184" i="22"/>
  <c r="Y184" i="22"/>
  <c r="X184" i="22"/>
  <c r="W184" i="22"/>
  <c r="V184" i="22"/>
  <c r="U184" i="22"/>
  <c r="T184" i="22"/>
  <c r="S184" i="22"/>
  <c r="R184" i="22"/>
  <c r="Q184" i="22"/>
  <c r="P184" i="22"/>
  <c r="O184" i="22"/>
  <c r="N184" i="22"/>
  <c r="M184" i="22"/>
  <c r="L184" i="22"/>
  <c r="K184" i="22"/>
  <c r="J184" i="22"/>
  <c r="I184" i="22"/>
  <c r="H184" i="22"/>
  <c r="G184" i="22"/>
  <c r="F184" i="22"/>
  <c r="E184" i="22"/>
  <c r="D184" i="22"/>
  <c r="C184" i="22"/>
  <c r="B184" i="22"/>
  <c r="A184" i="22"/>
  <c r="Z183" i="22"/>
  <c r="Y183" i="22"/>
  <c r="X183" i="22"/>
  <c r="W183" i="22"/>
  <c r="V183" i="22"/>
  <c r="U183" i="22"/>
  <c r="T183" i="22"/>
  <c r="S183" i="22"/>
  <c r="R183" i="22"/>
  <c r="Q183" i="22"/>
  <c r="P183" i="22"/>
  <c r="O183" i="22"/>
  <c r="N183" i="22"/>
  <c r="M183" i="22"/>
  <c r="L183" i="22"/>
  <c r="K183" i="22"/>
  <c r="J183" i="22"/>
  <c r="I183" i="22"/>
  <c r="H183" i="22"/>
  <c r="G183" i="22"/>
  <c r="F183" i="22"/>
  <c r="E183" i="22"/>
  <c r="D183" i="22"/>
  <c r="C183" i="22"/>
  <c r="B183" i="22"/>
  <c r="A183" i="22"/>
  <c r="Z182" i="22"/>
  <c r="Y182" i="22"/>
  <c r="X182" i="22"/>
  <c r="W182" i="22"/>
  <c r="V182" i="22"/>
  <c r="U182" i="22"/>
  <c r="T182" i="22"/>
  <c r="S182" i="22"/>
  <c r="R182" i="22"/>
  <c r="Q182" i="22"/>
  <c r="P182" i="22"/>
  <c r="O182" i="22"/>
  <c r="N182" i="22"/>
  <c r="M182" i="22"/>
  <c r="L182" i="22"/>
  <c r="K182" i="22"/>
  <c r="J182" i="22"/>
  <c r="I182" i="22"/>
  <c r="H182" i="22"/>
  <c r="G182" i="22"/>
  <c r="F182" i="22"/>
  <c r="E182" i="22"/>
  <c r="D182" i="22"/>
  <c r="C182" i="22"/>
  <c r="B182" i="22"/>
  <c r="A182" i="22"/>
  <c r="Z181" i="22"/>
  <c r="Y181" i="22"/>
  <c r="X181" i="22"/>
  <c r="W181" i="22"/>
  <c r="V181" i="22"/>
  <c r="U181" i="22"/>
  <c r="T181" i="22"/>
  <c r="S181" i="22"/>
  <c r="R181" i="22"/>
  <c r="Q181" i="22"/>
  <c r="P181" i="22"/>
  <c r="O181" i="22"/>
  <c r="N181" i="22"/>
  <c r="M181" i="22"/>
  <c r="L181" i="22"/>
  <c r="K181" i="22"/>
  <c r="J181" i="22"/>
  <c r="I181" i="22"/>
  <c r="H181" i="22"/>
  <c r="G181" i="22"/>
  <c r="F181" i="22"/>
  <c r="E181" i="22"/>
  <c r="D181" i="22"/>
  <c r="C181" i="22"/>
  <c r="B181" i="22"/>
  <c r="A181" i="22"/>
  <c r="Z180" i="22"/>
  <c r="Y180" i="22"/>
  <c r="X180" i="22"/>
  <c r="W180" i="22"/>
  <c r="V180" i="22"/>
  <c r="U180" i="22"/>
  <c r="T180" i="22"/>
  <c r="S180" i="22"/>
  <c r="R180" i="22"/>
  <c r="Q180" i="22"/>
  <c r="P180" i="22"/>
  <c r="O180" i="22"/>
  <c r="N180" i="22"/>
  <c r="M180" i="22"/>
  <c r="L180" i="22"/>
  <c r="K180" i="22"/>
  <c r="J180" i="22"/>
  <c r="I180" i="22"/>
  <c r="H180" i="22"/>
  <c r="G180" i="22"/>
  <c r="F180" i="22"/>
  <c r="E180" i="22"/>
  <c r="D180" i="22"/>
  <c r="C180" i="22"/>
  <c r="B180" i="22"/>
  <c r="A180" i="22"/>
  <c r="Z179" i="22"/>
  <c r="Y179" i="22"/>
  <c r="X179" i="22"/>
  <c r="W179" i="22"/>
  <c r="V179" i="22"/>
  <c r="U179" i="22"/>
  <c r="T179" i="22"/>
  <c r="S179" i="22"/>
  <c r="R179" i="22"/>
  <c r="Q179" i="22"/>
  <c r="P179" i="22"/>
  <c r="O179" i="22"/>
  <c r="N179" i="22"/>
  <c r="M179" i="22"/>
  <c r="L179" i="22"/>
  <c r="K179" i="22"/>
  <c r="J179" i="22"/>
  <c r="I179" i="22"/>
  <c r="H179" i="22"/>
  <c r="G179" i="22"/>
  <c r="F179" i="22"/>
  <c r="E179" i="22"/>
  <c r="D179" i="22"/>
  <c r="C179" i="22"/>
  <c r="B179" i="22"/>
  <c r="A179" i="22"/>
  <c r="Z178" i="22"/>
  <c r="Y178" i="22"/>
  <c r="X178" i="22"/>
  <c r="W178" i="22"/>
  <c r="V178" i="22"/>
  <c r="U178" i="22"/>
  <c r="T178" i="22"/>
  <c r="S178" i="22"/>
  <c r="R178" i="22"/>
  <c r="Q178" i="22"/>
  <c r="P178" i="22"/>
  <c r="O178" i="22"/>
  <c r="N178" i="22"/>
  <c r="M178" i="22"/>
  <c r="L178" i="22"/>
  <c r="K178" i="22"/>
  <c r="J178" i="22"/>
  <c r="I178" i="22"/>
  <c r="H178" i="22"/>
  <c r="G178" i="22"/>
  <c r="F178" i="22"/>
  <c r="E178" i="22"/>
  <c r="D178" i="22"/>
  <c r="C178" i="22"/>
  <c r="B178" i="22"/>
  <c r="A178" i="22"/>
  <c r="Z177" i="22"/>
  <c r="Y177" i="22"/>
  <c r="X177" i="22"/>
  <c r="W177" i="22"/>
  <c r="V177" i="22"/>
  <c r="U177" i="22"/>
  <c r="T177" i="22"/>
  <c r="S177" i="22"/>
  <c r="R177" i="22"/>
  <c r="Q177" i="22"/>
  <c r="P177" i="22"/>
  <c r="O177" i="22"/>
  <c r="N177" i="22"/>
  <c r="M177" i="22"/>
  <c r="L177" i="22"/>
  <c r="K177" i="22"/>
  <c r="J177" i="22"/>
  <c r="I177" i="22"/>
  <c r="H177" i="22"/>
  <c r="G177" i="22"/>
  <c r="F177" i="22"/>
  <c r="E177" i="22"/>
  <c r="D177" i="22"/>
  <c r="C177" i="22"/>
  <c r="B177" i="22"/>
  <c r="A177" i="22"/>
  <c r="Z176" i="22"/>
  <c r="Y176" i="22"/>
  <c r="X176" i="22"/>
  <c r="W176" i="22"/>
  <c r="V176" i="22"/>
  <c r="U176" i="22"/>
  <c r="T176" i="22"/>
  <c r="S176" i="22"/>
  <c r="R176" i="22"/>
  <c r="Q176" i="22"/>
  <c r="P176" i="22"/>
  <c r="O176" i="22"/>
  <c r="N176" i="22"/>
  <c r="M176" i="22"/>
  <c r="L176" i="22"/>
  <c r="K176" i="22"/>
  <c r="J176" i="22"/>
  <c r="I176" i="22"/>
  <c r="H176" i="22"/>
  <c r="G176" i="22"/>
  <c r="F176" i="22"/>
  <c r="E176" i="22"/>
  <c r="D176" i="22"/>
  <c r="C176" i="22"/>
  <c r="B176" i="22"/>
  <c r="A176" i="22"/>
  <c r="Z175" i="22"/>
  <c r="Y175" i="22"/>
  <c r="X175" i="22"/>
  <c r="W175" i="22"/>
  <c r="V175" i="22"/>
  <c r="U175" i="22"/>
  <c r="T175" i="22"/>
  <c r="S175" i="22"/>
  <c r="R175" i="22"/>
  <c r="Q175" i="22"/>
  <c r="P175" i="22"/>
  <c r="O175" i="22"/>
  <c r="N175" i="22"/>
  <c r="M175" i="22"/>
  <c r="L175" i="22"/>
  <c r="K175" i="22"/>
  <c r="J175" i="22"/>
  <c r="I175" i="22"/>
  <c r="H175" i="22"/>
  <c r="G175" i="22"/>
  <c r="F175" i="22"/>
  <c r="E175" i="22"/>
  <c r="D175" i="22"/>
  <c r="C175" i="22"/>
  <c r="B175" i="22"/>
  <c r="A175" i="22"/>
  <c r="Z174" i="22"/>
  <c r="Y174" i="22"/>
  <c r="X174" i="22"/>
  <c r="W174" i="22"/>
  <c r="V174" i="22"/>
  <c r="U174" i="22"/>
  <c r="T174" i="22"/>
  <c r="S174" i="22"/>
  <c r="R174" i="22"/>
  <c r="Q174" i="22"/>
  <c r="P174" i="22"/>
  <c r="O174" i="22"/>
  <c r="N174" i="22"/>
  <c r="M174" i="22"/>
  <c r="L174" i="22"/>
  <c r="K174" i="22"/>
  <c r="J174" i="22"/>
  <c r="I174" i="22"/>
  <c r="H174" i="22"/>
  <c r="G174" i="22"/>
  <c r="F174" i="22"/>
  <c r="E174" i="22"/>
  <c r="D174" i="22"/>
  <c r="C174" i="22"/>
  <c r="B174" i="22"/>
  <c r="A174" i="22"/>
  <c r="Z173" i="22"/>
  <c r="Y173" i="22"/>
  <c r="X173" i="22"/>
  <c r="W173" i="22"/>
  <c r="V173" i="22"/>
  <c r="U173" i="22"/>
  <c r="T173" i="22"/>
  <c r="S173" i="22"/>
  <c r="R173" i="22"/>
  <c r="Q173" i="22"/>
  <c r="P173" i="22"/>
  <c r="O173" i="22"/>
  <c r="N173" i="22"/>
  <c r="M173" i="22"/>
  <c r="L173" i="22"/>
  <c r="K173" i="22"/>
  <c r="J173" i="22"/>
  <c r="I173" i="22"/>
  <c r="H173" i="22"/>
  <c r="G173" i="22"/>
  <c r="F173" i="22"/>
  <c r="E173" i="22"/>
  <c r="D173" i="22"/>
  <c r="C173" i="22"/>
  <c r="B173" i="22"/>
  <c r="A173" i="22"/>
  <c r="Z172" i="22"/>
  <c r="Y172" i="22"/>
  <c r="X172" i="22"/>
  <c r="W172" i="22"/>
  <c r="V172" i="22"/>
  <c r="U172" i="22"/>
  <c r="T172" i="22"/>
  <c r="S172" i="22"/>
  <c r="R172" i="22"/>
  <c r="Q172" i="22"/>
  <c r="P172" i="22"/>
  <c r="O172" i="22"/>
  <c r="N172" i="22"/>
  <c r="M172" i="22"/>
  <c r="L172" i="22"/>
  <c r="K172" i="22"/>
  <c r="J172" i="22"/>
  <c r="I172" i="22"/>
  <c r="H172" i="22"/>
  <c r="G172" i="22"/>
  <c r="F172" i="22"/>
  <c r="E172" i="22"/>
  <c r="D172" i="22"/>
  <c r="C172" i="22"/>
  <c r="B172" i="22"/>
  <c r="A172" i="22"/>
  <c r="Z171" i="22"/>
  <c r="Y171" i="22"/>
  <c r="X171" i="22"/>
  <c r="W171" i="22"/>
  <c r="V171" i="22"/>
  <c r="U171" i="22"/>
  <c r="T171" i="22"/>
  <c r="S171" i="22"/>
  <c r="R171" i="22"/>
  <c r="Q171" i="22"/>
  <c r="P171" i="22"/>
  <c r="O171" i="22"/>
  <c r="N171" i="22"/>
  <c r="M171" i="22"/>
  <c r="L171" i="22"/>
  <c r="K171" i="22"/>
  <c r="J171" i="22"/>
  <c r="I171" i="22"/>
  <c r="H171" i="22"/>
  <c r="G171" i="22"/>
  <c r="F171" i="22"/>
  <c r="E171" i="22"/>
  <c r="D171" i="22"/>
  <c r="C171" i="22"/>
  <c r="B171" i="22"/>
  <c r="A171" i="22"/>
  <c r="Z170" i="22"/>
  <c r="Y170" i="22"/>
  <c r="X170" i="22"/>
  <c r="W170" i="22"/>
  <c r="V170" i="22"/>
  <c r="U170" i="22"/>
  <c r="T170" i="22"/>
  <c r="S170" i="22"/>
  <c r="R170" i="22"/>
  <c r="Q170" i="22"/>
  <c r="P170" i="22"/>
  <c r="O170" i="22"/>
  <c r="N170" i="22"/>
  <c r="M170" i="22"/>
  <c r="L170" i="22"/>
  <c r="K170" i="22"/>
  <c r="J170" i="22"/>
  <c r="I170" i="22"/>
  <c r="H170" i="22"/>
  <c r="G170" i="22"/>
  <c r="F170" i="22"/>
  <c r="E170" i="22"/>
  <c r="D170" i="22"/>
  <c r="C170" i="22"/>
  <c r="B170" i="22"/>
  <c r="A170" i="22"/>
  <c r="Z169" i="22"/>
  <c r="Y169" i="22"/>
  <c r="X169" i="22"/>
  <c r="W169" i="22"/>
  <c r="V169" i="22"/>
  <c r="U169" i="22"/>
  <c r="T169" i="22"/>
  <c r="S169" i="22"/>
  <c r="R169" i="22"/>
  <c r="Q169" i="22"/>
  <c r="P169" i="22"/>
  <c r="O169" i="22"/>
  <c r="N169" i="22"/>
  <c r="M169" i="22"/>
  <c r="L169" i="22"/>
  <c r="K169" i="22"/>
  <c r="J169" i="22"/>
  <c r="I169" i="22"/>
  <c r="H169" i="22"/>
  <c r="G169" i="22"/>
  <c r="F169" i="22"/>
  <c r="E169" i="22"/>
  <c r="D169" i="22"/>
  <c r="C169" i="22"/>
  <c r="B169" i="22"/>
  <c r="A169" i="22"/>
  <c r="Z168" i="22"/>
  <c r="Y168" i="22"/>
  <c r="X168" i="22"/>
  <c r="W168" i="22"/>
  <c r="V168" i="22"/>
  <c r="U168" i="22"/>
  <c r="T168" i="22"/>
  <c r="S168" i="22"/>
  <c r="R168" i="22"/>
  <c r="Q168" i="22"/>
  <c r="P168" i="22"/>
  <c r="O168" i="22"/>
  <c r="N168" i="22"/>
  <c r="M168" i="22"/>
  <c r="L168" i="22"/>
  <c r="K168" i="22"/>
  <c r="J168" i="22"/>
  <c r="I168" i="22"/>
  <c r="H168" i="22"/>
  <c r="G168" i="22"/>
  <c r="F168" i="22"/>
  <c r="E168" i="22"/>
  <c r="D168" i="22"/>
  <c r="C168" i="22"/>
  <c r="B168" i="22"/>
  <c r="A168" i="22"/>
  <c r="Z167" i="22"/>
  <c r="Y167" i="22"/>
  <c r="X167" i="22"/>
  <c r="W167" i="22"/>
  <c r="V167" i="22"/>
  <c r="U167" i="22"/>
  <c r="T167" i="22"/>
  <c r="S167" i="22"/>
  <c r="R167" i="22"/>
  <c r="Q167" i="22"/>
  <c r="P167" i="22"/>
  <c r="O167" i="22"/>
  <c r="N167" i="22"/>
  <c r="M167" i="22"/>
  <c r="L167" i="22"/>
  <c r="K167" i="22"/>
  <c r="J167" i="22"/>
  <c r="I167" i="22"/>
  <c r="H167" i="22"/>
  <c r="G167" i="22"/>
  <c r="F167" i="22"/>
  <c r="E167" i="22"/>
  <c r="D167" i="22"/>
  <c r="C167" i="22"/>
  <c r="B167" i="22"/>
  <c r="A167" i="22"/>
  <c r="Z166" i="22"/>
  <c r="Y166" i="22"/>
  <c r="X166" i="22"/>
  <c r="W166" i="22"/>
  <c r="V166" i="22"/>
  <c r="U166" i="22"/>
  <c r="T166" i="22"/>
  <c r="S166" i="22"/>
  <c r="R166" i="22"/>
  <c r="Q166" i="22"/>
  <c r="P166" i="22"/>
  <c r="O166" i="22"/>
  <c r="N166" i="22"/>
  <c r="M166" i="22"/>
  <c r="L166" i="22"/>
  <c r="K166" i="22"/>
  <c r="J166" i="22"/>
  <c r="I166" i="22"/>
  <c r="H166" i="22"/>
  <c r="G166" i="22"/>
  <c r="F166" i="22"/>
  <c r="E166" i="22"/>
  <c r="D166" i="22"/>
  <c r="C166" i="22"/>
  <c r="B166" i="22"/>
  <c r="A166" i="22"/>
  <c r="Z165" i="22"/>
  <c r="Y165" i="22"/>
  <c r="X165" i="22"/>
  <c r="W165" i="22"/>
  <c r="V165" i="22"/>
  <c r="U165" i="22"/>
  <c r="T165" i="22"/>
  <c r="S165" i="22"/>
  <c r="R165" i="22"/>
  <c r="Q165" i="22"/>
  <c r="P165" i="22"/>
  <c r="O165" i="22"/>
  <c r="N165" i="22"/>
  <c r="M165" i="22"/>
  <c r="L165" i="22"/>
  <c r="K165" i="22"/>
  <c r="J165" i="22"/>
  <c r="I165" i="22"/>
  <c r="H165" i="22"/>
  <c r="G165" i="22"/>
  <c r="F165" i="22"/>
  <c r="E165" i="22"/>
  <c r="D165" i="22"/>
  <c r="C165" i="22"/>
  <c r="B165" i="22"/>
  <c r="A165" i="22"/>
  <c r="Z164" i="22"/>
  <c r="Y164" i="22"/>
  <c r="X164" i="22"/>
  <c r="W164" i="22"/>
  <c r="V164" i="22"/>
  <c r="U164" i="22"/>
  <c r="T164" i="22"/>
  <c r="S164" i="22"/>
  <c r="R164" i="22"/>
  <c r="Q164" i="22"/>
  <c r="P164" i="22"/>
  <c r="O164" i="22"/>
  <c r="N164" i="22"/>
  <c r="M164" i="22"/>
  <c r="L164" i="22"/>
  <c r="K164" i="22"/>
  <c r="J164" i="22"/>
  <c r="I164" i="22"/>
  <c r="H164" i="22"/>
  <c r="G164" i="22"/>
  <c r="F164" i="22"/>
  <c r="E164" i="22"/>
  <c r="D164" i="22"/>
  <c r="C164" i="22"/>
  <c r="B164" i="22"/>
  <c r="A164" i="22"/>
  <c r="Z163" i="22"/>
  <c r="Y163" i="22"/>
  <c r="X163" i="22"/>
  <c r="W163" i="22"/>
  <c r="V163" i="22"/>
  <c r="U163" i="22"/>
  <c r="T163" i="22"/>
  <c r="S163" i="22"/>
  <c r="R163" i="22"/>
  <c r="Q163" i="22"/>
  <c r="P163" i="22"/>
  <c r="O163" i="22"/>
  <c r="N163" i="22"/>
  <c r="M163" i="22"/>
  <c r="L163" i="22"/>
  <c r="K163" i="22"/>
  <c r="J163" i="22"/>
  <c r="I163" i="22"/>
  <c r="H163" i="22"/>
  <c r="G163" i="22"/>
  <c r="F163" i="22"/>
  <c r="E163" i="22"/>
  <c r="D163" i="22"/>
  <c r="C163" i="22"/>
  <c r="B163" i="22"/>
  <c r="A163" i="22"/>
  <c r="Z162" i="22"/>
  <c r="Y162" i="22"/>
  <c r="X162" i="22"/>
  <c r="W162" i="22"/>
  <c r="V162" i="22"/>
  <c r="U162" i="22"/>
  <c r="T162" i="22"/>
  <c r="S162" i="22"/>
  <c r="R162" i="22"/>
  <c r="Q162" i="22"/>
  <c r="P162" i="22"/>
  <c r="O162" i="22"/>
  <c r="N162" i="22"/>
  <c r="M162" i="22"/>
  <c r="L162" i="22"/>
  <c r="K162" i="22"/>
  <c r="J162" i="22"/>
  <c r="I162" i="22"/>
  <c r="H162" i="22"/>
  <c r="G162" i="22"/>
  <c r="F162" i="22"/>
  <c r="E162" i="22"/>
  <c r="D162" i="22"/>
  <c r="C162" i="22"/>
  <c r="B162" i="22"/>
  <c r="A162" i="22"/>
  <c r="Z161" i="22"/>
  <c r="Y161" i="22"/>
  <c r="X161" i="22"/>
  <c r="W161" i="22"/>
  <c r="V161" i="22"/>
  <c r="U161" i="22"/>
  <c r="T161" i="22"/>
  <c r="S161" i="22"/>
  <c r="R161" i="22"/>
  <c r="Q161" i="22"/>
  <c r="P161" i="22"/>
  <c r="O161" i="22"/>
  <c r="N161" i="22"/>
  <c r="M161" i="22"/>
  <c r="L161" i="22"/>
  <c r="K161" i="22"/>
  <c r="J161" i="22"/>
  <c r="I161" i="22"/>
  <c r="H161" i="22"/>
  <c r="G161" i="22"/>
  <c r="F161" i="22"/>
  <c r="E161" i="22"/>
  <c r="D161" i="22"/>
  <c r="C161" i="22"/>
  <c r="B161" i="22"/>
  <c r="A161" i="22"/>
  <c r="Z160" i="22"/>
  <c r="Y160" i="22"/>
  <c r="X160" i="22"/>
  <c r="W160" i="22"/>
  <c r="V160" i="22"/>
  <c r="U160" i="22"/>
  <c r="T160" i="22"/>
  <c r="S160" i="22"/>
  <c r="R160" i="22"/>
  <c r="Q160" i="22"/>
  <c r="P160" i="22"/>
  <c r="O160" i="22"/>
  <c r="N160" i="22"/>
  <c r="M160" i="22"/>
  <c r="L160" i="22"/>
  <c r="K160" i="22"/>
  <c r="J160" i="22"/>
  <c r="I160" i="22"/>
  <c r="H160" i="22"/>
  <c r="G160" i="22"/>
  <c r="F160" i="22"/>
  <c r="E160" i="22"/>
  <c r="D160" i="22"/>
  <c r="C160" i="22"/>
  <c r="B160" i="22"/>
  <c r="A160" i="22"/>
  <c r="Z159" i="22"/>
  <c r="Y159" i="22"/>
  <c r="X159" i="22"/>
  <c r="W159" i="22"/>
  <c r="V159" i="22"/>
  <c r="U159" i="22"/>
  <c r="T159" i="22"/>
  <c r="S159" i="22"/>
  <c r="R159" i="22"/>
  <c r="Q159" i="22"/>
  <c r="P159" i="22"/>
  <c r="O159" i="22"/>
  <c r="N159" i="22"/>
  <c r="M159" i="22"/>
  <c r="L159" i="22"/>
  <c r="K159" i="22"/>
  <c r="J159" i="22"/>
  <c r="I159" i="22"/>
  <c r="H159" i="22"/>
  <c r="G159" i="22"/>
  <c r="F159" i="22"/>
  <c r="E159" i="22"/>
  <c r="D159" i="22"/>
  <c r="C159" i="22"/>
  <c r="B159" i="22"/>
  <c r="A159" i="22"/>
  <c r="Z158" i="22"/>
  <c r="Y158" i="22"/>
  <c r="X158" i="22"/>
  <c r="W158" i="22"/>
  <c r="V158" i="22"/>
  <c r="U158" i="22"/>
  <c r="T158" i="22"/>
  <c r="S158" i="22"/>
  <c r="R158" i="22"/>
  <c r="Q158" i="22"/>
  <c r="P158" i="22"/>
  <c r="O158" i="22"/>
  <c r="N158" i="22"/>
  <c r="M158" i="22"/>
  <c r="L158" i="22"/>
  <c r="K158" i="22"/>
  <c r="J158" i="22"/>
  <c r="I158" i="22"/>
  <c r="H158" i="22"/>
  <c r="G158" i="22"/>
  <c r="F158" i="22"/>
  <c r="E158" i="22"/>
  <c r="D158" i="22"/>
  <c r="C158" i="22"/>
  <c r="B158" i="22"/>
  <c r="A158" i="22"/>
  <c r="Z157" i="22"/>
  <c r="Y157" i="22"/>
  <c r="X157" i="22"/>
  <c r="W157" i="22"/>
  <c r="V157" i="22"/>
  <c r="U157" i="22"/>
  <c r="T157" i="22"/>
  <c r="S157" i="22"/>
  <c r="R157" i="22"/>
  <c r="Q157" i="22"/>
  <c r="P157" i="22"/>
  <c r="O157" i="22"/>
  <c r="N157" i="22"/>
  <c r="M157" i="22"/>
  <c r="L157" i="22"/>
  <c r="K157" i="22"/>
  <c r="J157" i="22"/>
  <c r="I157" i="22"/>
  <c r="H157" i="22"/>
  <c r="G157" i="22"/>
  <c r="F157" i="22"/>
  <c r="E157" i="22"/>
  <c r="D157" i="22"/>
  <c r="C157" i="22"/>
  <c r="B157" i="22"/>
  <c r="A157" i="22"/>
  <c r="Z156" i="22"/>
  <c r="Y156" i="22"/>
  <c r="X156" i="22"/>
  <c r="W156" i="22"/>
  <c r="V156" i="22"/>
  <c r="U156" i="22"/>
  <c r="T156" i="22"/>
  <c r="S156" i="22"/>
  <c r="R156" i="22"/>
  <c r="Q156" i="22"/>
  <c r="P156" i="22"/>
  <c r="O156" i="22"/>
  <c r="N156" i="22"/>
  <c r="M156" i="22"/>
  <c r="L156" i="22"/>
  <c r="K156" i="22"/>
  <c r="J156" i="22"/>
  <c r="I156" i="22"/>
  <c r="H156" i="22"/>
  <c r="G156" i="22"/>
  <c r="F156" i="22"/>
  <c r="E156" i="22"/>
  <c r="D156" i="22"/>
  <c r="C156" i="22"/>
  <c r="B156" i="22"/>
  <c r="A156" i="22"/>
  <c r="Z155" i="22"/>
  <c r="Y155" i="22"/>
  <c r="X155" i="22"/>
  <c r="W155" i="22"/>
  <c r="V155" i="22"/>
  <c r="U155" i="22"/>
  <c r="T155" i="22"/>
  <c r="S155" i="22"/>
  <c r="R155" i="22"/>
  <c r="Q155" i="22"/>
  <c r="P155" i="22"/>
  <c r="O155" i="22"/>
  <c r="N155" i="22"/>
  <c r="M155" i="22"/>
  <c r="L155" i="22"/>
  <c r="K155" i="22"/>
  <c r="J155" i="22"/>
  <c r="I155" i="22"/>
  <c r="H155" i="22"/>
  <c r="G155" i="22"/>
  <c r="F155" i="22"/>
  <c r="E155" i="22"/>
  <c r="D155" i="22"/>
  <c r="C155" i="22"/>
  <c r="B155" i="22"/>
  <c r="A155" i="22"/>
  <c r="Z154" i="22"/>
  <c r="Y154" i="22"/>
  <c r="X154" i="22"/>
  <c r="W154" i="22"/>
  <c r="V154" i="22"/>
  <c r="U154" i="22"/>
  <c r="T154" i="22"/>
  <c r="S154" i="22"/>
  <c r="R154" i="22"/>
  <c r="Q154" i="22"/>
  <c r="P154" i="22"/>
  <c r="O154" i="22"/>
  <c r="N154" i="22"/>
  <c r="M154" i="22"/>
  <c r="L154" i="22"/>
  <c r="K154" i="22"/>
  <c r="J154" i="22"/>
  <c r="I154" i="22"/>
  <c r="H154" i="22"/>
  <c r="G154" i="22"/>
  <c r="F154" i="22"/>
  <c r="E154" i="22"/>
  <c r="D154" i="22"/>
  <c r="C154" i="22"/>
  <c r="B154" i="22"/>
  <c r="A154" i="22"/>
  <c r="Z153" i="22"/>
  <c r="Y153" i="22"/>
  <c r="X153" i="22"/>
  <c r="W153" i="22"/>
  <c r="V153" i="22"/>
  <c r="U153" i="22"/>
  <c r="T153" i="22"/>
  <c r="S153" i="22"/>
  <c r="R153" i="22"/>
  <c r="Q153" i="22"/>
  <c r="P153" i="22"/>
  <c r="O153" i="22"/>
  <c r="N153" i="22"/>
  <c r="M153" i="22"/>
  <c r="L153" i="22"/>
  <c r="K153" i="22"/>
  <c r="J153" i="22"/>
  <c r="I153" i="22"/>
  <c r="H153" i="22"/>
  <c r="G153" i="22"/>
  <c r="F153" i="22"/>
  <c r="E153" i="22"/>
  <c r="D153" i="22"/>
  <c r="C153" i="22"/>
  <c r="B153" i="22"/>
  <c r="A153" i="22"/>
  <c r="Z152" i="22"/>
  <c r="Y152" i="22"/>
  <c r="X152" i="22"/>
  <c r="W152" i="22"/>
  <c r="V152" i="22"/>
  <c r="U152" i="22"/>
  <c r="T152" i="22"/>
  <c r="S152" i="22"/>
  <c r="R152" i="22"/>
  <c r="Q152" i="22"/>
  <c r="P152" i="22"/>
  <c r="O152" i="22"/>
  <c r="N152" i="22"/>
  <c r="M152" i="22"/>
  <c r="L152" i="22"/>
  <c r="K152" i="22"/>
  <c r="J152" i="22"/>
  <c r="I152" i="22"/>
  <c r="H152" i="22"/>
  <c r="G152" i="22"/>
  <c r="F152" i="22"/>
  <c r="E152" i="22"/>
  <c r="D152" i="22"/>
  <c r="C152" i="22"/>
  <c r="B152" i="22"/>
  <c r="A152" i="22"/>
  <c r="Z151" i="22"/>
  <c r="Y151" i="22"/>
  <c r="X151" i="22"/>
  <c r="W151" i="22"/>
  <c r="V151" i="22"/>
  <c r="U151" i="22"/>
  <c r="T151" i="22"/>
  <c r="S151" i="22"/>
  <c r="R151" i="22"/>
  <c r="Q151" i="22"/>
  <c r="P151" i="22"/>
  <c r="O151" i="22"/>
  <c r="N151" i="22"/>
  <c r="M151" i="22"/>
  <c r="L151" i="22"/>
  <c r="K151" i="22"/>
  <c r="J151" i="22"/>
  <c r="I151" i="22"/>
  <c r="H151" i="22"/>
  <c r="G151" i="22"/>
  <c r="F151" i="22"/>
  <c r="E151" i="22"/>
  <c r="D151" i="22"/>
  <c r="C151" i="22"/>
  <c r="B151" i="22"/>
  <c r="A151" i="22"/>
  <c r="Z150" i="22"/>
  <c r="Y150" i="22"/>
  <c r="X150" i="22"/>
  <c r="W150" i="22"/>
  <c r="V150" i="22"/>
  <c r="U150" i="22"/>
  <c r="T150" i="22"/>
  <c r="S150" i="22"/>
  <c r="R150" i="22"/>
  <c r="Q150" i="22"/>
  <c r="P150" i="22"/>
  <c r="O150" i="22"/>
  <c r="N150" i="22"/>
  <c r="M150" i="22"/>
  <c r="L150" i="22"/>
  <c r="K150" i="22"/>
  <c r="J150" i="22"/>
  <c r="I150" i="22"/>
  <c r="H150" i="22"/>
  <c r="G150" i="22"/>
  <c r="F150" i="22"/>
  <c r="E150" i="22"/>
  <c r="D150" i="22"/>
  <c r="C150" i="22"/>
  <c r="B150" i="22"/>
  <c r="A150" i="22"/>
  <c r="Z149" i="22"/>
  <c r="Y149" i="22"/>
  <c r="X149" i="22"/>
  <c r="W149" i="22"/>
  <c r="V149" i="22"/>
  <c r="U149" i="22"/>
  <c r="T149" i="22"/>
  <c r="S149" i="22"/>
  <c r="R149" i="22"/>
  <c r="Q149" i="22"/>
  <c r="P149" i="22"/>
  <c r="O149" i="22"/>
  <c r="N149" i="22"/>
  <c r="M149" i="22"/>
  <c r="L149" i="22"/>
  <c r="K149" i="22"/>
  <c r="J149" i="22"/>
  <c r="I149" i="22"/>
  <c r="H149" i="22"/>
  <c r="G149" i="22"/>
  <c r="F149" i="22"/>
  <c r="E149" i="22"/>
  <c r="D149" i="22"/>
  <c r="C149" i="22"/>
  <c r="B149" i="22"/>
  <c r="A149" i="22"/>
  <c r="Z148" i="22"/>
  <c r="Y148" i="22"/>
  <c r="X148" i="22"/>
  <c r="W148" i="22"/>
  <c r="V148" i="22"/>
  <c r="U148" i="22"/>
  <c r="T148" i="22"/>
  <c r="S148" i="22"/>
  <c r="R148" i="22"/>
  <c r="Q148" i="22"/>
  <c r="P148" i="22"/>
  <c r="O148" i="22"/>
  <c r="N148" i="22"/>
  <c r="M148" i="22"/>
  <c r="L148" i="22"/>
  <c r="K148" i="22"/>
  <c r="J148" i="22"/>
  <c r="I148" i="22"/>
  <c r="H148" i="22"/>
  <c r="G148" i="22"/>
  <c r="F148" i="22"/>
  <c r="E148" i="22"/>
  <c r="D148" i="22"/>
  <c r="C148" i="22"/>
  <c r="B148" i="22"/>
  <c r="A148" i="22"/>
  <c r="Z147" i="22"/>
  <c r="Y147" i="22"/>
  <c r="X147" i="22"/>
  <c r="W147" i="22"/>
  <c r="V147" i="22"/>
  <c r="U147" i="22"/>
  <c r="T147" i="22"/>
  <c r="S147" i="22"/>
  <c r="R147" i="22"/>
  <c r="Q147" i="22"/>
  <c r="P147" i="22"/>
  <c r="O147" i="22"/>
  <c r="N147" i="22"/>
  <c r="M147" i="22"/>
  <c r="L147" i="22"/>
  <c r="K147" i="22"/>
  <c r="J147" i="22"/>
  <c r="I147" i="22"/>
  <c r="H147" i="22"/>
  <c r="G147" i="22"/>
  <c r="F147" i="22"/>
  <c r="E147" i="22"/>
  <c r="D147" i="22"/>
  <c r="C147" i="22"/>
  <c r="B147" i="22"/>
  <c r="A147" i="22"/>
  <c r="Z146" i="22"/>
  <c r="Y146" i="22"/>
  <c r="X146" i="22"/>
  <c r="W146" i="22"/>
  <c r="V146" i="22"/>
  <c r="U146" i="22"/>
  <c r="T146" i="22"/>
  <c r="S146" i="22"/>
  <c r="R146" i="22"/>
  <c r="Q146" i="22"/>
  <c r="P146" i="22"/>
  <c r="O146" i="22"/>
  <c r="N146" i="22"/>
  <c r="M146" i="22"/>
  <c r="L146" i="22"/>
  <c r="K146" i="22"/>
  <c r="J146" i="22"/>
  <c r="I146" i="22"/>
  <c r="H146" i="22"/>
  <c r="G146" i="22"/>
  <c r="F146" i="22"/>
  <c r="E146" i="22"/>
  <c r="D146" i="22"/>
  <c r="C146" i="22"/>
  <c r="B146" i="22"/>
  <c r="A146" i="22"/>
  <c r="Z145" i="22"/>
  <c r="Y145" i="22"/>
  <c r="X145" i="22"/>
  <c r="W145" i="22"/>
  <c r="V145" i="22"/>
  <c r="U145" i="22"/>
  <c r="T145" i="22"/>
  <c r="S145" i="22"/>
  <c r="R145" i="22"/>
  <c r="Q145" i="22"/>
  <c r="P145" i="22"/>
  <c r="O145" i="22"/>
  <c r="N145" i="22"/>
  <c r="M145" i="22"/>
  <c r="L145" i="22"/>
  <c r="K145" i="22"/>
  <c r="J145" i="22"/>
  <c r="I145" i="22"/>
  <c r="H145" i="22"/>
  <c r="G145" i="22"/>
  <c r="F145" i="22"/>
  <c r="E145" i="22"/>
  <c r="D145" i="22"/>
  <c r="C145" i="22"/>
  <c r="B145" i="22"/>
  <c r="A145" i="22"/>
  <c r="Z144" i="22"/>
  <c r="Y144" i="22"/>
  <c r="X144" i="22"/>
  <c r="W144" i="22"/>
  <c r="V144" i="22"/>
  <c r="U144" i="22"/>
  <c r="T144" i="22"/>
  <c r="S144" i="22"/>
  <c r="R144" i="22"/>
  <c r="Q144" i="22"/>
  <c r="P144" i="22"/>
  <c r="O144" i="22"/>
  <c r="N144" i="22"/>
  <c r="M144" i="22"/>
  <c r="L144" i="22"/>
  <c r="K144" i="22"/>
  <c r="J144" i="22"/>
  <c r="I144" i="22"/>
  <c r="H144" i="22"/>
  <c r="G144" i="22"/>
  <c r="F144" i="22"/>
  <c r="E144" i="22"/>
  <c r="D144" i="22"/>
  <c r="C144" i="22"/>
  <c r="B144" i="22"/>
  <c r="A144" i="22"/>
  <c r="Z143" i="22"/>
  <c r="Y143" i="22"/>
  <c r="X143" i="22"/>
  <c r="W143" i="22"/>
  <c r="V143" i="22"/>
  <c r="U143" i="22"/>
  <c r="T143" i="22"/>
  <c r="S143" i="22"/>
  <c r="R143" i="22"/>
  <c r="Q143" i="22"/>
  <c r="P143" i="22"/>
  <c r="O143" i="22"/>
  <c r="N143" i="22"/>
  <c r="M143" i="22"/>
  <c r="L143" i="22"/>
  <c r="K143" i="22"/>
  <c r="J143" i="22"/>
  <c r="I143" i="22"/>
  <c r="H143" i="22"/>
  <c r="G143" i="22"/>
  <c r="F143" i="22"/>
  <c r="E143" i="22"/>
  <c r="D143" i="22"/>
  <c r="C143" i="22"/>
  <c r="B143" i="22"/>
  <c r="A143" i="22"/>
  <c r="Z142" i="22"/>
  <c r="Y142" i="22"/>
  <c r="X142" i="22"/>
  <c r="W142" i="22"/>
  <c r="V142" i="22"/>
  <c r="U142" i="22"/>
  <c r="T142" i="22"/>
  <c r="S142" i="22"/>
  <c r="R142" i="22"/>
  <c r="Q142" i="22"/>
  <c r="P142" i="22"/>
  <c r="O142" i="22"/>
  <c r="N142" i="22"/>
  <c r="M142" i="22"/>
  <c r="L142" i="22"/>
  <c r="K142" i="22"/>
  <c r="J142" i="22"/>
  <c r="I142" i="22"/>
  <c r="H142" i="22"/>
  <c r="G142" i="22"/>
  <c r="F142" i="22"/>
  <c r="E142" i="22"/>
  <c r="D142" i="22"/>
  <c r="C142" i="22"/>
  <c r="B142" i="22"/>
  <c r="A142" i="22"/>
  <c r="Z141" i="22"/>
  <c r="Y141" i="22"/>
  <c r="X141" i="22"/>
  <c r="W141" i="22"/>
  <c r="V141" i="22"/>
  <c r="U141" i="22"/>
  <c r="T141" i="22"/>
  <c r="S141" i="22"/>
  <c r="R141" i="22"/>
  <c r="Q141" i="22"/>
  <c r="P141" i="22"/>
  <c r="O141" i="22"/>
  <c r="N141" i="22"/>
  <c r="M141" i="22"/>
  <c r="L141" i="22"/>
  <c r="K141" i="22"/>
  <c r="J141" i="22"/>
  <c r="I141" i="22"/>
  <c r="H141" i="22"/>
  <c r="G141" i="22"/>
  <c r="F141" i="22"/>
  <c r="E141" i="22"/>
  <c r="D141" i="22"/>
  <c r="C141" i="22"/>
  <c r="B141" i="22"/>
  <c r="A141" i="22"/>
  <c r="Z140" i="22"/>
  <c r="Y140" i="22"/>
  <c r="X140" i="22"/>
  <c r="W140" i="22"/>
  <c r="V140" i="22"/>
  <c r="U140" i="22"/>
  <c r="T140" i="22"/>
  <c r="S140" i="22"/>
  <c r="R140" i="22"/>
  <c r="Q140" i="22"/>
  <c r="P140" i="22"/>
  <c r="O140" i="22"/>
  <c r="N140" i="22"/>
  <c r="M140" i="22"/>
  <c r="L140" i="22"/>
  <c r="K140" i="22"/>
  <c r="J140" i="22"/>
  <c r="I140" i="22"/>
  <c r="H140" i="22"/>
  <c r="G140" i="22"/>
  <c r="F140" i="22"/>
  <c r="E140" i="22"/>
  <c r="D140" i="22"/>
  <c r="C140" i="22"/>
  <c r="B140" i="22"/>
  <c r="A140" i="22"/>
  <c r="Z139" i="22"/>
  <c r="Y139" i="22"/>
  <c r="X139" i="22"/>
  <c r="W139" i="22"/>
  <c r="V139" i="22"/>
  <c r="U139" i="22"/>
  <c r="T139" i="22"/>
  <c r="S139" i="22"/>
  <c r="R139" i="22"/>
  <c r="Q139" i="22"/>
  <c r="P139" i="22"/>
  <c r="O139" i="22"/>
  <c r="N139" i="22"/>
  <c r="M139" i="22"/>
  <c r="L139" i="22"/>
  <c r="K139" i="22"/>
  <c r="J139" i="22"/>
  <c r="I139" i="22"/>
  <c r="H139" i="22"/>
  <c r="G139" i="22"/>
  <c r="F139" i="22"/>
  <c r="E139" i="22"/>
  <c r="D139" i="22"/>
  <c r="C139" i="22"/>
  <c r="B139" i="22"/>
  <c r="A139" i="22"/>
  <c r="Z138" i="22"/>
  <c r="Y138" i="22"/>
  <c r="X138" i="22"/>
  <c r="W138" i="22"/>
  <c r="V138" i="22"/>
  <c r="U138" i="22"/>
  <c r="T138" i="22"/>
  <c r="S138" i="22"/>
  <c r="R138" i="22"/>
  <c r="Q138" i="22"/>
  <c r="P138" i="22"/>
  <c r="O138" i="22"/>
  <c r="N138" i="22"/>
  <c r="M138" i="22"/>
  <c r="L138" i="22"/>
  <c r="K138" i="22"/>
  <c r="J138" i="22"/>
  <c r="I138" i="22"/>
  <c r="H138" i="22"/>
  <c r="G138" i="22"/>
  <c r="F138" i="22"/>
  <c r="E138" i="22"/>
  <c r="D138" i="22"/>
  <c r="C138" i="22"/>
  <c r="B138" i="22"/>
  <c r="A138" i="22"/>
  <c r="Z137" i="22"/>
  <c r="Y137" i="22"/>
  <c r="X137" i="22"/>
  <c r="W137" i="22"/>
  <c r="V137" i="22"/>
  <c r="U137" i="22"/>
  <c r="T137" i="22"/>
  <c r="S137" i="22"/>
  <c r="R137" i="22"/>
  <c r="Q137" i="22"/>
  <c r="P137" i="22"/>
  <c r="O137" i="22"/>
  <c r="N137" i="22"/>
  <c r="M137" i="22"/>
  <c r="L137" i="22"/>
  <c r="K137" i="22"/>
  <c r="J137" i="22"/>
  <c r="I137" i="22"/>
  <c r="H137" i="22"/>
  <c r="G137" i="22"/>
  <c r="F137" i="22"/>
  <c r="E137" i="22"/>
  <c r="D137" i="22"/>
  <c r="C137" i="22"/>
  <c r="B137" i="22"/>
  <c r="A137" i="22"/>
  <c r="Z136" i="22"/>
  <c r="Y136" i="22"/>
  <c r="X136" i="22"/>
  <c r="W136" i="22"/>
  <c r="V136" i="22"/>
  <c r="U136" i="22"/>
  <c r="T136" i="22"/>
  <c r="S136" i="22"/>
  <c r="R136" i="22"/>
  <c r="Q136" i="22"/>
  <c r="P136" i="22"/>
  <c r="O136" i="22"/>
  <c r="N136" i="22"/>
  <c r="M136" i="22"/>
  <c r="L136" i="22"/>
  <c r="K136" i="22"/>
  <c r="J136" i="22"/>
  <c r="I136" i="22"/>
  <c r="H136" i="22"/>
  <c r="G136" i="22"/>
  <c r="F136" i="22"/>
  <c r="E136" i="22"/>
  <c r="D136" i="22"/>
  <c r="C136" i="22"/>
  <c r="B136" i="22"/>
  <c r="A136" i="22"/>
  <c r="Z135" i="22"/>
  <c r="Y135" i="22"/>
  <c r="X135" i="22"/>
  <c r="W135" i="22"/>
  <c r="V135" i="22"/>
  <c r="U135" i="22"/>
  <c r="T135" i="22"/>
  <c r="S135" i="22"/>
  <c r="R135" i="22"/>
  <c r="Q135" i="22"/>
  <c r="P135" i="22"/>
  <c r="O135" i="22"/>
  <c r="N135" i="22"/>
  <c r="M135" i="22"/>
  <c r="L135" i="22"/>
  <c r="K135" i="22"/>
  <c r="J135" i="22"/>
  <c r="I135" i="22"/>
  <c r="H135" i="22"/>
  <c r="G135" i="22"/>
  <c r="F135" i="22"/>
  <c r="E135" i="22"/>
  <c r="D135" i="22"/>
  <c r="C135" i="22"/>
  <c r="B135" i="22"/>
  <c r="A135" i="22"/>
  <c r="Z134" i="22"/>
  <c r="Y134" i="22"/>
  <c r="X134" i="22"/>
  <c r="W134" i="22"/>
  <c r="V134" i="22"/>
  <c r="U134" i="22"/>
  <c r="T134" i="22"/>
  <c r="S134" i="22"/>
  <c r="R134" i="22"/>
  <c r="Q134" i="22"/>
  <c r="P134" i="22"/>
  <c r="O134" i="22"/>
  <c r="N134" i="22"/>
  <c r="M134" i="22"/>
  <c r="L134" i="22"/>
  <c r="K134" i="22"/>
  <c r="J134" i="22"/>
  <c r="I134" i="22"/>
  <c r="H134" i="22"/>
  <c r="G134" i="22"/>
  <c r="F134" i="22"/>
  <c r="E134" i="22"/>
  <c r="D134" i="22"/>
  <c r="C134" i="22"/>
  <c r="B134" i="22"/>
  <c r="A134" i="22"/>
  <c r="Z133" i="22"/>
  <c r="Y133" i="22"/>
  <c r="X133" i="22"/>
  <c r="W133" i="22"/>
  <c r="V133" i="22"/>
  <c r="U133" i="22"/>
  <c r="T133" i="22"/>
  <c r="S133" i="22"/>
  <c r="R133" i="22"/>
  <c r="Q133" i="22"/>
  <c r="P133" i="22"/>
  <c r="O133" i="22"/>
  <c r="N133" i="22"/>
  <c r="M133" i="22"/>
  <c r="L133" i="22"/>
  <c r="K133" i="22"/>
  <c r="J133" i="22"/>
  <c r="I133" i="22"/>
  <c r="H133" i="22"/>
  <c r="G133" i="22"/>
  <c r="F133" i="22"/>
  <c r="E133" i="22"/>
  <c r="D133" i="22"/>
  <c r="C133" i="22"/>
  <c r="B133" i="22"/>
  <c r="A133" i="22"/>
  <c r="Z132" i="22"/>
  <c r="Y132" i="22"/>
  <c r="X132" i="22"/>
  <c r="W132" i="22"/>
  <c r="V132" i="22"/>
  <c r="U132" i="22"/>
  <c r="T132" i="22"/>
  <c r="S132" i="22"/>
  <c r="R132" i="22"/>
  <c r="Q132" i="22"/>
  <c r="P132" i="22"/>
  <c r="O132" i="22"/>
  <c r="N132" i="22"/>
  <c r="M132" i="22"/>
  <c r="L132" i="22"/>
  <c r="K132" i="22"/>
  <c r="J132" i="22"/>
  <c r="I132" i="22"/>
  <c r="H132" i="22"/>
  <c r="G132" i="22"/>
  <c r="F132" i="22"/>
  <c r="E132" i="22"/>
  <c r="D132" i="22"/>
  <c r="C132" i="22"/>
  <c r="B132" i="22"/>
  <c r="A132" i="22"/>
  <c r="Z131" i="22"/>
  <c r="Y131" i="22"/>
  <c r="X131" i="22"/>
  <c r="W131" i="22"/>
  <c r="V131" i="22"/>
  <c r="U131" i="22"/>
  <c r="T131" i="22"/>
  <c r="S131" i="22"/>
  <c r="R131" i="22"/>
  <c r="Q131" i="22"/>
  <c r="P131" i="22"/>
  <c r="O131" i="22"/>
  <c r="N131" i="22"/>
  <c r="M131" i="22"/>
  <c r="L131" i="22"/>
  <c r="K131" i="22"/>
  <c r="J131" i="22"/>
  <c r="I131" i="22"/>
  <c r="H131" i="22"/>
  <c r="G131" i="22"/>
  <c r="F131" i="22"/>
  <c r="E131" i="22"/>
  <c r="D131" i="22"/>
  <c r="C131" i="22"/>
  <c r="B131" i="22"/>
  <c r="A131" i="22"/>
  <c r="Z130" i="22"/>
  <c r="Y130" i="22"/>
  <c r="X130" i="22"/>
  <c r="W130" i="22"/>
  <c r="V130" i="22"/>
  <c r="U130" i="22"/>
  <c r="T130" i="22"/>
  <c r="S130" i="22"/>
  <c r="R130" i="22"/>
  <c r="Q130" i="22"/>
  <c r="P130" i="22"/>
  <c r="O130" i="22"/>
  <c r="N130" i="22"/>
  <c r="M130" i="22"/>
  <c r="L130" i="22"/>
  <c r="K130" i="22"/>
  <c r="J130" i="22"/>
  <c r="I130" i="22"/>
  <c r="H130" i="22"/>
  <c r="G130" i="22"/>
  <c r="F130" i="22"/>
  <c r="E130" i="22"/>
  <c r="D130" i="22"/>
  <c r="C130" i="22"/>
  <c r="B130" i="22"/>
  <c r="A130" i="22"/>
  <c r="Z129" i="22"/>
  <c r="Y129" i="22"/>
  <c r="X129" i="22"/>
  <c r="W129" i="22"/>
  <c r="V129" i="22"/>
  <c r="U129" i="22"/>
  <c r="T129" i="22"/>
  <c r="S129" i="22"/>
  <c r="R129" i="22"/>
  <c r="Q129" i="22"/>
  <c r="P129" i="22"/>
  <c r="O129" i="22"/>
  <c r="N129" i="22"/>
  <c r="M129" i="22"/>
  <c r="L129" i="22"/>
  <c r="K129" i="22"/>
  <c r="J129" i="22"/>
  <c r="I129" i="22"/>
  <c r="H129" i="22"/>
  <c r="G129" i="22"/>
  <c r="F129" i="22"/>
  <c r="E129" i="22"/>
  <c r="D129" i="22"/>
  <c r="C129" i="22"/>
  <c r="B129" i="22"/>
  <c r="A129" i="22"/>
  <c r="Z128" i="22"/>
  <c r="Y128" i="22"/>
  <c r="X128" i="22"/>
  <c r="W128" i="22"/>
  <c r="V128" i="22"/>
  <c r="U128" i="22"/>
  <c r="T128" i="22"/>
  <c r="S128" i="22"/>
  <c r="R128" i="22"/>
  <c r="Q128" i="22"/>
  <c r="P128" i="22"/>
  <c r="O128" i="22"/>
  <c r="N128" i="22"/>
  <c r="M128" i="22"/>
  <c r="L128" i="22"/>
  <c r="K128" i="22"/>
  <c r="J128" i="22"/>
  <c r="I128" i="22"/>
  <c r="H128" i="22"/>
  <c r="G128" i="22"/>
  <c r="F128" i="22"/>
  <c r="E128" i="22"/>
  <c r="D128" i="22"/>
  <c r="C128" i="22"/>
  <c r="B128" i="22"/>
  <c r="A128" i="22"/>
  <c r="Z127" i="22"/>
  <c r="Y127" i="22"/>
  <c r="X127" i="22"/>
  <c r="W127" i="22"/>
  <c r="V127" i="22"/>
  <c r="U127" i="22"/>
  <c r="T127" i="22"/>
  <c r="S127" i="22"/>
  <c r="R127" i="22"/>
  <c r="Q127" i="22"/>
  <c r="P127" i="22"/>
  <c r="O127" i="22"/>
  <c r="N127" i="22"/>
  <c r="M127" i="22"/>
  <c r="L127" i="22"/>
  <c r="K127" i="22"/>
  <c r="J127" i="22"/>
  <c r="I127" i="22"/>
  <c r="H127" i="22"/>
  <c r="G127" i="22"/>
  <c r="F127" i="22"/>
  <c r="E127" i="22"/>
  <c r="D127" i="22"/>
  <c r="C127" i="22"/>
  <c r="B127" i="22"/>
  <c r="A127" i="22"/>
  <c r="Z126" i="22"/>
  <c r="Y126" i="22"/>
  <c r="X126" i="22"/>
  <c r="W126" i="22"/>
  <c r="V126" i="22"/>
  <c r="U126" i="22"/>
  <c r="T126" i="22"/>
  <c r="S126" i="22"/>
  <c r="R126" i="22"/>
  <c r="Q126" i="22"/>
  <c r="P126" i="22"/>
  <c r="O126" i="22"/>
  <c r="N126" i="22"/>
  <c r="M126" i="22"/>
  <c r="L126" i="22"/>
  <c r="K126" i="22"/>
  <c r="J126" i="22"/>
  <c r="I126" i="22"/>
  <c r="H126" i="22"/>
  <c r="G126" i="22"/>
  <c r="F126" i="22"/>
  <c r="E126" i="22"/>
  <c r="D126" i="22"/>
  <c r="C126" i="22"/>
  <c r="B126" i="22"/>
  <c r="A126" i="22"/>
  <c r="Z125" i="22"/>
  <c r="Y125" i="22"/>
  <c r="X125" i="22"/>
  <c r="W125" i="22"/>
  <c r="V125" i="22"/>
  <c r="U125" i="22"/>
  <c r="T125" i="22"/>
  <c r="S125" i="22"/>
  <c r="R125" i="22"/>
  <c r="Q125" i="22"/>
  <c r="P125" i="22"/>
  <c r="O125" i="22"/>
  <c r="N125" i="22"/>
  <c r="M125" i="22"/>
  <c r="L125" i="22"/>
  <c r="K125" i="22"/>
  <c r="J125" i="22"/>
  <c r="I125" i="22"/>
  <c r="H125" i="22"/>
  <c r="G125" i="22"/>
  <c r="F125" i="22"/>
  <c r="E125" i="22"/>
  <c r="D125" i="22"/>
  <c r="C125" i="22"/>
  <c r="B125" i="22"/>
  <c r="A125" i="22"/>
  <c r="Z124" i="22"/>
  <c r="Y124" i="22"/>
  <c r="X124" i="22"/>
  <c r="W124" i="22"/>
  <c r="V124" i="22"/>
  <c r="U124" i="22"/>
  <c r="T124" i="22"/>
  <c r="S124" i="22"/>
  <c r="R124" i="22"/>
  <c r="Q124" i="22"/>
  <c r="P124" i="22"/>
  <c r="O124" i="22"/>
  <c r="N124" i="22"/>
  <c r="M124" i="22"/>
  <c r="L124" i="22"/>
  <c r="K124" i="22"/>
  <c r="J124" i="22"/>
  <c r="I124" i="22"/>
  <c r="H124" i="22"/>
  <c r="G124" i="22"/>
  <c r="F124" i="22"/>
  <c r="E124" i="22"/>
  <c r="D124" i="22"/>
  <c r="C124" i="22"/>
  <c r="B124" i="22"/>
  <c r="A124" i="22"/>
  <c r="Z123" i="22"/>
  <c r="Y123" i="22"/>
  <c r="X123" i="22"/>
  <c r="W123" i="22"/>
  <c r="V123" i="22"/>
  <c r="U123" i="22"/>
  <c r="T123" i="22"/>
  <c r="S123" i="22"/>
  <c r="R123" i="22"/>
  <c r="Q123" i="22"/>
  <c r="P123" i="22"/>
  <c r="O123" i="22"/>
  <c r="N123" i="22"/>
  <c r="M123" i="22"/>
  <c r="L123" i="22"/>
  <c r="K123" i="22"/>
  <c r="J123" i="22"/>
  <c r="I123" i="22"/>
  <c r="H123" i="22"/>
  <c r="G123" i="22"/>
  <c r="F123" i="22"/>
  <c r="E123" i="22"/>
  <c r="D123" i="22"/>
  <c r="C123" i="22"/>
  <c r="B123" i="22"/>
  <c r="A123" i="22"/>
  <c r="Z122" i="22"/>
  <c r="Y122" i="22"/>
  <c r="X122" i="22"/>
  <c r="W122" i="22"/>
  <c r="V122" i="22"/>
  <c r="U122" i="22"/>
  <c r="T122" i="22"/>
  <c r="S122" i="22"/>
  <c r="R122" i="22"/>
  <c r="Q122" i="22"/>
  <c r="P122" i="22"/>
  <c r="O122" i="22"/>
  <c r="N122" i="22"/>
  <c r="M122" i="22"/>
  <c r="L122" i="22"/>
  <c r="K122" i="22"/>
  <c r="J122" i="22"/>
  <c r="I122" i="22"/>
  <c r="H122" i="22"/>
  <c r="G122" i="22"/>
  <c r="F122" i="22"/>
  <c r="E122" i="22"/>
  <c r="D122" i="22"/>
  <c r="C122" i="22"/>
  <c r="B122" i="22"/>
  <c r="A122" i="22"/>
  <c r="Z121" i="22"/>
  <c r="Y121" i="22"/>
  <c r="X121" i="22"/>
  <c r="W121" i="22"/>
  <c r="V121" i="22"/>
  <c r="U121" i="22"/>
  <c r="T121" i="22"/>
  <c r="S121" i="22"/>
  <c r="R121" i="22"/>
  <c r="Q121" i="22"/>
  <c r="P121" i="22"/>
  <c r="O121" i="22"/>
  <c r="N121" i="22"/>
  <c r="M121" i="22"/>
  <c r="L121" i="22"/>
  <c r="K121" i="22"/>
  <c r="J121" i="22"/>
  <c r="I121" i="22"/>
  <c r="H121" i="22"/>
  <c r="G121" i="22"/>
  <c r="F121" i="22"/>
  <c r="E121" i="22"/>
  <c r="D121" i="22"/>
  <c r="C121" i="22"/>
  <c r="B121" i="22"/>
  <c r="A121" i="22"/>
  <c r="Z120" i="22"/>
  <c r="Y120" i="22"/>
  <c r="X120" i="22"/>
  <c r="W120" i="22"/>
  <c r="V120" i="22"/>
  <c r="U120" i="22"/>
  <c r="T120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20" i="22"/>
  <c r="D120" i="22"/>
  <c r="C120" i="22"/>
  <c r="B120" i="22"/>
  <c r="A120" i="22"/>
  <c r="Z119" i="22"/>
  <c r="Y119" i="22"/>
  <c r="X119" i="22"/>
  <c r="W119" i="22"/>
  <c r="V119" i="22"/>
  <c r="U119" i="22"/>
  <c r="T119" i="22"/>
  <c r="S119" i="22"/>
  <c r="R119" i="22"/>
  <c r="Q119" i="22"/>
  <c r="P119" i="22"/>
  <c r="O119" i="22"/>
  <c r="N119" i="22"/>
  <c r="M119" i="22"/>
  <c r="L119" i="22"/>
  <c r="K119" i="22"/>
  <c r="J119" i="22"/>
  <c r="I119" i="22"/>
  <c r="H119" i="22"/>
  <c r="G119" i="22"/>
  <c r="F119" i="22"/>
  <c r="E119" i="22"/>
  <c r="D119" i="22"/>
  <c r="C119" i="22"/>
  <c r="B119" i="22"/>
  <c r="A119" i="22"/>
  <c r="Z118" i="22"/>
  <c r="Y118" i="22"/>
  <c r="X118" i="22"/>
  <c r="W118" i="22"/>
  <c r="V118" i="22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8" i="22"/>
  <c r="A118" i="22"/>
  <c r="Z117" i="22"/>
  <c r="Y117" i="22"/>
  <c r="X117" i="22"/>
  <c r="W117" i="22"/>
  <c r="V117" i="22"/>
  <c r="U117" i="22"/>
  <c r="T117" i="22"/>
  <c r="S117" i="22"/>
  <c r="R117" i="22"/>
  <c r="Q117" i="22"/>
  <c r="P117" i="22"/>
  <c r="O117" i="22"/>
  <c r="N117" i="22"/>
  <c r="M117" i="22"/>
  <c r="L117" i="22"/>
  <c r="K117" i="22"/>
  <c r="J117" i="22"/>
  <c r="I117" i="22"/>
  <c r="H117" i="22"/>
  <c r="G117" i="22"/>
  <c r="F117" i="22"/>
  <c r="E117" i="22"/>
  <c r="D117" i="22"/>
  <c r="C117" i="22"/>
  <c r="B117" i="22"/>
  <c r="A117" i="22"/>
  <c r="Z116" i="22"/>
  <c r="Y116" i="22"/>
  <c r="X116" i="22"/>
  <c r="W116" i="22"/>
  <c r="V116" i="22"/>
  <c r="U116" i="22"/>
  <c r="T116" i="22"/>
  <c r="S116" i="22"/>
  <c r="R116" i="22"/>
  <c r="Q116" i="22"/>
  <c r="P116" i="22"/>
  <c r="O116" i="22"/>
  <c r="N116" i="22"/>
  <c r="M116" i="22"/>
  <c r="L116" i="22"/>
  <c r="K116" i="22"/>
  <c r="J116" i="22"/>
  <c r="I116" i="22"/>
  <c r="H116" i="22"/>
  <c r="G116" i="22"/>
  <c r="F116" i="22"/>
  <c r="E116" i="22"/>
  <c r="D116" i="22"/>
  <c r="C116" i="22"/>
  <c r="B116" i="22"/>
  <c r="A116" i="22"/>
  <c r="Z115" i="22"/>
  <c r="Y115" i="22"/>
  <c r="X115" i="22"/>
  <c r="W115" i="22"/>
  <c r="V115" i="22"/>
  <c r="U115" i="22"/>
  <c r="T115" i="22"/>
  <c r="S115" i="22"/>
  <c r="R115" i="22"/>
  <c r="Q115" i="22"/>
  <c r="P115" i="22"/>
  <c r="O115" i="22"/>
  <c r="N115" i="22"/>
  <c r="M115" i="22"/>
  <c r="L115" i="22"/>
  <c r="K115" i="22"/>
  <c r="J115" i="22"/>
  <c r="I115" i="22"/>
  <c r="H115" i="22"/>
  <c r="G115" i="22"/>
  <c r="F115" i="22"/>
  <c r="E115" i="22"/>
  <c r="D115" i="22"/>
  <c r="C115" i="22"/>
  <c r="B115" i="22"/>
  <c r="A115" i="22"/>
  <c r="Z114" i="22"/>
  <c r="Y114" i="22"/>
  <c r="X114" i="22"/>
  <c r="W114" i="22"/>
  <c r="V114" i="22"/>
  <c r="U114" i="22"/>
  <c r="T114" i="22"/>
  <c r="S114" i="22"/>
  <c r="R114" i="22"/>
  <c r="Q114" i="22"/>
  <c r="P114" i="22"/>
  <c r="O114" i="22"/>
  <c r="N114" i="22"/>
  <c r="M114" i="22"/>
  <c r="L114" i="22"/>
  <c r="K114" i="22"/>
  <c r="J114" i="22"/>
  <c r="I114" i="22"/>
  <c r="H114" i="22"/>
  <c r="G114" i="22"/>
  <c r="F114" i="22"/>
  <c r="E114" i="22"/>
  <c r="D114" i="22"/>
  <c r="C114" i="22"/>
  <c r="B114" i="22"/>
  <c r="A114" i="22"/>
  <c r="Z113" i="22"/>
  <c r="Y113" i="22"/>
  <c r="X113" i="22"/>
  <c r="W113" i="22"/>
  <c r="V113" i="22"/>
  <c r="U113" i="22"/>
  <c r="T113" i="22"/>
  <c r="S113" i="22"/>
  <c r="R113" i="22"/>
  <c r="Q113" i="22"/>
  <c r="P113" i="22"/>
  <c r="O113" i="22"/>
  <c r="N113" i="22"/>
  <c r="M113" i="22"/>
  <c r="L113" i="22"/>
  <c r="K113" i="22"/>
  <c r="J113" i="22"/>
  <c r="I113" i="22"/>
  <c r="H113" i="22"/>
  <c r="G113" i="22"/>
  <c r="F113" i="22"/>
  <c r="E113" i="22"/>
  <c r="D113" i="22"/>
  <c r="C113" i="22"/>
  <c r="B113" i="22"/>
  <c r="A113" i="22"/>
  <c r="Z112" i="22"/>
  <c r="Y112" i="22"/>
  <c r="X112" i="22"/>
  <c r="W112" i="22"/>
  <c r="V112" i="22"/>
  <c r="U112" i="22"/>
  <c r="T112" i="22"/>
  <c r="S112" i="22"/>
  <c r="R112" i="22"/>
  <c r="Q112" i="22"/>
  <c r="P112" i="22"/>
  <c r="O112" i="22"/>
  <c r="N112" i="22"/>
  <c r="M112" i="22"/>
  <c r="L112" i="22"/>
  <c r="K112" i="22"/>
  <c r="J112" i="22"/>
  <c r="I112" i="22"/>
  <c r="H112" i="22"/>
  <c r="G112" i="22"/>
  <c r="F112" i="22"/>
  <c r="E112" i="22"/>
  <c r="D112" i="22"/>
  <c r="C112" i="22"/>
  <c r="B112" i="22"/>
  <c r="A112" i="22"/>
  <c r="Z111" i="22"/>
  <c r="Y111" i="22"/>
  <c r="X111" i="22"/>
  <c r="W111" i="22"/>
  <c r="V111" i="22"/>
  <c r="U111" i="22"/>
  <c r="T111" i="22"/>
  <c r="S111" i="22"/>
  <c r="R111" i="22"/>
  <c r="Q111" i="22"/>
  <c r="P111" i="22"/>
  <c r="O111" i="22"/>
  <c r="N111" i="22"/>
  <c r="M111" i="22"/>
  <c r="L111" i="22"/>
  <c r="K111" i="22"/>
  <c r="J111" i="22"/>
  <c r="I111" i="22"/>
  <c r="H111" i="22"/>
  <c r="G111" i="22"/>
  <c r="F111" i="22"/>
  <c r="E111" i="22"/>
  <c r="D111" i="22"/>
  <c r="C111" i="22"/>
  <c r="B111" i="22"/>
  <c r="A111" i="22"/>
  <c r="Z110" i="22"/>
  <c r="Y110" i="22"/>
  <c r="X110" i="22"/>
  <c r="W110" i="22"/>
  <c r="V110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10" i="22"/>
  <c r="A110" i="22"/>
  <c r="Z109" i="22"/>
  <c r="Y109" i="22"/>
  <c r="X109" i="22"/>
  <c r="W109" i="22"/>
  <c r="V109" i="22"/>
  <c r="U109" i="22"/>
  <c r="T109" i="22"/>
  <c r="S109" i="22"/>
  <c r="R109" i="22"/>
  <c r="Q109" i="22"/>
  <c r="P109" i="22"/>
  <c r="O109" i="22"/>
  <c r="N109" i="22"/>
  <c r="M109" i="22"/>
  <c r="L109" i="22"/>
  <c r="K109" i="22"/>
  <c r="J109" i="22"/>
  <c r="I109" i="22"/>
  <c r="H109" i="22"/>
  <c r="G109" i="22"/>
  <c r="F109" i="22"/>
  <c r="E109" i="22"/>
  <c r="D109" i="22"/>
  <c r="C109" i="22"/>
  <c r="B109" i="22"/>
  <c r="A109" i="22"/>
  <c r="Z108" i="22"/>
  <c r="Y108" i="22"/>
  <c r="X108" i="22"/>
  <c r="W108" i="22"/>
  <c r="V108" i="22"/>
  <c r="U108" i="22"/>
  <c r="T108" i="22"/>
  <c r="S108" i="22"/>
  <c r="R108" i="22"/>
  <c r="Q108" i="22"/>
  <c r="P108" i="22"/>
  <c r="O108" i="22"/>
  <c r="N108" i="22"/>
  <c r="M108" i="22"/>
  <c r="L108" i="22"/>
  <c r="K108" i="22"/>
  <c r="J108" i="22"/>
  <c r="I108" i="22"/>
  <c r="H108" i="22"/>
  <c r="G108" i="22"/>
  <c r="F108" i="22"/>
  <c r="E108" i="22"/>
  <c r="D108" i="22"/>
  <c r="C108" i="22"/>
  <c r="B108" i="22"/>
  <c r="A108" i="22"/>
  <c r="Z107" i="22"/>
  <c r="Y107" i="22"/>
  <c r="X107" i="22"/>
  <c r="W107" i="22"/>
  <c r="V107" i="22"/>
  <c r="U107" i="22"/>
  <c r="T107" i="22"/>
  <c r="S107" i="22"/>
  <c r="R107" i="22"/>
  <c r="Q107" i="22"/>
  <c r="P107" i="22"/>
  <c r="O107" i="22"/>
  <c r="N107" i="22"/>
  <c r="M107" i="22"/>
  <c r="L107" i="22"/>
  <c r="K107" i="22"/>
  <c r="J107" i="22"/>
  <c r="I107" i="22"/>
  <c r="H107" i="22"/>
  <c r="G107" i="22"/>
  <c r="F107" i="22"/>
  <c r="E107" i="22"/>
  <c r="D107" i="22"/>
  <c r="C107" i="22"/>
  <c r="B107" i="22"/>
  <c r="A107" i="22"/>
  <c r="Z106" i="22"/>
  <c r="Y106" i="22"/>
  <c r="X106" i="22"/>
  <c r="W106" i="22"/>
  <c r="V106" i="22"/>
  <c r="U106" i="22"/>
  <c r="T106" i="22"/>
  <c r="S106" i="22"/>
  <c r="R106" i="22"/>
  <c r="Q106" i="22"/>
  <c r="P106" i="22"/>
  <c r="O106" i="22"/>
  <c r="N106" i="22"/>
  <c r="M106" i="22"/>
  <c r="L106" i="22"/>
  <c r="K106" i="22"/>
  <c r="J106" i="22"/>
  <c r="I106" i="22"/>
  <c r="H106" i="22"/>
  <c r="G106" i="22"/>
  <c r="F106" i="22"/>
  <c r="E106" i="22"/>
  <c r="D106" i="22"/>
  <c r="C106" i="22"/>
  <c r="B106" i="22"/>
  <c r="A106" i="22"/>
  <c r="Z105" i="22"/>
  <c r="Y105" i="22"/>
  <c r="X105" i="22"/>
  <c r="W105" i="22"/>
  <c r="V105" i="22"/>
  <c r="U105" i="22"/>
  <c r="T105" i="22"/>
  <c r="S105" i="22"/>
  <c r="R105" i="22"/>
  <c r="Q105" i="22"/>
  <c r="P105" i="22"/>
  <c r="O105" i="22"/>
  <c r="N105" i="22"/>
  <c r="M105" i="22"/>
  <c r="L105" i="22"/>
  <c r="K105" i="22"/>
  <c r="J105" i="22"/>
  <c r="I105" i="22"/>
  <c r="H105" i="22"/>
  <c r="G105" i="22"/>
  <c r="F105" i="22"/>
  <c r="E105" i="22"/>
  <c r="D105" i="22"/>
  <c r="C105" i="22"/>
  <c r="B105" i="22"/>
  <c r="A105" i="22"/>
  <c r="Z104" i="22"/>
  <c r="Y104" i="22"/>
  <c r="X104" i="22"/>
  <c r="W104" i="22"/>
  <c r="V104" i="22"/>
  <c r="U104" i="22"/>
  <c r="T104" i="22"/>
  <c r="S104" i="22"/>
  <c r="R104" i="22"/>
  <c r="Q104" i="22"/>
  <c r="P104" i="22"/>
  <c r="O104" i="22"/>
  <c r="N104" i="22"/>
  <c r="M104" i="22"/>
  <c r="L104" i="22"/>
  <c r="K104" i="22"/>
  <c r="J104" i="22"/>
  <c r="I104" i="22"/>
  <c r="H104" i="22"/>
  <c r="G104" i="22"/>
  <c r="F104" i="22"/>
  <c r="E104" i="22"/>
  <c r="D104" i="22"/>
  <c r="C104" i="22"/>
  <c r="B104" i="22"/>
  <c r="A104" i="22"/>
  <c r="Z103" i="22"/>
  <c r="Y103" i="22"/>
  <c r="X103" i="22"/>
  <c r="W103" i="22"/>
  <c r="V103" i="22"/>
  <c r="U103" i="22"/>
  <c r="T103" i="22"/>
  <c r="S103" i="22"/>
  <c r="R103" i="22"/>
  <c r="Q103" i="22"/>
  <c r="P103" i="22"/>
  <c r="O103" i="22"/>
  <c r="N103" i="22"/>
  <c r="M103" i="22"/>
  <c r="L103" i="22"/>
  <c r="K103" i="22"/>
  <c r="J103" i="22"/>
  <c r="I103" i="22"/>
  <c r="H103" i="22"/>
  <c r="G103" i="22"/>
  <c r="F103" i="22"/>
  <c r="E103" i="22"/>
  <c r="D103" i="22"/>
  <c r="C103" i="22"/>
  <c r="B103" i="22"/>
  <c r="A103" i="22"/>
  <c r="Z102" i="22"/>
  <c r="Y102" i="22"/>
  <c r="X102" i="22"/>
  <c r="W102" i="22"/>
  <c r="V102" i="22"/>
  <c r="U102" i="22"/>
  <c r="T102" i="22"/>
  <c r="S102" i="22"/>
  <c r="R102" i="22"/>
  <c r="Q102" i="22"/>
  <c r="P102" i="22"/>
  <c r="O102" i="22"/>
  <c r="N102" i="22"/>
  <c r="M102" i="22"/>
  <c r="L102" i="22"/>
  <c r="K102" i="22"/>
  <c r="J102" i="22"/>
  <c r="I102" i="22"/>
  <c r="H102" i="22"/>
  <c r="G102" i="22"/>
  <c r="F102" i="22"/>
  <c r="E102" i="22"/>
  <c r="D102" i="22"/>
  <c r="C102" i="22"/>
  <c r="B102" i="22"/>
  <c r="A102" i="22"/>
  <c r="Z101" i="22"/>
  <c r="Y101" i="22"/>
  <c r="X101" i="22"/>
  <c r="W101" i="22"/>
  <c r="V101" i="22"/>
  <c r="U101" i="22"/>
  <c r="T101" i="22"/>
  <c r="S101" i="22"/>
  <c r="R101" i="22"/>
  <c r="Q101" i="22"/>
  <c r="P101" i="22"/>
  <c r="O101" i="22"/>
  <c r="N101" i="22"/>
  <c r="M101" i="22"/>
  <c r="L101" i="22"/>
  <c r="K101" i="22"/>
  <c r="J101" i="22"/>
  <c r="I101" i="22"/>
  <c r="H101" i="22"/>
  <c r="G101" i="22"/>
  <c r="F101" i="22"/>
  <c r="E101" i="22"/>
  <c r="D101" i="22"/>
  <c r="C101" i="22"/>
  <c r="B101" i="22"/>
  <c r="A101" i="22"/>
  <c r="Z100" i="22"/>
  <c r="Y100" i="22"/>
  <c r="X100" i="22"/>
  <c r="W100" i="22"/>
  <c r="V100" i="22"/>
  <c r="U100" i="22"/>
  <c r="T100" i="22"/>
  <c r="S100" i="22"/>
  <c r="R100" i="22"/>
  <c r="Q100" i="22"/>
  <c r="P100" i="22"/>
  <c r="O100" i="22"/>
  <c r="N100" i="22"/>
  <c r="M100" i="22"/>
  <c r="L100" i="22"/>
  <c r="K100" i="22"/>
  <c r="J100" i="22"/>
  <c r="I100" i="22"/>
  <c r="H100" i="22"/>
  <c r="G100" i="22"/>
  <c r="F100" i="22"/>
  <c r="E100" i="22"/>
  <c r="D100" i="22"/>
  <c r="C100" i="22"/>
  <c r="B100" i="22"/>
  <c r="A100" i="22"/>
  <c r="Z99" i="22"/>
  <c r="Y99" i="22"/>
  <c r="X99" i="22"/>
  <c r="W99" i="22"/>
  <c r="V99" i="22"/>
  <c r="U99" i="22"/>
  <c r="T99" i="22"/>
  <c r="S99" i="22"/>
  <c r="R99" i="22"/>
  <c r="Q99" i="22"/>
  <c r="P99" i="22"/>
  <c r="O99" i="22"/>
  <c r="N99" i="22"/>
  <c r="M99" i="22"/>
  <c r="L99" i="22"/>
  <c r="K99" i="22"/>
  <c r="J99" i="22"/>
  <c r="I99" i="22"/>
  <c r="H99" i="22"/>
  <c r="G99" i="22"/>
  <c r="F99" i="22"/>
  <c r="E99" i="22"/>
  <c r="D99" i="22"/>
  <c r="C99" i="22"/>
  <c r="B99" i="22"/>
  <c r="A99" i="22"/>
  <c r="Z98" i="22"/>
  <c r="Y98" i="22"/>
  <c r="X98" i="22"/>
  <c r="W98" i="22"/>
  <c r="V98" i="22"/>
  <c r="U98" i="22"/>
  <c r="T98" i="22"/>
  <c r="S98" i="22"/>
  <c r="R98" i="22"/>
  <c r="Q98" i="22"/>
  <c r="P98" i="22"/>
  <c r="O98" i="22"/>
  <c r="N98" i="22"/>
  <c r="M98" i="22"/>
  <c r="L98" i="22"/>
  <c r="K98" i="22"/>
  <c r="J98" i="22"/>
  <c r="I98" i="22"/>
  <c r="H98" i="22"/>
  <c r="G98" i="22"/>
  <c r="F98" i="22"/>
  <c r="E98" i="22"/>
  <c r="D98" i="22"/>
  <c r="C98" i="22"/>
  <c r="B98" i="22"/>
  <c r="A98" i="22"/>
  <c r="Z97" i="22"/>
  <c r="Y97" i="22"/>
  <c r="X97" i="22"/>
  <c r="W97" i="22"/>
  <c r="V97" i="22"/>
  <c r="U97" i="22"/>
  <c r="T97" i="22"/>
  <c r="S97" i="22"/>
  <c r="R97" i="22"/>
  <c r="Q97" i="22"/>
  <c r="P97" i="22"/>
  <c r="O97" i="22"/>
  <c r="N97" i="22"/>
  <c r="M97" i="22"/>
  <c r="L97" i="22"/>
  <c r="K97" i="22"/>
  <c r="J97" i="22"/>
  <c r="I97" i="22"/>
  <c r="H97" i="22"/>
  <c r="G97" i="22"/>
  <c r="F97" i="22"/>
  <c r="E97" i="22"/>
  <c r="D97" i="22"/>
  <c r="C97" i="22"/>
  <c r="B97" i="22"/>
  <c r="A97" i="22"/>
  <c r="Z96" i="22"/>
  <c r="Y96" i="22"/>
  <c r="X96" i="22"/>
  <c r="W96" i="22"/>
  <c r="V96" i="22"/>
  <c r="U96" i="22"/>
  <c r="T96" i="22"/>
  <c r="S96" i="22"/>
  <c r="R96" i="22"/>
  <c r="Q96" i="22"/>
  <c r="P96" i="22"/>
  <c r="O96" i="22"/>
  <c r="N96" i="22"/>
  <c r="M96" i="22"/>
  <c r="L96" i="22"/>
  <c r="K96" i="22"/>
  <c r="J96" i="22"/>
  <c r="I96" i="22"/>
  <c r="H96" i="22"/>
  <c r="G96" i="22"/>
  <c r="F96" i="22"/>
  <c r="E96" i="22"/>
  <c r="D96" i="22"/>
  <c r="C96" i="22"/>
  <c r="B96" i="22"/>
  <c r="A96" i="22"/>
  <c r="Z95" i="22"/>
  <c r="Y95" i="22"/>
  <c r="X95" i="22"/>
  <c r="W95" i="22"/>
  <c r="V95" i="22"/>
  <c r="U95" i="22"/>
  <c r="T95" i="22"/>
  <c r="S95" i="22"/>
  <c r="R95" i="22"/>
  <c r="Q95" i="22"/>
  <c r="P95" i="22"/>
  <c r="O95" i="22"/>
  <c r="N95" i="22"/>
  <c r="M95" i="22"/>
  <c r="L95" i="22"/>
  <c r="K95" i="22"/>
  <c r="J95" i="22"/>
  <c r="I95" i="22"/>
  <c r="H95" i="22"/>
  <c r="G95" i="22"/>
  <c r="F95" i="22"/>
  <c r="E95" i="22"/>
  <c r="D95" i="22"/>
  <c r="C95" i="22"/>
  <c r="B95" i="22"/>
  <c r="A95" i="22"/>
  <c r="Z94" i="22"/>
  <c r="Y94" i="22"/>
  <c r="X94" i="22"/>
  <c r="W94" i="22"/>
  <c r="V94" i="22"/>
  <c r="U94" i="22"/>
  <c r="T94" i="22"/>
  <c r="S94" i="22"/>
  <c r="R94" i="22"/>
  <c r="Q94" i="22"/>
  <c r="P94" i="22"/>
  <c r="O94" i="22"/>
  <c r="N94" i="22"/>
  <c r="M94" i="22"/>
  <c r="L94" i="22"/>
  <c r="K94" i="22"/>
  <c r="J94" i="22"/>
  <c r="I94" i="22"/>
  <c r="H94" i="22"/>
  <c r="G94" i="22"/>
  <c r="F94" i="22"/>
  <c r="E94" i="22"/>
  <c r="D94" i="22"/>
  <c r="C94" i="22"/>
  <c r="B94" i="22"/>
  <c r="A94" i="22"/>
  <c r="Z93" i="22"/>
  <c r="Y93" i="22"/>
  <c r="X93" i="22"/>
  <c r="W93" i="22"/>
  <c r="V93" i="22"/>
  <c r="U93" i="22"/>
  <c r="T93" i="22"/>
  <c r="S93" i="22"/>
  <c r="R93" i="22"/>
  <c r="Q93" i="22"/>
  <c r="P93" i="22"/>
  <c r="O93" i="22"/>
  <c r="N93" i="22"/>
  <c r="M93" i="22"/>
  <c r="L93" i="22"/>
  <c r="K93" i="22"/>
  <c r="J93" i="22"/>
  <c r="I93" i="22"/>
  <c r="H93" i="22"/>
  <c r="G93" i="22"/>
  <c r="F93" i="22"/>
  <c r="E93" i="22"/>
  <c r="D93" i="22"/>
  <c r="C93" i="22"/>
  <c r="B93" i="22"/>
  <c r="A93" i="22"/>
  <c r="Z92" i="22"/>
  <c r="Y92" i="22"/>
  <c r="X92" i="22"/>
  <c r="W92" i="22"/>
  <c r="V92" i="22"/>
  <c r="U92" i="22"/>
  <c r="T92" i="22"/>
  <c r="S92" i="22"/>
  <c r="R92" i="22"/>
  <c r="Q92" i="22"/>
  <c r="P92" i="22"/>
  <c r="O92" i="22"/>
  <c r="N92" i="22"/>
  <c r="M92" i="22"/>
  <c r="L92" i="22"/>
  <c r="K92" i="22"/>
  <c r="J92" i="22"/>
  <c r="I92" i="22"/>
  <c r="H92" i="22"/>
  <c r="G92" i="22"/>
  <c r="F92" i="22"/>
  <c r="E92" i="22"/>
  <c r="D92" i="22"/>
  <c r="C92" i="22"/>
  <c r="B92" i="22"/>
  <c r="A92" i="22"/>
  <c r="Z91" i="22"/>
  <c r="Y91" i="22"/>
  <c r="X91" i="22"/>
  <c r="W91" i="22"/>
  <c r="V91" i="22"/>
  <c r="U91" i="22"/>
  <c r="T91" i="22"/>
  <c r="S91" i="22"/>
  <c r="R91" i="22"/>
  <c r="Q91" i="22"/>
  <c r="P91" i="22"/>
  <c r="O91" i="22"/>
  <c r="N91" i="22"/>
  <c r="M91" i="22"/>
  <c r="L91" i="22"/>
  <c r="K91" i="22"/>
  <c r="J91" i="22"/>
  <c r="I91" i="22"/>
  <c r="H91" i="22"/>
  <c r="G91" i="22"/>
  <c r="F91" i="22"/>
  <c r="E91" i="22"/>
  <c r="D91" i="22"/>
  <c r="C91" i="22"/>
  <c r="B91" i="22"/>
  <c r="A91" i="22"/>
  <c r="Z90" i="22"/>
  <c r="Y90" i="22"/>
  <c r="X90" i="22"/>
  <c r="W90" i="22"/>
  <c r="V90" i="22"/>
  <c r="U90" i="22"/>
  <c r="T90" i="22"/>
  <c r="S90" i="22"/>
  <c r="R90" i="22"/>
  <c r="Q90" i="22"/>
  <c r="P90" i="22"/>
  <c r="O90" i="22"/>
  <c r="N90" i="22"/>
  <c r="M90" i="22"/>
  <c r="L90" i="22"/>
  <c r="K90" i="22"/>
  <c r="J90" i="22"/>
  <c r="I90" i="22"/>
  <c r="H90" i="22"/>
  <c r="G90" i="22"/>
  <c r="F90" i="22"/>
  <c r="E90" i="22"/>
  <c r="D90" i="22"/>
  <c r="C90" i="22"/>
  <c r="B90" i="22"/>
  <c r="A90" i="22"/>
  <c r="Z89" i="22"/>
  <c r="Y89" i="22"/>
  <c r="X89" i="22"/>
  <c r="W89" i="22"/>
  <c r="V89" i="22"/>
  <c r="U89" i="22"/>
  <c r="T89" i="22"/>
  <c r="S89" i="22"/>
  <c r="R89" i="22"/>
  <c r="Q89" i="22"/>
  <c r="P89" i="22"/>
  <c r="O89" i="22"/>
  <c r="N89" i="22"/>
  <c r="M89" i="22"/>
  <c r="L89" i="22"/>
  <c r="K89" i="22"/>
  <c r="J89" i="22"/>
  <c r="I89" i="22"/>
  <c r="H89" i="22"/>
  <c r="G89" i="22"/>
  <c r="F89" i="22"/>
  <c r="E89" i="22"/>
  <c r="D89" i="22"/>
  <c r="C89" i="22"/>
  <c r="B89" i="22"/>
  <c r="A89" i="22"/>
  <c r="Z88" i="22"/>
  <c r="Y88" i="22"/>
  <c r="X88" i="22"/>
  <c r="W88" i="22"/>
  <c r="V88" i="22"/>
  <c r="U88" i="22"/>
  <c r="T88" i="22"/>
  <c r="S88" i="22"/>
  <c r="R88" i="22"/>
  <c r="Q88" i="22"/>
  <c r="P88" i="22"/>
  <c r="O88" i="22"/>
  <c r="N88" i="22"/>
  <c r="M88" i="22"/>
  <c r="L88" i="22"/>
  <c r="K88" i="22"/>
  <c r="J88" i="22"/>
  <c r="I88" i="22"/>
  <c r="H88" i="22"/>
  <c r="G88" i="22"/>
  <c r="F88" i="22"/>
  <c r="E88" i="22"/>
  <c r="D88" i="22"/>
  <c r="C88" i="22"/>
  <c r="B88" i="22"/>
  <c r="A88" i="22"/>
  <c r="Z87" i="22"/>
  <c r="Y87" i="22"/>
  <c r="X87" i="22"/>
  <c r="W87" i="22"/>
  <c r="V87" i="22"/>
  <c r="U87" i="22"/>
  <c r="T87" i="22"/>
  <c r="S87" i="22"/>
  <c r="R87" i="22"/>
  <c r="Q87" i="22"/>
  <c r="P87" i="22"/>
  <c r="O87" i="22"/>
  <c r="N87" i="22"/>
  <c r="M87" i="22"/>
  <c r="L87" i="22"/>
  <c r="K87" i="22"/>
  <c r="J87" i="22"/>
  <c r="I87" i="22"/>
  <c r="H87" i="22"/>
  <c r="G87" i="22"/>
  <c r="F87" i="22"/>
  <c r="E87" i="22"/>
  <c r="D87" i="22"/>
  <c r="C87" i="22"/>
  <c r="B87" i="22"/>
  <c r="A87" i="22"/>
  <c r="Z86" i="22"/>
  <c r="Y86" i="22"/>
  <c r="X86" i="22"/>
  <c r="W86" i="22"/>
  <c r="V86" i="22"/>
  <c r="U86" i="22"/>
  <c r="T86" i="22"/>
  <c r="S86" i="22"/>
  <c r="R86" i="22"/>
  <c r="Q86" i="22"/>
  <c r="P86" i="22"/>
  <c r="O86" i="22"/>
  <c r="N86" i="22"/>
  <c r="M86" i="22"/>
  <c r="L86" i="22"/>
  <c r="K86" i="22"/>
  <c r="J86" i="22"/>
  <c r="I86" i="22"/>
  <c r="H86" i="22"/>
  <c r="G86" i="22"/>
  <c r="F86" i="22"/>
  <c r="E86" i="22"/>
  <c r="D86" i="22"/>
  <c r="C86" i="22"/>
  <c r="B86" i="22"/>
  <c r="A86" i="22"/>
  <c r="Z85" i="22"/>
  <c r="Y85" i="22"/>
  <c r="X85" i="22"/>
  <c r="W85" i="22"/>
  <c r="V85" i="22"/>
  <c r="U85" i="22"/>
  <c r="T85" i="22"/>
  <c r="S85" i="22"/>
  <c r="R85" i="22"/>
  <c r="Q85" i="22"/>
  <c r="P85" i="22"/>
  <c r="O85" i="22"/>
  <c r="N85" i="22"/>
  <c r="M85" i="22"/>
  <c r="L85" i="22"/>
  <c r="K85" i="22"/>
  <c r="J85" i="22"/>
  <c r="I85" i="22"/>
  <c r="H85" i="22"/>
  <c r="G85" i="22"/>
  <c r="F85" i="22"/>
  <c r="E85" i="22"/>
  <c r="D85" i="22"/>
  <c r="C85" i="22"/>
  <c r="B85" i="22"/>
  <c r="A85" i="22"/>
  <c r="Z84" i="22"/>
  <c r="Y84" i="22"/>
  <c r="X84" i="22"/>
  <c r="W84" i="22"/>
  <c r="V84" i="22"/>
  <c r="U84" i="22"/>
  <c r="T84" i="22"/>
  <c r="S84" i="22"/>
  <c r="R84" i="22"/>
  <c r="Q84" i="22"/>
  <c r="P84" i="22"/>
  <c r="O84" i="22"/>
  <c r="N84" i="22"/>
  <c r="M84" i="22"/>
  <c r="L84" i="22"/>
  <c r="K84" i="22"/>
  <c r="J84" i="22"/>
  <c r="I84" i="22"/>
  <c r="H84" i="22"/>
  <c r="G84" i="22"/>
  <c r="F84" i="22"/>
  <c r="E84" i="22"/>
  <c r="D84" i="22"/>
  <c r="C84" i="22"/>
  <c r="B84" i="22"/>
  <c r="A84" i="22"/>
  <c r="Z83" i="22"/>
  <c r="Y83" i="22"/>
  <c r="X83" i="22"/>
  <c r="W83" i="22"/>
  <c r="V83" i="22"/>
  <c r="U83" i="22"/>
  <c r="T83" i="22"/>
  <c r="S83" i="22"/>
  <c r="R83" i="22"/>
  <c r="Q83" i="22"/>
  <c r="P83" i="22"/>
  <c r="O83" i="22"/>
  <c r="N83" i="22"/>
  <c r="M83" i="22"/>
  <c r="L83" i="22"/>
  <c r="K83" i="22"/>
  <c r="J83" i="22"/>
  <c r="I83" i="22"/>
  <c r="H83" i="22"/>
  <c r="G83" i="22"/>
  <c r="F83" i="22"/>
  <c r="E83" i="22"/>
  <c r="D83" i="22"/>
  <c r="C83" i="22"/>
  <c r="B83" i="22"/>
  <c r="A83" i="22"/>
  <c r="Z82" i="22"/>
  <c r="Y82" i="22"/>
  <c r="X82" i="22"/>
  <c r="W82" i="22"/>
  <c r="V82" i="22"/>
  <c r="U82" i="22"/>
  <c r="T82" i="22"/>
  <c r="S82" i="22"/>
  <c r="R82" i="22"/>
  <c r="Q82" i="22"/>
  <c r="P82" i="22"/>
  <c r="O82" i="22"/>
  <c r="N82" i="22"/>
  <c r="M82" i="22"/>
  <c r="L82" i="22"/>
  <c r="K82" i="22"/>
  <c r="J82" i="22"/>
  <c r="I82" i="22"/>
  <c r="H82" i="22"/>
  <c r="G82" i="22"/>
  <c r="F82" i="22"/>
  <c r="E82" i="22"/>
  <c r="D82" i="22"/>
  <c r="C82" i="22"/>
  <c r="B82" i="22"/>
  <c r="A82" i="22"/>
  <c r="Z81" i="22"/>
  <c r="Y81" i="22"/>
  <c r="X81" i="22"/>
  <c r="W81" i="22"/>
  <c r="V81" i="22"/>
  <c r="U81" i="22"/>
  <c r="T81" i="22"/>
  <c r="S81" i="22"/>
  <c r="R81" i="22"/>
  <c r="Q81" i="22"/>
  <c r="P81" i="22"/>
  <c r="O81" i="22"/>
  <c r="N81" i="22"/>
  <c r="M81" i="22"/>
  <c r="L81" i="22"/>
  <c r="K81" i="22"/>
  <c r="J81" i="22"/>
  <c r="I81" i="22"/>
  <c r="H81" i="22"/>
  <c r="G81" i="22"/>
  <c r="F81" i="22"/>
  <c r="E81" i="22"/>
  <c r="D81" i="22"/>
  <c r="C81" i="22"/>
  <c r="B81" i="22"/>
  <c r="A81" i="22"/>
  <c r="Z80" i="22"/>
  <c r="Y80" i="22"/>
  <c r="X80" i="22"/>
  <c r="W80" i="22"/>
  <c r="V80" i="22"/>
  <c r="U80" i="22"/>
  <c r="T80" i="22"/>
  <c r="S80" i="22"/>
  <c r="R80" i="22"/>
  <c r="Q80" i="22"/>
  <c r="P80" i="22"/>
  <c r="O80" i="22"/>
  <c r="N80" i="22"/>
  <c r="M80" i="22"/>
  <c r="L80" i="22"/>
  <c r="K80" i="22"/>
  <c r="J80" i="22"/>
  <c r="I80" i="22"/>
  <c r="H80" i="22"/>
  <c r="G80" i="22"/>
  <c r="F80" i="22"/>
  <c r="E80" i="22"/>
  <c r="D80" i="22"/>
  <c r="C80" i="22"/>
  <c r="B80" i="22"/>
  <c r="A80" i="22"/>
  <c r="Z79" i="22"/>
  <c r="Y79" i="22"/>
  <c r="X79" i="22"/>
  <c r="W79" i="22"/>
  <c r="V79" i="22"/>
  <c r="U79" i="22"/>
  <c r="T79" i="22"/>
  <c r="S79" i="22"/>
  <c r="R79" i="22"/>
  <c r="Q79" i="22"/>
  <c r="P79" i="22"/>
  <c r="O79" i="22"/>
  <c r="N79" i="22"/>
  <c r="M79" i="22"/>
  <c r="L79" i="22"/>
  <c r="K79" i="22"/>
  <c r="J79" i="22"/>
  <c r="I79" i="22"/>
  <c r="H79" i="22"/>
  <c r="G79" i="22"/>
  <c r="F79" i="22"/>
  <c r="E79" i="22"/>
  <c r="D79" i="22"/>
  <c r="C79" i="22"/>
  <c r="B79" i="22"/>
  <c r="A79" i="22"/>
  <c r="Z78" i="22"/>
  <c r="Y78" i="22"/>
  <c r="X78" i="22"/>
  <c r="W78" i="22"/>
  <c r="V78" i="22"/>
  <c r="U78" i="22"/>
  <c r="T78" i="22"/>
  <c r="S78" i="22"/>
  <c r="R78" i="22"/>
  <c r="Q78" i="22"/>
  <c r="P78" i="22"/>
  <c r="O78" i="22"/>
  <c r="N78" i="22"/>
  <c r="M78" i="22"/>
  <c r="L78" i="22"/>
  <c r="K78" i="22"/>
  <c r="J78" i="22"/>
  <c r="I78" i="22"/>
  <c r="H78" i="22"/>
  <c r="G78" i="22"/>
  <c r="F78" i="22"/>
  <c r="E78" i="22"/>
  <c r="D78" i="22"/>
  <c r="C78" i="22"/>
  <c r="B78" i="22"/>
  <c r="A78" i="22"/>
  <c r="Z77" i="22"/>
  <c r="Y77" i="22"/>
  <c r="X77" i="22"/>
  <c r="W77" i="22"/>
  <c r="V77" i="22"/>
  <c r="U77" i="22"/>
  <c r="T77" i="22"/>
  <c r="S77" i="22"/>
  <c r="R77" i="22"/>
  <c r="Q77" i="22"/>
  <c r="P77" i="22"/>
  <c r="O77" i="22"/>
  <c r="N77" i="22"/>
  <c r="M77" i="22"/>
  <c r="L77" i="22"/>
  <c r="K77" i="22"/>
  <c r="J77" i="22"/>
  <c r="I77" i="22"/>
  <c r="H77" i="22"/>
  <c r="G77" i="22"/>
  <c r="F77" i="22"/>
  <c r="E77" i="22"/>
  <c r="D77" i="22"/>
  <c r="C77" i="22"/>
  <c r="B77" i="22"/>
  <c r="A77" i="22"/>
  <c r="Z76" i="22"/>
  <c r="Y76" i="22"/>
  <c r="X76" i="22"/>
  <c r="W76" i="22"/>
  <c r="V76" i="22"/>
  <c r="U76" i="22"/>
  <c r="T76" i="22"/>
  <c r="S76" i="22"/>
  <c r="R76" i="22"/>
  <c r="Q76" i="22"/>
  <c r="P76" i="22"/>
  <c r="O76" i="22"/>
  <c r="N76" i="22"/>
  <c r="M76" i="22"/>
  <c r="L76" i="22"/>
  <c r="K76" i="22"/>
  <c r="J76" i="22"/>
  <c r="I76" i="22"/>
  <c r="H76" i="22"/>
  <c r="G76" i="22"/>
  <c r="F76" i="22"/>
  <c r="E76" i="22"/>
  <c r="D76" i="22"/>
  <c r="C76" i="22"/>
  <c r="B76" i="22"/>
  <c r="A76" i="22"/>
  <c r="Z75" i="22"/>
  <c r="Y75" i="22"/>
  <c r="X75" i="22"/>
  <c r="W75" i="22"/>
  <c r="V75" i="22"/>
  <c r="U75" i="22"/>
  <c r="T75" i="22"/>
  <c r="S75" i="22"/>
  <c r="R75" i="22"/>
  <c r="Q75" i="22"/>
  <c r="P75" i="22"/>
  <c r="O75" i="22"/>
  <c r="N75" i="22"/>
  <c r="M75" i="22"/>
  <c r="L75" i="22"/>
  <c r="K75" i="22"/>
  <c r="J75" i="22"/>
  <c r="I75" i="22"/>
  <c r="H75" i="22"/>
  <c r="G75" i="22"/>
  <c r="F75" i="22"/>
  <c r="E75" i="22"/>
  <c r="D75" i="22"/>
  <c r="C75" i="22"/>
  <c r="B75" i="22"/>
  <c r="A75" i="22"/>
  <c r="Z74" i="22"/>
  <c r="Y74" i="22"/>
  <c r="X74" i="22"/>
  <c r="W74" i="22"/>
  <c r="V74" i="22"/>
  <c r="U74" i="22"/>
  <c r="T74" i="22"/>
  <c r="S74" i="22"/>
  <c r="R74" i="22"/>
  <c r="Q74" i="22"/>
  <c r="P74" i="22"/>
  <c r="O74" i="22"/>
  <c r="N74" i="22"/>
  <c r="M74" i="22"/>
  <c r="L74" i="22"/>
  <c r="K74" i="22"/>
  <c r="J74" i="22"/>
  <c r="I74" i="22"/>
  <c r="H74" i="22"/>
  <c r="G74" i="22"/>
  <c r="F74" i="22"/>
  <c r="E74" i="22"/>
  <c r="D74" i="22"/>
  <c r="C74" i="22"/>
  <c r="B74" i="22"/>
  <c r="A74" i="22"/>
  <c r="Z73" i="22"/>
  <c r="Y73" i="22"/>
  <c r="X73" i="22"/>
  <c r="W73" i="22"/>
  <c r="V73" i="22"/>
  <c r="U73" i="22"/>
  <c r="T73" i="22"/>
  <c r="S73" i="22"/>
  <c r="R73" i="22"/>
  <c r="Q73" i="22"/>
  <c r="P73" i="22"/>
  <c r="O73" i="22"/>
  <c r="N73" i="22"/>
  <c r="M73" i="22"/>
  <c r="L73" i="22"/>
  <c r="K73" i="22"/>
  <c r="J73" i="22"/>
  <c r="I73" i="22"/>
  <c r="H73" i="22"/>
  <c r="G73" i="22"/>
  <c r="F73" i="22"/>
  <c r="E73" i="22"/>
  <c r="D73" i="22"/>
  <c r="C73" i="22"/>
  <c r="B73" i="22"/>
  <c r="A73" i="22"/>
  <c r="Z72" i="22"/>
  <c r="Y72" i="22"/>
  <c r="X72" i="22"/>
  <c r="W72" i="22"/>
  <c r="V72" i="22"/>
  <c r="U72" i="22"/>
  <c r="T72" i="22"/>
  <c r="S72" i="22"/>
  <c r="R72" i="22"/>
  <c r="Q72" i="22"/>
  <c r="P72" i="22"/>
  <c r="O72" i="22"/>
  <c r="N72" i="22"/>
  <c r="M72" i="22"/>
  <c r="L72" i="22"/>
  <c r="K72" i="22"/>
  <c r="J72" i="22"/>
  <c r="I72" i="22"/>
  <c r="H72" i="22"/>
  <c r="G72" i="22"/>
  <c r="F72" i="22"/>
  <c r="E72" i="22"/>
  <c r="D72" i="22"/>
  <c r="C72" i="22"/>
  <c r="B72" i="22"/>
  <c r="A72" i="22"/>
  <c r="Z71" i="22"/>
  <c r="Y71" i="22"/>
  <c r="X71" i="22"/>
  <c r="W71" i="22"/>
  <c r="V71" i="22"/>
  <c r="U71" i="22"/>
  <c r="T71" i="22"/>
  <c r="S71" i="22"/>
  <c r="R71" i="22"/>
  <c r="Q71" i="22"/>
  <c r="P71" i="22"/>
  <c r="O71" i="22"/>
  <c r="N71" i="22"/>
  <c r="M71" i="22"/>
  <c r="L71" i="22"/>
  <c r="K71" i="22"/>
  <c r="J71" i="22"/>
  <c r="I71" i="22"/>
  <c r="H71" i="22"/>
  <c r="G71" i="22"/>
  <c r="F71" i="22"/>
  <c r="E71" i="22"/>
  <c r="D71" i="22"/>
  <c r="C71" i="22"/>
  <c r="B71" i="22"/>
  <c r="A71" i="22"/>
  <c r="Z70" i="22"/>
  <c r="Y70" i="22"/>
  <c r="X70" i="22"/>
  <c r="W70" i="22"/>
  <c r="V70" i="22"/>
  <c r="U70" i="22"/>
  <c r="T70" i="22"/>
  <c r="S70" i="22"/>
  <c r="R70" i="22"/>
  <c r="Q70" i="22"/>
  <c r="P70" i="22"/>
  <c r="O70" i="22"/>
  <c r="N70" i="22"/>
  <c r="M70" i="22"/>
  <c r="L70" i="22"/>
  <c r="K70" i="22"/>
  <c r="J70" i="22"/>
  <c r="I70" i="22"/>
  <c r="H70" i="22"/>
  <c r="G70" i="22"/>
  <c r="F70" i="22"/>
  <c r="E70" i="22"/>
  <c r="D70" i="22"/>
  <c r="C70" i="22"/>
  <c r="B70" i="22"/>
  <c r="A70" i="22"/>
  <c r="Z69" i="22"/>
  <c r="Y69" i="22"/>
  <c r="X69" i="22"/>
  <c r="W69" i="22"/>
  <c r="V69" i="22"/>
  <c r="U69" i="22"/>
  <c r="T69" i="22"/>
  <c r="S69" i="22"/>
  <c r="R69" i="22"/>
  <c r="Q69" i="22"/>
  <c r="P69" i="22"/>
  <c r="O69" i="22"/>
  <c r="N69" i="22"/>
  <c r="M69" i="22"/>
  <c r="L69" i="22"/>
  <c r="K69" i="22"/>
  <c r="J69" i="22"/>
  <c r="I69" i="22"/>
  <c r="H69" i="22"/>
  <c r="G69" i="22"/>
  <c r="F69" i="22"/>
  <c r="E69" i="22"/>
  <c r="D69" i="22"/>
  <c r="C69" i="22"/>
  <c r="B69" i="22"/>
  <c r="A69" i="22"/>
  <c r="Z68" i="22"/>
  <c r="Y68" i="22"/>
  <c r="X68" i="22"/>
  <c r="W68" i="22"/>
  <c r="V68" i="22"/>
  <c r="U68" i="22"/>
  <c r="T68" i="22"/>
  <c r="S68" i="22"/>
  <c r="R68" i="22"/>
  <c r="Q68" i="22"/>
  <c r="P68" i="22"/>
  <c r="O68" i="22"/>
  <c r="N68" i="22"/>
  <c r="M68" i="22"/>
  <c r="L68" i="22"/>
  <c r="K68" i="22"/>
  <c r="J68" i="22"/>
  <c r="I68" i="22"/>
  <c r="H68" i="22"/>
  <c r="G68" i="22"/>
  <c r="F68" i="22"/>
  <c r="E68" i="22"/>
  <c r="D68" i="22"/>
  <c r="C68" i="22"/>
  <c r="B68" i="22"/>
  <c r="A68" i="22"/>
  <c r="Z67" i="22"/>
  <c r="Y67" i="22"/>
  <c r="X67" i="22"/>
  <c r="W67" i="22"/>
  <c r="V67" i="22"/>
  <c r="U67" i="22"/>
  <c r="T67" i="22"/>
  <c r="S67" i="22"/>
  <c r="R67" i="22"/>
  <c r="Q67" i="22"/>
  <c r="P67" i="22"/>
  <c r="O67" i="22"/>
  <c r="N67" i="22"/>
  <c r="M67" i="22"/>
  <c r="L67" i="22"/>
  <c r="K67" i="22"/>
  <c r="J67" i="22"/>
  <c r="I67" i="22"/>
  <c r="H67" i="22"/>
  <c r="G67" i="22"/>
  <c r="F67" i="22"/>
  <c r="E67" i="22"/>
  <c r="D67" i="22"/>
  <c r="C67" i="22"/>
  <c r="B67" i="22"/>
  <c r="A67" i="22"/>
  <c r="Z66" i="22"/>
  <c r="Y66" i="22"/>
  <c r="X66" i="22"/>
  <c r="W66" i="22"/>
  <c r="V66" i="22"/>
  <c r="U66" i="22"/>
  <c r="T66" i="22"/>
  <c r="S66" i="22"/>
  <c r="R66" i="22"/>
  <c r="Q66" i="22"/>
  <c r="P66" i="22"/>
  <c r="O66" i="22"/>
  <c r="N66" i="22"/>
  <c r="M66" i="22"/>
  <c r="L66" i="22"/>
  <c r="K66" i="22"/>
  <c r="J66" i="22"/>
  <c r="I66" i="22"/>
  <c r="H66" i="22"/>
  <c r="G66" i="22"/>
  <c r="F66" i="22"/>
  <c r="E66" i="22"/>
  <c r="D66" i="22"/>
  <c r="C66" i="22"/>
  <c r="B66" i="22"/>
  <c r="A66" i="22"/>
  <c r="Z65" i="22"/>
  <c r="Y65" i="22"/>
  <c r="X65" i="22"/>
  <c r="W65" i="22"/>
  <c r="V65" i="22"/>
  <c r="U65" i="22"/>
  <c r="T65" i="22"/>
  <c r="S65" i="22"/>
  <c r="R65" i="22"/>
  <c r="Q65" i="22"/>
  <c r="P65" i="22"/>
  <c r="O65" i="22"/>
  <c r="N65" i="22"/>
  <c r="M65" i="22"/>
  <c r="L65" i="22"/>
  <c r="K65" i="22"/>
  <c r="J65" i="22"/>
  <c r="I65" i="22"/>
  <c r="H65" i="22"/>
  <c r="G65" i="22"/>
  <c r="F65" i="22"/>
  <c r="E65" i="22"/>
  <c r="D65" i="22"/>
  <c r="C65" i="22"/>
  <c r="B65" i="22"/>
  <c r="A65" i="22"/>
  <c r="Z64" i="22"/>
  <c r="Y64" i="22"/>
  <c r="X64" i="22"/>
  <c r="W64" i="22"/>
  <c r="V64" i="22"/>
  <c r="U64" i="22"/>
  <c r="T64" i="22"/>
  <c r="S64" i="22"/>
  <c r="R64" i="22"/>
  <c r="Q64" i="22"/>
  <c r="P64" i="22"/>
  <c r="O64" i="22"/>
  <c r="N64" i="22"/>
  <c r="M64" i="22"/>
  <c r="L64" i="22"/>
  <c r="K64" i="22"/>
  <c r="J64" i="22"/>
  <c r="I64" i="22"/>
  <c r="H64" i="22"/>
  <c r="G64" i="22"/>
  <c r="F64" i="22"/>
  <c r="E64" i="22"/>
  <c r="D64" i="22"/>
  <c r="C64" i="22"/>
  <c r="B64" i="22"/>
  <c r="A64" i="22"/>
  <c r="Z63" i="22"/>
  <c r="Y63" i="22"/>
  <c r="X63" i="22"/>
  <c r="W63" i="22"/>
  <c r="V63" i="22"/>
  <c r="U63" i="22"/>
  <c r="T63" i="22"/>
  <c r="S63" i="22"/>
  <c r="R63" i="22"/>
  <c r="Q63" i="22"/>
  <c r="P63" i="22"/>
  <c r="O63" i="22"/>
  <c r="N63" i="22"/>
  <c r="M63" i="22"/>
  <c r="L63" i="22"/>
  <c r="K63" i="22"/>
  <c r="J63" i="22"/>
  <c r="I63" i="22"/>
  <c r="H63" i="22"/>
  <c r="G63" i="22"/>
  <c r="F63" i="22"/>
  <c r="E63" i="22"/>
  <c r="D63" i="22"/>
  <c r="C63" i="22"/>
  <c r="B63" i="22"/>
  <c r="A63" i="22"/>
  <c r="Z62" i="22"/>
  <c r="Y62" i="22"/>
  <c r="X62" i="22"/>
  <c r="W62" i="22"/>
  <c r="V62" i="22"/>
  <c r="U62" i="22"/>
  <c r="T62" i="22"/>
  <c r="S62" i="22"/>
  <c r="R62" i="22"/>
  <c r="Q62" i="22"/>
  <c r="P62" i="22"/>
  <c r="O62" i="22"/>
  <c r="N62" i="22"/>
  <c r="M62" i="22"/>
  <c r="L62" i="22"/>
  <c r="K62" i="22"/>
  <c r="J62" i="22"/>
  <c r="I62" i="22"/>
  <c r="H62" i="22"/>
  <c r="G62" i="22"/>
  <c r="F62" i="22"/>
  <c r="E62" i="22"/>
  <c r="D62" i="22"/>
  <c r="C62" i="22"/>
  <c r="B62" i="22"/>
  <c r="A62" i="22"/>
  <c r="Z61" i="22"/>
  <c r="Y61" i="22"/>
  <c r="X61" i="22"/>
  <c r="W61" i="22"/>
  <c r="V61" i="22"/>
  <c r="U61" i="22"/>
  <c r="T61" i="22"/>
  <c r="S61" i="22"/>
  <c r="R61" i="22"/>
  <c r="Q61" i="22"/>
  <c r="P61" i="22"/>
  <c r="O61" i="22"/>
  <c r="N61" i="22"/>
  <c r="M61" i="22"/>
  <c r="L61" i="22"/>
  <c r="K61" i="22"/>
  <c r="J61" i="22"/>
  <c r="I61" i="22"/>
  <c r="H61" i="22"/>
  <c r="G61" i="22"/>
  <c r="F61" i="22"/>
  <c r="E61" i="22"/>
  <c r="D61" i="22"/>
  <c r="C61" i="22"/>
  <c r="B61" i="22"/>
  <c r="A61" i="22"/>
  <c r="Z60" i="22"/>
  <c r="Y60" i="22"/>
  <c r="X60" i="22"/>
  <c r="W60" i="22"/>
  <c r="V60" i="22"/>
  <c r="U60" i="22"/>
  <c r="T60" i="22"/>
  <c r="S60" i="22"/>
  <c r="R60" i="22"/>
  <c r="Q60" i="22"/>
  <c r="P60" i="22"/>
  <c r="O60" i="22"/>
  <c r="N60" i="22"/>
  <c r="M60" i="22"/>
  <c r="L60" i="22"/>
  <c r="K60" i="22"/>
  <c r="J60" i="22"/>
  <c r="I60" i="22"/>
  <c r="H60" i="22"/>
  <c r="G60" i="22"/>
  <c r="F60" i="22"/>
  <c r="E60" i="22"/>
  <c r="D60" i="22"/>
  <c r="C60" i="22"/>
  <c r="B60" i="22"/>
  <c r="A60" i="22"/>
  <c r="Z59" i="22"/>
  <c r="Y59" i="22"/>
  <c r="X59" i="22"/>
  <c r="W59" i="22"/>
  <c r="V59" i="22"/>
  <c r="U59" i="22"/>
  <c r="T59" i="22"/>
  <c r="S59" i="22"/>
  <c r="R59" i="22"/>
  <c r="Q59" i="22"/>
  <c r="P59" i="22"/>
  <c r="O59" i="22"/>
  <c r="N59" i="22"/>
  <c r="M59" i="22"/>
  <c r="L59" i="22"/>
  <c r="K59" i="22"/>
  <c r="J59" i="22"/>
  <c r="I59" i="22"/>
  <c r="H59" i="22"/>
  <c r="G59" i="22"/>
  <c r="F59" i="22"/>
  <c r="E59" i="22"/>
  <c r="D59" i="22"/>
  <c r="C59" i="22"/>
  <c r="B59" i="22"/>
  <c r="A59" i="22"/>
  <c r="Z58" i="22"/>
  <c r="Y58" i="22"/>
  <c r="X58" i="22"/>
  <c r="W58" i="22"/>
  <c r="V58" i="22"/>
  <c r="U58" i="22"/>
  <c r="T58" i="22"/>
  <c r="S58" i="22"/>
  <c r="R58" i="22"/>
  <c r="Q58" i="22"/>
  <c r="P58" i="22"/>
  <c r="O58" i="22"/>
  <c r="N58" i="22"/>
  <c r="M58" i="22"/>
  <c r="L58" i="22"/>
  <c r="K58" i="22"/>
  <c r="J58" i="22"/>
  <c r="I58" i="22"/>
  <c r="H58" i="22"/>
  <c r="G58" i="22"/>
  <c r="F58" i="22"/>
  <c r="E58" i="22"/>
  <c r="D58" i="22"/>
  <c r="C58" i="22"/>
  <c r="B58" i="22"/>
  <c r="A58" i="22"/>
  <c r="Z57" i="22"/>
  <c r="Y57" i="22"/>
  <c r="X57" i="22"/>
  <c r="W57" i="22"/>
  <c r="V57" i="22"/>
  <c r="U57" i="22"/>
  <c r="T57" i="22"/>
  <c r="S57" i="22"/>
  <c r="R57" i="22"/>
  <c r="Q57" i="22"/>
  <c r="P57" i="22"/>
  <c r="O57" i="22"/>
  <c r="N57" i="22"/>
  <c r="M57" i="22"/>
  <c r="L57" i="22"/>
  <c r="K57" i="22"/>
  <c r="J57" i="22"/>
  <c r="I57" i="22"/>
  <c r="H57" i="22"/>
  <c r="G57" i="22"/>
  <c r="F57" i="22"/>
  <c r="E57" i="22"/>
  <c r="D57" i="22"/>
  <c r="C57" i="22"/>
  <c r="B57" i="22"/>
  <c r="A57" i="22"/>
  <c r="Z56" i="22"/>
  <c r="Y56" i="22"/>
  <c r="X56" i="22"/>
  <c r="W56" i="22"/>
  <c r="V56" i="22"/>
  <c r="U56" i="22"/>
  <c r="T56" i="22"/>
  <c r="S56" i="22"/>
  <c r="R56" i="22"/>
  <c r="Q56" i="22"/>
  <c r="P56" i="22"/>
  <c r="O56" i="22"/>
  <c r="N56" i="22"/>
  <c r="M56" i="22"/>
  <c r="L56" i="22"/>
  <c r="K56" i="22"/>
  <c r="J56" i="22"/>
  <c r="I56" i="22"/>
  <c r="H56" i="22"/>
  <c r="G56" i="22"/>
  <c r="F56" i="22"/>
  <c r="E56" i="22"/>
  <c r="D56" i="22"/>
  <c r="C56" i="22"/>
  <c r="B56" i="22"/>
  <c r="A56" i="22"/>
  <c r="Z55" i="22"/>
  <c r="Y55" i="22"/>
  <c r="X55" i="22"/>
  <c r="W55" i="22"/>
  <c r="V55" i="22"/>
  <c r="U55" i="22"/>
  <c r="T55" i="22"/>
  <c r="S55" i="22"/>
  <c r="R55" i="22"/>
  <c r="Q55" i="22"/>
  <c r="P55" i="22"/>
  <c r="O55" i="22"/>
  <c r="N55" i="22"/>
  <c r="M55" i="22"/>
  <c r="L55" i="22"/>
  <c r="K55" i="22"/>
  <c r="J55" i="22"/>
  <c r="I55" i="22"/>
  <c r="H55" i="22"/>
  <c r="G55" i="22"/>
  <c r="F55" i="22"/>
  <c r="E55" i="22"/>
  <c r="D55" i="22"/>
  <c r="C55" i="22"/>
  <c r="B55" i="22"/>
  <c r="A55" i="22"/>
  <c r="Z54" i="22"/>
  <c r="Y54" i="22"/>
  <c r="X54" i="22"/>
  <c r="W54" i="22"/>
  <c r="V54" i="22"/>
  <c r="U54" i="22"/>
  <c r="T54" i="22"/>
  <c r="S54" i="22"/>
  <c r="R54" i="22"/>
  <c r="Q54" i="22"/>
  <c r="P54" i="22"/>
  <c r="O54" i="22"/>
  <c r="N54" i="22"/>
  <c r="M54" i="22"/>
  <c r="L54" i="22"/>
  <c r="K54" i="22"/>
  <c r="J54" i="22"/>
  <c r="I54" i="22"/>
  <c r="H54" i="22"/>
  <c r="G54" i="22"/>
  <c r="F54" i="22"/>
  <c r="E54" i="22"/>
  <c r="D54" i="22"/>
  <c r="C54" i="22"/>
  <c r="B54" i="22"/>
  <c r="A54" i="22"/>
  <c r="Z53" i="22"/>
  <c r="Y53" i="22"/>
  <c r="X53" i="22"/>
  <c r="W53" i="22"/>
  <c r="V53" i="22"/>
  <c r="U53" i="22"/>
  <c r="T53" i="22"/>
  <c r="S53" i="22"/>
  <c r="R53" i="22"/>
  <c r="Q53" i="22"/>
  <c r="P53" i="22"/>
  <c r="O53" i="22"/>
  <c r="N53" i="22"/>
  <c r="M53" i="22"/>
  <c r="L53" i="22"/>
  <c r="K53" i="22"/>
  <c r="J53" i="22"/>
  <c r="I53" i="22"/>
  <c r="H53" i="22"/>
  <c r="G53" i="22"/>
  <c r="F53" i="22"/>
  <c r="E53" i="22"/>
  <c r="D53" i="22"/>
  <c r="C53" i="22"/>
  <c r="B53" i="22"/>
  <c r="A53" i="22"/>
  <c r="Z52" i="22"/>
  <c r="Y52" i="22"/>
  <c r="X52" i="22"/>
  <c r="W52" i="22"/>
  <c r="V52" i="22"/>
  <c r="U52" i="22"/>
  <c r="T52" i="22"/>
  <c r="S52" i="22"/>
  <c r="R52" i="22"/>
  <c r="Q52" i="22"/>
  <c r="P52" i="22"/>
  <c r="O52" i="22"/>
  <c r="N52" i="22"/>
  <c r="M52" i="22"/>
  <c r="L52" i="22"/>
  <c r="K52" i="22"/>
  <c r="J52" i="22"/>
  <c r="I52" i="22"/>
  <c r="H52" i="22"/>
  <c r="G52" i="22"/>
  <c r="F52" i="22"/>
  <c r="E52" i="22"/>
  <c r="D52" i="22"/>
  <c r="C52" i="22"/>
  <c r="B52" i="22"/>
  <c r="A52" i="22"/>
  <c r="Z51" i="22"/>
  <c r="Y51" i="22"/>
  <c r="X51" i="22"/>
  <c r="W51" i="22"/>
  <c r="V51" i="22"/>
  <c r="U51" i="22"/>
  <c r="T51" i="22"/>
  <c r="S51" i="22"/>
  <c r="R51" i="22"/>
  <c r="Q51" i="22"/>
  <c r="P51" i="22"/>
  <c r="O51" i="22"/>
  <c r="N51" i="22"/>
  <c r="M51" i="22"/>
  <c r="L51" i="22"/>
  <c r="K51" i="22"/>
  <c r="J51" i="22"/>
  <c r="I51" i="22"/>
  <c r="H51" i="22"/>
  <c r="G51" i="22"/>
  <c r="F51" i="22"/>
  <c r="E51" i="22"/>
  <c r="D51" i="22"/>
  <c r="C51" i="22"/>
  <c r="B51" i="22"/>
  <c r="A51" i="22"/>
  <c r="Z50" i="22"/>
  <c r="Y50" i="22"/>
  <c r="X50" i="22"/>
  <c r="W50" i="22"/>
  <c r="V50" i="22"/>
  <c r="U50" i="22"/>
  <c r="T50" i="22"/>
  <c r="S50" i="22"/>
  <c r="R50" i="22"/>
  <c r="Q50" i="22"/>
  <c r="P50" i="22"/>
  <c r="O50" i="22"/>
  <c r="N50" i="22"/>
  <c r="M50" i="22"/>
  <c r="L50" i="22"/>
  <c r="K50" i="22"/>
  <c r="J50" i="22"/>
  <c r="I50" i="22"/>
  <c r="H50" i="22"/>
  <c r="G50" i="22"/>
  <c r="F50" i="22"/>
  <c r="E50" i="22"/>
  <c r="D50" i="22"/>
  <c r="C50" i="22"/>
  <c r="B50" i="22"/>
  <c r="A50" i="22"/>
  <c r="Z49" i="22"/>
  <c r="Y49" i="22"/>
  <c r="X49" i="22"/>
  <c r="W49" i="22"/>
  <c r="V49" i="22"/>
  <c r="U49" i="22"/>
  <c r="T49" i="22"/>
  <c r="S49" i="22"/>
  <c r="R49" i="22"/>
  <c r="Q49" i="22"/>
  <c r="P49" i="22"/>
  <c r="O49" i="22"/>
  <c r="N49" i="22"/>
  <c r="M49" i="22"/>
  <c r="L49" i="22"/>
  <c r="K49" i="22"/>
  <c r="J49" i="22"/>
  <c r="I49" i="22"/>
  <c r="H49" i="22"/>
  <c r="G49" i="22"/>
  <c r="F49" i="22"/>
  <c r="E49" i="22"/>
  <c r="D49" i="22"/>
  <c r="C49" i="22"/>
  <c r="B49" i="22"/>
  <c r="A49" i="22"/>
  <c r="Z48" i="22"/>
  <c r="Y48" i="22"/>
  <c r="X48" i="22"/>
  <c r="W48" i="22"/>
  <c r="V48" i="22"/>
  <c r="U48" i="22"/>
  <c r="T48" i="22"/>
  <c r="S48" i="22"/>
  <c r="R48" i="22"/>
  <c r="Q48" i="22"/>
  <c r="P48" i="22"/>
  <c r="O48" i="22"/>
  <c r="N48" i="22"/>
  <c r="M48" i="22"/>
  <c r="L48" i="22"/>
  <c r="K48" i="22"/>
  <c r="J48" i="22"/>
  <c r="I48" i="22"/>
  <c r="H48" i="22"/>
  <c r="G48" i="22"/>
  <c r="F48" i="22"/>
  <c r="E48" i="22"/>
  <c r="D48" i="22"/>
  <c r="C48" i="22"/>
  <c r="B48" i="22"/>
  <c r="A48" i="22"/>
  <c r="Z47" i="22"/>
  <c r="Y47" i="22"/>
  <c r="X47" i="22"/>
  <c r="W47" i="22"/>
  <c r="V47" i="22"/>
  <c r="U47" i="22"/>
  <c r="T47" i="22"/>
  <c r="S47" i="22"/>
  <c r="R47" i="22"/>
  <c r="Q47" i="22"/>
  <c r="P47" i="22"/>
  <c r="O47" i="22"/>
  <c r="N47" i="22"/>
  <c r="M47" i="22"/>
  <c r="L47" i="22"/>
  <c r="K47" i="22"/>
  <c r="J47" i="22"/>
  <c r="I47" i="22"/>
  <c r="H47" i="22"/>
  <c r="G47" i="22"/>
  <c r="F47" i="22"/>
  <c r="E47" i="22"/>
  <c r="D47" i="22"/>
  <c r="C47" i="22"/>
  <c r="B47" i="22"/>
  <c r="A47" i="22"/>
  <c r="Z46" i="22"/>
  <c r="Y46" i="22"/>
  <c r="X46" i="22"/>
  <c r="W46" i="22"/>
  <c r="V46" i="22"/>
  <c r="U46" i="22"/>
  <c r="T46" i="22"/>
  <c r="S46" i="22"/>
  <c r="R46" i="22"/>
  <c r="Q46" i="22"/>
  <c r="P46" i="22"/>
  <c r="O46" i="22"/>
  <c r="N46" i="22"/>
  <c r="M46" i="22"/>
  <c r="L46" i="22"/>
  <c r="K46" i="22"/>
  <c r="J46" i="22"/>
  <c r="I46" i="22"/>
  <c r="H46" i="22"/>
  <c r="G46" i="22"/>
  <c r="F46" i="22"/>
  <c r="E46" i="22"/>
  <c r="D46" i="22"/>
  <c r="C46" i="22"/>
  <c r="B46" i="22"/>
  <c r="A46" i="22"/>
  <c r="Z45" i="22"/>
  <c r="Y45" i="22"/>
  <c r="X45" i="22"/>
  <c r="W45" i="22"/>
  <c r="V45" i="22"/>
  <c r="U45" i="22"/>
  <c r="T45" i="22"/>
  <c r="S45" i="22"/>
  <c r="R45" i="22"/>
  <c r="Q45" i="22"/>
  <c r="P45" i="22"/>
  <c r="O45" i="22"/>
  <c r="N45" i="22"/>
  <c r="M45" i="22"/>
  <c r="L45" i="22"/>
  <c r="K45" i="22"/>
  <c r="J45" i="22"/>
  <c r="I45" i="22"/>
  <c r="H45" i="22"/>
  <c r="G45" i="22"/>
  <c r="F45" i="22"/>
  <c r="E45" i="22"/>
  <c r="D45" i="22"/>
  <c r="C45" i="22"/>
  <c r="B45" i="22"/>
  <c r="A45" i="22"/>
  <c r="Z44" i="22"/>
  <c r="Y44" i="22"/>
  <c r="X44" i="22"/>
  <c r="W44" i="22"/>
  <c r="V44" i="22"/>
  <c r="U44" i="22"/>
  <c r="T44" i="22"/>
  <c r="S44" i="22"/>
  <c r="R44" i="22"/>
  <c r="Q44" i="22"/>
  <c r="P44" i="22"/>
  <c r="O44" i="22"/>
  <c r="N44" i="22"/>
  <c r="M44" i="22"/>
  <c r="L44" i="22"/>
  <c r="K44" i="22"/>
  <c r="J44" i="22"/>
  <c r="I44" i="22"/>
  <c r="H44" i="22"/>
  <c r="G44" i="22"/>
  <c r="F44" i="22"/>
  <c r="E44" i="22"/>
  <c r="D44" i="22"/>
  <c r="C44" i="22"/>
  <c r="B44" i="22"/>
  <c r="A44" i="22"/>
  <c r="Z43" i="22"/>
  <c r="Y43" i="22"/>
  <c r="X43" i="22"/>
  <c r="W43" i="22"/>
  <c r="V43" i="22"/>
  <c r="U43" i="22"/>
  <c r="T43" i="22"/>
  <c r="S43" i="22"/>
  <c r="R43" i="22"/>
  <c r="Q43" i="22"/>
  <c r="P43" i="22"/>
  <c r="O43" i="22"/>
  <c r="N43" i="22"/>
  <c r="M43" i="22"/>
  <c r="L43" i="22"/>
  <c r="K43" i="22"/>
  <c r="J43" i="22"/>
  <c r="I43" i="22"/>
  <c r="H43" i="22"/>
  <c r="G43" i="22"/>
  <c r="F43" i="22"/>
  <c r="E43" i="22"/>
  <c r="D43" i="22"/>
  <c r="C43" i="22"/>
  <c r="B43" i="22"/>
  <c r="A43" i="22"/>
  <c r="Z42" i="22"/>
  <c r="Y42" i="22"/>
  <c r="X42" i="22"/>
  <c r="W42" i="22"/>
  <c r="V42" i="22"/>
  <c r="U42" i="22"/>
  <c r="T42" i="22"/>
  <c r="S42" i="22"/>
  <c r="R42" i="22"/>
  <c r="Q42" i="22"/>
  <c r="P42" i="22"/>
  <c r="O42" i="22"/>
  <c r="N42" i="22"/>
  <c r="M42" i="22"/>
  <c r="L42" i="22"/>
  <c r="K42" i="22"/>
  <c r="J42" i="22"/>
  <c r="I42" i="22"/>
  <c r="H42" i="22"/>
  <c r="G42" i="22"/>
  <c r="F42" i="22"/>
  <c r="E42" i="22"/>
  <c r="D42" i="22"/>
  <c r="C42" i="22"/>
  <c r="B42" i="22"/>
  <c r="A42" i="22"/>
  <c r="Z41" i="22"/>
  <c r="Y41" i="22"/>
  <c r="X41" i="22"/>
  <c r="W41" i="22"/>
  <c r="V41" i="22"/>
  <c r="U41" i="22"/>
  <c r="T41" i="22"/>
  <c r="S41" i="22"/>
  <c r="R41" i="22"/>
  <c r="Q41" i="22"/>
  <c r="P41" i="22"/>
  <c r="O41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B41" i="22"/>
  <c r="A41" i="22"/>
  <c r="Z40" i="22"/>
  <c r="Y40" i="22"/>
  <c r="X40" i="22"/>
  <c r="W40" i="22"/>
  <c r="V40" i="22"/>
  <c r="U40" i="22"/>
  <c r="T40" i="22"/>
  <c r="S40" i="22"/>
  <c r="R40" i="22"/>
  <c r="Q40" i="22"/>
  <c r="P40" i="22"/>
  <c r="O40" i="22"/>
  <c r="N40" i="22"/>
  <c r="M40" i="22"/>
  <c r="L40" i="22"/>
  <c r="K40" i="22"/>
  <c r="J40" i="22"/>
  <c r="I40" i="22"/>
  <c r="H40" i="22"/>
  <c r="G40" i="22"/>
  <c r="F40" i="22"/>
  <c r="E40" i="22"/>
  <c r="D40" i="22"/>
  <c r="C40" i="22"/>
  <c r="B40" i="22"/>
  <c r="A40" i="22"/>
  <c r="Z39" i="22"/>
  <c r="Y39" i="22"/>
  <c r="X39" i="22"/>
  <c r="W39" i="22"/>
  <c r="V39" i="22"/>
  <c r="U39" i="22"/>
  <c r="T39" i="22"/>
  <c r="S39" i="22"/>
  <c r="R39" i="22"/>
  <c r="Q39" i="22"/>
  <c r="P39" i="22"/>
  <c r="O39" i="22"/>
  <c r="N39" i="22"/>
  <c r="M39" i="22"/>
  <c r="L39" i="22"/>
  <c r="K39" i="22"/>
  <c r="J39" i="22"/>
  <c r="I39" i="22"/>
  <c r="H39" i="22"/>
  <c r="G39" i="22"/>
  <c r="F39" i="22"/>
  <c r="E39" i="22"/>
  <c r="D39" i="22"/>
  <c r="C39" i="22"/>
  <c r="B39" i="22"/>
  <c r="A39" i="22"/>
  <c r="Z38" i="22"/>
  <c r="Y38" i="22"/>
  <c r="X38" i="22"/>
  <c r="W38" i="22"/>
  <c r="V38" i="22"/>
  <c r="U38" i="22"/>
  <c r="T38" i="22"/>
  <c r="S38" i="22"/>
  <c r="R38" i="22"/>
  <c r="Q38" i="22"/>
  <c r="P38" i="22"/>
  <c r="O38" i="22"/>
  <c r="N38" i="22"/>
  <c r="M38" i="22"/>
  <c r="L38" i="22"/>
  <c r="K38" i="22"/>
  <c r="J38" i="22"/>
  <c r="I38" i="22"/>
  <c r="H38" i="22"/>
  <c r="G38" i="22"/>
  <c r="F38" i="22"/>
  <c r="E38" i="22"/>
  <c r="D38" i="22"/>
  <c r="C38" i="22"/>
  <c r="B38" i="22"/>
  <c r="A38" i="22"/>
  <c r="Z37" i="22"/>
  <c r="Y37" i="22"/>
  <c r="X37" i="22"/>
  <c r="W37" i="22"/>
  <c r="V37" i="22"/>
  <c r="U37" i="22"/>
  <c r="T37" i="22"/>
  <c r="S37" i="22"/>
  <c r="R37" i="22"/>
  <c r="Q37" i="22"/>
  <c r="P37" i="22"/>
  <c r="O37" i="22"/>
  <c r="N37" i="22"/>
  <c r="M37" i="22"/>
  <c r="L37" i="22"/>
  <c r="K37" i="22"/>
  <c r="J37" i="22"/>
  <c r="I37" i="22"/>
  <c r="H37" i="22"/>
  <c r="G37" i="22"/>
  <c r="F37" i="22"/>
  <c r="E37" i="22"/>
  <c r="D37" i="22"/>
  <c r="C37" i="22"/>
  <c r="B37" i="22"/>
  <c r="A37" i="22"/>
  <c r="Z36" i="22"/>
  <c r="Y36" i="22"/>
  <c r="X36" i="22"/>
  <c r="W36" i="22"/>
  <c r="V36" i="22"/>
  <c r="U36" i="22"/>
  <c r="T36" i="22"/>
  <c r="S36" i="22"/>
  <c r="R36" i="22"/>
  <c r="Q36" i="22"/>
  <c r="P36" i="22"/>
  <c r="O36" i="22"/>
  <c r="N36" i="22"/>
  <c r="M36" i="22"/>
  <c r="L36" i="22"/>
  <c r="K36" i="22"/>
  <c r="J36" i="22"/>
  <c r="I36" i="22"/>
  <c r="H36" i="22"/>
  <c r="G36" i="22"/>
  <c r="F36" i="22"/>
  <c r="E36" i="22"/>
  <c r="D36" i="22"/>
  <c r="C36" i="22"/>
  <c r="B36" i="22"/>
  <c r="A36" i="22"/>
  <c r="Z35" i="22"/>
  <c r="Y35" i="22"/>
  <c r="X35" i="22"/>
  <c r="W35" i="22"/>
  <c r="V35" i="22"/>
  <c r="U35" i="22"/>
  <c r="T35" i="22"/>
  <c r="S35" i="22"/>
  <c r="R35" i="22"/>
  <c r="Q35" i="22"/>
  <c r="P35" i="22"/>
  <c r="O35" i="22"/>
  <c r="N35" i="22"/>
  <c r="M35" i="22"/>
  <c r="L35" i="22"/>
  <c r="K35" i="22"/>
  <c r="J35" i="22"/>
  <c r="I35" i="22"/>
  <c r="H35" i="22"/>
  <c r="G35" i="22"/>
  <c r="F35" i="22"/>
  <c r="E35" i="22"/>
  <c r="D35" i="22"/>
  <c r="C35" i="22"/>
  <c r="B35" i="22"/>
  <c r="A35" i="22"/>
  <c r="Z34" i="22"/>
  <c r="Y34" i="22"/>
  <c r="X34" i="22"/>
  <c r="W34" i="22"/>
  <c r="V34" i="22"/>
  <c r="U34" i="22"/>
  <c r="T34" i="22"/>
  <c r="S34" i="22"/>
  <c r="R34" i="22"/>
  <c r="Q34" i="22"/>
  <c r="P34" i="22"/>
  <c r="O34" i="22"/>
  <c r="N34" i="22"/>
  <c r="M34" i="22"/>
  <c r="L34" i="22"/>
  <c r="K34" i="22"/>
  <c r="J34" i="22"/>
  <c r="I34" i="22"/>
  <c r="H34" i="22"/>
  <c r="G34" i="22"/>
  <c r="F34" i="22"/>
  <c r="E34" i="22"/>
  <c r="D34" i="22"/>
  <c r="C34" i="22"/>
  <c r="B34" i="22"/>
  <c r="A34" i="22"/>
  <c r="Z33" i="22"/>
  <c r="Y33" i="22"/>
  <c r="X33" i="22"/>
  <c r="W33" i="22"/>
  <c r="V33" i="22"/>
  <c r="U33" i="22"/>
  <c r="T33" i="22"/>
  <c r="S33" i="22"/>
  <c r="R33" i="22"/>
  <c r="Q33" i="22"/>
  <c r="P33" i="22"/>
  <c r="O33" i="22"/>
  <c r="N33" i="22"/>
  <c r="M33" i="22"/>
  <c r="L33" i="22"/>
  <c r="K33" i="22"/>
  <c r="J33" i="22"/>
  <c r="I33" i="22"/>
  <c r="H33" i="22"/>
  <c r="G33" i="22"/>
  <c r="F33" i="22"/>
  <c r="E33" i="22"/>
  <c r="D33" i="22"/>
  <c r="C33" i="22"/>
  <c r="B33" i="22"/>
  <c r="A33" i="22"/>
  <c r="Z32" i="22"/>
  <c r="Y32" i="22"/>
  <c r="X32" i="22"/>
  <c r="W32" i="22"/>
  <c r="V32" i="22"/>
  <c r="U32" i="22"/>
  <c r="T32" i="22"/>
  <c r="S32" i="22"/>
  <c r="R32" i="22"/>
  <c r="Q32" i="22"/>
  <c r="P32" i="22"/>
  <c r="O32" i="22"/>
  <c r="N32" i="22"/>
  <c r="M32" i="22"/>
  <c r="L32" i="22"/>
  <c r="K32" i="22"/>
  <c r="J32" i="22"/>
  <c r="I32" i="22"/>
  <c r="H32" i="22"/>
  <c r="G32" i="22"/>
  <c r="F32" i="22"/>
  <c r="E32" i="22"/>
  <c r="D32" i="22"/>
  <c r="C32" i="22"/>
  <c r="B32" i="22"/>
  <c r="A32" i="22"/>
  <c r="Z31" i="22"/>
  <c r="Y31" i="22"/>
  <c r="X31" i="22"/>
  <c r="W31" i="22"/>
  <c r="V31" i="22"/>
  <c r="U31" i="22"/>
  <c r="T31" i="22"/>
  <c r="S31" i="22"/>
  <c r="R31" i="22"/>
  <c r="Q31" i="22"/>
  <c r="P31" i="22"/>
  <c r="O31" i="22"/>
  <c r="N31" i="22"/>
  <c r="M31" i="22"/>
  <c r="L31" i="22"/>
  <c r="K31" i="22"/>
  <c r="J31" i="22"/>
  <c r="I31" i="22"/>
  <c r="H31" i="22"/>
  <c r="G31" i="22"/>
  <c r="F31" i="22"/>
  <c r="E31" i="22"/>
  <c r="D31" i="22"/>
  <c r="C31" i="22"/>
  <c r="B31" i="22"/>
  <c r="A31" i="22"/>
  <c r="Z30" i="22"/>
  <c r="Y30" i="22"/>
  <c r="X30" i="22"/>
  <c r="W30" i="22"/>
  <c r="V30" i="22"/>
  <c r="U30" i="22"/>
  <c r="T30" i="22"/>
  <c r="S30" i="22"/>
  <c r="R30" i="22"/>
  <c r="Q30" i="22"/>
  <c r="P30" i="22"/>
  <c r="O30" i="22"/>
  <c r="N30" i="22"/>
  <c r="M30" i="22"/>
  <c r="L30" i="22"/>
  <c r="K30" i="22"/>
  <c r="J30" i="22"/>
  <c r="I30" i="22"/>
  <c r="H30" i="22"/>
  <c r="G30" i="22"/>
  <c r="F30" i="22"/>
  <c r="E30" i="22"/>
  <c r="D30" i="22"/>
  <c r="C30" i="22"/>
  <c r="B30" i="22"/>
  <c r="A30" i="22"/>
  <c r="Z29" i="22"/>
  <c r="Y29" i="22"/>
  <c r="X29" i="22"/>
  <c r="W29" i="22"/>
  <c r="V29" i="22"/>
  <c r="U29" i="22"/>
  <c r="T29" i="22"/>
  <c r="S29" i="22"/>
  <c r="R29" i="22"/>
  <c r="Q29" i="22"/>
  <c r="P29" i="22"/>
  <c r="O29" i="22"/>
  <c r="N29" i="22"/>
  <c r="M29" i="22"/>
  <c r="L29" i="22"/>
  <c r="K29" i="22"/>
  <c r="J29" i="22"/>
  <c r="I29" i="22"/>
  <c r="H29" i="22"/>
  <c r="G29" i="22"/>
  <c r="F29" i="22"/>
  <c r="E29" i="22"/>
  <c r="D29" i="22"/>
  <c r="C29" i="22"/>
  <c r="B29" i="22"/>
  <c r="A29" i="22"/>
  <c r="Z28" i="22"/>
  <c r="Y28" i="22"/>
  <c r="X28" i="22"/>
  <c r="W28" i="22"/>
  <c r="V28" i="22"/>
  <c r="U28" i="22"/>
  <c r="T28" i="22"/>
  <c r="S28" i="22"/>
  <c r="R28" i="22"/>
  <c r="Q28" i="22"/>
  <c r="P28" i="22"/>
  <c r="O28" i="22"/>
  <c r="N28" i="22"/>
  <c r="M28" i="22"/>
  <c r="L28" i="22"/>
  <c r="K28" i="22"/>
  <c r="J28" i="22"/>
  <c r="I28" i="22"/>
  <c r="H28" i="22"/>
  <c r="G28" i="22"/>
  <c r="F28" i="22"/>
  <c r="E28" i="22"/>
  <c r="D28" i="22"/>
  <c r="C28" i="22"/>
  <c r="B28" i="22"/>
  <c r="A28" i="22"/>
  <c r="Z27" i="22"/>
  <c r="Y27" i="22"/>
  <c r="X27" i="22"/>
  <c r="W27" i="22"/>
  <c r="V27" i="22"/>
  <c r="U27" i="22"/>
  <c r="T27" i="22"/>
  <c r="S27" i="22"/>
  <c r="R27" i="22"/>
  <c r="Q27" i="22"/>
  <c r="P27" i="22"/>
  <c r="O27" i="22"/>
  <c r="N27" i="22"/>
  <c r="M27" i="22"/>
  <c r="L27" i="22"/>
  <c r="K27" i="22"/>
  <c r="J27" i="22"/>
  <c r="I27" i="22"/>
  <c r="H27" i="22"/>
  <c r="G27" i="22"/>
  <c r="F27" i="22"/>
  <c r="E27" i="22"/>
  <c r="D27" i="22"/>
  <c r="C27" i="22"/>
  <c r="B27" i="22"/>
  <c r="A27" i="22"/>
  <c r="Z26" i="22"/>
  <c r="Y26" i="22"/>
  <c r="X26" i="22"/>
  <c r="W26" i="22"/>
  <c r="V26" i="22"/>
  <c r="U26" i="22"/>
  <c r="T26" i="22"/>
  <c r="S26" i="22"/>
  <c r="R26" i="22"/>
  <c r="Q26" i="22"/>
  <c r="P26" i="22"/>
  <c r="O26" i="22"/>
  <c r="N26" i="22"/>
  <c r="M26" i="22"/>
  <c r="L26" i="22"/>
  <c r="K26" i="22"/>
  <c r="J26" i="22"/>
  <c r="I26" i="22"/>
  <c r="H26" i="22"/>
  <c r="G26" i="22"/>
  <c r="F26" i="22"/>
  <c r="E26" i="22"/>
  <c r="D26" i="22"/>
  <c r="C26" i="22"/>
  <c r="B26" i="22"/>
  <c r="A26" i="22"/>
  <c r="Z25" i="22"/>
  <c r="Y25" i="22"/>
  <c r="X25" i="22"/>
  <c r="W25" i="22"/>
  <c r="V25" i="22"/>
  <c r="U25" i="22"/>
  <c r="T25" i="22"/>
  <c r="S25" i="22"/>
  <c r="R25" i="22"/>
  <c r="Q25" i="22"/>
  <c r="P25" i="22"/>
  <c r="O25" i="22"/>
  <c r="N25" i="22"/>
  <c r="M25" i="22"/>
  <c r="L25" i="22"/>
  <c r="K25" i="22"/>
  <c r="J25" i="22"/>
  <c r="I25" i="22"/>
  <c r="H25" i="22"/>
  <c r="G25" i="22"/>
  <c r="F25" i="22"/>
  <c r="E25" i="22"/>
  <c r="D25" i="22"/>
  <c r="C25" i="22"/>
  <c r="B25" i="22"/>
  <c r="A25" i="22"/>
  <c r="Z24" i="22"/>
  <c r="Y24" i="22"/>
  <c r="X24" i="22"/>
  <c r="W24" i="22"/>
  <c r="V24" i="22"/>
  <c r="U24" i="22"/>
  <c r="T24" i="22"/>
  <c r="S24" i="22"/>
  <c r="R24" i="22"/>
  <c r="Q24" i="22"/>
  <c r="P24" i="22"/>
  <c r="O24" i="22"/>
  <c r="N24" i="22"/>
  <c r="M24" i="22"/>
  <c r="L24" i="22"/>
  <c r="K24" i="22"/>
  <c r="J24" i="22"/>
  <c r="I24" i="22"/>
  <c r="H24" i="22"/>
  <c r="G24" i="22"/>
  <c r="F24" i="22"/>
  <c r="E24" i="22"/>
  <c r="D24" i="22"/>
  <c r="C24" i="22"/>
  <c r="B24" i="22"/>
  <c r="A24" i="22"/>
  <c r="Z23" i="22"/>
  <c r="Y23" i="22"/>
  <c r="X23" i="22"/>
  <c r="W23" i="22"/>
  <c r="V23" i="22"/>
  <c r="U23" i="22"/>
  <c r="T23" i="22"/>
  <c r="S23" i="22"/>
  <c r="R23" i="22"/>
  <c r="Q23" i="22"/>
  <c r="P23" i="22"/>
  <c r="O23" i="22"/>
  <c r="N23" i="22"/>
  <c r="M23" i="22"/>
  <c r="L23" i="22"/>
  <c r="K23" i="22"/>
  <c r="J23" i="22"/>
  <c r="I23" i="22"/>
  <c r="H23" i="22"/>
  <c r="G23" i="22"/>
  <c r="F23" i="22"/>
  <c r="E23" i="22"/>
  <c r="D23" i="22"/>
  <c r="C23" i="22"/>
  <c r="B23" i="22"/>
  <c r="A23" i="22"/>
  <c r="Z22" i="22"/>
  <c r="Y22" i="22"/>
  <c r="X22" i="22"/>
  <c r="W22" i="22"/>
  <c r="V22" i="22"/>
  <c r="U22" i="22"/>
  <c r="T22" i="22"/>
  <c r="S22" i="22"/>
  <c r="R22" i="22"/>
  <c r="Q22" i="22"/>
  <c r="P22" i="22"/>
  <c r="O22" i="22"/>
  <c r="N22" i="22"/>
  <c r="M22" i="22"/>
  <c r="L22" i="22"/>
  <c r="K22" i="22"/>
  <c r="J22" i="22"/>
  <c r="I22" i="22"/>
  <c r="H22" i="22"/>
  <c r="G22" i="22"/>
  <c r="F22" i="22"/>
  <c r="E22" i="22"/>
  <c r="D22" i="22"/>
  <c r="C22" i="22"/>
  <c r="B22" i="22"/>
  <c r="A22" i="22"/>
  <c r="Z21" i="22"/>
  <c r="Y21" i="22"/>
  <c r="X21" i="22"/>
  <c r="W21" i="22"/>
  <c r="V21" i="22"/>
  <c r="U21" i="22"/>
  <c r="T21" i="22"/>
  <c r="S21" i="22"/>
  <c r="R21" i="22"/>
  <c r="Q21" i="22"/>
  <c r="P21" i="22"/>
  <c r="O21" i="22"/>
  <c r="N21" i="22"/>
  <c r="M21" i="22"/>
  <c r="L21" i="22"/>
  <c r="K21" i="22"/>
  <c r="J21" i="22"/>
  <c r="I21" i="22"/>
  <c r="H21" i="22"/>
  <c r="G21" i="22"/>
  <c r="F21" i="22"/>
  <c r="E21" i="22"/>
  <c r="D21" i="22"/>
  <c r="C21" i="22"/>
  <c r="B21" i="22"/>
  <c r="A21" i="22"/>
  <c r="Z20" i="22"/>
  <c r="Y20" i="22"/>
  <c r="X20" i="22"/>
  <c r="W20" i="22"/>
  <c r="V20" i="22"/>
  <c r="U20" i="22"/>
  <c r="T20" i="22"/>
  <c r="S20" i="22"/>
  <c r="R20" i="22"/>
  <c r="Q20" i="22"/>
  <c r="P20" i="22"/>
  <c r="O20" i="22"/>
  <c r="N20" i="22"/>
  <c r="M20" i="22"/>
  <c r="L20" i="22"/>
  <c r="K20" i="22"/>
  <c r="J20" i="22"/>
  <c r="I20" i="22"/>
  <c r="H20" i="22"/>
  <c r="G20" i="22"/>
  <c r="F20" i="22"/>
  <c r="E20" i="22"/>
  <c r="D20" i="22"/>
  <c r="C20" i="22"/>
  <c r="B20" i="22"/>
  <c r="A20" i="22"/>
  <c r="Z19" i="22"/>
  <c r="Y19" i="22"/>
  <c r="X19" i="22"/>
  <c r="W19" i="22"/>
  <c r="V19" i="22"/>
  <c r="U19" i="22"/>
  <c r="T19" i="22"/>
  <c r="S19" i="22"/>
  <c r="R19" i="22"/>
  <c r="Q19" i="22"/>
  <c r="P19" i="22"/>
  <c r="O19" i="22"/>
  <c r="N19" i="22"/>
  <c r="M19" i="22"/>
  <c r="L19" i="22"/>
  <c r="K19" i="22"/>
  <c r="J19" i="22"/>
  <c r="I19" i="22"/>
  <c r="H19" i="22"/>
  <c r="G19" i="22"/>
  <c r="F19" i="22"/>
  <c r="E19" i="22"/>
  <c r="D19" i="22"/>
  <c r="C19" i="22"/>
  <c r="B19" i="22"/>
  <c r="A19" i="22"/>
  <c r="Z18" i="22"/>
  <c r="Y18" i="22"/>
  <c r="X18" i="22"/>
  <c r="W18" i="22"/>
  <c r="V18" i="22"/>
  <c r="U18" i="22"/>
  <c r="T18" i="22"/>
  <c r="S18" i="22"/>
  <c r="R18" i="22"/>
  <c r="Q18" i="22"/>
  <c r="P18" i="22"/>
  <c r="O18" i="22"/>
  <c r="N18" i="22"/>
  <c r="M18" i="22"/>
  <c r="L18" i="22"/>
  <c r="K18" i="22"/>
  <c r="J18" i="22"/>
  <c r="I18" i="22"/>
  <c r="H18" i="22"/>
  <c r="G18" i="22"/>
  <c r="F18" i="22"/>
  <c r="E18" i="22"/>
  <c r="D18" i="22"/>
  <c r="C18" i="22"/>
  <c r="B18" i="22"/>
  <c r="A18" i="22"/>
  <c r="Z17" i="22"/>
  <c r="Y17" i="22"/>
  <c r="X17" i="22"/>
  <c r="W17" i="22"/>
  <c r="V17" i="22"/>
  <c r="U17" i="22"/>
  <c r="T17" i="22"/>
  <c r="S17" i="22"/>
  <c r="R17" i="22"/>
  <c r="Q17" i="22"/>
  <c r="P17" i="22"/>
  <c r="O17" i="22"/>
  <c r="N17" i="22"/>
  <c r="M17" i="22"/>
  <c r="L17" i="22"/>
  <c r="K17" i="22"/>
  <c r="J17" i="22"/>
  <c r="I17" i="22"/>
  <c r="H17" i="22"/>
  <c r="G17" i="22"/>
  <c r="F17" i="22"/>
  <c r="E17" i="22"/>
  <c r="D17" i="22"/>
  <c r="C17" i="22"/>
  <c r="B17" i="22"/>
  <c r="A17" i="22"/>
  <c r="Z16" i="22"/>
  <c r="Y16" i="22"/>
  <c r="X16" i="22"/>
  <c r="W16" i="22"/>
  <c r="V16" i="22"/>
  <c r="U16" i="22"/>
  <c r="T16" i="22"/>
  <c r="S16" i="22"/>
  <c r="R16" i="22"/>
  <c r="Q16" i="22"/>
  <c r="P16" i="22"/>
  <c r="O16" i="22"/>
  <c r="N16" i="22"/>
  <c r="M16" i="22"/>
  <c r="L16" i="22"/>
  <c r="K16" i="22"/>
  <c r="J16" i="22"/>
  <c r="I16" i="22"/>
  <c r="H16" i="22"/>
  <c r="G16" i="22"/>
  <c r="F16" i="22"/>
  <c r="E16" i="22"/>
  <c r="D16" i="22"/>
  <c r="C16" i="22"/>
  <c r="B16" i="22"/>
  <c r="A16" i="22"/>
  <c r="Z15" i="22"/>
  <c r="Y15" i="22"/>
  <c r="X15" i="22"/>
  <c r="W15" i="22"/>
  <c r="V15" i="22"/>
  <c r="U15" i="22"/>
  <c r="T15" i="22"/>
  <c r="S15" i="22"/>
  <c r="R15" i="22"/>
  <c r="Q15" i="22"/>
  <c r="P15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A15" i="22"/>
  <c r="Z14" i="22"/>
  <c r="Y14" i="22"/>
  <c r="X14" i="22"/>
  <c r="W14" i="22"/>
  <c r="V14" i="22"/>
  <c r="U14" i="22"/>
  <c r="T14" i="22"/>
  <c r="S14" i="22"/>
  <c r="R14" i="22"/>
  <c r="Q14" i="22"/>
  <c r="P14" i="22"/>
  <c r="O14" i="22"/>
  <c r="N14" i="22"/>
  <c r="M14" i="22"/>
  <c r="L14" i="22"/>
  <c r="K14" i="22"/>
  <c r="J14" i="22"/>
  <c r="I14" i="22"/>
  <c r="H14" i="22"/>
  <c r="G14" i="22"/>
  <c r="F14" i="22"/>
  <c r="E14" i="22"/>
  <c r="D14" i="22"/>
  <c r="C14" i="22"/>
  <c r="B14" i="22"/>
  <c r="A14" i="22"/>
  <c r="Z13" i="22"/>
  <c r="Y13" i="22"/>
  <c r="X13" i="22"/>
  <c r="W13" i="22"/>
  <c r="V13" i="22"/>
  <c r="U13" i="22"/>
  <c r="T13" i="22"/>
  <c r="S13" i="22"/>
  <c r="R13" i="22"/>
  <c r="Q13" i="22"/>
  <c r="P13" i="22"/>
  <c r="O13" i="22"/>
  <c r="N13" i="22"/>
  <c r="M13" i="22"/>
  <c r="L13" i="22"/>
  <c r="K13" i="22"/>
  <c r="J13" i="22"/>
  <c r="I13" i="22"/>
  <c r="H13" i="22"/>
  <c r="G13" i="22"/>
  <c r="F13" i="22"/>
  <c r="E13" i="22"/>
  <c r="D13" i="22"/>
  <c r="C13" i="22"/>
  <c r="B13" i="22"/>
  <c r="A13" i="22"/>
  <c r="Z12" i="22"/>
  <c r="Y12" i="22"/>
  <c r="X12" i="22"/>
  <c r="W12" i="22"/>
  <c r="V12" i="22"/>
  <c r="U12" i="22"/>
  <c r="T12" i="22"/>
  <c r="S12" i="22"/>
  <c r="R12" i="22"/>
  <c r="Q12" i="22"/>
  <c r="P12" i="22"/>
  <c r="O12" i="22"/>
  <c r="N12" i="22"/>
  <c r="M12" i="22"/>
  <c r="L12" i="22"/>
  <c r="K12" i="22"/>
  <c r="J12" i="22"/>
  <c r="I12" i="22"/>
  <c r="H12" i="22"/>
  <c r="G12" i="22"/>
  <c r="F12" i="22"/>
  <c r="E12" i="22"/>
  <c r="D12" i="22"/>
  <c r="C12" i="22"/>
  <c r="B12" i="22"/>
  <c r="A12" i="22"/>
  <c r="Z11" i="22"/>
  <c r="Y11" i="22"/>
  <c r="X11" i="22"/>
  <c r="W11" i="22"/>
  <c r="V11" i="22"/>
  <c r="U11" i="22"/>
  <c r="T11" i="22"/>
  <c r="S11" i="22"/>
  <c r="R11" i="22"/>
  <c r="Q11" i="22"/>
  <c r="P11" i="22"/>
  <c r="O11" i="22"/>
  <c r="N11" i="22"/>
  <c r="M11" i="22"/>
  <c r="L11" i="22"/>
  <c r="K11" i="22"/>
  <c r="J11" i="22"/>
  <c r="I11" i="22"/>
  <c r="H11" i="22"/>
  <c r="G11" i="22"/>
  <c r="F11" i="22"/>
  <c r="E11" i="22"/>
  <c r="D11" i="22"/>
  <c r="C11" i="22"/>
  <c r="B11" i="22"/>
  <c r="A11" i="22"/>
  <c r="Z10" i="22"/>
  <c r="Y10" i="22"/>
  <c r="X10" i="22"/>
  <c r="W10" i="22"/>
  <c r="V10" i="22"/>
  <c r="U10" i="22"/>
  <c r="T10" i="22"/>
  <c r="S10" i="22"/>
  <c r="R10" i="22"/>
  <c r="Q10" i="22"/>
  <c r="P10" i="22"/>
  <c r="O10" i="22"/>
  <c r="N10" i="22"/>
  <c r="M10" i="22"/>
  <c r="L10" i="22"/>
  <c r="K10" i="22"/>
  <c r="J10" i="22"/>
  <c r="I10" i="22"/>
  <c r="H10" i="22"/>
  <c r="G10" i="22"/>
  <c r="F10" i="22"/>
  <c r="E10" i="22"/>
  <c r="D10" i="22"/>
  <c r="C10" i="22"/>
  <c r="B10" i="22"/>
  <c r="A10" i="22"/>
  <c r="Z9" i="22"/>
  <c r="Y9" i="22"/>
  <c r="X9" i="22"/>
  <c r="W9" i="22"/>
  <c r="V9" i="22"/>
  <c r="U9" i="22"/>
  <c r="T9" i="22"/>
  <c r="S9" i="22"/>
  <c r="R9" i="22"/>
  <c r="Q9" i="22"/>
  <c r="P9" i="22"/>
  <c r="O9" i="22"/>
  <c r="N9" i="22"/>
  <c r="M9" i="22"/>
  <c r="L9" i="22"/>
  <c r="K9" i="22"/>
  <c r="J9" i="22"/>
  <c r="I9" i="22"/>
  <c r="H9" i="22"/>
  <c r="G9" i="22"/>
  <c r="F9" i="22"/>
  <c r="E9" i="22"/>
  <c r="D9" i="22"/>
  <c r="C9" i="22"/>
  <c r="B9" i="22"/>
  <c r="A9" i="22"/>
  <c r="Z8" i="22"/>
  <c r="Y8" i="22"/>
  <c r="X8" i="22"/>
  <c r="W8" i="22"/>
  <c r="V8" i="22"/>
  <c r="U8" i="22"/>
  <c r="T8" i="22"/>
  <c r="S8" i="22"/>
  <c r="R8" i="22"/>
  <c r="Q8" i="22"/>
  <c r="P8" i="22"/>
  <c r="O8" i="22"/>
  <c r="N8" i="22"/>
  <c r="M8" i="22"/>
  <c r="L8" i="22"/>
  <c r="K8" i="22"/>
  <c r="J8" i="22"/>
  <c r="I8" i="22"/>
  <c r="H8" i="22"/>
  <c r="G8" i="22"/>
  <c r="F8" i="22"/>
  <c r="E8" i="22"/>
  <c r="D8" i="22"/>
  <c r="C8" i="22"/>
  <c r="B8" i="22"/>
  <c r="A8" i="22"/>
  <c r="Z7" i="22"/>
  <c r="Y7" i="22"/>
  <c r="X7" i="22"/>
  <c r="W7" i="22"/>
  <c r="V7" i="22"/>
  <c r="U7" i="22"/>
  <c r="T7" i="22"/>
  <c r="S7" i="22"/>
  <c r="R7" i="22"/>
  <c r="Q7" i="22"/>
  <c r="P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B7" i="22"/>
  <c r="A7" i="22"/>
  <c r="Z6" i="22"/>
  <c r="Y6" i="22"/>
  <c r="X6" i="22"/>
  <c r="W6" i="22"/>
  <c r="V6" i="22"/>
  <c r="U6" i="22"/>
  <c r="T6" i="22"/>
  <c r="S6" i="22"/>
  <c r="R6" i="22"/>
  <c r="Q6" i="22"/>
  <c r="P6" i="22"/>
  <c r="O6" i="22"/>
  <c r="N6" i="22"/>
  <c r="M6" i="22"/>
  <c r="L6" i="22"/>
  <c r="K6" i="22"/>
  <c r="J6" i="22"/>
  <c r="I6" i="22"/>
  <c r="H6" i="22"/>
  <c r="G6" i="22"/>
  <c r="F6" i="22"/>
  <c r="E6" i="22"/>
  <c r="D6" i="22"/>
  <c r="C6" i="22"/>
  <c r="B6" i="22"/>
  <c r="A6" i="22"/>
  <c r="Z5" i="22"/>
  <c r="Y5" i="22"/>
  <c r="X5" i="22"/>
  <c r="W5" i="22"/>
  <c r="V5" i="22"/>
  <c r="U5" i="22"/>
  <c r="T5" i="22"/>
  <c r="S5" i="22"/>
  <c r="R5" i="22"/>
  <c r="Q5" i="22"/>
  <c r="P5" i="22"/>
  <c r="O5" i="22"/>
  <c r="N5" i="22"/>
  <c r="M5" i="22"/>
  <c r="L5" i="22"/>
  <c r="K5" i="22"/>
  <c r="J5" i="22"/>
  <c r="I5" i="22"/>
  <c r="H5" i="22"/>
  <c r="G5" i="22"/>
  <c r="F5" i="22"/>
  <c r="E5" i="22"/>
  <c r="D5" i="22"/>
  <c r="C5" i="22"/>
  <c r="B5" i="22"/>
  <c r="A5" i="22"/>
  <c r="Z4" i="22"/>
  <c r="Y4" i="22"/>
  <c r="X4" i="22"/>
  <c r="W4" i="22"/>
  <c r="V4" i="22"/>
  <c r="U4" i="22"/>
  <c r="T4" i="22"/>
  <c r="S4" i="22"/>
  <c r="R4" i="22"/>
  <c r="Q4" i="22"/>
  <c r="P4" i="22"/>
  <c r="O4" i="22"/>
  <c r="N4" i="22"/>
  <c r="M4" i="22"/>
  <c r="L4" i="22"/>
  <c r="K4" i="22"/>
  <c r="J4" i="22"/>
  <c r="I4" i="22"/>
  <c r="H4" i="22"/>
  <c r="G4" i="22"/>
  <c r="F4" i="22"/>
  <c r="E4" i="22"/>
  <c r="D4" i="22"/>
  <c r="C4" i="22"/>
  <c r="B4" i="22"/>
  <c r="A4" i="22"/>
  <c r="Z3" i="22"/>
  <c r="Y3" i="22"/>
  <c r="X3" i="22"/>
  <c r="W3" i="22"/>
  <c r="V3" i="22"/>
  <c r="U3" i="22"/>
  <c r="T3" i="22"/>
  <c r="S3" i="22"/>
  <c r="R3" i="22"/>
  <c r="Q3" i="22"/>
  <c r="P3" i="22"/>
  <c r="O3" i="22"/>
  <c r="N3" i="22"/>
  <c r="M3" i="22"/>
  <c r="L3" i="22"/>
  <c r="K3" i="22"/>
  <c r="J3" i="22"/>
  <c r="I3" i="22"/>
  <c r="H3" i="22"/>
  <c r="G3" i="22"/>
  <c r="F3" i="22"/>
  <c r="E3" i="22"/>
  <c r="D3" i="22"/>
  <c r="C3" i="22"/>
  <c r="B3" i="22"/>
  <c r="A3" i="22"/>
  <c r="Z2" i="22"/>
  <c r="Y2" i="22"/>
  <c r="X2" i="22"/>
  <c r="W2" i="22"/>
  <c r="V2" i="22"/>
  <c r="U2" i="22"/>
  <c r="T2" i="22"/>
  <c r="S2" i="22"/>
  <c r="R2" i="22"/>
  <c r="Q2" i="22"/>
  <c r="P2" i="22"/>
  <c r="O2" i="22"/>
  <c r="N2" i="22"/>
  <c r="M2" i="22"/>
  <c r="L2" i="22"/>
  <c r="K2" i="22"/>
  <c r="J2" i="22"/>
  <c r="I2" i="22"/>
  <c r="H2" i="22"/>
  <c r="G2" i="22"/>
  <c r="F2" i="22"/>
  <c r="E2" i="22"/>
  <c r="D2" i="22"/>
  <c r="C2" i="22"/>
  <c r="B2" i="22"/>
  <c r="A2" i="22"/>
  <c r="B1" i="22"/>
  <c r="C1" i="22"/>
  <c r="D1" i="22"/>
  <c r="E1" i="22"/>
  <c r="F1" i="22"/>
  <c r="G1" i="22"/>
  <c r="H1" i="22"/>
  <c r="I1" i="22"/>
  <c r="J1" i="22"/>
  <c r="K1" i="22"/>
  <c r="L1" i="22"/>
  <c r="M1" i="22"/>
  <c r="N1" i="22"/>
  <c r="O1" i="22"/>
  <c r="P1" i="22"/>
  <c r="Q1" i="22"/>
  <c r="R1" i="22"/>
  <c r="S1" i="22"/>
  <c r="T1" i="22"/>
  <c r="U1" i="22"/>
  <c r="V1" i="22"/>
  <c r="W1" i="22"/>
  <c r="X1" i="22"/>
  <c r="Y1" i="22"/>
  <c r="Z1" i="22"/>
  <c r="A1" i="22"/>
  <c r="S37" i="20" l="1"/>
  <c r="V37" i="20" s="1"/>
  <c r="S38" i="20"/>
  <c r="V38" i="20" s="1"/>
  <c r="S39" i="20"/>
  <c r="V39" i="20" s="1"/>
  <c r="S40" i="20"/>
  <c r="V40" i="20" s="1"/>
  <c r="S34" i="20"/>
  <c r="V34" i="20" s="1"/>
  <c r="S35" i="20"/>
  <c r="V35" i="20" s="1"/>
  <c r="S36" i="20"/>
  <c r="V36" i="20" s="1"/>
  <c r="U35" i="20"/>
  <c r="X35" i="20" s="1"/>
  <c r="U36" i="20"/>
  <c r="X36" i="20" s="1"/>
  <c r="U37" i="20"/>
  <c r="X37" i="20" s="1"/>
  <c r="U38" i="20"/>
  <c r="X38" i="20" s="1"/>
  <c r="U39" i="20"/>
  <c r="X39" i="20" s="1"/>
  <c r="U40" i="20"/>
  <c r="X40" i="20" s="1"/>
  <c r="U34" i="20"/>
  <c r="X34" i="20" s="1"/>
  <c r="T36" i="20"/>
  <c r="W36" i="20" s="1"/>
  <c r="T37" i="20"/>
  <c r="W37" i="20" s="1"/>
  <c r="T38" i="20"/>
  <c r="W38" i="20" s="1"/>
  <c r="T39" i="20"/>
  <c r="W39" i="20" s="1"/>
  <c r="T40" i="20"/>
  <c r="W40" i="20" s="1"/>
  <c r="T34" i="20"/>
  <c r="W34" i="20" s="1"/>
  <c r="T35" i="20"/>
  <c r="W35" i="20" s="1"/>
  <c r="Q31" i="21"/>
  <c r="Q19" i="21"/>
  <c r="Q30" i="21"/>
  <c r="Q18" i="21"/>
  <c r="Q29" i="21"/>
  <c r="Q17" i="21"/>
  <c r="Q28" i="21"/>
  <c r="Q16" i="21"/>
  <c r="Q27" i="21"/>
  <c r="Q26" i="21"/>
  <c r="Q21" i="21"/>
  <c r="Q20" i="21"/>
  <c r="BD6" i="21"/>
  <c r="BD14" i="21"/>
  <c r="AQ10" i="21"/>
  <c r="AD6" i="21"/>
  <c r="BD7" i="21"/>
  <c r="AQ11" i="21"/>
  <c r="BD8" i="21"/>
  <c r="AQ6" i="21"/>
  <c r="Q8" i="21"/>
  <c r="AQ8" i="21"/>
  <c r="BD9" i="21"/>
  <c r="AD7" i="21"/>
  <c r="Q9" i="21"/>
  <c r="AD10" i="21"/>
  <c r="BD10" i="21"/>
  <c r="AD8" i="21"/>
  <c r="Q10" i="21"/>
  <c r="Q11" i="21"/>
  <c r="Q6" i="21"/>
  <c r="AD11" i="21"/>
  <c r="BD11" i="21"/>
  <c r="AQ7" i="21"/>
  <c r="AD9" i="21"/>
  <c r="BD12" i="21"/>
  <c r="BD13" i="21"/>
  <c r="AQ9" i="21"/>
  <c r="Q7" i="21"/>
  <c r="CW5" i="9"/>
  <c r="D43" i="26" s="1"/>
  <c r="CW6" i="9"/>
  <c r="D44" i="26" s="1"/>
  <c r="CW7" i="9"/>
  <c r="D45" i="26" s="1"/>
  <c r="CW8" i="9"/>
  <c r="D46" i="26" s="1"/>
  <c r="CW9" i="9"/>
  <c r="D47" i="26" s="1"/>
  <c r="CW10" i="9"/>
  <c r="D48" i="26" s="1"/>
  <c r="CW11" i="9"/>
  <c r="D49" i="26" s="1"/>
  <c r="CW12" i="9"/>
  <c r="D50" i="26" s="1"/>
  <c r="CW13" i="9"/>
  <c r="D51" i="26" s="1"/>
  <c r="CW14" i="9"/>
  <c r="D52" i="26" s="1"/>
  <c r="CW15" i="9"/>
  <c r="D53" i="26" s="1"/>
  <c r="CW16" i="9"/>
  <c r="D54" i="26" s="1"/>
  <c r="CW17" i="9"/>
  <c r="D55" i="26" s="1"/>
  <c r="CW18" i="9"/>
  <c r="D56" i="26" s="1"/>
  <c r="CW19" i="9"/>
  <c r="D57" i="26" s="1"/>
  <c r="CW20" i="9"/>
  <c r="D58" i="26" s="1"/>
  <c r="CW21" i="9"/>
  <c r="D59" i="26" s="1"/>
  <c r="CW22" i="9"/>
  <c r="D60" i="26" s="1"/>
  <c r="CW23" i="9"/>
  <c r="D61" i="26" s="1"/>
  <c r="CW24" i="9"/>
  <c r="D62" i="26" s="1"/>
  <c r="CW25" i="9"/>
  <c r="D63" i="26" s="1"/>
  <c r="CW26" i="9"/>
  <c r="D64" i="26" s="1"/>
  <c r="CW27" i="9"/>
  <c r="D65" i="26" s="1"/>
  <c r="CW28" i="9"/>
  <c r="D66" i="26" s="1"/>
  <c r="CW29" i="9"/>
  <c r="D67" i="26" s="1"/>
  <c r="CW30" i="9"/>
  <c r="D68" i="26" s="1"/>
  <c r="CW31" i="9"/>
  <c r="D69" i="26" s="1"/>
  <c r="CW32" i="9"/>
  <c r="D70" i="26" s="1"/>
  <c r="CW33" i="9"/>
  <c r="D71" i="26" s="1"/>
  <c r="CW34" i="9"/>
  <c r="D72" i="26" s="1"/>
  <c r="CW35" i="9"/>
  <c r="D73" i="26" s="1"/>
  <c r="CW36" i="9"/>
  <c r="D74" i="26" s="1"/>
  <c r="CW37" i="9"/>
  <c r="D75" i="26" s="1"/>
  <c r="CW38" i="9"/>
  <c r="D76" i="26" s="1"/>
  <c r="CW39" i="9"/>
  <c r="D77" i="26" s="1"/>
  <c r="CW40" i="9"/>
  <c r="D78" i="26" s="1"/>
  <c r="CW41" i="9"/>
  <c r="D79" i="26" s="1"/>
  <c r="CW42" i="9"/>
  <c r="D80" i="26" s="1"/>
  <c r="CW43" i="9"/>
  <c r="D81" i="26" s="1"/>
  <c r="CW44" i="9"/>
  <c r="D82" i="26" s="1"/>
  <c r="CW45" i="9"/>
  <c r="D83" i="26" s="1"/>
  <c r="CW46" i="9"/>
  <c r="D84" i="26" s="1"/>
  <c r="CW47" i="9"/>
  <c r="D85" i="26" s="1"/>
  <c r="CW48" i="9"/>
  <c r="D86" i="26" s="1"/>
  <c r="CW49" i="9"/>
  <c r="D87" i="26" s="1"/>
  <c r="CW50" i="9"/>
  <c r="D88" i="26" s="1"/>
  <c r="CW51" i="9"/>
  <c r="D89" i="26" s="1"/>
  <c r="CW52" i="9"/>
  <c r="D90" i="26" s="1"/>
  <c r="CW53" i="9"/>
  <c r="D91" i="26" s="1"/>
  <c r="CW54" i="9"/>
  <c r="D92" i="26" s="1"/>
  <c r="CW55" i="9"/>
  <c r="D93" i="26" s="1"/>
  <c r="CW56" i="9"/>
  <c r="D94" i="26" s="1"/>
  <c r="CW57" i="9"/>
  <c r="D95" i="26" s="1"/>
  <c r="CW58" i="9"/>
  <c r="D96" i="26" s="1"/>
  <c r="CW59" i="9"/>
  <c r="D97" i="26" s="1"/>
  <c r="CW60" i="9"/>
  <c r="D98" i="26" s="1"/>
  <c r="CW61" i="9"/>
  <c r="D99" i="26" s="1"/>
  <c r="CW62" i="9"/>
  <c r="D100" i="26" s="1"/>
  <c r="CW63" i="9"/>
  <c r="D101" i="26" s="1"/>
  <c r="CW64" i="9"/>
  <c r="D102" i="26" s="1"/>
  <c r="CW65" i="9"/>
  <c r="D103" i="26" s="1"/>
  <c r="CW66" i="9"/>
  <c r="D104" i="26" s="1"/>
  <c r="CW67" i="9"/>
  <c r="D105" i="26" s="1"/>
  <c r="CW68" i="9"/>
  <c r="D106" i="26" s="1"/>
  <c r="CW69" i="9"/>
  <c r="D107" i="26" s="1"/>
  <c r="CW70" i="9"/>
  <c r="D108" i="26" s="1"/>
  <c r="CW71" i="9"/>
  <c r="D109" i="26" s="1"/>
  <c r="CW72" i="9"/>
  <c r="D110" i="26" s="1"/>
  <c r="CW73" i="9"/>
  <c r="D111" i="26" s="1"/>
  <c r="CW74" i="9"/>
  <c r="D112" i="26" s="1"/>
  <c r="CW75" i="9"/>
  <c r="D113" i="26" s="1"/>
  <c r="CW76" i="9"/>
  <c r="D114" i="26" s="1"/>
  <c r="CW77" i="9"/>
  <c r="D115" i="26" s="1"/>
  <c r="CW78" i="9"/>
  <c r="D116" i="26" s="1"/>
  <c r="CW79" i="9"/>
  <c r="D117" i="26" s="1"/>
  <c r="CW80" i="9"/>
  <c r="D118" i="26" s="1"/>
  <c r="CW81" i="9"/>
  <c r="D119" i="26" s="1"/>
  <c r="CW82" i="9"/>
  <c r="D120" i="26" s="1"/>
  <c r="CW83" i="9"/>
  <c r="D121" i="26" s="1"/>
  <c r="CW84" i="9"/>
  <c r="D122" i="26" s="1"/>
  <c r="CW85" i="9"/>
  <c r="D123" i="26" s="1"/>
  <c r="CW86" i="9"/>
  <c r="D124" i="26" s="1"/>
  <c r="CW87" i="9"/>
  <c r="D125" i="26" s="1"/>
  <c r="CW88" i="9"/>
  <c r="D126" i="26" s="1"/>
  <c r="CW89" i="9"/>
  <c r="D127" i="26" s="1"/>
  <c r="CW90" i="9"/>
  <c r="D128" i="26" s="1"/>
  <c r="CW91" i="9"/>
  <c r="D129" i="26" s="1"/>
  <c r="CW92" i="9"/>
  <c r="D130" i="26" s="1"/>
  <c r="CW93" i="9"/>
  <c r="D131" i="26" s="1"/>
  <c r="CW94" i="9"/>
  <c r="D132" i="26" s="1"/>
  <c r="CW95" i="9"/>
  <c r="D133" i="26" s="1"/>
  <c r="CW96" i="9"/>
  <c r="D134" i="26" s="1"/>
  <c r="CW97" i="9"/>
  <c r="D135" i="26" s="1"/>
  <c r="CW98" i="9"/>
  <c r="D136" i="26" s="1"/>
  <c r="CW99" i="9"/>
  <c r="D137" i="26" s="1"/>
  <c r="CW100" i="9"/>
  <c r="D138" i="26" s="1"/>
  <c r="CW101" i="9"/>
  <c r="D139" i="26" s="1"/>
  <c r="CW102" i="9"/>
  <c r="D140" i="26" s="1"/>
  <c r="CW103" i="9"/>
  <c r="D141" i="26" s="1"/>
  <c r="CW104" i="9"/>
  <c r="D142" i="26" s="1"/>
  <c r="CW105" i="9"/>
  <c r="D143" i="26" s="1"/>
  <c r="CW106" i="9"/>
  <c r="D144" i="26" s="1"/>
  <c r="CW107" i="9"/>
  <c r="D145" i="26" s="1"/>
  <c r="CW108" i="9"/>
  <c r="D146" i="26" s="1"/>
  <c r="CW109" i="9"/>
  <c r="D147" i="26" s="1"/>
  <c r="CW110" i="9"/>
  <c r="D148" i="26" s="1"/>
  <c r="CW111" i="9"/>
  <c r="D149" i="26" s="1"/>
  <c r="CW112" i="9"/>
  <c r="D150" i="26" s="1"/>
  <c r="CW113" i="9"/>
  <c r="D151" i="26" s="1"/>
  <c r="CW114" i="9"/>
  <c r="D152" i="26" s="1"/>
  <c r="CW115" i="9"/>
  <c r="D153" i="26" s="1"/>
  <c r="CW116" i="9"/>
  <c r="D154" i="26" s="1"/>
  <c r="CW117" i="9"/>
  <c r="D155" i="26" s="1"/>
  <c r="CW118" i="9"/>
  <c r="D156" i="26" s="1"/>
  <c r="CW119" i="9"/>
  <c r="D157" i="26" s="1"/>
  <c r="CW120" i="9"/>
  <c r="D158" i="26" s="1"/>
  <c r="CW121" i="9"/>
  <c r="D159" i="26" s="1"/>
  <c r="CW122" i="9"/>
  <c r="D160" i="26" s="1"/>
  <c r="CW123" i="9"/>
  <c r="D161" i="26" s="1"/>
  <c r="CW4" i="9"/>
  <c r="D42" i="26" s="1"/>
  <c r="CV5" i="9"/>
  <c r="B43" i="26" s="1"/>
  <c r="CV6" i="9"/>
  <c r="B44" i="26" s="1"/>
  <c r="CV7" i="9"/>
  <c r="B45" i="26" s="1"/>
  <c r="CV8" i="9"/>
  <c r="B46" i="26" s="1"/>
  <c r="CV9" i="9"/>
  <c r="B47" i="26" s="1"/>
  <c r="CV10" i="9"/>
  <c r="B48" i="26" s="1"/>
  <c r="CV11" i="9"/>
  <c r="B49" i="26" s="1"/>
  <c r="CV12" i="9"/>
  <c r="B50" i="26" s="1"/>
  <c r="CV13" i="9"/>
  <c r="B51" i="26" s="1"/>
  <c r="CV14" i="9"/>
  <c r="B52" i="26" s="1"/>
  <c r="CV15" i="9"/>
  <c r="B53" i="26" s="1"/>
  <c r="CV16" i="9"/>
  <c r="B54" i="26" s="1"/>
  <c r="CV17" i="9"/>
  <c r="B55" i="26" s="1"/>
  <c r="CV18" i="9"/>
  <c r="B56" i="26" s="1"/>
  <c r="CV19" i="9"/>
  <c r="B57" i="26" s="1"/>
  <c r="CV20" i="9"/>
  <c r="B58" i="26" s="1"/>
  <c r="CV21" i="9"/>
  <c r="B59" i="26" s="1"/>
  <c r="CV22" i="9"/>
  <c r="B60" i="26" s="1"/>
  <c r="CV23" i="9"/>
  <c r="B61" i="26" s="1"/>
  <c r="CV24" i="9"/>
  <c r="B62" i="26" s="1"/>
  <c r="CV25" i="9"/>
  <c r="B63" i="26" s="1"/>
  <c r="CV26" i="9"/>
  <c r="B64" i="26" s="1"/>
  <c r="CV27" i="9"/>
  <c r="B65" i="26" s="1"/>
  <c r="CV28" i="9"/>
  <c r="B66" i="26" s="1"/>
  <c r="CV29" i="9"/>
  <c r="B67" i="26" s="1"/>
  <c r="CV30" i="9"/>
  <c r="B68" i="26" s="1"/>
  <c r="CV31" i="9"/>
  <c r="B69" i="26" s="1"/>
  <c r="CV32" i="9"/>
  <c r="B70" i="26" s="1"/>
  <c r="CV33" i="9"/>
  <c r="B71" i="26" s="1"/>
  <c r="CV34" i="9"/>
  <c r="B72" i="26" s="1"/>
  <c r="CV35" i="9"/>
  <c r="B73" i="26" s="1"/>
  <c r="CV36" i="9"/>
  <c r="B74" i="26" s="1"/>
  <c r="CV37" i="9"/>
  <c r="B75" i="26" s="1"/>
  <c r="CV38" i="9"/>
  <c r="B76" i="26" s="1"/>
  <c r="CV39" i="9"/>
  <c r="B77" i="26" s="1"/>
  <c r="CV40" i="9"/>
  <c r="B78" i="26" s="1"/>
  <c r="CV41" i="9"/>
  <c r="B79" i="26" s="1"/>
  <c r="CV42" i="9"/>
  <c r="B80" i="26" s="1"/>
  <c r="CV43" i="9"/>
  <c r="B81" i="26" s="1"/>
  <c r="CV44" i="9"/>
  <c r="B82" i="26" s="1"/>
  <c r="CV45" i="9"/>
  <c r="B83" i="26" s="1"/>
  <c r="CV46" i="9"/>
  <c r="B84" i="26" s="1"/>
  <c r="CV47" i="9"/>
  <c r="B85" i="26" s="1"/>
  <c r="CV48" i="9"/>
  <c r="B86" i="26" s="1"/>
  <c r="CV49" i="9"/>
  <c r="B87" i="26" s="1"/>
  <c r="CV50" i="9"/>
  <c r="B88" i="26" s="1"/>
  <c r="CV51" i="9"/>
  <c r="B89" i="26" s="1"/>
  <c r="CV52" i="9"/>
  <c r="B90" i="26" s="1"/>
  <c r="CV53" i="9"/>
  <c r="B91" i="26" s="1"/>
  <c r="CV54" i="9"/>
  <c r="B92" i="26" s="1"/>
  <c r="CV55" i="9"/>
  <c r="B93" i="26" s="1"/>
  <c r="CV56" i="9"/>
  <c r="B94" i="26" s="1"/>
  <c r="CV57" i="9"/>
  <c r="B95" i="26" s="1"/>
  <c r="CV58" i="9"/>
  <c r="B96" i="26" s="1"/>
  <c r="CV59" i="9"/>
  <c r="B97" i="26" s="1"/>
  <c r="CV60" i="9"/>
  <c r="B98" i="26" s="1"/>
  <c r="CV61" i="9"/>
  <c r="B99" i="26" s="1"/>
  <c r="CV62" i="9"/>
  <c r="B100" i="26" s="1"/>
  <c r="CV63" i="9"/>
  <c r="B101" i="26" s="1"/>
  <c r="CV64" i="9"/>
  <c r="B102" i="26" s="1"/>
  <c r="CV65" i="9"/>
  <c r="B103" i="26" s="1"/>
  <c r="CV66" i="9"/>
  <c r="B104" i="26" s="1"/>
  <c r="CV67" i="9"/>
  <c r="B105" i="26" s="1"/>
  <c r="CV68" i="9"/>
  <c r="B106" i="26" s="1"/>
  <c r="CV69" i="9"/>
  <c r="B107" i="26" s="1"/>
  <c r="CV70" i="9"/>
  <c r="B108" i="26" s="1"/>
  <c r="CV71" i="9"/>
  <c r="B109" i="26" s="1"/>
  <c r="CV72" i="9"/>
  <c r="B110" i="26" s="1"/>
  <c r="CV73" i="9"/>
  <c r="B111" i="26" s="1"/>
  <c r="CV74" i="9"/>
  <c r="B112" i="26" s="1"/>
  <c r="CV75" i="9"/>
  <c r="B113" i="26" s="1"/>
  <c r="CV76" i="9"/>
  <c r="B114" i="26" s="1"/>
  <c r="CV77" i="9"/>
  <c r="B115" i="26" s="1"/>
  <c r="CV78" i="9"/>
  <c r="B116" i="26" s="1"/>
  <c r="CV79" i="9"/>
  <c r="B117" i="26" s="1"/>
  <c r="CV80" i="9"/>
  <c r="B118" i="26" s="1"/>
  <c r="CV81" i="9"/>
  <c r="B119" i="26" s="1"/>
  <c r="CV82" i="9"/>
  <c r="B120" i="26" s="1"/>
  <c r="CV83" i="9"/>
  <c r="B121" i="26" s="1"/>
  <c r="CV84" i="9"/>
  <c r="B122" i="26" s="1"/>
  <c r="CV85" i="9"/>
  <c r="B123" i="26" s="1"/>
  <c r="CV86" i="9"/>
  <c r="B124" i="26" s="1"/>
  <c r="CV87" i="9"/>
  <c r="B125" i="26" s="1"/>
  <c r="CV88" i="9"/>
  <c r="B126" i="26" s="1"/>
  <c r="CV89" i="9"/>
  <c r="B127" i="26" s="1"/>
  <c r="CV90" i="9"/>
  <c r="B128" i="26" s="1"/>
  <c r="CV91" i="9"/>
  <c r="B129" i="26" s="1"/>
  <c r="CV92" i="9"/>
  <c r="B130" i="26" s="1"/>
  <c r="CV93" i="9"/>
  <c r="B131" i="26" s="1"/>
  <c r="CV94" i="9"/>
  <c r="B132" i="26" s="1"/>
  <c r="CV95" i="9"/>
  <c r="B133" i="26" s="1"/>
  <c r="CV96" i="9"/>
  <c r="B134" i="26" s="1"/>
  <c r="CV97" i="9"/>
  <c r="B135" i="26" s="1"/>
  <c r="CV98" i="9"/>
  <c r="B136" i="26" s="1"/>
  <c r="CV99" i="9"/>
  <c r="B137" i="26" s="1"/>
  <c r="CV100" i="9"/>
  <c r="B138" i="26" s="1"/>
  <c r="CV101" i="9"/>
  <c r="B139" i="26" s="1"/>
  <c r="CV102" i="9"/>
  <c r="B140" i="26" s="1"/>
  <c r="CV103" i="9"/>
  <c r="B141" i="26" s="1"/>
  <c r="CV104" i="9"/>
  <c r="B142" i="26" s="1"/>
  <c r="CV105" i="9"/>
  <c r="B143" i="26" s="1"/>
  <c r="CV106" i="9"/>
  <c r="B144" i="26" s="1"/>
  <c r="CV107" i="9"/>
  <c r="B145" i="26" s="1"/>
  <c r="CV108" i="9"/>
  <c r="B146" i="26" s="1"/>
  <c r="CV109" i="9"/>
  <c r="B147" i="26" s="1"/>
  <c r="CV110" i="9"/>
  <c r="B148" i="26" s="1"/>
  <c r="CV111" i="9"/>
  <c r="B149" i="26" s="1"/>
  <c r="CV112" i="9"/>
  <c r="B150" i="26" s="1"/>
  <c r="CV113" i="9"/>
  <c r="B151" i="26" s="1"/>
  <c r="CV114" i="9"/>
  <c r="B152" i="26" s="1"/>
  <c r="CV115" i="9"/>
  <c r="B153" i="26" s="1"/>
  <c r="CV116" i="9"/>
  <c r="B154" i="26" s="1"/>
  <c r="CV117" i="9"/>
  <c r="B155" i="26" s="1"/>
  <c r="CV118" i="9"/>
  <c r="B156" i="26" s="1"/>
  <c r="CV119" i="9"/>
  <c r="B157" i="26" s="1"/>
  <c r="CV120" i="9"/>
  <c r="B158" i="26" s="1"/>
  <c r="CV121" i="9"/>
  <c r="B159" i="26" s="1"/>
  <c r="CV122" i="9"/>
  <c r="B160" i="26" s="1"/>
  <c r="CV123" i="9"/>
  <c r="B161" i="26" s="1"/>
  <c r="CV4" i="9"/>
  <c r="B42" i="26" s="1"/>
  <c r="R7" i="26" l="1"/>
  <c r="X7" i="26" s="1"/>
  <c r="R8" i="26"/>
  <c r="X8" i="26" s="1"/>
  <c r="R9" i="26"/>
  <c r="X9" i="26" s="1"/>
  <c r="R10" i="26"/>
  <c r="X10" i="26" s="1"/>
  <c r="R11" i="26"/>
  <c r="X11" i="26" s="1"/>
  <c r="R12" i="26"/>
  <c r="X12" i="26" s="1"/>
  <c r="R13" i="26"/>
  <c r="X13" i="26" s="1"/>
  <c r="R14" i="26"/>
  <c r="X14" i="26" s="1"/>
  <c r="R15" i="26"/>
  <c r="X15" i="26" s="1"/>
  <c r="R16" i="26"/>
  <c r="X16" i="26" s="1"/>
  <c r="R17" i="26"/>
  <c r="X17" i="26" s="1"/>
  <c r="R18" i="26"/>
  <c r="X18" i="26" s="1"/>
  <c r="R19" i="26"/>
  <c r="X19" i="26" s="1"/>
  <c r="R20" i="26"/>
  <c r="X20" i="26" s="1"/>
  <c r="R21" i="26"/>
  <c r="X21" i="26" s="1"/>
  <c r="R22" i="26"/>
  <c r="X22" i="26" s="1"/>
  <c r="R23" i="26"/>
  <c r="X23" i="26" s="1"/>
  <c r="R24" i="26"/>
  <c r="X24" i="26" s="1"/>
  <c r="R25" i="26"/>
  <c r="X25" i="26" s="1"/>
  <c r="R26" i="26"/>
  <c r="X26" i="26" s="1"/>
  <c r="R27" i="26"/>
  <c r="X27" i="26" s="1"/>
  <c r="R28" i="26"/>
  <c r="X28" i="26" s="1"/>
  <c r="R29" i="26"/>
  <c r="X29" i="26" s="1"/>
  <c r="R30" i="26"/>
  <c r="X30" i="26" s="1"/>
  <c r="R31" i="26"/>
  <c r="X31" i="26" s="1"/>
  <c r="R32" i="26"/>
  <c r="X32" i="26" s="1"/>
  <c r="R33" i="26"/>
  <c r="X33" i="26" s="1"/>
  <c r="R34" i="26"/>
  <c r="X34" i="26" s="1"/>
  <c r="R35" i="26"/>
  <c r="X35" i="26" s="1"/>
  <c r="R36" i="26"/>
  <c r="X36" i="26" s="1"/>
  <c r="R37" i="26"/>
  <c r="X37" i="26" s="1"/>
  <c r="R38" i="26"/>
  <c r="X38" i="26" s="1"/>
  <c r="R39" i="26"/>
  <c r="X39" i="26" s="1"/>
  <c r="R40" i="26"/>
  <c r="X40" i="26" s="1"/>
  <c r="R41" i="26"/>
  <c r="X41" i="26" s="1"/>
  <c r="R42" i="26"/>
  <c r="X42" i="26" s="1"/>
  <c r="R43" i="26"/>
  <c r="X43" i="26" s="1"/>
  <c r="R44" i="26"/>
  <c r="X44" i="26" s="1"/>
  <c r="R45" i="26"/>
  <c r="X45" i="26" s="1"/>
  <c r="R46" i="26"/>
  <c r="X46" i="26" s="1"/>
  <c r="R47" i="26"/>
  <c r="X47" i="26" s="1"/>
  <c r="R48" i="26"/>
  <c r="X48" i="26" s="1"/>
  <c r="R49" i="26"/>
  <c r="X49" i="26" s="1"/>
  <c r="R50" i="26"/>
  <c r="X50" i="26" s="1"/>
  <c r="R51" i="26"/>
  <c r="X51" i="26" s="1"/>
  <c r="R52" i="26"/>
  <c r="X52" i="26" s="1"/>
  <c r="R53" i="26"/>
  <c r="X53" i="26" s="1"/>
  <c r="R54" i="26"/>
  <c r="X54" i="26" s="1"/>
  <c r="R55" i="26"/>
  <c r="X55" i="26" s="1"/>
  <c r="R56" i="26"/>
  <c r="X56" i="26" s="1"/>
  <c r="R57" i="26"/>
  <c r="X57" i="26" s="1"/>
  <c r="R58" i="26"/>
  <c r="X58" i="26" s="1"/>
  <c r="R59" i="26"/>
  <c r="X59" i="26" s="1"/>
  <c r="R60" i="26"/>
  <c r="X60" i="26" s="1"/>
  <c r="R61" i="26"/>
  <c r="X61" i="26" s="1"/>
  <c r="R62" i="26"/>
  <c r="X62" i="26" s="1"/>
  <c r="R63" i="26"/>
  <c r="X63" i="26" s="1"/>
  <c r="R64" i="26"/>
  <c r="X64" i="26" s="1"/>
  <c r="R65" i="26"/>
  <c r="X65" i="26" s="1"/>
  <c r="R66" i="26"/>
  <c r="X66" i="26" s="1"/>
  <c r="R67" i="26"/>
  <c r="X67" i="26" s="1"/>
  <c r="R68" i="26"/>
  <c r="X68" i="26" s="1"/>
  <c r="R69" i="26"/>
  <c r="X69" i="26" s="1"/>
  <c r="R70" i="26"/>
  <c r="X70" i="26" s="1"/>
  <c r="R71" i="26"/>
  <c r="X71" i="26" s="1"/>
  <c r="R72" i="26"/>
  <c r="X72" i="26" s="1"/>
  <c r="R73" i="26"/>
  <c r="X73" i="26" s="1"/>
  <c r="R74" i="26"/>
  <c r="X74" i="26" s="1"/>
  <c r="R75" i="26"/>
  <c r="X75" i="26" s="1"/>
  <c r="R76" i="26"/>
  <c r="X76" i="26" s="1"/>
  <c r="R77" i="26"/>
  <c r="X77" i="26" s="1"/>
  <c r="R78" i="26"/>
  <c r="X78" i="26" s="1"/>
  <c r="R79" i="26"/>
  <c r="X79" i="26" s="1"/>
  <c r="R80" i="26"/>
  <c r="X80" i="26" s="1"/>
  <c r="R81" i="26"/>
  <c r="X81" i="26" s="1"/>
  <c r="R82" i="26"/>
  <c r="X82" i="26" s="1"/>
  <c r="R83" i="26"/>
  <c r="X83" i="26" s="1"/>
  <c r="R84" i="26"/>
  <c r="X84" i="26" s="1"/>
  <c r="R85" i="26"/>
  <c r="X85" i="26" s="1"/>
  <c r="R6" i="26"/>
  <c r="X6" i="26" s="1"/>
  <c r="Q67" i="26"/>
  <c r="W67" i="26" s="1"/>
  <c r="Q68" i="26"/>
  <c r="W68" i="26" s="1"/>
  <c r="Q69" i="26"/>
  <c r="W69" i="26" s="1"/>
  <c r="Q70" i="26"/>
  <c r="W70" i="26" s="1"/>
  <c r="Q71" i="26"/>
  <c r="W71" i="26" s="1"/>
  <c r="Q72" i="26"/>
  <c r="W72" i="26" s="1"/>
  <c r="Q73" i="26"/>
  <c r="W73" i="26" s="1"/>
  <c r="Q74" i="26"/>
  <c r="W74" i="26" s="1"/>
  <c r="Q75" i="26"/>
  <c r="W75" i="26" s="1"/>
  <c r="Q76" i="26"/>
  <c r="W76" i="26" s="1"/>
  <c r="Q77" i="26"/>
  <c r="W77" i="26" s="1"/>
  <c r="Q78" i="26"/>
  <c r="W78" i="26" s="1"/>
  <c r="Q79" i="26"/>
  <c r="W79" i="26" s="1"/>
  <c r="Q80" i="26"/>
  <c r="W80" i="26" s="1"/>
  <c r="Q81" i="26"/>
  <c r="W81" i="26" s="1"/>
  <c r="Q82" i="26"/>
  <c r="W82" i="26" s="1"/>
  <c r="Q83" i="26"/>
  <c r="W83" i="26" s="1"/>
  <c r="Q84" i="26"/>
  <c r="W84" i="26" s="1"/>
  <c r="Q85" i="26"/>
  <c r="W85" i="26" s="1"/>
  <c r="P7" i="26"/>
  <c r="V7" i="26" s="1"/>
  <c r="P8" i="26"/>
  <c r="V8" i="26" s="1"/>
  <c r="P9" i="26"/>
  <c r="V9" i="26" s="1"/>
  <c r="P10" i="26"/>
  <c r="V10" i="26" s="1"/>
  <c r="P11" i="26"/>
  <c r="V11" i="26" s="1"/>
  <c r="P12" i="26"/>
  <c r="V12" i="26" s="1"/>
  <c r="P13" i="26"/>
  <c r="V13" i="26" s="1"/>
  <c r="P14" i="26"/>
  <c r="V14" i="26" s="1"/>
  <c r="P15" i="26"/>
  <c r="V15" i="26" s="1"/>
  <c r="P16" i="26"/>
  <c r="V16" i="26" s="1"/>
  <c r="P17" i="26"/>
  <c r="V17" i="26" s="1"/>
  <c r="P18" i="26"/>
  <c r="V18" i="26" s="1"/>
  <c r="P19" i="26"/>
  <c r="V19" i="26" s="1"/>
  <c r="P20" i="26"/>
  <c r="V20" i="26" s="1"/>
  <c r="P21" i="26"/>
  <c r="V21" i="26" s="1"/>
  <c r="P22" i="26"/>
  <c r="V22" i="26" s="1"/>
  <c r="P23" i="26"/>
  <c r="V23" i="26" s="1"/>
  <c r="P24" i="26"/>
  <c r="V24" i="26" s="1"/>
  <c r="P25" i="26"/>
  <c r="V25" i="26" s="1"/>
  <c r="P26" i="26"/>
  <c r="V26" i="26" s="1"/>
  <c r="P27" i="26"/>
  <c r="V27" i="26" s="1"/>
  <c r="P28" i="26"/>
  <c r="V28" i="26" s="1"/>
  <c r="P29" i="26"/>
  <c r="V29" i="26" s="1"/>
  <c r="P30" i="26"/>
  <c r="V30" i="26" s="1"/>
  <c r="P31" i="26"/>
  <c r="V31" i="26" s="1"/>
  <c r="P32" i="26"/>
  <c r="V32" i="26" s="1"/>
  <c r="P33" i="26"/>
  <c r="V33" i="26" s="1"/>
  <c r="P34" i="26"/>
  <c r="V34" i="26" s="1"/>
  <c r="P35" i="26"/>
  <c r="V35" i="26" s="1"/>
  <c r="P36" i="26"/>
  <c r="V36" i="26" s="1"/>
  <c r="P37" i="26"/>
  <c r="V37" i="26" s="1"/>
  <c r="P38" i="26"/>
  <c r="V38" i="26" s="1"/>
  <c r="P39" i="26"/>
  <c r="V39" i="26" s="1"/>
  <c r="P40" i="26"/>
  <c r="V40" i="26" s="1"/>
  <c r="P41" i="26"/>
  <c r="V41" i="26" s="1"/>
  <c r="P42" i="26"/>
  <c r="V42" i="26" s="1"/>
  <c r="P43" i="26"/>
  <c r="V43" i="26" s="1"/>
  <c r="P44" i="26"/>
  <c r="V44" i="26" s="1"/>
  <c r="P45" i="26"/>
  <c r="V45" i="26" s="1"/>
  <c r="P46" i="26"/>
  <c r="V46" i="26" s="1"/>
  <c r="P47" i="26"/>
  <c r="V47" i="26" s="1"/>
  <c r="P48" i="26"/>
  <c r="V48" i="26" s="1"/>
  <c r="P49" i="26"/>
  <c r="V49" i="26" s="1"/>
  <c r="P50" i="26"/>
  <c r="V50" i="26" s="1"/>
  <c r="P51" i="26"/>
  <c r="V51" i="26" s="1"/>
  <c r="P52" i="26"/>
  <c r="V52" i="26" s="1"/>
  <c r="P53" i="26"/>
  <c r="V53" i="26" s="1"/>
  <c r="P54" i="26"/>
  <c r="V54" i="26" s="1"/>
  <c r="P55" i="26"/>
  <c r="V55" i="26" s="1"/>
  <c r="P56" i="26"/>
  <c r="V56" i="26" s="1"/>
  <c r="P57" i="26"/>
  <c r="V57" i="26" s="1"/>
  <c r="P58" i="26"/>
  <c r="V58" i="26" s="1"/>
  <c r="P59" i="26"/>
  <c r="V59" i="26" s="1"/>
  <c r="P60" i="26"/>
  <c r="V60" i="26" s="1"/>
  <c r="P61" i="26"/>
  <c r="V61" i="26" s="1"/>
  <c r="P62" i="26"/>
  <c r="V62" i="26" s="1"/>
  <c r="P63" i="26"/>
  <c r="V63" i="26" s="1"/>
  <c r="P64" i="26"/>
  <c r="V64" i="26" s="1"/>
  <c r="P65" i="26"/>
  <c r="V65" i="26" s="1"/>
  <c r="P66" i="26"/>
  <c r="V66" i="26" s="1"/>
  <c r="P67" i="26"/>
  <c r="V67" i="26" s="1"/>
  <c r="P68" i="26"/>
  <c r="V68" i="26" s="1"/>
  <c r="P69" i="26"/>
  <c r="V69" i="26" s="1"/>
  <c r="P70" i="26"/>
  <c r="V70" i="26" s="1"/>
  <c r="P71" i="26"/>
  <c r="V71" i="26" s="1"/>
  <c r="P72" i="26"/>
  <c r="V72" i="26" s="1"/>
  <c r="P73" i="26"/>
  <c r="V73" i="26" s="1"/>
  <c r="P74" i="26"/>
  <c r="V74" i="26" s="1"/>
  <c r="P75" i="26"/>
  <c r="V75" i="26" s="1"/>
  <c r="P76" i="26"/>
  <c r="V76" i="26" s="1"/>
  <c r="P77" i="26"/>
  <c r="V77" i="26" s="1"/>
  <c r="P78" i="26"/>
  <c r="V78" i="26" s="1"/>
  <c r="P79" i="26"/>
  <c r="V79" i="26" s="1"/>
  <c r="P80" i="26"/>
  <c r="V80" i="26" s="1"/>
  <c r="P81" i="26"/>
  <c r="V81" i="26" s="1"/>
  <c r="P82" i="26"/>
  <c r="V82" i="26" s="1"/>
  <c r="P83" i="26"/>
  <c r="V83" i="26" s="1"/>
  <c r="P84" i="26"/>
  <c r="V84" i="26" s="1"/>
  <c r="P85" i="26"/>
  <c r="V85" i="26" s="1"/>
  <c r="P6" i="26"/>
  <c r="V6" i="26" s="1"/>
  <c r="O7" i="26"/>
  <c r="U7" i="26" s="1"/>
  <c r="O8" i="26"/>
  <c r="U8" i="26" s="1"/>
  <c r="O9" i="26"/>
  <c r="U9" i="26" s="1"/>
  <c r="O10" i="26"/>
  <c r="U10" i="26" s="1"/>
  <c r="O11" i="26"/>
  <c r="U11" i="26" s="1"/>
  <c r="O12" i="26"/>
  <c r="U12" i="26" s="1"/>
  <c r="O13" i="26"/>
  <c r="U13" i="26" s="1"/>
  <c r="O14" i="26"/>
  <c r="U14" i="26" s="1"/>
  <c r="O15" i="26"/>
  <c r="U15" i="26" s="1"/>
  <c r="O16" i="26"/>
  <c r="U16" i="26" s="1"/>
  <c r="O17" i="26"/>
  <c r="U17" i="26" s="1"/>
  <c r="O18" i="26"/>
  <c r="U18" i="26" s="1"/>
  <c r="O19" i="26"/>
  <c r="U19" i="26" s="1"/>
  <c r="O20" i="26"/>
  <c r="U20" i="26" s="1"/>
  <c r="O21" i="26"/>
  <c r="U21" i="26" s="1"/>
  <c r="O22" i="26"/>
  <c r="U22" i="26" s="1"/>
  <c r="O23" i="26"/>
  <c r="U23" i="26" s="1"/>
  <c r="O24" i="26"/>
  <c r="U24" i="26" s="1"/>
  <c r="O25" i="26"/>
  <c r="U25" i="26" s="1"/>
  <c r="O26" i="26"/>
  <c r="U26" i="26" s="1"/>
  <c r="O27" i="26"/>
  <c r="U27" i="26" s="1"/>
  <c r="O28" i="26"/>
  <c r="U28" i="26" s="1"/>
  <c r="O29" i="26"/>
  <c r="U29" i="26" s="1"/>
  <c r="O30" i="26"/>
  <c r="U30" i="26" s="1"/>
  <c r="O31" i="26"/>
  <c r="U31" i="26" s="1"/>
  <c r="O32" i="26"/>
  <c r="U32" i="26" s="1"/>
  <c r="O33" i="26"/>
  <c r="U33" i="26" s="1"/>
  <c r="O34" i="26"/>
  <c r="U34" i="26" s="1"/>
  <c r="O35" i="26"/>
  <c r="U35" i="26" s="1"/>
  <c r="O6" i="26"/>
  <c r="U6" i="26" s="1"/>
  <c r="N7" i="26"/>
  <c r="T7" i="26" s="1"/>
  <c r="N8" i="26"/>
  <c r="T8" i="26" s="1"/>
  <c r="N9" i="26"/>
  <c r="T9" i="26" s="1"/>
  <c r="N10" i="26"/>
  <c r="T10" i="26" s="1"/>
  <c r="N11" i="26"/>
  <c r="T11" i="26" s="1"/>
  <c r="N12" i="26"/>
  <c r="T12" i="26" s="1"/>
  <c r="N13" i="26"/>
  <c r="T13" i="26" s="1"/>
  <c r="N14" i="26"/>
  <c r="T14" i="26" s="1"/>
  <c r="N15" i="26"/>
  <c r="T15" i="26" s="1"/>
  <c r="N16" i="26"/>
  <c r="T16" i="26" s="1"/>
  <c r="N17" i="26"/>
  <c r="T17" i="26" s="1"/>
  <c r="N18" i="26"/>
  <c r="T18" i="26" s="1"/>
  <c r="N19" i="26"/>
  <c r="T19" i="26" s="1"/>
  <c r="N20" i="26"/>
  <c r="T20" i="26" s="1"/>
  <c r="N21" i="26"/>
  <c r="T21" i="26" s="1"/>
  <c r="N22" i="26"/>
  <c r="T22" i="26" s="1"/>
  <c r="N23" i="26"/>
  <c r="T23" i="26" s="1"/>
  <c r="N24" i="26"/>
  <c r="T24" i="26" s="1"/>
  <c r="N25" i="26"/>
  <c r="T25" i="26" s="1"/>
  <c r="N26" i="26"/>
  <c r="T26" i="26" s="1"/>
  <c r="N27" i="26"/>
  <c r="T27" i="26" s="1"/>
  <c r="N28" i="26"/>
  <c r="T28" i="26" s="1"/>
  <c r="N29" i="26"/>
  <c r="T29" i="26" s="1"/>
  <c r="N30" i="26"/>
  <c r="T30" i="26" s="1"/>
  <c r="N31" i="26"/>
  <c r="T31" i="26" s="1"/>
  <c r="N32" i="26"/>
  <c r="T32" i="26" s="1"/>
  <c r="N33" i="26"/>
  <c r="T33" i="26" s="1"/>
  <c r="N34" i="26"/>
  <c r="T34" i="26" s="1"/>
  <c r="N35" i="26"/>
  <c r="T35" i="26" s="1"/>
  <c r="N6" i="26"/>
  <c r="T6" i="26" s="1"/>
  <c r="M7" i="26"/>
  <c r="S7" i="26" s="1"/>
  <c r="M8" i="26"/>
  <c r="S8" i="26" s="1"/>
  <c r="M9" i="26"/>
  <c r="S9" i="26" s="1"/>
  <c r="M10" i="26"/>
  <c r="S10" i="26" s="1"/>
  <c r="M11" i="26"/>
  <c r="S11" i="26" s="1"/>
  <c r="M12" i="26"/>
  <c r="S12" i="26" s="1"/>
  <c r="M13" i="26"/>
  <c r="S13" i="26" s="1"/>
  <c r="M14" i="26"/>
  <c r="S14" i="26" s="1"/>
  <c r="M15" i="26"/>
  <c r="S15" i="26" s="1"/>
  <c r="M16" i="26"/>
  <c r="S16" i="26" s="1"/>
  <c r="M17" i="26"/>
  <c r="S17" i="26" s="1"/>
  <c r="M18" i="26"/>
  <c r="S18" i="26" s="1"/>
  <c r="M19" i="26"/>
  <c r="S19" i="26" s="1"/>
  <c r="M20" i="26"/>
  <c r="S20" i="26" s="1"/>
  <c r="M21" i="26"/>
  <c r="S21" i="26" s="1"/>
  <c r="M22" i="26"/>
  <c r="S22" i="26" s="1"/>
  <c r="M23" i="26"/>
  <c r="S23" i="26" s="1"/>
  <c r="M24" i="26"/>
  <c r="S24" i="26" s="1"/>
  <c r="M25" i="26"/>
  <c r="S25" i="26" s="1"/>
  <c r="M26" i="26"/>
  <c r="S26" i="26" s="1"/>
  <c r="M27" i="26"/>
  <c r="S27" i="26" s="1"/>
  <c r="M28" i="26"/>
  <c r="S28" i="26" s="1"/>
  <c r="M29" i="26"/>
  <c r="S29" i="26" s="1"/>
  <c r="M30" i="26"/>
  <c r="S30" i="26" s="1"/>
  <c r="M31" i="26"/>
  <c r="S31" i="26" s="1"/>
  <c r="M32" i="26"/>
  <c r="S32" i="26" s="1"/>
  <c r="M33" i="26"/>
  <c r="S33" i="26" s="1"/>
  <c r="M34" i="26"/>
  <c r="S34" i="26" s="1"/>
  <c r="M35" i="26"/>
  <c r="S35" i="26" s="1"/>
  <c r="M6" i="26"/>
  <c r="S6" i="26" s="1"/>
  <c r="Z48" i="26"/>
  <c r="Z39" i="26"/>
  <c r="Y25" i="26"/>
  <c r="Z36" i="26"/>
  <c r="Y18" i="26"/>
  <c r="Z28" i="26"/>
  <c r="Z41" i="26"/>
  <c r="Z73" i="26"/>
  <c r="Z40" i="26"/>
  <c r="Y10" i="26"/>
  <c r="Z31" i="26"/>
  <c r="Z10" i="26"/>
  <c r="Z18" i="26"/>
  <c r="Z34" i="26"/>
  <c r="Z75" i="26"/>
  <c r="Z26" i="26"/>
  <c r="Z85" i="26"/>
  <c r="Y32" i="26"/>
  <c r="Z55" i="26"/>
  <c r="Z72" i="26"/>
  <c r="Z50" i="26"/>
  <c r="Z60" i="26"/>
  <c r="Y14" i="26"/>
  <c r="Z20" i="26"/>
  <c r="Z8" i="26"/>
  <c r="Z9" i="26"/>
  <c r="Y26" i="26"/>
  <c r="Z80" i="26"/>
  <c r="Z30" i="26"/>
  <c r="Z78" i="26"/>
  <c r="Z43" i="26"/>
  <c r="Z29" i="26"/>
  <c r="Y22" i="26"/>
  <c r="Y8" i="26"/>
  <c r="Z25" i="26"/>
  <c r="Z19" i="26"/>
  <c r="Z65" i="26"/>
  <c r="Z76" i="26"/>
  <c r="Z33" i="26"/>
  <c r="Z12" i="26"/>
  <c r="Z7" i="26"/>
  <c r="Y9" i="26"/>
  <c r="Y17" i="26"/>
  <c r="Z79" i="26"/>
  <c r="Z81" i="26"/>
  <c r="Z56" i="26"/>
  <c r="Z13" i="26"/>
  <c r="Y30" i="26"/>
  <c r="Z68" i="26"/>
  <c r="Y12" i="26"/>
  <c r="Y33" i="26"/>
  <c r="Y24" i="26"/>
  <c r="Z52" i="26"/>
  <c r="Z35" i="26"/>
  <c r="Z83" i="26"/>
  <c r="Z57" i="26"/>
  <c r="Z58" i="26"/>
  <c r="Y34" i="26"/>
  <c r="Z59" i="26"/>
  <c r="Z69" i="26"/>
  <c r="Z63" i="26"/>
  <c r="Z45" i="26"/>
  <c r="Z11" i="26"/>
  <c r="Z84" i="26"/>
  <c r="Z23" i="26"/>
  <c r="Z64" i="26"/>
  <c r="Z61" i="26"/>
  <c r="Z51" i="26"/>
  <c r="Z42" i="26"/>
  <c r="Z47" i="26"/>
  <c r="Z24" i="26"/>
  <c r="Y6" i="26"/>
  <c r="Z71" i="26"/>
  <c r="Y20" i="26"/>
  <c r="Y28" i="26"/>
  <c r="Z67" i="26"/>
  <c r="Z16" i="26"/>
  <c r="Z49" i="26"/>
  <c r="Z32" i="26"/>
  <c r="Z17" i="26"/>
  <c r="Y29" i="26"/>
  <c r="Y16" i="26"/>
  <c r="Z44" i="26"/>
  <c r="Y7" i="26"/>
  <c r="Y15" i="26"/>
  <c r="Z27" i="26"/>
  <c r="Y31" i="26"/>
  <c r="Z66" i="26"/>
  <c r="Z37" i="26"/>
  <c r="Z21" i="26"/>
  <c r="Z53" i="26"/>
  <c r="Z15" i="26"/>
  <c r="Y23" i="26"/>
  <c r="Z77" i="26"/>
  <c r="Z22" i="26"/>
  <c r="Z62" i="26"/>
  <c r="Y11" i="26"/>
  <c r="Z46" i="26"/>
  <c r="Z82" i="26"/>
  <c r="Y27" i="26"/>
  <c r="Y21" i="26"/>
  <c r="Z54" i="26"/>
  <c r="Z70" i="26"/>
  <c r="Y35" i="26"/>
  <c r="Z38" i="26"/>
  <c r="Z6" i="26"/>
  <c r="Y13" i="26"/>
  <c r="Z14" i="26"/>
  <c r="Z74" i="26"/>
  <c r="Y19" i="26"/>
  <c r="M17" i="24" l="1"/>
  <c r="M15" i="24"/>
  <c r="L17" i="24"/>
  <c r="L16" i="24"/>
  <c r="L15" i="24"/>
  <c r="L14" i="24"/>
  <c r="CP4" i="9" l="1"/>
  <c r="CP5" i="9"/>
  <c r="CP6" i="9"/>
  <c r="CP3" i="9"/>
  <c r="BA105" i="9" l="1"/>
  <c r="BA106" i="9" s="1"/>
  <c r="BA107" i="9" s="1"/>
  <c r="BA108" i="9" s="1"/>
  <c r="BA109" i="9" s="1"/>
  <c r="BA110" i="9" s="1"/>
  <c r="BA111" i="9" s="1"/>
  <c r="BA112" i="9" s="1"/>
  <c r="BA113" i="9" s="1"/>
  <c r="BA114" i="9" s="1"/>
  <c r="BA115" i="9" s="1"/>
  <c r="BA116" i="9" s="1"/>
  <c r="BA117" i="9" s="1"/>
  <c r="BA118" i="9" s="1"/>
  <c r="BA119" i="9" s="1"/>
  <c r="BA120" i="9" s="1"/>
  <c r="BA121" i="9" s="1"/>
  <c r="BA122" i="9" s="1"/>
  <c r="BA123" i="9" s="1"/>
  <c r="BA124" i="9" s="1"/>
  <c r="BA125" i="9" s="1"/>
  <c r="BA126" i="9" s="1"/>
  <c r="BA127" i="9" s="1"/>
  <c r="BA128" i="9" s="1"/>
  <c r="BA129" i="9" s="1"/>
  <c r="BA130" i="9" s="1"/>
  <c r="BA131" i="9" s="1"/>
  <c r="BA132" i="9" s="1"/>
  <c r="BA133" i="9" s="1"/>
  <c r="BA134" i="9" s="1"/>
  <c r="BA135" i="9" s="1"/>
  <c r="BA136" i="9" s="1"/>
  <c r="BA137" i="9" s="1"/>
  <c r="BA138" i="9" s="1"/>
  <c r="BA139" i="9" s="1"/>
  <c r="BA140" i="9" s="1"/>
  <c r="BA141" i="9" s="1"/>
  <c r="BA142" i="9" s="1"/>
  <c r="BA143" i="9" s="1"/>
  <c r="BA144" i="9" s="1"/>
  <c r="BA145" i="9" s="1"/>
  <c r="BA146" i="9" s="1"/>
  <c r="BA147" i="9" s="1"/>
  <c r="BA148" i="9" s="1"/>
  <c r="BA149" i="9" s="1"/>
  <c r="BA150" i="9" s="1"/>
  <c r="BA151" i="9" s="1"/>
  <c r="BA152" i="9" s="1"/>
  <c r="BA153" i="9" s="1"/>
  <c r="BA154" i="9" s="1"/>
  <c r="BA155" i="9" s="1"/>
  <c r="BA156" i="9" s="1"/>
  <c r="BA157" i="9" s="1"/>
  <c r="BA158" i="9" s="1"/>
  <c r="BA159" i="9" s="1"/>
  <c r="BA160" i="9" s="1"/>
  <c r="BA161" i="9" s="1"/>
  <c r="BA162" i="9" s="1"/>
  <c r="BA163" i="9" s="1"/>
  <c r="BA164" i="9" s="1"/>
  <c r="BB105" i="9"/>
  <c r="BB106" i="9" s="1"/>
  <c r="BB107" i="9" s="1"/>
  <c r="BB108" i="9" s="1"/>
  <c r="BB109" i="9" s="1"/>
  <c r="BB110" i="9" s="1"/>
  <c r="BB111" i="9" s="1"/>
  <c r="BB112" i="9" s="1"/>
  <c r="BB113" i="9" s="1"/>
  <c r="BB114" i="9" s="1"/>
  <c r="BB115" i="9" s="1"/>
  <c r="BB116" i="9" s="1"/>
  <c r="BB117" i="9" s="1"/>
  <c r="BB118" i="9" s="1"/>
  <c r="BB119" i="9" s="1"/>
  <c r="BB120" i="9" s="1"/>
  <c r="BB121" i="9" s="1"/>
  <c r="BB122" i="9" s="1"/>
  <c r="BB123" i="9" s="1"/>
  <c r="BB124" i="9" s="1"/>
  <c r="BB125" i="9" s="1"/>
  <c r="BB126" i="9" s="1"/>
  <c r="BB127" i="9" s="1"/>
  <c r="BB128" i="9" s="1"/>
  <c r="BB129" i="9" s="1"/>
  <c r="BB130" i="9" s="1"/>
  <c r="BB131" i="9" s="1"/>
  <c r="BB132" i="9" s="1"/>
  <c r="BB133" i="9" s="1"/>
  <c r="BB134" i="9" s="1"/>
  <c r="BB135" i="9" s="1"/>
  <c r="BB136" i="9" s="1"/>
  <c r="BB137" i="9" s="1"/>
  <c r="BB138" i="9" s="1"/>
  <c r="BB139" i="9" s="1"/>
  <c r="BB140" i="9" s="1"/>
  <c r="BB141" i="9" s="1"/>
  <c r="BB142" i="9" s="1"/>
  <c r="BB143" i="9" s="1"/>
  <c r="BB144" i="9" s="1"/>
  <c r="BB145" i="9" s="1"/>
  <c r="BB146" i="9" s="1"/>
  <c r="BB147" i="9" s="1"/>
  <c r="BB148" i="9" s="1"/>
  <c r="BB149" i="9" s="1"/>
  <c r="BB150" i="9" s="1"/>
  <c r="BB151" i="9" s="1"/>
  <c r="BB152" i="9" s="1"/>
  <c r="BB153" i="9" s="1"/>
  <c r="BB154" i="9" s="1"/>
  <c r="BB155" i="9" s="1"/>
  <c r="BB156" i="9" s="1"/>
  <c r="BB157" i="9" s="1"/>
  <c r="BB158" i="9" s="1"/>
  <c r="BB159" i="9" s="1"/>
  <c r="BB160" i="9" s="1"/>
  <c r="BB161" i="9" s="1"/>
  <c r="BB162" i="9" s="1"/>
  <c r="BB163" i="9" s="1"/>
  <c r="BB164" i="9" s="1"/>
  <c r="BC105" i="9"/>
  <c r="BC106" i="9" s="1"/>
  <c r="BC107" i="9" s="1"/>
  <c r="BC108" i="9" s="1"/>
  <c r="BC109" i="9" s="1"/>
  <c r="BC110" i="9" s="1"/>
  <c r="BC111" i="9" s="1"/>
  <c r="BC112" i="9" s="1"/>
  <c r="BC113" i="9" s="1"/>
  <c r="BC114" i="9" s="1"/>
  <c r="BC115" i="9" s="1"/>
  <c r="BC116" i="9" s="1"/>
  <c r="BC117" i="9" s="1"/>
  <c r="BC118" i="9" s="1"/>
  <c r="BC119" i="9" s="1"/>
  <c r="BC120" i="9" s="1"/>
  <c r="BC121" i="9" s="1"/>
  <c r="BC122" i="9" s="1"/>
  <c r="BC123" i="9" s="1"/>
  <c r="BC124" i="9" s="1"/>
  <c r="BC125" i="9" s="1"/>
  <c r="BC126" i="9" s="1"/>
  <c r="BC127" i="9" s="1"/>
  <c r="BC128" i="9" s="1"/>
  <c r="BC129" i="9" s="1"/>
  <c r="BC130" i="9" s="1"/>
  <c r="BC131" i="9" s="1"/>
  <c r="BC132" i="9" s="1"/>
  <c r="BC133" i="9" s="1"/>
  <c r="BC134" i="9" s="1"/>
  <c r="BC135" i="9" s="1"/>
  <c r="BC136" i="9" s="1"/>
  <c r="BC137" i="9" s="1"/>
  <c r="BC138" i="9" s="1"/>
  <c r="BC139" i="9" s="1"/>
  <c r="BC140" i="9" s="1"/>
  <c r="BC141" i="9" s="1"/>
  <c r="BC142" i="9" s="1"/>
  <c r="BC143" i="9" s="1"/>
  <c r="BC144" i="9" s="1"/>
  <c r="BC145" i="9" s="1"/>
  <c r="BC146" i="9" s="1"/>
  <c r="BC147" i="9" s="1"/>
  <c r="BC148" i="9" s="1"/>
  <c r="BC149" i="9" s="1"/>
  <c r="BC150" i="9" s="1"/>
  <c r="BC151" i="9" s="1"/>
  <c r="BC152" i="9" s="1"/>
  <c r="BC153" i="9" s="1"/>
  <c r="BC154" i="9" s="1"/>
  <c r="BC155" i="9" s="1"/>
  <c r="BC156" i="9" s="1"/>
  <c r="BC157" i="9" s="1"/>
  <c r="BC158" i="9" s="1"/>
  <c r="BC159" i="9" s="1"/>
  <c r="BC160" i="9" s="1"/>
  <c r="BC161" i="9" s="1"/>
  <c r="BC162" i="9" s="1"/>
  <c r="BC163" i="9" s="1"/>
  <c r="BC164" i="9" s="1"/>
  <c r="BD105" i="9"/>
  <c r="BD106" i="9" s="1"/>
  <c r="BD107" i="9" s="1"/>
  <c r="BD108" i="9" s="1"/>
  <c r="BD109" i="9" s="1"/>
  <c r="BD110" i="9" s="1"/>
  <c r="BD111" i="9" s="1"/>
  <c r="BD112" i="9" s="1"/>
  <c r="BD113" i="9" s="1"/>
  <c r="BD114" i="9" s="1"/>
  <c r="BD115" i="9" s="1"/>
  <c r="BD116" i="9" s="1"/>
  <c r="BD117" i="9" s="1"/>
  <c r="BD118" i="9" s="1"/>
  <c r="BD119" i="9" s="1"/>
  <c r="BD120" i="9" s="1"/>
  <c r="BD121" i="9" s="1"/>
  <c r="BD122" i="9" s="1"/>
  <c r="BD123" i="9" s="1"/>
  <c r="BD124" i="9" s="1"/>
  <c r="BD125" i="9" s="1"/>
  <c r="BD126" i="9" s="1"/>
  <c r="BD127" i="9" s="1"/>
  <c r="BD128" i="9" s="1"/>
  <c r="BD129" i="9" s="1"/>
  <c r="BD130" i="9" s="1"/>
  <c r="BD131" i="9" s="1"/>
  <c r="BD132" i="9" s="1"/>
  <c r="BD133" i="9" s="1"/>
  <c r="BD134" i="9" s="1"/>
  <c r="BD135" i="9" s="1"/>
  <c r="BD136" i="9" s="1"/>
  <c r="BD137" i="9" s="1"/>
  <c r="BD138" i="9" s="1"/>
  <c r="BD139" i="9" s="1"/>
  <c r="BD140" i="9" s="1"/>
  <c r="BD141" i="9" s="1"/>
  <c r="BD142" i="9" s="1"/>
  <c r="BD143" i="9" s="1"/>
  <c r="BD144" i="9" s="1"/>
  <c r="BD145" i="9" s="1"/>
  <c r="BD146" i="9" s="1"/>
  <c r="BD147" i="9" s="1"/>
  <c r="BD148" i="9" s="1"/>
  <c r="BD149" i="9" s="1"/>
  <c r="BD150" i="9" s="1"/>
  <c r="BD151" i="9" s="1"/>
  <c r="BD152" i="9" s="1"/>
  <c r="BD153" i="9" s="1"/>
  <c r="BD154" i="9" s="1"/>
  <c r="BD155" i="9" s="1"/>
  <c r="BD156" i="9" s="1"/>
  <c r="BD157" i="9" s="1"/>
  <c r="BD158" i="9" s="1"/>
  <c r="BD159" i="9" s="1"/>
  <c r="BD160" i="9" s="1"/>
  <c r="BD161" i="9" s="1"/>
  <c r="BD162" i="9" s="1"/>
  <c r="BD163" i="9" s="1"/>
  <c r="BD164" i="9" s="1"/>
  <c r="AZ105" i="9"/>
  <c r="AZ106" i="9" s="1"/>
  <c r="AZ107" i="9" s="1"/>
  <c r="AZ108" i="9" s="1"/>
  <c r="AZ109" i="9" s="1"/>
  <c r="AZ110" i="9" s="1"/>
  <c r="AZ111" i="9" s="1"/>
  <c r="AZ112" i="9" s="1"/>
  <c r="AZ113" i="9" s="1"/>
  <c r="AZ114" i="9" s="1"/>
  <c r="AZ115" i="9" s="1"/>
  <c r="AZ116" i="9" s="1"/>
  <c r="AZ117" i="9" s="1"/>
  <c r="AZ118" i="9" s="1"/>
  <c r="AZ119" i="9" s="1"/>
  <c r="AZ120" i="9" s="1"/>
  <c r="AZ121" i="9" s="1"/>
  <c r="AZ122" i="9" s="1"/>
  <c r="AZ123" i="9" s="1"/>
  <c r="AZ124" i="9" s="1"/>
  <c r="AZ125" i="9" s="1"/>
  <c r="AZ126" i="9" s="1"/>
  <c r="AZ127" i="9" s="1"/>
  <c r="AZ128" i="9" s="1"/>
  <c r="AZ129" i="9" s="1"/>
  <c r="AZ130" i="9" s="1"/>
  <c r="AZ131" i="9" s="1"/>
  <c r="AZ132" i="9" s="1"/>
  <c r="AZ133" i="9" s="1"/>
  <c r="AZ134" i="9" s="1"/>
  <c r="AZ135" i="9" s="1"/>
  <c r="AZ136" i="9" s="1"/>
  <c r="AZ137" i="9" s="1"/>
  <c r="AZ138" i="9" s="1"/>
  <c r="AZ139" i="9" s="1"/>
  <c r="AZ140" i="9" s="1"/>
  <c r="AZ141" i="9" s="1"/>
  <c r="AZ142" i="9" s="1"/>
  <c r="AZ143" i="9" s="1"/>
  <c r="AZ144" i="9" s="1"/>
  <c r="AZ145" i="9" s="1"/>
  <c r="AZ146" i="9" s="1"/>
  <c r="AZ147" i="9" s="1"/>
  <c r="AZ148" i="9" s="1"/>
  <c r="AZ149" i="9" s="1"/>
  <c r="AZ150" i="9" s="1"/>
  <c r="AZ151" i="9" s="1"/>
  <c r="AZ152" i="9" s="1"/>
  <c r="AZ153" i="9" s="1"/>
  <c r="AZ154" i="9" s="1"/>
  <c r="AZ155" i="9" s="1"/>
  <c r="AZ156" i="9" s="1"/>
  <c r="AZ157" i="9" s="1"/>
  <c r="AZ158" i="9" s="1"/>
  <c r="AZ159" i="9" s="1"/>
  <c r="AZ160" i="9" s="1"/>
  <c r="AZ161" i="9" s="1"/>
  <c r="AZ162" i="9" s="1"/>
  <c r="AZ163" i="9" s="1"/>
  <c r="AZ164" i="9" s="1"/>
  <c r="AU106" i="9"/>
  <c r="AU107" i="9" s="1"/>
  <c r="AU108" i="9" s="1"/>
  <c r="AU109" i="9" s="1"/>
  <c r="AT105" i="9"/>
  <c r="AT106" i="9" s="1"/>
  <c r="AT107" i="9" s="1"/>
  <c r="AT108" i="9" s="1"/>
  <c r="AT109" i="9" s="1"/>
  <c r="AU105" i="9"/>
  <c r="AV105" i="9"/>
  <c r="AV106" i="9" s="1"/>
  <c r="AV107" i="9" s="1"/>
  <c r="AV108" i="9" s="1"/>
  <c r="AV109" i="9" s="1"/>
  <c r="AW105" i="9"/>
  <c r="AW106" i="9" s="1"/>
  <c r="AW107" i="9" s="1"/>
  <c r="AW108" i="9" s="1"/>
  <c r="AW109" i="9" s="1"/>
  <c r="AS105" i="9"/>
  <c r="AS106" i="9" s="1"/>
  <c r="AS107" i="9" s="1"/>
  <c r="AS108" i="9" s="1"/>
  <c r="AS109" i="9" s="1"/>
  <c r="AT110" i="9" l="1"/>
  <c r="AT111" i="9" s="1"/>
  <c r="AT112" i="9" s="1"/>
  <c r="AT113" i="9" s="1"/>
  <c r="AT114" i="9" s="1"/>
  <c r="AT115" i="9" s="1"/>
  <c r="AT116" i="9" s="1"/>
  <c r="AT117" i="9" s="1"/>
  <c r="AT118" i="9" s="1"/>
  <c r="AT119" i="9" s="1"/>
  <c r="Z12" i="20"/>
  <c r="AW110" i="9"/>
  <c r="AW111" i="9" s="1"/>
  <c r="AW112" i="9" s="1"/>
  <c r="AW113" i="9" s="1"/>
  <c r="AW114" i="9" s="1"/>
  <c r="AW115" i="9" s="1"/>
  <c r="AW116" i="9" s="1"/>
  <c r="AW117" i="9" s="1"/>
  <c r="AW118" i="9" s="1"/>
  <c r="AW119" i="9" s="1"/>
  <c r="AC12" i="20"/>
  <c r="AV110" i="9"/>
  <c r="AV111" i="9" s="1"/>
  <c r="AV112" i="9" s="1"/>
  <c r="AV113" i="9" s="1"/>
  <c r="AV114" i="9" s="1"/>
  <c r="AV115" i="9" s="1"/>
  <c r="AV116" i="9" s="1"/>
  <c r="AV117" i="9" s="1"/>
  <c r="AV118" i="9" s="1"/>
  <c r="AV119" i="9" s="1"/>
  <c r="AB12" i="20"/>
  <c r="AU110" i="9"/>
  <c r="AU111" i="9" s="1"/>
  <c r="AU112" i="9" s="1"/>
  <c r="AU113" i="9" s="1"/>
  <c r="AU114" i="9" s="1"/>
  <c r="AU115" i="9" s="1"/>
  <c r="AU116" i="9" s="1"/>
  <c r="AU117" i="9" s="1"/>
  <c r="AU118" i="9" s="1"/>
  <c r="AU119" i="9" s="1"/>
  <c r="AA12" i="20"/>
  <c r="AS110" i="9"/>
  <c r="AS111" i="9" s="1"/>
  <c r="AS112" i="9" s="1"/>
  <c r="AS113" i="9" s="1"/>
  <c r="AS114" i="9" s="1"/>
  <c r="AS115" i="9" s="1"/>
  <c r="AS116" i="9" s="1"/>
  <c r="AS117" i="9" s="1"/>
  <c r="AS118" i="9" s="1"/>
  <c r="AS119" i="9" s="1"/>
  <c r="Y12" i="20"/>
  <c r="R105" i="9"/>
  <c r="AU120" i="9" l="1"/>
  <c r="AU121" i="9" s="1"/>
  <c r="AU122" i="9" s="1"/>
  <c r="AU123" i="9" s="1"/>
  <c r="AU124" i="9" s="1"/>
  <c r="AU125" i="9" s="1"/>
  <c r="AU126" i="9" s="1"/>
  <c r="AU127" i="9" s="1"/>
  <c r="AU128" i="9" s="1"/>
  <c r="AU129" i="9" s="1"/>
  <c r="AU130" i="9" s="1"/>
  <c r="AU131" i="9" s="1"/>
  <c r="AU132" i="9" s="1"/>
  <c r="AU133" i="9" s="1"/>
  <c r="AU134" i="9" s="1"/>
  <c r="AU135" i="9" s="1"/>
  <c r="AU136" i="9" s="1"/>
  <c r="AU137" i="9" s="1"/>
  <c r="AU138" i="9" s="1"/>
  <c r="AU139" i="9" s="1"/>
  <c r="AU140" i="9" s="1"/>
  <c r="AU141" i="9" s="1"/>
  <c r="AU142" i="9" s="1"/>
  <c r="AU143" i="9" s="1"/>
  <c r="AU144" i="9" s="1"/>
  <c r="AU145" i="9" s="1"/>
  <c r="AU146" i="9" s="1"/>
  <c r="AU147" i="9" s="1"/>
  <c r="AU148" i="9" s="1"/>
  <c r="AU149" i="9" s="1"/>
  <c r="AU150" i="9" s="1"/>
  <c r="AU151" i="9" s="1"/>
  <c r="AU152" i="9" s="1"/>
  <c r="AU153" i="9" s="1"/>
  <c r="AU154" i="9" s="1"/>
  <c r="AU155" i="9" s="1"/>
  <c r="AU156" i="9" s="1"/>
  <c r="AU157" i="9" s="1"/>
  <c r="AU158" i="9" s="1"/>
  <c r="AU159" i="9" s="1"/>
  <c r="AU160" i="9" s="1"/>
  <c r="AU161" i="9" s="1"/>
  <c r="AU162" i="9" s="1"/>
  <c r="AU163" i="9" s="1"/>
  <c r="AU164" i="9" s="1"/>
  <c r="AA13" i="20"/>
  <c r="AV120" i="9"/>
  <c r="AV121" i="9" s="1"/>
  <c r="AV122" i="9" s="1"/>
  <c r="AV123" i="9" s="1"/>
  <c r="AV124" i="9" s="1"/>
  <c r="AV125" i="9" s="1"/>
  <c r="AV126" i="9" s="1"/>
  <c r="AV127" i="9" s="1"/>
  <c r="AV128" i="9" s="1"/>
  <c r="AV129" i="9" s="1"/>
  <c r="AV130" i="9" s="1"/>
  <c r="AV131" i="9" s="1"/>
  <c r="AV132" i="9" s="1"/>
  <c r="AV133" i="9" s="1"/>
  <c r="AV134" i="9" s="1"/>
  <c r="AV135" i="9" s="1"/>
  <c r="AV136" i="9" s="1"/>
  <c r="AV137" i="9" s="1"/>
  <c r="AV138" i="9" s="1"/>
  <c r="AV139" i="9" s="1"/>
  <c r="AV140" i="9" s="1"/>
  <c r="AV141" i="9" s="1"/>
  <c r="AV142" i="9" s="1"/>
  <c r="AV143" i="9" s="1"/>
  <c r="AV144" i="9" s="1"/>
  <c r="AV145" i="9" s="1"/>
  <c r="AV146" i="9" s="1"/>
  <c r="AV147" i="9" s="1"/>
  <c r="AV148" i="9" s="1"/>
  <c r="AV149" i="9" s="1"/>
  <c r="AV150" i="9" s="1"/>
  <c r="AV151" i="9" s="1"/>
  <c r="AV152" i="9" s="1"/>
  <c r="AV153" i="9" s="1"/>
  <c r="AV154" i="9" s="1"/>
  <c r="AV155" i="9" s="1"/>
  <c r="AV156" i="9" s="1"/>
  <c r="AV157" i="9" s="1"/>
  <c r="AV158" i="9" s="1"/>
  <c r="AV159" i="9" s="1"/>
  <c r="AV160" i="9" s="1"/>
  <c r="AV161" i="9" s="1"/>
  <c r="AV162" i="9" s="1"/>
  <c r="AV163" i="9" s="1"/>
  <c r="AV164" i="9" s="1"/>
  <c r="AB13" i="20"/>
  <c r="AW120" i="9"/>
  <c r="AW121" i="9" s="1"/>
  <c r="AW122" i="9" s="1"/>
  <c r="AW123" i="9" s="1"/>
  <c r="AW124" i="9" s="1"/>
  <c r="AW125" i="9" s="1"/>
  <c r="AW126" i="9" s="1"/>
  <c r="AW127" i="9" s="1"/>
  <c r="AW128" i="9" s="1"/>
  <c r="AW129" i="9" s="1"/>
  <c r="AW130" i="9" s="1"/>
  <c r="AW131" i="9" s="1"/>
  <c r="AW132" i="9" s="1"/>
  <c r="AW133" i="9" s="1"/>
  <c r="AW134" i="9" s="1"/>
  <c r="AW135" i="9" s="1"/>
  <c r="AW136" i="9" s="1"/>
  <c r="AW137" i="9" s="1"/>
  <c r="AW138" i="9" s="1"/>
  <c r="AW139" i="9" s="1"/>
  <c r="AW140" i="9" s="1"/>
  <c r="AW141" i="9" s="1"/>
  <c r="AW142" i="9" s="1"/>
  <c r="AW143" i="9" s="1"/>
  <c r="AW144" i="9" s="1"/>
  <c r="AW145" i="9" s="1"/>
  <c r="AW146" i="9" s="1"/>
  <c r="AW147" i="9" s="1"/>
  <c r="AW148" i="9" s="1"/>
  <c r="AW149" i="9" s="1"/>
  <c r="AW150" i="9" s="1"/>
  <c r="AW151" i="9" s="1"/>
  <c r="AW152" i="9" s="1"/>
  <c r="AW153" i="9" s="1"/>
  <c r="AW154" i="9" s="1"/>
  <c r="AW155" i="9" s="1"/>
  <c r="AW156" i="9" s="1"/>
  <c r="AW157" i="9" s="1"/>
  <c r="AW158" i="9" s="1"/>
  <c r="AW159" i="9" s="1"/>
  <c r="AW160" i="9" s="1"/>
  <c r="AW161" i="9" s="1"/>
  <c r="AW162" i="9" s="1"/>
  <c r="AW163" i="9" s="1"/>
  <c r="AW164" i="9" s="1"/>
  <c r="AC13" i="20"/>
  <c r="AS120" i="9"/>
  <c r="AS121" i="9" s="1"/>
  <c r="AS122" i="9" s="1"/>
  <c r="AS123" i="9" s="1"/>
  <c r="AS124" i="9" s="1"/>
  <c r="AS125" i="9" s="1"/>
  <c r="AS126" i="9" s="1"/>
  <c r="AS127" i="9" s="1"/>
  <c r="AS128" i="9" s="1"/>
  <c r="AS129" i="9" s="1"/>
  <c r="AS130" i="9" s="1"/>
  <c r="AS131" i="9" s="1"/>
  <c r="AS132" i="9" s="1"/>
  <c r="AS133" i="9" s="1"/>
  <c r="AS134" i="9" s="1"/>
  <c r="AS135" i="9" s="1"/>
  <c r="AS136" i="9" s="1"/>
  <c r="AS137" i="9" s="1"/>
  <c r="AS138" i="9" s="1"/>
  <c r="AS139" i="9" s="1"/>
  <c r="AS140" i="9" s="1"/>
  <c r="AS141" i="9" s="1"/>
  <c r="AS142" i="9" s="1"/>
  <c r="AS143" i="9" s="1"/>
  <c r="AS144" i="9" s="1"/>
  <c r="AS145" i="9" s="1"/>
  <c r="AS146" i="9" s="1"/>
  <c r="AS147" i="9" s="1"/>
  <c r="AS148" i="9" s="1"/>
  <c r="AS149" i="9" s="1"/>
  <c r="AS150" i="9" s="1"/>
  <c r="AS151" i="9" s="1"/>
  <c r="AS152" i="9" s="1"/>
  <c r="AS153" i="9" s="1"/>
  <c r="AS154" i="9" s="1"/>
  <c r="AS155" i="9" s="1"/>
  <c r="AS156" i="9" s="1"/>
  <c r="AS157" i="9" s="1"/>
  <c r="AS158" i="9" s="1"/>
  <c r="AS159" i="9" s="1"/>
  <c r="AS160" i="9" s="1"/>
  <c r="AS161" i="9" s="1"/>
  <c r="AS162" i="9" s="1"/>
  <c r="AS163" i="9" s="1"/>
  <c r="AS164" i="9" s="1"/>
  <c r="Y13" i="20"/>
  <c r="AT120" i="9"/>
  <c r="AT121" i="9" s="1"/>
  <c r="AT122" i="9" s="1"/>
  <c r="AT123" i="9" s="1"/>
  <c r="AT124" i="9" s="1"/>
  <c r="AT125" i="9" s="1"/>
  <c r="AT126" i="9" s="1"/>
  <c r="AT127" i="9" s="1"/>
  <c r="AT128" i="9" s="1"/>
  <c r="AT129" i="9" s="1"/>
  <c r="AT130" i="9" s="1"/>
  <c r="AT131" i="9" s="1"/>
  <c r="AT132" i="9" s="1"/>
  <c r="AT133" i="9" s="1"/>
  <c r="AT134" i="9" s="1"/>
  <c r="AT135" i="9" s="1"/>
  <c r="AT136" i="9" s="1"/>
  <c r="AT137" i="9" s="1"/>
  <c r="AT138" i="9" s="1"/>
  <c r="AT139" i="9" s="1"/>
  <c r="AT140" i="9" s="1"/>
  <c r="AT141" i="9" s="1"/>
  <c r="AT142" i="9" s="1"/>
  <c r="AT143" i="9" s="1"/>
  <c r="AT144" i="9" s="1"/>
  <c r="AT145" i="9" s="1"/>
  <c r="AT146" i="9" s="1"/>
  <c r="AT147" i="9" s="1"/>
  <c r="AT148" i="9" s="1"/>
  <c r="AT149" i="9" s="1"/>
  <c r="AT150" i="9" s="1"/>
  <c r="AT151" i="9" s="1"/>
  <c r="AT152" i="9" s="1"/>
  <c r="AT153" i="9" s="1"/>
  <c r="AT154" i="9" s="1"/>
  <c r="AT155" i="9" s="1"/>
  <c r="AT156" i="9" s="1"/>
  <c r="AT157" i="9" s="1"/>
  <c r="AT158" i="9" s="1"/>
  <c r="AT159" i="9" s="1"/>
  <c r="AT160" i="9" s="1"/>
  <c r="AT161" i="9" s="1"/>
  <c r="AT162" i="9" s="1"/>
  <c r="AT163" i="9" s="1"/>
  <c r="AT164" i="9" s="1"/>
  <c r="Z13" i="20"/>
  <c r="BR364" i="3"/>
  <c r="BR365" i="3"/>
  <c r="BR357" i="3"/>
  <c r="BR358" i="3"/>
  <c r="BR359" i="3"/>
  <c r="BR360" i="3"/>
  <c r="BR361" i="3"/>
  <c r="BR362" i="3"/>
  <c r="BR363" i="3"/>
  <c r="BR126" i="3"/>
  <c r="BR127" i="3"/>
  <c r="BR128" i="3"/>
  <c r="BR129" i="3"/>
  <c r="BR130" i="3"/>
  <c r="BR131" i="3"/>
  <c r="BR132" i="3"/>
  <c r="BR133" i="3"/>
  <c r="BR134" i="3"/>
  <c r="BR135" i="3"/>
  <c r="BR136" i="3"/>
  <c r="BR137" i="3"/>
  <c r="BR138" i="3"/>
  <c r="BR139" i="3"/>
  <c r="BR140" i="3"/>
  <c r="BR141" i="3"/>
  <c r="BR142" i="3"/>
  <c r="BR143" i="3"/>
  <c r="BR144" i="3"/>
  <c r="BR145" i="3"/>
  <c r="BR146" i="3"/>
  <c r="BR147" i="3"/>
  <c r="BR148" i="3"/>
  <c r="BR149" i="3"/>
  <c r="BR150" i="3"/>
  <c r="BR151" i="3"/>
  <c r="BR152" i="3"/>
  <c r="BR153" i="3"/>
  <c r="BR154" i="3"/>
  <c r="BR155" i="3"/>
  <c r="BR156" i="3"/>
  <c r="BR157" i="3"/>
  <c r="BR158" i="3"/>
  <c r="BR159" i="3"/>
  <c r="BR160" i="3"/>
  <c r="BR161" i="3"/>
  <c r="BR162" i="3"/>
  <c r="BR163" i="3"/>
  <c r="BR164" i="3"/>
  <c r="BR165" i="3"/>
  <c r="BR166" i="3"/>
  <c r="BR167" i="3"/>
  <c r="BR168" i="3"/>
  <c r="BR169" i="3"/>
  <c r="BR170" i="3"/>
  <c r="BR171" i="3"/>
  <c r="BR172" i="3"/>
  <c r="BR173" i="3"/>
  <c r="BR174" i="3"/>
  <c r="BR175" i="3"/>
  <c r="BR176" i="3"/>
  <c r="BR177" i="3"/>
  <c r="BR178" i="3"/>
  <c r="BR179" i="3"/>
  <c r="BR180" i="3"/>
  <c r="BR181" i="3"/>
  <c r="BR182" i="3"/>
  <c r="BR183" i="3"/>
  <c r="BR184" i="3"/>
  <c r="BR185" i="3"/>
  <c r="BR186" i="3"/>
  <c r="BR187" i="3"/>
  <c r="BR188" i="3"/>
  <c r="BR189" i="3"/>
  <c r="BR190" i="3"/>
  <c r="BR191" i="3"/>
  <c r="BR192" i="3"/>
  <c r="BR193" i="3"/>
  <c r="BR194" i="3"/>
  <c r="BR195" i="3"/>
  <c r="BR196" i="3"/>
  <c r="BR197" i="3"/>
  <c r="BR198" i="3"/>
  <c r="BR199" i="3"/>
  <c r="BR200" i="3"/>
  <c r="BR201" i="3"/>
  <c r="BR202" i="3"/>
  <c r="BR203" i="3"/>
  <c r="BR204" i="3"/>
  <c r="BR205" i="3"/>
  <c r="BR206" i="3"/>
  <c r="BR207" i="3"/>
  <c r="BR208" i="3"/>
  <c r="BR209" i="3"/>
  <c r="BR210" i="3"/>
  <c r="BR211" i="3"/>
  <c r="BR212" i="3"/>
  <c r="BR213" i="3"/>
  <c r="BR214" i="3"/>
  <c r="BR215" i="3"/>
  <c r="BR216" i="3"/>
  <c r="BR217" i="3"/>
  <c r="BR218" i="3"/>
  <c r="BR219" i="3"/>
  <c r="BR220" i="3"/>
  <c r="BR221" i="3"/>
  <c r="BR222" i="3"/>
  <c r="BR223" i="3"/>
  <c r="BR224" i="3"/>
  <c r="BR225" i="3"/>
  <c r="BR226" i="3"/>
  <c r="BR227" i="3"/>
  <c r="BR228" i="3"/>
  <c r="BR229" i="3"/>
  <c r="BR230" i="3"/>
  <c r="BR231" i="3"/>
  <c r="BR232" i="3"/>
  <c r="BR233" i="3"/>
  <c r="BR234" i="3"/>
  <c r="BR235" i="3"/>
  <c r="BR236" i="3"/>
  <c r="BR237" i="3"/>
  <c r="BR238" i="3"/>
  <c r="BR239" i="3"/>
  <c r="BR240" i="3"/>
  <c r="BR241" i="3"/>
  <c r="BR242" i="3"/>
  <c r="BR243" i="3"/>
  <c r="BR244" i="3"/>
  <c r="BR245" i="3"/>
  <c r="BR246" i="3"/>
  <c r="BR247" i="3"/>
  <c r="BR248" i="3"/>
  <c r="BR249" i="3"/>
  <c r="BR250" i="3"/>
  <c r="BR251" i="3"/>
  <c r="BR252" i="3"/>
  <c r="BR253" i="3"/>
  <c r="BR254" i="3"/>
  <c r="BR255" i="3"/>
  <c r="BR256" i="3"/>
  <c r="BR257" i="3"/>
  <c r="BR258" i="3"/>
  <c r="BR259" i="3"/>
  <c r="BR260" i="3"/>
  <c r="BR261" i="3"/>
  <c r="BR262" i="3"/>
  <c r="BR263" i="3"/>
  <c r="BR264" i="3"/>
  <c r="BR265" i="3"/>
  <c r="BR266" i="3"/>
  <c r="BR267" i="3"/>
  <c r="BR268" i="3"/>
  <c r="BR269" i="3"/>
  <c r="BR270" i="3"/>
  <c r="BR271" i="3"/>
  <c r="BR272" i="3"/>
  <c r="BR273" i="3"/>
  <c r="BR274" i="3"/>
  <c r="BR275" i="3"/>
  <c r="BR276" i="3"/>
  <c r="BR277" i="3"/>
  <c r="BR278" i="3"/>
  <c r="BR279" i="3"/>
  <c r="BR280" i="3"/>
  <c r="BR281" i="3"/>
  <c r="BR282" i="3"/>
  <c r="BR283" i="3"/>
  <c r="BR284" i="3"/>
  <c r="BR285" i="3"/>
  <c r="BR286" i="3"/>
  <c r="BR287" i="3"/>
  <c r="BR288" i="3"/>
  <c r="BR289" i="3"/>
  <c r="BR290" i="3"/>
  <c r="BR291" i="3"/>
  <c r="BR292" i="3"/>
  <c r="BR293" i="3"/>
  <c r="BR294" i="3"/>
  <c r="BR295" i="3"/>
  <c r="BR296" i="3"/>
  <c r="BR297" i="3"/>
  <c r="BR298" i="3"/>
  <c r="BR299" i="3"/>
  <c r="BR300" i="3"/>
  <c r="BR301" i="3"/>
  <c r="BR302" i="3"/>
  <c r="BR303" i="3"/>
  <c r="BR304" i="3"/>
  <c r="BR305" i="3"/>
  <c r="BR306" i="3"/>
  <c r="BR307" i="3"/>
  <c r="BR308" i="3"/>
  <c r="BR309" i="3"/>
  <c r="BR310" i="3"/>
  <c r="BR311" i="3"/>
  <c r="BR312" i="3"/>
  <c r="BR313" i="3"/>
  <c r="BR314" i="3"/>
  <c r="BR315" i="3"/>
  <c r="BR316" i="3"/>
  <c r="BR317" i="3"/>
  <c r="BR318" i="3"/>
  <c r="BR319" i="3"/>
  <c r="BR320" i="3"/>
  <c r="BR321" i="3"/>
  <c r="BR322" i="3"/>
  <c r="BR323" i="3"/>
  <c r="BR324" i="3"/>
  <c r="BR325" i="3"/>
  <c r="BR326" i="3"/>
  <c r="BR327" i="3"/>
  <c r="BR328" i="3"/>
  <c r="BR329" i="3"/>
  <c r="BR330" i="3"/>
  <c r="BR331" i="3"/>
  <c r="BR332" i="3"/>
  <c r="BR333" i="3"/>
  <c r="BR334" i="3"/>
  <c r="BR335" i="3"/>
  <c r="BR336" i="3"/>
  <c r="BR337" i="3"/>
  <c r="BR338" i="3"/>
  <c r="BR339" i="3"/>
  <c r="BR340" i="3"/>
  <c r="BR341" i="3"/>
  <c r="BR342" i="3"/>
  <c r="BR343" i="3"/>
  <c r="BR344" i="3"/>
  <c r="BR345" i="3"/>
  <c r="BR346" i="3"/>
  <c r="BR347" i="3"/>
  <c r="BR348" i="3"/>
  <c r="BR349" i="3"/>
  <c r="BR350" i="3"/>
  <c r="BR351" i="3"/>
  <c r="BR352" i="3"/>
  <c r="BR353" i="3"/>
  <c r="BR354" i="3"/>
  <c r="BR355" i="3"/>
  <c r="BR356" i="3"/>
  <c r="BG5" i="9" l="1"/>
  <c r="AJ135" i="9" l="1"/>
  <c r="AJ133" i="9"/>
  <c r="AJ139" i="9"/>
  <c r="AJ134" i="9"/>
  <c r="AJ136" i="9"/>
  <c r="AJ137" i="9"/>
  <c r="AJ132" i="9"/>
  <c r="AJ138" i="9"/>
  <c r="AJ140" i="9"/>
  <c r="AJ129" i="9"/>
  <c r="AJ128" i="9"/>
  <c r="AJ127" i="9"/>
  <c r="AJ130" i="9"/>
  <c r="AJ125" i="9"/>
  <c r="AJ126" i="9"/>
  <c r="AJ123" i="9"/>
  <c r="AJ124" i="9"/>
  <c r="AJ131" i="9"/>
  <c r="AJ146" i="9"/>
  <c r="AJ143" i="9"/>
  <c r="AJ144" i="9"/>
  <c r="AJ145" i="9"/>
  <c r="AJ150" i="9"/>
  <c r="AJ149" i="9"/>
  <c r="AJ141" i="9"/>
  <c r="AJ147" i="9"/>
  <c r="AJ142" i="9"/>
  <c r="AJ148" i="9"/>
  <c r="AJ179" i="9" l="1"/>
  <c r="AJ182" i="9"/>
  <c r="AJ180" i="9"/>
  <c r="AJ177" i="9"/>
  <c r="AJ178" i="9"/>
  <c r="AJ175" i="9"/>
  <c r="AJ184" i="9"/>
  <c r="AJ181" i="9"/>
  <c r="AJ173" i="9"/>
  <c r="AJ174" i="9"/>
  <c r="AJ176" i="9"/>
  <c r="AJ183" i="9"/>
  <c r="AJ165" i="9"/>
  <c r="AJ171" i="9"/>
  <c r="AJ163" i="9"/>
  <c r="AJ168" i="9"/>
  <c r="AJ166" i="9"/>
  <c r="AJ164" i="9"/>
  <c r="AJ170" i="9"/>
  <c r="AJ172" i="9"/>
  <c r="AJ169" i="9"/>
  <c r="AJ167" i="9"/>
  <c r="AJ161" i="9"/>
  <c r="AJ154" i="9"/>
  <c r="AJ157" i="9"/>
  <c r="AJ151" i="9"/>
  <c r="AJ158" i="9"/>
  <c r="AJ156" i="9"/>
  <c r="AJ153" i="9"/>
  <c r="AJ155" i="9"/>
  <c r="AJ159" i="9"/>
  <c r="AJ152" i="9"/>
  <c r="AJ162" i="9"/>
  <c r="AJ160" i="9"/>
  <c r="AK126" i="9"/>
  <c r="AK125" i="9"/>
  <c r="AK123" i="9"/>
  <c r="AK124" i="9"/>
  <c r="AK127" i="9"/>
  <c r="AL279" i="9"/>
  <c r="AL252" i="9"/>
  <c r="AL256" i="9"/>
  <c r="AL286" i="9"/>
  <c r="AL277" i="9"/>
  <c r="AL289" i="9"/>
  <c r="AL287" i="9"/>
  <c r="AL296" i="9"/>
  <c r="AL295" i="9"/>
  <c r="AL265" i="9"/>
  <c r="AL285" i="9"/>
  <c r="AL284" i="9"/>
  <c r="AL283" i="9"/>
  <c r="AL324" i="9"/>
  <c r="AL281" i="9"/>
  <c r="AL330" i="9"/>
  <c r="AL329" i="9"/>
  <c r="AL253" i="9"/>
  <c r="AL269" i="9"/>
  <c r="AL272" i="9"/>
  <c r="AL276" i="9"/>
  <c r="AL266" i="9"/>
  <c r="AL251" i="9"/>
  <c r="AL290" i="9"/>
  <c r="AL273" i="9"/>
  <c r="AL260" i="9"/>
  <c r="AL271" i="9"/>
  <c r="AL294" i="9"/>
  <c r="AL254" i="9"/>
  <c r="AL262" i="9"/>
  <c r="AL291" i="9"/>
  <c r="AL257" i="9"/>
  <c r="AL250" i="9"/>
  <c r="AL268" i="9"/>
  <c r="AL303" i="9"/>
  <c r="AL258" i="9"/>
  <c r="AL275" i="9"/>
  <c r="AL261" i="9"/>
  <c r="AL249" i="9"/>
  <c r="AL314" i="9"/>
  <c r="AL288" i="9"/>
  <c r="AL274" i="9"/>
  <c r="AL267" i="9"/>
  <c r="AL319" i="9"/>
  <c r="AL270" i="9"/>
  <c r="AL255" i="9"/>
  <c r="AL263" i="9"/>
  <c r="AL259" i="9"/>
  <c r="AL282" i="9"/>
  <c r="AL297" i="9"/>
  <c r="AL280" i="9"/>
  <c r="AL293" i="9"/>
  <c r="AL292" i="9"/>
  <c r="AL278" i="9"/>
  <c r="AL264" i="9"/>
  <c r="AL236" i="9"/>
  <c r="AL212" i="9"/>
  <c r="AL193" i="9"/>
  <c r="AL203" i="9"/>
  <c r="AL198" i="9"/>
  <c r="AL207" i="9"/>
  <c r="AL218" i="9"/>
  <c r="AL226" i="9"/>
  <c r="AL201" i="9"/>
  <c r="AL238" i="9"/>
  <c r="AL183" i="9"/>
  <c r="AL190" i="9"/>
  <c r="AL230" i="9"/>
  <c r="AL247" i="9"/>
  <c r="AL209" i="9"/>
  <c r="AL168" i="9"/>
  <c r="AL232" i="9"/>
  <c r="AL214" i="9"/>
  <c r="AL221" i="9"/>
  <c r="AL244" i="9"/>
  <c r="AL208" i="9"/>
  <c r="AL243" i="9"/>
  <c r="AL172" i="9"/>
  <c r="AL225" i="9"/>
  <c r="AL171" i="9"/>
  <c r="AL205" i="9"/>
  <c r="AL179" i="9"/>
  <c r="AL188" i="9"/>
  <c r="AL173" i="9"/>
  <c r="AL167" i="9"/>
  <c r="AL175" i="9"/>
  <c r="AL184" i="9"/>
  <c r="AL210" i="9"/>
  <c r="AL237" i="9"/>
  <c r="AL231" i="9"/>
  <c r="AL215" i="9"/>
  <c r="AL189" i="9"/>
  <c r="AL178" i="9"/>
  <c r="AL186" i="9"/>
  <c r="AL199" i="9"/>
  <c r="AL206" i="9"/>
  <c r="AL228" i="9"/>
  <c r="AL181" i="9"/>
  <c r="AL176" i="9"/>
  <c r="AL195" i="9"/>
  <c r="AL219" i="9"/>
  <c r="AL222" i="9"/>
  <c r="AL227" i="9"/>
  <c r="AL177" i="9"/>
  <c r="AL223" i="9"/>
  <c r="AL211" i="9"/>
  <c r="AL241" i="9"/>
  <c r="AL170" i="9"/>
  <c r="AL194" i="9"/>
  <c r="AL202" i="9"/>
  <c r="AL229" i="9"/>
  <c r="AL185" i="9"/>
  <c r="AL246" i="9"/>
  <c r="AL200" i="9"/>
  <c r="AL196" i="9"/>
  <c r="AL216" i="9"/>
  <c r="AL174" i="9"/>
  <c r="AL213" i="9"/>
  <c r="AL169" i="9"/>
  <c r="AL245" i="9"/>
  <c r="AL204" i="9"/>
  <c r="AL217" i="9"/>
  <c r="AL248" i="9"/>
  <c r="AL242" i="9"/>
  <c r="AL191" i="9"/>
  <c r="AL235" i="9"/>
  <c r="AL166" i="9"/>
  <c r="AL182" i="9"/>
  <c r="AL187" i="9"/>
  <c r="AL197" i="9"/>
  <c r="AL220" i="9"/>
  <c r="AL240" i="9"/>
  <c r="AL224" i="9"/>
  <c r="AL180" i="9"/>
  <c r="AL233" i="9"/>
  <c r="AL239" i="9"/>
  <c r="AL234" i="9"/>
  <c r="AL192" i="9"/>
  <c r="AL347" i="9"/>
  <c r="AL163" i="9"/>
  <c r="AL161" i="9"/>
  <c r="AL139" i="9"/>
  <c r="AL125" i="9"/>
  <c r="AL123" i="9"/>
  <c r="AL164" i="9"/>
  <c r="AL156" i="9"/>
  <c r="AL150" i="9"/>
  <c r="AL127" i="9"/>
  <c r="AL135" i="9"/>
  <c r="AL142" i="9"/>
  <c r="AL137" i="9"/>
  <c r="AL144" i="9"/>
  <c r="AL130" i="9"/>
  <c r="AL132" i="9"/>
  <c r="AL140" i="9"/>
  <c r="AL133" i="9"/>
  <c r="AL152" i="9"/>
  <c r="AL158" i="9"/>
  <c r="AL157" i="9"/>
  <c r="AL143" i="9"/>
  <c r="AL129" i="9"/>
  <c r="AL146" i="9"/>
  <c r="AL151" i="9"/>
  <c r="AL136" i="9"/>
  <c r="AL138" i="9"/>
  <c r="AL128" i="9"/>
  <c r="AL148" i="9"/>
  <c r="AL147" i="9"/>
  <c r="AL162" i="9"/>
  <c r="AL153" i="9"/>
  <c r="AL155" i="9"/>
  <c r="AL145" i="9"/>
  <c r="AL124" i="9"/>
  <c r="AL149" i="9"/>
  <c r="AL126" i="9"/>
  <c r="AL141" i="9"/>
  <c r="AL159" i="9"/>
  <c r="AL134" i="9"/>
  <c r="AL165" i="9"/>
  <c r="AL160" i="9"/>
  <c r="AL131" i="9"/>
  <c r="AL154" i="9"/>
  <c r="AL346" i="9" l="1"/>
  <c r="AL342" i="9"/>
  <c r="AL352" i="9"/>
  <c r="AL307" i="9"/>
  <c r="AL301" i="9"/>
  <c r="AL350" i="9"/>
  <c r="AL356" i="9"/>
  <c r="AL306" i="9"/>
  <c r="AL353" i="9"/>
  <c r="AL304" i="9"/>
  <c r="AL334" i="9"/>
  <c r="AL362" i="9"/>
  <c r="AL337" i="9"/>
  <c r="AL340" i="9"/>
  <c r="AJ199" i="9"/>
  <c r="AJ201" i="9"/>
  <c r="AJ208" i="9"/>
  <c r="AJ205" i="9"/>
  <c r="AJ200" i="9"/>
  <c r="AJ207" i="9"/>
  <c r="AJ202" i="9"/>
  <c r="AJ198" i="9"/>
  <c r="AJ204" i="9"/>
  <c r="AJ210" i="9"/>
  <c r="AJ206" i="9"/>
  <c r="AJ203" i="9"/>
  <c r="AJ209" i="9"/>
  <c r="AJ195" i="9"/>
  <c r="AJ196" i="9"/>
  <c r="AJ186" i="9"/>
  <c r="AJ190" i="9"/>
  <c r="AJ187" i="9"/>
  <c r="AJ191" i="9"/>
  <c r="AJ188" i="9"/>
  <c r="AJ185" i="9"/>
  <c r="AJ194" i="9"/>
  <c r="AJ189" i="9"/>
  <c r="AJ192" i="9"/>
  <c r="AL338" i="9"/>
  <c r="AJ193" i="9"/>
  <c r="AJ197" i="9"/>
  <c r="AL344" i="9"/>
  <c r="AL354" i="9"/>
  <c r="AL333" i="9"/>
  <c r="AL315" i="9"/>
  <c r="AL361" i="9"/>
  <c r="AL358" i="9"/>
  <c r="AL364" i="9"/>
  <c r="AL317" i="9"/>
  <c r="AL310" i="9"/>
  <c r="AL326" i="9"/>
  <c r="AL335" i="9"/>
  <c r="AL305" i="9"/>
  <c r="AL312" i="9"/>
  <c r="AL308" i="9"/>
  <c r="AL336" i="9"/>
  <c r="AL321" i="9"/>
  <c r="AL318" i="9"/>
  <c r="AL351" i="9"/>
  <c r="AL348" i="9"/>
  <c r="AL320" i="9"/>
  <c r="AL363" i="9"/>
  <c r="AL357" i="9"/>
  <c r="AL327" i="9"/>
  <c r="AL298" i="9"/>
  <c r="AL355" i="9"/>
  <c r="AL331" i="9"/>
  <c r="AL313" i="9"/>
  <c r="AL332" i="9"/>
  <c r="AL309" i="9"/>
  <c r="AL322" i="9"/>
  <c r="AL360" i="9"/>
  <c r="AL339" i="9"/>
  <c r="AL328" i="9"/>
  <c r="AL299" i="9"/>
  <c r="AL341" i="9"/>
  <c r="AL311" i="9"/>
  <c r="AL325" i="9"/>
  <c r="AL316" i="9"/>
  <c r="AL343" i="9"/>
  <c r="AL349" i="9"/>
  <c r="AL359" i="9"/>
  <c r="AL345" i="9"/>
  <c r="AL323" i="9"/>
  <c r="AL302" i="9"/>
  <c r="AL300" i="9"/>
  <c r="AK138" i="9"/>
  <c r="AK140" i="9"/>
  <c r="AK139" i="9"/>
  <c r="AK137" i="9"/>
  <c r="AK143" i="9"/>
  <c r="AK136" i="9"/>
  <c r="AK141" i="9"/>
  <c r="AK144" i="9"/>
  <c r="AK142" i="9"/>
  <c r="AK128" i="9"/>
  <c r="AK134" i="9"/>
  <c r="AK129" i="9"/>
  <c r="AK133" i="9"/>
  <c r="AK132" i="9"/>
  <c r="AK130" i="9"/>
  <c r="AK131" i="9"/>
  <c r="AK135" i="9"/>
  <c r="AJ289" i="9" l="1"/>
  <c r="AJ312" i="9"/>
  <c r="AJ292" i="9"/>
  <c r="AJ249" i="9"/>
  <c r="AJ250" i="9"/>
  <c r="AJ242" i="9"/>
  <c r="AJ251" i="9"/>
  <c r="AJ244" i="9"/>
  <c r="AJ314" i="9"/>
  <c r="AJ308" i="9"/>
  <c r="AJ316" i="9"/>
  <c r="AJ320" i="9"/>
  <c r="AJ319" i="9"/>
  <c r="AJ303" i="9"/>
  <c r="AJ317" i="9"/>
  <c r="AJ304" i="9"/>
  <c r="AJ311" i="9"/>
  <c r="AJ228" i="9"/>
  <c r="AJ239" i="9"/>
  <c r="AJ238" i="9"/>
  <c r="AJ226" i="9"/>
  <c r="AJ231" i="9"/>
  <c r="AJ219" i="9"/>
  <c r="AJ213" i="9"/>
  <c r="AJ212" i="9"/>
  <c r="AJ223" i="9"/>
  <c r="AJ215" i="9"/>
  <c r="AJ220" i="9"/>
  <c r="AJ225" i="9"/>
  <c r="AJ222" i="9"/>
  <c r="AJ217" i="9"/>
  <c r="AJ218" i="9"/>
  <c r="AJ214" i="9"/>
  <c r="AJ216" i="9"/>
  <c r="AJ325" i="9"/>
  <c r="AJ340" i="9"/>
  <c r="AJ347" i="9"/>
  <c r="AJ321" i="9"/>
  <c r="AJ322" i="9"/>
  <c r="AJ331" i="9"/>
  <c r="AJ332" i="9"/>
  <c r="AJ327" i="9"/>
  <c r="AJ337" i="9"/>
  <c r="AJ344" i="9"/>
  <c r="AJ329" i="9"/>
  <c r="AJ336" i="9"/>
  <c r="AJ343" i="9"/>
  <c r="AJ342" i="9"/>
  <c r="AJ323" i="9"/>
  <c r="AJ339" i="9"/>
  <c r="AJ345" i="9"/>
  <c r="AJ326" i="9"/>
  <c r="AJ348" i="9"/>
  <c r="AJ330" i="9"/>
  <c r="AJ338" i="9"/>
  <c r="AJ324" i="9"/>
  <c r="AJ334" i="9"/>
  <c r="AJ296" i="9"/>
  <c r="AJ293" i="9"/>
  <c r="AJ290" i="9"/>
  <c r="AJ288" i="9"/>
  <c r="AJ279" i="9"/>
  <c r="AJ287" i="9"/>
  <c r="AJ276" i="9"/>
  <c r="AJ291" i="9"/>
  <c r="AJ294" i="9"/>
  <c r="AJ295" i="9"/>
  <c r="AJ265" i="9"/>
  <c r="AJ275" i="9"/>
  <c r="AJ267" i="9"/>
  <c r="AJ260" i="9"/>
  <c r="AJ272" i="9"/>
  <c r="AJ261" i="9"/>
  <c r="AJ268" i="9"/>
  <c r="AJ266" i="9"/>
  <c r="AJ271" i="9"/>
  <c r="AJ273" i="9"/>
  <c r="AJ259" i="9"/>
  <c r="AJ270" i="9"/>
  <c r="AJ264" i="9"/>
  <c r="AJ263" i="9"/>
  <c r="AJ269" i="9"/>
  <c r="AJ262" i="9"/>
  <c r="AJ352" i="9"/>
  <c r="AJ359" i="9"/>
  <c r="AJ355" i="9"/>
  <c r="AJ356" i="9"/>
  <c r="AJ349" i="9"/>
  <c r="AJ350" i="9"/>
  <c r="AJ364" i="9"/>
  <c r="AJ363" i="9"/>
  <c r="AJ361" i="9"/>
  <c r="AJ357" i="9"/>
  <c r="AJ351" i="9"/>
  <c r="AJ354" i="9"/>
  <c r="AJ353" i="9"/>
  <c r="AJ360" i="9"/>
  <c r="AJ362" i="9"/>
  <c r="AJ285" i="9"/>
  <c r="AJ315" i="9"/>
  <c r="AJ346" i="9"/>
  <c r="AJ277" i="9"/>
  <c r="AJ236" i="9"/>
  <c r="AJ341" i="9"/>
  <c r="AJ258" i="9"/>
  <c r="AJ224" i="9"/>
  <c r="AJ274" i="9"/>
  <c r="AJ240" i="9"/>
  <c r="AJ358" i="9"/>
  <c r="AJ305" i="9"/>
  <c r="AJ335" i="9"/>
  <c r="AJ333" i="9"/>
  <c r="AJ283" i="9"/>
  <c r="AJ280" i="9"/>
  <c r="AJ221" i="9"/>
  <c r="AJ211" i="9"/>
  <c r="AJ299" i="9"/>
  <c r="AJ328" i="9"/>
  <c r="AK186" i="9"/>
  <c r="AK184" i="9"/>
  <c r="AK178" i="9"/>
  <c r="AK181" i="9"/>
  <c r="AK180" i="9"/>
  <c r="AK189" i="9"/>
  <c r="AK182" i="9"/>
  <c r="AK188" i="9"/>
  <c r="AK179" i="9"/>
  <c r="AK187" i="9"/>
  <c r="AK183" i="9"/>
  <c r="AK185" i="9"/>
  <c r="AK177" i="9"/>
  <c r="AK168" i="9"/>
  <c r="AK169" i="9"/>
  <c r="AK167" i="9"/>
  <c r="AK171" i="9"/>
  <c r="AK174" i="9"/>
  <c r="AK172" i="9"/>
  <c r="AK176" i="9"/>
  <c r="AK170" i="9"/>
  <c r="AK175" i="9"/>
  <c r="AK166" i="9"/>
  <c r="AK173" i="9"/>
  <c r="AK198" i="9"/>
  <c r="AK190" i="9"/>
  <c r="AK201" i="9"/>
  <c r="AK202" i="9"/>
  <c r="AK193" i="9"/>
  <c r="AK199" i="9"/>
  <c r="AK196" i="9"/>
  <c r="AK194" i="9"/>
  <c r="AK200" i="9"/>
  <c r="AK195" i="9"/>
  <c r="AK197" i="9"/>
  <c r="AK192" i="9"/>
  <c r="AK191" i="9"/>
  <c r="AK218" i="9"/>
  <c r="AK206" i="9"/>
  <c r="AK209" i="9"/>
  <c r="AK217" i="9"/>
  <c r="AK208" i="9"/>
  <c r="AK204" i="9"/>
  <c r="AK219" i="9"/>
  <c r="AK214" i="9"/>
  <c r="AK220" i="9"/>
  <c r="AK205" i="9"/>
  <c r="AK213" i="9"/>
  <c r="AK210" i="9"/>
  <c r="AK203" i="9"/>
  <c r="AK215" i="9"/>
  <c r="AK212" i="9"/>
  <c r="AK207" i="9"/>
  <c r="AK211" i="9"/>
  <c r="AK216" i="9"/>
  <c r="AK278" i="9"/>
  <c r="AK284" i="9"/>
  <c r="AK331" i="9"/>
  <c r="AK321" i="9"/>
  <c r="AK254" i="9"/>
  <c r="AK293" i="9"/>
  <c r="AK301" i="9"/>
  <c r="AK326" i="9"/>
  <c r="AK266" i="9"/>
  <c r="AK276" i="9"/>
  <c r="AK272" i="9"/>
  <c r="AK327" i="9"/>
  <c r="AK303" i="9"/>
  <c r="AK261" i="9"/>
  <c r="AK315" i="9"/>
  <c r="AK312" i="9"/>
  <c r="AK265" i="9"/>
  <c r="AK324" i="9"/>
  <c r="AK281" i="9"/>
  <c r="AK298" i="9"/>
  <c r="AK290" i="9"/>
  <c r="AK297" i="9"/>
  <c r="AK289" i="9"/>
  <c r="AK258" i="9"/>
  <c r="AK309" i="9"/>
  <c r="AK320" i="9"/>
  <c r="AK318" i="9"/>
  <c r="AK270" i="9"/>
  <c r="AK323" i="9"/>
  <c r="AK317" i="9"/>
  <c r="AK273" i="9"/>
  <c r="AK250" i="9"/>
  <c r="AK319" i="9"/>
  <c r="AK288" i="9"/>
  <c r="AK313" i="9"/>
  <c r="AK304" i="9"/>
  <c r="AK306" i="9"/>
  <c r="AK255" i="9"/>
  <c r="AK296" i="9"/>
  <c r="AK305" i="9"/>
  <c r="AK287" i="9"/>
  <c r="AK299" i="9"/>
  <c r="AK314" i="9"/>
  <c r="AK262" i="9"/>
  <c r="AK283" i="9"/>
  <c r="AK302" i="9"/>
  <c r="AK279" i="9"/>
  <c r="AK307" i="9"/>
  <c r="AK310" i="9"/>
  <c r="AK280" i="9"/>
  <c r="AK286" i="9"/>
  <c r="AK257" i="9"/>
  <c r="AK275" i="9"/>
  <c r="AK322" i="9"/>
  <c r="AK277" i="9"/>
  <c r="AK291" i="9"/>
  <c r="AK329" i="9"/>
  <c r="AK249" i="9"/>
  <c r="AK330" i="9"/>
  <c r="AK295" i="9"/>
  <c r="AK259" i="9"/>
  <c r="AK268" i="9"/>
  <c r="AK271" i="9"/>
  <c r="AK251" i="9"/>
  <c r="AK256" i="9"/>
  <c r="AK260" i="9"/>
  <c r="AK263" i="9"/>
  <c r="AK300" i="9"/>
  <c r="AK252" i="9"/>
  <c r="AK311" i="9"/>
  <c r="AK328" i="9"/>
  <c r="AK274" i="9"/>
  <c r="AK282" i="9"/>
  <c r="AK285" i="9"/>
  <c r="AK253" i="9"/>
  <c r="AK294" i="9"/>
  <c r="AK269" i="9"/>
  <c r="AK308" i="9"/>
  <c r="AK325" i="9"/>
  <c r="AK332" i="9"/>
  <c r="AK292" i="9"/>
  <c r="AK267" i="9"/>
  <c r="AK316" i="9"/>
  <c r="AK264" i="9"/>
  <c r="AK339" i="9"/>
  <c r="AK356" i="9"/>
  <c r="AK352" i="9"/>
  <c r="AK357" i="9"/>
  <c r="AK335" i="9"/>
  <c r="AK349" i="9"/>
  <c r="AK334" i="9"/>
  <c r="AK340" i="9"/>
  <c r="AK336" i="9"/>
  <c r="AK361" i="9"/>
  <c r="AK345" i="9"/>
  <c r="AK363" i="9"/>
  <c r="AK348" i="9"/>
  <c r="AK354" i="9"/>
  <c r="AK333" i="9"/>
  <c r="AK358" i="9"/>
  <c r="AK341" i="9"/>
  <c r="AK351" i="9"/>
  <c r="AK342" i="9"/>
  <c r="AK355" i="9"/>
  <c r="AK337" i="9"/>
  <c r="AK353" i="9"/>
  <c r="AK360" i="9"/>
  <c r="AK343" i="9"/>
  <c r="AK362" i="9"/>
  <c r="AK338" i="9"/>
  <c r="AK344" i="9"/>
  <c r="AK359" i="9"/>
  <c r="AK364" i="9"/>
  <c r="AK346" i="9"/>
  <c r="AK350" i="9"/>
  <c r="AK347" i="9"/>
  <c r="AK246" i="9"/>
  <c r="AK244" i="9"/>
  <c r="AK241" i="9"/>
  <c r="AK248" i="9"/>
  <c r="AK234" i="9"/>
  <c r="AK231" i="9"/>
  <c r="AK225" i="9"/>
  <c r="AK222" i="9"/>
  <c r="AK247" i="9"/>
  <c r="AK226" i="9"/>
  <c r="AK228" i="9"/>
  <c r="AK223" i="9"/>
  <c r="AK237" i="9"/>
  <c r="AK227" i="9"/>
  <c r="AK238" i="9"/>
  <c r="AK245" i="9"/>
  <c r="AK239" i="9"/>
  <c r="AK230" i="9"/>
  <c r="AK236" i="9"/>
  <c r="AK235" i="9"/>
  <c r="AK233" i="9"/>
  <c r="AK242" i="9"/>
  <c r="AK243" i="9"/>
  <c r="AK240" i="9"/>
  <c r="AK221" i="9"/>
  <c r="AK224" i="9"/>
  <c r="AK229" i="9"/>
  <c r="AK232" i="9"/>
  <c r="AK156" i="9"/>
  <c r="AK163" i="9"/>
  <c r="AK161" i="9"/>
  <c r="AK158" i="9"/>
  <c r="AK157" i="9"/>
  <c r="AK155" i="9"/>
  <c r="AK164" i="9"/>
  <c r="AK162" i="9"/>
  <c r="AK165" i="9"/>
  <c r="AK159" i="9"/>
  <c r="AK160" i="9"/>
  <c r="AK146" i="9"/>
  <c r="AK150" i="9"/>
  <c r="AK147" i="9"/>
  <c r="AK152" i="9"/>
  <c r="AK149" i="9"/>
  <c r="AK154" i="9"/>
  <c r="AK145" i="9"/>
  <c r="AK153" i="9"/>
  <c r="AK148" i="9"/>
  <c r="AK151" i="9"/>
  <c r="AJ298" i="9" l="1"/>
  <c r="AJ230" i="9"/>
  <c r="AJ252" i="9"/>
  <c r="AJ235" i="9"/>
  <c r="AJ310" i="9"/>
  <c r="AJ246" i="9"/>
  <c r="AJ309" i="9"/>
  <c r="AJ243" i="9"/>
  <c r="AJ248" i="9"/>
  <c r="AJ281" i="9"/>
  <c r="AJ229" i="9"/>
  <c r="AJ227" i="9"/>
  <c r="AJ313" i="9"/>
  <c r="AJ278" i="9"/>
  <c r="AJ284" i="9"/>
  <c r="AJ255" i="9"/>
  <c r="AJ233" i="9"/>
  <c r="AJ286" i="9"/>
  <c r="AJ302" i="9"/>
  <c r="AJ257" i="9"/>
  <c r="AJ306" i="9"/>
  <c r="AJ247" i="9"/>
  <c r="AJ241" i="9"/>
  <c r="AJ300" i="9"/>
  <c r="AJ237" i="9"/>
  <c r="AJ297" i="9"/>
  <c r="AJ254" i="9"/>
  <c r="AJ234" i="9"/>
  <c r="AJ301" i="9"/>
  <c r="AJ256" i="9"/>
  <c r="AJ245" i="9"/>
  <c r="AJ318" i="9"/>
  <c r="AJ232" i="9"/>
  <c r="AJ307" i="9"/>
  <c r="AJ282" i="9"/>
  <c r="AJ253" i="9"/>
  <c r="AI124" i="9" l="1"/>
  <c r="AI125" i="9"/>
  <c r="AI126" i="9"/>
  <c r="AI127" i="9"/>
  <c r="AI128" i="9"/>
  <c r="AI129" i="9"/>
  <c r="AI130" i="9"/>
  <c r="AI131" i="9"/>
  <c r="AI132" i="9"/>
  <c r="AI133" i="9"/>
  <c r="AI134" i="9"/>
  <c r="AI135" i="9"/>
  <c r="AI136" i="9"/>
  <c r="AI137" i="9"/>
  <c r="AI138" i="9"/>
  <c r="AI139" i="9"/>
  <c r="AI140" i="9"/>
  <c r="AI141" i="9"/>
  <c r="AI142" i="9"/>
  <c r="AI143" i="9"/>
  <c r="AI144" i="9"/>
  <c r="AI145" i="9"/>
  <c r="AI146" i="9"/>
  <c r="AI147" i="9"/>
  <c r="AI148" i="9"/>
  <c r="AI149" i="9"/>
  <c r="AI150" i="9"/>
  <c r="AI151" i="9"/>
  <c r="AI152" i="9"/>
  <c r="AI153" i="9"/>
  <c r="AI154" i="9"/>
  <c r="AI155" i="9"/>
  <c r="AI156" i="9"/>
  <c r="AI157" i="9"/>
  <c r="AI158" i="9"/>
  <c r="AI159" i="9"/>
  <c r="AI160" i="9"/>
  <c r="AI161" i="9"/>
  <c r="AI162" i="9"/>
  <c r="AI163" i="9"/>
  <c r="AI164" i="9"/>
  <c r="AI165" i="9"/>
  <c r="AI166" i="9"/>
  <c r="AI167" i="9"/>
  <c r="AI168" i="9"/>
  <c r="AI169" i="9"/>
  <c r="AI170" i="9"/>
  <c r="AI171" i="9"/>
  <c r="AI172" i="9"/>
  <c r="AI173" i="9"/>
  <c r="AI174" i="9"/>
  <c r="AI175" i="9"/>
  <c r="AI176" i="9"/>
  <c r="AI177" i="9"/>
  <c r="AI178" i="9"/>
  <c r="AI179" i="9"/>
  <c r="AI180" i="9"/>
  <c r="AI181" i="9"/>
  <c r="AI182" i="9"/>
  <c r="AI183" i="9"/>
  <c r="AI184" i="9"/>
  <c r="AI185" i="9"/>
  <c r="AI186" i="9"/>
  <c r="AI187" i="9"/>
  <c r="AI188" i="9"/>
  <c r="AI189" i="9"/>
  <c r="AI190" i="9"/>
  <c r="AI191" i="9"/>
  <c r="AI192" i="9"/>
  <c r="AI193" i="9"/>
  <c r="AI194" i="9"/>
  <c r="AI195" i="9"/>
  <c r="AI196" i="9"/>
  <c r="AI197" i="9"/>
  <c r="AI198" i="9"/>
  <c r="AI199" i="9"/>
  <c r="AI200" i="9"/>
  <c r="AI201" i="9"/>
  <c r="AI202" i="9"/>
  <c r="AI203" i="9"/>
  <c r="AI204" i="9"/>
  <c r="AI205" i="9"/>
  <c r="AI206" i="9"/>
  <c r="AI207" i="9"/>
  <c r="AI208" i="9"/>
  <c r="AI209" i="9"/>
  <c r="AI210" i="9"/>
  <c r="AI211" i="9"/>
  <c r="AI212" i="9"/>
  <c r="AI213" i="9"/>
  <c r="AI214" i="9"/>
  <c r="AI215" i="9"/>
  <c r="AI216" i="9"/>
  <c r="AI217" i="9"/>
  <c r="AI218" i="9"/>
  <c r="AI219" i="9"/>
  <c r="AI220" i="9"/>
  <c r="AI221" i="9"/>
  <c r="AI222" i="9"/>
  <c r="AI223" i="9"/>
  <c r="AI224" i="9"/>
  <c r="AI225" i="9"/>
  <c r="AI226" i="9"/>
  <c r="AI227" i="9"/>
  <c r="AI228" i="9"/>
  <c r="AI229" i="9"/>
  <c r="AI230" i="9"/>
  <c r="AI231" i="9"/>
  <c r="AI232" i="9"/>
  <c r="AI233" i="9"/>
  <c r="AI234" i="9"/>
  <c r="AI235" i="9"/>
  <c r="AI236" i="9"/>
  <c r="AI237" i="9"/>
  <c r="AI238" i="9"/>
  <c r="AI239" i="9"/>
  <c r="AI240" i="9"/>
  <c r="AI241" i="9"/>
  <c r="AI242" i="9"/>
  <c r="AI243" i="9"/>
  <c r="AI244" i="9"/>
  <c r="AI245" i="9"/>
  <c r="AI246" i="9"/>
  <c r="AI247" i="9"/>
  <c r="AI248" i="9"/>
  <c r="AI249" i="9"/>
  <c r="AI250" i="9"/>
  <c r="AI251" i="9"/>
  <c r="AI252" i="9"/>
  <c r="AI253" i="9"/>
  <c r="AI254" i="9"/>
  <c r="AI255" i="9"/>
  <c r="AI256" i="9"/>
  <c r="AI257" i="9"/>
  <c r="AI258" i="9"/>
  <c r="AI259" i="9"/>
  <c r="AI260" i="9"/>
  <c r="AI261" i="9"/>
  <c r="AI262" i="9"/>
  <c r="AI263" i="9"/>
  <c r="AI264" i="9"/>
  <c r="AI265" i="9"/>
  <c r="AI266" i="9"/>
  <c r="AI267" i="9"/>
  <c r="AI268" i="9"/>
  <c r="AI269" i="9"/>
  <c r="AI270" i="9"/>
  <c r="AI271" i="9"/>
  <c r="AI272" i="9"/>
  <c r="AI273" i="9"/>
  <c r="AI274" i="9"/>
  <c r="AI275" i="9"/>
  <c r="AI276" i="9"/>
  <c r="AI277" i="9"/>
  <c r="AI278" i="9"/>
  <c r="AI279" i="9"/>
  <c r="AI280" i="9"/>
  <c r="AI281" i="9"/>
  <c r="AI282" i="9"/>
  <c r="AI283" i="9"/>
  <c r="AI284" i="9"/>
  <c r="AI285" i="9"/>
  <c r="AI286" i="9"/>
  <c r="AI287" i="9"/>
  <c r="AI288" i="9"/>
  <c r="AI289" i="9"/>
  <c r="AI290" i="9"/>
  <c r="AI291" i="9"/>
  <c r="AI292" i="9"/>
  <c r="AI293" i="9"/>
  <c r="AI294" i="9"/>
  <c r="AI295" i="9"/>
  <c r="AI296" i="9"/>
  <c r="AI297" i="9"/>
  <c r="AI298" i="9"/>
  <c r="AI299" i="9"/>
  <c r="AI300" i="9"/>
  <c r="AI301" i="9"/>
  <c r="AI302" i="9"/>
  <c r="AI303" i="9"/>
  <c r="AI304" i="9"/>
  <c r="AI305" i="9"/>
  <c r="AI306" i="9"/>
  <c r="AI307" i="9"/>
  <c r="AI308" i="9"/>
  <c r="AI309" i="9"/>
  <c r="AI310" i="9"/>
  <c r="AI311" i="9"/>
  <c r="AI312" i="9"/>
  <c r="AI313" i="9"/>
  <c r="AI314" i="9"/>
  <c r="AI315" i="9"/>
  <c r="AI316" i="9"/>
  <c r="AI317" i="9"/>
  <c r="AI318" i="9"/>
  <c r="AI319" i="9"/>
  <c r="AI320" i="9"/>
  <c r="AI321" i="9"/>
  <c r="AI322" i="9"/>
  <c r="AI323" i="9"/>
  <c r="AI324" i="9"/>
  <c r="AI325" i="9"/>
  <c r="AI326" i="9"/>
  <c r="AI327" i="9"/>
  <c r="AI328" i="9"/>
  <c r="AI329" i="9"/>
  <c r="AI330" i="9"/>
  <c r="AI331" i="9"/>
  <c r="AI332" i="9"/>
  <c r="AI333" i="9"/>
  <c r="AI334" i="9"/>
  <c r="AI335" i="9"/>
  <c r="AI336" i="9"/>
  <c r="AI337" i="9"/>
  <c r="AI338" i="9"/>
  <c r="AI339" i="9"/>
  <c r="AI340" i="9"/>
  <c r="AI341" i="9"/>
  <c r="AI342" i="9"/>
  <c r="AI343" i="9"/>
  <c r="AI344" i="9"/>
  <c r="AI345" i="9"/>
  <c r="AI346" i="9"/>
  <c r="AI347" i="9"/>
  <c r="AI348" i="9"/>
  <c r="AI349" i="9"/>
  <c r="AI350" i="9"/>
  <c r="AI351" i="9"/>
  <c r="AI352" i="9"/>
  <c r="AI353" i="9"/>
  <c r="AI354" i="9"/>
  <c r="AI355" i="9"/>
  <c r="AI356" i="9"/>
  <c r="AI357" i="9"/>
  <c r="AI358" i="9"/>
  <c r="AI359" i="9"/>
  <c r="AI360" i="9"/>
  <c r="AI361" i="9"/>
  <c r="AI362" i="9"/>
  <c r="AI363" i="9"/>
  <c r="AI364" i="9"/>
  <c r="AI123" i="9"/>
  <c r="F115" i="6" l="1"/>
  <c r="AA64" i="6" l="1"/>
  <c r="AB64" i="6"/>
  <c r="AC64" i="6"/>
  <c r="AD64" i="6"/>
  <c r="AE64" i="6"/>
  <c r="AH64" i="6"/>
  <c r="AI64" i="6"/>
  <c r="AJ64" i="6"/>
  <c r="AK64" i="6"/>
  <c r="AL64" i="6"/>
  <c r="AA65" i="6"/>
  <c r="AB65" i="6"/>
  <c r="AC65" i="6"/>
  <c r="AD65" i="6"/>
  <c r="AE65" i="6"/>
  <c r="AH65" i="6"/>
  <c r="AI65" i="6"/>
  <c r="AJ65" i="6"/>
  <c r="AK65" i="6"/>
  <c r="AL65" i="6"/>
  <c r="AA66" i="6"/>
  <c r="AB66" i="6"/>
  <c r="AC66" i="6"/>
  <c r="AD66" i="6"/>
  <c r="AE66" i="6"/>
  <c r="AH66" i="6"/>
  <c r="AI66" i="6"/>
  <c r="AJ66" i="6"/>
  <c r="AK66" i="6"/>
  <c r="AL66" i="6"/>
  <c r="AA67" i="6"/>
  <c r="AB67" i="6"/>
  <c r="AC67" i="6"/>
  <c r="AD67" i="6"/>
  <c r="AE67" i="6"/>
  <c r="AH67" i="6"/>
  <c r="AI67" i="6"/>
  <c r="AJ67" i="6"/>
  <c r="AK67" i="6"/>
  <c r="AL67" i="6"/>
  <c r="AA68" i="6"/>
  <c r="AB68" i="6"/>
  <c r="AC68" i="6"/>
  <c r="AD68" i="6"/>
  <c r="AE68" i="6"/>
  <c r="AH68" i="6"/>
  <c r="AI68" i="6"/>
  <c r="AJ68" i="6"/>
  <c r="AK68" i="6"/>
  <c r="AL68" i="6"/>
  <c r="AA69" i="6"/>
  <c r="AB69" i="6"/>
  <c r="AC69" i="6"/>
  <c r="AD69" i="6"/>
  <c r="AE69" i="6"/>
  <c r="AH69" i="6"/>
  <c r="AI69" i="6"/>
  <c r="AJ69" i="6"/>
  <c r="AK69" i="6"/>
  <c r="AL69" i="6"/>
  <c r="AA70" i="6"/>
  <c r="AB70" i="6"/>
  <c r="AC70" i="6"/>
  <c r="AD70" i="6"/>
  <c r="AE70" i="6"/>
  <c r="AH70" i="6"/>
  <c r="AI70" i="6"/>
  <c r="AJ70" i="6"/>
  <c r="AK70" i="6"/>
  <c r="AL70" i="6"/>
  <c r="AA71" i="6"/>
  <c r="AB71" i="6"/>
  <c r="AC71" i="6"/>
  <c r="AD71" i="6"/>
  <c r="AE71" i="6"/>
  <c r="AH71" i="6"/>
  <c r="AI71" i="6"/>
  <c r="AJ71" i="6"/>
  <c r="AK71" i="6"/>
  <c r="AL71" i="6"/>
  <c r="AA72" i="6"/>
  <c r="AB72" i="6"/>
  <c r="AC72" i="6"/>
  <c r="AD72" i="6"/>
  <c r="AE72" i="6"/>
  <c r="AH72" i="6"/>
  <c r="AI72" i="6"/>
  <c r="AJ72" i="6"/>
  <c r="AK72" i="6"/>
  <c r="AL72" i="6"/>
  <c r="AA73" i="6"/>
  <c r="AB73" i="6"/>
  <c r="AC73" i="6"/>
  <c r="AD73" i="6"/>
  <c r="AE73" i="6"/>
  <c r="AH73" i="6"/>
  <c r="AI73" i="6"/>
  <c r="AJ73" i="6"/>
  <c r="AK73" i="6"/>
  <c r="AL73" i="6"/>
  <c r="AA74" i="6"/>
  <c r="AB74" i="6"/>
  <c r="AC74" i="6"/>
  <c r="AD74" i="6"/>
  <c r="AE74" i="6"/>
  <c r="AH74" i="6"/>
  <c r="AI74" i="6"/>
  <c r="AJ74" i="6"/>
  <c r="AK74" i="6"/>
  <c r="AL74" i="6"/>
  <c r="AA75" i="6"/>
  <c r="AB75" i="6"/>
  <c r="AC75" i="6"/>
  <c r="AD75" i="6"/>
  <c r="AE75" i="6"/>
  <c r="AH75" i="6"/>
  <c r="AI75" i="6"/>
  <c r="AJ75" i="6"/>
  <c r="AK75" i="6"/>
  <c r="AL75" i="6"/>
  <c r="AA76" i="6"/>
  <c r="AB76" i="6"/>
  <c r="AC76" i="6"/>
  <c r="AD76" i="6"/>
  <c r="AE76" i="6"/>
  <c r="AH76" i="6"/>
  <c r="AI76" i="6"/>
  <c r="AJ76" i="6"/>
  <c r="AK76" i="6"/>
  <c r="AL76" i="6"/>
  <c r="AA77" i="6"/>
  <c r="AB77" i="6"/>
  <c r="AC77" i="6"/>
  <c r="AD77" i="6"/>
  <c r="AE77" i="6"/>
  <c r="AH77" i="6"/>
  <c r="AI77" i="6"/>
  <c r="AJ77" i="6"/>
  <c r="AK77" i="6"/>
  <c r="AL77" i="6"/>
  <c r="AA78" i="6"/>
  <c r="AB78" i="6"/>
  <c r="AC78" i="6"/>
  <c r="AD78" i="6"/>
  <c r="AE78" i="6"/>
  <c r="AH78" i="6"/>
  <c r="AI78" i="6"/>
  <c r="AJ78" i="6"/>
  <c r="AK78" i="6"/>
  <c r="AL78" i="6"/>
  <c r="AA79" i="6"/>
  <c r="AB79" i="6"/>
  <c r="AC79" i="6"/>
  <c r="AD79" i="6"/>
  <c r="AE79" i="6"/>
  <c r="AH79" i="6"/>
  <c r="AI79" i="6"/>
  <c r="AJ79" i="6"/>
  <c r="AK79" i="6"/>
  <c r="AL79" i="6"/>
  <c r="AA80" i="6"/>
  <c r="AB80" i="6"/>
  <c r="AC80" i="6"/>
  <c r="AD80" i="6"/>
  <c r="AE80" i="6"/>
  <c r="AH80" i="6"/>
  <c r="AI80" i="6"/>
  <c r="AJ80" i="6"/>
  <c r="AK80" i="6"/>
  <c r="AL80" i="6"/>
  <c r="AA81" i="6"/>
  <c r="AB81" i="6"/>
  <c r="AC81" i="6"/>
  <c r="AD81" i="6"/>
  <c r="AE81" i="6"/>
  <c r="AH81" i="6"/>
  <c r="AI81" i="6"/>
  <c r="AJ81" i="6"/>
  <c r="AK81" i="6"/>
  <c r="AL81" i="6"/>
  <c r="AA82" i="6"/>
  <c r="AB82" i="6"/>
  <c r="AC82" i="6"/>
  <c r="AD82" i="6"/>
  <c r="AE82" i="6"/>
  <c r="AH82" i="6"/>
  <c r="AI82" i="6"/>
  <c r="AJ82" i="6"/>
  <c r="AK82" i="6"/>
  <c r="AL82" i="6"/>
  <c r="AA83" i="6"/>
  <c r="AB83" i="6"/>
  <c r="AC83" i="6"/>
  <c r="AD83" i="6"/>
  <c r="AE83" i="6"/>
  <c r="AH83" i="6"/>
  <c r="AI83" i="6"/>
  <c r="AJ83" i="6"/>
  <c r="AK83" i="6"/>
  <c r="AL83" i="6"/>
  <c r="AA54" i="6"/>
  <c r="AB54" i="6"/>
  <c r="AC54" i="6"/>
  <c r="AD54" i="6"/>
  <c r="AE54" i="6"/>
  <c r="AH54" i="6"/>
  <c r="AI54" i="6"/>
  <c r="AJ54" i="6"/>
  <c r="AK54" i="6"/>
  <c r="AL54" i="6"/>
  <c r="AA55" i="6"/>
  <c r="AB55" i="6"/>
  <c r="AC55" i="6"/>
  <c r="AD55" i="6"/>
  <c r="AE55" i="6"/>
  <c r="AH55" i="6"/>
  <c r="AI55" i="6"/>
  <c r="AJ55" i="6"/>
  <c r="AK55" i="6"/>
  <c r="AL55" i="6"/>
  <c r="AA56" i="6"/>
  <c r="AB56" i="6"/>
  <c r="AC56" i="6"/>
  <c r="AD56" i="6"/>
  <c r="AE56" i="6"/>
  <c r="AH56" i="6"/>
  <c r="AI56" i="6"/>
  <c r="AJ56" i="6"/>
  <c r="AK56" i="6"/>
  <c r="AL56" i="6"/>
  <c r="AA57" i="6"/>
  <c r="AB57" i="6"/>
  <c r="AC57" i="6"/>
  <c r="AD57" i="6"/>
  <c r="AE57" i="6"/>
  <c r="AH57" i="6"/>
  <c r="AI57" i="6"/>
  <c r="AJ57" i="6"/>
  <c r="AK57" i="6"/>
  <c r="AL57" i="6"/>
  <c r="AA58" i="6"/>
  <c r="AB58" i="6"/>
  <c r="AC58" i="6"/>
  <c r="AD58" i="6"/>
  <c r="AE58" i="6"/>
  <c r="AH58" i="6"/>
  <c r="AI58" i="6"/>
  <c r="AJ58" i="6"/>
  <c r="AK58" i="6"/>
  <c r="AL58" i="6"/>
  <c r="AA59" i="6"/>
  <c r="AB59" i="6"/>
  <c r="AC59" i="6"/>
  <c r="AD59" i="6"/>
  <c r="AE59" i="6"/>
  <c r="AH59" i="6"/>
  <c r="AI59" i="6"/>
  <c r="AJ59" i="6"/>
  <c r="AK59" i="6"/>
  <c r="AL59" i="6"/>
  <c r="AA60" i="6"/>
  <c r="AB60" i="6"/>
  <c r="AC60" i="6"/>
  <c r="AD60" i="6"/>
  <c r="AE60" i="6"/>
  <c r="AH60" i="6"/>
  <c r="AI60" i="6"/>
  <c r="AJ60" i="6"/>
  <c r="AK60" i="6"/>
  <c r="AL60" i="6"/>
  <c r="AA61" i="6"/>
  <c r="AB61" i="6"/>
  <c r="AC61" i="6"/>
  <c r="AD61" i="6"/>
  <c r="AE61" i="6"/>
  <c r="AH61" i="6"/>
  <c r="AI61" i="6"/>
  <c r="AJ61" i="6"/>
  <c r="AK61" i="6"/>
  <c r="AL61" i="6"/>
  <c r="AA62" i="6"/>
  <c r="AB62" i="6"/>
  <c r="AC62" i="6"/>
  <c r="AD62" i="6"/>
  <c r="AE62" i="6"/>
  <c r="AH62" i="6"/>
  <c r="AI62" i="6"/>
  <c r="AJ62" i="6"/>
  <c r="AK62" i="6"/>
  <c r="AL62" i="6"/>
  <c r="AA63" i="6"/>
  <c r="AB63" i="6"/>
  <c r="AC63" i="6"/>
  <c r="AD63" i="6"/>
  <c r="AE63" i="6"/>
  <c r="AH63" i="6"/>
  <c r="AI63" i="6"/>
  <c r="AJ63" i="6"/>
  <c r="AK63" i="6"/>
  <c r="AL63" i="6"/>
  <c r="B114" i="6"/>
  <c r="D114" i="6"/>
  <c r="E114" i="6"/>
  <c r="F114" i="6"/>
  <c r="G114" i="6"/>
  <c r="H114" i="6"/>
  <c r="K114" i="6"/>
  <c r="L114" i="6"/>
  <c r="M114" i="6"/>
  <c r="N114" i="6"/>
  <c r="O114" i="6"/>
  <c r="B115" i="6"/>
  <c r="D115" i="6"/>
  <c r="E115" i="6"/>
  <c r="G115" i="6"/>
  <c r="H115" i="6"/>
  <c r="K115" i="6"/>
  <c r="L115" i="6"/>
  <c r="M115" i="6"/>
  <c r="N115" i="6"/>
  <c r="O115" i="6"/>
  <c r="B116" i="6"/>
  <c r="D116" i="6"/>
  <c r="E116" i="6"/>
  <c r="F116" i="6"/>
  <c r="G116" i="6"/>
  <c r="H116" i="6"/>
  <c r="K116" i="6"/>
  <c r="L116" i="6"/>
  <c r="M116" i="6"/>
  <c r="N116" i="6"/>
  <c r="O116" i="6"/>
  <c r="B117" i="6"/>
  <c r="D117" i="6"/>
  <c r="E117" i="6"/>
  <c r="F117" i="6"/>
  <c r="G117" i="6"/>
  <c r="H117" i="6"/>
  <c r="K117" i="6"/>
  <c r="L117" i="6"/>
  <c r="M117" i="6"/>
  <c r="N117" i="6"/>
  <c r="O117" i="6"/>
  <c r="B118" i="6"/>
  <c r="D118" i="6"/>
  <c r="O13" i="20" s="1"/>
  <c r="E118" i="6"/>
  <c r="P13" i="20" s="1"/>
  <c r="F118" i="6"/>
  <c r="Q13" i="20" s="1"/>
  <c r="G118" i="6"/>
  <c r="R13" i="20" s="1"/>
  <c r="H118" i="6"/>
  <c r="S13" i="20" s="1"/>
  <c r="K118" i="6"/>
  <c r="L118" i="6"/>
  <c r="M118" i="6"/>
  <c r="N118" i="6"/>
  <c r="O118" i="6"/>
  <c r="B119" i="6"/>
  <c r="D119" i="6"/>
  <c r="E119" i="6"/>
  <c r="F119" i="6"/>
  <c r="G119" i="6"/>
  <c r="H119" i="6"/>
  <c r="K119" i="6"/>
  <c r="L119" i="6"/>
  <c r="M119" i="6"/>
  <c r="N119" i="6"/>
  <c r="O119" i="6"/>
  <c r="B120" i="6"/>
  <c r="D120" i="6"/>
  <c r="E120" i="6"/>
  <c r="F120" i="6"/>
  <c r="G120" i="6"/>
  <c r="H120" i="6"/>
  <c r="K120" i="6"/>
  <c r="L120" i="6"/>
  <c r="M120" i="6"/>
  <c r="N120" i="6"/>
  <c r="O120" i="6"/>
  <c r="B121" i="6"/>
  <c r="D121" i="6"/>
  <c r="E121" i="6"/>
  <c r="F121" i="6"/>
  <c r="G121" i="6"/>
  <c r="H121" i="6"/>
  <c r="K121" i="6"/>
  <c r="L121" i="6"/>
  <c r="M121" i="6"/>
  <c r="N121" i="6"/>
  <c r="O121" i="6"/>
  <c r="B122" i="6"/>
  <c r="D122" i="6"/>
  <c r="E122" i="6"/>
  <c r="F122" i="6"/>
  <c r="G122" i="6"/>
  <c r="H122" i="6"/>
  <c r="K122" i="6"/>
  <c r="L122" i="6"/>
  <c r="M122" i="6"/>
  <c r="N122" i="6"/>
  <c r="O122" i="6"/>
  <c r="B123" i="6"/>
  <c r="D123" i="6"/>
  <c r="E123" i="6"/>
  <c r="F123" i="6"/>
  <c r="G123" i="6"/>
  <c r="H123" i="6"/>
  <c r="K123" i="6"/>
  <c r="L123" i="6"/>
  <c r="M123" i="6"/>
  <c r="N123" i="6"/>
  <c r="O123" i="6"/>
  <c r="B124" i="6"/>
  <c r="D124" i="6"/>
  <c r="E124" i="6"/>
  <c r="F124" i="6"/>
  <c r="G124" i="6"/>
  <c r="H124" i="6"/>
  <c r="K124" i="6"/>
  <c r="L124" i="6"/>
  <c r="M124" i="6"/>
  <c r="N124" i="6"/>
  <c r="O124" i="6"/>
  <c r="B125" i="6"/>
  <c r="D125" i="6"/>
  <c r="E125" i="6"/>
  <c r="F125" i="6"/>
  <c r="G125" i="6"/>
  <c r="H125" i="6"/>
  <c r="K125" i="6"/>
  <c r="L125" i="6"/>
  <c r="M125" i="6"/>
  <c r="N125" i="6"/>
  <c r="O125" i="6"/>
  <c r="B126" i="6"/>
  <c r="D126" i="6"/>
  <c r="E126" i="6"/>
  <c r="F126" i="6"/>
  <c r="G126" i="6"/>
  <c r="H126" i="6"/>
  <c r="K126" i="6"/>
  <c r="L126" i="6"/>
  <c r="M126" i="6"/>
  <c r="N126" i="6"/>
  <c r="O126" i="6"/>
  <c r="B127" i="6"/>
  <c r="D127" i="6"/>
  <c r="E127" i="6"/>
  <c r="F127" i="6"/>
  <c r="G127" i="6"/>
  <c r="H127" i="6"/>
  <c r="K127" i="6"/>
  <c r="L127" i="6"/>
  <c r="M127" i="6"/>
  <c r="N127" i="6"/>
  <c r="O127" i="6"/>
  <c r="B128" i="6"/>
  <c r="D128" i="6"/>
  <c r="E128" i="6"/>
  <c r="F128" i="6"/>
  <c r="G128" i="6"/>
  <c r="H128" i="6"/>
  <c r="K128" i="6"/>
  <c r="L128" i="6"/>
  <c r="M128" i="6"/>
  <c r="N128" i="6"/>
  <c r="O128" i="6"/>
  <c r="B129" i="6"/>
  <c r="D129" i="6"/>
  <c r="E129" i="6"/>
  <c r="F129" i="6"/>
  <c r="G129" i="6"/>
  <c r="H129" i="6"/>
  <c r="K129" i="6"/>
  <c r="L129" i="6"/>
  <c r="M129" i="6"/>
  <c r="N129" i="6"/>
  <c r="O129" i="6"/>
  <c r="B130" i="6"/>
  <c r="D130" i="6"/>
  <c r="E130" i="6"/>
  <c r="F130" i="6"/>
  <c r="G130" i="6"/>
  <c r="H130" i="6"/>
  <c r="K130" i="6"/>
  <c r="L130" i="6"/>
  <c r="M130" i="6"/>
  <c r="N130" i="6"/>
  <c r="O130" i="6"/>
  <c r="B131" i="6"/>
  <c r="D131" i="6"/>
  <c r="E131" i="6"/>
  <c r="F131" i="6"/>
  <c r="G131" i="6"/>
  <c r="H131" i="6"/>
  <c r="K131" i="6"/>
  <c r="L131" i="6"/>
  <c r="M131" i="6"/>
  <c r="N131" i="6"/>
  <c r="O131" i="6"/>
  <c r="B132" i="6"/>
  <c r="D132" i="6"/>
  <c r="E132" i="6"/>
  <c r="F132" i="6"/>
  <c r="G132" i="6"/>
  <c r="H132" i="6"/>
  <c r="K132" i="6"/>
  <c r="L132" i="6"/>
  <c r="M132" i="6"/>
  <c r="N132" i="6"/>
  <c r="O132" i="6"/>
  <c r="B133" i="6"/>
  <c r="D133" i="6"/>
  <c r="E133" i="6"/>
  <c r="F133" i="6"/>
  <c r="G133" i="6"/>
  <c r="H133" i="6"/>
  <c r="K133" i="6"/>
  <c r="L133" i="6"/>
  <c r="M133" i="6"/>
  <c r="N133" i="6"/>
  <c r="O133" i="6"/>
  <c r="B134" i="6"/>
  <c r="D134" i="6"/>
  <c r="E134" i="6"/>
  <c r="F134" i="6"/>
  <c r="G134" i="6"/>
  <c r="H134" i="6"/>
  <c r="K134" i="6"/>
  <c r="L134" i="6"/>
  <c r="M134" i="6"/>
  <c r="N134" i="6"/>
  <c r="O134" i="6"/>
  <c r="B135" i="6"/>
  <c r="D135" i="6"/>
  <c r="E135" i="6"/>
  <c r="F135" i="6"/>
  <c r="G135" i="6"/>
  <c r="H135" i="6"/>
  <c r="K135" i="6"/>
  <c r="L135" i="6"/>
  <c r="M135" i="6"/>
  <c r="N135" i="6"/>
  <c r="O135" i="6"/>
  <c r="B136" i="6"/>
  <c r="D136" i="6"/>
  <c r="E136" i="6"/>
  <c r="F136" i="6"/>
  <c r="G136" i="6"/>
  <c r="H136" i="6"/>
  <c r="K136" i="6"/>
  <c r="L136" i="6"/>
  <c r="M136" i="6"/>
  <c r="N136" i="6"/>
  <c r="O136" i="6"/>
  <c r="B137" i="6"/>
  <c r="D137" i="6"/>
  <c r="E137" i="6"/>
  <c r="F137" i="6"/>
  <c r="G137" i="6"/>
  <c r="H137" i="6"/>
  <c r="K137" i="6"/>
  <c r="L137" i="6"/>
  <c r="M137" i="6"/>
  <c r="N137" i="6"/>
  <c r="O137" i="6"/>
  <c r="B138" i="6"/>
  <c r="D138" i="6"/>
  <c r="E138" i="6"/>
  <c r="F138" i="6"/>
  <c r="G138" i="6"/>
  <c r="H138" i="6"/>
  <c r="K138" i="6"/>
  <c r="L138" i="6"/>
  <c r="M138" i="6"/>
  <c r="N138" i="6"/>
  <c r="O138" i="6"/>
  <c r="B139" i="6"/>
  <c r="D139" i="6"/>
  <c r="E139" i="6"/>
  <c r="F139" i="6"/>
  <c r="G139" i="6"/>
  <c r="H139" i="6"/>
  <c r="K139" i="6"/>
  <c r="L139" i="6"/>
  <c r="M139" i="6"/>
  <c r="N139" i="6"/>
  <c r="O139" i="6"/>
  <c r="B140" i="6"/>
  <c r="D140" i="6"/>
  <c r="E140" i="6"/>
  <c r="F140" i="6"/>
  <c r="G140" i="6"/>
  <c r="H140" i="6"/>
  <c r="K140" i="6"/>
  <c r="L140" i="6"/>
  <c r="M140" i="6"/>
  <c r="N140" i="6"/>
  <c r="O140" i="6"/>
  <c r="B141" i="6"/>
  <c r="D141" i="6"/>
  <c r="E141" i="6"/>
  <c r="F141" i="6"/>
  <c r="G141" i="6"/>
  <c r="H141" i="6"/>
  <c r="K141" i="6"/>
  <c r="L141" i="6"/>
  <c r="M141" i="6"/>
  <c r="N141" i="6"/>
  <c r="O141" i="6"/>
  <c r="B142" i="6"/>
  <c r="D142" i="6"/>
  <c r="E142" i="6"/>
  <c r="F142" i="6"/>
  <c r="G142" i="6"/>
  <c r="H142" i="6"/>
  <c r="K142" i="6"/>
  <c r="L142" i="6"/>
  <c r="M142" i="6"/>
  <c r="N142" i="6"/>
  <c r="O142" i="6"/>
  <c r="B143" i="6"/>
  <c r="D143" i="6"/>
  <c r="E143" i="6"/>
  <c r="F143" i="6"/>
  <c r="G143" i="6"/>
  <c r="H143" i="6"/>
  <c r="K143" i="6"/>
  <c r="L143" i="6"/>
  <c r="M143" i="6"/>
  <c r="N143" i="6"/>
  <c r="O143" i="6"/>
  <c r="B144" i="6"/>
  <c r="D144" i="6"/>
  <c r="E144" i="6"/>
  <c r="F144" i="6"/>
  <c r="G144" i="6"/>
  <c r="H144" i="6"/>
  <c r="K144" i="6"/>
  <c r="L144" i="6"/>
  <c r="M144" i="6"/>
  <c r="N144" i="6"/>
  <c r="O144" i="6"/>
  <c r="B145" i="6"/>
  <c r="D145" i="6"/>
  <c r="E145" i="6"/>
  <c r="F145" i="6"/>
  <c r="G145" i="6"/>
  <c r="H145" i="6"/>
  <c r="K145" i="6"/>
  <c r="L145" i="6"/>
  <c r="M145" i="6"/>
  <c r="N145" i="6"/>
  <c r="O145" i="6"/>
  <c r="B146" i="6"/>
  <c r="D146" i="6"/>
  <c r="E146" i="6"/>
  <c r="F146" i="6"/>
  <c r="G146" i="6"/>
  <c r="H146" i="6"/>
  <c r="K146" i="6"/>
  <c r="L146" i="6"/>
  <c r="M146" i="6"/>
  <c r="N146" i="6"/>
  <c r="O146" i="6"/>
  <c r="B147" i="6"/>
  <c r="D147" i="6"/>
  <c r="E147" i="6"/>
  <c r="F147" i="6"/>
  <c r="G147" i="6"/>
  <c r="H147" i="6"/>
  <c r="K147" i="6"/>
  <c r="L147" i="6"/>
  <c r="M147" i="6"/>
  <c r="N147" i="6"/>
  <c r="O147" i="6"/>
  <c r="B148" i="6"/>
  <c r="D148" i="6"/>
  <c r="E148" i="6"/>
  <c r="F148" i="6"/>
  <c r="G148" i="6"/>
  <c r="H148" i="6"/>
  <c r="K148" i="6"/>
  <c r="L148" i="6"/>
  <c r="M148" i="6"/>
  <c r="N148" i="6"/>
  <c r="O148" i="6"/>
  <c r="B149" i="6"/>
  <c r="D149" i="6"/>
  <c r="E149" i="6"/>
  <c r="F149" i="6"/>
  <c r="G149" i="6"/>
  <c r="H149" i="6"/>
  <c r="K149" i="6"/>
  <c r="L149" i="6"/>
  <c r="M149" i="6"/>
  <c r="N149" i="6"/>
  <c r="O149" i="6"/>
  <c r="B150" i="6"/>
  <c r="D150" i="6"/>
  <c r="E150" i="6"/>
  <c r="F150" i="6"/>
  <c r="G150" i="6"/>
  <c r="H150" i="6"/>
  <c r="K150" i="6"/>
  <c r="L150" i="6"/>
  <c r="M150" i="6"/>
  <c r="N150" i="6"/>
  <c r="O150" i="6"/>
  <c r="B151" i="6"/>
  <c r="D151" i="6"/>
  <c r="E151" i="6"/>
  <c r="F151" i="6"/>
  <c r="G151" i="6"/>
  <c r="H151" i="6"/>
  <c r="K151" i="6"/>
  <c r="L151" i="6"/>
  <c r="M151" i="6"/>
  <c r="N151" i="6"/>
  <c r="O151" i="6"/>
  <c r="B152" i="6"/>
  <c r="D152" i="6"/>
  <c r="E152" i="6"/>
  <c r="F152" i="6"/>
  <c r="G152" i="6"/>
  <c r="H152" i="6"/>
  <c r="K152" i="6"/>
  <c r="L152" i="6"/>
  <c r="M152" i="6"/>
  <c r="N152" i="6"/>
  <c r="O152" i="6"/>
  <c r="B153" i="6"/>
  <c r="D153" i="6"/>
  <c r="E153" i="6"/>
  <c r="F153" i="6"/>
  <c r="G153" i="6"/>
  <c r="H153" i="6"/>
  <c r="K153" i="6"/>
  <c r="L153" i="6"/>
  <c r="M153" i="6"/>
  <c r="N153" i="6"/>
  <c r="O153" i="6"/>
  <c r="B154" i="6"/>
  <c r="D154" i="6"/>
  <c r="E154" i="6"/>
  <c r="F154" i="6"/>
  <c r="G154" i="6"/>
  <c r="H154" i="6"/>
  <c r="K154" i="6"/>
  <c r="L154" i="6"/>
  <c r="M154" i="6"/>
  <c r="N154" i="6"/>
  <c r="O154" i="6"/>
  <c r="B155" i="6"/>
  <c r="D155" i="6"/>
  <c r="E155" i="6"/>
  <c r="F155" i="6"/>
  <c r="G155" i="6"/>
  <c r="H155" i="6"/>
  <c r="K155" i="6"/>
  <c r="L155" i="6"/>
  <c r="M155" i="6"/>
  <c r="N155" i="6"/>
  <c r="O155" i="6"/>
  <c r="B156" i="6"/>
  <c r="D156" i="6"/>
  <c r="E156" i="6"/>
  <c r="F156" i="6"/>
  <c r="G156" i="6"/>
  <c r="H156" i="6"/>
  <c r="K156" i="6"/>
  <c r="L156" i="6"/>
  <c r="M156" i="6"/>
  <c r="N156" i="6"/>
  <c r="O156" i="6"/>
  <c r="B157" i="6"/>
  <c r="D157" i="6"/>
  <c r="E157" i="6"/>
  <c r="F157" i="6"/>
  <c r="G157" i="6"/>
  <c r="H157" i="6"/>
  <c r="K157" i="6"/>
  <c r="L157" i="6"/>
  <c r="M157" i="6"/>
  <c r="N157" i="6"/>
  <c r="O157" i="6"/>
  <c r="B158" i="6"/>
  <c r="D158" i="6"/>
  <c r="E158" i="6"/>
  <c r="F158" i="6"/>
  <c r="G158" i="6"/>
  <c r="H158" i="6"/>
  <c r="K158" i="6"/>
  <c r="L158" i="6"/>
  <c r="M158" i="6"/>
  <c r="N158" i="6"/>
  <c r="O158" i="6"/>
  <c r="B159" i="6"/>
  <c r="D159" i="6"/>
  <c r="E159" i="6"/>
  <c r="F159" i="6"/>
  <c r="G159" i="6"/>
  <c r="H159" i="6"/>
  <c r="K159" i="6"/>
  <c r="L159" i="6"/>
  <c r="M159" i="6"/>
  <c r="N159" i="6"/>
  <c r="O159" i="6"/>
  <c r="B160" i="6"/>
  <c r="D160" i="6"/>
  <c r="E160" i="6"/>
  <c r="F160" i="6"/>
  <c r="G160" i="6"/>
  <c r="H160" i="6"/>
  <c r="K160" i="6"/>
  <c r="L160" i="6"/>
  <c r="M160" i="6"/>
  <c r="N160" i="6"/>
  <c r="O160" i="6"/>
  <c r="B161" i="6"/>
  <c r="D161" i="6"/>
  <c r="E161" i="6"/>
  <c r="F161" i="6"/>
  <c r="G161" i="6"/>
  <c r="H161" i="6"/>
  <c r="K161" i="6"/>
  <c r="L161" i="6"/>
  <c r="M161" i="6"/>
  <c r="N161" i="6"/>
  <c r="O161" i="6"/>
  <c r="B162" i="6"/>
  <c r="D162" i="6"/>
  <c r="E162" i="6"/>
  <c r="F162" i="6"/>
  <c r="G162" i="6"/>
  <c r="H162" i="6"/>
  <c r="K162" i="6"/>
  <c r="L162" i="6"/>
  <c r="M162" i="6"/>
  <c r="N162" i="6"/>
  <c r="O162" i="6"/>
  <c r="B163" i="6"/>
  <c r="D163" i="6"/>
  <c r="E163" i="6"/>
  <c r="F163" i="6"/>
  <c r="G163" i="6"/>
  <c r="H163" i="6"/>
  <c r="K163" i="6"/>
  <c r="L163" i="6"/>
  <c r="M163" i="6"/>
  <c r="N163" i="6"/>
  <c r="O163" i="6"/>
  <c r="R159" i="9"/>
  <c r="S159" i="9"/>
  <c r="T159" i="9"/>
  <c r="U159" i="9"/>
  <c r="V159" i="9"/>
  <c r="R160" i="9"/>
  <c r="S160" i="9"/>
  <c r="T160" i="9"/>
  <c r="U160" i="9"/>
  <c r="V160" i="9"/>
  <c r="R161" i="9"/>
  <c r="S161" i="9"/>
  <c r="T161" i="9"/>
  <c r="U161" i="9"/>
  <c r="V161" i="9"/>
  <c r="R162" i="9"/>
  <c r="S162" i="9"/>
  <c r="T162" i="9"/>
  <c r="U162" i="9"/>
  <c r="V162" i="9"/>
  <c r="R163" i="9"/>
  <c r="S163" i="9"/>
  <c r="T163" i="9"/>
  <c r="U163" i="9"/>
  <c r="V163" i="9"/>
  <c r="R164" i="9"/>
  <c r="S164" i="9"/>
  <c r="T164" i="9"/>
  <c r="U164" i="9"/>
  <c r="V164" i="9"/>
  <c r="R149" i="9"/>
  <c r="S149" i="9"/>
  <c r="T149" i="9"/>
  <c r="U149" i="9"/>
  <c r="V149" i="9"/>
  <c r="R150" i="9"/>
  <c r="S150" i="9"/>
  <c r="T150" i="9"/>
  <c r="U150" i="9"/>
  <c r="V150" i="9"/>
  <c r="R151" i="9"/>
  <c r="S151" i="9"/>
  <c r="T151" i="9"/>
  <c r="U151" i="9"/>
  <c r="V151" i="9"/>
  <c r="R152" i="9"/>
  <c r="S152" i="9"/>
  <c r="T152" i="9"/>
  <c r="U152" i="9"/>
  <c r="V152" i="9"/>
  <c r="R153" i="9"/>
  <c r="S153" i="9"/>
  <c r="T153" i="9"/>
  <c r="U153" i="9"/>
  <c r="V153" i="9"/>
  <c r="R154" i="9"/>
  <c r="S154" i="9"/>
  <c r="T154" i="9"/>
  <c r="U154" i="9"/>
  <c r="V154" i="9"/>
  <c r="R155" i="9"/>
  <c r="S155" i="9"/>
  <c r="T155" i="9"/>
  <c r="U155" i="9"/>
  <c r="V155" i="9"/>
  <c r="R156" i="9"/>
  <c r="S156" i="9"/>
  <c r="T156" i="9"/>
  <c r="U156" i="9"/>
  <c r="V156" i="9"/>
  <c r="R157" i="9"/>
  <c r="S157" i="9"/>
  <c r="T157" i="9"/>
  <c r="U157" i="9"/>
  <c r="V157" i="9"/>
  <c r="R158" i="9"/>
  <c r="S158" i="9"/>
  <c r="T158" i="9"/>
  <c r="U158" i="9"/>
  <c r="V158" i="9"/>
  <c r="S105" i="9"/>
  <c r="T105" i="9"/>
  <c r="U105" i="9"/>
  <c r="V105" i="9"/>
  <c r="R106" i="9"/>
  <c r="S106" i="9"/>
  <c r="T106" i="9"/>
  <c r="U106" i="9"/>
  <c r="V106" i="9"/>
  <c r="R107" i="9"/>
  <c r="S107" i="9"/>
  <c r="T107" i="9"/>
  <c r="U107" i="9"/>
  <c r="V107" i="9"/>
  <c r="R108" i="9"/>
  <c r="S108" i="9"/>
  <c r="T108" i="9"/>
  <c r="U108" i="9"/>
  <c r="V108" i="9"/>
  <c r="R109" i="9"/>
  <c r="S109" i="9"/>
  <c r="T109" i="9"/>
  <c r="U109" i="9"/>
  <c r="V109" i="9"/>
  <c r="R110" i="9"/>
  <c r="S110" i="9"/>
  <c r="T110" i="9"/>
  <c r="U110" i="9"/>
  <c r="V110" i="9"/>
  <c r="R111" i="9"/>
  <c r="S111" i="9"/>
  <c r="T111" i="9"/>
  <c r="U111" i="9"/>
  <c r="V111" i="9"/>
  <c r="R112" i="9"/>
  <c r="S112" i="9"/>
  <c r="T112" i="9"/>
  <c r="U112" i="9"/>
  <c r="V112" i="9"/>
  <c r="R113" i="9"/>
  <c r="S113" i="9"/>
  <c r="T113" i="9"/>
  <c r="U113" i="9"/>
  <c r="V113" i="9"/>
  <c r="R114" i="9"/>
  <c r="S114" i="9"/>
  <c r="T114" i="9"/>
  <c r="U114" i="9"/>
  <c r="V114" i="9"/>
  <c r="R115" i="9"/>
  <c r="S115" i="9"/>
  <c r="T115" i="9"/>
  <c r="U115" i="9"/>
  <c r="V115" i="9"/>
  <c r="R116" i="9"/>
  <c r="S116" i="9"/>
  <c r="T116" i="9"/>
  <c r="U116" i="9"/>
  <c r="V116" i="9"/>
  <c r="R117" i="9"/>
  <c r="S117" i="9"/>
  <c r="T117" i="9"/>
  <c r="U117" i="9"/>
  <c r="V117" i="9"/>
  <c r="R118" i="9"/>
  <c r="S118" i="9"/>
  <c r="T118" i="9"/>
  <c r="U118" i="9"/>
  <c r="V118" i="9"/>
  <c r="R119" i="9"/>
  <c r="S119" i="9"/>
  <c r="T119" i="9"/>
  <c r="U119" i="9"/>
  <c r="V119" i="9"/>
  <c r="R120" i="9"/>
  <c r="S120" i="9"/>
  <c r="T120" i="9"/>
  <c r="U120" i="9"/>
  <c r="V120" i="9"/>
  <c r="R121" i="9"/>
  <c r="S121" i="9"/>
  <c r="T121" i="9"/>
  <c r="U121" i="9"/>
  <c r="V121" i="9"/>
  <c r="R122" i="9"/>
  <c r="S122" i="9"/>
  <c r="T122" i="9"/>
  <c r="U122" i="9"/>
  <c r="V122" i="9"/>
  <c r="R123" i="9"/>
  <c r="S123" i="9"/>
  <c r="T123" i="9"/>
  <c r="U123" i="9"/>
  <c r="V123" i="9"/>
  <c r="R124" i="9"/>
  <c r="S124" i="9"/>
  <c r="T124" i="9"/>
  <c r="U124" i="9"/>
  <c r="V124" i="9"/>
  <c r="R125" i="9"/>
  <c r="S125" i="9"/>
  <c r="T125" i="9"/>
  <c r="U125" i="9"/>
  <c r="V125" i="9"/>
  <c r="R126" i="9"/>
  <c r="S126" i="9"/>
  <c r="T126" i="9"/>
  <c r="U126" i="9"/>
  <c r="V126" i="9"/>
  <c r="R127" i="9"/>
  <c r="S127" i="9"/>
  <c r="T127" i="9"/>
  <c r="U127" i="9"/>
  <c r="V127" i="9"/>
  <c r="R128" i="9"/>
  <c r="S128" i="9"/>
  <c r="T128" i="9"/>
  <c r="U128" i="9"/>
  <c r="V128" i="9"/>
  <c r="R129" i="9"/>
  <c r="S129" i="9"/>
  <c r="T129" i="9"/>
  <c r="U129" i="9"/>
  <c r="V129" i="9"/>
  <c r="R130" i="9"/>
  <c r="S130" i="9"/>
  <c r="T130" i="9"/>
  <c r="U130" i="9"/>
  <c r="V130" i="9"/>
  <c r="R131" i="9"/>
  <c r="S131" i="9"/>
  <c r="T131" i="9"/>
  <c r="U131" i="9"/>
  <c r="V131" i="9"/>
  <c r="R132" i="9"/>
  <c r="S132" i="9"/>
  <c r="T132" i="9"/>
  <c r="U132" i="9"/>
  <c r="V132" i="9"/>
  <c r="R133" i="9"/>
  <c r="S133" i="9"/>
  <c r="T133" i="9"/>
  <c r="U133" i="9"/>
  <c r="V133" i="9"/>
  <c r="R134" i="9"/>
  <c r="S134" i="9"/>
  <c r="T134" i="9"/>
  <c r="U134" i="9"/>
  <c r="V134" i="9"/>
  <c r="R135" i="9"/>
  <c r="S135" i="9"/>
  <c r="T135" i="9"/>
  <c r="U135" i="9"/>
  <c r="V135" i="9"/>
  <c r="R136" i="9"/>
  <c r="S136" i="9"/>
  <c r="T136" i="9"/>
  <c r="U136" i="9"/>
  <c r="V136" i="9"/>
  <c r="R137" i="9"/>
  <c r="S137" i="9"/>
  <c r="T137" i="9"/>
  <c r="U137" i="9"/>
  <c r="V137" i="9"/>
  <c r="R138" i="9"/>
  <c r="S138" i="9"/>
  <c r="T138" i="9"/>
  <c r="U138" i="9"/>
  <c r="V138" i="9"/>
  <c r="R139" i="9"/>
  <c r="S139" i="9"/>
  <c r="T139" i="9"/>
  <c r="U139" i="9"/>
  <c r="V139" i="9"/>
  <c r="R140" i="9"/>
  <c r="S140" i="9"/>
  <c r="T140" i="9"/>
  <c r="U140" i="9"/>
  <c r="V140" i="9"/>
  <c r="R141" i="9"/>
  <c r="S141" i="9"/>
  <c r="T141" i="9"/>
  <c r="U141" i="9"/>
  <c r="V141" i="9"/>
  <c r="R142" i="9"/>
  <c r="S142" i="9"/>
  <c r="T142" i="9"/>
  <c r="U142" i="9"/>
  <c r="V142" i="9"/>
  <c r="R143" i="9"/>
  <c r="S143" i="9"/>
  <c r="T143" i="9"/>
  <c r="U143" i="9"/>
  <c r="V143" i="9"/>
  <c r="R144" i="9"/>
  <c r="S144" i="9"/>
  <c r="T144" i="9"/>
  <c r="U144" i="9"/>
  <c r="V144" i="9"/>
  <c r="R145" i="9"/>
  <c r="S145" i="9"/>
  <c r="T145" i="9"/>
  <c r="U145" i="9"/>
  <c r="V145" i="9"/>
  <c r="R146" i="9"/>
  <c r="S146" i="9"/>
  <c r="T146" i="9"/>
  <c r="U146" i="9"/>
  <c r="V146" i="9"/>
  <c r="R147" i="9"/>
  <c r="S147" i="9"/>
  <c r="T147" i="9"/>
  <c r="U147" i="9"/>
  <c r="V147" i="9"/>
  <c r="R148" i="9"/>
  <c r="S148" i="9"/>
  <c r="T148" i="9"/>
  <c r="U148" i="9"/>
  <c r="V148" i="9"/>
  <c r="AC162" i="5"/>
  <c r="AD162" i="5"/>
  <c r="AE162" i="5"/>
  <c r="AF162" i="5"/>
  <c r="AG162" i="5"/>
  <c r="AC163" i="5"/>
  <c r="AD163" i="5"/>
  <c r="AE163" i="5"/>
  <c r="AF163" i="5"/>
  <c r="AG163" i="5"/>
  <c r="AC164" i="5"/>
  <c r="AD164" i="5"/>
  <c r="AE164" i="5"/>
  <c r="AF164" i="5"/>
  <c r="AG164" i="5"/>
  <c r="AC137" i="5"/>
  <c r="AD137" i="5"/>
  <c r="AE137" i="5"/>
  <c r="AF137" i="5"/>
  <c r="AG137" i="5"/>
  <c r="AC138" i="5"/>
  <c r="AD138" i="5"/>
  <c r="AE138" i="5"/>
  <c r="AF138" i="5"/>
  <c r="AG138" i="5"/>
  <c r="AC139" i="5"/>
  <c r="AD139" i="5"/>
  <c r="AE139" i="5"/>
  <c r="AF139" i="5"/>
  <c r="AG139" i="5"/>
  <c r="AC140" i="5"/>
  <c r="AD140" i="5"/>
  <c r="AE140" i="5"/>
  <c r="AF140" i="5"/>
  <c r="AG140" i="5"/>
  <c r="AC141" i="5"/>
  <c r="AD141" i="5"/>
  <c r="AE141" i="5"/>
  <c r="AF141" i="5"/>
  <c r="AG141" i="5"/>
  <c r="AC142" i="5"/>
  <c r="AD142" i="5"/>
  <c r="AE142" i="5"/>
  <c r="AF142" i="5"/>
  <c r="AG142" i="5"/>
  <c r="AC143" i="5"/>
  <c r="AD143" i="5"/>
  <c r="AE143" i="5"/>
  <c r="AF143" i="5"/>
  <c r="AG143" i="5"/>
  <c r="AC144" i="5"/>
  <c r="AD144" i="5"/>
  <c r="AE144" i="5"/>
  <c r="AF144" i="5"/>
  <c r="AG144" i="5"/>
  <c r="AC145" i="5"/>
  <c r="AD145" i="5"/>
  <c r="AE145" i="5"/>
  <c r="AF145" i="5"/>
  <c r="AG145" i="5"/>
  <c r="AC146" i="5"/>
  <c r="AD146" i="5"/>
  <c r="AE146" i="5"/>
  <c r="AF146" i="5"/>
  <c r="AG146" i="5"/>
  <c r="AC147" i="5"/>
  <c r="AD147" i="5"/>
  <c r="AE147" i="5"/>
  <c r="AF147" i="5"/>
  <c r="AG147" i="5"/>
  <c r="AC148" i="5"/>
  <c r="AD148" i="5"/>
  <c r="AE148" i="5"/>
  <c r="AF148" i="5"/>
  <c r="AG148" i="5"/>
  <c r="AC149" i="5"/>
  <c r="AD149" i="5"/>
  <c r="AE149" i="5"/>
  <c r="AF149" i="5"/>
  <c r="AG149" i="5"/>
  <c r="AC150" i="5"/>
  <c r="AD150" i="5"/>
  <c r="AE150" i="5"/>
  <c r="AF150" i="5"/>
  <c r="AG150" i="5"/>
  <c r="AC151" i="5"/>
  <c r="AD151" i="5"/>
  <c r="AE151" i="5"/>
  <c r="AF151" i="5"/>
  <c r="AG151" i="5"/>
  <c r="AC152" i="5"/>
  <c r="AD152" i="5"/>
  <c r="AE152" i="5"/>
  <c r="AF152" i="5"/>
  <c r="AG152" i="5"/>
  <c r="AC153" i="5"/>
  <c r="AD153" i="5"/>
  <c r="AE153" i="5"/>
  <c r="AF153" i="5"/>
  <c r="AG153" i="5"/>
  <c r="AC154" i="5"/>
  <c r="AD154" i="5"/>
  <c r="AE154" i="5"/>
  <c r="AF154" i="5"/>
  <c r="AG154" i="5"/>
  <c r="AC155" i="5"/>
  <c r="AD155" i="5"/>
  <c r="AE155" i="5"/>
  <c r="AF155" i="5"/>
  <c r="AG155" i="5"/>
  <c r="AC156" i="5"/>
  <c r="AD156" i="5"/>
  <c r="AE156" i="5"/>
  <c r="AF156" i="5"/>
  <c r="AG156" i="5"/>
  <c r="AC157" i="5"/>
  <c r="AD157" i="5"/>
  <c r="AE157" i="5"/>
  <c r="AF157" i="5"/>
  <c r="AG157" i="5"/>
  <c r="AC158" i="5"/>
  <c r="AD158" i="5"/>
  <c r="AE158" i="5"/>
  <c r="AF158" i="5"/>
  <c r="AG158" i="5"/>
  <c r="AC159" i="5"/>
  <c r="AD159" i="5"/>
  <c r="AE159" i="5"/>
  <c r="AF159" i="5"/>
  <c r="AG159" i="5"/>
  <c r="AC160" i="5"/>
  <c r="AD160" i="5"/>
  <c r="AE160" i="5"/>
  <c r="AF160" i="5"/>
  <c r="AG160" i="5"/>
  <c r="AC161" i="5"/>
  <c r="AD161" i="5"/>
  <c r="AE161" i="5"/>
  <c r="AF161" i="5"/>
  <c r="AG161" i="5"/>
  <c r="AC105" i="5"/>
  <c r="AD105" i="5"/>
  <c r="AE105" i="5"/>
  <c r="AF105" i="5"/>
  <c r="AG105" i="5"/>
  <c r="AC106" i="5"/>
  <c r="AD106" i="5"/>
  <c r="AE106" i="5"/>
  <c r="AF106" i="5"/>
  <c r="AG106" i="5"/>
  <c r="AC107" i="5"/>
  <c r="AD107" i="5"/>
  <c r="AE107" i="5"/>
  <c r="AF107" i="5"/>
  <c r="AG107" i="5"/>
  <c r="AC108" i="5"/>
  <c r="AD108" i="5"/>
  <c r="AE108" i="5"/>
  <c r="AF108" i="5"/>
  <c r="AG108" i="5"/>
  <c r="AC109" i="5"/>
  <c r="AD109" i="5"/>
  <c r="AE109" i="5"/>
  <c r="AF109" i="5"/>
  <c r="AG109" i="5"/>
  <c r="AC110" i="5"/>
  <c r="AD110" i="5"/>
  <c r="AE110" i="5"/>
  <c r="AF110" i="5"/>
  <c r="AG110" i="5"/>
  <c r="AC111" i="5"/>
  <c r="AD111" i="5"/>
  <c r="AE111" i="5"/>
  <c r="AF111" i="5"/>
  <c r="AG111" i="5"/>
  <c r="AC112" i="5"/>
  <c r="AD112" i="5"/>
  <c r="AE112" i="5"/>
  <c r="AF112" i="5"/>
  <c r="AG112" i="5"/>
  <c r="AC113" i="5"/>
  <c r="AD113" i="5"/>
  <c r="AE113" i="5"/>
  <c r="AF113" i="5"/>
  <c r="AG113" i="5"/>
  <c r="AC114" i="5"/>
  <c r="AD114" i="5"/>
  <c r="AE114" i="5"/>
  <c r="AF114" i="5"/>
  <c r="AG114" i="5"/>
  <c r="AC115" i="5"/>
  <c r="AD115" i="5"/>
  <c r="AE115" i="5"/>
  <c r="AF115" i="5"/>
  <c r="AG115" i="5"/>
  <c r="AC116" i="5"/>
  <c r="AD116" i="5"/>
  <c r="AE116" i="5"/>
  <c r="AF116" i="5"/>
  <c r="AG116" i="5"/>
  <c r="AC117" i="5"/>
  <c r="AD117" i="5"/>
  <c r="AE117" i="5"/>
  <c r="AF117" i="5"/>
  <c r="AG117" i="5"/>
  <c r="AC118" i="5"/>
  <c r="AD118" i="5"/>
  <c r="AE118" i="5"/>
  <c r="AF118" i="5"/>
  <c r="AG118" i="5"/>
  <c r="AC119" i="5"/>
  <c r="AD119" i="5"/>
  <c r="AE119" i="5"/>
  <c r="AF119" i="5"/>
  <c r="AG119" i="5"/>
  <c r="AC120" i="5"/>
  <c r="AD120" i="5"/>
  <c r="AE120" i="5"/>
  <c r="AF120" i="5"/>
  <c r="AG120" i="5"/>
  <c r="AC121" i="5"/>
  <c r="AD121" i="5"/>
  <c r="AE121" i="5"/>
  <c r="AF121" i="5"/>
  <c r="AG121" i="5"/>
  <c r="AC122" i="5"/>
  <c r="AD122" i="5"/>
  <c r="AE122" i="5"/>
  <c r="AF122" i="5"/>
  <c r="AG122" i="5"/>
  <c r="AC123" i="5"/>
  <c r="AD123" i="5"/>
  <c r="AE123" i="5"/>
  <c r="AF123" i="5"/>
  <c r="AG123" i="5"/>
  <c r="AC124" i="5"/>
  <c r="AD124" i="5"/>
  <c r="AE124" i="5"/>
  <c r="AF124" i="5"/>
  <c r="AG124" i="5"/>
  <c r="AC125" i="5"/>
  <c r="AD125" i="5"/>
  <c r="AE125" i="5"/>
  <c r="AF125" i="5"/>
  <c r="AG125" i="5"/>
  <c r="AC126" i="5"/>
  <c r="AD126" i="5"/>
  <c r="AE126" i="5"/>
  <c r="AF126" i="5"/>
  <c r="AG126" i="5"/>
  <c r="AC127" i="5"/>
  <c r="AD127" i="5"/>
  <c r="AE127" i="5"/>
  <c r="AF127" i="5"/>
  <c r="AG127" i="5"/>
  <c r="AC128" i="5"/>
  <c r="AD128" i="5"/>
  <c r="AE128" i="5"/>
  <c r="AF128" i="5"/>
  <c r="AG128" i="5"/>
  <c r="AC129" i="5"/>
  <c r="AD129" i="5"/>
  <c r="AE129" i="5"/>
  <c r="AF129" i="5"/>
  <c r="AG129" i="5"/>
  <c r="AC130" i="5"/>
  <c r="AD130" i="5"/>
  <c r="AE130" i="5"/>
  <c r="AF130" i="5"/>
  <c r="AG130" i="5"/>
  <c r="AC131" i="5"/>
  <c r="AD131" i="5"/>
  <c r="AE131" i="5"/>
  <c r="AF131" i="5"/>
  <c r="AG131" i="5"/>
  <c r="AC132" i="5"/>
  <c r="AD132" i="5"/>
  <c r="AE132" i="5"/>
  <c r="AF132" i="5"/>
  <c r="AG132" i="5"/>
  <c r="AC133" i="5"/>
  <c r="AD133" i="5"/>
  <c r="AE133" i="5"/>
  <c r="AF133" i="5"/>
  <c r="AG133" i="5"/>
  <c r="AC134" i="5"/>
  <c r="AD134" i="5"/>
  <c r="AE134" i="5"/>
  <c r="AF134" i="5"/>
  <c r="AG134" i="5"/>
  <c r="AC135" i="5"/>
  <c r="AD135" i="5"/>
  <c r="AE135" i="5"/>
  <c r="AF135" i="5"/>
  <c r="AG135" i="5"/>
  <c r="AC136" i="5"/>
  <c r="AD136" i="5"/>
  <c r="AE136" i="5"/>
  <c r="AF136" i="5"/>
  <c r="AG136" i="5"/>
  <c r="H113" i="6" l="1"/>
  <c r="H4" i="6"/>
  <c r="H58" i="6"/>
  <c r="H86" i="6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9" i="6"/>
  <c r="H60" i="6"/>
  <c r="H61" i="6"/>
  <c r="H62" i="6"/>
  <c r="H63" i="6"/>
  <c r="S7" i="20" s="1"/>
  <c r="H64" i="6"/>
  <c r="H65" i="6"/>
  <c r="H66" i="6"/>
  <c r="H67" i="6"/>
  <c r="H68" i="6"/>
  <c r="S8" i="20" s="1"/>
  <c r="H69" i="6"/>
  <c r="H70" i="6"/>
  <c r="H71" i="6"/>
  <c r="H72" i="6"/>
  <c r="H73" i="6"/>
  <c r="H74" i="6"/>
  <c r="H75" i="6"/>
  <c r="H76" i="6"/>
  <c r="H77" i="6"/>
  <c r="H78" i="6"/>
  <c r="S9" i="20" s="1"/>
  <c r="H79" i="6"/>
  <c r="H80" i="6"/>
  <c r="H81" i="6"/>
  <c r="H82" i="6"/>
  <c r="H83" i="6"/>
  <c r="H84" i="6"/>
  <c r="H85" i="6"/>
  <c r="H87" i="6"/>
  <c r="H88" i="6"/>
  <c r="S10" i="20" s="1"/>
  <c r="H89" i="6"/>
  <c r="H90" i="6"/>
  <c r="H91" i="6"/>
  <c r="H92" i="6"/>
  <c r="H93" i="6"/>
  <c r="H94" i="6"/>
  <c r="H95" i="6"/>
  <c r="H96" i="6"/>
  <c r="H97" i="6"/>
  <c r="H98" i="6"/>
  <c r="S11" i="20" s="1"/>
  <c r="H99" i="6"/>
  <c r="H100" i="6"/>
  <c r="H101" i="6"/>
  <c r="H102" i="6"/>
  <c r="H103" i="6"/>
  <c r="H104" i="6"/>
  <c r="H105" i="6"/>
  <c r="H106" i="6"/>
  <c r="H107" i="6"/>
  <c r="H108" i="6"/>
  <c r="S12" i="20" s="1"/>
  <c r="H109" i="6"/>
  <c r="H110" i="6"/>
  <c r="H111" i="6"/>
  <c r="H112" i="6"/>
  <c r="F113" i="6"/>
  <c r="F4" i="6"/>
  <c r="F58" i="6"/>
  <c r="F30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9" i="6"/>
  <c r="F60" i="6"/>
  <c r="F61" i="6"/>
  <c r="F62" i="6"/>
  <c r="F63" i="6"/>
  <c r="Q7" i="20" s="1"/>
  <c r="F64" i="6"/>
  <c r="F65" i="6"/>
  <c r="F66" i="6"/>
  <c r="F67" i="6"/>
  <c r="F68" i="6"/>
  <c r="Q8" i="20" s="1"/>
  <c r="F69" i="6"/>
  <c r="F70" i="6"/>
  <c r="F71" i="6"/>
  <c r="F72" i="6"/>
  <c r="F73" i="6"/>
  <c r="F74" i="6"/>
  <c r="F75" i="6"/>
  <c r="F76" i="6"/>
  <c r="F77" i="6"/>
  <c r="F78" i="6"/>
  <c r="Q9" i="20" s="1"/>
  <c r="F79" i="6"/>
  <c r="F80" i="6"/>
  <c r="F81" i="6"/>
  <c r="F82" i="6"/>
  <c r="F83" i="6"/>
  <c r="F84" i="6"/>
  <c r="F85" i="6"/>
  <c r="F86" i="6"/>
  <c r="F87" i="6"/>
  <c r="F88" i="6"/>
  <c r="Q10" i="20" s="1"/>
  <c r="F89" i="6"/>
  <c r="F90" i="6"/>
  <c r="F91" i="6"/>
  <c r="F92" i="6"/>
  <c r="F93" i="6"/>
  <c r="F94" i="6"/>
  <c r="F95" i="6"/>
  <c r="F96" i="6"/>
  <c r="F97" i="6"/>
  <c r="F98" i="6"/>
  <c r="Q11" i="20" s="1"/>
  <c r="F99" i="6"/>
  <c r="F100" i="6"/>
  <c r="F101" i="6"/>
  <c r="F102" i="6"/>
  <c r="F103" i="6"/>
  <c r="F104" i="6"/>
  <c r="F105" i="6"/>
  <c r="F106" i="6"/>
  <c r="F107" i="6"/>
  <c r="F108" i="6"/>
  <c r="Q12" i="20" s="1"/>
  <c r="F109" i="6"/>
  <c r="F110" i="6"/>
  <c r="F111" i="6"/>
  <c r="F112" i="6"/>
  <c r="P26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D113" i="6"/>
  <c r="D4" i="6"/>
  <c r="L26" i="5"/>
  <c r="L10" i="5"/>
  <c r="L11" i="5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AC5" i="5"/>
  <c r="D58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9" i="6"/>
  <c r="D60" i="6"/>
  <c r="D61" i="6"/>
  <c r="D62" i="6"/>
  <c r="D63" i="6"/>
  <c r="O7" i="20" s="1"/>
  <c r="D64" i="6"/>
  <c r="D65" i="6"/>
  <c r="D66" i="6"/>
  <c r="E17" i="3" s="1"/>
  <c r="D67" i="6"/>
  <c r="D68" i="6"/>
  <c r="D69" i="6"/>
  <c r="D70" i="6"/>
  <c r="E19" i="3" s="1"/>
  <c r="D71" i="6"/>
  <c r="D72" i="6"/>
  <c r="D73" i="6"/>
  <c r="D74" i="6"/>
  <c r="D75" i="6"/>
  <c r="D76" i="6"/>
  <c r="D77" i="6"/>
  <c r="D78" i="6"/>
  <c r="D79" i="6"/>
  <c r="D80" i="6"/>
  <c r="E21" i="3" s="1"/>
  <c r="D81" i="6"/>
  <c r="D82" i="6"/>
  <c r="D83" i="6"/>
  <c r="E22" i="3" s="1"/>
  <c r="D84" i="6"/>
  <c r="D85" i="6"/>
  <c r="D86" i="6"/>
  <c r="D87" i="6"/>
  <c r="D88" i="6"/>
  <c r="D89" i="6"/>
  <c r="D90" i="6"/>
  <c r="E24" i="3" s="1"/>
  <c r="D91" i="6"/>
  <c r="D92" i="6"/>
  <c r="D93" i="6"/>
  <c r="E25" i="3" s="1"/>
  <c r="D94" i="6"/>
  <c r="D95" i="6"/>
  <c r="D96" i="6"/>
  <c r="D97" i="6"/>
  <c r="D98" i="6"/>
  <c r="O11" i="20" s="1"/>
  <c r="D99" i="6"/>
  <c r="D100" i="6"/>
  <c r="D101" i="6"/>
  <c r="D102" i="6"/>
  <c r="D103" i="6"/>
  <c r="D104" i="6"/>
  <c r="D105" i="6"/>
  <c r="D106" i="6"/>
  <c r="D107" i="6"/>
  <c r="D108" i="6"/>
  <c r="O12" i="20" s="1"/>
  <c r="D109" i="6"/>
  <c r="D110" i="6"/>
  <c r="D111" i="6"/>
  <c r="D112" i="6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H8" i="9"/>
  <c r="E113" i="6"/>
  <c r="E4" i="6"/>
  <c r="M26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AD5" i="5"/>
  <c r="E58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9" i="6"/>
  <c r="E60" i="6"/>
  <c r="E61" i="6"/>
  <c r="E62" i="6"/>
  <c r="E63" i="6"/>
  <c r="P7" i="20" s="1"/>
  <c r="E64" i="6"/>
  <c r="E65" i="6"/>
  <c r="E66" i="6"/>
  <c r="E67" i="6"/>
  <c r="E68" i="6"/>
  <c r="P8" i="20" s="1"/>
  <c r="E69" i="6"/>
  <c r="E70" i="6"/>
  <c r="E71" i="6"/>
  <c r="E72" i="6"/>
  <c r="E73" i="6"/>
  <c r="E74" i="6"/>
  <c r="E75" i="6"/>
  <c r="E76" i="6"/>
  <c r="E77" i="6"/>
  <c r="E78" i="6"/>
  <c r="P9" i="20" s="1"/>
  <c r="E79" i="6"/>
  <c r="E80" i="6"/>
  <c r="E81" i="6"/>
  <c r="E82" i="6"/>
  <c r="E83" i="6"/>
  <c r="E84" i="6"/>
  <c r="E85" i="6"/>
  <c r="E86" i="6"/>
  <c r="E87" i="6"/>
  <c r="E88" i="6"/>
  <c r="P10" i="20" s="1"/>
  <c r="E89" i="6"/>
  <c r="E90" i="6"/>
  <c r="E91" i="6"/>
  <c r="E92" i="6"/>
  <c r="E93" i="6"/>
  <c r="E94" i="6"/>
  <c r="E95" i="6"/>
  <c r="E96" i="6"/>
  <c r="E97" i="6"/>
  <c r="E98" i="6"/>
  <c r="P11" i="20" s="1"/>
  <c r="E99" i="6"/>
  <c r="E100" i="6"/>
  <c r="E101" i="6"/>
  <c r="E102" i="6"/>
  <c r="E103" i="6"/>
  <c r="E104" i="6"/>
  <c r="E105" i="6"/>
  <c r="E106" i="6"/>
  <c r="E107" i="6"/>
  <c r="E108" i="6"/>
  <c r="P12" i="20" s="1"/>
  <c r="E109" i="6"/>
  <c r="E110" i="6"/>
  <c r="E111" i="6"/>
  <c r="E112" i="6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I8" i="9"/>
  <c r="N26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AE31" i="5"/>
  <c r="AE32" i="5"/>
  <c r="J8" i="9"/>
  <c r="G113" i="6"/>
  <c r="G4" i="6"/>
  <c r="O26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AF5" i="5"/>
  <c r="G58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9" i="6"/>
  <c r="G60" i="6"/>
  <c r="G61" i="6"/>
  <c r="G62" i="6"/>
  <c r="G63" i="6"/>
  <c r="R7" i="20" s="1"/>
  <c r="G64" i="6"/>
  <c r="G65" i="6"/>
  <c r="G66" i="6"/>
  <c r="G67" i="6"/>
  <c r="G68" i="6"/>
  <c r="R8" i="20" s="1"/>
  <c r="G69" i="6"/>
  <c r="G70" i="6"/>
  <c r="G71" i="6"/>
  <c r="G72" i="6"/>
  <c r="G73" i="6"/>
  <c r="G74" i="6"/>
  <c r="G75" i="6"/>
  <c r="G76" i="6"/>
  <c r="G77" i="6"/>
  <c r="G78" i="6"/>
  <c r="R9" i="20" s="1"/>
  <c r="G79" i="6"/>
  <c r="G80" i="6"/>
  <c r="G81" i="6"/>
  <c r="G82" i="6"/>
  <c r="G83" i="6"/>
  <c r="G84" i="6"/>
  <c r="G85" i="6"/>
  <c r="G86" i="6"/>
  <c r="G87" i="6"/>
  <c r="G88" i="6"/>
  <c r="R10" i="20" s="1"/>
  <c r="G89" i="6"/>
  <c r="G90" i="6"/>
  <c r="G91" i="6"/>
  <c r="G92" i="6"/>
  <c r="G93" i="6"/>
  <c r="G94" i="6"/>
  <c r="G95" i="6"/>
  <c r="G96" i="6"/>
  <c r="G97" i="6"/>
  <c r="G98" i="6"/>
  <c r="R11" i="20" s="1"/>
  <c r="G99" i="6"/>
  <c r="G100" i="6"/>
  <c r="G101" i="6"/>
  <c r="G102" i="6"/>
  <c r="G103" i="6"/>
  <c r="G104" i="6"/>
  <c r="G105" i="6"/>
  <c r="G106" i="6"/>
  <c r="G107" i="6"/>
  <c r="G108" i="6"/>
  <c r="R12" i="20" s="1"/>
  <c r="G109" i="6"/>
  <c r="G110" i="6"/>
  <c r="G111" i="6"/>
  <c r="G112" i="6"/>
  <c r="AF6" i="5"/>
  <c r="AF7" i="5"/>
  <c r="AF8" i="5"/>
  <c r="AF9" i="5"/>
  <c r="AF10" i="5"/>
  <c r="AF11" i="5"/>
  <c r="AF12" i="5"/>
  <c r="AF13" i="5"/>
  <c r="AF14" i="5"/>
  <c r="AF15" i="5"/>
  <c r="AF16" i="5"/>
  <c r="AF17" i="5"/>
  <c r="AF18" i="5"/>
  <c r="AF19" i="5"/>
  <c r="AF20" i="5"/>
  <c r="AF21" i="5"/>
  <c r="AF22" i="5"/>
  <c r="AF23" i="5"/>
  <c r="AF24" i="5"/>
  <c r="AF25" i="5"/>
  <c r="AF26" i="5"/>
  <c r="AF27" i="5"/>
  <c r="AF28" i="5"/>
  <c r="AF29" i="5"/>
  <c r="AF30" i="5"/>
  <c r="AF31" i="5"/>
  <c r="AF32" i="5"/>
  <c r="AF33" i="5"/>
  <c r="AF34" i="5"/>
  <c r="AF35" i="5"/>
  <c r="AF36" i="5"/>
  <c r="AF37" i="5"/>
  <c r="AF38" i="5"/>
  <c r="AF39" i="5"/>
  <c r="AF40" i="5"/>
  <c r="AF41" i="5"/>
  <c r="AF42" i="5"/>
  <c r="AF43" i="5"/>
  <c r="AF44" i="5"/>
  <c r="AF45" i="5"/>
  <c r="AF46" i="5"/>
  <c r="AF47" i="5"/>
  <c r="AF48" i="5"/>
  <c r="AF49" i="5"/>
  <c r="AF50" i="5"/>
  <c r="AF51" i="5"/>
  <c r="AF52" i="5"/>
  <c r="AF53" i="5"/>
  <c r="AF54" i="5"/>
  <c r="AF55" i="5"/>
  <c r="AF56" i="5"/>
  <c r="AF57" i="5"/>
  <c r="AF58" i="5"/>
  <c r="AF59" i="5"/>
  <c r="AF60" i="5"/>
  <c r="AF61" i="5"/>
  <c r="AF62" i="5"/>
  <c r="AF63" i="5"/>
  <c r="AF64" i="5"/>
  <c r="AF65" i="5"/>
  <c r="AF66" i="5"/>
  <c r="AF67" i="5"/>
  <c r="AF68" i="5"/>
  <c r="AF69" i="5"/>
  <c r="AF70" i="5"/>
  <c r="AF71" i="5"/>
  <c r="AF72" i="5"/>
  <c r="AF73" i="5"/>
  <c r="AF74" i="5"/>
  <c r="AF75" i="5"/>
  <c r="AF76" i="5"/>
  <c r="AF77" i="5"/>
  <c r="AF78" i="5"/>
  <c r="AF79" i="5"/>
  <c r="AF80" i="5"/>
  <c r="AF81" i="5"/>
  <c r="AF82" i="5"/>
  <c r="AF83" i="5"/>
  <c r="AF84" i="5"/>
  <c r="AF85" i="5"/>
  <c r="AF86" i="5"/>
  <c r="AF87" i="5"/>
  <c r="AF88" i="5"/>
  <c r="AF89" i="5"/>
  <c r="AF90" i="5"/>
  <c r="AF91" i="5"/>
  <c r="AF92" i="5"/>
  <c r="AF93" i="5"/>
  <c r="AF94" i="5"/>
  <c r="AF95" i="5"/>
  <c r="AF96" i="5"/>
  <c r="AF97" i="5"/>
  <c r="AF98" i="5"/>
  <c r="AF99" i="5"/>
  <c r="AF100" i="5"/>
  <c r="AF101" i="5"/>
  <c r="AF102" i="5"/>
  <c r="AF103" i="5"/>
  <c r="AF104" i="5"/>
  <c r="K8" i="9"/>
  <c r="AG41" i="5"/>
  <c r="AG42" i="5"/>
  <c r="L8" i="9"/>
  <c r="H45" i="9"/>
  <c r="I45" i="9"/>
  <c r="AE63" i="5"/>
  <c r="AE64" i="5"/>
  <c r="J45" i="9"/>
  <c r="K45" i="9"/>
  <c r="AG75" i="5"/>
  <c r="AG76" i="5"/>
  <c r="L45" i="9"/>
  <c r="H29" i="9"/>
  <c r="I29" i="9"/>
  <c r="AE55" i="5"/>
  <c r="AE56" i="5"/>
  <c r="J29" i="9"/>
  <c r="K29" i="9"/>
  <c r="AG69" i="5"/>
  <c r="AG70" i="5"/>
  <c r="L29" i="9"/>
  <c r="H70" i="9"/>
  <c r="I70" i="9"/>
  <c r="AE70" i="5"/>
  <c r="AE71" i="5"/>
  <c r="J70" i="9"/>
  <c r="K70" i="9"/>
  <c r="AG83" i="5"/>
  <c r="AG84" i="5"/>
  <c r="L70" i="9"/>
  <c r="H18" i="9"/>
  <c r="I18" i="9"/>
  <c r="AE47" i="5"/>
  <c r="AE48" i="5"/>
  <c r="J18" i="9"/>
  <c r="K18" i="9"/>
  <c r="AG60" i="5"/>
  <c r="AG61" i="5"/>
  <c r="L18" i="9"/>
  <c r="H12" i="9"/>
  <c r="I12" i="9"/>
  <c r="AE39" i="5"/>
  <c r="AE40" i="5"/>
  <c r="J12" i="9"/>
  <c r="K12" i="9"/>
  <c r="AG53" i="5"/>
  <c r="AG54" i="5"/>
  <c r="L12" i="9"/>
  <c r="H5" i="9"/>
  <c r="I5" i="9"/>
  <c r="AE16" i="5"/>
  <c r="AE17" i="5"/>
  <c r="J5" i="9"/>
  <c r="K5" i="9"/>
  <c r="AG25" i="5"/>
  <c r="AG26" i="5"/>
  <c r="L5" i="9"/>
  <c r="H120" i="9"/>
  <c r="I120" i="9"/>
  <c r="AE76" i="5"/>
  <c r="AE77" i="5"/>
  <c r="J120" i="9"/>
  <c r="K120" i="9"/>
  <c r="AG92" i="5"/>
  <c r="AG93" i="5"/>
  <c r="L120" i="9"/>
  <c r="H121" i="9"/>
  <c r="I121" i="9"/>
  <c r="AE78" i="5"/>
  <c r="J121" i="9"/>
  <c r="K121" i="9"/>
  <c r="L121" i="9"/>
  <c r="H110" i="9"/>
  <c r="I110" i="9"/>
  <c r="J110" i="9"/>
  <c r="K110" i="9"/>
  <c r="AG91" i="5"/>
  <c r="L110" i="9"/>
  <c r="H111" i="9"/>
  <c r="I111" i="9"/>
  <c r="J111" i="9"/>
  <c r="K111" i="9"/>
  <c r="L111" i="9"/>
  <c r="H100" i="9"/>
  <c r="I100" i="9"/>
  <c r="AE75" i="5"/>
  <c r="J100" i="9"/>
  <c r="K100" i="9"/>
  <c r="AG89" i="5"/>
  <c r="AG90" i="5"/>
  <c r="L100" i="9"/>
  <c r="H101" i="9"/>
  <c r="I101" i="9"/>
  <c r="J101" i="9"/>
  <c r="K101" i="9"/>
  <c r="L101" i="9"/>
  <c r="H90" i="9"/>
  <c r="I90" i="9"/>
  <c r="AE73" i="5"/>
  <c r="AE74" i="5"/>
  <c r="J90" i="9"/>
  <c r="K90" i="9"/>
  <c r="AG86" i="5"/>
  <c r="AG87" i="5"/>
  <c r="L90" i="9"/>
  <c r="H91" i="9"/>
  <c r="I91" i="9"/>
  <c r="J91" i="9"/>
  <c r="K91" i="9"/>
  <c r="L91" i="9"/>
  <c r="H81" i="9"/>
  <c r="I81" i="9"/>
  <c r="AE72" i="5"/>
  <c r="J81" i="9"/>
  <c r="K81" i="9"/>
  <c r="AG85" i="5"/>
  <c r="L81" i="9"/>
  <c r="H82" i="9"/>
  <c r="I82" i="9"/>
  <c r="J82" i="9"/>
  <c r="K82" i="9"/>
  <c r="L82" i="9"/>
  <c r="H73" i="9"/>
  <c r="I73" i="9"/>
  <c r="J73" i="9"/>
  <c r="K73" i="9"/>
  <c r="L73" i="9"/>
  <c r="H74" i="9"/>
  <c r="I74" i="9"/>
  <c r="J74" i="9"/>
  <c r="K74" i="9"/>
  <c r="L74" i="9"/>
  <c r="H65" i="9"/>
  <c r="I65" i="9"/>
  <c r="AE68" i="5"/>
  <c r="AE69" i="5"/>
  <c r="J65" i="9"/>
  <c r="K65" i="9"/>
  <c r="AG82" i="5"/>
  <c r="L65" i="9"/>
  <c r="H66" i="9"/>
  <c r="I66" i="9"/>
  <c r="J66" i="9"/>
  <c r="K66" i="9"/>
  <c r="L66" i="9"/>
  <c r="H57" i="9"/>
  <c r="I57" i="9"/>
  <c r="AE66" i="5"/>
  <c r="AE67" i="5"/>
  <c r="J57" i="9"/>
  <c r="K57" i="9"/>
  <c r="AG79" i="5"/>
  <c r="AG80" i="5"/>
  <c r="L57" i="9"/>
  <c r="H58" i="9"/>
  <c r="I58" i="9"/>
  <c r="J58" i="9"/>
  <c r="K58" i="9"/>
  <c r="L58" i="9"/>
  <c r="H50" i="9"/>
  <c r="I50" i="9"/>
  <c r="AE65" i="5"/>
  <c r="J50" i="9"/>
  <c r="K50" i="9"/>
  <c r="AG77" i="5"/>
  <c r="L50" i="9"/>
  <c r="H51" i="9"/>
  <c r="I51" i="9"/>
  <c r="J51" i="9"/>
  <c r="K51" i="9"/>
  <c r="L51" i="9"/>
  <c r="H44" i="9"/>
  <c r="I44" i="9"/>
  <c r="AE62" i="5"/>
  <c r="J44" i="9"/>
  <c r="K44" i="9"/>
  <c r="AG74" i="5"/>
  <c r="L44" i="9"/>
  <c r="H38" i="9"/>
  <c r="I38" i="9"/>
  <c r="AE60" i="5"/>
  <c r="AE61" i="5"/>
  <c r="J38" i="9"/>
  <c r="K38" i="9"/>
  <c r="AG72" i="5"/>
  <c r="AG73" i="5"/>
  <c r="L38" i="9"/>
  <c r="H39" i="9"/>
  <c r="I39" i="9"/>
  <c r="J39" i="9"/>
  <c r="K39" i="9"/>
  <c r="L39" i="9"/>
  <c r="H32" i="9"/>
  <c r="I32" i="9"/>
  <c r="AE57" i="5"/>
  <c r="AE58" i="5"/>
  <c r="J32" i="9"/>
  <c r="K32" i="9"/>
  <c r="AG71" i="5"/>
  <c r="L32" i="9"/>
  <c r="H33" i="9"/>
  <c r="I33" i="9"/>
  <c r="J33" i="9"/>
  <c r="K33" i="9"/>
  <c r="L33" i="9"/>
  <c r="H27" i="9"/>
  <c r="I27" i="9"/>
  <c r="AE54" i="5"/>
  <c r="J27" i="9"/>
  <c r="K27" i="9"/>
  <c r="AG68" i="5"/>
  <c r="L27" i="9"/>
  <c r="H28" i="9"/>
  <c r="I28" i="9"/>
  <c r="J28" i="9"/>
  <c r="K28" i="9"/>
  <c r="L28" i="9"/>
  <c r="H23" i="9"/>
  <c r="I23" i="9"/>
  <c r="AE52" i="5"/>
  <c r="AE53" i="5"/>
  <c r="J23" i="9"/>
  <c r="K23" i="9"/>
  <c r="AG63" i="5"/>
  <c r="AG64" i="5"/>
  <c r="L23" i="9"/>
  <c r="H24" i="9"/>
  <c r="I24" i="9"/>
  <c r="J24" i="9"/>
  <c r="K24" i="9"/>
  <c r="AG65" i="5"/>
  <c r="L24" i="9"/>
  <c r="H19" i="9"/>
  <c r="I19" i="9"/>
  <c r="AE49" i="5"/>
  <c r="J19" i="9"/>
  <c r="K19" i="9"/>
  <c r="AG62" i="5"/>
  <c r="L19" i="9"/>
  <c r="H20" i="9"/>
  <c r="I20" i="9"/>
  <c r="J20" i="9"/>
  <c r="K20" i="9"/>
  <c r="L20" i="9"/>
  <c r="H15" i="9"/>
  <c r="I15" i="9"/>
  <c r="AE43" i="5"/>
  <c r="AE44" i="5"/>
  <c r="J15" i="9"/>
  <c r="K15" i="9"/>
  <c r="AG56" i="5"/>
  <c r="AG57" i="5"/>
  <c r="L15" i="9"/>
  <c r="H16" i="9"/>
  <c r="I16" i="9"/>
  <c r="AE45" i="5"/>
  <c r="AE46" i="5"/>
  <c r="J16" i="9"/>
  <c r="K16" i="9"/>
  <c r="AG58" i="5"/>
  <c r="AG59" i="5"/>
  <c r="L16" i="9"/>
  <c r="H13" i="9"/>
  <c r="I13" i="9"/>
  <c r="AE41" i="5"/>
  <c r="AE42" i="5"/>
  <c r="J13" i="9"/>
  <c r="K13" i="9"/>
  <c r="AG55" i="5"/>
  <c r="L13" i="9"/>
  <c r="H10" i="9"/>
  <c r="I10" i="9"/>
  <c r="AE36" i="5"/>
  <c r="AE37" i="5"/>
  <c r="J10" i="9"/>
  <c r="K10" i="9"/>
  <c r="AG48" i="5"/>
  <c r="AG49" i="5"/>
  <c r="L10" i="9"/>
  <c r="H11" i="9"/>
  <c r="I11" i="9"/>
  <c r="AE38" i="5"/>
  <c r="J11" i="9"/>
  <c r="K11" i="9"/>
  <c r="AG52" i="5"/>
  <c r="L11" i="9"/>
  <c r="H9" i="9"/>
  <c r="I9" i="9"/>
  <c r="AE33" i="5"/>
  <c r="AE34" i="5"/>
  <c r="J9" i="9"/>
  <c r="K9" i="9"/>
  <c r="AG44" i="5"/>
  <c r="AG45" i="5"/>
  <c r="L9" i="9"/>
  <c r="H6" i="9"/>
  <c r="I6" i="9"/>
  <c r="AE23" i="5"/>
  <c r="AE24" i="5"/>
  <c r="J6" i="9"/>
  <c r="K6" i="9"/>
  <c r="AG32" i="5"/>
  <c r="AG33" i="5"/>
  <c r="L6" i="9"/>
  <c r="H7" i="9"/>
  <c r="I7" i="9"/>
  <c r="AE27" i="5"/>
  <c r="AE28" i="5"/>
  <c r="J7" i="9"/>
  <c r="K7" i="9"/>
  <c r="AG38" i="5"/>
  <c r="AG39" i="5"/>
  <c r="L7" i="9"/>
  <c r="H14" i="9"/>
  <c r="I14" i="9"/>
  <c r="J14" i="9"/>
  <c r="K14" i="9"/>
  <c r="L14" i="9"/>
  <c r="H17" i="9"/>
  <c r="I17" i="9"/>
  <c r="J17" i="9"/>
  <c r="K17" i="9"/>
  <c r="L17" i="9"/>
  <c r="H21" i="9"/>
  <c r="I21" i="9"/>
  <c r="J21" i="9"/>
  <c r="K21" i="9"/>
  <c r="L21" i="9"/>
  <c r="H25" i="9"/>
  <c r="I25" i="9"/>
  <c r="J25" i="9"/>
  <c r="K25" i="9"/>
  <c r="L25" i="9"/>
  <c r="H30" i="9"/>
  <c r="I30" i="9"/>
  <c r="J30" i="9"/>
  <c r="K30" i="9"/>
  <c r="L30" i="9"/>
  <c r="H35" i="9"/>
  <c r="I35" i="9"/>
  <c r="J35" i="9"/>
  <c r="K35" i="9"/>
  <c r="L35" i="9"/>
  <c r="H41" i="9"/>
  <c r="I41" i="9"/>
  <c r="J41" i="9"/>
  <c r="K41" i="9"/>
  <c r="L41" i="9"/>
  <c r="H47" i="9"/>
  <c r="I47" i="9"/>
  <c r="J47" i="9"/>
  <c r="K47" i="9"/>
  <c r="L47" i="9"/>
  <c r="H54" i="9"/>
  <c r="I54" i="9"/>
  <c r="J54" i="9"/>
  <c r="K54" i="9"/>
  <c r="L54" i="9"/>
  <c r="H61" i="9"/>
  <c r="I61" i="9"/>
  <c r="J61" i="9"/>
  <c r="K61" i="9"/>
  <c r="L61" i="9"/>
  <c r="H69" i="9"/>
  <c r="I69" i="9"/>
  <c r="J69" i="9"/>
  <c r="K69" i="9"/>
  <c r="L69" i="9"/>
  <c r="H77" i="9"/>
  <c r="I77" i="9"/>
  <c r="J77" i="9"/>
  <c r="K77" i="9"/>
  <c r="L77" i="9"/>
  <c r="H86" i="9"/>
  <c r="I86" i="9"/>
  <c r="J86" i="9"/>
  <c r="K86" i="9"/>
  <c r="L86" i="9"/>
  <c r="H95" i="9"/>
  <c r="I95" i="9"/>
  <c r="J95" i="9"/>
  <c r="K95" i="9"/>
  <c r="L95" i="9"/>
  <c r="H105" i="9"/>
  <c r="I105" i="9"/>
  <c r="J105" i="9"/>
  <c r="K105" i="9"/>
  <c r="L105" i="9"/>
  <c r="H115" i="9"/>
  <c r="I115" i="9"/>
  <c r="J115" i="9"/>
  <c r="K115" i="9"/>
  <c r="L115" i="9"/>
  <c r="H8" i="3"/>
  <c r="N10" i="2"/>
  <c r="P10" i="2" s="1"/>
  <c r="N11" i="2"/>
  <c r="N12" i="2"/>
  <c r="N13" i="2"/>
  <c r="N14" i="2"/>
  <c r="N15" i="2"/>
  <c r="N16" i="2"/>
  <c r="N17" i="2"/>
  <c r="N18" i="2"/>
  <c r="P18" i="2" s="1"/>
  <c r="N19" i="2"/>
  <c r="M5" i="9"/>
  <c r="AE5" i="5"/>
  <c r="AE6" i="5"/>
  <c r="AE7" i="5"/>
  <c r="AE8" i="5"/>
  <c r="AE9" i="5"/>
  <c r="AE10" i="5"/>
  <c r="AE11" i="5"/>
  <c r="AE12" i="5"/>
  <c r="AE13" i="5"/>
  <c r="AE14" i="5"/>
  <c r="AE15" i="5"/>
  <c r="AE18" i="5"/>
  <c r="AE19" i="5"/>
  <c r="AE20" i="5"/>
  <c r="AE21" i="5"/>
  <c r="AE22" i="5"/>
  <c r="AE25" i="5"/>
  <c r="AE26" i="5"/>
  <c r="AE29" i="5"/>
  <c r="AE30" i="5"/>
  <c r="AE35" i="5"/>
  <c r="AE50" i="5"/>
  <c r="AE51" i="5"/>
  <c r="AE59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G5" i="5"/>
  <c r="AG6" i="5"/>
  <c r="AG7" i="5"/>
  <c r="AG8" i="5"/>
  <c r="AG9" i="5"/>
  <c r="AG10" i="5"/>
  <c r="AG11" i="5"/>
  <c r="AG12" i="5"/>
  <c r="AG13" i="5"/>
  <c r="AG14" i="5"/>
  <c r="AG15" i="5"/>
  <c r="AG16" i="5"/>
  <c r="AG17" i="5"/>
  <c r="AG18" i="5"/>
  <c r="AG19" i="5"/>
  <c r="AG20" i="5"/>
  <c r="AG21" i="5"/>
  <c r="AG22" i="5"/>
  <c r="AG23" i="5"/>
  <c r="AG24" i="5"/>
  <c r="AG27" i="5"/>
  <c r="AG28" i="5"/>
  <c r="AG29" i="5"/>
  <c r="AG30" i="5"/>
  <c r="AG31" i="5"/>
  <c r="AG34" i="5"/>
  <c r="AG35" i="5"/>
  <c r="AG36" i="5"/>
  <c r="AG37" i="5"/>
  <c r="AG40" i="5"/>
  <c r="AG43" i="5"/>
  <c r="AG46" i="5"/>
  <c r="AG47" i="5"/>
  <c r="AG50" i="5"/>
  <c r="AG51" i="5"/>
  <c r="AG66" i="5"/>
  <c r="AG67" i="5"/>
  <c r="AG78" i="5"/>
  <c r="AG81" i="5"/>
  <c r="AG88" i="5"/>
  <c r="AG94" i="5"/>
  <c r="AG95" i="5"/>
  <c r="AG96" i="5"/>
  <c r="AG97" i="5"/>
  <c r="AG98" i="5"/>
  <c r="AG99" i="5"/>
  <c r="AG100" i="5"/>
  <c r="AG101" i="5"/>
  <c r="AG102" i="5"/>
  <c r="AG103" i="5"/>
  <c r="AG104" i="5"/>
  <c r="H49" i="9"/>
  <c r="M49" i="9"/>
  <c r="I49" i="9"/>
  <c r="J49" i="9"/>
  <c r="K49" i="9"/>
  <c r="L49" i="9"/>
  <c r="M50" i="9"/>
  <c r="M8" i="9"/>
  <c r="M9" i="9"/>
  <c r="H26" i="9"/>
  <c r="M26" i="9"/>
  <c r="I26" i="9"/>
  <c r="J26" i="9"/>
  <c r="K26" i="9"/>
  <c r="L26" i="9"/>
  <c r="M27" i="9"/>
  <c r="M6" i="9"/>
  <c r="H36" i="9"/>
  <c r="M36" i="9"/>
  <c r="I36" i="9"/>
  <c r="J36" i="9"/>
  <c r="K36" i="9"/>
  <c r="L36" i="9"/>
  <c r="H37" i="9"/>
  <c r="M37" i="9"/>
  <c r="I37" i="9"/>
  <c r="J37" i="9"/>
  <c r="K37" i="9"/>
  <c r="L37" i="9"/>
  <c r="M7" i="9"/>
  <c r="H42" i="9"/>
  <c r="M42" i="9"/>
  <c r="I42" i="9"/>
  <c r="J42" i="9"/>
  <c r="K42" i="9"/>
  <c r="L42" i="9"/>
  <c r="H43" i="9"/>
  <c r="M43" i="9"/>
  <c r="I43" i="9"/>
  <c r="J43" i="9"/>
  <c r="K43" i="9"/>
  <c r="L43" i="9"/>
  <c r="M65" i="9"/>
  <c r="M66" i="9"/>
  <c r="M74" i="9"/>
  <c r="H75" i="9"/>
  <c r="M75" i="9"/>
  <c r="I75" i="9"/>
  <c r="J75" i="9"/>
  <c r="K75" i="9"/>
  <c r="L75" i="9"/>
  <c r="M57" i="9"/>
  <c r="M58" i="9"/>
  <c r="M18" i="9"/>
  <c r="M19" i="9"/>
  <c r="H22" i="9"/>
  <c r="M22" i="9"/>
  <c r="I22" i="9"/>
  <c r="J22" i="9"/>
  <c r="K22" i="9"/>
  <c r="L22" i="9"/>
  <c r="M23" i="9"/>
  <c r="M15" i="9"/>
  <c r="M16" i="9"/>
  <c r="H84" i="9"/>
  <c r="M84" i="9"/>
  <c r="I84" i="9"/>
  <c r="J84" i="9"/>
  <c r="K84" i="9"/>
  <c r="L84" i="9"/>
  <c r="H85" i="9"/>
  <c r="M85" i="9"/>
  <c r="I85" i="9"/>
  <c r="J85" i="9"/>
  <c r="K85" i="9"/>
  <c r="L85" i="9"/>
  <c r="M12" i="9"/>
  <c r="M13" i="9"/>
  <c r="H31" i="9"/>
  <c r="M31" i="9"/>
  <c r="I31" i="9"/>
  <c r="J31" i="9"/>
  <c r="K31" i="9"/>
  <c r="L31" i="9"/>
  <c r="M32" i="9"/>
  <c r="M10" i="9"/>
  <c r="M11" i="9"/>
  <c r="M17" i="9"/>
  <c r="M14" i="9"/>
  <c r="M34" i="9"/>
  <c r="M29" i="9"/>
  <c r="M20" i="9"/>
  <c r="M21" i="9"/>
  <c r="M25" i="9"/>
  <c r="M45" i="9"/>
  <c r="M35" i="9"/>
  <c r="M30" i="9"/>
  <c r="M51" i="9"/>
  <c r="M39" i="9"/>
  <c r="M41" i="9"/>
  <c r="M60" i="9"/>
  <c r="M48" i="9"/>
  <c r="M44" i="9"/>
  <c r="M24" i="9"/>
  <c r="M47" i="9"/>
  <c r="M64" i="9"/>
  <c r="M54" i="9"/>
  <c r="M68" i="9"/>
  <c r="M61" i="9"/>
  <c r="M71" i="9"/>
  <c r="M59" i="9"/>
  <c r="M40" i="9"/>
  <c r="M77" i="9"/>
  <c r="M80" i="9"/>
  <c r="M67" i="9"/>
  <c r="M86" i="9"/>
  <c r="M70" i="9"/>
  <c r="M52" i="9"/>
  <c r="M38" i="9"/>
  <c r="M69" i="9"/>
  <c r="M76" i="9"/>
  <c r="M63" i="9"/>
  <c r="M95" i="9"/>
  <c r="M88" i="9"/>
  <c r="M105" i="9"/>
  <c r="M92" i="9"/>
  <c r="M78" i="9"/>
  <c r="M62" i="9"/>
  <c r="M115" i="9"/>
  <c r="M96" i="9"/>
  <c r="M81" i="9"/>
  <c r="L403" i="9"/>
  <c r="K403" i="9"/>
  <c r="J403" i="9"/>
  <c r="I403" i="9"/>
  <c r="H403" i="9"/>
  <c r="L402" i="9"/>
  <c r="K402" i="9"/>
  <c r="J402" i="9"/>
  <c r="I402" i="9"/>
  <c r="H402" i="9"/>
  <c r="L401" i="9"/>
  <c r="K401" i="9"/>
  <c r="J401" i="9"/>
  <c r="I401" i="9"/>
  <c r="H401" i="9"/>
  <c r="L400" i="9"/>
  <c r="K400" i="9"/>
  <c r="J400" i="9"/>
  <c r="I400" i="9"/>
  <c r="H400" i="9"/>
  <c r="L399" i="9"/>
  <c r="K399" i="9"/>
  <c r="J399" i="9"/>
  <c r="I399" i="9"/>
  <c r="H399" i="9"/>
  <c r="L398" i="9"/>
  <c r="K398" i="9"/>
  <c r="J398" i="9"/>
  <c r="I398" i="9"/>
  <c r="H398" i="9"/>
  <c r="L397" i="9"/>
  <c r="K397" i="9"/>
  <c r="J397" i="9"/>
  <c r="I397" i="9"/>
  <c r="H397" i="9"/>
  <c r="L396" i="9"/>
  <c r="K396" i="9"/>
  <c r="J396" i="9"/>
  <c r="I396" i="9"/>
  <c r="H396" i="9"/>
  <c r="L395" i="9"/>
  <c r="K395" i="9"/>
  <c r="J395" i="9"/>
  <c r="I395" i="9"/>
  <c r="H395" i="9"/>
  <c r="L394" i="9"/>
  <c r="K394" i="9"/>
  <c r="J394" i="9"/>
  <c r="I394" i="9"/>
  <c r="H394" i="9"/>
  <c r="L393" i="9"/>
  <c r="K393" i="9"/>
  <c r="J393" i="9"/>
  <c r="I393" i="9"/>
  <c r="H393" i="9"/>
  <c r="L392" i="9"/>
  <c r="K392" i="9"/>
  <c r="J392" i="9"/>
  <c r="I392" i="9"/>
  <c r="H392" i="9"/>
  <c r="L391" i="9"/>
  <c r="K391" i="9"/>
  <c r="J391" i="9"/>
  <c r="I391" i="9"/>
  <c r="H391" i="9"/>
  <c r="L390" i="9"/>
  <c r="K390" i="9"/>
  <c r="J390" i="9"/>
  <c r="I390" i="9"/>
  <c r="H390" i="9"/>
  <c r="L389" i="9"/>
  <c r="K389" i="9"/>
  <c r="J389" i="9"/>
  <c r="I389" i="9"/>
  <c r="H389" i="9"/>
  <c r="L388" i="9"/>
  <c r="K388" i="9"/>
  <c r="J388" i="9"/>
  <c r="I388" i="9"/>
  <c r="H388" i="9"/>
  <c r="L387" i="9"/>
  <c r="K387" i="9"/>
  <c r="J387" i="9"/>
  <c r="I387" i="9"/>
  <c r="H387" i="9"/>
  <c r="L386" i="9"/>
  <c r="K386" i="9"/>
  <c r="J386" i="9"/>
  <c r="I386" i="9"/>
  <c r="H386" i="9"/>
  <c r="L385" i="9"/>
  <c r="K385" i="9"/>
  <c r="J385" i="9"/>
  <c r="I385" i="9"/>
  <c r="H385" i="9"/>
  <c r="L384" i="9"/>
  <c r="K384" i="9"/>
  <c r="J384" i="9"/>
  <c r="I384" i="9"/>
  <c r="H384" i="9"/>
  <c r="L383" i="9"/>
  <c r="K383" i="9"/>
  <c r="J383" i="9"/>
  <c r="I383" i="9"/>
  <c r="H383" i="9"/>
  <c r="L382" i="9"/>
  <c r="K382" i="9"/>
  <c r="J382" i="9"/>
  <c r="I382" i="9"/>
  <c r="H382" i="9"/>
  <c r="L381" i="9"/>
  <c r="K381" i="9"/>
  <c r="J381" i="9"/>
  <c r="I381" i="9"/>
  <c r="H381" i="9"/>
  <c r="L380" i="9"/>
  <c r="K380" i="9"/>
  <c r="J380" i="9"/>
  <c r="I380" i="9"/>
  <c r="H380" i="9"/>
  <c r="L379" i="9"/>
  <c r="K379" i="9"/>
  <c r="J379" i="9"/>
  <c r="I379" i="9"/>
  <c r="H379" i="9"/>
  <c r="L378" i="9"/>
  <c r="K378" i="9"/>
  <c r="J378" i="9"/>
  <c r="I378" i="9"/>
  <c r="H378" i="9"/>
  <c r="L377" i="9"/>
  <c r="K377" i="9"/>
  <c r="J377" i="9"/>
  <c r="I377" i="9"/>
  <c r="H377" i="9"/>
  <c r="L376" i="9"/>
  <c r="K376" i="9"/>
  <c r="J376" i="9"/>
  <c r="I376" i="9"/>
  <c r="H376" i="9"/>
  <c r="L375" i="9"/>
  <c r="K375" i="9"/>
  <c r="J375" i="9"/>
  <c r="I375" i="9"/>
  <c r="H375" i="9"/>
  <c r="L374" i="9"/>
  <c r="K374" i="9"/>
  <c r="J374" i="9"/>
  <c r="I374" i="9"/>
  <c r="H374" i="9"/>
  <c r="L373" i="9"/>
  <c r="K373" i="9"/>
  <c r="J373" i="9"/>
  <c r="I373" i="9"/>
  <c r="H373" i="9"/>
  <c r="L372" i="9"/>
  <c r="K372" i="9"/>
  <c r="J372" i="9"/>
  <c r="I372" i="9"/>
  <c r="H372" i="9"/>
  <c r="L371" i="9"/>
  <c r="K371" i="9"/>
  <c r="J371" i="9"/>
  <c r="I371" i="9"/>
  <c r="H371" i="9"/>
  <c r="L370" i="9"/>
  <c r="K370" i="9"/>
  <c r="J370" i="9"/>
  <c r="I370" i="9"/>
  <c r="H370" i="9"/>
  <c r="L369" i="9"/>
  <c r="K369" i="9"/>
  <c r="J369" i="9"/>
  <c r="I369" i="9"/>
  <c r="H369" i="9"/>
  <c r="L368" i="9"/>
  <c r="K368" i="9"/>
  <c r="J368" i="9"/>
  <c r="I368" i="9"/>
  <c r="H368" i="9"/>
  <c r="L367" i="9"/>
  <c r="K367" i="9"/>
  <c r="J367" i="9"/>
  <c r="I367" i="9"/>
  <c r="H367" i="9"/>
  <c r="L366" i="9"/>
  <c r="K366" i="9"/>
  <c r="J366" i="9"/>
  <c r="I366" i="9"/>
  <c r="H366" i="9"/>
  <c r="L365" i="9"/>
  <c r="K365" i="9"/>
  <c r="J365" i="9"/>
  <c r="I365" i="9"/>
  <c r="H365" i="9"/>
  <c r="L364" i="9"/>
  <c r="K364" i="9"/>
  <c r="J364" i="9"/>
  <c r="I364" i="9"/>
  <c r="H364" i="9"/>
  <c r="L363" i="9"/>
  <c r="K363" i="9"/>
  <c r="J363" i="9"/>
  <c r="I363" i="9"/>
  <c r="H363" i="9"/>
  <c r="L362" i="9"/>
  <c r="K362" i="9"/>
  <c r="J362" i="9"/>
  <c r="I362" i="9"/>
  <c r="H362" i="9"/>
  <c r="L361" i="9"/>
  <c r="K361" i="9"/>
  <c r="J361" i="9"/>
  <c r="I361" i="9"/>
  <c r="H361" i="9"/>
  <c r="L360" i="9"/>
  <c r="K360" i="9"/>
  <c r="J360" i="9"/>
  <c r="I360" i="9"/>
  <c r="H360" i="9"/>
  <c r="L359" i="9"/>
  <c r="K359" i="9"/>
  <c r="J359" i="9"/>
  <c r="I359" i="9"/>
  <c r="H359" i="9"/>
  <c r="L358" i="9"/>
  <c r="K358" i="9"/>
  <c r="J358" i="9"/>
  <c r="I358" i="9"/>
  <c r="H358" i="9"/>
  <c r="L357" i="9"/>
  <c r="K357" i="9"/>
  <c r="J357" i="9"/>
  <c r="I357" i="9"/>
  <c r="H357" i="9"/>
  <c r="L356" i="9"/>
  <c r="K356" i="9"/>
  <c r="J356" i="9"/>
  <c r="I356" i="9"/>
  <c r="H356" i="9"/>
  <c r="L355" i="9"/>
  <c r="K355" i="9"/>
  <c r="J355" i="9"/>
  <c r="I355" i="9"/>
  <c r="H355" i="9"/>
  <c r="L354" i="9"/>
  <c r="K354" i="9"/>
  <c r="J354" i="9"/>
  <c r="I354" i="9"/>
  <c r="H354" i="9"/>
  <c r="L353" i="9"/>
  <c r="K353" i="9"/>
  <c r="J353" i="9"/>
  <c r="I353" i="9"/>
  <c r="H353" i="9"/>
  <c r="L352" i="9"/>
  <c r="K352" i="9"/>
  <c r="J352" i="9"/>
  <c r="I352" i="9"/>
  <c r="H352" i="9"/>
  <c r="L351" i="9"/>
  <c r="K351" i="9"/>
  <c r="J351" i="9"/>
  <c r="I351" i="9"/>
  <c r="H351" i="9"/>
  <c r="L350" i="9"/>
  <c r="K350" i="9"/>
  <c r="J350" i="9"/>
  <c r="I350" i="9"/>
  <c r="H350" i="9"/>
  <c r="L349" i="9"/>
  <c r="K349" i="9"/>
  <c r="J349" i="9"/>
  <c r="I349" i="9"/>
  <c r="H349" i="9"/>
  <c r="L348" i="9"/>
  <c r="K348" i="9"/>
  <c r="J348" i="9"/>
  <c r="I348" i="9"/>
  <c r="H348" i="9"/>
  <c r="L347" i="9"/>
  <c r="K347" i="9"/>
  <c r="J347" i="9"/>
  <c r="I347" i="9"/>
  <c r="H347" i="9"/>
  <c r="L346" i="9"/>
  <c r="K346" i="9"/>
  <c r="J346" i="9"/>
  <c r="I346" i="9"/>
  <c r="H346" i="9"/>
  <c r="L345" i="9"/>
  <c r="K345" i="9"/>
  <c r="J345" i="9"/>
  <c r="I345" i="9"/>
  <c r="H345" i="9"/>
  <c r="L344" i="9"/>
  <c r="K344" i="9"/>
  <c r="J344" i="9"/>
  <c r="I344" i="9"/>
  <c r="H344" i="9"/>
  <c r="L343" i="9"/>
  <c r="K343" i="9"/>
  <c r="J343" i="9"/>
  <c r="I343" i="9"/>
  <c r="H343" i="9"/>
  <c r="L342" i="9"/>
  <c r="K342" i="9"/>
  <c r="J342" i="9"/>
  <c r="I342" i="9"/>
  <c r="H342" i="9"/>
  <c r="L341" i="9"/>
  <c r="K341" i="9"/>
  <c r="J341" i="9"/>
  <c r="I341" i="9"/>
  <c r="H341" i="9"/>
  <c r="L340" i="9"/>
  <c r="K340" i="9"/>
  <c r="J340" i="9"/>
  <c r="I340" i="9"/>
  <c r="H340" i="9"/>
  <c r="L339" i="9"/>
  <c r="K339" i="9"/>
  <c r="J339" i="9"/>
  <c r="I339" i="9"/>
  <c r="H339" i="9"/>
  <c r="L338" i="9"/>
  <c r="K338" i="9"/>
  <c r="J338" i="9"/>
  <c r="I338" i="9"/>
  <c r="H338" i="9"/>
  <c r="L337" i="9"/>
  <c r="K337" i="9"/>
  <c r="J337" i="9"/>
  <c r="I337" i="9"/>
  <c r="H337" i="9"/>
  <c r="L336" i="9"/>
  <c r="K336" i="9"/>
  <c r="J336" i="9"/>
  <c r="I336" i="9"/>
  <c r="H336" i="9"/>
  <c r="L335" i="9"/>
  <c r="K335" i="9"/>
  <c r="J335" i="9"/>
  <c r="I335" i="9"/>
  <c r="H335" i="9"/>
  <c r="L334" i="9"/>
  <c r="K334" i="9"/>
  <c r="J334" i="9"/>
  <c r="I334" i="9"/>
  <c r="H334" i="9"/>
  <c r="L333" i="9"/>
  <c r="K333" i="9"/>
  <c r="J333" i="9"/>
  <c r="I333" i="9"/>
  <c r="H333" i="9"/>
  <c r="L332" i="9"/>
  <c r="K332" i="9"/>
  <c r="J332" i="9"/>
  <c r="I332" i="9"/>
  <c r="H332" i="9"/>
  <c r="L331" i="9"/>
  <c r="K331" i="9"/>
  <c r="J331" i="9"/>
  <c r="I331" i="9"/>
  <c r="H331" i="9"/>
  <c r="L330" i="9"/>
  <c r="K330" i="9"/>
  <c r="J330" i="9"/>
  <c r="I330" i="9"/>
  <c r="H330" i="9"/>
  <c r="L329" i="9"/>
  <c r="K329" i="9"/>
  <c r="J329" i="9"/>
  <c r="I329" i="9"/>
  <c r="H329" i="9"/>
  <c r="L328" i="9"/>
  <c r="K328" i="9"/>
  <c r="J328" i="9"/>
  <c r="I328" i="9"/>
  <c r="H328" i="9"/>
  <c r="L327" i="9"/>
  <c r="K327" i="9"/>
  <c r="J327" i="9"/>
  <c r="I327" i="9"/>
  <c r="H327" i="9"/>
  <c r="L326" i="9"/>
  <c r="K326" i="9"/>
  <c r="J326" i="9"/>
  <c r="I326" i="9"/>
  <c r="H326" i="9"/>
  <c r="L325" i="9"/>
  <c r="K325" i="9"/>
  <c r="J325" i="9"/>
  <c r="I325" i="9"/>
  <c r="H325" i="9"/>
  <c r="L324" i="9"/>
  <c r="K324" i="9"/>
  <c r="J324" i="9"/>
  <c r="I324" i="9"/>
  <c r="H324" i="9"/>
  <c r="L323" i="9"/>
  <c r="K323" i="9"/>
  <c r="J323" i="9"/>
  <c r="I323" i="9"/>
  <c r="H323" i="9"/>
  <c r="L322" i="9"/>
  <c r="K322" i="9"/>
  <c r="J322" i="9"/>
  <c r="I322" i="9"/>
  <c r="H322" i="9"/>
  <c r="L321" i="9"/>
  <c r="K321" i="9"/>
  <c r="J321" i="9"/>
  <c r="I321" i="9"/>
  <c r="H321" i="9"/>
  <c r="L320" i="9"/>
  <c r="K320" i="9"/>
  <c r="J320" i="9"/>
  <c r="I320" i="9"/>
  <c r="H320" i="9"/>
  <c r="L319" i="9"/>
  <c r="K319" i="9"/>
  <c r="J319" i="9"/>
  <c r="I319" i="9"/>
  <c r="H319" i="9"/>
  <c r="L318" i="9"/>
  <c r="K318" i="9"/>
  <c r="J318" i="9"/>
  <c r="I318" i="9"/>
  <c r="H318" i="9"/>
  <c r="L317" i="9"/>
  <c r="K317" i="9"/>
  <c r="J317" i="9"/>
  <c r="I317" i="9"/>
  <c r="H317" i="9"/>
  <c r="L316" i="9"/>
  <c r="K316" i="9"/>
  <c r="J316" i="9"/>
  <c r="I316" i="9"/>
  <c r="H316" i="9"/>
  <c r="L315" i="9"/>
  <c r="K315" i="9"/>
  <c r="J315" i="9"/>
  <c r="I315" i="9"/>
  <c r="H315" i="9"/>
  <c r="L314" i="9"/>
  <c r="K314" i="9"/>
  <c r="J314" i="9"/>
  <c r="I314" i="9"/>
  <c r="H314" i="9"/>
  <c r="L313" i="9"/>
  <c r="K313" i="9"/>
  <c r="J313" i="9"/>
  <c r="I313" i="9"/>
  <c r="H313" i="9"/>
  <c r="L312" i="9"/>
  <c r="K312" i="9"/>
  <c r="J312" i="9"/>
  <c r="I312" i="9"/>
  <c r="H312" i="9"/>
  <c r="L311" i="9"/>
  <c r="K311" i="9"/>
  <c r="J311" i="9"/>
  <c r="I311" i="9"/>
  <c r="H311" i="9"/>
  <c r="L310" i="9"/>
  <c r="K310" i="9"/>
  <c r="J310" i="9"/>
  <c r="I310" i="9"/>
  <c r="H310" i="9"/>
  <c r="L309" i="9"/>
  <c r="K309" i="9"/>
  <c r="J309" i="9"/>
  <c r="I309" i="9"/>
  <c r="H309" i="9"/>
  <c r="L308" i="9"/>
  <c r="K308" i="9"/>
  <c r="J308" i="9"/>
  <c r="I308" i="9"/>
  <c r="H308" i="9"/>
  <c r="L307" i="9"/>
  <c r="K307" i="9"/>
  <c r="J307" i="9"/>
  <c r="I307" i="9"/>
  <c r="H307" i="9"/>
  <c r="L306" i="9"/>
  <c r="K306" i="9"/>
  <c r="J306" i="9"/>
  <c r="I306" i="9"/>
  <c r="H306" i="9"/>
  <c r="L305" i="9"/>
  <c r="K305" i="9"/>
  <c r="J305" i="9"/>
  <c r="I305" i="9"/>
  <c r="H305" i="9"/>
  <c r="L304" i="9"/>
  <c r="K304" i="9"/>
  <c r="J304" i="9"/>
  <c r="I304" i="9"/>
  <c r="H304" i="9"/>
  <c r="L303" i="9"/>
  <c r="K303" i="9"/>
  <c r="J303" i="9"/>
  <c r="I303" i="9"/>
  <c r="H303" i="9"/>
  <c r="L302" i="9"/>
  <c r="K302" i="9"/>
  <c r="J302" i="9"/>
  <c r="I302" i="9"/>
  <c r="H302" i="9"/>
  <c r="L301" i="9"/>
  <c r="K301" i="9"/>
  <c r="J301" i="9"/>
  <c r="I301" i="9"/>
  <c r="H301" i="9"/>
  <c r="L300" i="9"/>
  <c r="K300" i="9"/>
  <c r="J300" i="9"/>
  <c r="I300" i="9"/>
  <c r="H300" i="9"/>
  <c r="L299" i="9"/>
  <c r="K299" i="9"/>
  <c r="J299" i="9"/>
  <c r="I299" i="9"/>
  <c r="H299" i="9"/>
  <c r="L298" i="9"/>
  <c r="K298" i="9"/>
  <c r="J298" i="9"/>
  <c r="I298" i="9"/>
  <c r="H298" i="9"/>
  <c r="L297" i="9"/>
  <c r="K297" i="9"/>
  <c r="J297" i="9"/>
  <c r="I297" i="9"/>
  <c r="H297" i="9"/>
  <c r="L296" i="9"/>
  <c r="K296" i="9"/>
  <c r="J296" i="9"/>
  <c r="I296" i="9"/>
  <c r="H296" i="9"/>
  <c r="L295" i="9"/>
  <c r="K295" i="9"/>
  <c r="J295" i="9"/>
  <c r="I295" i="9"/>
  <c r="H295" i="9"/>
  <c r="L294" i="9"/>
  <c r="K294" i="9"/>
  <c r="J294" i="9"/>
  <c r="I294" i="9"/>
  <c r="H294" i="9"/>
  <c r="L293" i="9"/>
  <c r="K293" i="9"/>
  <c r="J293" i="9"/>
  <c r="I293" i="9"/>
  <c r="H293" i="9"/>
  <c r="L292" i="9"/>
  <c r="K292" i="9"/>
  <c r="J292" i="9"/>
  <c r="I292" i="9"/>
  <c r="H292" i="9"/>
  <c r="L291" i="9"/>
  <c r="K291" i="9"/>
  <c r="J291" i="9"/>
  <c r="I291" i="9"/>
  <c r="H291" i="9"/>
  <c r="L290" i="9"/>
  <c r="K290" i="9"/>
  <c r="J290" i="9"/>
  <c r="I290" i="9"/>
  <c r="H290" i="9"/>
  <c r="L289" i="9"/>
  <c r="K289" i="9"/>
  <c r="J289" i="9"/>
  <c r="I289" i="9"/>
  <c r="H289" i="9"/>
  <c r="L288" i="9"/>
  <c r="K288" i="9"/>
  <c r="J288" i="9"/>
  <c r="I288" i="9"/>
  <c r="H288" i="9"/>
  <c r="L287" i="9"/>
  <c r="K287" i="9"/>
  <c r="J287" i="9"/>
  <c r="I287" i="9"/>
  <c r="H287" i="9"/>
  <c r="L286" i="9"/>
  <c r="K286" i="9"/>
  <c r="J286" i="9"/>
  <c r="I286" i="9"/>
  <c r="H286" i="9"/>
  <c r="L285" i="9"/>
  <c r="K285" i="9"/>
  <c r="J285" i="9"/>
  <c r="I285" i="9"/>
  <c r="H285" i="9"/>
  <c r="L284" i="9"/>
  <c r="K284" i="9"/>
  <c r="J284" i="9"/>
  <c r="I284" i="9"/>
  <c r="H284" i="9"/>
  <c r="L283" i="9"/>
  <c r="K283" i="9"/>
  <c r="J283" i="9"/>
  <c r="I283" i="9"/>
  <c r="H283" i="9"/>
  <c r="L282" i="9"/>
  <c r="K282" i="9"/>
  <c r="J282" i="9"/>
  <c r="I282" i="9"/>
  <c r="H282" i="9"/>
  <c r="L281" i="9"/>
  <c r="K281" i="9"/>
  <c r="J281" i="9"/>
  <c r="I281" i="9"/>
  <c r="H281" i="9"/>
  <c r="L280" i="9"/>
  <c r="K280" i="9"/>
  <c r="J280" i="9"/>
  <c r="I280" i="9"/>
  <c r="H280" i="9"/>
  <c r="L279" i="9"/>
  <c r="K279" i="9"/>
  <c r="J279" i="9"/>
  <c r="I279" i="9"/>
  <c r="H279" i="9"/>
  <c r="L278" i="9"/>
  <c r="K278" i="9"/>
  <c r="J278" i="9"/>
  <c r="I278" i="9"/>
  <c r="H278" i="9"/>
  <c r="L277" i="9"/>
  <c r="K277" i="9"/>
  <c r="J277" i="9"/>
  <c r="I277" i="9"/>
  <c r="H277" i="9"/>
  <c r="L276" i="9"/>
  <c r="K276" i="9"/>
  <c r="J276" i="9"/>
  <c r="I276" i="9"/>
  <c r="H276" i="9"/>
  <c r="L275" i="9"/>
  <c r="K275" i="9"/>
  <c r="J275" i="9"/>
  <c r="I275" i="9"/>
  <c r="H275" i="9"/>
  <c r="L274" i="9"/>
  <c r="K274" i="9"/>
  <c r="J274" i="9"/>
  <c r="I274" i="9"/>
  <c r="H274" i="9"/>
  <c r="L273" i="9"/>
  <c r="K273" i="9"/>
  <c r="J273" i="9"/>
  <c r="I273" i="9"/>
  <c r="H273" i="9"/>
  <c r="L272" i="9"/>
  <c r="K272" i="9"/>
  <c r="J272" i="9"/>
  <c r="I272" i="9"/>
  <c r="H272" i="9"/>
  <c r="L271" i="9"/>
  <c r="K271" i="9"/>
  <c r="J271" i="9"/>
  <c r="I271" i="9"/>
  <c r="H271" i="9"/>
  <c r="L270" i="9"/>
  <c r="K270" i="9"/>
  <c r="J270" i="9"/>
  <c r="I270" i="9"/>
  <c r="H270" i="9"/>
  <c r="L269" i="9"/>
  <c r="K269" i="9"/>
  <c r="J269" i="9"/>
  <c r="I269" i="9"/>
  <c r="H269" i="9"/>
  <c r="L268" i="9"/>
  <c r="K268" i="9"/>
  <c r="J268" i="9"/>
  <c r="I268" i="9"/>
  <c r="H268" i="9"/>
  <c r="L267" i="9"/>
  <c r="K267" i="9"/>
  <c r="J267" i="9"/>
  <c r="I267" i="9"/>
  <c r="H267" i="9"/>
  <c r="L266" i="9"/>
  <c r="K266" i="9"/>
  <c r="J266" i="9"/>
  <c r="I266" i="9"/>
  <c r="H266" i="9"/>
  <c r="L265" i="9"/>
  <c r="K265" i="9"/>
  <c r="J265" i="9"/>
  <c r="I265" i="9"/>
  <c r="H265" i="9"/>
  <c r="L264" i="9"/>
  <c r="K264" i="9"/>
  <c r="J264" i="9"/>
  <c r="I264" i="9"/>
  <c r="H264" i="9"/>
  <c r="L263" i="9"/>
  <c r="K263" i="9"/>
  <c r="J263" i="9"/>
  <c r="I263" i="9"/>
  <c r="H263" i="9"/>
  <c r="L262" i="9"/>
  <c r="K262" i="9"/>
  <c r="J262" i="9"/>
  <c r="I262" i="9"/>
  <c r="H262" i="9"/>
  <c r="L261" i="9"/>
  <c r="K261" i="9"/>
  <c r="J261" i="9"/>
  <c r="I261" i="9"/>
  <c r="H261" i="9"/>
  <c r="L260" i="9"/>
  <c r="K260" i="9"/>
  <c r="J260" i="9"/>
  <c r="I260" i="9"/>
  <c r="H260" i="9"/>
  <c r="L259" i="9"/>
  <c r="K259" i="9"/>
  <c r="J259" i="9"/>
  <c r="I259" i="9"/>
  <c r="H259" i="9"/>
  <c r="L258" i="9"/>
  <c r="K258" i="9"/>
  <c r="J258" i="9"/>
  <c r="I258" i="9"/>
  <c r="H258" i="9"/>
  <c r="L257" i="9"/>
  <c r="K257" i="9"/>
  <c r="J257" i="9"/>
  <c r="I257" i="9"/>
  <c r="H257" i="9"/>
  <c r="L256" i="9"/>
  <c r="K256" i="9"/>
  <c r="J256" i="9"/>
  <c r="I256" i="9"/>
  <c r="H256" i="9"/>
  <c r="L255" i="9"/>
  <c r="K255" i="9"/>
  <c r="J255" i="9"/>
  <c r="I255" i="9"/>
  <c r="H255" i="9"/>
  <c r="L254" i="9"/>
  <c r="K254" i="9"/>
  <c r="J254" i="9"/>
  <c r="I254" i="9"/>
  <c r="H254" i="9"/>
  <c r="L253" i="9"/>
  <c r="K253" i="9"/>
  <c r="J253" i="9"/>
  <c r="I253" i="9"/>
  <c r="H253" i="9"/>
  <c r="L252" i="9"/>
  <c r="K252" i="9"/>
  <c r="J252" i="9"/>
  <c r="I252" i="9"/>
  <c r="H252" i="9"/>
  <c r="L251" i="9"/>
  <c r="K251" i="9"/>
  <c r="J251" i="9"/>
  <c r="I251" i="9"/>
  <c r="H251" i="9"/>
  <c r="L250" i="9"/>
  <c r="K250" i="9"/>
  <c r="J250" i="9"/>
  <c r="I250" i="9"/>
  <c r="H250" i="9"/>
  <c r="L249" i="9"/>
  <c r="K249" i="9"/>
  <c r="J249" i="9"/>
  <c r="I249" i="9"/>
  <c r="H249" i="9"/>
  <c r="L248" i="9"/>
  <c r="K248" i="9"/>
  <c r="J248" i="9"/>
  <c r="I248" i="9"/>
  <c r="H248" i="9"/>
  <c r="L247" i="9"/>
  <c r="K247" i="9"/>
  <c r="J247" i="9"/>
  <c r="I247" i="9"/>
  <c r="H247" i="9"/>
  <c r="L246" i="9"/>
  <c r="K246" i="9"/>
  <c r="J246" i="9"/>
  <c r="I246" i="9"/>
  <c r="H246" i="9"/>
  <c r="L245" i="9"/>
  <c r="K245" i="9"/>
  <c r="J245" i="9"/>
  <c r="I245" i="9"/>
  <c r="H245" i="9"/>
  <c r="L244" i="9"/>
  <c r="K244" i="9"/>
  <c r="J244" i="9"/>
  <c r="I244" i="9"/>
  <c r="H244" i="9"/>
  <c r="L243" i="9"/>
  <c r="K243" i="9"/>
  <c r="J243" i="9"/>
  <c r="I243" i="9"/>
  <c r="H243" i="9"/>
  <c r="L242" i="9"/>
  <c r="K242" i="9"/>
  <c r="J242" i="9"/>
  <c r="I242" i="9"/>
  <c r="H242" i="9"/>
  <c r="L241" i="9"/>
  <c r="K241" i="9"/>
  <c r="J241" i="9"/>
  <c r="I241" i="9"/>
  <c r="H241" i="9"/>
  <c r="L240" i="9"/>
  <c r="K240" i="9"/>
  <c r="J240" i="9"/>
  <c r="I240" i="9"/>
  <c r="H240" i="9"/>
  <c r="L239" i="9"/>
  <c r="K239" i="9"/>
  <c r="J239" i="9"/>
  <c r="I239" i="9"/>
  <c r="H239" i="9"/>
  <c r="L238" i="9"/>
  <c r="K238" i="9"/>
  <c r="J238" i="9"/>
  <c r="I238" i="9"/>
  <c r="H238" i="9"/>
  <c r="L237" i="9"/>
  <c r="K237" i="9"/>
  <c r="J237" i="9"/>
  <c r="I237" i="9"/>
  <c r="H237" i="9"/>
  <c r="L236" i="9"/>
  <c r="K236" i="9"/>
  <c r="J236" i="9"/>
  <c r="I236" i="9"/>
  <c r="H236" i="9"/>
  <c r="L235" i="9"/>
  <c r="K235" i="9"/>
  <c r="J235" i="9"/>
  <c r="I235" i="9"/>
  <c r="H235" i="9"/>
  <c r="L234" i="9"/>
  <c r="K234" i="9"/>
  <c r="J234" i="9"/>
  <c r="I234" i="9"/>
  <c r="H234" i="9"/>
  <c r="L233" i="9"/>
  <c r="K233" i="9"/>
  <c r="J233" i="9"/>
  <c r="I233" i="9"/>
  <c r="H233" i="9"/>
  <c r="L232" i="9"/>
  <c r="K232" i="9"/>
  <c r="J232" i="9"/>
  <c r="I232" i="9"/>
  <c r="H232" i="9"/>
  <c r="L231" i="9"/>
  <c r="K231" i="9"/>
  <c r="J231" i="9"/>
  <c r="I231" i="9"/>
  <c r="H231" i="9"/>
  <c r="L230" i="9"/>
  <c r="K230" i="9"/>
  <c r="J230" i="9"/>
  <c r="I230" i="9"/>
  <c r="H230" i="9"/>
  <c r="L229" i="9"/>
  <c r="K229" i="9"/>
  <c r="J229" i="9"/>
  <c r="I229" i="9"/>
  <c r="H229" i="9"/>
  <c r="L228" i="9"/>
  <c r="K228" i="9"/>
  <c r="J228" i="9"/>
  <c r="I228" i="9"/>
  <c r="H228" i="9"/>
  <c r="L227" i="9"/>
  <c r="K227" i="9"/>
  <c r="J227" i="9"/>
  <c r="I227" i="9"/>
  <c r="H227" i="9"/>
  <c r="L226" i="9"/>
  <c r="K226" i="9"/>
  <c r="J226" i="9"/>
  <c r="I226" i="9"/>
  <c r="H226" i="9"/>
  <c r="L225" i="9"/>
  <c r="K225" i="9"/>
  <c r="J225" i="9"/>
  <c r="I225" i="9"/>
  <c r="H225" i="9"/>
  <c r="L224" i="9"/>
  <c r="K224" i="9"/>
  <c r="J224" i="9"/>
  <c r="I224" i="9"/>
  <c r="H224" i="9"/>
  <c r="L223" i="9"/>
  <c r="K223" i="9"/>
  <c r="J223" i="9"/>
  <c r="I223" i="9"/>
  <c r="H223" i="9"/>
  <c r="L222" i="9"/>
  <c r="K222" i="9"/>
  <c r="J222" i="9"/>
  <c r="I222" i="9"/>
  <c r="H222" i="9"/>
  <c r="L221" i="9"/>
  <c r="K221" i="9"/>
  <c r="J221" i="9"/>
  <c r="I221" i="9"/>
  <c r="H221" i="9"/>
  <c r="L220" i="9"/>
  <c r="K220" i="9"/>
  <c r="J220" i="9"/>
  <c r="I220" i="9"/>
  <c r="H220" i="9"/>
  <c r="L219" i="9"/>
  <c r="K219" i="9"/>
  <c r="J219" i="9"/>
  <c r="I219" i="9"/>
  <c r="H219" i="9"/>
  <c r="L218" i="9"/>
  <c r="K218" i="9"/>
  <c r="J218" i="9"/>
  <c r="I218" i="9"/>
  <c r="H218" i="9"/>
  <c r="L217" i="9"/>
  <c r="K217" i="9"/>
  <c r="J217" i="9"/>
  <c r="I217" i="9"/>
  <c r="H217" i="9"/>
  <c r="L216" i="9"/>
  <c r="K216" i="9"/>
  <c r="J216" i="9"/>
  <c r="I216" i="9"/>
  <c r="H216" i="9"/>
  <c r="L215" i="9"/>
  <c r="K215" i="9"/>
  <c r="J215" i="9"/>
  <c r="I215" i="9"/>
  <c r="H215" i="9"/>
  <c r="L214" i="9"/>
  <c r="K214" i="9"/>
  <c r="J214" i="9"/>
  <c r="I214" i="9"/>
  <c r="H214" i="9"/>
  <c r="L213" i="9"/>
  <c r="K213" i="9"/>
  <c r="J213" i="9"/>
  <c r="I213" i="9"/>
  <c r="H213" i="9"/>
  <c r="L212" i="9"/>
  <c r="K212" i="9"/>
  <c r="J212" i="9"/>
  <c r="I212" i="9"/>
  <c r="H212" i="9"/>
  <c r="L211" i="9"/>
  <c r="K211" i="9"/>
  <c r="J211" i="9"/>
  <c r="I211" i="9"/>
  <c r="H211" i="9"/>
  <c r="L210" i="9"/>
  <c r="K210" i="9"/>
  <c r="J210" i="9"/>
  <c r="I210" i="9"/>
  <c r="H210" i="9"/>
  <c r="L209" i="9"/>
  <c r="K209" i="9"/>
  <c r="J209" i="9"/>
  <c r="I209" i="9"/>
  <c r="H209" i="9"/>
  <c r="L208" i="9"/>
  <c r="K208" i="9"/>
  <c r="J208" i="9"/>
  <c r="I208" i="9"/>
  <c r="H208" i="9"/>
  <c r="L207" i="9"/>
  <c r="K207" i="9"/>
  <c r="J207" i="9"/>
  <c r="I207" i="9"/>
  <c r="H207" i="9"/>
  <c r="L206" i="9"/>
  <c r="K206" i="9"/>
  <c r="J206" i="9"/>
  <c r="I206" i="9"/>
  <c r="H206" i="9"/>
  <c r="L205" i="9"/>
  <c r="K205" i="9"/>
  <c r="J205" i="9"/>
  <c r="I205" i="9"/>
  <c r="H205" i="9"/>
  <c r="L204" i="9"/>
  <c r="K204" i="9"/>
  <c r="J204" i="9"/>
  <c r="I204" i="9"/>
  <c r="H204" i="9"/>
  <c r="L203" i="9"/>
  <c r="K203" i="9"/>
  <c r="J203" i="9"/>
  <c r="I203" i="9"/>
  <c r="H203" i="9"/>
  <c r="L202" i="9"/>
  <c r="K202" i="9"/>
  <c r="J202" i="9"/>
  <c r="I202" i="9"/>
  <c r="H202" i="9"/>
  <c r="L201" i="9"/>
  <c r="K201" i="9"/>
  <c r="J201" i="9"/>
  <c r="I201" i="9"/>
  <c r="H201" i="9"/>
  <c r="L200" i="9"/>
  <c r="K200" i="9"/>
  <c r="J200" i="9"/>
  <c r="I200" i="9"/>
  <c r="H200" i="9"/>
  <c r="L199" i="9"/>
  <c r="K199" i="9"/>
  <c r="J199" i="9"/>
  <c r="I199" i="9"/>
  <c r="H199" i="9"/>
  <c r="L198" i="9"/>
  <c r="K198" i="9"/>
  <c r="J198" i="9"/>
  <c r="I198" i="9"/>
  <c r="H198" i="9"/>
  <c r="L197" i="9"/>
  <c r="K197" i="9"/>
  <c r="J197" i="9"/>
  <c r="I197" i="9"/>
  <c r="H197" i="9"/>
  <c r="L196" i="9"/>
  <c r="K196" i="9"/>
  <c r="J196" i="9"/>
  <c r="I196" i="9"/>
  <c r="H196" i="9"/>
  <c r="L195" i="9"/>
  <c r="K195" i="9"/>
  <c r="J195" i="9"/>
  <c r="I195" i="9"/>
  <c r="H195" i="9"/>
  <c r="L194" i="9"/>
  <c r="K194" i="9"/>
  <c r="J194" i="9"/>
  <c r="I194" i="9"/>
  <c r="H194" i="9"/>
  <c r="L193" i="9"/>
  <c r="K193" i="9"/>
  <c r="J193" i="9"/>
  <c r="I193" i="9"/>
  <c r="H193" i="9"/>
  <c r="L192" i="9"/>
  <c r="K192" i="9"/>
  <c r="J192" i="9"/>
  <c r="I192" i="9"/>
  <c r="H192" i="9"/>
  <c r="L191" i="9"/>
  <c r="K191" i="9"/>
  <c r="J191" i="9"/>
  <c r="I191" i="9"/>
  <c r="H191" i="9"/>
  <c r="L190" i="9"/>
  <c r="K190" i="9"/>
  <c r="J190" i="9"/>
  <c r="I190" i="9"/>
  <c r="H190" i="9"/>
  <c r="L189" i="9"/>
  <c r="K189" i="9"/>
  <c r="J189" i="9"/>
  <c r="I189" i="9"/>
  <c r="H189" i="9"/>
  <c r="L188" i="9"/>
  <c r="K188" i="9"/>
  <c r="J188" i="9"/>
  <c r="I188" i="9"/>
  <c r="H188" i="9"/>
  <c r="L187" i="9"/>
  <c r="K187" i="9"/>
  <c r="J187" i="9"/>
  <c r="I187" i="9"/>
  <c r="H187" i="9"/>
  <c r="L186" i="9"/>
  <c r="K186" i="9"/>
  <c r="J186" i="9"/>
  <c r="I186" i="9"/>
  <c r="H186" i="9"/>
  <c r="L185" i="9"/>
  <c r="K185" i="9"/>
  <c r="J185" i="9"/>
  <c r="I185" i="9"/>
  <c r="H185" i="9"/>
  <c r="L184" i="9"/>
  <c r="K184" i="9"/>
  <c r="J184" i="9"/>
  <c r="I184" i="9"/>
  <c r="H184" i="9"/>
  <c r="L183" i="9"/>
  <c r="K183" i="9"/>
  <c r="J183" i="9"/>
  <c r="I183" i="9"/>
  <c r="H183" i="9"/>
  <c r="L182" i="9"/>
  <c r="K182" i="9"/>
  <c r="J182" i="9"/>
  <c r="I182" i="9"/>
  <c r="H182" i="9"/>
  <c r="L181" i="9"/>
  <c r="K181" i="9"/>
  <c r="J181" i="9"/>
  <c r="I181" i="9"/>
  <c r="H181" i="9"/>
  <c r="L180" i="9"/>
  <c r="K180" i="9"/>
  <c r="J180" i="9"/>
  <c r="I180" i="9"/>
  <c r="H180" i="9"/>
  <c r="L179" i="9"/>
  <c r="K179" i="9"/>
  <c r="J179" i="9"/>
  <c r="I179" i="9"/>
  <c r="H179" i="9"/>
  <c r="L178" i="9"/>
  <c r="K178" i="9"/>
  <c r="J178" i="9"/>
  <c r="I178" i="9"/>
  <c r="H178" i="9"/>
  <c r="L177" i="9"/>
  <c r="K177" i="9"/>
  <c r="J177" i="9"/>
  <c r="I177" i="9"/>
  <c r="H177" i="9"/>
  <c r="L176" i="9"/>
  <c r="K176" i="9"/>
  <c r="J176" i="9"/>
  <c r="I176" i="9"/>
  <c r="H176" i="9"/>
  <c r="L175" i="9"/>
  <c r="K175" i="9"/>
  <c r="J175" i="9"/>
  <c r="I175" i="9"/>
  <c r="H175" i="9"/>
  <c r="L174" i="9"/>
  <c r="K174" i="9"/>
  <c r="J174" i="9"/>
  <c r="I174" i="9"/>
  <c r="H174" i="9"/>
  <c r="L173" i="9"/>
  <c r="K173" i="9"/>
  <c r="J173" i="9"/>
  <c r="I173" i="9"/>
  <c r="H173" i="9"/>
  <c r="L172" i="9"/>
  <c r="K172" i="9"/>
  <c r="J172" i="9"/>
  <c r="I172" i="9"/>
  <c r="H172" i="9"/>
  <c r="L171" i="9"/>
  <c r="K171" i="9"/>
  <c r="J171" i="9"/>
  <c r="I171" i="9"/>
  <c r="H171" i="9"/>
  <c r="L170" i="9"/>
  <c r="K170" i="9"/>
  <c r="J170" i="9"/>
  <c r="I170" i="9"/>
  <c r="H170" i="9"/>
  <c r="L169" i="9"/>
  <c r="K169" i="9"/>
  <c r="J169" i="9"/>
  <c r="I169" i="9"/>
  <c r="H169" i="9"/>
  <c r="L168" i="9"/>
  <c r="K168" i="9"/>
  <c r="J168" i="9"/>
  <c r="I168" i="9"/>
  <c r="H168" i="9"/>
  <c r="L167" i="9"/>
  <c r="K167" i="9"/>
  <c r="J167" i="9"/>
  <c r="I167" i="9"/>
  <c r="H167" i="9"/>
  <c r="L166" i="9"/>
  <c r="K166" i="9"/>
  <c r="J166" i="9"/>
  <c r="I166" i="9"/>
  <c r="H166" i="9"/>
  <c r="L165" i="9"/>
  <c r="K165" i="9"/>
  <c r="J165" i="9"/>
  <c r="I165" i="9"/>
  <c r="H165" i="9"/>
  <c r="L164" i="9"/>
  <c r="K164" i="9"/>
  <c r="J164" i="9"/>
  <c r="I164" i="9"/>
  <c r="H164" i="9"/>
  <c r="L163" i="9"/>
  <c r="K163" i="9"/>
  <c r="J163" i="9"/>
  <c r="I163" i="9"/>
  <c r="H163" i="9"/>
  <c r="L162" i="9"/>
  <c r="K162" i="9"/>
  <c r="J162" i="9"/>
  <c r="I162" i="9"/>
  <c r="H162" i="9"/>
  <c r="L161" i="9"/>
  <c r="K161" i="9"/>
  <c r="J161" i="9"/>
  <c r="I161" i="9"/>
  <c r="H161" i="9"/>
  <c r="L160" i="9"/>
  <c r="K160" i="9"/>
  <c r="J160" i="9"/>
  <c r="I160" i="9"/>
  <c r="H160" i="9"/>
  <c r="L159" i="9"/>
  <c r="K159" i="9"/>
  <c r="J159" i="9"/>
  <c r="I159" i="9"/>
  <c r="H159" i="9"/>
  <c r="L158" i="9"/>
  <c r="K158" i="9"/>
  <c r="J158" i="9"/>
  <c r="I158" i="9"/>
  <c r="H158" i="9"/>
  <c r="L157" i="9"/>
  <c r="K157" i="9"/>
  <c r="J157" i="9"/>
  <c r="I157" i="9"/>
  <c r="H157" i="9"/>
  <c r="L156" i="9"/>
  <c r="K156" i="9"/>
  <c r="J156" i="9"/>
  <c r="I156" i="9"/>
  <c r="H156" i="9"/>
  <c r="L155" i="9"/>
  <c r="K155" i="9"/>
  <c r="J155" i="9"/>
  <c r="I155" i="9"/>
  <c r="H155" i="9"/>
  <c r="L154" i="9"/>
  <c r="K154" i="9"/>
  <c r="J154" i="9"/>
  <c r="I154" i="9"/>
  <c r="H154" i="9"/>
  <c r="L153" i="9"/>
  <c r="K153" i="9"/>
  <c r="J153" i="9"/>
  <c r="I153" i="9"/>
  <c r="H153" i="9"/>
  <c r="L152" i="9"/>
  <c r="K152" i="9"/>
  <c r="J152" i="9"/>
  <c r="I152" i="9"/>
  <c r="H152" i="9"/>
  <c r="L151" i="9"/>
  <c r="K151" i="9"/>
  <c r="J151" i="9"/>
  <c r="I151" i="9"/>
  <c r="H151" i="9"/>
  <c r="L150" i="9"/>
  <c r="K150" i="9"/>
  <c r="J150" i="9"/>
  <c r="I150" i="9"/>
  <c r="H150" i="9"/>
  <c r="L149" i="9"/>
  <c r="K149" i="9"/>
  <c r="J149" i="9"/>
  <c r="I149" i="9"/>
  <c r="H149" i="9"/>
  <c r="L148" i="9"/>
  <c r="K148" i="9"/>
  <c r="J148" i="9"/>
  <c r="I148" i="9"/>
  <c r="H148" i="9"/>
  <c r="L147" i="9"/>
  <c r="K147" i="9"/>
  <c r="J147" i="9"/>
  <c r="I147" i="9"/>
  <c r="H147" i="9"/>
  <c r="L146" i="9"/>
  <c r="K146" i="9"/>
  <c r="J146" i="9"/>
  <c r="I146" i="9"/>
  <c r="H146" i="9"/>
  <c r="L145" i="9"/>
  <c r="K145" i="9"/>
  <c r="J145" i="9"/>
  <c r="I145" i="9"/>
  <c r="H145" i="9"/>
  <c r="L144" i="9"/>
  <c r="K144" i="9"/>
  <c r="J144" i="9"/>
  <c r="I144" i="9"/>
  <c r="H144" i="9"/>
  <c r="L143" i="9"/>
  <c r="K143" i="9"/>
  <c r="J143" i="9"/>
  <c r="I143" i="9"/>
  <c r="H143" i="9"/>
  <c r="L142" i="9"/>
  <c r="K142" i="9"/>
  <c r="J142" i="9"/>
  <c r="I142" i="9"/>
  <c r="H142" i="9"/>
  <c r="L141" i="9"/>
  <c r="K141" i="9"/>
  <c r="J141" i="9"/>
  <c r="I141" i="9"/>
  <c r="H141" i="9"/>
  <c r="L140" i="9"/>
  <c r="K140" i="9"/>
  <c r="J140" i="9"/>
  <c r="I140" i="9"/>
  <c r="H140" i="9"/>
  <c r="L139" i="9"/>
  <c r="K139" i="9"/>
  <c r="J139" i="9"/>
  <c r="I139" i="9"/>
  <c r="H139" i="9"/>
  <c r="L138" i="9"/>
  <c r="K138" i="9"/>
  <c r="J138" i="9"/>
  <c r="I138" i="9"/>
  <c r="H138" i="9"/>
  <c r="L137" i="9"/>
  <c r="K137" i="9"/>
  <c r="J137" i="9"/>
  <c r="I137" i="9"/>
  <c r="H137" i="9"/>
  <c r="L136" i="9"/>
  <c r="K136" i="9"/>
  <c r="J136" i="9"/>
  <c r="I136" i="9"/>
  <c r="H136" i="9"/>
  <c r="L135" i="9"/>
  <c r="K135" i="9"/>
  <c r="J135" i="9"/>
  <c r="I135" i="9"/>
  <c r="H135" i="9"/>
  <c r="L134" i="9"/>
  <c r="K134" i="9"/>
  <c r="J134" i="9"/>
  <c r="I134" i="9"/>
  <c r="H134" i="9"/>
  <c r="L133" i="9"/>
  <c r="K133" i="9"/>
  <c r="J133" i="9"/>
  <c r="I133" i="9"/>
  <c r="H133" i="9"/>
  <c r="L132" i="9"/>
  <c r="K132" i="9"/>
  <c r="J132" i="9"/>
  <c r="I132" i="9"/>
  <c r="H132" i="9"/>
  <c r="L131" i="9"/>
  <c r="K131" i="9"/>
  <c r="J131" i="9"/>
  <c r="I131" i="9"/>
  <c r="H131" i="9"/>
  <c r="L130" i="9"/>
  <c r="K130" i="9"/>
  <c r="J130" i="9"/>
  <c r="I130" i="9"/>
  <c r="H130" i="9"/>
  <c r="L129" i="9"/>
  <c r="K129" i="9"/>
  <c r="J129" i="9"/>
  <c r="I129" i="9"/>
  <c r="H129" i="9"/>
  <c r="L128" i="9"/>
  <c r="K128" i="9"/>
  <c r="J128" i="9"/>
  <c r="I128" i="9"/>
  <c r="H128" i="9"/>
  <c r="L127" i="9"/>
  <c r="K127" i="9"/>
  <c r="J127" i="9"/>
  <c r="I127" i="9"/>
  <c r="H127" i="9"/>
  <c r="L126" i="9"/>
  <c r="K126" i="9"/>
  <c r="J126" i="9"/>
  <c r="I126" i="9"/>
  <c r="H126" i="9"/>
  <c r="L125" i="9"/>
  <c r="K125" i="9"/>
  <c r="J125" i="9"/>
  <c r="I125" i="9"/>
  <c r="H125" i="9"/>
  <c r="L124" i="9"/>
  <c r="K124" i="9"/>
  <c r="J124" i="9"/>
  <c r="I124" i="9"/>
  <c r="H124" i="9"/>
  <c r="L123" i="9"/>
  <c r="K123" i="9"/>
  <c r="J123" i="9"/>
  <c r="I123" i="9"/>
  <c r="H123" i="9"/>
  <c r="L122" i="9"/>
  <c r="K122" i="9"/>
  <c r="J122" i="9"/>
  <c r="I122" i="9"/>
  <c r="H122" i="9"/>
  <c r="L119" i="9"/>
  <c r="K119" i="9"/>
  <c r="J119" i="9"/>
  <c r="I119" i="9"/>
  <c r="H119" i="9"/>
  <c r="L118" i="9"/>
  <c r="K118" i="9"/>
  <c r="J118" i="9"/>
  <c r="I118" i="9"/>
  <c r="H118" i="9"/>
  <c r="L117" i="9"/>
  <c r="K117" i="9"/>
  <c r="J117" i="9"/>
  <c r="I117" i="9"/>
  <c r="H117" i="9"/>
  <c r="L116" i="9"/>
  <c r="K116" i="9"/>
  <c r="J116" i="9"/>
  <c r="I116" i="9"/>
  <c r="H116" i="9"/>
  <c r="L114" i="9"/>
  <c r="K114" i="9"/>
  <c r="J114" i="9"/>
  <c r="I114" i="9"/>
  <c r="H114" i="9"/>
  <c r="L113" i="9"/>
  <c r="K113" i="9"/>
  <c r="J113" i="9"/>
  <c r="I113" i="9"/>
  <c r="H113" i="9"/>
  <c r="L112" i="9"/>
  <c r="K112" i="9"/>
  <c r="J112" i="9"/>
  <c r="I112" i="9"/>
  <c r="H112" i="9"/>
  <c r="L109" i="9"/>
  <c r="K109" i="9"/>
  <c r="J109" i="9"/>
  <c r="I109" i="9"/>
  <c r="H109" i="9"/>
  <c r="L108" i="9"/>
  <c r="K108" i="9"/>
  <c r="J108" i="9"/>
  <c r="I108" i="9"/>
  <c r="H108" i="9"/>
  <c r="L107" i="9"/>
  <c r="K107" i="9"/>
  <c r="J107" i="9"/>
  <c r="I107" i="9"/>
  <c r="H107" i="9"/>
  <c r="L106" i="9"/>
  <c r="K106" i="9"/>
  <c r="J106" i="9"/>
  <c r="I106" i="9"/>
  <c r="H106" i="9"/>
  <c r="L104" i="9"/>
  <c r="K104" i="9"/>
  <c r="J104" i="9"/>
  <c r="I104" i="9"/>
  <c r="H104" i="9"/>
  <c r="L103" i="9"/>
  <c r="K103" i="9"/>
  <c r="J103" i="9"/>
  <c r="I103" i="9"/>
  <c r="H103" i="9"/>
  <c r="L102" i="9"/>
  <c r="K102" i="9"/>
  <c r="J102" i="9"/>
  <c r="I102" i="9"/>
  <c r="H102" i="9"/>
  <c r="L99" i="9"/>
  <c r="K99" i="9"/>
  <c r="J99" i="9"/>
  <c r="I99" i="9"/>
  <c r="H99" i="9"/>
  <c r="L98" i="9"/>
  <c r="K98" i="9"/>
  <c r="J98" i="9"/>
  <c r="I98" i="9"/>
  <c r="H98" i="9"/>
  <c r="L97" i="9"/>
  <c r="K97" i="9"/>
  <c r="J97" i="9"/>
  <c r="I97" i="9"/>
  <c r="H97" i="9"/>
  <c r="L96" i="9"/>
  <c r="K96" i="9"/>
  <c r="J96" i="9"/>
  <c r="I96" i="9"/>
  <c r="H96" i="9"/>
  <c r="L94" i="9"/>
  <c r="K94" i="9"/>
  <c r="J94" i="9"/>
  <c r="I94" i="9"/>
  <c r="H94" i="9"/>
  <c r="L93" i="9"/>
  <c r="K93" i="9"/>
  <c r="J93" i="9"/>
  <c r="I93" i="9"/>
  <c r="H93" i="9"/>
  <c r="L92" i="9"/>
  <c r="K92" i="9"/>
  <c r="J92" i="9"/>
  <c r="I92" i="9"/>
  <c r="H92" i="9"/>
  <c r="L89" i="9"/>
  <c r="K89" i="9"/>
  <c r="J89" i="9"/>
  <c r="I89" i="9"/>
  <c r="H89" i="9"/>
  <c r="L88" i="9"/>
  <c r="K88" i="9"/>
  <c r="J88" i="9"/>
  <c r="I88" i="9"/>
  <c r="H88" i="9"/>
  <c r="L87" i="9"/>
  <c r="K87" i="9"/>
  <c r="J87" i="9"/>
  <c r="I87" i="9"/>
  <c r="H87" i="9"/>
  <c r="L83" i="9"/>
  <c r="K83" i="9"/>
  <c r="J83" i="9"/>
  <c r="I83" i="9"/>
  <c r="H83" i="9"/>
  <c r="L80" i="9"/>
  <c r="K80" i="9"/>
  <c r="J80" i="9"/>
  <c r="I80" i="9"/>
  <c r="H80" i="9"/>
  <c r="L79" i="9"/>
  <c r="K79" i="9"/>
  <c r="J79" i="9"/>
  <c r="I79" i="9"/>
  <c r="H79" i="9"/>
  <c r="L78" i="9"/>
  <c r="K78" i="9"/>
  <c r="J78" i="9"/>
  <c r="I78" i="9"/>
  <c r="H78" i="9"/>
  <c r="L76" i="9"/>
  <c r="K76" i="9"/>
  <c r="J76" i="9"/>
  <c r="I76" i="9"/>
  <c r="H76" i="9"/>
  <c r="L72" i="9"/>
  <c r="K72" i="9"/>
  <c r="J72" i="9"/>
  <c r="I72" i="9"/>
  <c r="H72" i="9"/>
  <c r="L71" i="9"/>
  <c r="K71" i="9"/>
  <c r="J71" i="9"/>
  <c r="I71" i="9"/>
  <c r="H71" i="9"/>
  <c r="L68" i="9"/>
  <c r="K68" i="9"/>
  <c r="J68" i="9"/>
  <c r="I68" i="9"/>
  <c r="H68" i="9"/>
  <c r="L67" i="9"/>
  <c r="K67" i="9"/>
  <c r="J67" i="9"/>
  <c r="I67" i="9"/>
  <c r="H67" i="9"/>
  <c r="L64" i="9"/>
  <c r="K64" i="9"/>
  <c r="J64" i="9"/>
  <c r="I64" i="9"/>
  <c r="H64" i="9"/>
  <c r="L63" i="9"/>
  <c r="K63" i="9"/>
  <c r="J63" i="9"/>
  <c r="I63" i="9"/>
  <c r="H63" i="9"/>
  <c r="L62" i="9"/>
  <c r="K62" i="9"/>
  <c r="J62" i="9"/>
  <c r="I62" i="9"/>
  <c r="H62" i="9"/>
  <c r="L60" i="9"/>
  <c r="K60" i="9"/>
  <c r="J60" i="9"/>
  <c r="I60" i="9"/>
  <c r="H60" i="9"/>
  <c r="L59" i="9"/>
  <c r="K59" i="9"/>
  <c r="J59" i="9"/>
  <c r="I59" i="9"/>
  <c r="H59" i="9"/>
  <c r="L56" i="9"/>
  <c r="K56" i="9"/>
  <c r="J56" i="9"/>
  <c r="I56" i="9"/>
  <c r="H56" i="9"/>
  <c r="L55" i="9"/>
  <c r="K55" i="9"/>
  <c r="J55" i="9"/>
  <c r="I55" i="9"/>
  <c r="H55" i="9"/>
  <c r="L53" i="9"/>
  <c r="K53" i="9"/>
  <c r="J53" i="9"/>
  <c r="I53" i="9"/>
  <c r="H53" i="9"/>
  <c r="L52" i="9"/>
  <c r="K52" i="9"/>
  <c r="J52" i="9"/>
  <c r="I52" i="9"/>
  <c r="H52" i="9"/>
  <c r="L48" i="9"/>
  <c r="K48" i="9"/>
  <c r="J48" i="9"/>
  <c r="I48" i="9"/>
  <c r="H48" i="9"/>
  <c r="L46" i="9"/>
  <c r="K46" i="9"/>
  <c r="J46" i="9"/>
  <c r="I46" i="9"/>
  <c r="H46" i="9"/>
  <c r="L40" i="9"/>
  <c r="K40" i="9"/>
  <c r="J40" i="9"/>
  <c r="I40" i="9"/>
  <c r="H40" i="9"/>
  <c r="L34" i="9"/>
  <c r="K34" i="9"/>
  <c r="J34" i="9"/>
  <c r="I34" i="9"/>
  <c r="H34" i="9"/>
  <c r="M28" i="9"/>
  <c r="M33" i="9"/>
  <c r="M46" i="9"/>
  <c r="M53" i="9"/>
  <c r="M55" i="9"/>
  <c r="M56" i="9"/>
  <c r="M72" i="9"/>
  <c r="M73" i="9"/>
  <c r="M79" i="9"/>
  <c r="M82" i="9"/>
  <c r="M83" i="9"/>
  <c r="M87" i="9"/>
  <c r="M89" i="9"/>
  <c r="M90" i="9"/>
  <c r="M91" i="9"/>
  <c r="M93" i="9"/>
  <c r="M94" i="9"/>
  <c r="M97" i="9"/>
  <c r="M98" i="9"/>
  <c r="M99" i="9"/>
  <c r="M100" i="9"/>
  <c r="M101" i="9"/>
  <c r="M102" i="9"/>
  <c r="M103" i="9"/>
  <c r="M104" i="9"/>
  <c r="M106" i="9"/>
  <c r="M107" i="9"/>
  <c r="M108" i="9"/>
  <c r="M109" i="9"/>
  <c r="M110" i="9"/>
  <c r="M111" i="9"/>
  <c r="M112" i="9"/>
  <c r="M113" i="9"/>
  <c r="M114" i="9"/>
  <c r="M116" i="9"/>
  <c r="M117" i="9"/>
  <c r="M118" i="9"/>
  <c r="M119" i="9"/>
  <c r="M120" i="9"/>
  <c r="M121" i="9"/>
  <c r="M122" i="9"/>
  <c r="M123" i="9"/>
  <c r="M124" i="9"/>
  <c r="C394" i="9"/>
  <c r="D394" i="9"/>
  <c r="E394" i="9"/>
  <c r="F394" i="9"/>
  <c r="G394" i="9"/>
  <c r="M394" i="9"/>
  <c r="C395" i="9"/>
  <c r="D395" i="9"/>
  <c r="E395" i="9"/>
  <c r="F395" i="9"/>
  <c r="G395" i="9"/>
  <c r="M395" i="9"/>
  <c r="C396" i="9"/>
  <c r="D396" i="9"/>
  <c r="E396" i="9"/>
  <c r="F396" i="9"/>
  <c r="G396" i="9"/>
  <c r="M396" i="9"/>
  <c r="C397" i="9"/>
  <c r="D397" i="9"/>
  <c r="E397" i="9"/>
  <c r="F397" i="9"/>
  <c r="G397" i="9"/>
  <c r="M397" i="9"/>
  <c r="C398" i="9"/>
  <c r="D398" i="9"/>
  <c r="E398" i="9"/>
  <c r="F398" i="9"/>
  <c r="G398" i="9"/>
  <c r="M398" i="9"/>
  <c r="C399" i="9"/>
  <c r="D399" i="9"/>
  <c r="E399" i="9"/>
  <c r="F399" i="9"/>
  <c r="G399" i="9"/>
  <c r="M399" i="9"/>
  <c r="C400" i="9"/>
  <c r="D400" i="9"/>
  <c r="E400" i="9"/>
  <c r="F400" i="9"/>
  <c r="G400" i="9"/>
  <c r="M400" i="9"/>
  <c r="C401" i="9"/>
  <c r="D401" i="9"/>
  <c r="E401" i="9"/>
  <c r="F401" i="9"/>
  <c r="G401" i="9"/>
  <c r="M401" i="9"/>
  <c r="C402" i="9"/>
  <c r="D402" i="9"/>
  <c r="E402" i="9"/>
  <c r="F402" i="9"/>
  <c r="G402" i="9"/>
  <c r="M402" i="9"/>
  <c r="C403" i="9"/>
  <c r="D403" i="9"/>
  <c r="E403" i="9"/>
  <c r="F403" i="9"/>
  <c r="G403" i="9"/>
  <c r="M403" i="9"/>
  <c r="C305" i="9"/>
  <c r="D305" i="9"/>
  <c r="E305" i="9"/>
  <c r="F305" i="9"/>
  <c r="G305" i="9"/>
  <c r="M305" i="9"/>
  <c r="C306" i="9"/>
  <c r="D306" i="9"/>
  <c r="E306" i="9"/>
  <c r="F306" i="9"/>
  <c r="G306" i="9"/>
  <c r="M306" i="9"/>
  <c r="C307" i="9"/>
  <c r="D307" i="9"/>
  <c r="E307" i="9"/>
  <c r="F307" i="9"/>
  <c r="G307" i="9"/>
  <c r="M307" i="9"/>
  <c r="C308" i="9"/>
  <c r="D308" i="9"/>
  <c r="E308" i="9"/>
  <c r="F308" i="9"/>
  <c r="G308" i="9"/>
  <c r="M308" i="9"/>
  <c r="C309" i="9"/>
  <c r="D309" i="9"/>
  <c r="E309" i="9"/>
  <c r="F309" i="9"/>
  <c r="G309" i="9"/>
  <c r="M309" i="9"/>
  <c r="C310" i="9"/>
  <c r="D310" i="9"/>
  <c r="E310" i="9"/>
  <c r="F310" i="9"/>
  <c r="G310" i="9"/>
  <c r="M310" i="9"/>
  <c r="C311" i="9"/>
  <c r="D311" i="9"/>
  <c r="E311" i="9"/>
  <c r="F311" i="9"/>
  <c r="G311" i="9"/>
  <c r="M311" i="9"/>
  <c r="C312" i="9"/>
  <c r="D312" i="9"/>
  <c r="E312" i="9"/>
  <c r="F312" i="9"/>
  <c r="G312" i="9"/>
  <c r="M312" i="9"/>
  <c r="C313" i="9"/>
  <c r="D313" i="9"/>
  <c r="E313" i="9"/>
  <c r="F313" i="9"/>
  <c r="G313" i="9"/>
  <c r="M313" i="9"/>
  <c r="C314" i="9"/>
  <c r="D314" i="9"/>
  <c r="E314" i="9"/>
  <c r="F314" i="9"/>
  <c r="G314" i="9"/>
  <c r="M314" i="9"/>
  <c r="C315" i="9"/>
  <c r="D315" i="9"/>
  <c r="E315" i="9"/>
  <c r="F315" i="9"/>
  <c r="G315" i="9"/>
  <c r="M315" i="9"/>
  <c r="C316" i="9"/>
  <c r="D316" i="9"/>
  <c r="E316" i="9"/>
  <c r="F316" i="9"/>
  <c r="G316" i="9"/>
  <c r="M316" i="9"/>
  <c r="C317" i="9"/>
  <c r="D317" i="9"/>
  <c r="E317" i="9"/>
  <c r="F317" i="9"/>
  <c r="G317" i="9"/>
  <c r="M317" i="9"/>
  <c r="C318" i="9"/>
  <c r="D318" i="9"/>
  <c r="E318" i="9"/>
  <c r="F318" i="9"/>
  <c r="G318" i="9"/>
  <c r="M318" i="9"/>
  <c r="C319" i="9"/>
  <c r="D319" i="9"/>
  <c r="E319" i="9"/>
  <c r="F319" i="9"/>
  <c r="G319" i="9"/>
  <c r="M319" i="9"/>
  <c r="C320" i="9"/>
  <c r="D320" i="9"/>
  <c r="E320" i="9"/>
  <c r="F320" i="9"/>
  <c r="G320" i="9"/>
  <c r="M320" i="9"/>
  <c r="C321" i="9"/>
  <c r="D321" i="9"/>
  <c r="E321" i="9"/>
  <c r="F321" i="9"/>
  <c r="G321" i="9"/>
  <c r="M321" i="9"/>
  <c r="C322" i="9"/>
  <c r="D322" i="9"/>
  <c r="E322" i="9"/>
  <c r="F322" i="9"/>
  <c r="G322" i="9"/>
  <c r="M322" i="9"/>
  <c r="C323" i="9"/>
  <c r="D323" i="9"/>
  <c r="E323" i="9"/>
  <c r="F323" i="9"/>
  <c r="G323" i="9"/>
  <c r="M323" i="9"/>
  <c r="C324" i="9"/>
  <c r="D324" i="9"/>
  <c r="E324" i="9"/>
  <c r="F324" i="9"/>
  <c r="G324" i="9"/>
  <c r="M324" i="9"/>
  <c r="C325" i="9"/>
  <c r="D325" i="9"/>
  <c r="E325" i="9"/>
  <c r="F325" i="9"/>
  <c r="G325" i="9"/>
  <c r="M325" i="9"/>
  <c r="C326" i="9"/>
  <c r="D326" i="9"/>
  <c r="E326" i="9"/>
  <c r="F326" i="9"/>
  <c r="G326" i="9"/>
  <c r="M326" i="9"/>
  <c r="C327" i="9"/>
  <c r="D327" i="9"/>
  <c r="E327" i="9"/>
  <c r="F327" i="9"/>
  <c r="G327" i="9"/>
  <c r="M327" i="9"/>
  <c r="C328" i="9"/>
  <c r="D328" i="9"/>
  <c r="E328" i="9"/>
  <c r="F328" i="9"/>
  <c r="G328" i="9"/>
  <c r="M328" i="9"/>
  <c r="C329" i="9"/>
  <c r="D329" i="9"/>
  <c r="E329" i="9"/>
  <c r="F329" i="9"/>
  <c r="G329" i="9"/>
  <c r="M329" i="9"/>
  <c r="C330" i="9"/>
  <c r="D330" i="9"/>
  <c r="E330" i="9"/>
  <c r="F330" i="9"/>
  <c r="G330" i="9"/>
  <c r="M330" i="9"/>
  <c r="C331" i="9"/>
  <c r="D331" i="9"/>
  <c r="E331" i="9"/>
  <c r="F331" i="9"/>
  <c r="G331" i="9"/>
  <c r="M331" i="9"/>
  <c r="C332" i="9"/>
  <c r="D332" i="9"/>
  <c r="E332" i="9"/>
  <c r="F332" i="9"/>
  <c r="G332" i="9"/>
  <c r="M332" i="9"/>
  <c r="C333" i="9"/>
  <c r="D333" i="9"/>
  <c r="E333" i="9"/>
  <c r="F333" i="9"/>
  <c r="G333" i="9"/>
  <c r="M333" i="9"/>
  <c r="C334" i="9"/>
  <c r="D334" i="9"/>
  <c r="E334" i="9"/>
  <c r="F334" i="9"/>
  <c r="G334" i="9"/>
  <c r="M334" i="9"/>
  <c r="C335" i="9"/>
  <c r="D335" i="9"/>
  <c r="E335" i="9"/>
  <c r="F335" i="9"/>
  <c r="G335" i="9"/>
  <c r="M335" i="9"/>
  <c r="C336" i="9"/>
  <c r="D336" i="9"/>
  <c r="E336" i="9"/>
  <c r="F336" i="9"/>
  <c r="G336" i="9"/>
  <c r="M336" i="9"/>
  <c r="C337" i="9"/>
  <c r="D337" i="9"/>
  <c r="E337" i="9"/>
  <c r="F337" i="9"/>
  <c r="G337" i="9"/>
  <c r="M337" i="9"/>
  <c r="C338" i="9"/>
  <c r="D338" i="9"/>
  <c r="E338" i="9"/>
  <c r="F338" i="9"/>
  <c r="G338" i="9"/>
  <c r="M338" i="9"/>
  <c r="C339" i="9"/>
  <c r="D339" i="9"/>
  <c r="E339" i="9"/>
  <c r="F339" i="9"/>
  <c r="G339" i="9"/>
  <c r="M339" i="9"/>
  <c r="C340" i="9"/>
  <c r="D340" i="9"/>
  <c r="E340" i="9"/>
  <c r="F340" i="9"/>
  <c r="G340" i="9"/>
  <c r="M340" i="9"/>
  <c r="C341" i="9"/>
  <c r="D341" i="9"/>
  <c r="E341" i="9"/>
  <c r="F341" i="9"/>
  <c r="G341" i="9"/>
  <c r="M341" i="9"/>
  <c r="C342" i="9"/>
  <c r="D342" i="9"/>
  <c r="E342" i="9"/>
  <c r="F342" i="9"/>
  <c r="G342" i="9"/>
  <c r="M342" i="9"/>
  <c r="C343" i="9"/>
  <c r="D343" i="9"/>
  <c r="E343" i="9"/>
  <c r="F343" i="9"/>
  <c r="G343" i="9"/>
  <c r="M343" i="9"/>
  <c r="C344" i="9"/>
  <c r="D344" i="9"/>
  <c r="E344" i="9"/>
  <c r="F344" i="9"/>
  <c r="G344" i="9"/>
  <c r="M344" i="9"/>
  <c r="C345" i="9"/>
  <c r="D345" i="9"/>
  <c r="E345" i="9"/>
  <c r="F345" i="9"/>
  <c r="G345" i="9"/>
  <c r="M345" i="9"/>
  <c r="C346" i="9"/>
  <c r="D346" i="9"/>
  <c r="E346" i="9"/>
  <c r="F346" i="9"/>
  <c r="G346" i="9"/>
  <c r="M346" i="9"/>
  <c r="C347" i="9"/>
  <c r="D347" i="9"/>
  <c r="E347" i="9"/>
  <c r="F347" i="9"/>
  <c r="G347" i="9"/>
  <c r="M347" i="9"/>
  <c r="C348" i="9"/>
  <c r="D348" i="9"/>
  <c r="E348" i="9"/>
  <c r="F348" i="9"/>
  <c r="G348" i="9"/>
  <c r="M348" i="9"/>
  <c r="C349" i="9"/>
  <c r="D349" i="9"/>
  <c r="E349" i="9"/>
  <c r="F349" i="9"/>
  <c r="G349" i="9"/>
  <c r="M349" i="9"/>
  <c r="C350" i="9"/>
  <c r="D350" i="9"/>
  <c r="E350" i="9"/>
  <c r="F350" i="9"/>
  <c r="G350" i="9"/>
  <c r="M350" i="9"/>
  <c r="C351" i="9"/>
  <c r="D351" i="9"/>
  <c r="E351" i="9"/>
  <c r="F351" i="9"/>
  <c r="G351" i="9"/>
  <c r="M351" i="9"/>
  <c r="C352" i="9"/>
  <c r="D352" i="9"/>
  <c r="E352" i="9"/>
  <c r="F352" i="9"/>
  <c r="G352" i="9"/>
  <c r="M352" i="9"/>
  <c r="C353" i="9"/>
  <c r="D353" i="9"/>
  <c r="E353" i="9"/>
  <c r="F353" i="9"/>
  <c r="G353" i="9"/>
  <c r="M353" i="9"/>
  <c r="C354" i="9"/>
  <c r="D354" i="9"/>
  <c r="E354" i="9"/>
  <c r="F354" i="9"/>
  <c r="G354" i="9"/>
  <c r="M354" i="9"/>
  <c r="C355" i="9"/>
  <c r="D355" i="9"/>
  <c r="E355" i="9"/>
  <c r="F355" i="9"/>
  <c r="G355" i="9"/>
  <c r="M355" i="9"/>
  <c r="C356" i="9"/>
  <c r="D356" i="9"/>
  <c r="E356" i="9"/>
  <c r="F356" i="9"/>
  <c r="G356" i="9"/>
  <c r="M356" i="9"/>
  <c r="C357" i="9"/>
  <c r="D357" i="9"/>
  <c r="E357" i="9"/>
  <c r="F357" i="9"/>
  <c r="G357" i="9"/>
  <c r="M357" i="9"/>
  <c r="C358" i="9"/>
  <c r="D358" i="9"/>
  <c r="E358" i="9"/>
  <c r="F358" i="9"/>
  <c r="G358" i="9"/>
  <c r="M358" i="9"/>
  <c r="C359" i="9"/>
  <c r="D359" i="9"/>
  <c r="E359" i="9"/>
  <c r="F359" i="9"/>
  <c r="G359" i="9"/>
  <c r="M359" i="9"/>
  <c r="C360" i="9"/>
  <c r="D360" i="9"/>
  <c r="E360" i="9"/>
  <c r="F360" i="9"/>
  <c r="G360" i="9"/>
  <c r="M360" i="9"/>
  <c r="C361" i="9"/>
  <c r="D361" i="9"/>
  <c r="E361" i="9"/>
  <c r="F361" i="9"/>
  <c r="G361" i="9"/>
  <c r="M361" i="9"/>
  <c r="C362" i="9"/>
  <c r="D362" i="9"/>
  <c r="E362" i="9"/>
  <c r="F362" i="9"/>
  <c r="G362" i="9"/>
  <c r="M362" i="9"/>
  <c r="C363" i="9"/>
  <c r="D363" i="9"/>
  <c r="E363" i="9"/>
  <c r="F363" i="9"/>
  <c r="G363" i="9"/>
  <c r="M363" i="9"/>
  <c r="C364" i="9"/>
  <c r="D364" i="9"/>
  <c r="E364" i="9"/>
  <c r="F364" i="9"/>
  <c r="G364" i="9"/>
  <c r="M364" i="9"/>
  <c r="C365" i="9"/>
  <c r="D365" i="9"/>
  <c r="E365" i="9"/>
  <c r="F365" i="9"/>
  <c r="G365" i="9"/>
  <c r="M365" i="9"/>
  <c r="C366" i="9"/>
  <c r="D366" i="9"/>
  <c r="E366" i="9"/>
  <c r="F366" i="9"/>
  <c r="G366" i="9"/>
  <c r="M366" i="9"/>
  <c r="C367" i="9"/>
  <c r="D367" i="9"/>
  <c r="E367" i="9"/>
  <c r="F367" i="9"/>
  <c r="G367" i="9"/>
  <c r="M367" i="9"/>
  <c r="C368" i="9"/>
  <c r="D368" i="9"/>
  <c r="E368" i="9"/>
  <c r="F368" i="9"/>
  <c r="G368" i="9"/>
  <c r="M368" i="9"/>
  <c r="C369" i="9"/>
  <c r="D369" i="9"/>
  <c r="E369" i="9"/>
  <c r="F369" i="9"/>
  <c r="G369" i="9"/>
  <c r="M369" i="9"/>
  <c r="C370" i="9"/>
  <c r="D370" i="9"/>
  <c r="E370" i="9"/>
  <c r="F370" i="9"/>
  <c r="G370" i="9"/>
  <c r="M370" i="9"/>
  <c r="C371" i="9"/>
  <c r="D371" i="9"/>
  <c r="E371" i="9"/>
  <c r="F371" i="9"/>
  <c r="G371" i="9"/>
  <c r="M371" i="9"/>
  <c r="C372" i="9"/>
  <c r="D372" i="9"/>
  <c r="E372" i="9"/>
  <c r="F372" i="9"/>
  <c r="G372" i="9"/>
  <c r="M372" i="9"/>
  <c r="C373" i="9"/>
  <c r="D373" i="9"/>
  <c r="E373" i="9"/>
  <c r="F373" i="9"/>
  <c r="G373" i="9"/>
  <c r="M373" i="9"/>
  <c r="C374" i="9"/>
  <c r="D374" i="9"/>
  <c r="E374" i="9"/>
  <c r="F374" i="9"/>
  <c r="G374" i="9"/>
  <c r="M374" i="9"/>
  <c r="C375" i="9"/>
  <c r="D375" i="9"/>
  <c r="E375" i="9"/>
  <c r="F375" i="9"/>
  <c r="G375" i="9"/>
  <c r="M375" i="9"/>
  <c r="C376" i="9"/>
  <c r="D376" i="9"/>
  <c r="E376" i="9"/>
  <c r="F376" i="9"/>
  <c r="G376" i="9"/>
  <c r="M376" i="9"/>
  <c r="C377" i="9"/>
  <c r="D377" i="9"/>
  <c r="E377" i="9"/>
  <c r="F377" i="9"/>
  <c r="G377" i="9"/>
  <c r="M377" i="9"/>
  <c r="C378" i="9"/>
  <c r="D378" i="9"/>
  <c r="E378" i="9"/>
  <c r="F378" i="9"/>
  <c r="G378" i="9"/>
  <c r="M378" i="9"/>
  <c r="C379" i="9"/>
  <c r="D379" i="9"/>
  <c r="E379" i="9"/>
  <c r="F379" i="9"/>
  <c r="G379" i="9"/>
  <c r="M379" i="9"/>
  <c r="C380" i="9"/>
  <c r="D380" i="9"/>
  <c r="E380" i="9"/>
  <c r="F380" i="9"/>
  <c r="G380" i="9"/>
  <c r="M380" i="9"/>
  <c r="C381" i="9"/>
  <c r="D381" i="9"/>
  <c r="E381" i="9"/>
  <c r="F381" i="9"/>
  <c r="G381" i="9"/>
  <c r="M381" i="9"/>
  <c r="C382" i="9"/>
  <c r="D382" i="9"/>
  <c r="E382" i="9"/>
  <c r="F382" i="9"/>
  <c r="G382" i="9"/>
  <c r="M382" i="9"/>
  <c r="C383" i="9"/>
  <c r="D383" i="9"/>
  <c r="E383" i="9"/>
  <c r="F383" i="9"/>
  <c r="G383" i="9"/>
  <c r="M383" i="9"/>
  <c r="C384" i="9"/>
  <c r="D384" i="9"/>
  <c r="E384" i="9"/>
  <c r="F384" i="9"/>
  <c r="G384" i="9"/>
  <c r="M384" i="9"/>
  <c r="C385" i="9"/>
  <c r="D385" i="9"/>
  <c r="E385" i="9"/>
  <c r="F385" i="9"/>
  <c r="G385" i="9"/>
  <c r="M385" i="9"/>
  <c r="C386" i="9"/>
  <c r="D386" i="9"/>
  <c r="E386" i="9"/>
  <c r="F386" i="9"/>
  <c r="G386" i="9"/>
  <c r="M386" i="9"/>
  <c r="C387" i="9"/>
  <c r="D387" i="9"/>
  <c r="E387" i="9"/>
  <c r="F387" i="9"/>
  <c r="G387" i="9"/>
  <c r="M387" i="9"/>
  <c r="C388" i="9"/>
  <c r="D388" i="9"/>
  <c r="E388" i="9"/>
  <c r="F388" i="9"/>
  <c r="G388" i="9"/>
  <c r="M388" i="9"/>
  <c r="C389" i="9"/>
  <c r="D389" i="9"/>
  <c r="E389" i="9"/>
  <c r="F389" i="9"/>
  <c r="G389" i="9"/>
  <c r="M389" i="9"/>
  <c r="C390" i="9"/>
  <c r="D390" i="9"/>
  <c r="E390" i="9"/>
  <c r="F390" i="9"/>
  <c r="G390" i="9"/>
  <c r="M390" i="9"/>
  <c r="C391" i="9"/>
  <c r="D391" i="9"/>
  <c r="E391" i="9"/>
  <c r="F391" i="9"/>
  <c r="G391" i="9"/>
  <c r="M391" i="9"/>
  <c r="C392" i="9"/>
  <c r="D392" i="9"/>
  <c r="E392" i="9"/>
  <c r="F392" i="9"/>
  <c r="G392" i="9"/>
  <c r="M392" i="9"/>
  <c r="C393" i="9"/>
  <c r="D393" i="9"/>
  <c r="E393" i="9"/>
  <c r="F393" i="9"/>
  <c r="G393" i="9"/>
  <c r="M393" i="9"/>
  <c r="C174" i="9"/>
  <c r="D174" i="9"/>
  <c r="E174" i="9"/>
  <c r="F174" i="9"/>
  <c r="G174" i="9"/>
  <c r="M174" i="9"/>
  <c r="C175" i="9"/>
  <c r="D175" i="9"/>
  <c r="E175" i="9"/>
  <c r="F175" i="9"/>
  <c r="G175" i="9"/>
  <c r="M175" i="9"/>
  <c r="C176" i="9"/>
  <c r="D176" i="9"/>
  <c r="E176" i="9"/>
  <c r="F176" i="9"/>
  <c r="G176" i="9"/>
  <c r="M176" i="9"/>
  <c r="C177" i="9"/>
  <c r="D177" i="9"/>
  <c r="E177" i="9"/>
  <c r="F177" i="9"/>
  <c r="G177" i="9"/>
  <c r="M177" i="9"/>
  <c r="C178" i="9"/>
  <c r="D178" i="9"/>
  <c r="E178" i="9"/>
  <c r="F178" i="9"/>
  <c r="G178" i="9"/>
  <c r="M178" i="9"/>
  <c r="C179" i="9"/>
  <c r="D179" i="9"/>
  <c r="E179" i="9"/>
  <c r="F179" i="9"/>
  <c r="G179" i="9"/>
  <c r="M179" i="9"/>
  <c r="C180" i="9"/>
  <c r="D180" i="9"/>
  <c r="E180" i="9"/>
  <c r="F180" i="9"/>
  <c r="G180" i="9"/>
  <c r="M180" i="9"/>
  <c r="C181" i="9"/>
  <c r="D181" i="9"/>
  <c r="E181" i="9"/>
  <c r="F181" i="9"/>
  <c r="G181" i="9"/>
  <c r="M181" i="9"/>
  <c r="C182" i="9"/>
  <c r="D182" i="9"/>
  <c r="E182" i="9"/>
  <c r="F182" i="9"/>
  <c r="G182" i="9"/>
  <c r="M182" i="9"/>
  <c r="C183" i="9"/>
  <c r="D183" i="9"/>
  <c r="E183" i="9"/>
  <c r="F183" i="9"/>
  <c r="G183" i="9"/>
  <c r="M183" i="9"/>
  <c r="C184" i="9"/>
  <c r="D184" i="9"/>
  <c r="E184" i="9"/>
  <c r="F184" i="9"/>
  <c r="G184" i="9"/>
  <c r="M184" i="9"/>
  <c r="C185" i="9"/>
  <c r="D185" i="9"/>
  <c r="E185" i="9"/>
  <c r="F185" i="9"/>
  <c r="G185" i="9"/>
  <c r="M185" i="9"/>
  <c r="C186" i="9"/>
  <c r="D186" i="9"/>
  <c r="E186" i="9"/>
  <c r="F186" i="9"/>
  <c r="G186" i="9"/>
  <c r="M186" i="9"/>
  <c r="C187" i="9"/>
  <c r="D187" i="9"/>
  <c r="E187" i="9"/>
  <c r="F187" i="9"/>
  <c r="G187" i="9"/>
  <c r="M187" i="9"/>
  <c r="C188" i="9"/>
  <c r="D188" i="9"/>
  <c r="E188" i="9"/>
  <c r="F188" i="9"/>
  <c r="G188" i="9"/>
  <c r="M188" i="9"/>
  <c r="C189" i="9"/>
  <c r="D189" i="9"/>
  <c r="E189" i="9"/>
  <c r="F189" i="9"/>
  <c r="G189" i="9"/>
  <c r="M189" i="9"/>
  <c r="C190" i="9"/>
  <c r="D190" i="9"/>
  <c r="E190" i="9"/>
  <c r="F190" i="9"/>
  <c r="G190" i="9"/>
  <c r="M190" i="9"/>
  <c r="C191" i="9"/>
  <c r="D191" i="9"/>
  <c r="E191" i="9"/>
  <c r="F191" i="9"/>
  <c r="G191" i="9"/>
  <c r="M191" i="9"/>
  <c r="C192" i="9"/>
  <c r="D192" i="9"/>
  <c r="E192" i="9"/>
  <c r="F192" i="9"/>
  <c r="G192" i="9"/>
  <c r="M192" i="9"/>
  <c r="C193" i="9"/>
  <c r="D193" i="9"/>
  <c r="E193" i="9"/>
  <c r="F193" i="9"/>
  <c r="G193" i="9"/>
  <c r="M193" i="9"/>
  <c r="C194" i="9"/>
  <c r="D194" i="9"/>
  <c r="E194" i="9"/>
  <c r="F194" i="9"/>
  <c r="G194" i="9"/>
  <c r="M194" i="9"/>
  <c r="C195" i="9"/>
  <c r="D195" i="9"/>
  <c r="E195" i="9"/>
  <c r="F195" i="9"/>
  <c r="G195" i="9"/>
  <c r="M195" i="9"/>
  <c r="C196" i="9"/>
  <c r="D196" i="9"/>
  <c r="E196" i="9"/>
  <c r="F196" i="9"/>
  <c r="G196" i="9"/>
  <c r="M196" i="9"/>
  <c r="C197" i="9"/>
  <c r="D197" i="9"/>
  <c r="E197" i="9"/>
  <c r="F197" i="9"/>
  <c r="G197" i="9"/>
  <c r="M197" i="9"/>
  <c r="C198" i="9"/>
  <c r="D198" i="9"/>
  <c r="E198" i="9"/>
  <c r="F198" i="9"/>
  <c r="G198" i="9"/>
  <c r="M198" i="9"/>
  <c r="C199" i="9"/>
  <c r="D199" i="9"/>
  <c r="E199" i="9"/>
  <c r="F199" i="9"/>
  <c r="G199" i="9"/>
  <c r="M199" i="9"/>
  <c r="C200" i="9"/>
  <c r="D200" i="9"/>
  <c r="E200" i="9"/>
  <c r="F200" i="9"/>
  <c r="G200" i="9"/>
  <c r="M200" i="9"/>
  <c r="C201" i="9"/>
  <c r="D201" i="9"/>
  <c r="E201" i="9"/>
  <c r="F201" i="9"/>
  <c r="G201" i="9"/>
  <c r="M201" i="9"/>
  <c r="C202" i="9"/>
  <c r="D202" i="9"/>
  <c r="E202" i="9"/>
  <c r="F202" i="9"/>
  <c r="G202" i="9"/>
  <c r="M202" i="9"/>
  <c r="C203" i="9"/>
  <c r="D203" i="9"/>
  <c r="E203" i="9"/>
  <c r="F203" i="9"/>
  <c r="G203" i="9"/>
  <c r="M203" i="9"/>
  <c r="C204" i="9"/>
  <c r="D204" i="9"/>
  <c r="E204" i="9"/>
  <c r="F204" i="9"/>
  <c r="G204" i="9"/>
  <c r="M204" i="9"/>
  <c r="C205" i="9"/>
  <c r="D205" i="9"/>
  <c r="E205" i="9"/>
  <c r="F205" i="9"/>
  <c r="G205" i="9"/>
  <c r="M205" i="9"/>
  <c r="C206" i="9"/>
  <c r="D206" i="9"/>
  <c r="E206" i="9"/>
  <c r="F206" i="9"/>
  <c r="G206" i="9"/>
  <c r="M206" i="9"/>
  <c r="C207" i="9"/>
  <c r="D207" i="9"/>
  <c r="E207" i="9"/>
  <c r="F207" i="9"/>
  <c r="G207" i="9"/>
  <c r="M207" i="9"/>
  <c r="C208" i="9"/>
  <c r="D208" i="9"/>
  <c r="E208" i="9"/>
  <c r="F208" i="9"/>
  <c r="G208" i="9"/>
  <c r="M208" i="9"/>
  <c r="C209" i="9"/>
  <c r="D209" i="9"/>
  <c r="E209" i="9"/>
  <c r="F209" i="9"/>
  <c r="G209" i="9"/>
  <c r="M209" i="9"/>
  <c r="C210" i="9"/>
  <c r="D210" i="9"/>
  <c r="E210" i="9"/>
  <c r="F210" i="9"/>
  <c r="G210" i="9"/>
  <c r="M210" i="9"/>
  <c r="C211" i="9"/>
  <c r="D211" i="9"/>
  <c r="E211" i="9"/>
  <c r="F211" i="9"/>
  <c r="G211" i="9"/>
  <c r="M211" i="9"/>
  <c r="C212" i="9"/>
  <c r="D212" i="9"/>
  <c r="E212" i="9"/>
  <c r="F212" i="9"/>
  <c r="G212" i="9"/>
  <c r="M212" i="9"/>
  <c r="C213" i="9"/>
  <c r="D213" i="9"/>
  <c r="E213" i="9"/>
  <c r="F213" i="9"/>
  <c r="G213" i="9"/>
  <c r="M213" i="9"/>
  <c r="C214" i="9"/>
  <c r="D214" i="9"/>
  <c r="E214" i="9"/>
  <c r="F214" i="9"/>
  <c r="G214" i="9"/>
  <c r="M214" i="9"/>
  <c r="C215" i="9"/>
  <c r="D215" i="9"/>
  <c r="E215" i="9"/>
  <c r="F215" i="9"/>
  <c r="G215" i="9"/>
  <c r="M215" i="9"/>
  <c r="C216" i="9"/>
  <c r="D216" i="9"/>
  <c r="E216" i="9"/>
  <c r="F216" i="9"/>
  <c r="G216" i="9"/>
  <c r="M216" i="9"/>
  <c r="C217" i="9"/>
  <c r="D217" i="9"/>
  <c r="E217" i="9"/>
  <c r="F217" i="9"/>
  <c r="G217" i="9"/>
  <c r="M217" i="9"/>
  <c r="C218" i="9"/>
  <c r="D218" i="9"/>
  <c r="E218" i="9"/>
  <c r="F218" i="9"/>
  <c r="G218" i="9"/>
  <c r="M218" i="9"/>
  <c r="C219" i="9"/>
  <c r="D219" i="9"/>
  <c r="E219" i="9"/>
  <c r="F219" i="9"/>
  <c r="G219" i="9"/>
  <c r="M219" i="9"/>
  <c r="C220" i="9"/>
  <c r="D220" i="9"/>
  <c r="E220" i="9"/>
  <c r="F220" i="9"/>
  <c r="G220" i="9"/>
  <c r="M220" i="9"/>
  <c r="C221" i="9"/>
  <c r="D221" i="9"/>
  <c r="E221" i="9"/>
  <c r="F221" i="9"/>
  <c r="G221" i="9"/>
  <c r="M221" i="9"/>
  <c r="C222" i="9"/>
  <c r="D222" i="9"/>
  <c r="E222" i="9"/>
  <c r="F222" i="9"/>
  <c r="G222" i="9"/>
  <c r="M222" i="9"/>
  <c r="C223" i="9"/>
  <c r="D223" i="9"/>
  <c r="E223" i="9"/>
  <c r="F223" i="9"/>
  <c r="G223" i="9"/>
  <c r="M223" i="9"/>
  <c r="C224" i="9"/>
  <c r="D224" i="9"/>
  <c r="E224" i="9"/>
  <c r="F224" i="9"/>
  <c r="G224" i="9"/>
  <c r="M224" i="9"/>
  <c r="C225" i="9"/>
  <c r="D225" i="9"/>
  <c r="E225" i="9"/>
  <c r="F225" i="9"/>
  <c r="G225" i="9"/>
  <c r="M225" i="9"/>
  <c r="C226" i="9"/>
  <c r="D226" i="9"/>
  <c r="E226" i="9"/>
  <c r="F226" i="9"/>
  <c r="G226" i="9"/>
  <c r="M226" i="9"/>
  <c r="C227" i="9"/>
  <c r="D227" i="9"/>
  <c r="E227" i="9"/>
  <c r="F227" i="9"/>
  <c r="G227" i="9"/>
  <c r="M227" i="9"/>
  <c r="C228" i="9"/>
  <c r="D228" i="9"/>
  <c r="E228" i="9"/>
  <c r="F228" i="9"/>
  <c r="G228" i="9"/>
  <c r="M228" i="9"/>
  <c r="C229" i="9"/>
  <c r="D229" i="9"/>
  <c r="E229" i="9"/>
  <c r="F229" i="9"/>
  <c r="G229" i="9"/>
  <c r="M229" i="9"/>
  <c r="C230" i="9"/>
  <c r="D230" i="9"/>
  <c r="E230" i="9"/>
  <c r="F230" i="9"/>
  <c r="G230" i="9"/>
  <c r="M230" i="9"/>
  <c r="C231" i="9"/>
  <c r="D231" i="9"/>
  <c r="E231" i="9"/>
  <c r="F231" i="9"/>
  <c r="G231" i="9"/>
  <c r="M231" i="9"/>
  <c r="C232" i="9"/>
  <c r="D232" i="9"/>
  <c r="E232" i="9"/>
  <c r="F232" i="9"/>
  <c r="G232" i="9"/>
  <c r="M232" i="9"/>
  <c r="C233" i="9"/>
  <c r="D233" i="9"/>
  <c r="E233" i="9"/>
  <c r="F233" i="9"/>
  <c r="G233" i="9"/>
  <c r="M233" i="9"/>
  <c r="C234" i="9"/>
  <c r="D234" i="9"/>
  <c r="E234" i="9"/>
  <c r="F234" i="9"/>
  <c r="G234" i="9"/>
  <c r="M234" i="9"/>
  <c r="C235" i="9"/>
  <c r="D235" i="9"/>
  <c r="E235" i="9"/>
  <c r="F235" i="9"/>
  <c r="G235" i="9"/>
  <c r="M235" i="9"/>
  <c r="C236" i="9"/>
  <c r="D236" i="9"/>
  <c r="E236" i="9"/>
  <c r="F236" i="9"/>
  <c r="G236" i="9"/>
  <c r="M236" i="9"/>
  <c r="C237" i="9"/>
  <c r="D237" i="9"/>
  <c r="E237" i="9"/>
  <c r="F237" i="9"/>
  <c r="G237" i="9"/>
  <c r="M237" i="9"/>
  <c r="C238" i="9"/>
  <c r="D238" i="9"/>
  <c r="E238" i="9"/>
  <c r="F238" i="9"/>
  <c r="G238" i="9"/>
  <c r="M238" i="9"/>
  <c r="C239" i="9"/>
  <c r="D239" i="9"/>
  <c r="E239" i="9"/>
  <c r="F239" i="9"/>
  <c r="G239" i="9"/>
  <c r="M239" i="9"/>
  <c r="C240" i="9"/>
  <c r="D240" i="9"/>
  <c r="E240" i="9"/>
  <c r="F240" i="9"/>
  <c r="G240" i="9"/>
  <c r="M240" i="9"/>
  <c r="C241" i="9"/>
  <c r="D241" i="9"/>
  <c r="E241" i="9"/>
  <c r="F241" i="9"/>
  <c r="G241" i="9"/>
  <c r="M241" i="9"/>
  <c r="C242" i="9"/>
  <c r="D242" i="9"/>
  <c r="E242" i="9"/>
  <c r="F242" i="9"/>
  <c r="G242" i="9"/>
  <c r="M242" i="9"/>
  <c r="C243" i="9"/>
  <c r="D243" i="9"/>
  <c r="E243" i="9"/>
  <c r="F243" i="9"/>
  <c r="G243" i="9"/>
  <c r="M243" i="9"/>
  <c r="C244" i="9"/>
  <c r="D244" i="9"/>
  <c r="E244" i="9"/>
  <c r="F244" i="9"/>
  <c r="G244" i="9"/>
  <c r="M244" i="9"/>
  <c r="C245" i="9"/>
  <c r="D245" i="9"/>
  <c r="E245" i="9"/>
  <c r="F245" i="9"/>
  <c r="G245" i="9"/>
  <c r="M245" i="9"/>
  <c r="C246" i="9"/>
  <c r="D246" i="9"/>
  <c r="E246" i="9"/>
  <c r="F246" i="9"/>
  <c r="G246" i="9"/>
  <c r="M246" i="9"/>
  <c r="C247" i="9"/>
  <c r="D247" i="9"/>
  <c r="E247" i="9"/>
  <c r="F247" i="9"/>
  <c r="G247" i="9"/>
  <c r="M247" i="9"/>
  <c r="C248" i="9"/>
  <c r="D248" i="9"/>
  <c r="E248" i="9"/>
  <c r="F248" i="9"/>
  <c r="G248" i="9"/>
  <c r="M248" i="9"/>
  <c r="C249" i="9"/>
  <c r="D249" i="9"/>
  <c r="E249" i="9"/>
  <c r="F249" i="9"/>
  <c r="G249" i="9"/>
  <c r="M249" i="9"/>
  <c r="C250" i="9"/>
  <c r="D250" i="9"/>
  <c r="E250" i="9"/>
  <c r="F250" i="9"/>
  <c r="G250" i="9"/>
  <c r="M250" i="9"/>
  <c r="C251" i="9"/>
  <c r="D251" i="9"/>
  <c r="E251" i="9"/>
  <c r="F251" i="9"/>
  <c r="G251" i="9"/>
  <c r="M251" i="9"/>
  <c r="C252" i="9"/>
  <c r="D252" i="9"/>
  <c r="E252" i="9"/>
  <c r="F252" i="9"/>
  <c r="G252" i="9"/>
  <c r="M252" i="9"/>
  <c r="C253" i="9"/>
  <c r="D253" i="9"/>
  <c r="E253" i="9"/>
  <c r="F253" i="9"/>
  <c r="G253" i="9"/>
  <c r="M253" i="9"/>
  <c r="C254" i="9"/>
  <c r="D254" i="9"/>
  <c r="E254" i="9"/>
  <c r="F254" i="9"/>
  <c r="G254" i="9"/>
  <c r="M254" i="9"/>
  <c r="C255" i="9"/>
  <c r="D255" i="9"/>
  <c r="E255" i="9"/>
  <c r="F255" i="9"/>
  <c r="G255" i="9"/>
  <c r="M255" i="9"/>
  <c r="C256" i="9"/>
  <c r="D256" i="9"/>
  <c r="E256" i="9"/>
  <c r="F256" i="9"/>
  <c r="G256" i="9"/>
  <c r="M256" i="9"/>
  <c r="C257" i="9"/>
  <c r="D257" i="9"/>
  <c r="E257" i="9"/>
  <c r="F257" i="9"/>
  <c r="G257" i="9"/>
  <c r="M257" i="9"/>
  <c r="C258" i="9"/>
  <c r="D258" i="9"/>
  <c r="E258" i="9"/>
  <c r="F258" i="9"/>
  <c r="G258" i="9"/>
  <c r="M258" i="9"/>
  <c r="C259" i="9"/>
  <c r="D259" i="9"/>
  <c r="E259" i="9"/>
  <c r="F259" i="9"/>
  <c r="G259" i="9"/>
  <c r="M259" i="9"/>
  <c r="C260" i="9"/>
  <c r="D260" i="9"/>
  <c r="E260" i="9"/>
  <c r="F260" i="9"/>
  <c r="G260" i="9"/>
  <c r="M260" i="9"/>
  <c r="C261" i="9"/>
  <c r="D261" i="9"/>
  <c r="E261" i="9"/>
  <c r="F261" i="9"/>
  <c r="G261" i="9"/>
  <c r="M261" i="9"/>
  <c r="C262" i="9"/>
  <c r="D262" i="9"/>
  <c r="E262" i="9"/>
  <c r="F262" i="9"/>
  <c r="G262" i="9"/>
  <c r="M262" i="9"/>
  <c r="C263" i="9"/>
  <c r="D263" i="9"/>
  <c r="E263" i="9"/>
  <c r="F263" i="9"/>
  <c r="G263" i="9"/>
  <c r="M263" i="9"/>
  <c r="C264" i="9"/>
  <c r="D264" i="9"/>
  <c r="E264" i="9"/>
  <c r="F264" i="9"/>
  <c r="G264" i="9"/>
  <c r="M264" i="9"/>
  <c r="C265" i="9"/>
  <c r="D265" i="9"/>
  <c r="E265" i="9"/>
  <c r="F265" i="9"/>
  <c r="G265" i="9"/>
  <c r="M265" i="9"/>
  <c r="C266" i="9"/>
  <c r="D266" i="9"/>
  <c r="E266" i="9"/>
  <c r="F266" i="9"/>
  <c r="G266" i="9"/>
  <c r="M266" i="9"/>
  <c r="C267" i="9"/>
  <c r="D267" i="9"/>
  <c r="E267" i="9"/>
  <c r="F267" i="9"/>
  <c r="G267" i="9"/>
  <c r="M267" i="9"/>
  <c r="C268" i="9"/>
  <c r="D268" i="9"/>
  <c r="E268" i="9"/>
  <c r="F268" i="9"/>
  <c r="G268" i="9"/>
  <c r="M268" i="9"/>
  <c r="C269" i="9"/>
  <c r="D269" i="9"/>
  <c r="E269" i="9"/>
  <c r="F269" i="9"/>
  <c r="G269" i="9"/>
  <c r="M269" i="9"/>
  <c r="C270" i="9"/>
  <c r="D270" i="9"/>
  <c r="E270" i="9"/>
  <c r="F270" i="9"/>
  <c r="G270" i="9"/>
  <c r="M270" i="9"/>
  <c r="C271" i="9"/>
  <c r="D271" i="9"/>
  <c r="E271" i="9"/>
  <c r="F271" i="9"/>
  <c r="G271" i="9"/>
  <c r="M271" i="9"/>
  <c r="C272" i="9"/>
  <c r="D272" i="9"/>
  <c r="E272" i="9"/>
  <c r="F272" i="9"/>
  <c r="G272" i="9"/>
  <c r="M272" i="9"/>
  <c r="C273" i="9"/>
  <c r="D273" i="9"/>
  <c r="E273" i="9"/>
  <c r="F273" i="9"/>
  <c r="G273" i="9"/>
  <c r="M273" i="9"/>
  <c r="C274" i="9"/>
  <c r="D274" i="9"/>
  <c r="E274" i="9"/>
  <c r="F274" i="9"/>
  <c r="G274" i="9"/>
  <c r="M274" i="9"/>
  <c r="C275" i="9"/>
  <c r="D275" i="9"/>
  <c r="E275" i="9"/>
  <c r="F275" i="9"/>
  <c r="G275" i="9"/>
  <c r="M275" i="9"/>
  <c r="C276" i="9"/>
  <c r="D276" i="9"/>
  <c r="E276" i="9"/>
  <c r="F276" i="9"/>
  <c r="G276" i="9"/>
  <c r="M276" i="9"/>
  <c r="C277" i="9"/>
  <c r="D277" i="9"/>
  <c r="E277" i="9"/>
  <c r="F277" i="9"/>
  <c r="G277" i="9"/>
  <c r="M277" i="9"/>
  <c r="C278" i="9"/>
  <c r="D278" i="9"/>
  <c r="E278" i="9"/>
  <c r="F278" i="9"/>
  <c r="G278" i="9"/>
  <c r="M278" i="9"/>
  <c r="C279" i="9"/>
  <c r="D279" i="9"/>
  <c r="E279" i="9"/>
  <c r="F279" i="9"/>
  <c r="G279" i="9"/>
  <c r="M279" i="9"/>
  <c r="C280" i="9"/>
  <c r="D280" i="9"/>
  <c r="E280" i="9"/>
  <c r="F280" i="9"/>
  <c r="G280" i="9"/>
  <c r="M280" i="9"/>
  <c r="C281" i="9"/>
  <c r="D281" i="9"/>
  <c r="E281" i="9"/>
  <c r="F281" i="9"/>
  <c r="G281" i="9"/>
  <c r="M281" i="9"/>
  <c r="C282" i="9"/>
  <c r="D282" i="9"/>
  <c r="E282" i="9"/>
  <c r="F282" i="9"/>
  <c r="G282" i="9"/>
  <c r="M282" i="9"/>
  <c r="C283" i="9"/>
  <c r="D283" i="9"/>
  <c r="E283" i="9"/>
  <c r="F283" i="9"/>
  <c r="G283" i="9"/>
  <c r="M283" i="9"/>
  <c r="C284" i="9"/>
  <c r="D284" i="9"/>
  <c r="E284" i="9"/>
  <c r="F284" i="9"/>
  <c r="G284" i="9"/>
  <c r="M284" i="9"/>
  <c r="C285" i="9"/>
  <c r="D285" i="9"/>
  <c r="E285" i="9"/>
  <c r="F285" i="9"/>
  <c r="G285" i="9"/>
  <c r="M285" i="9"/>
  <c r="C286" i="9"/>
  <c r="D286" i="9"/>
  <c r="E286" i="9"/>
  <c r="F286" i="9"/>
  <c r="G286" i="9"/>
  <c r="M286" i="9"/>
  <c r="C287" i="9"/>
  <c r="D287" i="9"/>
  <c r="E287" i="9"/>
  <c r="F287" i="9"/>
  <c r="G287" i="9"/>
  <c r="M287" i="9"/>
  <c r="C288" i="9"/>
  <c r="D288" i="9"/>
  <c r="E288" i="9"/>
  <c r="F288" i="9"/>
  <c r="G288" i="9"/>
  <c r="M288" i="9"/>
  <c r="C289" i="9"/>
  <c r="D289" i="9"/>
  <c r="E289" i="9"/>
  <c r="F289" i="9"/>
  <c r="G289" i="9"/>
  <c r="M289" i="9"/>
  <c r="C290" i="9"/>
  <c r="D290" i="9"/>
  <c r="E290" i="9"/>
  <c r="F290" i="9"/>
  <c r="G290" i="9"/>
  <c r="M290" i="9"/>
  <c r="C291" i="9"/>
  <c r="D291" i="9"/>
  <c r="E291" i="9"/>
  <c r="F291" i="9"/>
  <c r="G291" i="9"/>
  <c r="M291" i="9"/>
  <c r="C292" i="9"/>
  <c r="D292" i="9"/>
  <c r="E292" i="9"/>
  <c r="F292" i="9"/>
  <c r="G292" i="9"/>
  <c r="M292" i="9"/>
  <c r="C293" i="9"/>
  <c r="D293" i="9"/>
  <c r="E293" i="9"/>
  <c r="F293" i="9"/>
  <c r="G293" i="9"/>
  <c r="M293" i="9"/>
  <c r="C294" i="9"/>
  <c r="D294" i="9"/>
  <c r="E294" i="9"/>
  <c r="F294" i="9"/>
  <c r="G294" i="9"/>
  <c r="M294" i="9"/>
  <c r="C295" i="9"/>
  <c r="D295" i="9"/>
  <c r="E295" i="9"/>
  <c r="F295" i="9"/>
  <c r="G295" i="9"/>
  <c r="M295" i="9"/>
  <c r="C296" i="9"/>
  <c r="D296" i="9"/>
  <c r="E296" i="9"/>
  <c r="F296" i="9"/>
  <c r="G296" i="9"/>
  <c r="M296" i="9"/>
  <c r="C297" i="9"/>
  <c r="D297" i="9"/>
  <c r="E297" i="9"/>
  <c r="F297" i="9"/>
  <c r="G297" i="9"/>
  <c r="M297" i="9"/>
  <c r="C298" i="9"/>
  <c r="D298" i="9"/>
  <c r="E298" i="9"/>
  <c r="F298" i="9"/>
  <c r="G298" i="9"/>
  <c r="M298" i="9"/>
  <c r="C299" i="9"/>
  <c r="D299" i="9"/>
  <c r="E299" i="9"/>
  <c r="F299" i="9"/>
  <c r="G299" i="9"/>
  <c r="M299" i="9"/>
  <c r="C300" i="9"/>
  <c r="D300" i="9"/>
  <c r="E300" i="9"/>
  <c r="F300" i="9"/>
  <c r="G300" i="9"/>
  <c r="M300" i="9"/>
  <c r="C301" i="9"/>
  <c r="D301" i="9"/>
  <c r="E301" i="9"/>
  <c r="F301" i="9"/>
  <c r="G301" i="9"/>
  <c r="M301" i="9"/>
  <c r="C302" i="9"/>
  <c r="D302" i="9"/>
  <c r="E302" i="9"/>
  <c r="F302" i="9"/>
  <c r="G302" i="9"/>
  <c r="M302" i="9"/>
  <c r="C303" i="9"/>
  <c r="D303" i="9"/>
  <c r="E303" i="9"/>
  <c r="F303" i="9"/>
  <c r="G303" i="9"/>
  <c r="M303" i="9"/>
  <c r="C304" i="9"/>
  <c r="D304" i="9"/>
  <c r="E304" i="9"/>
  <c r="F304" i="9"/>
  <c r="G304" i="9"/>
  <c r="M304" i="9"/>
  <c r="C125" i="9"/>
  <c r="D125" i="9"/>
  <c r="E125" i="9"/>
  <c r="F125" i="9"/>
  <c r="G125" i="9"/>
  <c r="M125" i="9"/>
  <c r="C126" i="9"/>
  <c r="D126" i="9"/>
  <c r="E126" i="9"/>
  <c r="F126" i="9"/>
  <c r="G126" i="9"/>
  <c r="M126" i="9"/>
  <c r="C127" i="9"/>
  <c r="D127" i="9"/>
  <c r="E127" i="9"/>
  <c r="F127" i="9"/>
  <c r="G127" i="9"/>
  <c r="M127" i="9"/>
  <c r="C128" i="9"/>
  <c r="D128" i="9"/>
  <c r="E128" i="9"/>
  <c r="F128" i="9"/>
  <c r="G128" i="9"/>
  <c r="M128" i="9"/>
  <c r="C129" i="9"/>
  <c r="D129" i="9"/>
  <c r="E129" i="9"/>
  <c r="F129" i="9"/>
  <c r="G129" i="9"/>
  <c r="M129" i="9"/>
  <c r="C130" i="9"/>
  <c r="D130" i="9"/>
  <c r="E130" i="9"/>
  <c r="F130" i="9"/>
  <c r="G130" i="9"/>
  <c r="M130" i="9"/>
  <c r="C131" i="9"/>
  <c r="D131" i="9"/>
  <c r="E131" i="9"/>
  <c r="F131" i="9"/>
  <c r="G131" i="9"/>
  <c r="M131" i="9"/>
  <c r="C132" i="9"/>
  <c r="D132" i="9"/>
  <c r="E132" i="9"/>
  <c r="F132" i="9"/>
  <c r="G132" i="9"/>
  <c r="M132" i="9"/>
  <c r="C133" i="9"/>
  <c r="D133" i="9"/>
  <c r="E133" i="9"/>
  <c r="F133" i="9"/>
  <c r="G133" i="9"/>
  <c r="M133" i="9"/>
  <c r="C134" i="9"/>
  <c r="D134" i="9"/>
  <c r="E134" i="9"/>
  <c r="F134" i="9"/>
  <c r="G134" i="9"/>
  <c r="M134" i="9"/>
  <c r="C135" i="9"/>
  <c r="D135" i="9"/>
  <c r="E135" i="9"/>
  <c r="F135" i="9"/>
  <c r="G135" i="9"/>
  <c r="M135" i="9"/>
  <c r="C136" i="9"/>
  <c r="D136" i="9"/>
  <c r="E136" i="9"/>
  <c r="F136" i="9"/>
  <c r="G136" i="9"/>
  <c r="M136" i="9"/>
  <c r="C137" i="9"/>
  <c r="D137" i="9"/>
  <c r="E137" i="9"/>
  <c r="F137" i="9"/>
  <c r="G137" i="9"/>
  <c r="M137" i="9"/>
  <c r="C138" i="9"/>
  <c r="D138" i="9"/>
  <c r="E138" i="9"/>
  <c r="F138" i="9"/>
  <c r="G138" i="9"/>
  <c r="M138" i="9"/>
  <c r="C139" i="9"/>
  <c r="D139" i="9"/>
  <c r="E139" i="9"/>
  <c r="F139" i="9"/>
  <c r="G139" i="9"/>
  <c r="M139" i="9"/>
  <c r="C140" i="9"/>
  <c r="D140" i="9"/>
  <c r="E140" i="9"/>
  <c r="F140" i="9"/>
  <c r="G140" i="9"/>
  <c r="M140" i="9"/>
  <c r="C141" i="9"/>
  <c r="D141" i="9"/>
  <c r="E141" i="9"/>
  <c r="F141" i="9"/>
  <c r="G141" i="9"/>
  <c r="M141" i="9"/>
  <c r="C142" i="9"/>
  <c r="D142" i="9"/>
  <c r="E142" i="9"/>
  <c r="F142" i="9"/>
  <c r="G142" i="9"/>
  <c r="M142" i="9"/>
  <c r="C143" i="9"/>
  <c r="D143" i="9"/>
  <c r="E143" i="9"/>
  <c r="F143" i="9"/>
  <c r="G143" i="9"/>
  <c r="M143" i="9"/>
  <c r="C144" i="9"/>
  <c r="D144" i="9"/>
  <c r="E144" i="9"/>
  <c r="F144" i="9"/>
  <c r="G144" i="9"/>
  <c r="M144" i="9"/>
  <c r="C145" i="9"/>
  <c r="D145" i="9"/>
  <c r="E145" i="9"/>
  <c r="F145" i="9"/>
  <c r="G145" i="9"/>
  <c r="M145" i="9"/>
  <c r="C146" i="9"/>
  <c r="D146" i="9"/>
  <c r="E146" i="9"/>
  <c r="F146" i="9"/>
  <c r="G146" i="9"/>
  <c r="M146" i="9"/>
  <c r="C147" i="9"/>
  <c r="D147" i="9"/>
  <c r="E147" i="9"/>
  <c r="F147" i="9"/>
  <c r="G147" i="9"/>
  <c r="M147" i="9"/>
  <c r="C148" i="9"/>
  <c r="D148" i="9"/>
  <c r="E148" i="9"/>
  <c r="F148" i="9"/>
  <c r="G148" i="9"/>
  <c r="M148" i="9"/>
  <c r="C149" i="9"/>
  <c r="D149" i="9"/>
  <c r="E149" i="9"/>
  <c r="F149" i="9"/>
  <c r="G149" i="9"/>
  <c r="M149" i="9"/>
  <c r="C150" i="9"/>
  <c r="D150" i="9"/>
  <c r="E150" i="9"/>
  <c r="F150" i="9"/>
  <c r="G150" i="9"/>
  <c r="M150" i="9"/>
  <c r="C151" i="9"/>
  <c r="D151" i="9"/>
  <c r="E151" i="9"/>
  <c r="F151" i="9"/>
  <c r="G151" i="9"/>
  <c r="M151" i="9"/>
  <c r="C152" i="9"/>
  <c r="D152" i="9"/>
  <c r="E152" i="9"/>
  <c r="F152" i="9"/>
  <c r="G152" i="9"/>
  <c r="M152" i="9"/>
  <c r="C153" i="9"/>
  <c r="D153" i="9"/>
  <c r="E153" i="9"/>
  <c r="F153" i="9"/>
  <c r="G153" i="9"/>
  <c r="M153" i="9"/>
  <c r="C154" i="9"/>
  <c r="D154" i="9"/>
  <c r="E154" i="9"/>
  <c r="F154" i="9"/>
  <c r="G154" i="9"/>
  <c r="M154" i="9"/>
  <c r="C155" i="9"/>
  <c r="D155" i="9"/>
  <c r="E155" i="9"/>
  <c r="F155" i="9"/>
  <c r="G155" i="9"/>
  <c r="M155" i="9"/>
  <c r="C156" i="9"/>
  <c r="D156" i="9"/>
  <c r="E156" i="9"/>
  <c r="F156" i="9"/>
  <c r="G156" i="9"/>
  <c r="M156" i="9"/>
  <c r="C157" i="9"/>
  <c r="D157" i="9"/>
  <c r="E157" i="9"/>
  <c r="F157" i="9"/>
  <c r="G157" i="9"/>
  <c r="M157" i="9"/>
  <c r="C158" i="9"/>
  <c r="D158" i="9"/>
  <c r="E158" i="9"/>
  <c r="F158" i="9"/>
  <c r="G158" i="9"/>
  <c r="M158" i="9"/>
  <c r="C159" i="9"/>
  <c r="D159" i="9"/>
  <c r="E159" i="9"/>
  <c r="F159" i="9"/>
  <c r="G159" i="9"/>
  <c r="M159" i="9"/>
  <c r="C160" i="9"/>
  <c r="D160" i="9"/>
  <c r="E160" i="9"/>
  <c r="F160" i="9"/>
  <c r="G160" i="9"/>
  <c r="M160" i="9"/>
  <c r="C161" i="9"/>
  <c r="D161" i="9"/>
  <c r="E161" i="9"/>
  <c r="F161" i="9"/>
  <c r="G161" i="9"/>
  <c r="M161" i="9"/>
  <c r="C162" i="9"/>
  <c r="D162" i="9"/>
  <c r="E162" i="9"/>
  <c r="F162" i="9"/>
  <c r="G162" i="9"/>
  <c r="M162" i="9"/>
  <c r="C163" i="9"/>
  <c r="D163" i="9"/>
  <c r="E163" i="9"/>
  <c r="F163" i="9"/>
  <c r="G163" i="9"/>
  <c r="M163" i="9"/>
  <c r="C164" i="9"/>
  <c r="D164" i="9"/>
  <c r="E164" i="9"/>
  <c r="F164" i="9"/>
  <c r="G164" i="9"/>
  <c r="M164" i="9"/>
  <c r="C165" i="9"/>
  <c r="D165" i="9"/>
  <c r="E165" i="9"/>
  <c r="F165" i="9"/>
  <c r="G165" i="9"/>
  <c r="M165" i="9"/>
  <c r="C166" i="9"/>
  <c r="D166" i="9"/>
  <c r="E166" i="9"/>
  <c r="F166" i="9"/>
  <c r="G166" i="9"/>
  <c r="M166" i="9"/>
  <c r="C167" i="9"/>
  <c r="D167" i="9"/>
  <c r="E167" i="9"/>
  <c r="F167" i="9"/>
  <c r="G167" i="9"/>
  <c r="M167" i="9"/>
  <c r="C168" i="9"/>
  <c r="D168" i="9"/>
  <c r="E168" i="9"/>
  <c r="F168" i="9"/>
  <c r="G168" i="9"/>
  <c r="M168" i="9"/>
  <c r="C169" i="9"/>
  <c r="D169" i="9"/>
  <c r="E169" i="9"/>
  <c r="F169" i="9"/>
  <c r="G169" i="9"/>
  <c r="M169" i="9"/>
  <c r="C170" i="9"/>
  <c r="D170" i="9"/>
  <c r="E170" i="9"/>
  <c r="F170" i="9"/>
  <c r="G170" i="9"/>
  <c r="M170" i="9"/>
  <c r="C171" i="9"/>
  <c r="D171" i="9"/>
  <c r="E171" i="9"/>
  <c r="F171" i="9"/>
  <c r="G171" i="9"/>
  <c r="M171" i="9"/>
  <c r="C172" i="9"/>
  <c r="D172" i="9"/>
  <c r="E172" i="9"/>
  <c r="F172" i="9"/>
  <c r="G172" i="9"/>
  <c r="M172" i="9"/>
  <c r="C173" i="9"/>
  <c r="D173" i="9"/>
  <c r="E173" i="9"/>
  <c r="F173" i="9"/>
  <c r="G173" i="9"/>
  <c r="M173" i="9"/>
  <c r="AK2" i="9"/>
  <c r="S11" i="2"/>
  <c r="S12" i="2"/>
  <c r="S13" i="2"/>
  <c r="S10" i="2"/>
  <c r="U10" i="2" s="1"/>
  <c r="S14" i="2"/>
  <c r="S15" i="2"/>
  <c r="S16" i="2"/>
  <c r="S17" i="2"/>
  <c r="S18" i="2"/>
  <c r="S19" i="2"/>
  <c r="P11" i="2"/>
  <c r="O11" i="2"/>
  <c r="Q11" i="2" s="1"/>
  <c r="O13" i="2"/>
  <c r="O14" i="2"/>
  <c r="Q14" i="2" s="1"/>
  <c r="O15" i="2"/>
  <c r="Q15" i="2" s="1"/>
  <c r="O17" i="2"/>
  <c r="Q17" i="2" s="1"/>
  <c r="P19" i="2"/>
  <c r="P15" i="2"/>
  <c r="P17" i="2"/>
  <c r="P13" i="2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3" i="6"/>
  <c r="BM105" i="9"/>
  <c r="BN105" i="9"/>
  <c r="BO105" i="9"/>
  <c r="BP105" i="9"/>
  <c r="BQ105" i="9"/>
  <c r="BR105" i="9"/>
  <c r="BS105" i="9"/>
  <c r="BT105" i="9"/>
  <c r="BU105" i="9"/>
  <c r="BV105" i="9"/>
  <c r="BM106" i="9"/>
  <c r="BN106" i="9"/>
  <c r="BO106" i="9"/>
  <c r="BP106" i="9"/>
  <c r="BQ106" i="9"/>
  <c r="BR106" i="9"/>
  <c r="BS106" i="9"/>
  <c r="BT106" i="9"/>
  <c r="BU106" i="9"/>
  <c r="BV106" i="9"/>
  <c r="BM107" i="9"/>
  <c r="BN107" i="9"/>
  <c r="BO107" i="9"/>
  <c r="BP107" i="9"/>
  <c r="BQ107" i="9"/>
  <c r="BR107" i="9"/>
  <c r="BS107" i="9"/>
  <c r="BT107" i="9"/>
  <c r="BU107" i="9"/>
  <c r="BV107" i="9"/>
  <c r="BM108" i="9"/>
  <c r="BN108" i="9"/>
  <c r="BO108" i="9"/>
  <c r="BP108" i="9"/>
  <c r="BQ108" i="9"/>
  <c r="BR108" i="9"/>
  <c r="BS108" i="9"/>
  <c r="BT108" i="9"/>
  <c r="BU108" i="9"/>
  <c r="BV108" i="9"/>
  <c r="BM109" i="9"/>
  <c r="BN109" i="9"/>
  <c r="BO109" i="9"/>
  <c r="BP109" i="9"/>
  <c r="BQ109" i="9"/>
  <c r="BR109" i="9"/>
  <c r="BS109" i="9"/>
  <c r="BT109" i="9"/>
  <c r="BU109" i="9"/>
  <c r="BV109" i="9"/>
  <c r="BM110" i="9"/>
  <c r="BN110" i="9"/>
  <c r="BO110" i="9"/>
  <c r="BP110" i="9"/>
  <c r="BQ110" i="9"/>
  <c r="BR110" i="9"/>
  <c r="BS110" i="9"/>
  <c r="BT110" i="9"/>
  <c r="BU110" i="9"/>
  <c r="BV110" i="9"/>
  <c r="BM111" i="9"/>
  <c r="BN111" i="9"/>
  <c r="BO111" i="9"/>
  <c r="BP111" i="9"/>
  <c r="BQ111" i="9"/>
  <c r="BR111" i="9"/>
  <c r="BS111" i="9"/>
  <c r="BT111" i="9"/>
  <c r="BU111" i="9"/>
  <c r="BV111" i="9"/>
  <c r="BM112" i="9"/>
  <c r="BN112" i="9"/>
  <c r="BO112" i="9"/>
  <c r="BP112" i="9"/>
  <c r="BQ112" i="9"/>
  <c r="BR112" i="9"/>
  <c r="BS112" i="9"/>
  <c r="BT112" i="9"/>
  <c r="BU112" i="9"/>
  <c r="BV112" i="9"/>
  <c r="BM113" i="9"/>
  <c r="BN113" i="9"/>
  <c r="BO113" i="9"/>
  <c r="BP113" i="9"/>
  <c r="BQ113" i="9"/>
  <c r="BR113" i="9"/>
  <c r="BS113" i="9"/>
  <c r="BT113" i="9"/>
  <c r="BU113" i="9"/>
  <c r="BV113" i="9"/>
  <c r="BM114" i="9"/>
  <c r="BN114" i="9"/>
  <c r="BO114" i="9"/>
  <c r="BP114" i="9"/>
  <c r="BQ114" i="9"/>
  <c r="BR114" i="9"/>
  <c r="BS114" i="9"/>
  <c r="BT114" i="9"/>
  <c r="BU114" i="9"/>
  <c r="BV114" i="9"/>
  <c r="BM115" i="9"/>
  <c r="BN115" i="9"/>
  <c r="BO115" i="9"/>
  <c r="BP115" i="9"/>
  <c r="BQ115" i="9"/>
  <c r="BR115" i="9"/>
  <c r="BS115" i="9"/>
  <c r="BT115" i="9"/>
  <c r="BU115" i="9"/>
  <c r="BV115" i="9"/>
  <c r="BM116" i="9"/>
  <c r="BN116" i="9"/>
  <c r="BO116" i="9"/>
  <c r="BP116" i="9"/>
  <c r="BQ116" i="9"/>
  <c r="BR116" i="9"/>
  <c r="BS116" i="9"/>
  <c r="BT116" i="9"/>
  <c r="BU116" i="9"/>
  <c r="BV116" i="9"/>
  <c r="BM117" i="9"/>
  <c r="BN117" i="9"/>
  <c r="BO117" i="9"/>
  <c r="BP117" i="9"/>
  <c r="BQ117" i="9"/>
  <c r="BR117" i="9"/>
  <c r="BS117" i="9"/>
  <c r="BT117" i="9"/>
  <c r="BU117" i="9"/>
  <c r="BV117" i="9"/>
  <c r="BM118" i="9"/>
  <c r="BN118" i="9"/>
  <c r="BO118" i="9"/>
  <c r="BP118" i="9"/>
  <c r="BQ118" i="9"/>
  <c r="BR118" i="9"/>
  <c r="BS118" i="9"/>
  <c r="BT118" i="9"/>
  <c r="BU118" i="9"/>
  <c r="BV118" i="9"/>
  <c r="BM119" i="9"/>
  <c r="BN119" i="9"/>
  <c r="BO119" i="9"/>
  <c r="BP119" i="9"/>
  <c r="BQ119" i="9"/>
  <c r="BR119" i="9"/>
  <c r="BS119" i="9"/>
  <c r="BT119" i="9"/>
  <c r="BU119" i="9"/>
  <c r="BV119" i="9"/>
  <c r="BM120" i="9"/>
  <c r="BN120" i="9"/>
  <c r="BO120" i="9"/>
  <c r="BP120" i="9"/>
  <c r="BQ120" i="9"/>
  <c r="BR120" i="9"/>
  <c r="BS120" i="9"/>
  <c r="BT120" i="9"/>
  <c r="BU120" i="9"/>
  <c r="BV120" i="9"/>
  <c r="BM121" i="9"/>
  <c r="BN121" i="9"/>
  <c r="BO121" i="9"/>
  <c r="BP121" i="9"/>
  <c r="BQ121" i="9"/>
  <c r="BR121" i="9"/>
  <c r="BS121" i="9"/>
  <c r="BT121" i="9"/>
  <c r="BU121" i="9"/>
  <c r="BV121" i="9"/>
  <c r="BM122" i="9"/>
  <c r="BN122" i="9"/>
  <c r="BO122" i="9"/>
  <c r="BP122" i="9"/>
  <c r="BQ122" i="9"/>
  <c r="BR122" i="9"/>
  <c r="BS122" i="9"/>
  <c r="BT122" i="9"/>
  <c r="BU122" i="9"/>
  <c r="BV122" i="9"/>
  <c r="BM123" i="9"/>
  <c r="BN123" i="9"/>
  <c r="BO123" i="9"/>
  <c r="BP123" i="9"/>
  <c r="BQ123" i="9"/>
  <c r="BR123" i="9"/>
  <c r="BS123" i="9"/>
  <c r="BT123" i="9"/>
  <c r="BU123" i="9"/>
  <c r="BV123" i="9"/>
  <c r="BM124" i="9"/>
  <c r="BN124" i="9"/>
  <c r="BO124" i="9"/>
  <c r="BP124" i="9"/>
  <c r="BQ124" i="9"/>
  <c r="BR124" i="9"/>
  <c r="BS124" i="9"/>
  <c r="BT124" i="9"/>
  <c r="BU124" i="9"/>
  <c r="BV124" i="9"/>
  <c r="BM125" i="9"/>
  <c r="BN125" i="9"/>
  <c r="BO125" i="9"/>
  <c r="BP125" i="9"/>
  <c r="BQ125" i="9"/>
  <c r="BR125" i="9"/>
  <c r="BS125" i="9"/>
  <c r="BT125" i="9"/>
  <c r="BU125" i="9"/>
  <c r="BV125" i="9"/>
  <c r="BM126" i="9"/>
  <c r="BN126" i="9"/>
  <c r="BO126" i="9"/>
  <c r="BP126" i="9"/>
  <c r="BQ126" i="9"/>
  <c r="BR126" i="9"/>
  <c r="BS126" i="9"/>
  <c r="BT126" i="9"/>
  <c r="BU126" i="9"/>
  <c r="BV126" i="9"/>
  <c r="BM127" i="9"/>
  <c r="BN127" i="9"/>
  <c r="BO127" i="9"/>
  <c r="BP127" i="9"/>
  <c r="BQ127" i="9"/>
  <c r="BR127" i="9"/>
  <c r="BS127" i="9"/>
  <c r="BT127" i="9"/>
  <c r="BU127" i="9"/>
  <c r="BV127" i="9"/>
  <c r="BM128" i="9"/>
  <c r="BN128" i="9"/>
  <c r="BO128" i="9"/>
  <c r="BP128" i="9"/>
  <c r="BQ128" i="9"/>
  <c r="BR128" i="9"/>
  <c r="BS128" i="9"/>
  <c r="BT128" i="9"/>
  <c r="BU128" i="9"/>
  <c r="BV128" i="9"/>
  <c r="BM129" i="9"/>
  <c r="BN129" i="9"/>
  <c r="BO129" i="9"/>
  <c r="BP129" i="9"/>
  <c r="BQ129" i="9"/>
  <c r="BR129" i="9"/>
  <c r="BS129" i="9"/>
  <c r="BT129" i="9"/>
  <c r="BU129" i="9"/>
  <c r="BV129" i="9"/>
  <c r="BM130" i="9"/>
  <c r="BN130" i="9"/>
  <c r="BO130" i="9"/>
  <c r="BP130" i="9"/>
  <c r="BQ130" i="9"/>
  <c r="BR130" i="9"/>
  <c r="BS130" i="9"/>
  <c r="BT130" i="9"/>
  <c r="BU130" i="9"/>
  <c r="BV130" i="9"/>
  <c r="BM131" i="9"/>
  <c r="BN131" i="9"/>
  <c r="BO131" i="9"/>
  <c r="BP131" i="9"/>
  <c r="BQ131" i="9"/>
  <c r="BR131" i="9"/>
  <c r="BS131" i="9"/>
  <c r="BT131" i="9"/>
  <c r="BU131" i="9"/>
  <c r="BV131" i="9"/>
  <c r="BM132" i="9"/>
  <c r="BN132" i="9"/>
  <c r="BO132" i="9"/>
  <c r="BP132" i="9"/>
  <c r="BQ132" i="9"/>
  <c r="BR132" i="9"/>
  <c r="BS132" i="9"/>
  <c r="BT132" i="9"/>
  <c r="BU132" i="9"/>
  <c r="BV132" i="9"/>
  <c r="BM133" i="9"/>
  <c r="BN133" i="9"/>
  <c r="BO133" i="9"/>
  <c r="BP133" i="9"/>
  <c r="BQ133" i="9"/>
  <c r="BR133" i="9"/>
  <c r="BS133" i="9"/>
  <c r="BT133" i="9"/>
  <c r="BU133" i="9"/>
  <c r="BV133" i="9"/>
  <c r="BM134" i="9"/>
  <c r="BN134" i="9"/>
  <c r="BO134" i="9"/>
  <c r="BP134" i="9"/>
  <c r="BQ134" i="9"/>
  <c r="BR134" i="9"/>
  <c r="BS134" i="9"/>
  <c r="BT134" i="9"/>
  <c r="BU134" i="9"/>
  <c r="BV134" i="9"/>
  <c r="BM135" i="9"/>
  <c r="BN135" i="9"/>
  <c r="BO135" i="9"/>
  <c r="BP135" i="9"/>
  <c r="BQ135" i="9"/>
  <c r="BR135" i="9"/>
  <c r="BS135" i="9"/>
  <c r="BT135" i="9"/>
  <c r="BU135" i="9"/>
  <c r="BV135" i="9"/>
  <c r="BM136" i="9"/>
  <c r="BN136" i="9"/>
  <c r="BO136" i="9"/>
  <c r="BP136" i="9"/>
  <c r="BQ136" i="9"/>
  <c r="BR136" i="9"/>
  <c r="BS136" i="9"/>
  <c r="BT136" i="9"/>
  <c r="BU136" i="9"/>
  <c r="BV136" i="9"/>
  <c r="BM137" i="9"/>
  <c r="BN137" i="9"/>
  <c r="BO137" i="9"/>
  <c r="BP137" i="9"/>
  <c r="BQ137" i="9"/>
  <c r="BR137" i="9"/>
  <c r="BS137" i="9"/>
  <c r="BT137" i="9"/>
  <c r="BU137" i="9"/>
  <c r="BV137" i="9"/>
  <c r="BM138" i="9"/>
  <c r="BN138" i="9"/>
  <c r="BO138" i="9"/>
  <c r="BP138" i="9"/>
  <c r="BQ138" i="9"/>
  <c r="BR138" i="9"/>
  <c r="BS138" i="9"/>
  <c r="BT138" i="9"/>
  <c r="BU138" i="9"/>
  <c r="BV138" i="9"/>
  <c r="BM139" i="9"/>
  <c r="BN139" i="9"/>
  <c r="BO139" i="9"/>
  <c r="BP139" i="9"/>
  <c r="BQ139" i="9"/>
  <c r="BR139" i="9"/>
  <c r="BS139" i="9"/>
  <c r="BT139" i="9"/>
  <c r="BU139" i="9"/>
  <c r="BV139" i="9"/>
  <c r="BM140" i="9"/>
  <c r="BN140" i="9"/>
  <c r="BO140" i="9"/>
  <c r="BP140" i="9"/>
  <c r="BQ140" i="9"/>
  <c r="BR140" i="9"/>
  <c r="BS140" i="9"/>
  <c r="BT140" i="9"/>
  <c r="BU140" i="9"/>
  <c r="BV140" i="9"/>
  <c r="BM141" i="9"/>
  <c r="BN141" i="9"/>
  <c r="BO141" i="9"/>
  <c r="BP141" i="9"/>
  <c r="BQ141" i="9"/>
  <c r="BR141" i="9"/>
  <c r="BS141" i="9"/>
  <c r="BT141" i="9"/>
  <c r="BU141" i="9"/>
  <c r="BV141" i="9"/>
  <c r="BM142" i="9"/>
  <c r="BN142" i="9"/>
  <c r="BO142" i="9"/>
  <c r="BP142" i="9"/>
  <c r="BQ142" i="9"/>
  <c r="BR142" i="9"/>
  <c r="BS142" i="9"/>
  <c r="BT142" i="9"/>
  <c r="BU142" i="9"/>
  <c r="BV142" i="9"/>
  <c r="BM143" i="9"/>
  <c r="BN143" i="9"/>
  <c r="BO143" i="9"/>
  <c r="BP143" i="9"/>
  <c r="BQ143" i="9"/>
  <c r="BR143" i="9"/>
  <c r="BS143" i="9"/>
  <c r="BT143" i="9"/>
  <c r="BU143" i="9"/>
  <c r="BV143" i="9"/>
  <c r="BM144" i="9"/>
  <c r="BN144" i="9"/>
  <c r="BO144" i="9"/>
  <c r="BP144" i="9"/>
  <c r="BQ144" i="9"/>
  <c r="BR144" i="9"/>
  <c r="BS144" i="9"/>
  <c r="BT144" i="9"/>
  <c r="BU144" i="9"/>
  <c r="BV144" i="9"/>
  <c r="BM145" i="9"/>
  <c r="BN145" i="9"/>
  <c r="BO145" i="9"/>
  <c r="BP145" i="9"/>
  <c r="BQ145" i="9"/>
  <c r="BR145" i="9"/>
  <c r="BS145" i="9"/>
  <c r="BT145" i="9"/>
  <c r="BU145" i="9"/>
  <c r="BV145" i="9"/>
  <c r="BM146" i="9"/>
  <c r="BN146" i="9"/>
  <c r="BO146" i="9"/>
  <c r="BP146" i="9"/>
  <c r="BQ146" i="9"/>
  <c r="BR146" i="9"/>
  <c r="BS146" i="9"/>
  <c r="BT146" i="9"/>
  <c r="BU146" i="9"/>
  <c r="BV146" i="9"/>
  <c r="BM147" i="9"/>
  <c r="BN147" i="9"/>
  <c r="BO147" i="9"/>
  <c r="BP147" i="9"/>
  <c r="BQ147" i="9"/>
  <c r="BR147" i="9"/>
  <c r="BS147" i="9"/>
  <c r="BT147" i="9"/>
  <c r="BU147" i="9"/>
  <c r="BV147" i="9"/>
  <c r="BM148" i="9"/>
  <c r="BN148" i="9"/>
  <c r="BO148" i="9"/>
  <c r="BP148" i="9"/>
  <c r="BQ148" i="9"/>
  <c r="BR148" i="9"/>
  <c r="BS148" i="9"/>
  <c r="BT148" i="9"/>
  <c r="BU148" i="9"/>
  <c r="BV148" i="9"/>
  <c r="BM149" i="9"/>
  <c r="BN149" i="9"/>
  <c r="BO149" i="9"/>
  <c r="BP149" i="9"/>
  <c r="BQ149" i="9"/>
  <c r="BR149" i="9"/>
  <c r="BS149" i="9"/>
  <c r="BT149" i="9"/>
  <c r="BU149" i="9"/>
  <c r="BV149" i="9"/>
  <c r="BM150" i="9"/>
  <c r="BN150" i="9"/>
  <c r="BO150" i="9"/>
  <c r="BP150" i="9"/>
  <c r="BQ150" i="9"/>
  <c r="BR150" i="9"/>
  <c r="BS150" i="9"/>
  <c r="BT150" i="9"/>
  <c r="BU150" i="9"/>
  <c r="BV150" i="9"/>
  <c r="BM151" i="9"/>
  <c r="BN151" i="9"/>
  <c r="BO151" i="9"/>
  <c r="BP151" i="9"/>
  <c r="BQ151" i="9"/>
  <c r="BR151" i="9"/>
  <c r="BS151" i="9"/>
  <c r="BT151" i="9"/>
  <c r="BU151" i="9"/>
  <c r="BV151" i="9"/>
  <c r="BM152" i="9"/>
  <c r="BN152" i="9"/>
  <c r="BO152" i="9"/>
  <c r="BP152" i="9"/>
  <c r="BQ152" i="9"/>
  <c r="BR152" i="9"/>
  <c r="BS152" i="9"/>
  <c r="BT152" i="9"/>
  <c r="BU152" i="9"/>
  <c r="BV152" i="9"/>
  <c r="BM153" i="9"/>
  <c r="BN153" i="9"/>
  <c r="BO153" i="9"/>
  <c r="BP153" i="9"/>
  <c r="BQ153" i="9"/>
  <c r="BR153" i="9"/>
  <c r="BS153" i="9"/>
  <c r="BT153" i="9"/>
  <c r="BU153" i="9"/>
  <c r="BV153" i="9"/>
  <c r="BM154" i="9"/>
  <c r="BN154" i="9"/>
  <c r="BO154" i="9"/>
  <c r="BP154" i="9"/>
  <c r="BQ154" i="9"/>
  <c r="BR154" i="9"/>
  <c r="BS154" i="9"/>
  <c r="BT154" i="9"/>
  <c r="BU154" i="9"/>
  <c r="BV154" i="9"/>
  <c r="BM155" i="9"/>
  <c r="BN155" i="9"/>
  <c r="BO155" i="9"/>
  <c r="BP155" i="9"/>
  <c r="BQ155" i="9"/>
  <c r="BR155" i="9"/>
  <c r="BS155" i="9"/>
  <c r="BT155" i="9"/>
  <c r="BU155" i="9"/>
  <c r="BV155" i="9"/>
  <c r="BM156" i="9"/>
  <c r="BN156" i="9"/>
  <c r="BO156" i="9"/>
  <c r="BP156" i="9"/>
  <c r="BQ156" i="9"/>
  <c r="BR156" i="9"/>
  <c r="BS156" i="9"/>
  <c r="BT156" i="9"/>
  <c r="BU156" i="9"/>
  <c r="BV156" i="9"/>
  <c r="BM157" i="9"/>
  <c r="BN157" i="9"/>
  <c r="BO157" i="9"/>
  <c r="BP157" i="9"/>
  <c r="BQ157" i="9"/>
  <c r="BR157" i="9"/>
  <c r="BS157" i="9"/>
  <c r="BT157" i="9"/>
  <c r="BU157" i="9"/>
  <c r="BV157" i="9"/>
  <c r="BM158" i="9"/>
  <c r="BN158" i="9"/>
  <c r="BO158" i="9"/>
  <c r="BP158" i="9"/>
  <c r="BQ158" i="9"/>
  <c r="BR158" i="9"/>
  <c r="BS158" i="9"/>
  <c r="BT158" i="9"/>
  <c r="BU158" i="9"/>
  <c r="BV158" i="9"/>
  <c r="BM159" i="9"/>
  <c r="BN159" i="9"/>
  <c r="BO159" i="9"/>
  <c r="BP159" i="9"/>
  <c r="BQ159" i="9"/>
  <c r="BR159" i="9"/>
  <c r="BS159" i="9"/>
  <c r="BT159" i="9"/>
  <c r="BU159" i="9"/>
  <c r="BV159" i="9"/>
  <c r="BM160" i="9"/>
  <c r="BN160" i="9"/>
  <c r="BO160" i="9"/>
  <c r="BP160" i="9"/>
  <c r="BQ160" i="9"/>
  <c r="BR160" i="9"/>
  <c r="BS160" i="9"/>
  <c r="BT160" i="9"/>
  <c r="BU160" i="9"/>
  <c r="BV160" i="9"/>
  <c r="BM161" i="9"/>
  <c r="BN161" i="9"/>
  <c r="BO161" i="9"/>
  <c r="BP161" i="9"/>
  <c r="BQ161" i="9"/>
  <c r="BR161" i="9"/>
  <c r="BS161" i="9"/>
  <c r="BT161" i="9"/>
  <c r="BU161" i="9"/>
  <c r="BV161" i="9"/>
  <c r="BM162" i="9"/>
  <c r="BN162" i="9"/>
  <c r="BO162" i="9"/>
  <c r="BP162" i="9"/>
  <c r="BQ162" i="9"/>
  <c r="BR162" i="9"/>
  <c r="BS162" i="9"/>
  <c r="BT162" i="9"/>
  <c r="BU162" i="9"/>
  <c r="BV162" i="9"/>
  <c r="BM163" i="9"/>
  <c r="BN163" i="9"/>
  <c r="BO163" i="9"/>
  <c r="BP163" i="9"/>
  <c r="BQ163" i="9"/>
  <c r="BR163" i="9"/>
  <c r="BS163" i="9"/>
  <c r="BT163" i="9"/>
  <c r="BU163" i="9"/>
  <c r="BV163" i="9"/>
  <c r="BM164" i="9"/>
  <c r="BN164" i="9"/>
  <c r="BO164" i="9"/>
  <c r="BP164" i="9"/>
  <c r="BQ164" i="9"/>
  <c r="BR164" i="9"/>
  <c r="BS164" i="9"/>
  <c r="BT164" i="9"/>
  <c r="BU164" i="9"/>
  <c r="BV164" i="9"/>
  <c r="BM165" i="9"/>
  <c r="BN165" i="9"/>
  <c r="BO165" i="9"/>
  <c r="BP165" i="9"/>
  <c r="BQ165" i="9"/>
  <c r="BR165" i="9"/>
  <c r="BS165" i="9"/>
  <c r="BT165" i="9"/>
  <c r="BU165" i="9"/>
  <c r="BV165" i="9"/>
  <c r="BM166" i="9"/>
  <c r="BN166" i="9"/>
  <c r="BO166" i="9"/>
  <c r="BP166" i="9"/>
  <c r="BQ166" i="9"/>
  <c r="BR166" i="9"/>
  <c r="BS166" i="9"/>
  <c r="BT166" i="9"/>
  <c r="BU166" i="9"/>
  <c r="BV166" i="9"/>
  <c r="BM167" i="9"/>
  <c r="BN167" i="9"/>
  <c r="BO167" i="9"/>
  <c r="BP167" i="9"/>
  <c r="BQ167" i="9"/>
  <c r="BR167" i="9"/>
  <c r="BS167" i="9"/>
  <c r="BT167" i="9"/>
  <c r="BU167" i="9"/>
  <c r="BV167" i="9"/>
  <c r="BM168" i="9"/>
  <c r="BN168" i="9"/>
  <c r="BO168" i="9"/>
  <c r="BP168" i="9"/>
  <c r="BQ168" i="9"/>
  <c r="BR168" i="9"/>
  <c r="BS168" i="9"/>
  <c r="BT168" i="9"/>
  <c r="BU168" i="9"/>
  <c r="BV168" i="9"/>
  <c r="BM169" i="9"/>
  <c r="BN169" i="9"/>
  <c r="BO169" i="9"/>
  <c r="BP169" i="9"/>
  <c r="BQ169" i="9"/>
  <c r="BR169" i="9"/>
  <c r="BS169" i="9"/>
  <c r="BT169" i="9"/>
  <c r="BU169" i="9"/>
  <c r="BV169" i="9"/>
  <c r="BM170" i="9"/>
  <c r="BN170" i="9"/>
  <c r="BO170" i="9"/>
  <c r="BP170" i="9"/>
  <c r="BQ170" i="9"/>
  <c r="BR170" i="9"/>
  <c r="BS170" i="9"/>
  <c r="BT170" i="9"/>
  <c r="BU170" i="9"/>
  <c r="BV170" i="9"/>
  <c r="BM171" i="9"/>
  <c r="BN171" i="9"/>
  <c r="BO171" i="9"/>
  <c r="BP171" i="9"/>
  <c r="BQ171" i="9"/>
  <c r="BR171" i="9"/>
  <c r="BS171" i="9"/>
  <c r="BT171" i="9"/>
  <c r="BU171" i="9"/>
  <c r="BV171" i="9"/>
  <c r="BM172" i="9"/>
  <c r="BN172" i="9"/>
  <c r="BO172" i="9"/>
  <c r="BP172" i="9"/>
  <c r="BQ172" i="9"/>
  <c r="BR172" i="9"/>
  <c r="BS172" i="9"/>
  <c r="BT172" i="9"/>
  <c r="BU172" i="9"/>
  <c r="BV172" i="9"/>
  <c r="BM173" i="9"/>
  <c r="BN173" i="9"/>
  <c r="BO173" i="9"/>
  <c r="BP173" i="9"/>
  <c r="BQ173" i="9"/>
  <c r="BR173" i="9"/>
  <c r="BS173" i="9"/>
  <c r="BT173" i="9"/>
  <c r="BU173" i="9"/>
  <c r="BV173" i="9"/>
  <c r="BM174" i="9"/>
  <c r="BN174" i="9"/>
  <c r="BO174" i="9"/>
  <c r="BP174" i="9"/>
  <c r="BQ174" i="9"/>
  <c r="BR174" i="9"/>
  <c r="BS174" i="9"/>
  <c r="BT174" i="9"/>
  <c r="BU174" i="9"/>
  <c r="BV174" i="9"/>
  <c r="BM175" i="9"/>
  <c r="BN175" i="9"/>
  <c r="BO175" i="9"/>
  <c r="BP175" i="9"/>
  <c r="BQ175" i="9"/>
  <c r="BR175" i="9"/>
  <c r="BS175" i="9"/>
  <c r="BT175" i="9"/>
  <c r="BU175" i="9"/>
  <c r="BV175" i="9"/>
  <c r="BM176" i="9"/>
  <c r="BN176" i="9"/>
  <c r="BO176" i="9"/>
  <c r="BP176" i="9"/>
  <c r="BQ176" i="9"/>
  <c r="BR176" i="9"/>
  <c r="BS176" i="9"/>
  <c r="BT176" i="9"/>
  <c r="BU176" i="9"/>
  <c r="BV176" i="9"/>
  <c r="BM177" i="9"/>
  <c r="BN177" i="9"/>
  <c r="BO177" i="9"/>
  <c r="BP177" i="9"/>
  <c r="BQ177" i="9"/>
  <c r="BR177" i="9"/>
  <c r="BS177" i="9"/>
  <c r="BT177" i="9"/>
  <c r="BU177" i="9"/>
  <c r="BV177" i="9"/>
  <c r="BM178" i="9"/>
  <c r="BN178" i="9"/>
  <c r="BO178" i="9"/>
  <c r="BP178" i="9"/>
  <c r="BQ178" i="9"/>
  <c r="BR178" i="9"/>
  <c r="BS178" i="9"/>
  <c r="BT178" i="9"/>
  <c r="BU178" i="9"/>
  <c r="BV178" i="9"/>
  <c r="BM179" i="9"/>
  <c r="BN179" i="9"/>
  <c r="BO179" i="9"/>
  <c r="BP179" i="9"/>
  <c r="BQ179" i="9"/>
  <c r="BR179" i="9"/>
  <c r="BS179" i="9"/>
  <c r="BT179" i="9"/>
  <c r="BU179" i="9"/>
  <c r="BV179" i="9"/>
  <c r="BM180" i="9"/>
  <c r="BN180" i="9"/>
  <c r="BO180" i="9"/>
  <c r="BP180" i="9"/>
  <c r="BQ180" i="9"/>
  <c r="BR180" i="9"/>
  <c r="BS180" i="9"/>
  <c r="BT180" i="9"/>
  <c r="BU180" i="9"/>
  <c r="BV180" i="9"/>
  <c r="BM181" i="9"/>
  <c r="BN181" i="9"/>
  <c r="BO181" i="9"/>
  <c r="BP181" i="9"/>
  <c r="BQ181" i="9"/>
  <c r="BR181" i="9"/>
  <c r="BS181" i="9"/>
  <c r="BT181" i="9"/>
  <c r="BU181" i="9"/>
  <c r="BV181" i="9"/>
  <c r="BM182" i="9"/>
  <c r="BN182" i="9"/>
  <c r="BO182" i="9"/>
  <c r="BP182" i="9"/>
  <c r="BQ182" i="9"/>
  <c r="BR182" i="9"/>
  <c r="BS182" i="9"/>
  <c r="BT182" i="9"/>
  <c r="BU182" i="9"/>
  <c r="BV182" i="9"/>
  <c r="BM183" i="9"/>
  <c r="BN183" i="9"/>
  <c r="BO183" i="9"/>
  <c r="BP183" i="9"/>
  <c r="BQ183" i="9"/>
  <c r="BR183" i="9"/>
  <c r="BS183" i="9"/>
  <c r="BT183" i="9"/>
  <c r="BU183" i="9"/>
  <c r="BV183" i="9"/>
  <c r="BM184" i="9"/>
  <c r="BN184" i="9"/>
  <c r="BO184" i="9"/>
  <c r="BP184" i="9"/>
  <c r="BQ184" i="9"/>
  <c r="BR184" i="9"/>
  <c r="BS184" i="9"/>
  <c r="BT184" i="9"/>
  <c r="BU184" i="9"/>
  <c r="BV184" i="9"/>
  <c r="BM185" i="9"/>
  <c r="BN185" i="9"/>
  <c r="BO185" i="9"/>
  <c r="BP185" i="9"/>
  <c r="BQ185" i="9"/>
  <c r="BR185" i="9"/>
  <c r="BS185" i="9"/>
  <c r="BT185" i="9"/>
  <c r="BU185" i="9"/>
  <c r="BV185" i="9"/>
  <c r="BM186" i="9"/>
  <c r="BN186" i="9"/>
  <c r="BO186" i="9"/>
  <c r="BP186" i="9"/>
  <c r="BQ186" i="9"/>
  <c r="BR186" i="9"/>
  <c r="BS186" i="9"/>
  <c r="BT186" i="9"/>
  <c r="BU186" i="9"/>
  <c r="BV186" i="9"/>
  <c r="BM187" i="9"/>
  <c r="BN187" i="9"/>
  <c r="BO187" i="9"/>
  <c r="BP187" i="9"/>
  <c r="BQ187" i="9"/>
  <c r="BR187" i="9"/>
  <c r="BS187" i="9"/>
  <c r="BT187" i="9"/>
  <c r="BU187" i="9"/>
  <c r="BV187" i="9"/>
  <c r="BM188" i="9"/>
  <c r="BN188" i="9"/>
  <c r="BO188" i="9"/>
  <c r="BP188" i="9"/>
  <c r="BQ188" i="9"/>
  <c r="BR188" i="9"/>
  <c r="BS188" i="9"/>
  <c r="BT188" i="9"/>
  <c r="BU188" i="9"/>
  <c r="BV188" i="9"/>
  <c r="BM189" i="9"/>
  <c r="BN189" i="9"/>
  <c r="BO189" i="9"/>
  <c r="BP189" i="9"/>
  <c r="BQ189" i="9"/>
  <c r="BR189" i="9"/>
  <c r="BS189" i="9"/>
  <c r="BT189" i="9"/>
  <c r="BU189" i="9"/>
  <c r="BV189" i="9"/>
  <c r="BM190" i="9"/>
  <c r="BN190" i="9"/>
  <c r="BO190" i="9"/>
  <c r="BP190" i="9"/>
  <c r="BQ190" i="9"/>
  <c r="BR190" i="9"/>
  <c r="BS190" i="9"/>
  <c r="BT190" i="9"/>
  <c r="BU190" i="9"/>
  <c r="BV190" i="9"/>
  <c r="BM191" i="9"/>
  <c r="BN191" i="9"/>
  <c r="BO191" i="9"/>
  <c r="BP191" i="9"/>
  <c r="BQ191" i="9"/>
  <c r="BR191" i="9"/>
  <c r="BS191" i="9"/>
  <c r="BT191" i="9"/>
  <c r="BU191" i="9"/>
  <c r="BV191" i="9"/>
  <c r="BM192" i="9"/>
  <c r="BN192" i="9"/>
  <c r="BO192" i="9"/>
  <c r="BP192" i="9"/>
  <c r="BQ192" i="9"/>
  <c r="BR192" i="9"/>
  <c r="BS192" i="9"/>
  <c r="BT192" i="9"/>
  <c r="BU192" i="9"/>
  <c r="BV192" i="9"/>
  <c r="BM193" i="9"/>
  <c r="BN193" i="9"/>
  <c r="BO193" i="9"/>
  <c r="BP193" i="9"/>
  <c r="BQ193" i="9"/>
  <c r="BR193" i="9"/>
  <c r="BS193" i="9"/>
  <c r="BT193" i="9"/>
  <c r="BU193" i="9"/>
  <c r="BV193" i="9"/>
  <c r="BM194" i="9"/>
  <c r="BN194" i="9"/>
  <c r="BO194" i="9"/>
  <c r="BP194" i="9"/>
  <c r="BQ194" i="9"/>
  <c r="BR194" i="9"/>
  <c r="BS194" i="9"/>
  <c r="BT194" i="9"/>
  <c r="BU194" i="9"/>
  <c r="BV194" i="9"/>
  <c r="BM195" i="9"/>
  <c r="BN195" i="9"/>
  <c r="BO195" i="9"/>
  <c r="BP195" i="9"/>
  <c r="BQ195" i="9"/>
  <c r="BR195" i="9"/>
  <c r="BS195" i="9"/>
  <c r="BT195" i="9"/>
  <c r="BU195" i="9"/>
  <c r="BV195" i="9"/>
  <c r="BM196" i="9"/>
  <c r="BN196" i="9"/>
  <c r="BO196" i="9"/>
  <c r="BP196" i="9"/>
  <c r="BQ196" i="9"/>
  <c r="BR196" i="9"/>
  <c r="BS196" i="9"/>
  <c r="BT196" i="9"/>
  <c r="BU196" i="9"/>
  <c r="BV196" i="9"/>
  <c r="BM197" i="9"/>
  <c r="BN197" i="9"/>
  <c r="BO197" i="9"/>
  <c r="BP197" i="9"/>
  <c r="BQ197" i="9"/>
  <c r="BR197" i="9"/>
  <c r="BS197" i="9"/>
  <c r="BT197" i="9"/>
  <c r="BU197" i="9"/>
  <c r="BV197" i="9"/>
  <c r="BM198" i="9"/>
  <c r="BN198" i="9"/>
  <c r="BO198" i="9"/>
  <c r="BP198" i="9"/>
  <c r="BQ198" i="9"/>
  <c r="BR198" i="9"/>
  <c r="BS198" i="9"/>
  <c r="BT198" i="9"/>
  <c r="BU198" i="9"/>
  <c r="BV198" i="9"/>
  <c r="BM199" i="9"/>
  <c r="BN199" i="9"/>
  <c r="BO199" i="9"/>
  <c r="BP199" i="9"/>
  <c r="BQ199" i="9"/>
  <c r="BR199" i="9"/>
  <c r="BS199" i="9"/>
  <c r="BT199" i="9"/>
  <c r="BU199" i="9"/>
  <c r="BV199" i="9"/>
  <c r="BM200" i="9"/>
  <c r="BN200" i="9"/>
  <c r="BO200" i="9"/>
  <c r="BP200" i="9"/>
  <c r="BQ200" i="9"/>
  <c r="BR200" i="9"/>
  <c r="BS200" i="9"/>
  <c r="BT200" i="9"/>
  <c r="BU200" i="9"/>
  <c r="BV200" i="9"/>
  <c r="BM201" i="9"/>
  <c r="BN201" i="9"/>
  <c r="BO201" i="9"/>
  <c r="BP201" i="9"/>
  <c r="BQ201" i="9"/>
  <c r="BR201" i="9"/>
  <c r="BS201" i="9"/>
  <c r="BT201" i="9"/>
  <c r="BU201" i="9"/>
  <c r="BV201" i="9"/>
  <c r="BM202" i="9"/>
  <c r="BN202" i="9"/>
  <c r="BO202" i="9"/>
  <c r="BP202" i="9"/>
  <c r="BQ202" i="9"/>
  <c r="BR202" i="9"/>
  <c r="BS202" i="9"/>
  <c r="BT202" i="9"/>
  <c r="BU202" i="9"/>
  <c r="BV202" i="9"/>
  <c r="BM203" i="9"/>
  <c r="BN203" i="9"/>
  <c r="BO203" i="9"/>
  <c r="BP203" i="9"/>
  <c r="BQ203" i="9"/>
  <c r="BR203" i="9"/>
  <c r="BS203" i="9"/>
  <c r="BT203" i="9"/>
  <c r="BU203" i="9"/>
  <c r="BV203" i="9"/>
  <c r="BM204" i="9"/>
  <c r="BN204" i="9"/>
  <c r="BO204" i="9"/>
  <c r="BP204" i="9"/>
  <c r="BQ204" i="9"/>
  <c r="BR204" i="9"/>
  <c r="BS204" i="9"/>
  <c r="BT204" i="9"/>
  <c r="BU204" i="9"/>
  <c r="BV204" i="9"/>
  <c r="BM205" i="9"/>
  <c r="BN205" i="9"/>
  <c r="BO205" i="9"/>
  <c r="BP205" i="9"/>
  <c r="BQ205" i="9"/>
  <c r="BR205" i="9"/>
  <c r="BS205" i="9"/>
  <c r="BT205" i="9"/>
  <c r="BU205" i="9"/>
  <c r="BV205" i="9"/>
  <c r="BM206" i="9"/>
  <c r="BN206" i="9"/>
  <c r="BO206" i="9"/>
  <c r="BP206" i="9"/>
  <c r="BQ206" i="9"/>
  <c r="BR206" i="9"/>
  <c r="BS206" i="9"/>
  <c r="BT206" i="9"/>
  <c r="BU206" i="9"/>
  <c r="BV206" i="9"/>
  <c r="BM207" i="9"/>
  <c r="BN207" i="9"/>
  <c r="BO207" i="9"/>
  <c r="BP207" i="9"/>
  <c r="BQ207" i="9"/>
  <c r="BR207" i="9"/>
  <c r="BS207" i="9"/>
  <c r="BT207" i="9"/>
  <c r="BU207" i="9"/>
  <c r="BV207" i="9"/>
  <c r="BM208" i="9"/>
  <c r="BN208" i="9"/>
  <c r="BO208" i="9"/>
  <c r="BP208" i="9"/>
  <c r="BQ208" i="9"/>
  <c r="BR208" i="9"/>
  <c r="BS208" i="9"/>
  <c r="BT208" i="9"/>
  <c r="BU208" i="9"/>
  <c r="BV208" i="9"/>
  <c r="BM209" i="9"/>
  <c r="BN209" i="9"/>
  <c r="BO209" i="9"/>
  <c r="BP209" i="9"/>
  <c r="BQ209" i="9"/>
  <c r="BR209" i="9"/>
  <c r="BS209" i="9"/>
  <c r="BT209" i="9"/>
  <c r="BU209" i="9"/>
  <c r="BV209" i="9"/>
  <c r="BM210" i="9"/>
  <c r="BN210" i="9"/>
  <c r="BO210" i="9"/>
  <c r="BP210" i="9"/>
  <c r="BQ210" i="9"/>
  <c r="BR210" i="9"/>
  <c r="BS210" i="9"/>
  <c r="BT210" i="9"/>
  <c r="BU210" i="9"/>
  <c r="BV210" i="9"/>
  <c r="BM211" i="9"/>
  <c r="BN211" i="9"/>
  <c r="BO211" i="9"/>
  <c r="BP211" i="9"/>
  <c r="BQ211" i="9"/>
  <c r="BR211" i="9"/>
  <c r="BS211" i="9"/>
  <c r="BT211" i="9"/>
  <c r="BU211" i="9"/>
  <c r="BV211" i="9"/>
  <c r="BM212" i="9"/>
  <c r="BN212" i="9"/>
  <c r="BO212" i="9"/>
  <c r="BP212" i="9"/>
  <c r="BQ212" i="9"/>
  <c r="BR212" i="9"/>
  <c r="BS212" i="9"/>
  <c r="BT212" i="9"/>
  <c r="BU212" i="9"/>
  <c r="BV212" i="9"/>
  <c r="BM213" i="9"/>
  <c r="BN213" i="9"/>
  <c r="BO213" i="9"/>
  <c r="BP213" i="9"/>
  <c r="BQ213" i="9"/>
  <c r="BR213" i="9"/>
  <c r="BS213" i="9"/>
  <c r="BT213" i="9"/>
  <c r="BU213" i="9"/>
  <c r="BV213" i="9"/>
  <c r="BM214" i="9"/>
  <c r="BN214" i="9"/>
  <c r="BO214" i="9"/>
  <c r="BP214" i="9"/>
  <c r="BQ214" i="9"/>
  <c r="BR214" i="9"/>
  <c r="BS214" i="9"/>
  <c r="BT214" i="9"/>
  <c r="BU214" i="9"/>
  <c r="BV214" i="9"/>
  <c r="BM215" i="9"/>
  <c r="BN215" i="9"/>
  <c r="BO215" i="9"/>
  <c r="BP215" i="9"/>
  <c r="BQ215" i="9"/>
  <c r="BR215" i="9"/>
  <c r="BS215" i="9"/>
  <c r="BT215" i="9"/>
  <c r="BU215" i="9"/>
  <c r="BV215" i="9"/>
  <c r="BM216" i="9"/>
  <c r="BN216" i="9"/>
  <c r="BO216" i="9"/>
  <c r="BP216" i="9"/>
  <c r="BQ216" i="9"/>
  <c r="BR216" i="9"/>
  <c r="BS216" i="9"/>
  <c r="BT216" i="9"/>
  <c r="BU216" i="9"/>
  <c r="BV216" i="9"/>
  <c r="BM217" i="9"/>
  <c r="BN217" i="9"/>
  <c r="BO217" i="9"/>
  <c r="BP217" i="9"/>
  <c r="BQ217" i="9"/>
  <c r="BR217" i="9"/>
  <c r="BS217" i="9"/>
  <c r="BT217" i="9"/>
  <c r="BU217" i="9"/>
  <c r="BV217" i="9"/>
  <c r="BM218" i="9"/>
  <c r="BN218" i="9"/>
  <c r="BO218" i="9"/>
  <c r="BP218" i="9"/>
  <c r="BQ218" i="9"/>
  <c r="BR218" i="9"/>
  <c r="BS218" i="9"/>
  <c r="BT218" i="9"/>
  <c r="BU218" i="9"/>
  <c r="BV218" i="9"/>
  <c r="BM219" i="9"/>
  <c r="BN219" i="9"/>
  <c r="BO219" i="9"/>
  <c r="BP219" i="9"/>
  <c r="BQ219" i="9"/>
  <c r="BR219" i="9"/>
  <c r="BS219" i="9"/>
  <c r="BT219" i="9"/>
  <c r="BU219" i="9"/>
  <c r="BV219" i="9"/>
  <c r="BM220" i="9"/>
  <c r="BN220" i="9"/>
  <c r="BO220" i="9"/>
  <c r="BP220" i="9"/>
  <c r="BQ220" i="9"/>
  <c r="BR220" i="9"/>
  <c r="BS220" i="9"/>
  <c r="BT220" i="9"/>
  <c r="BU220" i="9"/>
  <c r="BV220" i="9"/>
  <c r="BM221" i="9"/>
  <c r="BN221" i="9"/>
  <c r="BO221" i="9"/>
  <c r="BP221" i="9"/>
  <c r="BQ221" i="9"/>
  <c r="BR221" i="9"/>
  <c r="BS221" i="9"/>
  <c r="BT221" i="9"/>
  <c r="BU221" i="9"/>
  <c r="BV221" i="9"/>
  <c r="BM222" i="9"/>
  <c r="BN222" i="9"/>
  <c r="BO222" i="9"/>
  <c r="BP222" i="9"/>
  <c r="BQ222" i="9"/>
  <c r="BR222" i="9"/>
  <c r="BS222" i="9"/>
  <c r="BT222" i="9"/>
  <c r="BU222" i="9"/>
  <c r="BV222" i="9"/>
  <c r="BM223" i="9"/>
  <c r="BN223" i="9"/>
  <c r="BO223" i="9"/>
  <c r="BP223" i="9"/>
  <c r="BQ223" i="9"/>
  <c r="BR223" i="9"/>
  <c r="BS223" i="9"/>
  <c r="BT223" i="9"/>
  <c r="BU223" i="9"/>
  <c r="BV223" i="9"/>
  <c r="BM224" i="9"/>
  <c r="BN224" i="9"/>
  <c r="BO224" i="9"/>
  <c r="BP224" i="9"/>
  <c r="BQ224" i="9"/>
  <c r="BR224" i="9"/>
  <c r="BS224" i="9"/>
  <c r="BT224" i="9"/>
  <c r="BU224" i="9"/>
  <c r="BV224" i="9"/>
  <c r="BM225" i="9"/>
  <c r="BN225" i="9"/>
  <c r="BO225" i="9"/>
  <c r="BP225" i="9"/>
  <c r="BQ225" i="9"/>
  <c r="BR225" i="9"/>
  <c r="BS225" i="9"/>
  <c r="BT225" i="9"/>
  <c r="BU225" i="9"/>
  <c r="BV225" i="9"/>
  <c r="BM226" i="9"/>
  <c r="BN226" i="9"/>
  <c r="BO226" i="9"/>
  <c r="BP226" i="9"/>
  <c r="BQ226" i="9"/>
  <c r="BR226" i="9"/>
  <c r="BS226" i="9"/>
  <c r="BT226" i="9"/>
  <c r="BU226" i="9"/>
  <c r="BV226" i="9"/>
  <c r="BM227" i="9"/>
  <c r="BN227" i="9"/>
  <c r="BO227" i="9"/>
  <c r="BP227" i="9"/>
  <c r="BQ227" i="9"/>
  <c r="BR227" i="9"/>
  <c r="BS227" i="9"/>
  <c r="BT227" i="9"/>
  <c r="BU227" i="9"/>
  <c r="BV227" i="9"/>
  <c r="BM228" i="9"/>
  <c r="BN228" i="9"/>
  <c r="BO228" i="9"/>
  <c r="BP228" i="9"/>
  <c r="BQ228" i="9"/>
  <c r="BR228" i="9"/>
  <c r="BS228" i="9"/>
  <c r="BT228" i="9"/>
  <c r="BU228" i="9"/>
  <c r="BV228" i="9"/>
  <c r="BM229" i="9"/>
  <c r="BN229" i="9"/>
  <c r="BO229" i="9"/>
  <c r="BP229" i="9"/>
  <c r="BQ229" i="9"/>
  <c r="BR229" i="9"/>
  <c r="BS229" i="9"/>
  <c r="BT229" i="9"/>
  <c r="BU229" i="9"/>
  <c r="BV229" i="9"/>
  <c r="BM230" i="9"/>
  <c r="BN230" i="9"/>
  <c r="BO230" i="9"/>
  <c r="BP230" i="9"/>
  <c r="BQ230" i="9"/>
  <c r="BR230" i="9"/>
  <c r="BS230" i="9"/>
  <c r="BT230" i="9"/>
  <c r="BU230" i="9"/>
  <c r="BV230" i="9"/>
  <c r="BM231" i="9"/>
  <c r="BN231" i="9"/>
  <c r="BO231" i="9"/>
  <c r="BP231" i="9"/>
  <c r="BQ231" i="9"/>
  <c r="BR231" i="9"/>
  <c r="BS231" i="9"/>
  <c r="BT231" i="9"/>
  <c r="BU231" i="9"/>
  <c r="BV231" i="9"/>
  <c r="BM232" i="9"/>
  <c r="BN232" i="9"/>
  <c r="BO232" i="9"/>
  <c r="BP232" i="9"/>
  <c r="BQ232" i="9"/>
  <c r="BR232" i="9"/>
  <c r="BS232" i="9"/>
  <c r="BT232" i="9"/>
  <c r="BU232" i="9"/>
  <c r="BV232" i="9"/>
  <c r="BM233" i="9"/>
  <c r="BN233" i="9"/>
  <c r="BO233" i="9"/>
  <c r="BP233" i="9"/>
  <c r="BQ233" i="9"/>
  <c r="BR233" i="9"/>
  <c r="BS233" i="9"/>
  <c r="BT233" i="9"/>
  <c r="BU233" i="9"/>
  <c r="BV233" i="9"/>
  <c r="BM234" i="9"/>
  <c r="BN234" i="9"/>
  <c r="BO234" i="9"/>
  <c r="BP234" i="9"/>
  <c r="BQ234" i="9"/>
  <c r="BR234" i="9"/>
  <c r="BS234" i="9"/>
  <c r="BT234" i="9"/>
  <c r="BU234" i="9"/>
  <c r="BV234" i="9"/>
  <c r="BM235" i="9"/>
  <c r="BN235" i="9"/>
  <c r="BO235" i="9"/>
  <c r="BP235" i="9"/>
  <c r="BQ235" i="9"/>
  <c r="BR235" i="9"/>
  <c r="BS235" i="9"/>
  <c r="BT235" i="9"/>
  <c r="BU235" i="9"/>
  <c r="BV235" i="9"/>
  <c r="BM236" i="9"/>
  <c r="BN236" i="9"/>
  <c r="BO236" i="9"/>
  <c r="BP236" i="9"/>
  <c r="BQ236" i="9"/>
  <c r="BR236" i="9"/>
  <c r="BS236" i="9"/>
  <c r="BT236" i="9"/>
  <c r="BU236" i="9"/>
  <c r="BV236" i="9"/>
  <c r="BM237" i="9"/>
  <c r="BN237" i="9"/>
  <c r="BO237" i="9"/>
  <c r="BP237" i="9"/>
  <c r="BQ237" i="9"/>
  <c r="BR237" i="9"/>
  <c r="BS237" i="9"/>
  <c r="BT237" i="9"/>
  <c r="BU237" i="9"/>
  <c r="BV237" i="9"/>
  <c r="BM238" i="9"/>
  <c r="BN238" i="9"/>
  <c r="BO238" i="9"/>
  <c r="BP238" i="9"/>
  <c r="BQ238" i="9"/>
  <c r="BR238" i="9"/>
  <c r="BS238" i="9"/>
  <c r="BT238" i="9"/>
  <c r="BU238" i="9"/>
  <c r="BV238" i="9"/>
  <c r="BM239" i="9"/>
  <c r="BN239" i="9"/>
  <c r="BO239" i="9"/>
  <c r="BP239" i="9"/>
  <c r="BQ239" i="9"/>
  <c r="BR239" i="9"/>
  <c r="BS239" i="9"/>
  <c r="BT239" i="9"/>
  <c r="BU239" i="9"/>
  <c r="BV239" i="9"/>
  <c r="BM240" i="9"/>
  <c r="BN240" i="9"/>
  <c r="BO240" i="9"/>
  <c r="BP240" i="9"/>
  <c r="BQ240" i="9"/>
  <c r="BR240" i="9"/>
  <c r="BS240" i="9"/>
  <c r="BT240" i="9"/>
  <c r="BU240" i="9"/>
  <c r="BV240" i="9"/>
  <c r="BM241" i="9"/>
  <c r="BN241" i="9"/>
  <c r="BO241" i="9"/>
  <c r="BP241" i="9"/>
  <c r="BQ241" i="9"/>
  <c r="BR241" i="9"/>
  <c r="BS241" i="9"/>
  <c r="BT241" i="9"/>
  <c r="BU241" i="9"/>
  <c r="BV241" i="9"/>
  <c r="BM242" i="9"/>
  <c r="BN242" i="9"/>
  <c r="BO242" i="9"/>
  <c r="BP242" i="9"/>
  <c r="BQ242" i="9"/>
  <c r="BR242" i="9"/>
  <c r="BS242" i="9"/>
  <c r="BT242" i="9"/>
  <c r="BU242" i="9"/>
  <c r="BV242" i="9"/>
  <c r="BM243" i="9"/>
  <c r="BN243" i="9"/>
  <c r="BO243" i="9"/>
  <c r="BP243" i="9"/>
  <c r="BQ243" i="9"/>
  <c r="BR243" i="9"/>
  <c r="BS243" i="9"/>
  <c r="BT243" i="9"/>
  <c r="BU243" i="9"/>
  <c r="BV243" i="9"/>
  <c r="BM244" i="9"/>
  <c r="BN244" i="9"/>
  <c r="BO244" i="9"/>
  <c r="BP244" i="9"/>
  <c r="BQ244" i="9"/>
  <c r="BR244" i="9"/>
  <c r="BS244" i="9"/>
  <c r="BT244" i="9"/>
  <c r="BU244" i="9"/>
  <c r="BV244" i="9"/>
  <c r="BM245" i="9"/>
  <c r="BN245" i="9"/>
  <c r="BO245" i="9"/>
  <c r="BP245" i="9"/>
  <c r="BQ245" i="9"/>
  <c r="BR245" i="9"/>
  <c r="BS245" i="9"/>
  <c r="BT245" i="9"/>
  <c r="BU245" i="9"/>
  <c r="BV245" i="9"/>
  <c r="BM246" i="9"/>
  <c r="BN246" i="9"/>
  <c r="BO246" i="9"/>
  <c r="BP246" i="9"/>
  <c r="BQ246" i="9"/>
  <c r="BR246" i="9"/>
  <c r="BS246" i="9"/>
  <c r="BT246" i="9"/>
  <c r="BU246" i="9"/>
  <c r="BV246" i="9"/>
  <c r="BM247" i="9"/>
  <c r="BN247" i="9"/>
  <c r="BO247" i="9"/>
  <c r="BP247" i="9"/>
  <c r="BQ247" i="9"/>
  <c r="BR247" i="9"/>
  <c r="BS247" i="9"/>
  <c r="BT247" i="9"/>
  <c r="BU247" i="9"/>
  <c r="BV247" i="9"/>
  <c r="BM248" i="9"/>
  <c r="BN248" i="9"/>
  <c r="BO248" i="9"/>
  <c r="BP248" i="9"/>
  <c r="BQ248" i="9"/>
  <c r="BR248" i="9"/>
  <c r="BS248" i="9"/>
  <c r="BT248" i="9"/>
  <c r="BU248" i="9"/>
  <c r="BV248" i="9"/>
  <c r="BM249" i="9"/>
  <c r="BN249" i="9"/>
  <c r="BO249" i="9"/>
  <c r="BP249" i="9"/>
  <c r="BQ249" i="9"/>
  <c r="BR249" i="9"/>
  <c r="BS249" i="9"/>
  <c r="BT249" i="9"/>
  <c r="BU249" i="9"/>
  <c r="BV249" i="9"/>
  <c r="BM250" i="9"/>
  <c r="BN250" i="9"/>
  <c r="BO250" i="9"/>
  <c r="BP250" i="9"/>
  <c r="BQ250" i="9"/>
  <c r="BR250" i="9"/>
  <c r="BS250" i="9"/>
  <c r="BT250" i="9"/>
  <c r="BU250" i="9"/>
  <c r="BV250" i="9"/>
  <c r="BM251" i="9"/>
  <c r="BN251" i="9"/>
  <c r="BO251" i="9"/>
  <c r="BP251" i="9"/>
  <c r="BQ251" i="9"/>
  <c r="BR251" i="9"/>
  <c r="BS251" i="9"/>
  <c r="BT251" i="9"/>
  <c r="BU251" i="9"/>
  <c r="BV251" i="9"/>
  <c r="BM252" i="9"/>
  <c r="BN252" i="9"/>
  <c r="BO252" i="9"/>
  <c r="BP252" i="9"/>
  <c r="BQ252" i="9"/>
  <c r="BR252" i="9"/>
  <c r="BS252" i="9"/>
  <c r="BT252" i="9"/>
  <c r="BU252" i="9"/>
  <c r="BV252" i="9"/>
  <c r="BM253" i="9"/>
  <c r="BN253" i="9"/>
  <c r="BO253" i="9"/>
  <c r="BP253" i="9"/>
  <c r="BQ253" i="9"/>
  <c r="BR253" i="9"/>
  <c r="BS253" i="9"/>
  <c r="BT253" i="9"/>
  <c r="BU253" i="9"/>
  <c r="BV253" i="9"/>
  <c r="BM254" i="9"/>
  <c r="BN254" i="9"/>
  <c r="BO254" i="9"/>
  <c r="BP254" i="9"/>
  <c r="BQ254" i="9"/>
  <c r="BR254" i="9"/>
  <c r="BS254" i="9"/>
  <c r="BT254" i="9"/>
  <c r="BU254" i="9"/>
  <c r="BV254" i="9"/>
  <c r="BM255" i="9"/>
  <c r="BN255" i="9"/>
  <c r="BO255" i="9"/>
  <c r="BP255" i="9"/>
  <c r="BQ255" i="9"/>
  <c r="BR255" i="9"/>
  <c r="BS255" i="9"/>
  <c r="BT255" i="9"/>
  <c r="BU255" i="9"/>
  <c r="BV255" i="9"/>
  <c r="BM256" i="9"/>
  <c r="BN256" i="9"/>
  <c r="BO256" i="9"/>
  <c r="BP256" i="9"/>
  <c r="BQ256" i="9"/>
  <c r="BR256" i="9"/>
  <c r="BS256" i="9"/>
  <c r="BT256" i="9"/>
  <c r="BU256" i="9"/>
  <c r="BV256" i="9"/>
  <c r="BM257" i="9"/>
  <c r="BN257" i="9"/>
  <c r="BO257" i="9"/>
  <c r="BP257" i="9"/>
  <c r="BQ257" i="9"/>
  <c r="BR257" i="9"/>
  <c r="BS257" i="9"/>
  <c r="BT257" i="9"/>
  <c r="BU257" i="9"/>
  <c r="BV257" i="9"/>
  <c r="BM258" i="9"/>
  <c r="BN258" i="9"/>
  <c r="BO258" i="9"/>
  <c r="BP258" i="9"/>
  <c r="BQ258" i="9"/>
  <c r="BR258" i="9"/>
  <c r="BS258" i="9"/>
  <c r="BT258" i="9"/>
  <c r="BU258" i="9"/>
  <c r="BV258" i="9"/>
  <c r="BM259" i="9"/>
  <c r="BN259" i="9"/>
  <c r="BO259" i="9"/>
  <c r="BP259" i="9"/>
  <c r="BQ259" i="9"/>
  <c r="BR259" i="9"/>
  <c r="BS259" i="9"/>
  <c r="BT259" i="9"/>
  <c r="BU259" i="9"/>
  <c r="BV259" i="9"/>
  <c r="BM260" i="9"/>
  <c r="BN260" i="9"/>
  <c r="BO260" i="9"/>
  <c r="BP260" i="9"/>
  <c r="BQ260" i="9"/>
  <c r="BR260" i="9"/>
  <c r="BS260" i="9"/>
  <c r="BT260" i="9"/>
  <c r="BU260" i="9"/>
  <c r="BV260" i="9"/>
  <c r="BM261" i="9"/>
  <c r="BN261" i="9"/>
  <c r="BO261" i="9"/>
  <c r="BP261" i="9"/>
  <c r="BQ261" i="9"/>
  <c r="BR261" i="9"/>
  <c r="BS261" i="9"/>
  <c r="BT261" i="9"/>
  <c r="BU261" i="9"/>
  <c r="BV261" i="9"/>
  <c r="BM262" i="9"/>
  <c r="BN262" i="9"/>
  <c r="BO262" i="9"/>
  <c r="BP262" i="9"/>
  <c r="BQ262" i="9"/>
  <c r="BR262" i="9"/>
  <c r="BS262" i="9"/>
  <c r="BT262" i="9"/>
  <c r="BU262" i="9"/>
  <c r="BV262" i="9"/>
  <c r="BM263" i="9"/>
  <c r="BN263" i="9"/>
  <c r="BO263" i="9"/>
  <c r="BP263" i="9"/>
  <c r="BQ263" i="9"/>
  <c r="BR263" i="9"/>
  <c r="BS263" i="9"/>
  <c r="BT263" i="9"/>
  <c r="BU263" i="9"/>
  <c r="BV263" i="9"/>
  <c r="BM264" i="9"/>
  <c r="BN264" i="9"/>
  <c r="BO264" i="9"/>
  <c r="BP264" i="9"/>
  <c r="BQ264" i="9"/>
  <c r="BR264" i="9"/>
  <c r="BS264" i="9"/>
  <c r="BT264" i="9"/>
  <c r="BU264" i="9"/>
  <c r="BV264" i="9"/>
  <c r="BM265" i="9"/>
  <c r="BN265" i="9"/>
  <c r="BO265" i="9"/>
  <c r="BP265" i="9"/>
  <c r="BQ265" i="9"/>
  <c r="BR265" i="9"/>
  <c r="BS265" i="9"/>
  <c r="BT265" i="9"/>
  <c r="BU265" i="9"/>
  <c r="BV265" i="9"/>
  <c r="BM266" i="9"/>
  <c r="BN266" i="9"/>
  <c r="BO266" i="9"/>
  <c r="BP266" i="9"/>
  <c r="BQ266" i="9"/>
  <c r="BR266" i="9"/>
  <c r="BS266" i="9"/>
  <c r="BT266" i="9"/>
  <c r="BU266" i="9"/>
  <c r="BV266" i="9"/>
  <c r="BM267" i="9"/>
  <c r="BN267" i="9"/>
  <c r="BO267" i="9"/>
  <c r="BP267" i="9"/>
  <c r="BQ267" i="9"/>
  <c r="BR267" i="9"/>
  <c r="BS267" i="9"/>
  <c r="BT267" i="9"/>
  <c r="BU267" i="9"/>
  <c r="BV267" i="9"/>
  <c r="BM268" i="9"/>
  <c r="BN268" i="9"/>
  <c r="BO268" i="9"/>
  <c r="BP268" i="9"/>
  <c r="BQ268" i="9"/>
  <c r="BR268" i="9"/>
  <c r="BS268" i="9"/>
  <c r="BT268" i="9"/>
  <c r="BU268" i="9"/>
  <c r="BV268" i="9"/>
  <c r="BM269" i="9"/>
  <c r="BN269" i="9"/>
  <c r="BO269" i="9"/>
  <c r="BP269" i="9"/>
  <c r="BQ269" i="9"/>
  <c r="BR269" i="9"/>
  <c r="BS269" i="9"/>
  <c r="BT269" i="9"/>
  <c r="BU269" i="9"/>
  <c r="BV269" i="9"/>
  <c r="BM270" i="9"/>
  <c r="BN270" i="9"/>
  <c r="BO270" i="9"/>
  <c r="BP270" i="9"/>
  <c r="BQ270" i="9"/>
  <c r="BR270" i="9"/>
  <c r="BS270" i="9"/>
  <c r="BT270" i="9"/>
  <c r="BU270" i="9"/>
  <c r="BV270" i="9"/>
  <c r="BM271" i="9"/>
  <c r="BN271" i="9"/>
  <c r="BO271" i="9"/>
  <c r="BP271" i="9"/>
  <c r="BQ271" i="9"/>
  <c r="BR271" i="9"/>
  <c r="BS271" i="9"/>
  <c r="BT271" i="9"/>
  <c r="BU271" i="9"/>
  <c r="BV271" i="9"/>
  <c r="BM272" i="9"/>
  <c r="BN272" i="9"/>
  <c r="BO272" i="9"/>
  <c r="BP272" i="9"/>
  <c r="BQ272" i="9"/>
  <c r="BR272" i="9"/>
  <c r="BS272" i="9"/>
  <c r="BT272" i="9"/>
  <c r="BU272" i="9"/>
  <c r="BV272" i="9"/>
  <c r="BM273" i="9"/>
  <c r="BN273" i="9"/>
  <c r="BO273" i="9"/>
  <c r="BP273" i="9"/>
  <c r="BQ273" i="9"/>
  <c r="BR273" i="9"/>
  <c r="BS273" i="9"/>
  <c r="BT273" i="9"/>
  <c r="BU273" i="9"/>
  <c r="BV273" i="9"/>
  <c r="BM274" i="9"/>
  <c r="BN274" i="9"/>
  <c r="BO274" i="9"/>
  <c r="BP274" i="9"/>
  <c r="BQ274" i="9"/>
  <c r="BR274" i="9"/>
  <c r="BS274" i="9"/>
  <c r="BT274" i="9"/>
  <c r="BU274" i="9"/>
  <c r="BV274" i="9"/>
  <c r="BM275" i="9"/>
  <c r="BN275" i="9"/>
  <c r="BO275" i="9"/>
  <c r="BP275" i="9"/>
  <c r="BQ275" i="9"/>
  <c r="BR275" i="9"/>
  <c r="BS275" i="9"/>
  <c r="BT275" i="9"/>
  <c r="BU275" i="9"/>
  <c r="BV275" i="9"/>
  <c r="BM276" i="9"/>
  <c r="BN276" i="9"/>
  <c r="BO276" i="9"/>
  <c r="BP276" i="9"/>
  <c r="BQ276" i="9"/>
  <c r="BR276" i="9"/>
  <c r="BS276" i="9"/>
  <c r="BT276" i="9"/>
  <c r="BU276" i="9"/>
  <c r="BV276" i="9"/>
  <c r="BM277" i="9"/>
  <c r="BN277" i="9"/>
  <c r="BO277" i="9"/>
  <c r="BP277" i="9"/>
  <c r="BQ277" i="9"/>
  <c r="BR277" i="9"/>
  <c r="BS277" i="9"/>
  <c r="BT277" i="9"/>
  <c r="BU277" i="9"/>
  <c r="BV277" i="9"/>
  <c r="BM278" i="9"/>
  <c r="BN278" i="9"/>
  <c r="BO278" i="9"/>
  <c r="BP278" i="9"/>
  <c r="BQ278" i="9"/>
  <c r="BR278" i="9"/>
  <c r="BS278" i="9"/>
  <c r="BT278" i="9"/>
  <c r="BU278" i="9"/>
  <c r="BV278" i="9"/>
  <c r="BM279" i="9"/>
  <c r="BN279" i="9"/>
  <c r="BO279" i="9"/>
  <c r="BP279" i="9"/>
  <c r="BQ279" i="9"/>
  <c r="BR279" i="9"/>
  <c r="BS279" i="9"/>
  <c r="BT279" i="9"/>
  <c r="BU279" i="9"/>
  <c r="BV279" i="9"/>
  <c r="BM280" i="9"/>
  <c r="BN280" i="9"/>
  <c r="BO280" i="9"/>
  <c r="BP280" i="9"/>
  <c r="BQ280" i="9"/>
  <c r="BR280" i="9"/>
  <c r="BS280" i="9"/>
  <c r="BT280" i="9"/>
  <c r="BU280" i="9"/>
  <c r="BV280" i="9"/>
  <c r="BM281" i="9"/>
  <c r="BN281" i="9"/>
  <c r="BO281" i="9"/>
  <c r="BP281" i="9"/>
  <c r="BQ281" i="9"/>
  <c r="BR281" i="9"/>
  <c r="BS281" i="9"/>
  <c r="BT281" i="9"/>
  <c r="BU281" i="9"/>
  <c r="BV281" i="9"/>
  <c r="BM282" i="9"/>
  <c r="BN282" i="9"/>
  <c r="BO282" i="9"/>
  <c r="BP282" i="9"/>
  <c r="BQ282" i="9"/>
  <c r="BR282" i="9"/>
  <c r="BS282" i="9"/>
  <c r="BT282" i="9"/>
  <c r="BU282" i="9"/>
  <c r="BV282" i="9"/>
  <c r="BM283" i="9"/>
  <c r="BN283" i="9"/>
  <c r="BO283" i="9"/>
  <c r="BP283" i="9"/>
  <c r="BQ283" i="9"/>
  <c r="BR283" i="9"/>
  <c r="BS283" i="9"/>
  <c r="BT283" i="9"/>
  <c r="BU283" i="9"/>
  <c r="BV283" i="9"/>
  <c r="BM284" i="9"/>
  <c r="BN284" i="9"/>
  <c r="BO284" i="9"/>
  <c r="BP284" i="9"/>
  <c r="BQ284" i="9"/>
  <c r="BR284" i="9"/>
  <c r="BS284" i="9"/>
  <c r="BT284" i="9"/>
  <c r="BU284" i="9"/>
  <c r="BV284" i="9"/>
  <c r="BM285" i="9"/>
  <c r="BN285" i="9"/>
  <c r="BO285" i="9"/>
  <c r="BP285" i="9"/>
  <c r="BQ285" i="9"/>
  <c r="BR285" i="9"/>
  <c r="BS285" i="9"/>
  <c r="BT285" i="9"/>
  <c r="BU285" i="9"/>
  <c r="BV285" i="9"/>
  <c r="BM286" i="9"/>
  <c r="BN286" i="9"/>
  <c r="BO286" i="9"/>
  <c r="BP286" i="9"/>
  <c r="BQ286" i="9"/>
  <c r="BR286" i="9"/>
  <c r="BS286" i="9"/>
  <c r="BT286" i="9"/>
  <c r="BU286" i="9"/>
  <c r="BV286" i="9"/>
  <c r="BM287" i="9"/>
  <c r="BN287" i="9"/>
  <c r="BO287" i="9"/>
  <c r="BP287" i="9"/>
  <c r="BQ287" i="9"/>
  <c r="BR287" i="9"/>
  <c r="BS287" i="9"/>
  <c r="BT287" i="9"/>
  <c r="BU287" i="9"/>
  <c r="BV287" i="9"/>
  <c r="BM288" i="9"/>
  <c r="BN288" i="9"/>
  <c r="BO288" i="9"/>
  <c r="BP288" i="9"/>
  <c r="BQ288" i="9"/>
  <c r="BR288" i="9"/>
  <c r="BS288" i="9"/>
  <c r="BT288" i="9"/>
  <c r="BU288" i="9"/>
  <c r="BV288" i="9"/>
  <c r="BM289" i="9"/>
  <c r="BN289" i="9"/>
  <c r="BO289" i="9"/>
  <c r="BP289" i="9"/>
  <c r="BQ289" i="9"/>
  <c r="BR289" i="9"/>
  <c r="BS289" i="9"/>
  <c r="BT289" i="9"/>
  <c r="BU289" i="9"/>
  <c r="BV289" i="9"/>
  <c r="BM290" i="9"/>
  <c r="BN290" i="9"/>
  <c r="BO290" i="9"/>
  <c r="BP290" i="9"/>
  <c r="BQ290" i="9"/>
  <c r="BR290" i="9"/>
  <c r="BS290" i="9"/>
  <c r="BT290" i="9"/>
  <c r="BU290" i="9"/>
  <c r="BV290" i="9"/>
  <c r="BM291" i="9"/>
  <c r="BN291" i="9"/>
  <c r="BO291" i="9"/>
  <c r="BP291" i="9"/>
  <c r="BQ291" i="9"/>
  <c r="BR291" i="9"/>
  <c r="BS291" i="9"/>
  <c r="BT291" i="9"/>
  <c r="BU291" i="9"/>
  <c r="BV291" i="9"/>
  <c r="BM292" i="9"/>
  <c r="BN292" i="9"/>
  <c r="BO292" i="9"/>
  <c r="BP292" i="9"/>
  <c r="BQ292" i="9"/>
  <c r="BR292" i="9"/>
  <c r="BS292" i="9"/>
  <c r="BT292" i="9"/>
  <c r="BU292" i="9"/>
  <c r="BV292" i="9"/>
  <c r="BM293" i="9"/>
  <c r="BN293" i="9"/>
  <c r="BO293" i="9"/>
  <c r="BP293" i="9"/>
  <c r="BQ293" i="9"/>
  <c r="BR293" i="9"/>
  <c r="BS293" i="9"/>
  <c r="BT293" i="9"/>
  <c r="BU293" i="9"/>
  <c r="BV293" i="9"/>
  <c r="BM294" i="9"/>
  <c r="BN294" i="9"/>
  <c r="BO294" i="9"/>
  <c r="BP294" i="9"/>
  <c r="BQ294" i="9"/>
  <c r="BR294" i="9"/>
  <c r="BS294" i="9"/>
  <c r="BT294" i="9"/>
  <c r="BU294" i="9"/>
  <c r="BV294" i="9"/>
  <c r="BM295" i="9"/>
  <c r="BN295" i="9"/>
  <c r="BO295" i="9"/>
  <c r="BP295" i="9"/>
  <c r="BQ295" i="9"/>
  <c r="BR295" i="9"/>
  <c r="BS295" i="9"/>
  <c r="BT295" i="9"/>
  <c r="BU295" i="9"/>
  <c r="BV295" i="9"/>
  <c r="BM296" i="9"/>
  <c r="BN296" i="9"/>
  <c r="BO296" i="9"/>
  <c r="BP296" i="9"/>
  <c r="BQ296" i="9"/>
  <c r="BR296" i="9"/>
  <c r="BS296" i="9"/>
  <c r="BT296" i="9"/>
  <c r="BU296" i="9"/>
  <c r="BV296" i="9"/>
  <c r="BM297" i="9"/>
  <c r="BN297" i="9"/>
  <c r="BO297" i="9"/>
  <c r="BP297" i="9"/>
  <c r="BQ297" i="9"/>
  <c r="BR297" i="9"/>
  <c r="BS297" i="9"/>
  <c r="BT297" i="9"/>
  <c r="BU297" i="9"/>
  <c r="BV297" i="9"/>
  <c r="BM298" i="9"/>
  <c r="BN298" i="9"/>
  <c r="BO298" i="9"/>
  <c r="BP298" i="9"/>
  <c r="BQ298" i="9"/>
  <c r="BR298" i="9"/>
  <c r="BS298" i="9"/>
  <c r="BT298" i="9"/>
  <c r="BU298" i="9"/>
  <c r="BV298" i="9"/>
  <c r="BM299" i="9"/>
  <c r="BN299" i="9"/>
  <c r="BO299" i="9"/>
  <c r="BP299" i="9"/>
  <c r="BQ299" i="9"/>
  <c r="BR299" i="9"/>
  <c r="BS299" i="9"/>
  <c r="BT299" i="9"/>
  <c r="BU299" i="9"/>
  <c r="BV299" i="9"/>
  <c r="BM300" i="9"/>
  <c r="BN300" i="9"/>
  <c r="BO300" i="9"/>
  <c r="BP300" i="9"/>
  <c r="BQ300" i="9"/>
  <c r="BR300" i="9"/>
  <c r="BS300" i="9"/>
  <c r="BT300" i="9"/>
  <c r="BU300" i="9"/>
  <c r="BV300" i="9"/>
  <c r="BM301" i="9"/>
  <c r="BN301" i="9"/>
  <c r="BO301" i="9"/>
  <c r="BP301" i="9"/>
  <c r="BQ301" i="9"/>
  <c r="BR301" i="9"/>
  <c r="BS301" i="9"/>
  <c r="BT301" i="9"/>
  <c r="BU301" i="9"/>
  <c r="BV301" i="9"/>
  <c r="BM302" i="9"/>
  <c r="BN302" i="9"/>
  <c r="BO302" i="9"/>
  <c r="BP302" i="9"/>
  <c r="BQ302" i="9"/>
  <c r="BR302" i="9"/>
  <c r="BS302" i="9"/>
  <c r="BT302" i="9"/>
  <c r="BU302" i="9"/>
  <c r="BV302" i="9"/>
  <c r="BM303" i="9"/>
  <c r="BN303" i="9"/>
  <c r="BO303" i="9"/>
  <c r="BP303" i="9"/>
  <c r="BQ303" i="9"/>
  <c r="BR303" i="9"/>
  <c r="BS303" i="9"/>
  <c r="BT303" i="9"/>
  <c r="BU303" i="9"/>
  <c r="BV303" i="9"/>
  <c r="BM304" i="9"/>
  <c r="BN304" i="9"/>
  <c r="BO304" i="9"/>
  <c r="BP304" i="9"/>
  <c r="BQ304" i="9"/>
  <c r="BR304" i="9"/>
  <c r="BS304" i="9"/>
  <c r="BT304" i="9"/>
  <c r="BU304" i="9"/>
  <c r="BV304" i="9"/>
  <c r="BM305" i="9"/>
  <c r="BN305" i="9"/>
  <c r="BO305" i="9"/>
  <c r="BP305" i="9"/>
  <c r="BQ305" i="9"/>
  <c r="BR305" i="9"/>
  <c r="BS305" i="9"/>
  <c r="BT305" i="9"/>
  <c r="BU305" i="9"/>
  <c r="BV305" i="9"/>
  <c r="BM306" i="9"/>
  <c r="BN306" i="9"/>
  <c r="BO306" i="9"/>
  <c r="BP306" i="9"/>
  <c r="BQ306" i="9"/>
  <c r="BR306" i="9"/>
  <c r="BS306" i="9"/>
  <c r="BT306" i="9"/>
  <c r="BU306" i="9"/>
  <c r="BV306" i="9"/>
  <c r="BM307" i="9"/>
  <c r="BN307" i="9"/>
  <c r="BO307" i="9"/>
  <c r="BP307" i="9"/>
  <c r="BQ307" i="9"/>
  <c r="BR307" i="9"/>
  <c r="BS307" i="9"/>
  <c r="BT307" i="9"/>
  <c r="BU307" i="9"/>
  <c r="BV307" i="9"/>
  <c r="BM308" i="9"/>
  <c r="BN308" i="9"/>
  <c r="BO308" i="9"/>
  <c r="BP308" i="9"/>
  <c r="BQ308" i="9"/>
  <c r="BR308" i="9"/>
  <c r="BS308" i="9"/>
  <c r="BT308" i="9"/>
  <c r="BU308" i="9"/>
  <c r="BV308" i="9"/>
  <c r="BM309" i="9"/>
  <c r="BN309" i="9"/>
  <c r="BO309" i="9"/>
  <c r="BP309" i="9"/>
  <c r="BQ309" i="9"/>
  <c r="BR309" i="9"/>
  <c r="BS309" i="9"/>
  <c r="BT309" i="9"/>
  <c r="BU309" i="9"/>
  <c r="BV309" i="9"/>
  <c r="BM310" i="9"/>
  <c r="BN310" i="9"/>
  <c r="BO310" i="9"/>
  <c r="BP310" i="9"/>
  <c r="BQ310" i="9"/>
  <c r="BR310" i="9"/>
  <c r="BS310" i="9"/>
  <c r="BT310" i="9"/>
  <c r="BU310" i="9"/>
  <c r="BV310" i="9"/>
  <c r="BM311" i="9"/>
  <c r="BN311" i="9"/>
  <c r="BO311" i="9"/>
  <c r="BP311" i="9"/>
  <c r="BQ311" i="9"/>
  <c r="BR311" i="9"/>
  <c r="BS311" i="9"/>
  <c r="BT311" i="9"/>
  <c r="BU311" i="9"/>
  <c r="BV311" i="9"/>
  <c r="BM312" i="9"/>
  <c r="BN312" i="9"/>
  <c r="BO312" i="9"/>
  <c r="BP312" i="9"/>
  <c r="BQ312" i="9"/>
  <c r="BR312" i="9"/>
  <c r="BS312" i="9"/>
  <c r="BT312" i="9"/>
  <c r="BU312" i="9"/>
  <c r="BV312" i="9"/>
  <c r="BM313" i="9"/>
  <c r="BN313" i="9"/>
  <c r="BO313" i="9"/>
  <c r="BP313" i="9"/>
  <c r="BQ313" i="9"/>
  <c r="BR313" i="9"/>
  <c r="BS313" i="9"/>
  <c r="BT313" i="9"/>
  <c r="BU313" i="9"/>
  <c r="BV313" i="9"/>
  <c r="BM314" i="9"/>
  <c r="BN314" i="9"/>
  <c r="BO314" i="9"/>
  <c r="BP314" i="9"/>
  <c r="BQ314" i="9"/>
  <c r="BR314" i="9"/>
  <c r="BS314" i="9"/>
  <c r="BT314" i="9"/>
  <c r="BU314" i="9"/>
  <c r="BV314" i="9"/>
  <c r="BM315" i="9"/>
  <c r="BN315" i="9"/>
  <c r="BO315" i="9"/>
  <c r="BP315" i="9"/>
  <c r="BQ315" i="9"/>
  <c r="BR315" i="9"/>
  <c r="BS315" i="9"/>
  <c r="BT315" i="9"/>
  <c r="BU315" i="9"/>
  <c r="BV315" i="9"/>
  <c r="BM316" i="9"/>
  <c r="BN316" i="9"/>
  <c r="BO316" i="9"/>
  <c r="BP316" i="9"/>
  <c r="BQ316" i="9"/>
  <c r="BR316" i="9"/>
  <c r="BS316" i="9"/>
  <c r="BT316" i="9"/>
  <c r="BU316" i="9"/>
  <c r="BV316" i="9"/>
  <c r="BM317" i="9"/>
  <c r="BN317" i="9"/>
  <c r="BO317" i="9"/>
  <c r="BP317" i="9"/>
  <c r="BQ317" i="9"/>
  <c r="BR317" i="9"/>
  <c r="BS317" i="9"/>
  <c r="BT317" i="9"/>
  <c r="BU317" i="9"/>
  <c r="BV317" i="9"/>
  <c r="BM318" i="9"/>
  <c r="BN318" i="9"/>
  <c r="BO318" i="9"/>
  <c r="BP318" i="9"/>
  <c r="BQ318" i="9"/>
  <c r="BR318" i="9"/>
  <c r="BS318" i="9"/>
  <c r="BT318" i="9"/>
  <c r="BU318" i="9"/>
  <c r="BV318" i="9"/>
  <c r="BM319" i="9"/>
  <c r="BN319" i="9"/>
  <c r="BO319" i="9"/>
  <c r="BP319" i="9"/>
  <c r="BQ319" i="9"/>
  <c r="BR319" i="9"/>
  <c r="BS319" i="9"/>
  <c r="BT319" i="9"/>
  <c r="BU319" i="9"/>
  <c r="BV319" i="9"/>
  <c r="BM320" i="9"/>
  <c r="BN320" i="9"/>
  <c r="BO320" i="9"/>
  <c r="BP320" i="9"/>
  <c r="BQ320" i="9"/>
  <c r="BR320" i="9"/>
  <c r="BS320" i="9"/>
  <c r="BT320" i="9"/>
  <c r="BU320" i="9"/>
  <c r="BV320" i="9"/>
  <c r="BM321" i="9"/>
  <c r="BN321" i="9"/>
  <c r="BO321" i="9"/>
  <c r="BP321" i="9"/>
  <c r="BQ321" i="9"/>
  <c r="BR321" i="9"/>
  <c r="BS321" i="9"/>
  <c r="BT321" i="9"/>
  <c r="BU321" i="9"/>
  <c r="BV321" i="9"/>
  <c r="BM322" i="9"/>
  <c r="BN322" i="9"/>
  <c r="BO322" i="9"/>
  <c r="BP322" i="9"/>
  <c r="BQ322" i="9"/>
  <c r="BR322" i="9"/>
  <c r="BS322" i="9"/>
  <c r="BT322" i="9"/>
  <c r="BU322" i="9"/>
  <c r="BV322" i="9"/>
  <c r="BM323" i="9"/>
  <c r="BN323" i="9"/>
  <c r="BO323" i="9"/>
  <c r="BP323" i="9"/>
  <c r="BQ323" i="9"/>
  <c r="BR323" i="9"/>
  <c r="BS323" i="9"/>
  <c r="BT323" i="9"/>
  <c r="BU323" i="9"/>
  <c r="BV323" i="9"/>
  <c r="BM324" i="9"/>
  <c r="BN324" i="9"/>
  <c r="BO324" i="9"/>
  <c r="BP324" i="9"/>
  <c r="BQ324" i="9"/>
  <c r="BR324" i="9"/>
  <c r="BS324" i="9"/>
  <c r="BT324" i="9"/>
  <c r="BU324" i="9"/>
  <c r="BV324" i="9"/>
  <c r="BM325" i="9"/>
  <c r="BN325" i="9"/>
  <c r="BO325" i="9"/>
  <c r="BP325" i="9"/>
  <c r="BQ325" i="9"/>
  <c r="BR325" i="9"/>
  <c r="BS325" i="9"/>
  <c r="BT325" i="9"/>
  <c r="BU325" i="9"/>
  <c r="BV325" i="9"/>
  <c r="BM326" i="9"/>
  <c r="BN326" i="9"/>
  <c r="BO326" i="9"/>
  <c r="BP326" i="9"/>
  <c r="BQ326" i="9"/>
  <c r="BR326" i="9"/>
  <c r="BS326" i="9"/>
  <c r="BT326" i="9"/>
  <c r="BU326" i="9"/>
  <c r="BV326" i="9"/>
  <c r="BM327" i="9"/>
  <c r="BN327" i="9"/>
  <c r="BO327" i="9"/>
  <c r="BP327" i="9"/>
  <c r="BQ327" i="9"/>
  <c r="BR327" i="9"/>
  <c r="BS327" i="9"/>
  <c r="BT327" i="9"/>
  <c r="BU327" i="9"/>
  <c r="BV327" i="9"/>
  <c r="BM328" i="9"/>
  <c r="BN328" i="9"/>
  <c r="BO328" i="9"/>
  <c r="BP328" i="9"/>
  <c r="BQ328" i="9"/>
  <c r="BR328" i="9"/>
  <c r="BS328" i="9"/>
  <c r="BT328" i="9"/>
  <c r="BU328" i="9"/>
  <c r="BV328" i="9"/>
  <c r="BM329" i="9"/>
  <c r="BN329" i="9"/>
  <c r="BO329" i="9"/>
  <c r="BP329" i="9"/>
  <c r="BQ329" i="9"/>
  <c r="BR329" i="9"/>
  <c r="BS329" i="9"/>
  <c r="BT329" i="9"/>
  <c r="BU329" i="9"/>
  <c r="BV329" i="9"/>
  <c r="BM330" i="9"/>
  <c r="BN330" i="9"/>
  <c r="BO330" i="9"/>
  <c r="BP330" i="9"/>
  <c r="BQ330" i="9"/>
  <c r="BR330" i="9"/>
  <c r="BS330" i="9"/>
  <c r="BT330" i="9"/>
  <c r="BU330" i="9"/>
  <c r="BV330" i="9"/>
  <c r="BM331" i="9"/>
  <c r="BN331" i="9"/>
  <c r="BO331" i="9"/>
  <c r="BP331" i="9"/>
  <c r="BQ331" i="9"/>
  <c r="BR331" i="9"/>
  <c r="BS331" i="9"/>
  <c r="BT331" i="9"/>
  <c r="BU331" i="9"/>
  <c r="BV331" i="9"/>
  <c r="BM332" i="9"/>
  <c r="BN332" i="9"/>
  <c r="BO332" i="9"/>
  <c r="BP332" i="9"/>
  <c r="BQ332" i="9"/>
  <c r="BR332" i="9"/>
  <c r="BS332" i="9"/>
  <c r="BT332" i="9"/>
  <c r="BU332" i="9"/>
  <c r="BV332" i="9"/>
  <c r="BM333" i="9"/>
  <c r="BN333" i="9"/>
  <c r="BO333" i="9"/>
  <c r="BP333" i="9"/>
  <c r="BQ333" i="9"/>
  <c r="BR333" i="9"/>
  <c r="BS333" i="9"/>
  <c r="BT333" i="9"/>
  <c r="BU333" i="9"/>
  <c r="BV333" i="9"/>
  <c r="BM334" i="9"/>
  <c r="BN334" i="9"/>
  <c r="BO334" i="9"/>
  <c r="BP334" i="9"/>
  <c r="BQ334" i="9"/>
  <c r="BR334" i="9"/>
  <c r="BS334" i="9"/>
  <c r="BT334" i="9"/>
  <c r="BU334" i="9"/>
  <c r="BV334" i="9"/>
  <c r="BM335" i="9"/>
  <c r="BN335" i="9"/>
  <c r="BO335" i="9"/>
  <c r="BP335" i="9"/>
  <c r="BQ335" i="9"/>
  <c r="BR335" i="9"/>
  <c r="BS335" i="9"/>
  <c r="BT335" i="9"/>
  <c r="BU335" i="9"/>
  <c r="BV335" i="9"/>
  <c r="BM336" i="9"/>
  <c r="BN336" i="9"/>
  <c r="BO336" i="9"/>
  <c r="BP336" i="9"/>
  <c r="BQ336" i="9"/>
  <c r="BR336" i="9"/>
  <c r="BS336" i="9"/>
  <c r="BT336" i="9"/>
  <c r="BU336" i="9"/>
  <c r="BV336" i="9"/>
  <c r="BM337" i="9"/>
  <c r="BN337" i="9"/>
  <c r="BO337" i="9"/>
  <c r="BP337" i="9"/>
  <c r="BQ337" i="9"/>
  <c r="BR337" i="9"/>
  <c r="BS337" i="9"/>
  <c r="BT337" i="9"/>
  <c r="BU337" i="9"/>
  <c r="BV337" i="9"/>
  <c r="BM338" i="9"/>
  <c r="BN338" i="9"/>
  <c r="BO338" i="9"/>
  <c r="BP338" i="9"/>
  <c r="BQ338" i="9"/>
  <c r="BR338" i="9"/>
  <c r="BS338" i="9"/>
  <c r="BT338" i="9"/>
  <c r="BU338" i="9"/>
  <c r="BV338" i="9"/>
  <c r="BM339" i="9"/>
  <c r="BN339" i="9"/>
  <c r="BO339" i="9"/>
  <c r="BP339" i="9"/>
  <c r="BQ339" i="9"/>
  <c r="BR339" i="9"/>
  <c r="BS339" i="9"/>
  <c r="BT339" i="9"/>
  <c r="BU339" i="9"/>
  <c r="BV339" i="9"/>
  <c r="BM340" i="9"/>
  <c r="BN340" i="9"/>
  <c r="BO340" i="9"/>
  <c r="BP340" i="9"/>
  <c r="BQ340" i="9"/>
  <c r="BR340" i="9"/>
  <c r="BS340" i="9"/>
  <c r="BT340" i="9"/>
  <c r="BU340" i="9"/>
  <c r="BV340" i="9"/>
  <c r="BM341" i="9"/>
  <c r="BN341" i="9"/>
  <c r="BO341" i="9"/>
  <c r="BP341" i="9"/>
  <c r="BQ341" i="9"/>
  <c r="BR341" i="9"/>
  <c r="BS341" i="9"/>
  <c r="BT341" i="9"/>
  <c r="BU341" i="9"/>
  <c r="BV341" i="9"/>
  <c r="BM342" i="9"/>
  <c r="BN342" i="9"/>
  <c r="BO342" i="9"/>
  <c r="BP342" i="9"/>
  <c r="BQ342" i="9"/>
  <c r="BR342" i="9"/>
  <c r="BS342" i="9"/>
  <c r="BT342" i="9"/>
  <c r="BU342" i="9"/>
  <c r="BV342" i="9"/>
  <c r="BM343" i="9"/>
  <c r="BN343" i="9"/>
  <c r="BO343" i="9"/>
  <c r="BP343" i="9"/>
  <c r="BQ343" i="9"/>
  <c r="BR343" i="9"/>
  <c r="BS343" i="9"/>
  <c r="BT343" i="9"/>
  <c r="BU343" i="9"/>
  <c r="BV343" i="9"/>
  <c r="BM344" i="9"/>
  <c r="BN344" i="9"/>
  <c r="BO344" i="9"/>
  <c r="BP344" i="9"/>
  <c r="BQ344" i="9"/>
  <c r="BR344" i="9"/>
  <c r="BS344" i="9"/>
  <c r="BT344" i="9"/>
  <c r="BU344" i="9"/>
  <c r="BV344" i="9"/>
  <c r="BM345" i="9"/>
  <c r="BN345" i="9"/>
  <c r="BO345" i="9"/>
  <c r="BP345" i="9"/>
  <c r="BQ345" i="9"/>
  <c r="BR345" i="9"/>
  <c r="BS345" i="9"/>
  <c r="BT345" i="9"/>
  <c r="BU345" i="9"/>
  <c r="BV345" i="9"/>
  <c r="BM346" i="9"/>
  <c r="BN346" i="9"/>
  <c r="BO346" i="9"/>
  <c r="BP346" i="9"/>
  <c r="BQ346" i="9"/>
  <c r="BR346" i="9"/>
  <c r="BS346" i="9"/>
  <c r="BT346" i="9"/>
  <c r="BU346" i="9"/>
  <c r="BV346" i="9"/>
  <c r="BM347" i="9"/>
  <c r="BN347" i="9"/>
  <c r="BO347" i="9"/>
  <c r="BP347" i="9"/>
  <c r="BQ347" i="9"/>
  <c r="BR347" i="9"/>
  <c r="BS347" i="9"/>
  <c r="BT347" i="9"/>
  <c r="BU347" i="9"/>
  <c r="BV347" i="9"/>
  <c r="BM348" i="9"/>
  <c r="BN348" i="9"/>
  <c r="BO348" i="9"/>
  <c r="BP348" i="9"/>
  <c r="BQ348" i="9"/>
  <c r="BR348" i="9"/>
  <c r="BS348" i="9"/>
  <c r="BT348" i="9"/>
  <c r="BU348" i="9"/>
  <c r="BV348" i="9"/>
  <c r="BM349" i="9"/>
  <c r="BN349" i="9"/>
  <c r="BO349" i="9"/>
  <c r="BP349" i="9"/>
  <c r="BQ349" i="9"/>
  <c r="BR349" i="9"/>
  <c r="BS349" i="9"/>
  <c r="BT349" i="9"/>
  <c r="BU349" i="9"/>
  <c r="BV349" i="9"/>
  <c r="BM350" i="9"/>
  <c r="BN350" i="9"/>
  <c r="BO350" i="9"/>
  <c r="BP350" i="9"/>
  <c r="BQ350" i="9"/>
  <c r="BR350" i="9"/>
  <c r="BS350" i="9"/>
  <c r="BT350" i="9"/>
  <c r="BU350" i="9"/>
  <c r="BV350" i="9"/>
  <c r="BM351" i="9"/>
  <c r="BN351" i="9"/>
  <c r="BO351" i="9"/>
  <c r="BP351" i="9"/>
  <c r="BQ351" i="9"/>
  <c r="BR351" i="9"/>
  <c r="BS351" i="9"/>
  <c r="BT351" i="9"/>
  <c r="BU351" i="9"/>
  <c r="BV351" i="9"/>
  <c r="BM352" i="9"/>
  <c r="BN352" i="9"/>
  <c r="BO352" i="9"/>
  <c r="BP352" i="9"/>
  <c r="BQ352" i="9"/>
  <c r="BR352" i="9"/>
  <c r="BS352" i="9"/>
  <c r="BT352" i="9"/>
  <c r="BU352" i="9"/>
  <c r="BV352" i="9"/>
  <c r="BM353" i="9"/>
  <c r="BN353" i="9"/>
  <c r="BO353" i="9"/>
  <c r="BP353" i="9"/>
  <c r="BQ353" i="9"/>
  <c r="BR353" i="9"/>
  <c r="BS353" i="9"/>
  <c r="BT353" i="9"/>
  <c r="BU353" i="9"/>
  <c r="BV353" i="9"/>
  <c r="BM354" i="9"/>
  <c r="BN354" i="9"/>
  <c r="BO354" i="9"/>
  <c r="BP354" i="9"/>
  <c r="BQ354" i="9"/>
  <c r="BR354" i="9"/>
  <c r="BS354" i="9"/>
  <c r="BT354" i="9"/>
  <c r="BU354" i="9"/>
  <c r="BV354" i="9"/>
  <c r="BM355" i="9"/>
  <c r="BN355" i="9"/>
  <c r="BO355" i="9"/>
  <c r="BP355" i="9"/>
  <c r="BQ355" i="9"/>
  <c r="BR355" i="9"/>
  <c r="BS355" i="9"/>
  <c r="BT355" i="9"/>
  <c r="BU355" i="9"/>
  <c r="BV355" i="9"/>
  <c r="BM356" i="9"/>
  <c r="BN356" i="9"/>
  <c r="BO356" i="9"/>
  <c r="BP356" i="9"/>
  <c r="BQ356" i="9"/>
  <c r="BR356" i="9"/>
  <c r="BS356" i="9"/>
  <c r="BT356" i="9"/>
  <c r="BU356" i="9"/>
  <c r="BV356" i="9"/>
  <c r="BM357" i="9"/>
  <c r="BN357" i="9"/>
  <c r="BO357" i="9"/>
  <c r="BP357" i="9"/>
  <c r="BQ357" i="9"/>
  <c r="BR357" i="9"/>
  <c r="BS357" i="9"/>
  <c r="BT357" i="9"/>
  <c r="BU357" i="9"/>
  <c r="BV357" i="9"/>
  <c r="BM358" i="9"/>
  <c r="BN358" i="9"/>
  <c r="BO358" i="9"/>
  <c r="BP358" i="9"/>
  <c r="BQ358" i="9"/>
  <c r="BR358" i="9"/>
  <c r="BS358" i="9"/>
  <c r="BT358" i="9"/>
  <c r="BU358" i="9"/>
  <c r="BV358" i="9"/>
  <c r="BM359" i="9"/>
  <c r="BN359" i="9"/>
  <c r="BO359" i="9"/>
  <c r="BP359" i="9"/>
  <c r="BQ359" i="9"/>
  <c r="BR359" i="9"/>
  <c r="BS359" i="9"/>
  <c r="BT359" i="9"/>
  <c r="BU359" i="9"/>
  <c r="BV359" i="9"/>
  <c r="BM360" i="9"/>
  <c r="BN360" i="9"/>
  <c r="BO360" i="9"/>
  <c r="BP360" i="9"/>
  <c r="BQ360" i="9"/>
  <c r="BR360" i="9"/>
  <c r="BS360" i="9"/>
  <c r="BT360" i="9"/>
  <c r="BU360" i="9"/>
  <c r="BV360" i="9"/>
  <c r="BM361" i="9"/>
  <c r="BN361" i="9"/>
  <c r="BO361" i="9"/>
  <c r="BP361" i="9"/>
  <c r="BQ361" i="9"/>
  <c r="BR361" i="9"/>
  <c r="BS361" i="9"/>
  <c r="BT361" i="9"/>
  <c r="BU361" i="9"/>
  <c r="BV361" i="9"/>
  <c r="BM362" i="9"/>
  <c r="BN362" i="9"/>
  <c r="BO362" i="9"/>
  <c r="BP362" i="9"/>
  <c r="BQ362" i="9"/>
  <c r="BR362" i="9"/>
  <c r="BS362" i="9"/>
  <c r="BT362" i="9"/>
  <c r="BU362" i="9"/>
  <c r="BV362" i="9"/>
  <c r="BM363" i="9"/>
  <c r="BN363" i="9"/>
  <c r="BO363" i="9"/>
  <c r="BP363" i="9"/>
  <c r="BQ363" i="9"/>
  <c r="BR363" i="9"/>
  <c r="BS363" i="9"/>
  <c r="BT363" i="9"/>
  <c r="BU363" i="9"/>
  <c r="BV363" i="9"/>
  <c r="BM364" i="9"/>
  <c r="BN364" i="9"/>
  <c r="BO364" i="9"/>
  <c r="BP364" i="9"/>
  <c r="BQ364" i="9"/>
  <c r="BR364" i="9"/>
  <c r="BS364" i="9"/>
  <c r="BT364" i="9"/>
  <c r="BU364" i="9"/>
  <c r="BV364" i="9"/>
  <c r="D20" i="2"/>
  <c r="AO190" i="6"/>
  <c r="AP190" i="6"/>
  <c r="AQ190" i="6"/>
  <c r="AR190" i="6"/>
  <c r="AS190" i="6"/>
  <c r="AO191" i="6"/>
  <c r="AP191" i="6"/>
  <c r="AQ191" i="6"/>
  <c r="AR191" i="6"/>
  <c r="AS191" i="6"/>
  <c r="AO192" i="6"/>
  <c r="AP192" i="6"/>
  <c r="AQ192" i="6"/>
  <c r="AR192" i="6"/>
  <c r="AS192" i="6"/>
  <c r="AO193" i="6"/>
  <c r="AP193" i="6"/>
  <c r="AQ193" i="6"/>
  <c r="AR193" i="6"/>
  <c r="AS193" i="6"/>
  <c r="AO194" i="6"/>
  <c r="AP194" i="6"/>
  <c r="AQ194" i="6"/>
  <c r="AR194" i="6"/>
  <c r="AS194" i="6"/>
  <c r="AO195" i="6"/>
  <c r="AP195" i="6"/>
  <c r="AQ195" i="6"/>
  <c r="AR195" i="6"/>
  <c r="AS195" i="6"/>
  <c r="AO196" i="6"/>
  <c r="AP196" i="6"/>
  <c r="AQ196" i="6"/>
  <c r="AR196" i="6"/>
  <c r="AS196" i="6"/>
  <c r="AO197" i="6"/>
  <c r="AP197" i="6"/>
  <c r="AQ197" i="6"/>
  <c r="AR197" i="6"/>
  <c r="AS197" i="6"/>
  <c r="AO198" i="6"/>
  <c r="AP198" i="6"/>
  <c r="AQ198" i="6"/>
  <c r="AR198" i="6"/>
  <c r="AS198" i="6"/>
  <c r="AO199" i="6"/>
  <c r="AP199" i="6"/>
  <c r="AQ199" i="6"/>
  <c r="AR199" i="6"/>
  <c r="AS199" i="6"/>
  <c r="AO200" i="6"/>
  <c r="AP200" i="6"/>
  <c r="AQ200" i="6"/>
  <c r="AR200" i="6"/>
  <c r="AS200" i="6"/>
  <c r="AO201" i="6"/>
  <c r="AP201" i="6"/>
  <c r="AQ201" i="6"/>
  <c r="AR201" i="6"/>
  <c r="AS201" i="6"/>
  <c r="AO202" i="6"/>
  <c r="AP202" i="6"/>
  <c r="AQ202" i="6"/>
  <c r="AR202" i="6"/>
  <c r="AS202" i="6"/>
  <c r="AO203" i="6"/>
  <c r="AP203" i="6"/>
  <c r="AQ203" i="6"/>
  <c r="AR203" i="6"/>
  <c r="AS203" i="6"/>
  <c r="AO204" i="6"/>
  <c r="AP204" i="6"/>
  <c r="AQ204" i="6"/>
  <c r="AR204" i="6"/>
  <c r="AS204" i="6"/>
  <c r="AO205" i="6"/>
  <c r="AP205" i="6"/>
  <c r="AQ205" i="6"/>
  <c r="AR205" i="6"/>
  <c r="AS205" i="6"/>
  <c r="AO206" i="6"/>
  <c r="AP206" i="6"/>
  <c r="AQ206" i="6"/>
  <c r="AR206" i="6"/>
  <c r="AS206" i="6"/>
  <c r="AO207" i="6"/>
  <c r="AP207" i="6"/>
  <c r="AQ207" i="6"/>
  <c r="AR207" i="6"/>
  <c r="AS207" i="6"/>
  <c r="AO208" i="6"/>
  <c r="AP208" i="6"/>
  <c r="AQ208" i="6"/>
  <c r="AR208" i="6"/>
  <c r="AS208" i="6"/>
  <c r="AO209" i="6"/>
  <c r="AP209" i="6"/>
  <c r="AQ209" i="6"/>
  <c r="AR209" i="6"/>
  <c r="AS209" i="6"/>
  <c r="AO210" i="6"/>
  <c r="AP210" i="6"/>
  <c r="AQ210" i="6"/>
  <c r="AR210" i="6"/>
  <c r="AS210" i="6"/>
  <c r="AO211" i="6"/>
  <c r="AP211" i="6"/>
  <c r="AQ211" i="6"/>
  <c r="AR211" i="6"/>
  <c r="AS211" i="6"/>
  <c r="AO212" i="6"/>
  <c r="AP212" i="6"/>
  <c r="AQ212" i="6"/>
  <c r="AR212" i="6"/>
  <c r="AS212" i="6"/>
  <c r="AO213" i="6"/>
  <c r="AP213" i="6"/>
  <c r="AQ213" i="6"/>
  <c r="AR213" i="6"/>
  <c r="AS213" i="6"/>
  <c r="AO214" i="6"/>
  <c r="AP214" i="6"/>
  <c r="AQ214" i="6"/>
  <c r="AR214" i="6"/>
  <c r="AS214" i="6"/>
  <c r="AO215" i="6"/>
  <c r="AP215" i="6"/>
  <c r="AQ215" i="6"/>
  <c r="AR215" i="6"/>
  <c r="AS215" i="6"/>
  <c r="AO216" i="6"/>
  <c r="AP216" i="6"/>
  <c r="AQ216" i="6"/>
  <c r="AR216" i="6"/>
  <c r="AS216" i="6"/>
  <c r="AO217" i="6"/>
  <c r="AP217" i="6"/>
  <c r="AQ217" i="6"/>
  <c r="AR217" i="6"/>
  <c r="AS217" i="6"/>
  <c r="AO218" i="6"/>
  <c r="AP218" i="6"/>
  <c r="AQ218" i="6"/>
  <c r="AR218" i="6"/>
  <c r="AS218" i="6"/>
  <c r="AO219" i="6"/>
  <c r="AP219" i="6"/>
  <c r="AQ219" i="6"/>
  <c r="AR219" i="6"/>
  <c r="AS219" i="6"/>
  <c r="AO220" i="6"/>
  <c r="AP220" i="6"/>
  <c r="AQ220" i="6"/>
  <c r="AR220" i="6"/>
  <c r="AS220" i="6"/>
  <c r="AO221" i="6"/>
  <c r="AP221" i="6"/>
  <c r="AQ221" i="6"/>
  <c r="AR221" i="6"/>
  <c r="AS221" i="6"/>
  <c r="AO222" i="6"/>
  <c r="AP222" i="6"/>
  <c r="AQ222" i="6"/>
  <c r="AR222" i="6"/>
  <c r="AS222" i="6"/>
  <c r="AO223" i="6"/>
  <c r="AP223" i="6"/>
  <c r="AQ223" i="6"/>
  <c r="AR223" i="6"/>
  <c r="AS223" i="6"/>
  <c r="AO224" i="6"/>
  <c r="AP224" i="6"/>
  <c r="AQ224" i="6"/>
  <c r="AR224" i="6"/>
  <c r="AS224" i="6"/>
  <c r="AO225" i="6"/>
  <c r="AP225" i="6"/>
  <c r="AQ225" i="6"/>
  <c r="AR225" i="6"/>
  <c r="AS225" i="6"/>
  <c r="AO226" i="6"/>
  <c r="AP226" i="6"/>
  <c r="AQ226" i="6"/>
  <c r="AR226" i="6"/>
  <c r="AS226" i="6"/>
  <c r="AO227" i="6"/>
  <c r="AP227" i="6"/>
  <c r="AQ227" i="6"/>
  <c r="AR227" i="6"/>
  <c r="AS227" i="6"/>
  <c r="AO228" i="6"/>
  <c r="AP228" i="6"/>
  <c r="AQ228" i="6"/>
  <c r="AR228" i="6"/>
  <c r="AS228" i="6"/>
  <c r="AO229" i="6"/>
  <c r="AP229" i="6"/>
  <c r="AQ229" i="6"/>
  <c r="AR229" i="6"/>
  <c r="AS229" i="6"/>
  <c r="AO230" i="6"/>
  <c r="AP230" i="6"/>
  <c r="AQ230" i="6"/>
  <c r="AR230" i="6"/>
  <c r="AS230" i="6"/>
  <c r="AO231" i="6"/>
  <c r="AP231" i="6"/>
  <c r="AQ231" i="6"/>
  <c r="AR231" i="6"/>
  <c r="AS231" i="6"/>
  <c r="AO232" i="6"/>
  <c r="AP232" i="6"/>
  <c r="AQ232" i="6"/>
  <c r="AR232" i="6"/>
  <c r="AS232" i="6"/>
  <c r="AO233" i="6"/>
  <c r="AP233" i="6"/>
  <c r="AQ233" i="6"/>
  <c r="AR233" i="6"/>
  <c r="AS233" i="6"/>
  <c r="AO234" i="6"/>
  <c r="AP234" i="6"/>
  <c r="AQ234" i="6"/>
  <c r="AR234" i="6"/>
  <c r="AS234" i="6"/>
  <c r="AO235" i="6"/>
  <c r="AP235" i="6"/>
  <c r="AQ235" i="6"/>
  <c r="AR235" i="6"/>
  <c r="AS235" i="6"/>
  <c r="AO236" i="6"/>
  <c r="AP236" i="6"/>
  <c r="AQ236" i="6"/>
  <c r="AR236" i="6"/>
  <c r="AS236" i="6"/>
  <c r="AO237" i="6"/>
  <c r="AP237" i="6"/>
  <c r="AQ237" i="6"/>
  <c r="AR237" i="6"/>
  <c r="AS237" i="6"/>
  <c r="AO238" i="6"/>
  <c r="AP238" i="6"/>
  <c r="AQ238" i="6"/>
  <c r="AR238" i="6"/>
  <c r="AS238" i="6"/>
  <c r="AO239" i="6"/>
  <c r="AP239" i="6"/>
  <c r="AQ239" i="6"/>
  <c r="AR239" i="6"/>
  <c r="AS239" i="6"/>
  <c r="AO240" i="6"/>
  <c r="AP240" i="6"/>
  <c r="AQ240" i="6"/>
  <c r="AR240" i="6"/>
  <c r="AS240" i="6"/>
  <c r="AO241" i="6"/>
  <c r="AP241" i="6"/>
  <c r="AQ241" i="6"/>
  <c r="AR241" i="6"/>
  <c r="AS241" i="6"/>
  <c r="AO242" i="6"/>
  <c r="AP242" i="6"/>
  <c r="AQ242" i="6"/>
  <c r="AR242" i="6"/>
  <c r="AS242" i="6"/>
  <c r="AO243" i="6"/>
  <c r="AP243" i="6"/>
  <c r="AQ243" i="6"/>
  <c r="AR243" i="6"/>
  <c r="AS243" i="6"/>
  <c r="AO244" i="6"/>
  <c r="AP244" i="6"/>
  <c r="AQ244" i="6"/>
  <c r="AR244" i="6"/>
  <c r="AS244" i="6"/>
  <c r="AO245" i="6"/>
  <c r="AP245" i="6"/>
  <c r="AQ245" i="6"/>
  <c r="AR245" i="6"/>
  <c r="AS245" i="6"/>
  <c r="AO246" i="6"/>
  <c r="AP246" i="6"/>
  <c r="AQ246" i="6"/>
  <c r="AR246" i="6"/>
  <c r="AS246" i="6"/>
  <c r="AO247" i="6"/>
  <c r="AP247" i="6"/>
  <c r="AQ247" i="6"/>
  <c r="AR247" i="6"/>
  <c r="AS247" i="6"/>
  <c r="AO248" i="6"/>
  <c r="AP248" i="6"/>
  <c r="AQ248" i="6"/>
  <c r="AR248" i="6"/>
  <c r="AS248" i="6"/>
  <c r="AO249" i="6"/>
  <c r="AP249" i="6"/>
  <c r="AQ249" i="6"/>
  <c r="AR249" i="6"/>
  <c r="AS249" i="6"/>
  <c r="AO250" i="6"/>
  <c r="AP250" i="6"/>
  <c r="AQ250" i="6"/>
  <c r="AR250" i="6"/>
  <c r="AS250" i="6"/>
  <c r="AO251" i="6"/>
  <c r="AP251" i="6"/>
  <c r="AQ251" i="6"/>
  <c r="AR251" i="6"/>
  <c r="AS251" i="6"/>
  <c r="AO252" i="6"/>
  <c r="AP252" i="6"/>
  <c r="AQ252" i="6"/>
  <c r="AR252" i="6"/>
  <c r="AS252" i="6"/>
  <c r="AO253" i="6"/>
  <c r="AP253" i="6"/>
  <c r="AQ253" i="6"/>
  <c r="AR253" i="6"/>
  <c r="AS253" i="6"/>
  <c r="AO254" i="6"/>
  <c r="AP254" i="6"/>
  <c r="AQ254" i="6"/>
  <c r="AR254" i="6"/>
  <c r="AS254" i="6"/>
  <c r="AO255" i="6"/>
  <c r="AP255" i="6"/>
  <c r="AQ255" i="6"/>
  <c r="AR255" i="6"/>
  <c r="AS255" i="6"/>
  <c r="AO256" i="6"/>
  <c r="AP256" i="6"/>
  <c r="AQ256" i="6"/>
  <c r="AR256" i="6"/>
  <c r="AS256" i="6"/>
  <c r="AO257" i="6"/>
  <c r="AP257" i="6"/>
  <c r="AQ257" i="6"/>
  <c r="AR257" i="6"/>
  <c r="AS257" i="6"/>
  <c r="AO258" i="6"/>
  <c r="AP258" i="6"/>
  <c r="AQ258" i="6"/>
  <c r="AR258" i="6"/>
  <c r="AS258" i="6"/>
  <c r="AO259" i="6"/>
  <c r="AP259" i="6"/>
  <c r="AQ259" i="6"/>
  <c r="AR259" i="6"/>
  <c r="AS259" i="6"/>
  <c r="AO260" i="6"/>
  <c r="AP260" i="6"/>
  <c r="AQ260" i="6"/>
  <c r="AR260" i="6"/>
  <c r="AS260" i="6"/>
  <c r="AO261" i="6"/>
  <c r="AP261" i="6"/>
  <c r="AQ261" i="6"/>
  <c r="AR261" i="6"/>
  <c r="AS261" i="6"/>
  <c r="AO262" i="6"/>
  <c r="AP262" i="6"/>
  <c r="AQ262" i="6"/>
  <c r="AR262" i="6"/>
  <c r="AS262" i="6"/>
  <c r="AO263" i="6"/>
  <c r="AP263" i="6"/>
  <c r="AQ263" i="6"/>
  <c r="AR263" i="6"/>
  <c r="AS263" i="6"/>
  <c r="AO264" i="6"/>
  <c r="AP264" i="6"/>
  <c r="AQ264" i="6"/>
  <c r="AR264" i="6"/>
  <c r="AS264" i="6"/>
  <c r="AO265" i="6"/>
  <c r="AP265" i="6"/>
  <c r="AQ265" i="6"/>
  <c r="AR265" i="6"/>
  <c r="AS265" i="6"/>
  <c r="AO266" i="6"/>
  <c r="AP266" i="6"/>
  <c r="AQ266" i="6"/>
  <c r="AR266" i="6"/>
  <c r="AS266" i="6"/>
  <c r="AO267" i="6"/>
  <c r="AP267" i="6"/>
  <c r="AQ267" i="6"/>
  <c r="AR267" i="6"/>
  <c r="AS267" i="6"/>
  <c r="AO268" i="6"/>
  <c r="AP268" i="6"/>
  <c r="AQ268" i="6"/>
  <c r="AR268" i="6"/>
  <c r="AS268" i="6"/>
  <c r="AO269" i="6"/>
  <c r="AP269" i="6"/>
  <c r="AQ269" i="6"/>
  <c r="AR269" i="6"/>
  <c r="AS269" i="6"/>
  <c r="AO270" i="6"/>
  <c r="AP270" i="6"/>
  <c r="AQ270" i="6"/>
  <c r="AR270" i="6"/>
  <c r="AS270" i="6"/>
  <c r="AO271" i="6"/>
  <c r="AP271" i="6"/>
  <c r="AQ271" i="6"/>
  <c r="AR271" i="6"/>
  <c r="AS271" i="6"/>
  <c r="AO272" i="6"/>
  <c r="AP272" i="6"/>
  <c r="AQ272" i="6"/>
  <c r="AR272" i="6"/>
  <c r="AS272" i="6"/>
  <c r="AO273" i="6"/>
  <c r="AP273" i="6"/>
  <c r="AQ273" i="6"/>
  <c r="AR273" i="6"/>
  <c r="AS273" i="6"/>
  <c r="AO274" i="6"/>
  <c r="AP274" i="6"/>
  <c r="AQ274" i="6"/>
  <c r="AR274" i="6"/>
  <c r="AS274" i="6"/>
  <c r="AO275" i="6"/>
  <c r="AP275" i="6"/>
  <c r="AQ275" i="6"/>
  <c r="AR275" i="6"/>
  <c r="AS275" i="6"/>
  <c r="AO276" i="6"/>
  <c r="AP276" i="6"/>
  <c r="AQ276" i="6"/>
  <c r="AR276" i="6"/>
  <c r="AS276" i="6"/>
  <c r="AO277" i="6"/>
  <c r="AP277" i="6"/>
  <c r="AQ277" i="6"/>
  <c r="AR277" i="6"/>
  <c r="AS277" i="6"/>
  <c r="AO278" i="6"/>
  <c r="AP278" i="6"/>
  <c r="AQ278" i="6"/>
  <c r="AR278" i="6"/>
  <c r="AS278" i="6"/>
  <c r="AO279" i="6"/>
  <c r="AP279" i="6"/>
  <c r="AQ279" i="6"/>
  <c r="AR279" i="6"/>
  <c r="AS279" i="6"/>
  <c r="AO280" i="6"/>
  <c r="AP280" i="6"/>
  <c r="AQ280" i="6"/>
  <c r="AR280" i="6"/>
  <c r="AS280" i="6"/>
  <c r="AO281" i="6"/>
  <c r="AP281" i="6"/>
  <c r="AQ281" i="6"/>
  <c r="AR281" i="6"/>
  <c r="AS281" i="6"/>
  <c r="AO282" i="6"/>
  <c r="AP282" i="6"/>
  <c r="AQ282" i="6"/>
  <c r="AR282" i="6"/>
  <c r="AS282" i="6"/>
  <c r="AO283" i="6"/>
  <c r="AP283" i="6"/>
  <c r="AQ283" i="6"/>
  <c r="AR283" i="6"/>
  <c r="AS283" i="6"/>
  <c r="AO284" i="6"/>
  <c r="AP284" i="6"/>
  <c r="AQ284" i="6"/>
  <c r="AR284" i="6"/>
  <c r="AS284" i="6"/>
  <c r="AO285" i="6"/>
  <c r="AP285" i="6"/>
  <c r="AQ285" i="6"/>
  <c r="AR285" i="6"/>
  <c r="AS285" i="6"/>
  <c r="AO286" i="6"/>
  <c r="AP286" i="6"/>
  <c r="AQ286" i="6"/>
  <c r="AR286" i="6"/>
  <c r="AS286" i="6"/>
  <c r="AO287" i="6"/>
  <c r="AP287" i="6"/>
  <c r="AQ287" i="6"/>
  <c r="AR287" i="6"/>
  <c r="AS287" i="6"/>
  <c r="AO288" i="6"/>
  <c r="AP288" i="6"/>
  <c r="AQ288" i="6"/>
  <c r="AR288" i="6"/>
  <c r="AS288" i="6"/>
  <c r="AO289" i="6"/>
  <c r="AP289" i="6"/>
  <c r="AQ289" i="6"/>
  <c r="AR289" i="6"/>
  <c r="AS289" i="6"/>
  <c r="AO290" i="6"/>
  <c r="AP290" i="6"/>
  <c r="AQ290" i="6"/>
  <c r="AR290" i="6"/>
  <c r="AS290" i="6"/>
  <c r="AO291" i="6"/>
  <c r="AP291" i="6"/>
  <c r="AQ291" i="6"/>
  <c r="AR291" i="6"/>
  <c r="AS291" i="6"/>
  <c r="AO292" i="6"/>
  <c r="AP292" i="6"/>
  <c r="AQ292" i="6"/>
  <c r="AR292" i="6"/>
  <c r="AS292" i="6"/>
  <c r="AO293" i="6"/>
  <c r="AP293" i="6"/>
  <c r="AQ293" i="6"/>
  <c r="AR293" i="6"/>
  <c r="AS293" i="6"/>
  <c r="AO294" i="6"/>
  <c r="AP294" i="6"/>
  <c r="AQ294" i="6"/>
  <c r="AR294" i="6"/>
  <c r="AS294" i="6"/>
  <c r="AO295" i="6"/>
  <c r="AP295" i="6"/>
  <c r="AQ295" i="6"/>
  <c r="AR295" i="6"/>
  <c r="AS295" i="6"/>
  <c r="AO296" i="6"/>
  <c r="AP296" i="6"/>
  <c r="AQ296" i="6"/>
  <c r="AR296" i="6"/>
  <c r="AS296" i="6"/>
  <c r="AO297" i="6"/>
  <c r="AP297" i="6"/>
  <c r="AQ297" i="6"/>
  <c r="AR297" i="6"/>
  <c r="AS297" i="6"/>
  <c r="AO298" i="6"/>
  <c r="AP298" i="6"/>
  <c r="AQ298" i="6"/>
  <c r="AR298" i="6"/>
  <c r="AS298" i="6"/>
  <c r="AO299" i="6"/>
  <c r="AP299" i="6"/>
  <c r="AQ299" i="6"/>
  <c r="AR299" i="6"/>
  <c r="AS299" i="6"/>
  <c r="AO300" i="6"/>
  <c r="AP300" i="6"/>
  <c r="AQ300" i="6"/>
  <c r="AR300" i="6"/>
  <c r="AS300" i="6"/>
  <c r="AO301" i="6"/>
  <c r="AP301" i="6"/>
  <c r="AQ301" i="6"/>
  <c r="AR301" i="6"/>
  <c r="AS301" i="6"/>
  <c r="AO302" i="6"/>
  <c r="AP302" i="6"/>
  <c r="AQ302" i="6"/>
  <c r="AR302" i="6"/>
  <c r="AS302" i="6"/>
  <c r="AO303" i="6"/>
  <c r="AP303" i="6"/>
  <c r="AQ303" i="6"/>
  <c r="AR303" i="6"/>
  <c r="AS303" i="6"/>
  <c r="AO304" i="6"/>
  <c r="AP304" i="6"/>
  <c r="AQ304" i="6"/>
  <c r="AR304" i="6"/>
  <c r="AS304" i="6"/>
  <c r="AO305" i="6"/>
  <c r="AP305" i="6"/>
  <c r="AQ305" i="6"/>
  <c r="AR305" i="6"/>
  <c r="AS305" i="6"/>
  <c r="AO306" i="6"/>
  <c r="AP306" i="6"/>
  <c r="AQ306" i="6"/>
  <c r="AR306" i="6"/>
  <c r="AS306" i="6"/>
  <c r="AO307" i="6"/>
  <c r="AP307" i="6"/>
  <c r="AQ307" i="6"/>
  <c r="AR307" i="6"/>
  <c r="AS307" i="6"/>
  <c r="AO308" i="6"/>
  <c r="AP308" i="6"/>
  <c r="AQ308" i="6"/>
  <c r="AR308" i="6"/>
  <c r="AS308" i="6"/>
  <c r="AO309" i="6"/>
  <c r="AP309" i="6"/>
  <c r="AQ309" i="6"/>
  <c r="AR309" i="6"/>
  <c r="AS309" i="6"/>
  <c r="AO310" i="6"/>
  <c r="AP310" i="6"/>
  <c r="AQ310" i="6"/>
  <c r="AR310" i="6"/>
  <c r="AS310" i="6"/>
  <c r="AO311" i="6"/>
  <c r="AP311" i="6"/>
  <c r="AQ311" i="6"/>
  <c r="AR311" i="6"/>
  <c r="AS311" i="6"/>
  <c r="AO312" i="6"/>
  <c r="AP312" i="6"/>
  <c r="AQ312" i="6"/>
  <c r="AR312" i="6"/>
  <c r="AS312" i="6"/>
  <c r="AO313" i="6"/>
  <c r="AP313" i="6"/>
  <c r="AQ313" i="6"/>
  <c r="AR313" i="6"/>
  <c r="AS313" i="6"/>
  <c r="AO314" i="6"/>
  <c r="AP314" i="6"/>
  <c r="AQ314" i="6"/>
  <c r="AR314" i="6"/>
  <c r="AS314" i="6"/>
  <c r="AO315" i="6"/>
  <c r="AP315" i="6"/>
  <c r="AQ315" i="6"/>
  <c r="AR315" i="6"/>
  <c r="AS315" i="6"/>
  <c r="AO316" i="6"/>
  <c r="AP316" i="6"/>
  <c r="AQ316" i="6"/>
  <c r="AR316" i="6"/>
  <c r="AS316" i="6"/>
  <c r="AO317" i="6"/>
  <c r="AP317" i="6"/>
  <c r="AQ317" i="6"/>
  <c r="AR317" i="6"/>
  <c r="AS317" i="6"/>
  <c r="AO318" i="6"/>
  <c r="AP318" i="6"/>
  <c r="AQ318" i="6"/>
  <c r="AR318" i="6"/>
  <c r="AS318" i="6"/>
  <c r="AO319" i="6"/>
  <c r="AP319" i="6"/>
  <c r="AQ319" i="6"/>
  <c r="AR319" i="6"/>
  <c r="AS319" i="6"/>
  <c r="AO320" i="6"/>
  <c r="AP320" i="6"/>
  <c r="AQ320" i="6"/>
  <c r="AR320" i="6"/>
  <c r="AS320" i="6"/>
  <c r="AO321" i="6"/>
  <c r="AP321" i="6"/>
  <c r="AQ321" i="6"/>
  <c r="AR321" i="6"/>
  <c r="AS321" i="6"/>
  <c r="AO322" i="6"/>
  <c r="AP322" i="6"/>
  <c r="AQ322" i="6"/>
  <c r="AR322" i="6"/>
  <c r="AS322" i="6"/>
  <c r="AO323" i="6"/>
  <c r="AP323" i="6"/>
  <c r="AQ323" i="6"/>
  <c r="AR323" i="6"/>
  <c r="AS323" i="6"/>
  <c r="AO324" i="6"/>
  <c r="AP324" i="6"/>
  <c r="AQ324" i="6"/>
  <c r="AR324" i="6"/>
  <c r="AS324" i="6"/>
  <c r="AO325" i="6"/>
  <c r="AP325" i="6"/>
  <c r="AQ325" i="6"/>
  <c r="AR325" i="6"/>
  <c r="AS325" i="6"/>
  <c r="AO326" i="6"/>
  <c r="AP326" i="6"/>
  <c r="AQ326" i="6"/>
  <c r="AR326" i="6"/>
  <c r="AS326" i="6"/>
  <c r="AO327" i="6"/>
  <c r="AP327" i="6"/>
  <c r="AQ327" i="6"/>
  <c r="AR327" i="6"/>
  <c r="AS327" i="6"/>
  <c r="AO328" i="6"/>
  <c r="AP328" i="6"/>
  <c r="AQ328" i="6"/>
  <c r="AR328" i="6"/>
  <c r="AS328" i="6"/>
  <c r="AO329" i="6"/>
  <c r="AP329" i="6"/>
  <c r="AQ329" i="6"/>
  <c r="AR329" i="6"/>
  <c r="AS329" i="6"/>
  <c r="AO330" i="6"/>
  <c r="AP330" i="6"/>
  <c r="AQ330" i="6"/>
  <c r="AR330" i="6"/>
  <c r="AS330" i="6"/>
  <c r="AO331" i="6"/>
  <c r="AP331" i="6"/>
  <c r="AQ331" i="6"/>
  <c r="AR331" i="6"/>
  <c r="AS331" i="6"/>
  <c r="AO332" i="6"/>
  <c r="AP332" i="6"/>
  <c r="AQ332" i="6"/>
  <c r="AR332" i="6"/>
  <c r="AS332" i="6"/>
  <c r="AO333" i="6"/>
  <c r="AP333" i="6"/>
  <c r="AQ333" i="6"/>
  <c r="AR333" i="6"/>
  <c r="AS333" i="6"/>
  <c r="AO334" i="6"/>
  <c r="AP334" i="6"/>
  <c r="AQ334" i="6"/>
  <c r="AR334" i="6"/>
  <c r="AS334" i="6"/>
  <c r="AO335" i="6"/>
  <c r="AP335" i="6"/>
  <c r="AQ335" i="6"/>
  <c r="AR335" i="6"/>
  <c r="AS335" i="6"/>
  <c r="AO336" i="6"/>
  <c r="AP336" i="6"/>
  <c r="AQ336" i="6"/>
  <c r="AR336" i="6"/>
  <c r="AS336" i="6"/>
  <c r="AO337" i="6"/>
  <c r="AP337" i="6"/>
  <c r="AQ337" i="6"/>
  <c r="AR337" i="6"/>
  <c r="AS337" i="6"/>
  <c r="AO338" i="6"/>
  <c r="AP338" i="6"/>
  <c r="AQ338" i="6"/>
  <c r="AR338" i="6"/>
  <c r="AS338" i="6"/>
  <c r="AO339" i="6"/>
  <c r="AP339" i="6"/>
  <c r="AQ339" i="6"/>
  <c r="AR339" i="6"/>
  <c r="AS339" i="6"/>
  <c r="AO340" i="6"/>
  <c r="AP340" i="6"/>
  <c r="AQ340" i="6"/>
  <c r="AR340" i="6"/>
  <c r="AS340" i="6"/>
  <c r="AO341" i="6"/>
  <c r="AP341" i="6"/>
  <c r="AQ341" i="6"/>
  <c r="AR341" i="6"/>
  <c r="AS341" i="6"/>
  <c r="AO342" i="6"/>
  <c r="AP342" i="6"/>
  <c r="AQ342" i="6"/>
  <c r="AR342" i="6"/>
  <c r="AS342" i="6"/>
  <c r="AO343" i="6"/>
  <c r="AP343" i="6"/>
  <c r="AQ343" i="6"/>
  <c r="AR343" i="6"/>
  <c r="AS343" i="6"/>
  <c r="AO344" i="6"/>
  <c r="AP344" i="6"/>
  <c r="AQ344" i="6"/>
  <c r="AR344" i="6"/>
  <c r="AS344" i="6"/>
  <c r="AO345" i="6"/>
  <c r="AP345" i="6"/>
  <c r="AQ345" i="6"/>
  <c r="AR345" i="6"/>
  <c r="AS345" i="6"/>
  <c r="AO346" i="6"/>
  <c r="AP346" i="6"/>
  <c r="AQ346" i="6"/>
  <c r="AR346" i="6"/>
  <c r="AS346" i="6"/>
  <c r="AO347" i="6"/>
  <c r="AP347" i="6"/>
  <c r="AQ347" i="6"/>
  <c r="AR347" i="6"/>
  <c r="AS347" i="6"/>
  <c r="AO348" i="6"/>
  <c r="AP348" i="6"/>
  <c r="AQ348" i="6"/>
  <c r="AR348" i="6"/>
  <c r="AS348" i="6"/>
  <c r="AO349" i="6"/>
  <c r="AP349" i="6"/>
  <c r="AQ349" i="6"/>
  <c r="AR349" i="6"/>
  <c r="AS349" i="6"/>
  <c r="AO350" i="6"/>
  <c r="AP350" i="6"/>
  <c r="AQ350" i="6"/>
  <c r="AR350" i="6"/>
  <c r="AS350" i="6"/>
  <c r="AO351" i="6"/>
  <c r="AP351" i="6"/>
  <c r="AQ351" i="6"/>
  <c r="AR351" i="6"/>
  <c r="AS351" i="6"/>
  <c r="AO352" i="6"/>
  <c r="AP352" i="6"/>
  <c r="AQ352" i="6"/>
  <c r="AR352" i="6"/>
  <c r="AS352" i="6"/>
  <c r="AO353" i="6"/>
  <c r="AP353" i="6"/>
  <c r="AQ353" i="6"/>
  <c r="AR353" i="6"/>
  <c r="AS353" i="6"/>
  <c r="AO354" i="6"/>
  <c r="AP354" i="6"/>
  <c r="AQ354" i="6"/>
  <c r="AR354" i="6"/>
  <c r="AS354" i="6"/>
  <c r="AO355" i="6"/>
  <c r="AP355" i="6"/>
  <c r="AQ355" i="6"/>
  <c r="AR355" i="6"/>
  <c r="AS355" i="6"/>
  <c r="AO356" i="6"/>
  <c r="AP356" i="6"/>
  <c r="AQ356" i="6"/>
  <c r="AR356" i="6"/>
  <c r="AS356" i="6"/>
  <c r="AO357" i="6"/>
  <c r="AP357" i="6"/>
  <c r="AQ357" i="6"/>
  <c r="AR357" i="6"/>
  <c r="AS357" i="6"/>
  <c r="AO358" i="6"/>
  <c r="AP358" i="6"/>
  <c r="AQ358" i="6"/>
  <c r="AR358" i="6"/>
  <c r="AS358" i="6"/>
  <c r="AO359" i="6"/>
  <c r="AP359" i="6"/>
  <c r="AQ359" i="6"/>
  <c r="AR359" i="6"/>
  <c r="AS359" i="6"/>
  <c r="AO360" i="6"/>
  <c r="AP360" i="6"/>
  <c r="AQ360" i="6"/>
  <c r="AR360" i="6"/>
  <c r="AS360" i="6"/>
  <c r="AO361" i="6"/>
  <c r="AP361" i="6"/>
  <c r="AQ361" i="6"/>
  <c r="AR361" i="6"/>
  <c r="AS361" i="6"/>
  <c r="AO362" i="6"/>
  <c r="AP362" i="6"/>
  <c r="AQ362" i="6"/>
  <c r="AR362" i="6"/>
  <c r="AS362" i="6"/>
  <c r="AO363" i="6"/>
  <c r="AP363" i="6"/>
  <c r="AQ363" i="6"/>
  <c r="AR363" i="6"/>
  <c r="AS363" i="6"/>
  <c r="AO54" i="6"/>
  <c r="AP54" i="6"/>
  <c r="AQ54" i="6"/>
  <c r="AR54" i="6"/>
  <c r="AS54" i="6"/>
  <c r="AO55" i="6"/>
  <c r="AP55" i="6"/>
  <c r="AQ55" i="6"/>
  <c r="AR55" i="6"/>
  <c r="AS55" i="6"/>
  <c r="AO56" i="6"/>
  <c r="AP56" i="6"/>
  <c r="AQ56" i="6"/>
  <c r="AR56" i="6"/>
  <c r="AS56" i="6"/>
  <c r="AO57" i="6"/>
  <c r="AP57" i="6"/>
  <c r="AQ57" i="6"/>
  <c r="AR57" i="6"/>
  <c r="AS57" i="6"/>
  <c r="AO58" i="6"/>
  <c r="AP58" i="6"/>
  <c r="AQ58" i="6"/>
  <c r="AR58" i="6"/>
  <c r="AS58" i="6"/>
  <c r="AO59" i="6"/>
  <c r="AP59" i="6"/>
  <c r="AQ59" i="6"/>
  <c r="AR59" i="6"/>
  <c r="AS59" i="6"/>
  <c r="AO60" i="6"/>
  <c r="AP60" i="6"/>
  <c r="AQ60" i="6"/>
  <c r="AR60" i="6"/>
  <c r="AS60" i="6"/>
  <c r="AO61" i="6"/>
  <c r="AP61" i="6"/>
  <c r="AQ61" i="6"/>
  <c r="AR61" i="6"/>
  <c r="AS61" i="6"/>
  <c r="AO62" i="6"/>
  <c r="AP62" i="6"/>
  <c r="AQ62" i="6"/>
  <c r="AR62" i="6"/>
  <c r="AS62" i="6"/>
  <c r="AO63" i="6"/>
  <c r="AP63" i="6"/>
  <c r="AQ63" i="6"/>
  <c r="AR63" i="6"/>
  <c r="AS63" i="6"/>
  <c r="AO64" i="6"/>
  <c r="AP64" i="6"/>
  <c r="AQ64" i="6"/>
  <c r="AR64" i="6"/>
  <c r="AS64" i="6"/>
  <c r="AO65" i="6"/>
  <c r="AP65" i="6"/>
  <c r="AQ65" i="6"/>
  <c r="AR65" i="6"/>
  <c r="AS65" i="6"/>
  <c r="AO66" i="6"/>
  <c r="AP66" i="6"/>
  <c r="AQ66" i="6"/>
  <c r="AR66" i="6"/>
  <c r="AS66" i="6"/>
  <c r="AO67" i="6"/>
  <c r="AP67" i="6"/>
  <c r="AQ67" i="6"/>
  <c r="AR67" i="6"/>
  <c r="AS67" i="6"/>
  <c r="AO68" i="6"/>
  <c r="AP68" i="6"/>
  <c r="AQ68" i="6"/>
  <c r="AR68" i="6"/>
  <c r="AS68" i="6"/>
  <c r="AO69" i="6"/>
  <c r="AP69" i="6"/>
  <c r="AQ69" i="6"/>
  <c r="AR69" i="6"/>
  <c r="AS69" i="6"/>
  <c r="AO70" i="6"/>
  <c r="AP70" i="6"/>
  <c r="AQ70" i="6"/>
  <c r="AR70" i="6"/>
  <c r="AS70" i="6"/>
  <c r="AO71" i="6"/>
  <c r="AP71" i="6"/>
  <c r="AQ71" i="6"/>
  <c r="AR71" i="6"/>
  <c r="AS71" i="6"/>
  <c r="AO72" i="6"/>
  <c r="AP72" i="6"/>
  <c r="AQ72" i="6"/>
  <c r="AR72" i="6"/>
  <c r="AS72" i="6"/>
  <c r="AO73" i="6"/>
  <c r="AP73" i="6"/>
  <c r="AQ73" i="6"/>
  <c r="AR73" i="6"/>
  <c r="AS73" i="6"/>
  <c r="AO74" i="6"/>
  <c r="AP74" i="6"/>
  <c r="AQ74" i="6"/>
  <c r="AR74" i="6"/>
  <c r="AS74" i="6"/>
  <c r="AO75" i="6"/>
  <c r="AP75" i="6"/>
  <c r="AQ75" i="6"/>
  <c r="AR75" i="6"/>
  <c r="AS75" i="6"/>
  <c r="AO76" i="6"/>
  <c r="AP76" i="6"/>
  <c r="AQ76" i="6"/>
  <c r="AR76" i="6"/>
  <c r="AS76" i="6"/>
  <c r="AO77" i="6"/>
  <c r="AP77" i="6"/>
  <c r="AQ77" i="6"/>
  <c r="AR77" i="6"/>
  <c r="AS77" i="6"/>
  <c r="AO78" i="6"/>
  <c r="AP78" i="6"/>
  <c r="AQ78" i="6"/>
  <c r="AR78" i="6"/>
  <c r="AS78" i="6"/>
  <c r="AO79" i="6"/>
  <c r="AP79" i="6"/>
  <c r="AQ79" i="6"/>
  <c r="AR79" i="6"/>
  <c r="AS79" i="6"/>
  <c r="AO80" i="6"/>
  <c r="AP80" i="6"/>
  <c r="AQ80" i="6"/>
  <c r="AR80" i="6"/>
  <c r="AS80" i="6"/>
  <c r="AO81" i="6"/>
  <c r="AP81" i="6"/>
  <c r="AQ81" i="6"/>
  <c r="AR81" i="6"/>
  <c r="AS81" i="6"/>
  <c r="AO82" i="6"/>
  <c r="AP82" i="6"/>
  <c r="AQ82" i="6"/>
  <c r="AR82" i="6"/>
  <c r="AS82" i="6"/>
  <c r="AO83" i="6"/>
  <c r="AP83" i="6"/>
  <c r="AQ83" i="6"/>
  <c r="AR83" i="6"/>
  <c r="AS83" i="6"/>
  <c r="AO84" i="6"/>
  <c r="AP84" i="6"/>
  <c r="AQ84" i="6"/>
  <c r="AR84" i="6"/>
  <c r="AS84" i="6"/>
  <c r="AO85" i="6"/>
  <c r="AP85" i="6"/>
  <c r="AQ85" i="6"/>
  <c r="AR85" i="6"/>
  <c r="AS85" i="6"/>
  <c r="AO86" i="6"/>
  <c r="AP86" i="6"/>
  <c r="AQ86" i="6"/>
  <c r="AR86" i="6"/>
  <c r="AS86" i="6"/>
  <c r="AO87" i="6"/>
  <c r="AP87" i="6"/>
  <c r="AQ87" i="6"/>
  <c r="AR87" i="6"/>
  <c r="AS87" i="6"/>
  <c r="AO88" i="6"/>
  <c r="AP88" i="6"/>
  <c r="AQ88" i="6"/>
  <c r="AR88" i="6"/>
  <c r="AS88" i="6"/>
  <c r="AO89" i="6"/>
  <c r="AP89" i="6"/>
  <c r="AQ89" i="6"/>
  <c r="AR89" i="6"/>
  <c r="AS89" i="6"/>
  <c r="AO90" i="6"/>
  <c r="AP90" i="6"/>
  <c r="AQ90" i="6"/>
  <c r="AR90" i="6"/>
  <c r="AS90" i="6"/>
  <c r="AO91" i="6"/>
  <c r="AP91" i="6"/>
  <c r="AQ91" i="6"/>
  <c r="AR91" i="6"/>
  <c r="AS91" i="6"/>
  <c r="AO92" i="6"/>
  <c r="AP92" i="6"/>
  <c r="AQ92" i="6"/>
  <c r="AR92" i="6"/>
  <c r="AS92" i="6"/>
  <c r="AO93" i="6"/>
  <c r="AP93" i="6"/>
  <c r="AQ93" i="6"/>
  <c r="AR93" i="6"/>
  <c r="AS93" i="6"/>
  <c r="AO94" i="6"/>
  <c r="AP94" i="6"/>
  <c r="AQ94" i="6"/>
  <c r="AR94" i="6"/>
  <c r="AS94" i="6"/>
  <c r="AO95" i="6"/>
  <c r="AP95" i="6"/>
  <c r="AQ95" i="6"/>
  <c r="AR95" i="6"/>
  <c r="AS95" i="6"/>
  <c r="AO96" i="6"/>
  <c r="AP96" i="6"/>
  <c r="AQ96" i="6"/>
  <c r="AR96" i="6"/>
  <c r="AS96" i="6"/>
  <c r="AO97" i="6"/>
  <c r="AP97" i="6"/>
  <c r="AQ97" i="6"/>
  <c r="AR97" i="6"/>
  <c r="AS97" i="6"/>
  <c r="AO98" i="6"/>
  <c r="AP98" i="6"/>
  <c r="AQ98" i="6"/>
  <c r="AR98" i="6"/>
  <c r="AS98" i="6"/>
  <c r="AO99" i="6"/>
  <c r="AP99" i="6"/>
  <c r="AQ99" i="6"/>
  <c r="AR99" i="6"/>
  <c r="AS99" i="6"/>
  <c r="AO100" i="6"/>
  <c r="AP100" i="6"/>
  <c r="AQ100" i="6"/>
  <c r="AR100" i="6"/>
  <c r="AS100" i="6"/>
  <c r="AO101" i="6"/>
  <c r="AP101" i="6"/>
  <c r="AQ101" i="6"/>
  <c r="AR101" i="6"/>
  <c r="AS101" i="6"/>
  <c r="AO102" i="6"/>
  <c r="AP102" i="6"/>
  <c r="AQ102" i="6"/>
  <c r="AR102" i="6"/>
  <c r="AS102" i="6"/>
  <c r="AO103" i="6"/>
  <c r="AP103" i="6"/>
  <c r="AQ103" i="6"/>
  <c r="AR103" i="6"/>
  <c r="AS103" i="6"/>
  <c r="AO104" i="6"/>
  <c r="AP104" i="6"/>
  <c r="AQ104" i="6"/>
  <c r="AR104" i="6"/>
  <c r="AS104" i="6"/>
  <c r="AO105" i="6"/>
  <c r="AP105" i="6"/>
  <c r="AQ105" i="6"/>
  <c r="AR105" i="6"/>
  <c r="AS105" i="6"/>
  <c r="AO106" i="6"/>
  <c r="AP106" i="6"/>
  <c r="AQ106" i="6"/>
  <c r="AR106" i="6"/>
  <c r="AS106" i="6"/>
  <c r="AO107" i="6"/>
  <c r="AP107" i="6"/>
  <c r="AQ107" i="6"/>
  <c r="AR107" i="6"/>
  <c r="AS107" i="6"/>
  <c r="AO108" i="6"/>
  <c r="AP108" i="6"/>
  <c r="AQ108" i="6"/>
  <c r="AR108" i="6"/>
  <c r="AS108" i="6"/>
  <c r="AO109" i="6"/>
  <c r="AP109" i="6"/>
  <c r="AQ109" i="6"/>
  <c r="AR109" i="6"/>
  <c r="AS109" i="6"/>
  <c r="AO110" i="6"/>
  <c r="AP110" i="6"/>
  <c r="AQ110" i="6"/>
  <c r="AR110" i="6"/>
  <c r="AS110" i="6"/>
  <c r="AO111" i="6"/>
  <c r="AP111" i="6"/>
  <c r="AQ111" i="6"/>
  <c r="AR111" i="6"/>
  <c r="AS111" i="6"/>
  <c r="AO112" i="6"/>
  <c r="AP112" i="6"/>
  <c r="AQ112" i="6"/>
  <c r="AR112" i="6"/>
  <c r="AS112" i="6"/>
  <c r="AO113" i="6"/>
  <c r="AP113" i="6"/>
  <c r="AQ113" i="6"/>
  <c r="AR113" i="6"/>
  <c r="AS113" i="6"/>
  <c r="AO114" i="6"/>
  <c r="AP114" i="6"/>
  <c r="AQ114" i="6"/>
  <c r="AR114" i="6"/>
  <c r="AS114" i="6"/>
  <c r="AO115" i="6"/>
  <c r="AP115" i="6"/>
  <c r="AQ115" i="6"/>
  <c r="AR115" i="6"/>
  <c r="AS115" i="6"/>
  <c r="AO116" i="6"/>
  <c r="AP116" i="6"/>
  <c r="AQ116" i="6"/>
  <c r="AR116" i="6"/>
  <c r="AS116" i="6"/>
  <c r="AO117" i="6"/>
  <c r="AP117" i="6"/>
  <c r="AQ117" i="6"/>
  <c r="AR117" i="6"/>
  <c r="AS117" i="6"/>
  <c r="AO118" i="6"/>
  <c r="AP118" i="6"/>
  <c r="AQ118" i="6"/>
  <c r="AR118" i="6"/>
  <c r="AS118" i="6"/>
  <c r="AO119" i="6"/>
  <c r="AP119" i="6"/>
  <c r="AQ119" i="6"/>
  <c r="AR119" i="6"/>
  <c r="AS119" i="6"/>
  <c r="AO120" i="6"/>
  <c r="AP120" i="6"/>
  <c r="AQ120" i="6"/>
  <c r="AR120" i="6"/>
  <c r="AS120" i="6"/>
  <c r="AO121" i="6"/>
  <c r="AP121" i="6"/>
  <c r="AQ121" i="6"/>
  <c r="AR121" i="6"/>
  <c r="AS121" i="6"/>
  <c r="AO122" i="6"/>
  <c r="AP122" i="6"/>
  <c r="AQ122" i="6"/>
  <c r="AR122" i="6"/>
  <c r="AS122" i="6"/>
  <c r="AO123" i="6"/>
  <c r="AP123" i="6"/>
  <c r="AQ123" i="6"/>
  <c r="AR123" i="6"/>
  <c r="AS123" i="6"/>
  <c r="AO124" i="6"/>
  <c r="AP124" i="6"/>
  <c r="AQ124" i="6"/>
  <c r="AR124" i="6"/>
  <c r="AS124" i="6"/>
  <c r="AO125" i="6"/>
  <c r="AP125" i="6"/>
  <c r="AQ125" i="6"/>
  <c r="AR125" i="6"/>
  <c r="AS125" i="6"/>
  <c r="AO126" i="6"/>
  <c r="AP126" i="6"/>
  <c r="AQ126" i="6"/>
  <c r="AR126" i="6"/>
  <c r="AS126" i="6"/>
  <c r="AO127" i="6"/>
  <c r="AP127" i="6"/>
  <c r="AQ127" i="6"/>
  <c r="AR127" i="6"/>
  <c r="AS127" i="6"/>
  <c r="AO128" i="6"/>
  <c r="AP128" i="6"/>
  <c r="AQ128" i="6"/>
  <c r="AR128" i="6"/>
  <c r="AS128" i="6"/>
  <c r="AO129" i="6"/>
  <c r="AP129" i="6"/>
  <c r="AQ129" i="6"/>
  <c r="AR129" i="6"/>
  <c r="AS129" i="6"/>
  <c r="AO130" i="6"/>
  <c r="AP130" i="6"/>
  <c r="AQ130" i="6"/>
  <c r="AR130" i="6"/>
  <c r="AS130" i="6"/>
  <c r="AO131" i="6"/>
  <c r="AP131" i="6"/>
  <c r="AQ131" i="6"/>
  <c r="AR131" i="6"/>
  <c r="AS131" i="6"/>
  <c r="AO132" i="6"/>
  <c r="AP132" i="6"/>
  <c r="AQ132" i="6"/>
  <c r="AR132" i="6"/>
  <c r="AS132" i="6"/>
  <c r="AO133" i="6"/>
  <c r="AP133" i="6"/>
  <c r="AQ133" i="6"/>
  <c r="AR133" i="6"/>
  <c r="AS133" i="6"/>
  <c r="AO134" i="6"/>
  <c r="AP134" i="6"/>
  <c r="AQ134" i="6"/>
  <c r="AR134" i="6"/>
  <c r="AS134" i="6"/>
  <c r="AO135" i="6"/>
  <c r="AP135" i="6"/>
  <c r="AQ135" i="6"/>
  <c r="AR135" i="6"/>
  <c r="AS135" i="6"/>
  <c r="AO136" i="6"/>
  <c r="AP136" i="6"/>
  <c r="AQ136" i="6"/>
  <c r="AR136" i="6"/>
  <c r="AS136" i="6"/>
  <c r="AO137" i="6"/>
  <c r="AP137" i="6"/>
  <c r="AQ137" i="6"/>
  <c r="AR137" i="6"/>
  <c r="AS137" i="6"/>
  <c r="AO138" i="6"/>
  <c r="AP138" i="6"/>
  <c r="AQ138" i="6"/>
  <c r="AR138" i="6"/>
  <c r="AS138" i="6"/>
  <c r="AO139" i="6"/>
  <c r="AP139" i="6"/>
  <c r="AQ139" i="6"/>
  <c r="AR139" i="6"/>
  <c r="AS139" i="6"/>
  <c r="AO140" i="6"/>
  <c r="AP140" i="6"/>
  <c r="AQ140" i="6"/>
  <c r="AR140" i="6"/>
  <c r="AS140" i="6"/>
  <c r="AO141" i="6"/>
  <c r="AP141" i="6"/>
  <c r="AQ141" i="6"/>
  <c r="AR141" i="6"/>
  <c r="AS141" i="6"/>
  <c r="AO142" i="6"/>
  <c r="AP142" i="6"/>
  <c r="AQ142" i="6"/>
  <c r="AR142" i="6"/>
  <c r="AS142" i="6"/>
  <c r="AO143" i="6"/>
  <c r="AP143" i="6"/>
  <c r="AQ143" i="6"/>
  <c r="AR143" i="6"/>
  <c r="AS143" i="6"/>
  <c r="AO144" i="6"/>
  <c r="AP144" i="6"/>
  <c r="AQ144" i="6"/>
  <c r="AR144" i="6"/>
  <c r="AS144" i="6"/>
  <c r="AO145" i="6"/>
  <c r="AP145" i="6"/>
  <c r="AQ145" i="6"/>
  <c r="AR145" i="6"/>
  <c r="AS145" i="6"/>
  <c r="AO146" i="6"/>
  <c r="AP146" i="6"/>
  <c r="AQ146" i="6"/>
  <c r="AR146" i="6"/>
  <c r="AS146" i="6"/>
  <c r="AO147" i="6"/>
  <c r="AP147" i="6"/>
  <c r="AQ147" i="6"/>
  <c r="AR147" i="6"/>
  <c r="AS147" i="6"/>
  <c r="AO148" i="6"/>
  <c r="AP148" i="6"/>
  <c r="AQ148" i="6"/>
  <c r="AR148" i="6"/>
  <c r="AS148" i="6"/>
  <c r="AO149" i="6"/>
  <c r="AP149" i="6"/>
  <c r="AQ149" i="6"/>
  <c r="AR149" i="6"/>
  <c r="AS149" i="6"/>
  <c r="AO150" i="6"/>
  <c r="AP150" i="6"/>
  <c r="AQ150" i="6"/>
  <c r="AR150" i="6"/>
  <c r="AS150" i="6"/>
  <c r="AO151" i="6"/>
  <c r="AP151" i="6"/>
  <c r="AQ151" i="6"/>
  <c r="AR151" i="6"/>
  <c r="AS151" i="6"/>
  <c r="AO152" i="6"/>
  <c r="AP152" i="6"/>
  <c r="AQ152" i="6"/>
  <c r="AR152" i="6"/>
  <c r="AS152" i="6"/>
  <c r="AO153" i="6"/>
  <c r="AP153" i="6"/>
  <c r="AQ153" i="6"/>
  <c r="AR153" i="6"/>
  <c r="AS153" i="6"/>
  <c r="AO154" i="6"/>
  <c r="AP154" i="6"/>
  <c r="AQ154" i="6"/>
  <c r="AR154" i="6"/>
  <c r="AS154" i="6"/>
  <c r="AO155" i="6"/>
  <c r="AP155" i="6"/>
  <c r="AQ155" i="6"/>
  <c r="AR155" i="6"/>
  <c r="AS155" i="6"/>
  <c r="AO156" i="6"/>
  <c r="AP156" i="6"/>
  <c r="AQ156" i="6"/>
  <c r="AR156" i="6"/>
  <c r="AS156" i="6"/>
  <c r="AO157" i="6"/>
  <c r="AP157" i="6"/>
  <c r="AQ157" i="6"/>
  <c r="AR157" i="6"/>
  <c r="AS157" i="6"/>
  <c r="AO158" i="6"/>
  <c r="AP158" i="6"/>
  <c r="AQ158" i="6"/>
  <c r="AR158" i="6"/>
  <c r="AS158" i="6"/>
  <c r="AO159" i="6"/>
  <c r="AP159" i="6"/>
  <c r="AQ159" i="6"/>
  <c r="AR159" i="6"/>
  <c r="AS159" i="6"/>
  <c r="AO160" i="6"/>
  <c r="AP160" i="6"/>
  <c r="AQ160" i="6"/>
  <c r="AR160" i="6"/>
  <c r="AS160" i="6"/>
  <c r="AO161" i="6"/>
  <c r="AP161" i="6"/>
  <c r="AQ161" i="6"/>
  <c r="AR161" i="6"/>
  <c r="AS161" i="6"/>
  <c r="AO162" i="6"/>
  <c r="AP162" i="6"/>
  <c r="AQ162" i="6"/>
  <c r="AR162" i="6"/>
  <c r="AS162" i="6"/>
  <c r="AO163" i="6"/>
  <c r="AP163" i="6"/>
  <c r="AQ163" i="6"/>
  <c r="AR163" i="6"/>
  <c r="AS163" i="6"/>
  <c r="AO164" i="6"/>
  <c r="AP164" i="6"/>
  <c r="AQ164" i="6"/>
  <c r="AR164" i="6"/>
  <c r="AS164" i="6"/>
  <c r="AO165" i="6"/>
  <c r="AP165" i="6"/>
  <c r="AQ165" i="6"/>
  <c r="AR165" i="6"/>
  <c r="AS165" i="6"/>
  <c r="AO166" i="6"/>
  <c r="AP166" i="6"/>
  <c r="AQ166" i="6"/>
  <c r="AR166" i="6"/>
  <c r="AS166" i="6"/>
  <c r="AO167" i="6"/>
  <c r="AP167" i="6"/>
  <c r="AQ167" i="6"/>
  <c r="AR167" i="6"/>
  <c r="AS167" i="6"/>
  <c r="AO168" i="6"/>
  <c r="AP168" i="6"/>
  <c r="AQ168" i="6"/>
  <c r="AR168" i="6"/>
  <c r="AS168" i="6"/>
  <c r="AO169" i="6"/>
  <c r="AP169" i="6"/>
  <c r="AQ169" i="6"/>
  <c r="AR169" i="6"/>
  <c r="AS169" i="6"/>
  <c r="AO170" i="6"/>
  <c r="AP170" i="6"/>
  <c r="AQ170" i="6"/>
  <c r="AR170" i="6"/>
  <c r="AS170" i="6"/>
  <c r="AO171" i="6"/>
  <c r="AP171" i="6"/>
  <c r="AQ171" i="6"/>
  <c r="AR171" i="6"/>
  <c r="AS171" i="6"/>
  <c r="AO172" i="6"/>
  <c r="AP172" i="6"/>
  <c r="AQ172" i="6"/>
  <c r="AR172" i="6"/>
  <c r="AS172" i="6"/>
  <c r="AO173" i="6"/>
  <c r="AP173" i="6"/>
  <c r="AQ173" i="6"/>
  <c r="AR173" i="6"/>
  <c r="AS173" i="6"/>
  <c r="AO174" i="6"/>
  <c r="AP174" i="6"/>
  <c r="AQ174" i="6"/>
  <c r="AR174" i="6"/>
  <c r="AS174" i="6"/>
  <c r="AO175" i="6"/>
  <c r="AP175" i="6"/>
  <c r="AQ175" i="6"/>
  <c r="AR175" i="6"/>
  <c r="AS175" i="6"/>
  <c r="AO176" i="6"/>
  <c r="AP176" i="6"/>
  <c r="AQ176" i="6"/>
  <c r="AR176" i="6"/>
  <c r="AS176" i="6"/>
  <c r="AO177" i="6"/>
  <c r="AP177" i="6"/>
  <c r="AQ177" i="6"/>
  <c r="AR177" i="6"/>
  <c r="AS177" i="6"/>
  <c r="AO178" i="6"/>
  <c r="AP178" i="6"/>
  <c r="AQ178" i="6"/>
  <c r="AR178" i="6"/>
  <c r="AS178" i="6"/>
  <c r="AO179" i="6"/>
  <c r="AP179" i="6"/>
  <c r="AQ179" i="6"/>
  <c r="AR179" i="6"/>
  <c r="AS179" i="6"/>
  <c r="AO180" i="6"/>
  <c r="AP180" i="6"/>
  <c r="AQ180" i="6"/>
  <c r="AR180" i="6"/>
  <c r="AS180" i="6"/>
  <c r="AO181" i="6"/>
  <c r="AP181" i="6"/>
  <c r="AQ181" i="6"/>
  <c r="AR181" i="6"/>
  <c r="AS181" i="6"/>
  <c r="AO182" i="6"/>
  <c r="AP182" i="6"/>
  <c r="AQ182" i="6"/>
  <c r="AR182" i="6"/>
  <c r="AS182" i="6"/>
  <c r="AO183" i="6"/>
  <c r="AP183" i="6"/>
  <c r="AQ183" i="6"/>
  <c r="AR183" i="6"/>
  <c r="AS183" i="6"/>
  <c r="AO184" i="6"/>
  <c r="AP184" i="6"/>
  <c r="AQ184" i="6"/>
  <c r="AR184" i="6"/>
  <c r="AS184" i="6"/>
  <c r="AO185" i="6"/>
  <c r="AP185" i="6"/>
  <c r="AQ185" i="6"/>
  <c r="AR185" i="6"/>
  <c r="AS185" i="6"/>
  <c r="AO186" i="6"/>
  <c r="AP186" i="6"/>
  <c r="AQ186" i="6"/>
  <c r="AR186" i="6"/>
  <c r="AS186" i="6"/>
  <c r="AO187" i="6"/>
  <c r="AP187" i="6"/>
  <c r="AQ187" i="6"/>
  <c r="AR187" i="6"/>
  <c r="AS187" i="6"/>
  <c r="AO188" i="6"/>
  <c r="AP188" i="6"/>
  <c r="AQ188" i="6"/>
  <c r="AR188" i="6"/>
  <c r="AS188" i="6"/>
  <c r="AO189" i="6"/>
  <c r="AP189" i="6"/>
  <c r="AQ189" i="6"/>
  <c r="AR189" i="6"/>
  <c r="AS189" i="6"/>
  <c r="AS53" i="6"/>
  <c r="AR53" i="6"/>
  <c r="AQ53" i="6"/>
  <c r="AP53" i="6"/>
  <c r="AO53" i="6"/>
  <c r="AS52" i="6"/>
  <c r="AR52" i="6"/>
  <c r="AQ52" i="6"/>
  <c r="AP52" i="6"/>
  <c r="AO52" i="6"/>
  <c r="AS51" i="6"/>
  <c r="AR51" i="6"/>
  <c r="AQ51" i="6"/>
  <c r="AP51" i="6"/>
  <c r="AO51" i="6"/>
  <c r="AS50" i="6"/>
  <c r="AR50" i="6"/>
  <c r="AQ50" i="6"/>
  <c r="AP50" i="6"/>
  <c r="AO50" i="6"/>
  <c r="AS49" i="6"/>
  <c r="AR49" i="6"/>
  <c r="AQ49" i="6"/>
  <c r="AP49" i="6"/>
  <c r="AO49" i="6"/>
  <c r="AS48" i="6"/>
  <c r="AR48" i="6"/>
  <c r="AQ48" i="6"/>
  <c r="AP48" i="6"/>
  <c r="AO48" i="6"/>
  <c r="AS47" i="6"/>
  <c r="AR47" i="6"/>
  <c r="AQ47" i="6"/>
  <c r="AP47" i="6"/>
  <c r="AO47" i="6"/>
  <c r="AS46" i="6"/>
  <c r="AR46" i="6"/>
  <c r="AQ46" i="6"/>
  <c r="AP46" i="6"/>
  <c r="AO46" i="6"/>
  <c r="AS45" i="6"/>
  <c r="AR45" i="6"/>
  <c r="AQ45" i="6"/>
  <c r="AP45" i="6"/>
  <c r="AO45" i="6"/>
  <c r="AS44" i="6"/>
  <c r="AR44" i="6"/>
  <c r="AQ44" i="6"/>
  <c r="AP44" i="6"/>
  <c r="AO44" i="6"/>
  <c r="AS43" i="6"/>
  <c r="AR43" i="6"/>
  <c r="AQ43" i="6"/>
  <c r="AP43" i="6"/>
  <c r="AO43" i="6"/>
  <c r="AS42" i="6"/>
  <c r="AR42" i="6"/>
  <c r="AQ42" i="6"/>
  <c r="AP42" i="6"/>
  <c r="AO42" i="6"/>
  <c r="AS41" i="6"/>
  <c r="AR41" i="6"/>
  <c r="AQ41" i="6"/>
  <c r="AP41" i="6"/>
  <c r="AO41" i="6"/>
  <c r="AS40" i="6"/>
  <c r="AR40" i="6"/>
  <c r="AQ40" i="6"/>
  <c r="AP40" i="6"/>
  <c r="AO40" i="6"/>
  <c r="AS39" i="6"/>
  <c r="AR39" i="6"/>
  <c r="AQ39" i="6"/>
  <c r="AP39" i="6"/>
  <c r="AO39" i="6"/>
  <c r="AS38" i="6"/>
  <c r="AR38" i="6"/>
  <c r="AQ38" i="6"/>
  <c r="AP38" i="6"/>
  <c r="AO38" i="6"/>
  <c r="AS37" i="6"/>
  <c r="AR37" i="6"/>
  <c r="AQ37" i="6"/>
  <c r="AP37" i="6"/>
  <c r="AO37" i="6"/>
  <c r="AS36" i="6"/>
  <c r="AR36" i="6"/>
  <c r="AQ36" i="6"/>
  <c r="AP36" i="6"/>
  <c r="AO36" i="6"/>
  <c r="AS35" i="6"/>
  <c r="AR35" i="6"/>
  <c r="AQ35" i="6"/>
  <c r="AP35" i="6"/>
  <c r="AO35" i="6"/>
  <c r="AS34" i="6"/>
  <c r="AR34" i="6"/>
  <c r="AQ34" i="6"/>
  <c r="AP34" i="6"/>
  <c r="AO34" i="6"/>
  <c r="AS33" i="6"/>
  <c r="AR33" i="6"/>
  <c r="AQ33" i="6"/>
  <c r="AP33" i="6"/>
  <c r="AO33" i="6"/>
  <c r="AS32" i="6"/>
  <c r="AR32" i="6"/>
  <c r="AQ32" i="6"/>
  <c r="AP32" i="6"/>
  <c r="AO32" i="6"/>
  <c r="AS31" i="6"/>
  <c r="AR31" i="6"/>
  <c r="AQ31" i="6"/>
  <c r="AP31" i="6"/>
  <c r="AO31" i="6"/>
  <c r="AS30" i="6"/>
  <c r="AR30" i="6"/>
  <c r="AQ30" i="6"/>
  <c r="AP30" i="6"/>
  <c r="AO30" i="6"/>
  <c r="AS29" i="6"/>
  <c r="AR29" i="6"/>
  <c r="AQ29" i="6"/>
  <c r="AP29" i="6"/>
  <c r="AO29" i="6"/>
  <c r="AS28" i="6"/>
  <c r="AR28" i="6"/>
  <c r="AQ28" i="6"/>
  <c r="AP28" i="6"/>
  <c r="AO28" i="6"/>
  <c r="AS27" i="6"/>
  <c r="AR27" i="6"/>
  <c r="AQ27" i="6"/>
  <c r="AP27" i="6"/>
  <c r="AO27" i="6"/>
  <c r="AS26" i="6"/>
  <c r="AR26" i="6"/>
  <c r="AQ26" i="6"/>
  <c r="AP26" i="6"/>
  <c r="AO26" i="6"/>
  <c r="AS25" i="6"/>
  <c r="AR25" i="6"/>
  <c r="AQ25" i="6"/>
  <c r="AP25" i="6"/>
  <c r="AO25" i="6"/>
  <c r="AS24" i="6"/>
  <c r="AR24" i="6"/>
  <c r="AQ24" i="6"/>
  <c r="AP24" i="6"/>
  <c r="AO24" i="6"/>
  <c r="AS23" i="6"/>
  <c r="AR23" i="6"/>
  <c r="AQ23" i="6"/>
  <c r="AP23" i="6"/>
  <c r="AO23" i="6"/>
  <c r="AS22" i="6"/>
  <c r="AR22" i="6"/>
  <c r="AQ22" i="6"/>
  <c r="AP22" i="6"/>
  <c r="AO22" i="6"/>
  <c r="AS21" i="6"/>
  <c r="AR21" i="6"/>
  <c r="AQ21" i="6"/>
  <c r="AP21" i="6"/>
  <c r="AO21" i="6"/>
  <c r="AS20" i="6"/>
  <c r="AR20" i="6"/>
  <c r="AQ20" i="6"/>
  <c r="AP20" i="6"/>
  <c r="AO20" i="6"/>
  <c r="AS19" i="6"/>
  <c r="AR19" i="6"/>
  <c r="AQ19" i="6"/>
  <c r="AP19" i="6"/>
  <c r="AO19" i="6"/>
  <c r="AS18" i="6"/>
  <c r="AR18" i="6"/>
  <c r="AQ18" i="6"/>
  <c r="AP18" i="6"/>
  <c r="AO18" i="6"/>
  <c r="AS17" i="6"/>
  <c r="AR17" i="6"/>
  <c r="AQ17" i="6"/>
  <c r="AP17" i="6"/>
  <c r="AO17" i="6"/>
  <c r="AS16" i="6"/>
  <c r="AR16" i="6"/>
  <c r="AQ16" i="6"/>
  <c r="AP16" i="6"/>
  <c r="AO16" i="6"/>
  <c r="AS15" i="6"/>
  <c r="AR15" i="6"/>
  <c r="AQ15" i="6"/>
  <c r="AP15" i="6"/>
  <c r="AO15" i="6"/>
  <c r="AS14" i="6"/>
  <c r="AR14" i="6"/>
  <c r="AQ14" i="6"/>
  <c r="AP14" i="6"/>
  <c r="AO14" i="6"/>
  <c r="AS13" i="6"/>
  <c r="AR13" i="6"/>
  <c r="AQ13" i="6"/>
  <c r="AP13" i="6"/>
  <c r="AO13" i="6"/>
  <c r="AS12" i="6"/>
  <c r="AR12" i="6"/>
  <c r="AQ12" i="6"/>
  <c r="AP12" i="6"/>
  <c r="AO12" i="6"/>
  <c r="AS11" i="6"/>
  <c r="AR11" i="6"/>
  <c r="AQ11" i="6"/>
  <c r="AP11" i="6"/>
  <c r="AO11" i="6"/>
  <c r="AS10" i="6"/>
  <c r="AR10" i="6"/>
  <c r="AQ10" i="6"/>
  <c r="AP10" i="6"/>
  <c r="AO10" i="6"/>
  <c r="AS9" i="6"/>
  <c r="AR9" i="6"/>
  <c r="AQ9" i="6"/>
  <c r="AP9" i="6"/>
  <c r="AO9" i="6"/>
  <c r="AS8" i="6"/>
  <c r="AR8" i="6"/>
  <c r="AQ8" i="6"/>
  <c r="AP8" i="6"/>
  <c r="AO8" i="6"/>
  <c r="AS7" i="6"/>
  <c r="AR7" i="6"/>
  <c r="AQ7" i="6"/>
  <c r="AP7" i="6"/>
  <c r="AO7" i="6"/>
  <c r="AS6" i="6"/>
  <c r="AR6" i="6"/>
  <c r="AQ6" i="6"/>
  <c r="AP6" i="6"/>
  <c r="AO6" i="6"/>
  <c r="AS5" i="6"/>
  <c r="AR5" i="6"/>
  <c r="AQ5" i="6"/>
  <c r="AP5" i="6"/>
  <c r="AO5" i="6"/>
  <c r="AS4" i="6"/>
  <c r="AR4" i="6"/>
  <c r="AQ4" i="6"/>
  <c r="AP4" i="6"/>
  <c r="AO4" i="6"/>
  <c r="AH5" i="6"/>
  <c r="AI5" i="6"/>
  <c r="AJ5" i="6"/>
  <c r="AK5" i="6"/>
  <c r="AL5" i="6"/>
  <c r="AH6" i="6"/>
  <c r="AI6" i="6"/>
  <c r="AJ6" i="6"/>
  <c r="AK6" i="6"/>
  <c r="AL6" i="6"/>
  <c r="AH7" i="6"/>
  <c r="AI7" i="6"/>
  <c r="AJ7" i="6"/>
  <c r="AK7" i="6"/>
  <c r="AL7" i="6"/>
  <c r="AH8" i="6"/>
  <c r="AI8" i="6"/>
  <c r="AJ8" i="6"/>
  <c r="AK8" i="6"/>
  <c r="AL8" i="6"/>
  <c r="AH9" i="6"/>
  <c r="AI9" i="6"/>
  <c r="AJ9" i="6"/>
  <c r="AK9" i="6"/>
  <c r="AL9" i="6"/>
  <c r="AH10" i="6"/>
  <c r="AI10" i="6"/>
  <c r="AJ10" i="6"/>
  <c r="AK10" i="6"/>
  <c r="AL10" i="6"/>
  <c r="AH11" i="6"/>
  <c r="AI11" i="6"/>
  <c r="AJ11" i="6"/>
  <c r="AK11" i="6"/>
  <c r="AL11" i="6"/>
  <c r="AH12" i="6"/>
  <c r="AI12" i="6"/>
  <c r="AJ12" i="6"/>
  <c r="AK12" i="6"/>
  <c r="AL12" i="6"/>
  <c r="AH13" i="6"/>
  <c r="AI13" i="6"/>
  <c r="AJ13" i="6"/>
  <c r="AK13" i="6"/>
  <c r="AL13" i="6"/>
  <c r="AH14" i="6"/>
  <c r="AI14" i="6"/>
  <c r="AJ14" i="6"/>
  <c r="AK14" i="6"/>
  <c r="AL14" i="6"/>
  <c r="AH15" i="6"/>
  <c r="AI15" i="6"/>
  <c r="AJ15" i="6"/>
  <c r="AK15" i="6"/>
  <c r="AL15" i="6"/>
  <c r="AH16" i="6"/>
  <c r="AI16" i="6"/>
  <c r="AJ16" i="6"/>
  <c r="AK16" i="6"/>
  <c r="AL16" i="6"/>
  <c r="AH17" i="6"/>
  <c r="AI17" i="6"/>
  <c r="AJ17" i="6"/>
  <c r="AK17" i="6"/>
  <c r="AL17" i="6"/>
  <c r="AH18" i="6"/>
  <c r="AI18" i="6"/>
  <c r="AJ18" i="6"/>
  <c r="AK18" i="6"/>
  <c r="AL18" i="6"/>
  <c r="AH19" i="6"/>
  <c r="AI19" i="6"/>
  <c r="AJ19" i="6"/>
  <c r="AK19" i="6"/>
  <c r="AL19" i="6"/>
  <c r="AH20" i="6"/>
  <c r="AI20" i="6"/>
  <c r="AJ20" i="6"/>
  <c r="AK20" i="6"/>
  <c r="AL20" i="6"/>
  <c r="AH21" i="6"/>
  <c r="AI21" i="6"/>
  <c r="AJ21" i="6"/>
  <c r="AK21" i="6"/>
  <c r="AL21" i="6"/>
  <c r="AH22" i="6"/>
  <c r="AI22" i="6"/>
  <c r="AJ22" i="6"/>
  <c r="AK22" i="6"/>
  <c r="AL22" i="6"/>
  <c r="AH23" i="6"/>
  <c r="AI23" i="6"/>
  <c r="AJ23" i="6"/>
  <c r="AK23" i="6"/>
  <c r="AL23" i="6"/>
  <c r="AH24" i="6"/>
  <c r="AI24" i="6"/>
  <c r="AJ24" i="6"/>
  <c r="AK24" i="6"/>
  <c r="AL24" i="6"/>
  <c r="AH25" i="6"/>
  <c r="AI25" i="6"/>
  <c r="AJ25" i="6"/>
  <c r="AK25" i="6"/>
  <c r="AL25" i="6"/>
  <c r="AH26" i="6"/>
  <c r="AI26" i="6"/>
  <c r="AJ26" i="6"/>
  <c r="AK26" i="6"/>
  <c r="AL26" i="6"/>
  <c r="AH27" i="6"/>
  <c r="AI27" i="6"/>
  <c r="AJ27" i="6"/>
  <c r="AK27" i="6"/>
  <c r="AL27" i="6"/>
  <c r="AH28" i="6"/>
  <c r="AI28" i="6"/>
  <c r="AJ28" i="6"/>
  <c r="AK28" i="6"/>
  <c r="AL28" i="6"/>
  <c r="AH29" i="6"/>
  <c r="AI29" i="6"/>
  <c r="AJ29" i="6"/>
  <c r="AK29" i="6"/>
  <c r="AL29" i="6"/>
  <c r="AH30" i="6"/>
  <c r="AI30" i="6"/>
  <c r="AJ30" i="6"/>
  <c r="AK30" i="6"/>
  <c r="AL30" i="6"/>
  <c r="AH31" i="6"/>
  <c r="AI31" i="6"/>
  <c r="AJ31" i="6"/>
  <c r="AK31" i="6"/>
  <c r="AL31" i="6"/>
  <c r="AH32" i="6"/>
  <c r="AI32" i="6"/>
  <c r="AJ32" i="6"/>
  <c r="AK32" i="6"/>
  <c r="AL32" i="6"/>
  <c r="AH33" i="6"/>
  <c r="AI33" i="6"/>
  <c r="AJ33" i="6"/>
  <c r="AK33" i="6"/>
  <c r="AL33" i="6"/>
  <c r="AH34" i="6"/>
  <c r="AI34" i="6"/>
  <c r="AJ34" i="6"/>
  <c r="AK34" i="6"/>
  <c r="AL34" i="6"/>
  <c r="AH35" i="6"/>
  <c r="AI35" i="6"/>
  <c r="AJ35" i="6"/>
  <c r="AK35" i="6"/>
  <c r="AL35" i="6"/>
  <c r="AH36" i="6"/>
  <c r="AI36" i="6"/>
  <c r="AJ36" i="6"/>
  <c r="AK36" i="6"/>
  <c r="AL36" i="6"/>
  <c r="AH37" i="6"/>
  <c r="AI37" i="6"/>
  <c r="AJ37" i="6"/>
  <c r="AK37" i="6"/>
  <c r="AL37" i="6"/>
  <c r="AH38" i="6"/>
  <c r="AI38" i="6"/>
  <c r="AJ38" i="6"/>
  <c r="AK38" i="6"/>
  <c r="AL38" i="6"/>
  <c r="AH39" i="6"/>
  <c r="AI39" i="6"/>
  <c r="AJ39" i="6"/>
  <c r="AK39" i="6"/>
  <c r="AL39" i="6"/>
  <c r="AH40" i="6"/>
  <c r="AI40" i="6"/>
  <c r="AJ40" i="6"/>
  <c r="AK40" i="6"/>
  <c r="AL40" i="6"/>
  <c r="AH41" i="6"/>
  <c r="AI41" i="6"/>
  <c r="AJ41" i="6"/>
  <c r="AK41" i="6"/>
  <c r="AL41" i="6"/>
  <c r="AH42" i="6"/>
  <c r="AI42" i="6"/>
  <c r="AJ42" i="6"/>
  <c r="AK42" i="6"/>
  <c r="AL42" i="6"/>
  <c r="AH43" i="6"/>
  <c r="AI43" i="6"/>
  <c r="AJ43" i="6"/>
  <c r="AK43" i="6"/>
  <c r="AL43" i="6"/>
  <c r="AH44" i="6"/>
  <c r="AI44" i="6"/>
  <c r="AJ44" i="6"/>
  <c r="AK44" i="6"/>
  <c r="AL44" i="6"/>
  <c r="AH45" i="6"/>
  <c r="AI45" i="6"/>
  <c r="AJ45" i="6"/>
  <c r="AK45" i="6"/>
  <c r="AL45" i="6"/>
  <c r="AH46" i="6"/>
  <c r="AI46" i="6"/>
  <c r="AJ46" i="6"/>
  <c r="AK46" i="6"/>
  <c r="AL46" i="6"/>
  <c r="AH47" i="6"/>
  <c r="AI47" i="6"/>
  <c r="AJ47" i="6"/>
  <c r="AK47" i="6"/>
  <c r="AL47" i="6"/>
  <c r="AH48" i="6"/>
  <c r="AI48" i="6"/>
  <c r="AJ48" i="6"/>
  <c r="AK48" i="6"/>
  <c r="AL48" i="6"/>
  <c r="AH49" i="6"/>
  <c r="AI49" i="6"/>
  <c r="AJ49" i="6"/>
  <c r="AK49" i="6"/>
  <c r="AL49" i="6"/>
  <c r="AH50" i="6"/>
  <c r="AI50" i="6"/>
  <c r="AJ50" i="6"/>
  <c r="AK50" i="6"/>
  <c r="AL50" i="6"/>
  <c r="AH51" i="6"/>
  <c r="AI51" i="6"/>
  <c r="AJ51" i="6"/>
  <c r="AK51" i="6"/>
  <c r="AL51" i="6"/>
  <c r="AH52" i="6"/>
  <c r="AI52" i="6"/>
  <c r="AJ52" i="6"/>
  <c r="AK52" i="6"/>
  <c r="AL52" i="6"/>
  <c r="AH53" i="6"/>
  <c r="AI53" i="6"/>
  <c r="AJ53" i="6"/>
  <c r="AK53" i="6"/>
  <c r="AL53" i="6"/>
  <c r="AI4" i="6"/>
  <c r="AJ4" i="6"/>
  <c r="AK4" i="6"/>
  <c r="AL4" i="6"/>
  <c r="AH4" i="6"/>
  <c r="AA5" i="6"/>
  <c r="AB5" i="6"/>
  <c r="AC5" i="6"/>
  <c r="AD5" i="6"/>
  <c r="AE5" i="6"/>
  <c r="AA6" i="6"/>
  <c r="AB6" i="6"/>
  <c r="AC6" i="6"/>
  <c r="AD6" i="6"/>
  <c r="AE6" i="6"/>
  <c r="AA7" i="6"/>
  <c r="AB7" i="6"/>
  <c r="AC7" i="6"/>
  <c r="AD7" i="6"/>
  <c r="AE7" i="6"/>
  <c r="AA8" i="6"/>
  <c r="AB8" i="6"/>
  <c r="AC8" i="6"/>
  <c r="AD8" i="6"/>
  <c r="AE8" i="6"/>
  <c r="AA9" i="6"/>
  <c r="AB9" i="6"/>
  <c r="AC9" i="6"/>
  <c r="AD9" i="6"/>
  <c r="AE9" i="6"/>
  <c r="AA10" i="6"/>
  <c r="AB10" i="6"/>
  <c r="AC10" i="6"/>
  <c r="AD10" i="6"/>
  <c r="AE10" i="6"/>
  <c r="AA11" i="6"/>
  <c r="AB11" i="6"/>
  <c r="AC11" i="6"/>
  <c r="AD11" i="6"/>
  <c r="AE11" i="6"/>
  <c r="AA12" i="6"/>
  <c r="AB12" i="6"/>
  <c r="AC12" i="6"/>
  <c r="AD12" i="6"/>
  <c r="AE12" i="6"/>
  <c r="AA13" i="6"/>
  <c r="AB13" i="6"/>
  <c r="AC13" i="6"/>
  <c r="AD13" i="6"/>
  <c r="AE13" i="6"/>
  <c r="AA14" i="6"/>
  <c r="AB14" i="6"/>
  <c r="AC14" i="6"/>
  <c r="AD14" i="6"/>
  <c r="AE14" i="6"/>
  <c r="AA15" i="6"/>
  <c r="AB15" i="6"/>
  <c r="AC15" i="6"/>
  <c r="AD15" i="6"/>
  <c r="AE15" i="6"/>
  <c r="AA16" i="6"/>
  <c r="AB16" i="6"/>
  <c r="AC16" i="6"/>
  <c r="AD16" i="6"/>
  <c r="AE16" i="6"/>
  <c r="AA17" i="6"/>
  <c r="AB17" i="6"/>
  <c r="AC17" i="6"/>
  <c r="AD17" i="6"/>
  <c r="AE17" i="6"/>
  <c r="AA18" i="6"/>
  <c r="AB18" i="6"/>
  <c r="AC18" i="6"/>
  <c r="AD18" i="6"/>
  <c r="AE18" i="6"/>
  <c r="AA19" i="6"/>
  <c r="AB19" i="6"/>
  <c r="AC19" i="6"/>
  <c r="AD19" i="6"/>
  <c r="AE19" i="6"/>
  <c r="AA20" i="6"/>
  <c r="AB20" i="6"/>
  <c r="AC20" i="6"/>
  <c r="AD20" i="6"/>
  <c r="AE20" i="6"/>
  <c r="AA21" i="6"/>
  <c r="AB21" i="6"/>
  <c r="AC21" i="6"/>
  <c r="AD21" i="6"/>
  <c r="AE21" i="6"/>
  <c r="AA22" i="6"/>
  <c r="AB22" i="6"/>
  <c r="AC22" i="6"/>
  <c r="AD22" i="6"/>
  <c r="AE22" i="6"/>
  <c r="AA23" i="6"/>
  <c r="AB23" i="6"/>
  <c r="AC23" i="6"/>
  <c r="AD23" i="6"/>
  <c r="AE23" i="6"/>
  <c r="AA24" i="6"/>
  <c r="AB24" i="6"/>
  <c r="AC24" i="6"/>
  <c r="AD24" i="6"/>
  <c r="AE24" i="6"/>
  <c r="AA25" i="6"/>
  <c r="AB25" i="6"/>
  <c r="AC25" i="6"/>
  <c r="AD25" i="6"/>
  <c r="AE25" i="6"/>
  <c r="AA26" i="6"/>
  <c r="AB26" i="6"/>
  <c r="AC26" i="6"/>
  <c r="AD26" i="6"/>
  <c r="AE26" i="6"/>
  <c r="AA27" i="6"/>
  <c r="AB27" i="6"/>
  <c r="AC27" i="6"/>
  <c r="AD27" i="6"/>
  <c r="AE27" i="6"/>
  <c r="AA28" i="6"/>
  <c r="AB28" i="6"/>
  <c r="AC28" i="6"/>
  <c r="AD28" i="6"/>
  <c r="AE28" i="6"/>
  <c r="AA29" i="6"/>
  <c r="AB29" i="6"/>
  <c r="AC29" i="6"/>
  <c r="AD29" i="6"/>
  <c r="AE29" i="6"/>
  <c r="AA30" i="6"/>
  <c r="AB30" i="6"/>
  <c r="AC30" i="6"/>
  <c r="AD30" i="6"/>
  <c r="AE30" i="6"/>
  <c r="AA31" i="6"/>
  <c r="AB31" i="6"/>
  <c r="AC31" i="6"/>
  <c r="AD31" i="6"/>
  <c r="AE31" i="6"/>
  <c r="AA32" i="6"/>
  <c r="AB32" i="6"/>
  <c r="AC32" i="6"/>
  <c r="AD32" i="6"/>
  <c r="AE32" i="6"/>
  <c r="AA33" i="6"/>
  <c r="AB33" i="6"/>
  <c r="AC33" i="6"/>
  <c r="AD33" i="6"/>
  <c r="AE33" i="6"/>
  <c r="AA34" i="6"/>
  <c r="AB34" i="6"/>
  <c r="AC34" i="6"/>
  <c r="AD34" i="6"/>
  <c r="AE34" i="6"/>
  <c r="AA35" i="6"/>
  <c r="AB35" i="6"/>
  <c r="AC35" i="6"/>
  <c r="AD35" i="6"/>
  <c r="AE35" i="6"/>
  <c r="AA36" i="6"/>
  <c r="AB36" i="6"/>
  <c r="AC36" i="6"/>
  <c r="AD36" i="6"/>
  <c r="AE36" i="6"/>
  <c r="AA37" i="6"/>
  <c r="AB37" i="6"/>
  <c r="AC37" i="6"/>
  <c r="AD37" i="6"/>
  <c r="AE37" i="6"/>
  <c r="AA38" i="6"/>
  <c r="AB38" i="6"/>
  <c r="AC38" i="6"/>
  <c r="AD38" i="6"/>
  <c r="AE38" i="6"/>
  <c r="AA39" i="6"/>
  <c r="AB39" i="6"/>
  <c r="AC39" i="6"/>
  <c r="AD39" i="6"/>
  <c r="AE39" i="6"/>
  <c r="AA40" i="6"/>
  <c r="AB40" i="6"/>
  <c r="AC40" i="6"/>
  <c r="AD40" i="6"/>
  <c r="AE40" i="6"/>
  <c r="AA41" i="6"/>
  <c r="AB41" i="6"/>
  <c r="AC41" i="6"/>
  <c r="AD41" i="6"/>
  <c r="AE41" i="6"/>
  <c r="AA42" i="6"/>
  <c r="AB42" i="6"/>
  <c r="AC42" i="6"/>
  <c r="AD42" i="6"/>
  <c r="AE42" i="6"/>
  <c r="AA43" i="6"/>
  <c r="AB43" i="6"/>
  <c r="AC43" i="6"/>
  <c r="AD43" i="6"/>
  <c r="AE43" i="6"/>
  <c r="AA44" i="6"/>
  <c r="AB44" i="6"/>
  <c r="AC44" i="6"/>
  <c r="AD44" i="6"/>
  <c r="AE44" i="6"/>
  <c r="AA45" i="6"/>
  <c r="AB45" i="6"/>
  <c r="AC45" i="6"/>
  <c r="AD45" i="6"/>
  <c r="AE45" i="6"/>
  <c r="AA46" i="6"/>
  <c r="AB46" i="6"/>
  <c r="AC46" i="6"/>
  <c r="AD46" i="6"/>
  <c r="AE46" i="6"/>
  <c r="AA47" i="6"/>
  <c r="AB47" i="6"/>
  <c r="AC47" i="6"/>
  <c r="AD47" i="6"/>
  <c r="AE47" i="6"/>
  <c r="AA48" i="6"/>
  <c r="AB48" i="6"/>
  <c r="AC48" i="6"/>
  <c r="AD48" i="6"/>
  <c r="AE48" i="6"/>
  <c r="AA49" i="6"/>
  <c r="AB49" i="6"/>
  <c r="AC49" i="6"/>
  <c r="AD49" i="6"/>
  <c r="AE49" i="6"/>
  <c r="AA50" i="6"/>
  <c r="AB50" i="6"/>
  <c r="AC50" i="6"/>
  <c r="AD50" i="6"/>
  <c r="AE50" i="6"/>
  <c r="AA51" i="6"/>
  <c r="AB51" i="6"/>
  <c r="AC51" i="6"/>
  <c r="AD51" i="6"/>
  <c r="AE51" i="6"/>
  <c r="AA52" i="6"/>
  <c r="AB52" i="6"/>
  <c r="AC52" i="6"/>
  <c r="AD52" i="6"/>
  <c r="AE52" i="6"/>
  <c r="AA53" i="6"/>
  <c r="AB53" i="6"/>
  <c r="AC53" i="6"/>
  <c r="AD53" i="6"/>
  <c r="AE53" i="6"/>
  <c r="AB4" i="6"/>
  <c r="AC4" i="6"/>
  <c r="AD4" i="6"/>
  <c r="AE4" i="6"/>
  <c r="AA4" i="6"/>
  <c r="D41" i="5"/>
  <c r="V363" i="6"/>
  <c r="U363" i="6"/>
  <c r="T363" i="6"/>
  <c r="S363" i="6"/>
  <c r="R363" i="6"/>
  <c r="V362" i="6"/>
  <c r="U362" i="6"/>
  <c r="T362" i="6"/>
  <c r="S362" i="6"/>
  <c r="R362" i="6"/>
  <c r="V361" i="6"/>
  <c r="U361" i="6"/>
  <c r="T361" i="6"/>
  <c r="S361" i="6"/>
  <c r="R361" i="6"/>
  <c r="V360" i="6"/>
  <c r="U360" i="6"/>
  <c r="T360" i="6"/>
  <c r="S360" i="6"/>
  <c r="R360" i="6"/>
  <c r="V359" i="6"/>
  <c r="U359" i="6"/>
  <c r="T359" i="6"/>
  <c r="S359" i="6"/>
  <c r="R359" i="6"/>
  <c r="V358" i="6"/>
  <c r="U358" i="6"/>
  <c r="T358" i="6"/>
  <c r="S358" i="6"/>
  <c r="R358" i="6"/>
  <c r="V357" i="6"/>
  <c r="U357" i="6"/>
  <c r="T357" i="6"/>
  <c r="S357" i="6"/>
  <c r="R357" i="6"/>
  <c r="V356" i="6"/>
  <c r="U356" i="6"/>
  <c r="T356" i="6"/>
  <c r="S356" i="6"/>
  <c r="R356" i="6"/>
  <c r="V355" i="6"/>
  <c r="U355" i="6"/>
  <c r="T355" i="6"/>
  <c r="S355" i="6"/>
  <c r="R355" i="6"/>
  <c r="V354" i="6"/>
  <c r="U354" i="6"/>
  <c r="T354" i="6"/>
  <c r="S354" i="6"/>
  <c r="R354" i="6"/>
  <c r="V353" i="6"/>
  <c r="U353" i="6"/>
  <c r="T353" i="6"/>
  <c r="S353" i="6"/>
  <c r="R353" i="6"/>
  <c r="V352" i="6"/>
  <c r="U352" i="6"/>
  <c r="T352" i="6"/>
  <c r="S352" i="6"/>
  <c r="R352" i="6"/>
  <c r="V351" i="6"/>
  <c r="U351" i="6"/>
  <c r="T351" i="6"/>
  <c r="S351" i="6"/>
  <c r="R351" i="6"/>
  <c r="V350" i="6"/>
  <c r="U350" i="6"/>
  <c r="T350" i="6"/>
  <c r="S350" i="6"/>
  <c r="R350" i="6"/>
  <c r="V349" i="6"/>
  <c r="U349" i="6"/>
  <c r="T349" i="6"/>
  <c r="S349" i="6"/>
  <c r="R349" i="6"/>
  <c r="V348" i="6"/>
  <c r="U348" i="6"/>
  <c r="T348" i="6"/>
  <c r="S348" i="6"/>
  <c r="R348" i="6"/>
  <c r="V347" i="6"/>
  <c r="U347" i="6"/>
  <c r="T347" i="6"/>
  <c r="S347" i="6"/>
  <c r="R347" i="6"/>
  <c r="V346" i="6"/>
  <c r="U346" i="6"/>
  <c r="T346" i="6"/>
  <c r="S346" i="6"/>
  <c r="R346" i="6"/>
  <c r="V345" i="6"/>
  <c r="U345" i="6"/>
  <c r="T345" i="6"/>
  <c r="S345" i="6"/>
  <c r="R345" i="6"/>
  <c r="V344" i="6"/>
  <c r="U344" i="6"/>
  <c r="T344" i="6"/>
  <c r="S344" i="6"/>
  <c r="R344" i="6"/>
  <c r="V343" i="6"/>
  <c r="U343" i="6"/>
  <c r="T343" i="6"/>
  <c r="S343" i="6"/>
  <c r="R343" i="6"/>
  <c r="V342" i="6"/>
  <c r="U342" i="6"/>
  <c r="T342" i="6"/>
  <c r="S342" i="6"/>
  <c r="R342" i="6"/>
  <c r="V341" i="6"/>
  <c r="U341" i="6"/>
  <c r="T341" i="6"/>
  <c r="S341" i="6"/>
  <c r="R341" i="6"/>
  <c r="V340" i="6"/>
  <c r="U340" i="6"/>
  <c r="T340" i="6"/>
  <c r="S340" i="6"/>
  <c r="R340" i="6"/>
  <c r="V339" i="6"/>
  <c r="U339" i="6"/>
  <c r="T339" i="6"/>
  <c r="S339" i="6"/>
  <c r="R339" i="6"/>
  <c r="V338" i="6"/>
  <c r="U338" i="6"/>
  <c r="T338" i="6"/>
  <c r="S338" i="6"/>
  <c r="R338" i="6"/>
  <c r="V337" i="6"/>
  <c r="U337" i="6"/>
  <c r="T337" i="6"/>
  <c r="S337" i="6"/>
  <c r="R337" i="6"/>
  <c r="V336" i="6"/>
  <c r="U336" i="6"/>
  <c r="T336" i="6"/>
  <c r="S336" i="6"/>
  <c r="R336" i="6"/>
  <c r="V335" i="6"/>
  <c r="U335" i="6"/>
  <c r="T335" i="6"/>
  <c r="S335" i="6"/>
  <c r="R335" i="6"/>
  <c r="V334" i="6"/>
  <c r="U334" i="6"/>
  <c r="T334" i="6"/>
  <c r="S334" i="6"/>
  <c r="R334" i="6"/>
  <c r="V333" i="6"/>
  <c r="U333" i="6"/>
  <c r="T333" i="6"/>
  <c r="S333" i="6"/>
  <c r="R333" i="6"/>
  <c r="V332" i="6"/>
  <c r="U332" i="6"/>
  <c r="T332" i="6"/>
  <c r="S332" i="6"/>
  <c r="R332" i="6"/>
  <c r="V331" i="6"/>
  <c r="U331" i="6"/>
  <c r="T331" i="6"/>
  <c r="S331" i="6"/>
  <c r="R331" i="6"/>
  <c r="V330" i="6"/>
  <c r="U330" i="6"/>
  <c r="T330" i="6"/>
  <c r="S330" i="6"/>
  <c r="R330" i="6"/>
  <c r="V329" i="6"/>
  <c r="U329" i="6"/>
  <c r="T329" i="6"/>
  <c r="S329" i="6"/>
  <c r="R329" i="6"/>
  <c r="V328" i="6"/>
  <c r="U328" i="6"/>
  <c r="T328" i="6"/>
  <c r="S328" i="6"/>
  <c r="R328" i="6"/>
  <c r="V327" i="6"/>
  <c r="U327" i="6"/>
  <c r="T327" i="6"/>
  <c r="S327" i="6"/>
  <c r="R327" i="6"/>
  <c r="V326" i="6"/>
  <c r="U326" i="6"/>
  <c r="T326" i="6"/>
  <c r="S326" i="6"/>
  <c r="R326" i="6"/>
  <c r="V325" i="6"/>
  <c r="U325" i="6"/>
  <c r="T325" i="6"/>
  <c r="S325" i="6"/>
  <c r="R325" i="6"/>
  <c r="V324" i="6"/>
  <c r="U324" i="6"/>
  <c r="T324" i="6"/>
  <c r="S324" i="6"/>
  <c r="R324" i="6"/>
  <c r="V323" i="6"/>
  <c r="U323" i="6"/>
  <c r="T323" i="6"/>
  <c r="S323" i="6"/>
  <c r="R323" i="6"/>
  <c r="V322" i="6"/>
  <c r="U322" i="6"/>
  <c r="T322" i="6"/>
  <c r="S322" i="6"/>
  <c r="R322" i="6"/>
  <c r="V321" i="6"/>
  <c r="U321" i="6"/>
  <c r="T321" i="6"/>
  <c r="S321" i="6"/>
  <c r="R321" i="6"/>
  <c r="V320" i="6"/>
  <c r="U320" i="6"/>
  <c r="T320" i="6"/>
  <c r="S320" i="6"/>
  <c r="R320" i="6"/>
  <c r="V319" i="6"/>
  <c r="U319" i="6"/>
  <c r="T319" i="6"/>
  <c r="S319" i="6"/>
  <c r="R319" i="6"/>
  <c r="V318" i="6"/>
  <c r="U318" i="6"/>
  <c r="T318" i="6"/>
  <c r="S318" i="6"/>
  <c r="R318" i="6"/>
  <c r="V317" i="6"/>
  <c r="U317" i="6"/>
  <c r="T317" i="6"/>
  <c r="S317" i="6"/>
  <c r="R317" i="6"/>
  <c r="V316" i="6"/>
  <c r="U316" i="6"/>
  <c r="T316" i="6"/>
  <c r="S316" i="6"/>
  <c r="R316" i="6"/>
  <c r="V315" i="6"/>
  <c r="U315" i="6"/>
  <c r="T315" i="6"/>
  <c r="S315" i="6"/>
  <c r="R315" i="6"/>
  <c r="V314" i="6"/>
  <c r="U314" i="6"/>
  <c r="T314" i="6"/>
  <c r="S314" i="6"/>
  <c r="R314" i="6"/>
  <c r="V313" i="6"/>
  <c r="U313" i="6"/>
  <c r="T313" i="6"/>
  <c r="S313" i="6"/>
  <c r="R313" i="6"/>
  <c r="V312" i="6"/>
  <c r="U312" i="6"/>
  <c r="T312" i="6"/>
  <c r="S312" i="6"/>
  <c r="R312" i="6"/>
  <c r="V311" i="6"/>
  <c r="U311" i="6"/>
  <c r="T311" i="6"/>
  <c r="S311" i="6"/>
  <c r="R311" i="6"/>
  <c r="V310" i="6"/>
  <c r="U310" i="6"/>
  <c r="T310" i="6"/>
  <c r="S310" i="6"/>
  <c r="R310" i="6"/>
  <c r="V309" i="6"/>
  <c r="U309" i="6"/>
  <c r="T309" i="6"/>
  <c r="S309" i="6"/>
  <c r="R309" i="6"/>
  <c r="V308" i="6"/>
  <c r="U308" i="6"/>
  <c r="T308" i="6"/>
  <c r="S308" i="6"/>
  <c r="R308" i="6"/>
  <c r="V307" i="6"/>
  <c r="U307" i="6"/>
  <c r="T307" i="6"/>
  <c r="S307" i="6"/>
  <c r="R307" i="6"/>
  <c r="V306" i="6"/>
  <c r="U306" i="6"/>
  <c r="T306" i="6"/>
  <c r="S306" i="6"/>
  <c r="R306" i="6"/>
  <c r="V305" i="6"/>
  <c r="U305" i="6"/>
  <c r="T305" i="6"/>
  <c r="S305" i="6"/>
  <c r="R305" i="6"/>
  <c r="V304" i="6"/>
  <c r="U304" i="6"/>
  <c r="T304" i="6"/>
  <c r="S304" i="6"/>
  <c r="R304" i="6"/>
  <c r="V303" i="6"/>
  <c r="U303" i="6"/>
  <c r="T303" i="6"/>
  <c r="S303" i="6"/>
  <c r="R303" i="6"/>
  <c r="V302" i="6"/>
  <c r="U302" i="6"/>
  <c r="T302" i="6"/>
  <c r="S302" i="6"/>
  <c r="R302" i="6"/>
  <c r="V301" i="6"/>
  <c r="U301" i="6"/>
  <c r="T301" i="6"/>
  <c r="S301" i="6"/>
  <c r="R301" i="6"/>
  <c r="V300" i="6"/>
  <c r="U300" i="6"/>
  <c r="T300" i="6"/>
  <c r="S300" i="6"/>
  <c r="R300" i="6"/>
  <c r="V299" i="6"/>
  <c r="U299" i="6"/>
  <c r="T299" i="6"/>
  <c r="S299" i="6"/>
  <c r="R299" i="6"/>
  <c r="V298" i="6"/>
  <c r="U298" i="6"/>
  <c r="T298" i="6"/>
  <c r="S298" i="6"/>
  <c r="R298" i="6"/>
  <c r="V297" i="6"/>
  <c r="U297" i="6"/>
  <c r="T297" i="6"/>
  <c r="S297" i="6"/>
  <c r="R297" i="6"/>
  <c r="V296" i="6"/>
  <c r="U296" i="6"/>
  <c r="T296" i="6"/>
  <c r="S296" i="6"/>
  <c r="R296" i="6"/>
  <c r="V295" i="6"/>
  <c r="U295" i="6"/>
  <c r="T295" i="6"/>
  <c r="S295" i="6"/>
  <c r="R295" i="6"/>
  <c r="V294" i="6"/>
  <c r="U294" i="6"/>
  <c r="T294" i="6"/>
  <c r="S294" i="6"/>
  <c r="R294" i="6"/>
  <c r="V293" i="6"/>
  <c r="U293" i="6"/>
  <c r="T293" i="6"/>
  <c r="S293" i="6"/>
  <c r="R293" i="6"/>
  <c r="V292" i="6"/>
  <c r="U292" i="6"/>
  <c r="T292" i="6"/>
  <c r="S292" i="6"/>
  <c r="R292" i="6"/>
  <c r="V291" i="6"/>
  <c r="U291" i="6"/>
  <c r="T291" i="6"/>
  <c r="S291" i="6"/>
  <c r="R291" i="6"/>
  <c r="V290" i="6"/>
  <c r="U290" i="6"/>
  <c r="T290" i="6"/>
  <c r="S290" i="6"/>
  <c r="R290" i="6"/>
  <c r="V289" i="6"/>
  <c r="U289" i="6"/>
  <c r="T289" i="6"/>
  <c r="S289" i="6"/>
  <c r="R289" i="6"/>
  <c r="V288" i="6"/>
  <c r="U288" i="6"/>
  <c r="T288" i="6"/>
  <c r="S288" i="6"/>
  <c r="R288" i="6"/>
  <c r="V287" i="6"/>
  <c r="U287" i="6"/>
  <c r="T287" i="6"/>
  <c r="S287" i="6"/>
  <c r="R287" i="6"/>
  <c r="V286" i="6"/>
  <c r="U286" i="6"/>
  <c r="T286" i="6"/>
  <c r="S286" i="6"/>
  <c r="R286" i="6"/>
  <c r="V285" i="6"/>
  <c r="U285" i="6"/>
  <c r="T285" i="6"/>
  <c r="S285" i="6"/>
  <c r="R285" i="6"/>
  <c r="V284" i="6"/>
  <c r="U284" i="6"/>
  <c r="T284" i="6"/>
  <c r="S284" i="6"/>
  <c r="R284" i="6"/>
  <c r="V283" i="6"/>
  <c r="U283" i="6"/>
  <c r="T283" i="6"/>
  <c r="S283" i="6"/>
  <c r="R283" i="6"/>
  <c r="V282" i="6"/>
  <c r="U282" i="6"/>
  <c r="T282" i="6"/>
  <c r="S282" i="6"/>
  <c r="R282" i="6"/>
  <c r="V281" i="6"/>
  <c r="U281" i="6"/>
  <c r="T281" i="6"/>
  <c r="S281" i="6"/>
  <c r="R281" i="6"/>
  <c r="V280" i="6"/>
  <c r="U280" i="6"/>
  <c r="T280" i="6"/>
  <c r="S280" i="6"/>
  <c r="R280" i="6"/>
  <c r="V279" i="6"/>
  <c r="U279" i="6"/>
  <c r="T279" i="6"/>
  <c r="S279" i="6"/>
  <c r="R279" i="6"/>
  <c r="V278" i="6"/>
  <c r="U278" i="6"/>
  <c r="T278" i="6"/>
  <c r="S278" i="6"/>
  <c r="R278" i="6"/>
  <c r="V277" i="6"/>
  <c r="U277" i="6"/>
  <c r="T277" i="6"/>
  <c r="S277" i="6"/>
  <c r="R277" i="6"/>
  <c r="V276" i="6"/>
  <c r="U276" i="6"/>
  <c r="T276" i="6"/>
  <c r="S276" i="6"/>
  <c r="R276" i="6"/>
  <c r="V275" i="6"/>
  <c r="U275" i="6"/>
  <c r="T275" i="6"/>
  <c r="S275" i="6"/>
  <c r="R275" i="6"/>
  <c r="V274" i="6"/>
  <c r="U274" i="6"/>
  <c r="T274" i="6"/>
  <c r="S274" i="6"/>
  <c r="R274" i="6"/>
  <c r="V273" i="6"/>
  <c r="U273" i="6"/>
  <c r="T273" i="6"/>
  <c r="S273" i="6"/>
  <c r="R273" i="6"/>
  <c r="V272" i="6"/>
  <c r="U272" i="6"/>
  <c r="T272" i="6"/>
  <c r="S272" i="6"/>
  <c r="R272" i="6"/>
  <c r="V271" i="6"/>
  <c r="U271" i="6"/>
  <c r="T271" i="6"/>
  <c r="S271" i="6"/>
  <c r="R271" i="6"/>
  <c r="V270" i="6"/>
  <c r="U270" i="6"/>
  <c r="T270" i="6"/>
  <c r="S270" i="6"/>
  <c r="R270" i="6"/>
  <c r="V269" i="6"/>
  <c r="U269" i="6"/>
  <c r="T269" i="6"/>
  <c r="S269" i="6"/>
  <c r="R269" i="6"/>
  <c r="V268" i="6"/>
  <c r="U268" i="6"/>
  <c r="T268" i="6"/>
  <c r="S268" i="6"/>
  <c r="R268" i="6"/>
  <c r="V267" i="6"/>
  <c r="U267" i="6"/>
  <c r="T267" i="6"/>
  <c r="S267" i="6"/>
  <c r="R267" i="6"/>
  <c r="V266" i="6"/>
  <c r="U266" i="6"/>
  <c r="T266" i="6"/>
  <c r="S266" i="6"/>
  <c r="R266" i="6"/>
  <c r="V265" i="6"/>
  <c r="U265" i="6"/>
  <c r="T265" i="6"/>
  <c r="S265" i="6"/>
  <c r="R265" i="6"/>
  <c r="V264" i="6"/>
  <c r="U264" i="6"/>
  <c r="T264" i="6"/>
  <c r="S264" i="6"/>
  <c r="R264" i="6"/>
  <c r="V263" i="6"/>
  <c r="U263" i="6"/>
  <c r="T263" i="6"/>
  <c r="S263" i="6"/>
  <c r="R263" i="6"/>
  <c r="V262" i="6"/>
  <c r="U262" i="6"/>
  <c r="T262" i="6"/>
  <c r="S262" i="6"/>
  <c r="R262" i="6"/>
  <c r="V261" i="6"/>
  <c r="U261" i="6"/>
  <c r="T261" i="6"/>
  <c r="S261" i="6"/>
  <c r="R261" i="6"/>
  <c r="V260" i="6"/>
  <c r="U260" i="6"/>
  <c r="T260" i="6"/>
  <c r="S260" i="6"/>
  <c r="R260" i="6"/>
  <c r="V259" i="6"/>
  <c r="U259" i="6"/>
  <c r="T259" i="6"/>
  <c r="S259" i="6"/>
  <c r="R259" i="6"/>
  <c r="V258" i="6"/>
  <c r="U258" i="6"/>
  <c r="T258" i="6"/>
  <c r="S258" i="6"/>
  <c r="R258" i="6"/>
  <c r="V257" i="6"/>
  <c r="U257" i="6"/>
  <c r="T257" i="6"/>
  <c r="S257" i="6"/>
  <c r="R257" i="6"/>
  <c r="V256" i="6"/>
  <c r="U256" i="6"/>
  <c r="T256" i="6"/>
  <c r="S256" i="6"/>
  <c r="R256" i="6"/>
  <c r="V255" i="6"/>
  <c r="U255" i="6"/>
  <c r="T255" i="6"/>
  <c r="S255" i="6"/>
  <c r="R255" i="6"/>
  <c r="V254" i="6"/>
  <c r="U254" i="6"/>
  <c r="T254" i="6"/>
  <c r="S254" i="6"/>
  <c r="R254" i="6"/>
  <c r="V253" i="6"/>
  <c r="U253" i="6"/>
  <c r="T253" i="6"/>
  <c r="S253" i="6"/>
  <c r="R253" i="6"/>
  <c r="V252" i="6"/>
  <c r="U252" i="6"/>
  <c r="T252" i="6"/>
  <c r="S252" i="6"/>
  <c r="R252" i="6"/>
  <c r="V251" i="6"/>
  <c r="U251" i="6"/>
  <c r="T251" i="6"/>
  <c r="S251" i="6"/>
  <c r="R251" i="6"/>
  <c r="V250" i="6"/>
  <c r="U250" i="6"/>
  <c r="T250" i="6"/>
  <c r="S250" i="6"/>
  <c r="R250" i="6"/>
  <c r="V249" i="6"/>
  <c r="U249" i="6"/>
  <c r="T249" i="6"/>
  <c r="S249" i="6"/>
  <c r="R249" i="6"/>
  <c r="V248" i="6"/>
  <c r="U248" i="6"/>
  <c r="T248" i="6"/>
  <c r="S248" i="6"/>
  <c r="R248" i="6"/>
  <c r="V247" i="6"/>
  <c r="U247" i="6"/>
  <c r="T247" i="6"/>
  <c r="S247" i="6"/>
  <c r="R247" i="6"/>
  <c r="V246" i="6"/>
  <c r="U246" i="6"/>
  <c r="T246" i="6"/>
  <c r="S246" i="6"/>
  <c r="R246" i="6"/>
  <c r="V245" i="6"/>
  <c r="U245" i="6"/>
  <c r="T245" i="6"/>
  <c r="S245" i="6"/>
  <c r="R245" i="6"/>
  <c r="V244" i="6"/>
  <c r="U244" i="6"/>
  <c r="T244" i="6"/>
  <c r="S244" i="6"/>
  <c r="R244" i="6"/>
  <c r="V243" i="6"/>
  <c r="U243" i="6"/>
  <c r="T243" i="6"/>
  <c r="S243" i="6"/>
  <c r="R243" i="6"/>
  <c r="V242" i="6"/>
  <c r="U242" i="6"/>
  <c r="T242" i="6"/>
  <c r="S242" i="6"/>
  <c r="R242" i="6"/>
  <c r="V241" i="6"/>
  <c r="U241" i="6"/>
  <c r="T241" i="6"/>
  <c r="S241" i="6"/>
  <c r="R241" i="6"/>
  <c r="V240" i="6"/>
  <c r="U240" i="6"/>
  <c r="T240" i="6"/>
  <c r="S240" i="6"/>
  <c r="R240" i="6"/>
  <c r="V239" i="6"/>
  <c r="U239" i="6"/>
  <c r="T239" i="6"/>
  <c r="S239" i="6"/>
  <c r="R239" i="6"/>
  <c r="V238" i="6"/>
  <c r="U238" i="6"/>
  <c r="T238" i="6"/>
  <c r="S238" i="6"/>
  <c r="R238" i="6"/>
  <c r="V237" i="6"/>
  <c r="U237" i="6"/>
  <c r="T237" i="6"/>
  <c r="S237" i="6"/>
  <c r="R237" i="6"/>
  <c r="V236" i="6"/>
  <c r="U236" i="6"/>
  <c r="T236" i="6"/>
  <c r="S236" i="6"/>
  <c r="R236" i="6"/>
  <c r="V235" i="6"/>
  <c r="U235" i="6"/>
  <c r="T235" i="6"/>
  <c r="S235" i="6"/>
  <c r="R235" i="6"/>
  <c r="V234" i="6"/>
  <c r="U234" i="6"/>
  <c r="T234" i="6"/>
  <c r="S234" i="6"/>
  <c r="R234" i="6"/>
  <c r="V233" i="6"/>
  <c r="U233" i="6"/>
  <c r="T233" i="6"/>
  <c r="S233" i="6"/>
  <c r="R233" i="6"/>
  <c r="V232" i="6"/>
  <c r="U232" i="6"/>
  <c r="T232" i="6"/>
  <c r="S232" i="6"/>
  <c r="R232" i="6"/>
  <c r="V231" i="6"/>
  <c r="U231" i="6"/>
  <c r="T231" i="6"/>
  <c r="S231" i="6"/>
  <c r="R231" i="6"/>
  <c r="V230" i="6"/>
  <c r="U230" i="6"/>
  <c r="T230" i="6"/>
  <c r="S230" i="6"/>
  <c r="R230" i="6"/>
  <c r="V229" i="6"/>
  <c r="U229" i="6"/>
  <c r="T229" i="6"/>
  <c r="S229" i="6"/>
  <c r="R229" i="6"/>
  <c r="V228" i="6"/>
  <c r="U228" i="6"/>
  <c r="T228" i="6"/>
  <c r="S228" i="6"/>
  <c r="R228" i="6"/>
  <c r="V227" i="6"/>
  <c r="U227" i="6"/>
  <c r="T227" i="6"/>
  <c r="S227" i="6"/>
  <c r="R227" i="6"/>
  <c r="V226" i="6"/>
  <c r="U226" i="6"/>
  <c r="T226" i="6"/>
  <c r="S226" i="6"/>
  <c r="R226" i="6"/>
  <c r="V225" i="6"/>
  <c r="U225" i="6"/>
  <c r="T225" i="6"/>
  <c r="S225" i="6"/>
  <c r="R225" i="6"/>
  <c r="V224" i="6"/>
  <c r="U224" i="6"/>
  <c r="T224" i="6"/>
  <c r="S224" i="6"/>
  <c r="R224" i="6"/>
  <c r="V223" i="6"/>
  <c r="U223" i="6"/>
  <c r="T223" i="6"/>
  <c r="S223" i="6"/>
  <c r="R223" i="6"/>
  <c r="V222" i="6"/>
  <c r="U222" i="6"/>
  <c r="T222" i="6"/>
  <c r="S222" i="6"/>
  <c r="R222" i="6"/>
  <c r="V221" i="6"/>
  <c r="U221" i="6"/>
  <c r="T221" i="6"/>
  <c r="S221" i="6"/>
  <c r="R221" i="6"/>
  <c r="V220" i="6"/>
  <c r="U220" i="6"/>
  <c r="T220" i="6"/>
  <c r="S220" i="6"/>
  <c r="R220" i="6"/>
  <c r="V219" i="6"/>
  <c r="U219" i="6"/>
  <c r="T219" i="6"/>
  <c r="S219" i="6"/>
  <c r="R219" i="6"/>
  <c r="V218" i="6"/>
  <c r="U218" i="6"/>
  <c r="T218" i="6"/>
  <c r="S218" i="6"/>
  <c r="R218" i="6"/>
  <c r="V217" i="6"/>
  <c r="U217" i="6"/>
  <c r="T217" i="6"/>
  <c r="S217" i="6"/>
  <c r="R217" i="6"/>
  <c r="V216" i="6"/>
  <c r="U216" i="6"/>
  <c r="T216" i="6"/>
  <c r="S216" i="6"/>
  <c r="R216" i="6"/>
  <c r="V215" i="6"/>
  <c r="U215" i="6"/>
  <c r="T215" i="6"/>
  <c r="S215" i="6"/>
  <c r="R215" i="6"/>
  <c r="V214" i="6"/>
  <c r="U214" i="6"/>
  <c r="T214" i="6"/>
  <c r="S214" i="6"/>
  <c r="R214" i="6"/>
  <c r="V213" i="6"/>
  <c r="U213" i="6"/>
  <c r="T213" i="6"/>
  <c r="S213" i="6"/>
  <c r="R213" i="6"/>
  <c r="V212" i="6"/>
  <c r="U212" i="6"/>
  <c r="T212" i="6"/>
  <c r="S212" i="6"/>
  <c r="R212" i="6"/>
  <c r="V211" i="6"/>
  <c r="U211" i="6"/>
  <c r="T211" i="6"/>
  <c r="S211" i="6"/>
  <c r="R211" i="6"/>
  <c r="V210" i="6"/>
  <c r="U210" i="6"/>
  <c r="T210" i="6"/>
  <c r="S210" i="6"/>
  <c r="R210" i="6"/>
  <c r="V209" i="6"/>
  <c r="U209" i="6"/>
  <c r="T209" i="6"/>
  <c r="S209" i="6"/>
  <c r="R209" i="6"/>
  <c r="V208" i="6"/>
  <c r="U208" i="6"/>
  <c r="T208" i="6"/>
  <c r="S208" i="6"/>
  <c r="R208" i="6"/>
  <c r="V207" i="6"/>
  <c r="U207" i="6"/>
  <c r="T207" i="6"/>
  <c r="S207" i="6"/>
  <c r="R207" i="6"/>
  <c r="V206" i="6"/>
  <c r="U206" i="6"/>
  <c r="T206" i="6"/>
  <c r="S206" i="6"/>
  <c r="R206" i="6"/>
  <c r="V205" i="6"/>
  <c r="U205" i="6"/>
  <c r="T205" i="6"/>
  <c r="S205" i="6"/>
  <c r="R205" i="6"/>
  <c r="V204" i="6"/>
  <c r="U204" i="6"/>
  <c r="T204" i="6"/>
  <c r="S204" i="6"/>
  <c r="R204" i="6"/>
  <c r="V203" i="6"/>
  <c r="U203" i="6"/>
  <c r="T203" i="6"/>
  <c r="S203" i="6"/>
  <c r="R203" i="6"/>
  <c r="V202" i="6"/>
  <c r="U202" i="6"/>
  <c r="T202" i="6"/>
  <c r="S202" i="6"/>
  <c r="R202" i="6"/>
  <c r="V201" i="6"/>
  <c r="U201" i="6"/>
  <c r="T201" i="6"/>
  <c r="S201" i="6"/>
  <c r="R201" i="6"/>
  <c r="V200" i="6"/>
  <c r="U200" i="6"/>
  <c r="T200" i="6"/>
  <c r="S200" i="6"/>
  <c r="R200" i="6"/>
  <c r="V199" i="6"/>
  <c r="U199" i="6"/>
  <c r="T199" i="6"/>
  <c r="S199" i="6"/>
  <c r="R199" i="6"/>
  <c r="V198" i="6"/>
  <c r="U198" i="6"/>
  <c r="T198" i="6"/>
  <c r="S198" i="6"/>
  <c r="R198" i="6"/>
  <c r="V197" i="6"/>
  <c r="U197" i="6"/>
  <c r="T197" i="6"/>
  <c r="S197" i="6"/>
  <c r="R197" i="6"/>
  <c r="V196" i="6"/>
  <c r="U196" i="6"/>
  <c r="T196" i="6"/>
  <c r="S196" i="6"/>
  <c r="R196" i="6"/>
  <c r="V195" i="6"/>
  <c r="U195" i="6"/>
  <c r="T195" i="6"/>
  <c r="S195" i="6"/>
  <c r="R195" i="6"/>
  <c r="V194" i="6"/>
  <c r="U194" i="6"/>
  <c r="T194" i="6"/>
  <c r="S194" i="6"/>
  <c r="R194" i="6"/>
  <c r="V193" i="6"/>
  <c r="U193" i="6"/>
  <c r="T193" i="6"/>
  <c r="S193" i="6"/>
  <c r="R193" i="6"/>
  <c r="V192" i="6"/>
  <c r="U192" i="6"/>
  <c r="T192" i="6"/>
  <c r="S192" i="6"/>
  <c r="R192" i="6"/>
  <c r="V191" i="6"/>
  <c r="U191" i="6"/>
  <c r="T191" i="6"/>
  <c r="S191" i="6"/>
  <c r="R191" i="6"/>
  <c r="V190" i="6"/>
  <c r="U190" i="6"/>
  <c r="T190" i="6"/>
  <c r="S190" i="6"/>
  <c r="R190" i="6"/>
  <c r="V189" i="6"/>
  <c r="U189" i="6"/>
  <c r="T189" i="6"/>
  <c r="S189" i="6"/>
  <c r="R189" i="6"/>
  <c r="V188" i="6"/>
  <c r="U188" i="6"/>
  <c r="T188" i="6"/>
  <c r="S188" i="6"/>
  <c r="R188" i="6"/>
  <c r="V187" i="6"/>
  <c r="U187" i="6"/>
  <c r="T187" i="6"/>
  <c r="S187" i="6"/>
  <c r="R187" i="6"/>
  <c r="V186" i="6"/>
  <c r="U186" i="6"/>
  <c r="T186" i="6"/>
  <c r="S186" i="6"/>
  <c r="R186" i="6"/>
  <c r="V185" i="6"/>
  <c r="U185" i="6"/>
  <c r="T185" i="6"/>
  <c r="S185" i="6"/>
  <c r="R185" i="6"/>
  <c r="V184" i="6"/>
  <c r="U184" i="6"/>
  <c r="T184" i="6"/>
  <c r="S184" i="6"/>
  <c r="R184" i="6"/>
  <c r="V183" i="6"/>
  <c r="U183" i="6"/>
  <c r="T183" i="6"/>
  <c r="S183" i="6"/>
  <c r="R183" i="6"/>
  <c r="V182" i="6"/>
  <c r="U182" i="6"/>
  <c r="T182" i="6"/>
  <c r="S182" i="6"/>
  <c r="R182" i="6"/>
  <c r="V181" i="6"/>
  <c r="U181" i="6"/>
  <c r="T181" i="6"/>
  <c r="S181" i="6"/>
  <c r="R181" i="6"/>
  <c r="V180" i="6"/>
  <c r="U180" i="6"/>
  <c r="T180" i="6"/>
  <c r="S180" i="6"/>
  <c r="R180" i="6"/>
  <c r="V179" i="6"/>
  <c r="U179" i="6"/>
  <c r="T179" i="6"/>
  <c r="S179" i="6"/>
  <c r="R179" i="6"/>
  <c r="V178" i="6"/>
  <c r="U178" i="6"/>
  <c r="T178" i="6"/>
  <c r="S178" i="6"/>
  <c r="R178" i="6"/>
  <c r="V177" i="6"/>
  <c r="U177" i="6"/>
  <c r="T177" i="6"/>
  <c r="S177" i="6"/>
  <c r="R177" i="6"/>
  <c r="V176" i="6"/>
  <c r="U176" i="6"/>
  <c r="T176" i="6"/>
  <c r="S176" i="6"/>
  <c r="R176" i="6"/>
  <c r="V175" i="6"/>
  <c r="U175" i="6"/>
  <c r="T175" i="6"/>
  <c r="S175" i="6"/>
  <c r="R175" i="6"/>
  <c r="V174" i="6"/>
  <c r="U174" i="6"/>
  <c r="T174" i="6"/>
  <c r="S174" i="6"/>
  <c r="R174" i="6"/>
  <c r="V173" i="6"/>
  <c r="U173" i="6"/>
  <c r="T173" i="6"/>
  <c r="S173" i="6"/>
  <c r="R173" i="6"/>
  <c r="V172" i="6"/>
  <c r="U172" i="6"/>
  <c r="T172" i="6"/>
  <c r="S172" i="6"/>
  <c r="R172" i="6"/>
  <c r="V171" i="6"/>
  <c r="U171" i="6"/>
  <c r="T171" i="6"/>
  <c r="S171" i="6"/>
  <c r="R171" i="6"/>
  <c r="V170" i="6"/>
  <c r="U170" i="6"/>
  <c r="T170" i="6"/>
  <c r="S170" i="6"/>
  <c r="R170" i="6"/>
  <c r="V169" i="6"/>
  <c r="U169" i="6"/>
  <c r="T169" i="6"/>
  <c r="S169" i="6"/>
  <c r="R169" i="6"/>
  <c r="V168" i="6"/>
  <c r="U168" i="6"/>
  <c r="T168" i="6"/>
  <c r="S168" i="6"/>
  <c r="R168" i="6"/>
  <c r="V167" i="6"/>
  <c r="U167" i="6"/>
  <c r="T167" i="6"/>
  <c r="S167" i="6"/>
  <c r="R167" i="6"/>
  <c r="V166" i="6"/>
  <c r="U166" i="6"/>
  <c r="T166" i="6"/>
  <c r="S166" i="6"/>
  <c r="R166" i="6"/>
  <c r="V165" i="6"/>
  <c r="U165" i="6"/>
  <c r="T165" i="6"/>
  <c r="S165" i="6"/>
  <c r="R165" i="6"/>
  <c r="V164" i="6"/>
  <c r="U164" i="6"/>
  <c r="T164" i="6"/>
  <c r="S164" i="6"/>
  <c r="R164" i="6"/>
  <c r="V163" i="6"/>
  <c r="U163" i="6"/>
  <c r="T163" i="6"/>
  <c r="S163" i="6"/>
  <c r="R163" i="6"/>
  <c r="V162" i="6"/>
  <c r="U162" i="6"/>
  <c r="T162" i="6"/>
  <c r="S162" i="6"/>
  <c r="R162" i="6"/>
  <c r="V161" i="6"/>
  <c r="U161" i="6"/>
  <c r="T161" i="6"/>
  <c r="S161" i="6"/>
  <c r="R161" i="6"/>
  <c r="V160" i="6"/>
  <c r="U160" i="6"/>
  <c r="T160" i="6"/>
  <c r="S160" i="6"/>
  <c r="R160" i="6"/>
  <c r="V159" i="6"/>
  <c r="U159" i="6"/>
  <c r="T159" i="6"/>
  <c r="S159" i="6"/>
  <c r="R159" i="6"/>
  <c r="V158" i="6"/>
  <c r="U158" i="6"/>
  <c r="T158" i="6"/>
  <c r="S158" i="6"/>
  <c r="R158" i="6"/>
  <c r="V157" i="6"/>
  <c r="U157" i="6"/>
  <c r="T157" i="6"/>
  <c r="S157" i="6"/>
  <c r="R157" i="6"/>
  <c r="V156" i="6"/>
  <c r="U156" i="6"/>
  <c r="T156" i="6"/>
  <c r="S156" i="6"/>
  <c r="R156" i="6"/>
  <c r="V155" i="6"/>
  <c r="U155" i="6"/>
  <c r="T155" i="6"/>
  <c r="S155" i="6"/>
  <c r="R155" i="6"/>
  <c r="V154" i="6"/>
  <c r="U154" i="6"/>
  <c r="T154" i="6"/>
  <c r="S154" i="6"/>
  <c r="R154" i="6"/>
  <c r="V153" i="6"/>
  <c r="U153" i="6"/>
  <c r="T153" i="6"/>
  <c r="S153" i="6"/>
  <c r="R153" i="6"/>
  <c r="V152" i="6"/>
  <c r="U152" i="6"/>
  <c r="T152" i="6"/>
  <c r="S152" i="6"/>
  <c r="R152" i="6"/>
  <c r="V151" i="6"/>
  <c r="U151" i="6"/>
  <c r="T151" i="6"/>
  <c r="S151" i="6"/>
  <c r="R151" i="6"/>
  <c r="V150" i="6"/>
  <c r="U150" i="6"/>
  <c r="T150" i="6"/>
  <c r="S150" i="6"/>
  <c r="R150" i="6"/>
  <c r="V149" i="6"/>
  <c r="U149" i="6"/>
  <c r="T149" i="6"/>
  <c r="S149" i="6"/>
  <c r="R149" i="6"/>
  <c r="V148" i="6"/>
  <c r="U148" i="6"/>
  <c r="T148" i="6"/>
  <c r="S148" i="6"/>
  <c r="R148" i="6"/>
  <c r="V147" i="6"/>
  <c r="U147" i="6"/>
  <c r="T147" i="6"/>
  <c r="S147" i="6"/>
  <c r="R147" i="6"/>
  <c r="V146" i="6"/>
  <c r="U146" i="6"/>
  <c r="T146" i="6"/>
  <c r="S146" i="6"/>
  <c r="R146" i="6"/>
  <c r="V145" i="6"/>
  <c r="U145" i="6"/>
  <c r="T145" i="6"/>
  <c r="S145" i="6"/>
  <c r="R145" i="6"/>
  <c r="V144" i="6"/>
  <c r="U144" i="6"/>
  <c r="T144" i="6"/>
  <c r="S144" i="6"/>
  <c r="R144" i="6"/>
  <c r="V143" i="6"/>
  <c r="U143" i="6"/>
  <c r="T143" i="6"/>
  <c r="S143" i="6"/>
  <c r="R143" i="6"/>
  <c r="V142" i="6"/>
  <c r="U142" i="6"/>
  <c r="T142" i="6"/>
  <c r="S142" i="6"/>
  <c r="R142" i="6"/>
  <c r="V141" i="6"/>
  <c r="U141" i="6"/>
  <c r="T141" i="6"/>
  <c r="S141" i="6"/>
  <c r="R141" i="6"/>
  <c r="V140" i="6"/>
  <c r="U140" i="6"/>
  <c r="T140" i="6"/>
  <c r="S140" i="6"/>
  <c r="R140" i="6"/>
  <c r="V139" i="6"/>
  <c r="U139" i="6"/>
  <c r="T139" i="6"/>
  <c r="S139" i="6"/>
  <c r="R139" i="6"/>
  <c r="V138" i="6"/>
  <c r="U138" i="6"/>
  <c r="T138" i="6"/>
  <c r="S138" i="6"/>
  <c r="R138" i="6"/>
  <c r="V137" i="6"/>
  <c r="U137" i="6"/>
  <c r="T137" i="6"/>
  <c r="S137" i="6"/>
  <c r="R137" i="6"/>
  <c r="V136" i="6"/>
  <c r="U136" i="6"/>
  <c r="T136" i="6"/>
  <c r="S136" i="6"/>
  <c r="R136" i="6"/>
  <c r="V135" i="6"/>
  <c r="U135" i="6"/>
  <c r="T135" i="6"/>
  <c r="S135" i="6"/>
  <c r="R135" i="6"/>
  <c r="V134" i="6"/>
  <c r="U134" i="6"/>
  <c r="T134" i="6"/>
  <c r="S134" i="6"/>
  <c r="R134" i="6"/>
  <c r="V133" i="6"/>
  <c r="U133" i="6"/>
  <c r="T133" i="6"/>
  <c r="S133" i="6"/>
  <c r="R133" i="6"/>
  <c r="V132" i="6"/>
  <c r="U132" i="6"/>
  <c r="T132" i="6"/>
  <c r="S132" i="6"/>
  <c r="R132" i="6"/>
  <c r="V131" i="6"/>
  <c r="U131" i="6"/>
  <c r="T131" i="6"/>
  <c r="S131" i="6"/>
  <c r="R131" i="6"/>
  <c r="V130" i="6"/>
  <c r="U130" i="6"/>
  <c r="T130" i="6"/>
  <c r="S130" i="6"/>
  <c r="R130" i="6"/>
  <c r="V129" i="6"/>
  <c r="U129" i="6"/>
  <c r="T129" i="6"/>
  <c r="S129" i="6"/>
  <c r="R129" i="6"/>
  <c r="V128" i="6"/>
  <c r="U128" i="6"/>
  <c r="T128" i="6"/>
  <c r="S128" i="6"/>
  <c r="R128" i="6"/>
  <c r="V127" i="6"/>
  <c r="U127" i="6"/>
  <c r="T127" i="6"/>
  <c r="S127" i="6"/>
  <c r="R127" i="6"/>
  <c r="V126" i="6"/>
  <c r="U126" i="6"/>
  <c r="T126" i="6"/>
  <c r="S126" i="6"/>
  <c r="R126" i="6"/>
  <c r="V125" i="6"/>
  <c r="U125" i="6"/>
  <c r="T125" i="6"/>
  <c r="S125" i="6"/>
  <c r="R125" i="6"/>
  <c r="V124" i="6"/>
  <c r="U124" i="6"/>
  <c r="T124" i="6"/>
  <c r="S124" i="6"/>
  <c r="R124" i="6"/>
  <c r="V123" i="6"/>
  <c r="U123" i="6"/>
  <c r="T123" i="6"/>
  <c r="S123" i="6"/>
  <c r="R123" i="6"/>
  <c r="V122" i="6"/>
  <c r="U122" i="6"/>
  <c r="T122" i="6"/>
  <c r="S122" i="6"/>
  <c r="R122" i="6"/>
  <c r="V121" i="6"/>
  <c r="U121" i="6"/>
  <c r="T121" i="6"/>
  <c r="S121" i="6"/>
  <c r="R121" i="6"/>
  <c r="V120" i="6"/>
  <c r="U120" i="6"/>
  <c r="T120" i="6"/>
  <c r="S120" i="6"/>
  <c r="R120" i="6"/>
  <c r="V119" i="6"/>
  <c r="U119" i="6"/>
  <c r="T119" i="6"/>
  <c r="S119" i="6"/>
  <c r="R119" i="6"/>
  <c r="V118" i="6"/>
  <c r="U118" i="6"/>
  <c r="T118" i="6"/>
  <c r="S118" i="6"/>
  <c r="R118" i="6"/>
  <c r="V117" i="6"/>
  <c r="U117" i="6"/>
  <c r="T117" i="6"/>
  <c r="S117" i="6"/>
  <c r="R117" i="6"/>
  <c r="V116" i="6"/>
  <c r="U116" i="6"/>
  <c r="T116" i="6"/>
  <c r="S116" i="6"/>
  <c r="R116" i="6"/>
  <c r="V115" i="6"/>
  <c r="U115" i="6"/>
  <c r="T115" i="6"/>
  <c r="S115" i="6"/>
  <c r="R115" i="6"/>
  <c r="V114" i="6"/>
  <c r="U114" i="6"/>
  <c r="T114" i="6"/>
  <c r="S114" i="6"/>
  <c r="R114" i="6"/>
  <c r="V113" i="6"/>
  <c r="U113" i="6"/>
  <c r="T113" i="6"/>
  <c r="S113" i="6"/>
  <c r="R113" i="6"/>
  <c r="O113" i="6"/>
  <c r="N113" i="6"/>
  <c r="M113" i="6"/>
  <c r="L113" i="6"/>
  <c r="K113" i="6"/>
  <c r="V112" i="6"/>
  <c r="U112" i="6"/>
  <c r="T112" i="6"/>
  <c r="S112" i="6"/>
  <c r="R112" i="6"/>
  <c r="O112" i="6"/>
  <c r="N112" i="6"/>
  <c r="M112" i="6"/>
  <c r="L112" i="6"/>
  <c r="K112" i="6"/>
  <c r="V111" i="6"/>
  <c r="U111" i="6"/>
  <c r="T111" i="6"/>
  <c r="S111" i="6"/>
  <c r="R111" i="6"/>
  <c r="O111" i="6"/>
  <c r="N111" i="6"/>
  <c r="M111" i="6"/>
  <c r="L111" i="6"/>
  <c r="K111" i="6"/>
  <c r="V110" i="6"/>
  <c r="U110" i="6"/>
  <c r="T110" i="6"/>
  <c r="S110" i="6"/>
  <c r="R110" i="6"/>
  <c r="O110" i="6"/>
  <c r="N110" i="6"/>
  <c r="M110" i="6"/>
  <c r="L110" i="6"/>
  <c r="K110" i="6"/>
  <c r="V109" i="6"/>
  <c r="U109" i="6"/>
  <c r="T109" i="6"/>
  <c r="S109" i="6"/>
  <c r="R109" i="6"/>
  <c r="O109" i="6"/>
  <c r="N109" i="6"/>
  <c r="M109" i="6"/>
  <c r="L109" i="6"/>
  <c r="K109" i="6"/>
  <c r="V108" i="6"/>
  <c r="U108" i="6"/>
  <c r="T108" i="6"/>
  <c r="S108" i="6"/>
  <c r="R108" i="6"/>
  <c r="O108" i="6"/>
  <c r="N108" i="6"/>
  <c r="M108" i="6"/>
  <c r="L108" i="6"/>
  <c r="K108" i="6"/>
  <c r="V107" i="6"/>
  <c r="U107" i="6"/>
  <c r="T107" i="6"/>
  <c r="S107" i="6"/>
  <c r="R107" i="6"/>
  <c r="O107" i="6"/>
  <c r="N107" i="6"/>
  <c r="M107" i="6"/>
  <c r="L107" i="6"/>
  <c r="K107" i="6"/>
  <c r="V106" i="6"/>
  <c r="U106" i="6"/>
  <c r="T106" i="6"/>
  <c r="S106" i="6"/>
  <c r="R106" i="6"/>
  <c r="O106" i="6"/>
  <c r="N106" i="6"/>
  <c r="M106" i="6"/>
  <c r="L106" i="6"/>
  <c r="K106" i="6"/>
  <c r="V105" i="6"/>
  <c r="U105" i="6"/>
  <c r="T105" i="6"/>
  <c r="S105" i="6"/>
  <c r="R105" i="6"/>
  <c r="O105" i="6"/>
  <c r="N105" i="6"/>
  <c r="M105" i="6"/>
  <c r="L105" i="6"/>
  <c r="K105" i="6"/>
  <c r="V104" i="6"/>
  <c r="U104" i="6"/>
  <c r="T104" i="6"/>
  <c r="S104" i="6"/>
  <c r="R104" i="6"/>
  <c r="O104" i="6"/>
  <c r="N104" i="6"/>
  <c r="M104" i="6"/>
  <c r="L104" i="6"/>
  <c r="K104" i="6"/>
  <c r="V103" i="6"/>
  <c r="U103" i="6"/>
  <c r="T103" i="6"/>
  <c r="S103" i="6"/>
  <c r="R103" i="6"/>
  <c r="O103" i="6"/>
  <c r="N103" i="6"/>
  <c r="M103" i="6"/>
  <c r="L103" i="6"/>
  <c r="K103" i="6"/>
  <c r="V102" i="6"/>
  <c r="U102" i="6"/>
  <c r="T102" i="6"/>
  <c r="S102" i="6"/>
  <c r="R102" i="6"/>
  <c r="O102" i="6"/>
  <c r="N102" i="6"/>
  <c r="M102" i="6"/>
  <c r="L102" i="6"/>
  <c r="K102" i="6"/>
  <c r="V101" i="6"/>
  <c r="U101" i="6"/>
  <c r="T101" i="6"/>
  <c r="S101" i="6"/>
  <c r="R101" i="6"/>
  <c r="O101" i="6"/>
  <c r="N101" i="6"/>
  <c r="M101" i="6"/>
  <c r="L101" i="6"/>
  <c r="K101" i="6"/>
  <c r="V100" i="6"/>
  <c r="U100" i="6"/>
  <c r="T100" i="6"/>
  <c r="S100" i="6"/>
  <c r="R100" i="6"/>
  <c r="O100" i="6"/>
  <c r="N100" i="6"/>
  <c r="M100" i="6"/>
  <c r="L100" i="6"/>
  <c r="K100" i="6"/>
  <c r="V99" i="6"/>
  <c r="U99" i="6"/>
  <c r="T99" i="6"/>
  <c r="S99" i="6"/>
  <c r="R99" i="6"/>
  <c r="O99" i="6"/>
  <c r="N99" i="6"/>
  <c r="M99" i="6"/>
  <c r="L99" i="6"/>
  <c r="K99" i="6"/>
  <c r="V98" i="6"/>
  <c r="U98" i="6"/>
  <c r="T98" i="6"/>
  <c r="S98" i="6"/>
  <c r="R98" i="6"/>
  <c r="O98" i="6"/>
  <c r="N98" i="6"/>
  <c r="M98" i="6"/>
  <c r="L98" i="6"/>
  <c r="K98" i="6"/>
  <c r="V97" i="6"/>
  <c r="U97" i="6"/>
  <c r="T97" i="6"/>
  <c r="S97" i="6"/>
  <c r="R97" i="6"/>
  <c r="O97" i="6"/>
  <c r="N97" i="6"/>
  <c r="M97" i="6"/>
  <c r="L97" i="6"/>
  <c r="K97" i="6"/>
  <c r="V96" i="6"/>
  <c r="U96" i="6"/>
  <c r="T96" i="6"/>
  <c r="S96" i="6"/>
  <c r="R96" i="6"/>
  <c r="O96" i="6"/>
  <c r="N96" i="6"/>
  <c r="M96" i="6"/>
  <c r="L96" i="6"/>
  <c r="K96" i="6"/>
  <c r="V95" i="6"/>
  <c r="U95" i="6"/>
  <c r="T95" i="6"/>
  <c r="S95" i="6"/>
  <c r="R95" i="6"/>
  <c r="O95" i="6"/>
  <c r="N95" i="6"/>
  <c r="M95" i="6"/>
  <c r="L95" i="6"/>
  <c r="K95" i="6"/>
  <c r="V94" i="6"/>
  <c r="U94" i="6"/>
  <c r="T94" i="6"/>
  <c r="S94" i="6"/>
  <c r="R94" i="6"/>
  <c r="O94" i="6"/>
  <c r="N94" i="6"/>
  <c r="M94" i="6"/>
  <c r="L94" i="6"/>
  <c r="K94" i="6"/>
  <c r="V93" i="6"/>
  <c r="U93" i="6"/>
  <c r="T93" i="6"/>
  <c r="S93" i="6"/>
  <c r="R93" i="6"/>
  <c r="O93" i="6"/>
  <c r="N93" i="6"/>
  <c r="M93" i="6"/>
  <c r="L93" i="6"/>
  <c r="K93" i="6"/>
  <c r="V92" i="6"/>
  <c r="U92" i="6"/>
  <c r="T92" i="6"/>
  <c r="S92" i="6"/>
  <c r="R92" i="6"/>
  <c r="O92" i="6"/>
  <c r="N92" i="6"/>
  <c r="M92" i="6"/>
  <c r="L92" i="6"/>
  <c r="K92" i="6"/>
  <c r="V91" i="6"/>
  <c r="U91" i="6"/>
  <c r="T91" i="6"/>
  <c r="S91" i="6"/>
  <c r="R91" i="6"/>
  <c r="O91" i="6"/>
  <c r="N91" i="6"/>
  <c r="M91" i="6"/>
  <c r="L91" i="6"/>
  <c r="K91" i="6"/>
  <c r="V90" i="6"/>
  <c r="U90" i="6"/>
  <c r="T90" i="6"/>
  <c r="S90" i="6"/>
  <c r="R90" i="6"/>
  <c r="O90" i="6"/>
  <c r="N90" i="6"/>
  <c r="M90" i="6"/>
  <c r="L90" i="6"/>
  <c r="K90" i="6"/>
  <c r="V89" i="6"/>
  <c r="U89" i="6"/>
  <c r="T89" i="6"/>
  <c r="S89" i="6"/>
  <c r="R89" i="6"/>
  <c r="O89" i="6"/>
  <c r="N89" i="6"/>
  <c r="M89" i="6"/>
  <c r="L89" i="6"/>
  <c r="K89" i="6"/>
  <c r="V88" i="6"/>
  <c r="U88" i="6"/>
  <c r="T88" i="6"/>
  <c r="S88" i="6"/>
  <c r="R88" i="6"/>
  <c r="O88" i="6"/>
  <c r="N88" i="6"/>
  <c r="M88" i="6"/>
  <c r="L88" i="6"/>
  <c r="K88" i="6"/>
  <c r="V87" i="6"/>
  <c r="U87" i="6"/>
  <c r="T87" i="6"/>
  <c r="S87" i="6"/>
  <c r="R87" i="6"/>
  <c r="O87" i="6"/>
  <c r="N87" i="6"/>
  <c r="M87" i="6"/>
  <c r="L87" i="6"/>
  <c r="K87" i="6"/>
  <c r="V86" i="6"/>
  <c r="U86" i="6"/>
  <c r="T86" i="6"/>
  <c r="S86" i="6"/>
  <c r="R86" i="6"/>
  <c r="O86" i="6"/>
  <c r="N86" i="6"/>
  <c r="M86" i="6"/>
  <c r="L86" i="6"/>
  <c r="K86" i="6"/>
  <c r="V85" i="6"/>
  <c r="U85" i="6"/>
  <c r="T85" i="6"/>
  <c r="S85" i="6"/>
  <c r="R85" i="6"/>
  <c r="O85" i="6"/>
  <c r="N85" i="6"/>
  <c r="M85" i="6"/>
  <c r="L85" i="6"/>
  <c r="K85" i="6"/>
  <c r="V84" i="6"/>
  <c r="U84" i="6"/>
  <c r="T84" i="6"/>
  <c r="S84" i="6"/>
  <c r="R84" i="6"/>
  <c r="O84" i="6"/>
  <c r="N84" i="6"/>
  <c r="M84" i="6"/>
  <c r="L84" i="6"/>
  <c r="K84" i="6"/>
  <c r="V83" i="6"/>
  <c r="U83" i="6"/>
  <c r="T83" i="6"/>
  <c r="S83" i="6"/>
  <c r="R83" i="6"/>
  <c r="O83" i="6"/>
  <c r="N83" i="6"/>
  <c r="M83" i="6"/>
  <c r="L83" i="6"/>
  <c r="K83" i="6"/>
  <c r="V82" i="6"/>
  <c r="U82" i="6"/>
  <c r="T82" i="6"/>
  <c r="S82" i="6"/>
  <c r="R82" i="6"/>
  <c r="O82" i="6"/>
  <c r="N82" i="6"/>
  <c r="M82" i="6"/>
  <c r="L82" i="6"/>
  <c r="K82" i="6"/>
  <c r="V81" i="6"/>
  <c r="U81" i="6"/>
  <c r="T81" i="6"/>
  <c r="S81" i="6"/>
  <c r="R81" i="6"/>
  <c r="O81" i="6"/>
  <c r="N81" i="6"/>
  <c r="M81" i="6"/>
  <c r="L81" i="6"/>
  <c r="K81" i="6"/>
  <c r="V80" i="6"/>
  <c r="U80" i="6"/>
  <c r="T80" i="6"/>
  <c r="S80" i="6"/>
  <c r="R80" i="6"/>
  <c r="O80" i="6"/>
  <c r="N80" i="6"/>
  <c r="M80" i="6"/>
  <c r="L80" i="6"/>
  <c r="K80" i="6"/>
  <c r="V79" i="6"/>
  <c r="U79" i="6"/>
  <c r="T79" i="6"/>
  <c r="S79" i="6"/>
  <c r="R79" i="6"/>
  <c r="O79" i="6"/>
  <c r="N79" i="6"/>
  <c r="M79" i="6"/>
  <c r="L79" i="6"/>
  <c r="K79" i="6"/>
  <c r="V78" i="6"/>
  <c r="U78" i="6"/>
  <c r="T78" i="6"/>
  <c r="S78" i="6"/>
  <c r="R78" i="6"/>
  <c r="O78" i="6"/>
  <c r="N78" i="6"/>
  <c r="M78" i="6"/>
  <c r="L78" i="6"/>
  <c r="K78" i="6"/>
  <c r="V77" i="6"/>
  <c r="U77" i="6"/>
  <c r="T77" i="6"/>
  <c r="S77" i="6"/>
  <c r="R77" i="6"/>
  <c r="O77" i="6"/>
  <c r="N77" i="6"/>
  <c r="M77" i="6"/>
  <c r="L77" i="6"/>
  <c r="K77" i="6"/>
  <c r="V76" i="6"/>
  <c r="U76" i="6"/>
  <c r="T76" i="6"/>
  <c r="S76" i="6"/>
  <c r="R76" i="6"/>
  <c r="O76" i="6"/>
  <c r="N76" i="6"/>
  <c r="M76" i="6"/>
  <c r="L76" i="6"/>
  <c r="K76" i="6"/>
  <c r="V75" i="6"/>
  <c r="U75" i="6"/>
  <c r="T75" i="6"/>
  <c r="S75" i="6"/>
  <c r="R75" i="6"/>
  <c r="O75" i="6"/>
  <c r="N75" i="6"/>
  <c r="M75" i="6"/>
  <c r="L75" i="6"/>
  <c r="K75" i="6"/>
  <c r="V74" i="6"/>
  <c r="U74" i="6"/>
  <c r="T74" i="6"/>
  <c r="S74" i="6"/>
  <c r="R74" i="6"/>
  <c r="O74" i="6"/>
  <c r="N74" i="6"/>
  <c r="M74" i="6"/>
  <c r="L74" i="6"/>
  <c r="K74" i="6"/>
  <c r="V73" i="6"/>
  <c r="U73" i="6"/>
  <c r="T73" i="6"/>
  <c r="S73" i="6"/>
  <c r="R73" i="6"/>
  <c r="O73" i="6"/>
  <c r="N73" i="6"/>
  <c r="M73" i="6"/>
  <c r="L73" i="6"/>
  <c r="K73" i="6"/>
  <c r="V72" i="6"/>
  <c r="U72" i="6"/>
  <c r="T72" i="6"/>
  <c r="S72" i="6"/>
  <c r="R72" i="6"/>
  <c r="O72" i="6"/>
  <c r="N72" i="6"/>
  <c r="M72" i="6"/>
  <c r="L72" i="6"/>
  <c r="K72" i="6"/>
  <c r="V71" i="6"/>
  <c r="U71" i="6"/>
  <c r="T71" i="6"/>
  <c r="S71" i="6"/>
  <c r="R71" i="6"/>
  <c r="O71" i="6"/>
  <c r="N71" i="6"/>
  <c r="M71" i="6"/>
  <c r="L71" i="6"/>
  <c r="K71" i="6"/>
  <c r="V70" i="6"/>
  <c r="U70" i="6"/>
  <c r="T70" i="6"/>
  <c r="S70" i="6"/>
  <c r="R70" i="6"/>
  <c r="O70" i="6"/>
  <c r="N70" i="6"/>
  <c r="M70" i="6"/>
  <c r="L70" i="6"/>
  <c r="K70" i="6"/>
  <c r="V69" i="6"/>
  <c r="U69" i="6"/>
  <c r="T69" i="6"/>
  <c r="S69" i="6"/>
  <c r="R69" i="6"/>
  <c r="O69" i="6"/>
  <c r="N69" i="6"/>
  <c r="M69" i="6"/>
  <c r="L69" i="6"/>
  <c r="K69" i="6"/>
  <c r="V68" i="6"/>
  <c r="U68" i="6"/>
  <c r="T68" i="6"/>
  <c r="S68" i="6"/>
  <c r="R68" i="6"/>
  <c r="O68" i="6"/>
  <c r="N68" i="6"/>
  <c r="M68" i="6"/>
  <c r="L68" i="6"/>
  <c r="K68" i="6"/>
  <c r="V67" i="6"/>
  <c r="U67" i="6"/>
  <c r="T67" i="6"/>
  <c r="S67" i="6"/>
  <c r="R67" i="6"/>
  <c r="O67" i="6"/>
  <c r="N67" i="6"/>
  <c r="M67" i="6"/>
  <c r="L67" i="6"/>
  <c r="K67" i="6"/>
  <c r="V66" i="6"/>
  <c r="U66" i="6"/>
  <c r="T66" i="6"/>
  <c r="S66" i="6"/>
  <c r="R66" i="6"/>
  <c r="O66" i="6"/>
  <c r="N66" i="6"/>
  <c r="M66" i="6"/>
  <c r="L66" i="6"/>
  <c r="K66" i="6"/>
  <c r="V65" i="6"/>
  <c r="U65" i="6"/>
  <c r="T65" i="6"/>
  <c r="S65" i="6"/>
  <c r="R65" i="6"/>
  <c r="O65" i="6"/>
  <c r="N65" i="6"/>
  <c r="M65" i="6"/>
  <c r="L65" i="6"/>
  <c r="K65" i="6"/>
  <c r="V64" i="6"/>
  <c r="U64" i="6"/>
  <c r="T64" i="6"/>
  <c r="S64" i="6"/>
  <c r="R64" i="6"/>
  <c r="O64" i="6"/>
  <c r="N64" i="6"/>
  <c r="M64" i="6"/>
  <c r="L64" i="6"/>
  <c r="K64" i="6"/>
  <c r="V63" i="6"/>
  <c r="U63" i="6"/>
  <c r="T63" i="6"/>
  <c r="S63" i="6"/>
  <c r="R63" i="6"/>
  <c r="O63" i="6"/>
  <c r="N63" i="6"/>
  <c r="M63" i="6"/>
  <c r="L63" i="6"/>
  <c r="K63" i="6"/>
  <c r="V62" i="6"/>
  <c r="U62" i="6"/>
  <c r="T62" i="6"/>
  <c r="S62" i="6"/>
  <c r="R62" i="6"/>
  <c r="O62" i="6"/>
  <c r="N62" i="6"/>
  <c r="M62" i="6"/>
  <c r="L62" i="6"/>
  <c r="K62" i="6"/>
  <c r="V61" i="6"/>
  <c r="U61" i="6"/>
  <c r="T61" i="6"/>
  <c r="S61" i="6"/>
  <c r="R61" i="6"/>
  <c r="O61" i="6"/>
  <c r="N61" i="6"/>
  <c r="M61" i="6"/>
  <c r="L61" i="6"/>
  <c r="K61" i="6"/>
  <c r="V60" i="6"/>
  <c r="U60" i="6"/>
  <c r="T60" i="6"/>
  <c r="S60" i="6"/>
  <c r="R60" i="6"/>
  <c r="O60" i="6"/>
  <c r="N60" i="6"/>
  <c r="M60" i="6"/>
  <c r="L60" i="6"/>
  <c r="K60" i="6"/>
  <c r="V59" i="6"/>
  <c r="U59" i="6"/>
  <c r="T59" i="6"/>
  <c r="S59" i="6"/>
  <c r="R59" i="6"/>
  <c r="O59" i="6"/>
  <c r="N59" i="6"/>
  <c r="M59" i="6"/>
  <c r="L59" i="6"/>
  <c r="K59" i="6"/>
  <c r="V58" i="6"/>
  <c r="U58" i="6"/>
  <c r="T58" i="6"/>
  <c r="S58" i="6"/>
  <c r="R58" i="6"/>
  <c r="O58" i="6"/>
  <c r="N58" i="6"/>
  <c r="M58" i="6"/>
  <c r="L58" i="6"/>
  <c r="K58" i="6"/>
  <c r="V57" i="6"/>
  <c r="U57" i="6"/>
  <c r="T57" i="6"/>
  <c r="S57" i="6"/>
  <c r="R57" i="6"/>
  <c r="O57" i="6"/>
  <c r="N57" i="6"/>
  <c r="M57" i="6"/>
  <c r="L57" i="6"/>
  <c r="K57" i="6"/>
  <c r="V56" i="6"/>
  <c r="U56" i="6"/>
  <c r="T56" i="6"/>
  <c r="S56" i="6"/>
  <c r="R56" i="6"/>
  <c r="O56" i="6"/>
  <c r="N56" i="6"/>
  <c r="M56" i="6"/>
  <c r="L56" i="6"/>
  <c r="K56" i="6"/>
  <c r="V55" i="6"/>
  <c r="U55" i="6"/>
  <c r="T55" i="6"/>
  <c r="S55" i="6"/>
  <c r="R55" i="6"/>
  <c r="O55" i="6"/>
  <c r="N55" i="6"/>
  <c r="M55" i="6"/>
  <c r="L55" i="6"/>
  <c r="K55" i="6"/>
  <c r="V54" i="6"/>
  <c r="U54" i="6"/>
  <c r="T54" i="6"/>
  <c r="S54" i="6"/>
  <c r="R54" i="6"/>
  <c r="O54" i="6"/>
  <c r="N54" i="6"/>
  <c r="M54" i="6"/>
  <c r="L54" i="6"/>
  <c r="K54" i="6"/>
  <c r="V53" i="6"/>
  <c r="U53" i="6"/>
  <c r="T53" i="6"/>
  <c r="S53" i="6"/>
  <c r="R53" i="6"/>
  <c r="O53" i="6"/>
  <c r="N53" i="6"/>
  <c r="M53" i="6"/>
  <c r="L53" i="6"/>
  <c r="K53" i="6"/>
  <c r="V52" i="6"/>
  <c r="U52" i="6"/>
  <c r="T52" i="6"/>
  <c r="S52" i="6"/>
  <c r="R52" i="6"/>
  <c r="O52" i="6"/>
  <c r="N52" i="6"/>
  <c r="M52" i="6"/>
  <c r="L52" i="6"/>
  <c r="K52" i="6"/>
  <c r="V51" i="6"/>
  <c r="U51" i="6"/>
  <c r="T51" i="6"/>
  <c r="S51" i="6"/>
  <c r="R51" i="6"/>
  <c r="O51" i="6"/>
  <c r="N51" i="6"/>
  <c r="M51" i="6"/>
  <c r="L51" i="6"/>
  <c r="K51" i="6"/>
  <c r="V50" i="6"/>
  <c r="U50" i="6"/>
  <c r="T50" i="6"/>
  <c r="S50" i="6"/>
  <c r="R50" i="6"/>
  <c r="O50" i="6"/>
  <c r="N50" i="6"/>
  <c r="M50" i="6"/>
  <c r="L50" i="6"/>
  <c r="K50" i="6"/>
  <c r="V49" i="6"/>
  <c r="U49" i="6"/>
  <c r="T49" i="6"/>
  <c r="S49" i="6"/>
  <c r="R49" i="6"/>
  <c r="O49" i="6"/>
  <c r="N49" i="6"/>
  <c r="M49" i="6"/>
  <c r="L49" i="6"/>
  <c r="K49" i="6"/>
  <c r="V48" i="6"/>
  <c r="U48" i="6"/>
  <c r="T48" i="6"/>
  <c r="S48" i="6"/>
  <c r="R48" i="6"/>
  <c r="O48" i="6"/>
  <c r="N48" i="6"/>
  <c r="M48" i="6"/>
  <c r="L48" i="6"/>
  <c r="K48" i="6"/>
  <c r="V47" i="6"/>
  <c r="U47" i="6"/>
  <c r="T47" i="6"/>
  <c r="S47" i="6"/>
  <c r="R47" i="6"/>
  <c r="O47" i="6"/>
  <c r="N47" i="6"/>
  <c r="M47" i="6"/>
  <c r="L47" i="6"/>
  <c r="K47" i="6"/>
  <c r="V46" i="6"/>
  <c r="U46" i="6"/>
  <c r="T46" i="6"/>
  <c r="S46" i="6"/>
  <c r="R46" i="6"/>
  <c r="O46" i="6"/>
  <c r="N46" i="6"/>
  <c r="M46" i="6"/>
  <c r="L46" i="6"/>
  <c r="K46" i="6"/>
  <c r="V45" i="6"/>
  <c r="U45" i="6"/>
  <c r="T45" i="6"/>
  <c r="S45" i="6"/>
  <c r="R45" i="6"/>
  <c r="O45" i="6"/>
  <c r="N45" i="6"/>
  <c r="M45" i="6"/>
  <c r="L45" i="6"/>
  <c r="K45" i="6"/>
  <c r="V44" i="6"/>
  <c r="U44" i="6"/>
  <c r="T44" i="6"/>
  <c r="S44" i="6"/>
  <c r="R44" i="6"/>
  <c r="O44" i="6"/>
  <c r="N44" i="6"/>
  <c r="M44" i="6"/>
  <c r="L44" i="6"/>
  <c r="K44" i="6"/>
  <c r="V43" i="6"/>
  <c r="U43" i="6"/>
  <c r="T43" i="6"/>
  <c r="S43" i="6"/>
  <c r="R43" i="6"/>
  <c r="O43" i="6"/>
  <c r="N43" i="6"/>
  <c r="M43" i="6"/>
  <c r="L43" i="6"/>
  <c r="K43" i="6"/>
  <c r="V42" i="6"/>
  <c r="U42" i="6"/>
  <c r="T42" i="6"/>
  <c r="S42" i="6"/>
  <c r="R42" i="6"/>
  <c r="O42" i="6"/>
  <c r="N42" i="6"/>
  <c r="M42" i="6"/>
  <c r="L42" i="6"/>
  <c r="K42" i="6"/>
  <c r="V41" i="6"/>
  <c r="U41" i="6"/>
  <c r="T41" i="6"/>
  <c r="S41" i="6"/>
  <c r="R41" i="6"/>
  <c r="O41" i="6"/>
  <c r="N41" i="6"/>
  <c r="M41" i="6"/>
  <c r="L41" i="6"/>
  <c r="K41" i="6"/>
  <c r="V40" i="6"/>
  <c r="U40" i="6"/>
  <c r="T40" i="6"/>
  <c r="S40" i="6"/>
  <c r="R40" i="6"/>
  <c r="O40" i="6"/>
  <c r="N40" i="6"/>
  <c r="M40" i="6"/>
  <c r="L40" i="6"/>
  <c r="K40" i="6"/>
  <c r="V39" i="6"/>
  <c r="U39" i="6"/>
  <c r="T39" i="6"/>
  <c r="S39" i="6"/>
  <c r="R39" i="6"/>
  <c r="O39" i="6"/>
  <c r="N39" i="6"/>
  <c r="M39" i="6"/>
  <c r="L39" i="6"/>
  <c r="K39" i="6"/>
  <c r="V38" i="6"/>
  <c r="U38" i="6"/>
  <c r="T38" i="6"/>
  <c r="S38" i="6"/>
  <c r="R38" i="6"/>
  <c r="O38" i="6"/>
  <c r="N38" i="6"/>
  <c r="M38" i="6"/>
  <c r="L38" i="6"/>
  <c r="K38" i="6"/>
  <c r="V37" i="6"/>
  <c r="U37" i="6"/>
  <c r="T37" i="6"/>
  <c r="S37" i="6"/>
  <c r="R37" i="6"/>
  <c r="O37" i="6"/>
  <c r="N37" i="6"/>
  <c r="M37" i="6"/>
  <c r="L37" i="6"/>
  <c r="K37" i="6"/>
  <c r="V36" i="6"/>
  <c r="U36" i="6"/>
  <c r="T36" i="6"/>
  <c r="S36" i="6"/>
  <c r="R36" i="6"/>
  <c r="O36" i="6"/>
  <c r="N36" i="6"/>
  <c r="M36" i="6"/>
  <c r="L36" i="6"/>
  <c r="K36" i="6"/>
  <c r="V35" i="6"/>
  <c r="U35" i="6"/>
  <c r="T35" i="6"/>
  <c r="S35" i="6"/>
  <c r="R35" i="6"/>
  <c r="O35" i="6"/>
  <c r="N35" i="6"/>
  <c r="M35" i="6"/>
  <c r="L35" i="6"/>
  <c r="K35" i="6"/>
  <c r="V34" i="6"/>
  <c r="U34" i="6"/>
  <c r="T34" i="6"/>
  <c r="S34" i="6"/>
  <c r="R34" i="6"/>
  <c r="O34" i="6"/>
  <c r="N34" i="6"/>
  <c r="M34" i="6"/>
  <c r="L34" i="6"/>
  <c r="K34" i="6"/>
  <c r="V33" i="6"/>
  <c r="U33" i="6"/>
  <c r="T33" i="6"/>
  <c r="S33" i="6"/>
  <c r="R33" i="6"/>
  <c r="O33" i="6"/>
  <c r="N33" i="6"/>
  <c r="M33" i="6"/>
  <c r="L33" i="6"/>
  <c r="K33" i="6"/>
  <c r="V32" i="6"/>
  <c r="U32" i="6"/>
  <c r="T32" i="6"/>
  <c r="S32" i="6"/>
  <c r="R32" i="6"/>
  <c r="O32" i="6"/>
  <c r="N32" i="6"/>
  <c r="M32" i="6"/>
  <c r="L32" i="6"/>
  <c r="K32" i="6"/>
  <c r="V31" i="6"/>
  <c r="U31" i="6"/>
  <c r="T31" i="6"/>
  <c r="S31" i="6"/>
  <c r="R31" i="6"/>
  <c r="O31" i="6"/>
  <c r="N31" i="6"/>
  <c r="M31" i="6"/>
  <c r="L31" i="6"/>
  <c r="K31" i="6"/>
  <c r="V30" i="6"/>
  <c r="U30" i="6"/>
  <c r="T30" i="6"/>
  <c r="S30" i="6"/>
  <c r="R30" i="6"/>
  <c r="O30" i="6"/>
  <c r="N30" i="6"/>
  <c r="M30" i="6"/>
  <c r="L30" i="6"/>
  <c r="K30" i="6"/>
  <c r="V29" i="6"/>
  <c r="U29" i="6"/>
  <c r="T29" i="6"/>
  <c r="S29" i="6"/>
  <c r="R29" i="6"/>
  <c r="O29" i="6"/>
  <c r="N29" i="6"/>
  <c r="M29" i="6"/>
  <c r="L29" i="6"/>
  <c r="K29" i="6"/>
  <c r="V28" i="6"/>
  <c r="U28" i="6"/>
  <c r="T28" i="6"/>
  <c r="S28" i="6"/>
  <c r="R28" i="6"/>
  <c r="O28" i="6"/>
  <c r="N28" i="6"/>
  <c r="M28" i="6"/>
  <c r="L28" i="6"/>
  <c r="K28" i="6"/>
  <c r="V27" i="6"/>
  <c r="U27" i="6"/>
  <c r="T27" i="6"/>
  <c r="S27" i="6"/>
  <c r="R27" i="6"/>
  <c r="O27" i="6"/>
  <c r="N27" i="6"/>
  <c r="M27" i="6"/>
  <c r="L27" i="6"/>
  <c r="K27" i="6"/>
  <c r="V26" i="6"/>
  <c r="U26" i="6"/>
  <c r="T26" i="6"/>
  <c r="S26" i="6"/>
  <c r="R26" i="6"/>
  <c r="O26" i="6"/>
  <c r="N26" i="6"/>
  <c r="M26" i="6"/>
  <c r="L26" i="6"/>
  <c r="K26" i="6"/>
  <c r="V25" i="6"/>
  <c r="U25" i="6"/>
  <c r="T25" i="6"/>
  <c r="S25" i="6"/>
  <c r="R25" i="6"/>
  <c r="O25" i="6"/>
  <c r="N25" i="6"/>
  <c r="M25" i="6"/>
  <c r="L25" i="6"/>
  <c r="K25" i="6"/>
  <c r="V24" i="6"/>
  <c r="U24" i="6"/>
  <c r="T24" i="6"/>
  <c r="S24" i="6"/>
  <c r="R24" i="6"/>
  <c r="O24" i="6"/>
  <c r="N24" i="6"/>
  <c r="M24" i="6"/>
  <c r="L24" i="6"/>
  <c r="K24" i="6"/>
  <c r="V23" i="6"/>
  <c r="U23" i="6"/>
  <c r="T23" i="6"/>
  <c r="S23" i="6"/>
  <c r="R23" i="6"/>
  <c r="O23" i="6"/>
  <c r="N23" i="6"/>
  <c r="M23" i="6"/>
  <c r="L23" i="6"/>
  <c r="K23" i="6"/>
  <c r="V22" i="6"/>
  <c r="U22" i="6"/>
  <c r="T22" i="6"/>
  <c r="S22" i="6"/>
  <c r="R22" i="6"/>
  <c r="O22" i="6"/>
  <c r="N22" i="6"/>
  <c r="M22" i="6"/>
  <c r="L22" i="6"/>
  <c r="K22" i="6"/>
  <c r="V21" i="6"/>
  <c r="U21" i="6"/>
  <c r="T21" i="6"/>
  <c r="S21" i="6"/>
  <c r="R21" i="6"/>
  <c r="O21" i="6"/>
  <c r="N21" i="6"/>
  <c r="M21" i="6"/>
  <c r="L21" i="6"/>
  <c r="K21" i="6"/>
  <c r="V20" i="6"/>
  <c r="U20" i="6"/>
  <c r="T20" i="6"/>
  <c r="S20" i="6"/>
  <c r="R20" i="6"/>
  <c r="O20" i="6"/>
  <c r="N20" i="6"/>
  <c r="M20" i="6"/>
  <c r="L20" i="6"/>
  <c r="K20" i="6"/>
  <c r="V19" i="6"/>
  <c r="U19" i="6"/>
  <c r="T19" i="6"/>
  <c r="S19" i="6"/>
  <c r="R19" i="6"/>
  <c r="O19" i="6"/>
  <c r="N19" i="6"/>
  <c r="M19" i="6"/>
  <c r="L19" i="6"/>
  <c r="K19" i="6"/>
  <c r="V18" i="6"/>
  <c r="U18" i="6"/>
  <c r="T18" i="6"/>
  <c r="S18" i="6"/>
  <c r="R18" i="6"/>
  <c r="O18" i="6"/>
  <c r="N18" i="6"/>
  <c r="M18" i="6"/>
  <c r="L18" i="6"/>
  <c r="K18" i="6"/>
  <c r="V17" i="6"/>
  <c r="U17" i="6"/>
  <c r="T17" i="6"/>
  <c r="S17" i="6"/>
  <c r="R17" i="6"/>
  <c r="O17" i="6"/>
  <c r="N17" i="6"/>
  <c r="M17" i="6"/>
  <c r="L17" i="6"/>
  <c r="K17" i="6"/>
  <c r="V16" i="6"/>
  <c r="U16" i="6"/>
  <c r="T16" i="6"/>
  <c r="S16" i="6"/>
  <c r="R16" i="6"/>
  <c r="O16" i="6"/>
  <c r="N16" i="6"/>
  <c r="M16" i="6"/>
  <c r="L16" i="6"/>
  <c r="K16" i="6"/>
  <c r="V15" i="6"/>
  <c r="U15" i="6"/>
  <c r="T15" i="6"/>
  <c r="S15" i="6"/>
  <c r="R15" i="6"/>
  <c r="O15" i="6"/>
  <c r="N15" i="6"/>
  <c r="M15" i="6"/>
  <c r="L15" i="6"/>
  <c r="K15" i="6"/>
  <c r="V14" i="6"/>
  <c r="U14" i="6"/>
  <c r="T14" i="6"/>
  <c r="S14" i="6"/>
  <c r="R14" i="6"/>
  <c r="O14" i="6"/>
  <c r="N14" i="6"/>
  <c r="M14" i="6"/>
  <c r="L14" i="6"/>
  <c r="K14" i="6"/>
  <c r="V13" i="6"/>
  <c r="U13" i="6"/>
  <c r="T13" i="6"/>
  <c r="S13" i="6"/>
  <c r="R13" i="6"/>
  <c r="O13" i="6"/>
  <c r="N13" i="6"/>
  <c r="M13" i="6"/>
  <c r="L13" i="6"/>
  <c r="K13" i="6"/>
  <c r="V12" i="6"/>
  <c r="U12" i="6"/>
  <c r="T12" i="6"/>
  <c r="S12" i="6"/>
  <c r="R12" i="6"/>
  <c r="O12" i="6"/>
  <c r="N12" i="6"/>
  <c r="M12" i="6"/>
  <c r="L12" i="6"/>
  <c r="K12" i="6"/>
  <c r="V11" i="6"/>
  <c r="U11" i="6"/>
  <c r="T11" i="6"/>
  <c r="S11" i="6"/>
  <c r="R11" i="6"/>
  <c r="O11" i="6"/>
  <c r="N11" i="6"/>
  <c r="M11" i="6"/>
  <c r="L11" i="6"/>
  <c r="K11" i="6"/>
  <c r="V10" i="6"/>
  <c r="U10" i="6"/>
  <c r="T10" i="6"/>
  <c r="S10" i="6"/>
  <c r="R10" i="6"/>
  <c r="O10" i="6"/>
  <c r="N10" i="6"/>
  <c r="M10" i="6"/>
  <c r="L10" i="6"/>
  <c r="K10" i="6"/>
  <c r="V9" i="6"/>
  <c r="U9" i="6"/>
  <c r="T9" i="6"/>
  <c r="S9" i="6"/>
  <c r="R9" i="6"/>
  <c r="O9" i="6"/>
  <c r="N9" i="6"/>
  <c r="M9" i="6"/>
  <c r="L9" i="6"/>
  <c r="K9" i="6"/>
  <c r="V8" i="6"/>
  <c r="U8" i="6"/>
  <c r="T8" i="6"/>
  <c r="S8" i="6"/>
  <c r="R8" i="6"/>
  <c r="O8" i="6"/>
  <c r="N8" i="6"/>
  <c r="M8" i="6"/>
  <c r="L8" i="6"/>
  <c r="K8" i="6"/>
  <c r="V7" i="6"/>
  <c r="U7" i="6"/>
  <c r="T7" i="6"/>
  <c r="S7" i="6"/>
  <c r="R7" i="6"/>
  <c r="O7" i="6"/>
  <c r="N7" i="6"/>
  <c r="M7" i="6"/>
  <c r="L7" i="6"/>
  <c r="K7" i="6"/>
  <c r="V6" i="6"/>
  <c r="U6" i="6"/>
  <c r="T6" i="6"/>
  <c r="S6" i="6"/>
  <c r="R6" i="6"/>
  <c r="O6" i="6"/>
  <c r="N6" i="6"/>
  <c r="M6" i="6"/>
  <c r="L6" i="6"/>
  <c r="K6" i="6"/>
  <c r="V5" i="6"/>
  <c r="U5" i="6"/>
  <c r="T5" i="6"/>
  <c r="S5" i="6"/>
  <c r="R5" i="6"/>
  <c r="O5" i="6"/>
  <c r="N5" i="6"/>
  <c r="M5" i="6"/>
  <c r="L5" i="6"/>
  <c r="K5" i="6"/>
  <c r="V4" i="6"/>
  <c r="U4" i="6"/>
  <c r="T4" i="6"/>
  <c r="S4" i="6"/>
  <c r="R4" i="6"/>
  <c r="O4" i="6"/>
  <c r="N4" i="6"/>
  <c r="M4" i="6"/>
  <c r="L4" i="6"/>
  <c r="K4" i="6"/>
  <c r="S5" i="9"/>
  <c r="T5" i="9"/>
  <c r="U5" i="9"/>
  <c r="V5" i="9"/>
  <c r="R5" i="9"/>
  <c r="U101" i="9"/>
  <c r="T95" i="9"/>
  <c r="U98" i="9"/>
  <c r="U100" i="9"/>
  <c r="U95" i="9"/>
  <c r="T96" i="9"/>
  <c r="T104" i="9"/>
  <c r="T103" i="9"/>
  <c r="U104" i="9"/>
  <c r="U96" i="9"/>
  <c r="T102" i="9"/>
  <c r="T100" i="9"/>
  <c r="T98" i="9"/>
  <c r="U93" i="9"/>
  <c r="U102" i="9"/>
  <c r="U99" i="9"/>
  <c r="T99" i="9"/>
  <c r="U94" i="9"/>
  <c r="T97" i="9"/>
  <c r="U97" i="9"/>
  <c r="U103" i="9"/>
  <c r="T101" i="9"/>
  <c r="U89" i="9"/>
  <c r="V93" i="9"/>
  <c r="V99" i="9"/>
  <c r="V92" i="9"/>
  <c r="V100" i="9"/>
  <c r="V75" i="9"/>
  <c r="S101" i="9"/>
  <c r="S99" i="9"/>
  <c r="V96" i="9"/>
  <c r="S100" i="9"/>
  <c r="V80" i="9"/>
  <c r="V79" i="9"/>
  <c r="V98" i="9"/>
  <c r="S96" i="9"/>
  <c r="S103" i="9"/>
  <c r="V97" i="9"/>
  <c r="V101" i="9"/>
  <c r="V77" i="9"/>
  <c r="V90" i="9"/>
  <c r="V88" i="9"/>
  <c r="V76" i="9"/>
  <c r="U86" i="9"/>
  <c r="S97" i="9"/>
  <c r="V95" i="9"/>
  <c r="T90" i="9"/>
  <c r="S94" i="9"/>
  <c r="V104" i="9"/>
  <c r="U76" i="9"/>
  <c r="T93" i="9"/>
  <c r="V103" i="9"/>
  <c r="T79" i="9"/>
  <c r="U88" i="9"/>
  <c r="T77" i="9"/>
  <c r="S95" i="9"/>
  <c r="T92" i="9"/>
  <c r="U77" i="9"/>
  <c r="T89" i="9"/>
  <c r="S98" i="9"/>
  <c r="U91" i="9"/>
  <c r="S102" i="9"/>
  <c r="S104" i="9"/>
  <c r="V89" i="9"/>
  <c r="U87" i="9"/>
  <c r="T80" i="9"/>
  <c r="U78" i="9"/>
  <c r="T94" i="9"/>
  <c r="U90" i="9"/>
  <c r="V102" i="9"/>
  <c r="V78" i="9"/>
  <c r="V91" i="9"/>
  <c r="T76" i="9"/>
  <c r="T91" i="9"/>
  <c r="U79" i="9"/>
  <c r="V94" i="9"/>
  <c r="U92" i="9"/>
  <c r="T81" i="9"/>
  <c r="T78" i="9"/>
  <c r="R95" i="9"/>
  <c r="V82" i="9"/>
  <c r="V71" i="9"/>
  <c r="U32" i="9"/>
  <c r="T83" i="9"/>
  <c r="U25" i="9"/>
  <c r="U45" i="9"/>
  <c r="R99" i="9"/>
  <c r="U41" i="9"/>
  <c r="U43" i="9"/>
  <c r="R104" i="9"/>
  <c r="R102" i="9"/>
  <c r="V83" i="9"/>
  <c r="T88" i="9"/>
  <c r="U38" i="9"/>
  <c r="T82" i="9"/>
  <c r="U17" i="9"/>
  <c r="T87" i="9"/>
  <c r="V72" i="9"/>
  <c r="U24" i="9"/>
  <c r="U31" i="9"/>
  <c r="U16" i="9"/>
  <c r="V87" i="9"/>
  <c r="U34" i="9"/>
  <c r="R98" i="9"/>
  <c r="U14" i="9"/>
  <c r="U85" i="9"/>
  <c r="U22" i="9"/>
  <c r="U21" i="9"/>
  <c r="R96" i="9"/>
  <c r="U37" i="9"/>
  <c r="U81" i="9"/>
  <c r="U35" i="9"/>
  <c r="U29" i="9"/>
  <c r="U27" i="9"/>
  <c r="R103" i="9"/>
  <c r="U33" i="9"/>
  <c r="R100" i="9"/>
  <c r="T75" i="9"/>
  <c r="U30" i="9"/>
  <c r="U6" i="9"/>
  <c r="V81" i="9"/>
  <c r="U19" i="9"/>
  <c r="U26" i="9"/>
  <c r="V73" i="9"/>
  <c r="U82" i="9"/>
  <c r="U84" i="9"/>
  <c r="U42" i="9"/>
  <c r="U47" i="9"/>
  <c r="V74" i="9"/>
  <c r="U80" i="9"/>
  <c r="T84" i="9"/>
  <c r="T73" i="9"/>
  <c r="U39" i="9"/>
  <c r="U46" i="9"/>
  <c r="T85" i="9"/>
  <c r="U28" i="9"/>
  <c r="U15" i="9"/>
  <c r="T74" i="9"/>
  <c r="V84" i="9"/>
  <c r="U18" i="9"/>
  <c r="U20" i="9"/>
  <c r="U40" i="9"/>
  <c r="R101" i="9"/>
  <c r="V85" i="9"/>
  <c r="V68" i="9"/>
  <c r="U83" i="9"/>
  <c r="R97" i="9"/>
  <c r="V70" i="9"/>
  <c r="U44" i="9"/>
  <c r="T86" i="9"/>
  <c r="U36" i="9"/>
  <c r="V69" i="9"/>
  <c r="U23" i="9"/>
  <c r="V86" i="9"/>
  <c r="V23" i="9"/>
  <c r="V39" i="9"/>
  <c r="V34" i="9"/>
  <c r="U48" i="9"/>
  <c r="U49" i="9"/>
  <c r="U68" i="9"/>
  <c r="V51" i="9"/>
  <c r="V48" i="9"/>
  <c r="V18" i="9"/>
  <c r="V62" i="9"/>
  <c r="U60" i="9"/>
  <c r="V63" i="9"/>
  <c r="V37" i="9"/>
  <c r="V25" i="9"/>
  <c r="V64" i="9"/>
  <c r="U53" i="9"/>
  <c r="U57" i="9"/>
  <c r="V16" i="9"/>
  <c r="V55" i="9"/>
  <c r="U54" i="9"/>
  <c r="V6" i="9"/>
  <c r="V30" i="9"/>
  <c r="U75" i="9"/>
  <c r="V67" i="9"/>
  <c r="U65" i="9"/>
  <c r="U74" i="9"/>
  <c r="V46" i="9"/>
  <c r="V17" i="9"/>
  <c r="U64" i="9"/>
  <c r="U56" i="9"/>
  <c r="U63" i="9"/>
  <c r="U7" i="9"/>
  <c r="U50" i="9"/>
  <c r="V49" i="9"/>
  <c r="V21" i="9"/>
  <c r="V42" i="9"/>
  <c r="V47" i="9"/>
  <c r="V32" i="9"/>
  <c r="U66" i="9"/>
  <c r="V43" i="9"/>
  <c r="V52" i="9"/>
  <c r="V66" i="9"/>
  <c r="V15" i="9"/>
  <c r="V53" i="9"/>
  <c r="U58" i="9"/>
  <c r="V41" i="9"/>
  <c r="U67" i="9"/>
  <c r="U73" i="9"/>
  <c r="V31" i="9"/>
  <c r="V65" i="9"/>
  <c r="U61" i="9"/>
  <c r="V45" i="9"/>
  <c r="U55" i="9"/>
  <c r="V38" i="9"/>
  <c r="V27" i="9"/>
  <c r="U51" i="9"/>
  <c r="V44" i="9"/>
  <c r="U69" i="9"/>
  <c r="V35" i="9"/>
  <c r="V57" i="9"/>
  <c r="V59" i="9"/>
  <c r="V56" i="9"/>
  <c r="U71" i="9"/>
  <c r="V14" i="9"/>
  <c r="V24" i="9"/>
  <c r="V26" i="9"/>
  <c r="V19" i="9"/>
  <c r="U62" i="9"/>
  <c r="V36" i="9"/>
  <c r="V22" i="9"/>
  <c r="V60" i="9"/>
  <c r="V33" i="9"/>
  <c r="V50" i="9"/>
  <c r="V20" i="9"/>
  <c r="U59" i="9"/>
  <c r="V28" i="9"/>
  <c r="V54" i="9"/>
  <c r="U72" i="9"/>
  <c r="V40" i="9"/>
  <c r="V61" i="9"/>
  <c r="U52" i="9"/>
  <c r="V58" i="9"/>
  <c r="V29" i="9"/>
  <c r="U70" i="9"/>
  <c r="V7" i="9"/>
  <c r="U8" i="9"/>
  <c r="V8" i="9"/>
  <c r="U9" i="9"/>
  <c r="U10" i="9"/>
  <c r="V9" i="9"/>
  <c r="V10" i="9"/>
  <c r="U11" i="9"/>
  <c r="U12" i="9"/>
  <c r="V11" i="9"/>
  <c r="V12" i="9"/>
  <c r="U13" i="9"/>
  <c r="V13" i="9"/>
  <c r="R94" i="9"/>
  <c r="S93" i="9"/>
  <c r="T14" i="9"/>
  <c r="S92" i="9"/>
  <c r="T6" i="9"/>
  <c r="T7" i="9"/>
  <c r="S6" i="9"/>
  <c r="S14" i="9"/>
  <c r="T8" i="9"/>
  <c r="T9" i="9"/>
  <c r="S7" i="9"/>
  <c r="S8" i="9"/>
  <c r="T10" i="9"/>
  <c r="S9" i="9"/>
  <c r="T11" i="9"/>
  <c r="T12" i="9"/>
  <c r="S10" i="9"/>
  <c r="S11" i="9"/>
  <c r="T13" i="9"/>
  <c r="S12" i="9"/>
  <c r="S13" i="9"/>
  <c r="S67" i="9"/>
  <c r="S49" i="9"/>
  <c r="T56" i="9"/>
  <c r="S16" i="9"/>
  <c r="S30" i="9"/>
  <c r="T52" i="9"/>
  <c r="S47" i="9"/>
  <c r="S22" i="9"/>
  <c r="R91" i="9"/>
  <c r="T19" i="9"/>
  <c r="R86" i="9"/>
  <c r="R78" i="9"/>
  <c r="R71" i="9"/>
  <c r="S42" i="9"/>
  <c r="T41" i="9"/>
  <c r="T51" i="9"/>
  <c r="R54" i="9"/>
  <c r="T30" i="9"/>
  <c r="S36" i="9"/>
  <c r="R45" i="9"/>
  <c r="T36" i="9"/>
  <c r="R60" i="9"/>
  <c r="R35" i="9"/>
  <c r="R22" i="9"/>
  <c r="T57" i="9"/>
  <c r="R28" i="9"/>
  <c r="S25" i="9"/>
  <c r="R27" i="9"/>
  <c r="T20" i="9"/>
  <c r="T62" i="9"/>
  <c r="R56" i="9"/>
  <c r="S34" i="9"/>
  <c r="T64" i="9"/>
  <c r="R93" i="9"/>
  <c r="T65" i="9"/>
  <c r="S69" i="9"/>
  <c r="T66" i="9"/>
  <c r="R75" i="9"/>
  <c r="R64" i="9"/>
  <c r="R23" i="9"/>
  <c r="S65" i="9"/>
  <c r="S57" i="9"/>
  <c r="S50" i="9"/>
  <c r="T23" i="9"/>
  <c r="S17" i="9"/>
  <c r="S53" i="9"/>
  <c r="S55" i="9"/>
  <c r="R38" i="9"/>
  <c r="R36" i="9"/>
  <c r="T44" i="9"/>
  <c r="R17" i="9"/>
  <c r="S85" i="9"/>
  <c r="S35" i="9"/>
  <c r="T42" i="9"/>
  <c r="R40" i="9"/>
  <c r="R89" i="9"/>
  <c r="T68" i="9"/>
  <c r="T50" i="9"/>
  <c r="R46" i="9"/>
  <c r="S76" i="9"/>
  <c r="T59" i="9"/>
  <c r="R50" i="9"/>
  <c r="R29" i="9"/>
  <c r="R68" i="9"/>
  <c r="T53" i="9"/>
  <c r="S83" i="9"/>
  <c r="T32" i="9"/>
  <c r="S73" i="9"/>
  <c r="R84" i="9"/>
  <c r="S29" i="9"/>
  <c r="S64" i="9"/>
  <c r="S80" i="9"/>
  <c r="R90" i="9"/>
  <c r="R49" i="9"/>
  <c r="T72" i="9"/>
  <c r="S54" i="9"/>
  <c r="T55" i="9"/>
  <c r="T25" i="9"/>
  <c r="T69" i="9"/>
  <c r="S44" i="9"/>
  <c r="S40" i="9"/>
  <c r="S19" i="9"/>
  <c r="S18" i="9"/>
  <c r="R58" i="9"/>
  <c r="T28" i="9"/>
  <c r="R32" i="9"/>
  <c r="R80" i="9"/>
  <c r="S87" i="9"/>
  <c r="R55" i="9"/>
  <c r="S23" i="9"/>
  <c r="S66" i="9"/>
  <c r="T67" i="9"/>
  <c r="R74" i="9"/>
  <c r="S88" i="9"/>
  <c r="R61" i="9"/>
  <c r="S59" i="9"/>
  <c r="S77" i="9"/>
  <c r="S78" i="9"/>
  <c r="R37" i="9"/>
  <c r="T31" i="9"/>
  <c r="S33" i="9"/>
  <c r="R30" i="9"/>
  <c r="T63" i="9"/>
  <c r="T26" i="9"/>
  <c r="R44" i="9"/>
  <c r="S82" i="9"/>
  <c r="T40" i="9"/>
  <c r="R77" i="9"/>
  <c r="S37" i="9"/>
  <c r="T18" i="9"/>
  <c r="T22" i="9"/>
  <c r="S63" i="9"/>
  <c r="S31" i="9"/>
  <c r="T39" i="9"/>
  <c r="S61" i="9"/>
  <c r="T47" i="9"/>
  <c r="R42" i="9"/>
  <c r="R15" i="9"/>
  <c r="T24" i="9"/>
  <c r="R63" i="9"/>
  <c r="R14" i="9"/>
  <c r="R53" i="9"/>
  <c r="S79" i="9"/>
  <c r="S20" i="9"/>
  <c r="T38" i="9"/>
  <c r="R16" i="9"/>
  <c r="R21" i="9"/>
  <c r="R26" i="9"/>
  <c r="T49" i="9"/>
  <c r="S89" i="9"/>
  <c r="S62" i="9"/>
  <c r="R65" i="9"/>
  <c r="S27" i="9"/>
  <c r="T45" i="9"/>
  <c r="T54" i="9"/>
  <c r="S86" i="9"/>
  <c r="S81" i="9"/>
  <c r="T46" i="9"/>
  <c r="S72" i="9"/>
  <c r="R88" i="9"/>
  <c r="T37" i="9"/>
  <c r="S48" i="9"/>
  <c r="T43" i="9"/>
  <c r="S39" i="9"/>
  <c r="S15" i="9"/>
  <c r="T29" i="9"/>
  <c r="R81" i="9"/>
  <c r="R25" i="9"/>
  <c r="R62" i="9"/>
  <c r="T17" i="9"/>
  <c r="T15" i="9"/>
  <c r="R51" i="9"/>
  <c r="S21" i="9"/>
  <c r="S45" i="9"/>
  <c r="R87" i="9"/>
  <c r="R24" i="9"/>
  <c r="R85" i="9"/>
  <c r="T71" i="9"/>
  <c r="S28" i="9"/>
  <c r="T58" i="9"/>
  <c r="S58" i="9"/>
  <c r="S38" i="9"/>
  <c r="R72" i="9"/>
  <c r="R82" i="9"/>
  <c r="R76" i="9"/>
  <c r="S41" i="9"/>
  <c r="R79" i="9"/>
  <c r="R19" i="9"/>
  <c r="R41" i="9"/>
  <c r="S24" i="9"/>
  <c r="R52" i="9"/>
  <c r="S90" i="9"/>
  <c r="R39" i="9"/>
  <c r="S26" i="9"/>
  <c r="S52" i="9"/>
  <c r="R47" i="9"/>
  <c r="S51" i="9"/>
  <c r="R57" i="9"/>
  <c r="T48" i="9"/>
  <c r="T61" i="9"/>
  <c r="S91" i="9"/>
  <c r="S84" i="9"/>
  <c r="T21" i="9"/>
  <c r="T70" i="9"/>
  <c r="S56" i="9"/>
  <c r="T16" i="9"/>
  <c r="R59" i="9"/>
  <c r="R33" i="9"/>
  <c r="S70" i="9"/>
  <c r="T33" i="9"/>
  <c r="T35" i="9"/>
  <c r="R69" i="9"/>
  <c r="R18" i="9"/>
  <c r="R67" i="9"/>
  <c r="S71" i="9"/>
  <c r="S43" i="9"/>
  <c r="R43" i="9"/>
  <c r="R92" i="9"/>
  <c r="R70" i="9"/>
  <c r="S46" i="9"/>
  <c r="R34" i="9"/>
  <c r="R31" i="9"/>
  <c r="T27" i="9"/>
  <c r="R20" i="9"/>
  <c r="R48" i="9"/>
  <c r="R66" i="9"/>
  <c r="T60" i="9"/>
  <c r="S75" i="9"/>
  <c r="S68" i="9"/>
  <c r="T34" i="9"/>
  <c r="R73" i="9"/>
  <c r="S74" i="9"/>
  <c r="S32" i="9"/>
  <c r="S60" i="9"/>
  <c r="R83" i="9"/>
  <c r="R6" i="9"/>
  <c r="R7" i="9"/>
  <c r="R8" i="9"/>
  <c r="R9" i="9"/>
  <c r="R10" i="9"/>
  <c r="R11" i="9"/>
  <c r="R12" i="9"/>
  <c r="R13" i="9"/>
  <c r="BH77" i="9"/>
  <c r="BG77" i="9"/>
  <c r="BH83" i="9"/>
  <c r="BG83" i="9"/>
  <c r="BH69" i="9"/>
  <c r="BG69" i="9"/>
  <c r="BH63" i="9"/>
  <c r="BG63" i="9"/>
  <c r="BH19" i="9"/>
  <c r="BG19" i="9"/>
  <c r="BH44" i="9"/>
  <c r="BG44" i="9"/>
  <c r="BH18" i="9"/>
  <c r="BG18" i="9"/>
  <c r="BH23" i="9"/>
  <c r="BG23" i="9"/>
  <c r="BH34" i="9"/>
  <c r="BG34" i="9"/>
  <c r="BH45" i="9"/>
  <c r="BG45" i="9"/>
  <c r="BH36" i="9"/>
  <c r="BG36" i="9"/>
  <c r="BH49" i="9"/>
  <c r="BG49" i="9"/>
  <c r="BH42" i="9"/>
  <c r="BG42" i="9"/>
  <c r="BH17" i="9"/>
  <c r="BG17" i="9"/>
  <c r="BH100" i="9"/>
  <c r="BG100" i="9"/>
  <c r="BH51" i="9"/>
  <c r="BG51" i="9"/>
  <c r="BH33" i="9"/>
  <c r="BG33" i="9"/>
  <c r="BH50" i="9"/>
  <c r="BG50" i="9"/>
  <c r="BH67" i="9"/>
  <c r="BG67" i="9"/>
  <c r="BH30" i="9"/>
  <c r="BG30" i="9"/>
  <c r="BH22" i="9"/>
  <c r="BG22" i="9"/>
  <c r="BH41" i="9"/>
  <c r="BG41" i="9"/>
  <c r="BH80" i="9"/>
  <c r="BG80" i="9"/>
  <c r="BH57" i="9"/>
  <c r="BG57" i="9"/>
  <c r="BH47" i="9"/>
  <c r="BG47" i="9"/>
  <c r="BH26" i="9"/>
  <c r="BG26" i="9"/>
  <c r="BH88" i="9"/>
  <c r="BG88" i="9"/>
  <c r="BH52" i="9"/>
  <c r="BG52" i="9"/>
  <c r="BH92" i="9"/>
  <c r="BG92" i="9"/>
  <c r="BH53" i="9"/>
  <c r="BG53" i="9"/>
  <c r="BH55" i="9"/>
  <c r="BG55" i="9"/>
  <c r="BH95" i="9"/>
  <c r="BG95" i="9"/>
  <c r="BH76" i="9"/>
  <c r="BG76" i="9"/>
  <c r="BH35" i="9"/>
  <c r="BG35" i="9"/>
  <c r="BH103" i="9"/>
  <c r="BG103" i="9"/>
  <c r="BH39" i="9"/>
  <c r="BG39" i="9"/>
  <c r="BH85" i="9"/>
  <c r="BG85" i="9"/>
  <c r="BH13" i="9"/>
  <c r="BG13" i="9"/>
  <c r="BH97" i="9"/>
  <c r="BG97" i="9"/>
  <c r="BH31" i="9"/>
  <c r="BG31" i="9"/>
  <c r="BH29" i="9"/>
  <c r="BG29" i="9"/>
  <c r="BH61" i="9"/>
  <c r="BG61" i="9"/>
  <c r="BH89" i="9"/>
  <c r="BG89" i="9"/>
  <c r="BH28" i="9"/>
  <c r="BG28" i="9"/>
  <c r="BH68" i="9"/>
  <c r="BG68" i="9"/>
  <c r="BH84" i="9"/>
  <c r="BG84" i="9"/>
  <c r="BH32" i="9"/>
  <c r="BG32" i="9"/>
  <c r="BH66" i="9"/>
  <c r="BG66" i="9"/>
  <c r="BH6" i="9"/>
  <c r="BG6" i="9"/>
  <c r="BH37" i="9"/>
  <c r="BG37" i="9"/>
  <c r="BH27" i="9"/>
  <c r="BG27" i="9"/>
  <c r="BH56" i="9"/>
  <c r="BG56" i="9"/>
  <c r="BH90" i="9"/>
  <c r="BG90" i="9"/>
  <c r="BH71" i="9"/>
  <c r="BG71" i="9"/>
  <c r="BH65" i="9"/>
  <c r="BG65" i="9"/>
  <c r="BH59" i="9"/>
  <c r="BG59" i="9"/>
  <c r="BH81" i="9"/>
  <c r="BG81" i="9"/>
  <c r="BH24" i="9"/>
  <c r="BG24" i="9"/>
  <c r="BH46" i="9"/>
  <c r="BG46" i="9"/>
  <c r="BH40" i="9"/>
  <c r="BG40" i="9"/>
  <c r="BH86" i="9"/>
  <c r="BG86" i="9"/>
  <c r="BH54" i="9"/>
  <c r="BG54" i="9"/>
  <c r="BH82" i="9"/>
  <c r="BG82" i="9"/>
  <c r="BH38" i="9"/>
  <c r="BG38" i="9"/>
  <c r="BH94" i="9"/>
  <c r="BG94" i="9"/>
  <c r="BH11" i="9"/>
  <c r="BG11" i="9"/>
  <c r="BH12" i="9"/>
  <c r="BG12" i="9"/>
  <c r="BH7" i="9"/>
  <c r="BG7" i="9"/>
  <c r="BH99" i="9"/>
  <c r="BG99" i="9"/>
  <c r="BH8" i="9"/>
  <c r="BG8" i="9"/>
  <c r="BH72" i="9"/>
  <c r="BG72" i="9"/>
  <c r="BH62" i="9"/>
  <c r="BG62" i="9"/>
  <c r="BH74" i="9"/>
  <c r="BG74" i="9"/>
  <c r="BH5" i="9"/>
  <c r="BH75" i="9"/>
  <c r="BG75" i="9"/>
  <c r="BH73" i="9"/>
  <c r="BG73" i="9"/>
  <c r="BH58" i="9"/>
  <c r="BG58" i="9"/>
  <c r="BH98" i="9"/>
  <c r="BG98" i="9"/>
  <c r="BH102" i="9"/>
  <c r="BG102" i="9"/>
  <c r="BH9" i="9"/>
  <c r="BG9" i="9"/>
  <c r="BH25" i="9"/>
  <c r="BG25" i="9"/>
  <c r="BH104" i="9"/>
  <c r="BH105" i="9" s="1"/>
  <c r="BH106" i="9" s="1"/>
  <c r="BH107" i="9" s="1"/>
  <c r="BH108" i="9" s="1"/>
  <c r="BH109" i="9" s="1"/>
  <c r="BH110" i="9" s="1"/>
  <c r="BH111" i="9" s="1"/>
  <c r="BH112" i="9" s="1"/>
  <c r="BH113" i="9" s="1"/>
  <c r="BH114" i="9" s="1"/>
  <c r="BH115" i="9" s="1"/>
  <c r="BH116" i="9" s="1"/>
  <c r="BH117" i="9" s="1"/>
  <c r="BH118" i="9" s="1"/>
  <c r="BH119" i="9" s="1"/>
  <c r="BH120" i="9" s="1"/>
  <c r="BH121" i="9" s="1"/>
  <c r="BH122" i="9" s="1"/>
  <c r="BH123" i="9" s="1"/>
  <c r="BH124" i="9" s="1"/>
  <c r="BH125" i="9" s="1"/>
  <c r="BH126" i="9" s="1"/>
  <c r="BH127" i="9" s="1"/>
  <c r="BH128" i="9" s="1"/>
  <c r="BH129" i="9" s="1"/>
  <c r="BH130" i="9" s="1"/>
  <c r="BH131" i="9" s="1"/>
  <c r="BH132" i="9" s="1"/>
  <c r="BH133" i="9" s="1"/>
  <c r="BH134" i="9" s="1"/>
  <c r="BH135" i="9" s="1"/>
  <c r="BH136" i="9" s="1"/>
  <c r="BH137" i="9" s="1"/>
  <c r="BH138" i="9" s="1"/>
  <c r="BH139" i="9" s="1"/>
  <c r="BH140" i="9" s="1"/>
  <c r="BH141" i="9" s="1"/>
  <c r="BH142" i="9" s="1"/>
  <c r="BH143" i="9" s="1"/>
  <c r="BH144" i="9" s="1"/>
  <c r="BH145" i="9" s="1"/>
  <c r="BH146" i="9" s="1"/>
  <c r="BH147" i="9" s="1"/>
  <c r="BH148" i="9" s="1"/>
  <c r="BH149" i="9" s="1"/>
  <c r="BH150" i="9" s="1"/>
  <c r="BH151" i="9" s="1"/>
  <c r="BH152" i="9" s="1"/>
  <c r="BH153" i="9" s="1"/>
  <c r="BH154" i="9" s="1"/>
  <c r="BH155" i="9" s="1"/>
  <c r="BH156" i="9" s="1"/>
  <c r="BH157" i="9" s="1"/>
  <c r="BH158" i="9" s="1"/>
  <c r="BH159" i="9" s="1"/>
  <c r="BH160" i="9" s="1"/>
  <c r="BH161" i="9" s="1"/>
  <c r="BH162" i="9" s="1"/>
  <c r="BH163" i="9" s="1"/>
  <c r="BH164" i="9" s="1"/>
  <c r="BG104" i="9"/>
  <c r="BG105" i="9" s="1"/>
  <c r="BG106" i="9" s="1"/>
  <c r="BG107" i="9" s="1"/>
  <c r="BG108" i="9" s="1"/>
  <c r="BG109" i="9" s="1"/>
  <c r="BG110" i="9" s="1"/>
  <c r="BG111" i="9" s="1"/>
  <c r="BG112" i="9" s="1"/>
  <c r="BG113" i="9" s="1"/>
  <c r="BG114" i="9" s="1"/>
  <c r="BG115" i="9" s="1"/>
  <c r="BG116" i="9" s="1"/>
  <c r="BG117" i="9" s="1"/>
  <c r="BG118" i="9" s="1"/>
  <c r="BG119" i="9" s="1"/>
  <c r="BG120" i="9" s="1"/>
  <c r="BG121" i="9" s="1"/>
  <c r="BG122" i="9" s="1"/>
  <c r="BG123" i="9" s="1"/>
  <c r="BG124" i="9" s="1"/>
  <c r="BG125" i="9" s="1"/>
  <c r="BG126" i="9" s="1"/>
  <c r="BG127" i="9" s="1"/>
  <c r="BG128" i="9" s="1"/>
  <c r="BG129" i="9" s="1"/>
  <c r="BG130" i="9" s="1"/>
  <c r="BG131" i="9" s="1"/>
  <c r="BG132" i="9" s="1"/>
  <c r="BG133" i="9" s="1"/>
  <c r="BG134" i="9" s="1"/>
  <c r="BG135" i="9" s="1"/>
  <c r="BG136" i="9" s="1"/>
  <c r="BG137" i="9" s="1"/>
  <c r="BG138" i="9" s="1"/>
  <c r="BG139" i="9" s="1"/>
  <c r="BG140" i="9" s="1"/>
  <c r="BG141" i="9" s="1"/>
  <c r="BG142" i="9" s="1"/>
  <c r="BG143" i="9" s="1"/>
  <c r="BG144" i="9" s="1"/>
  <c r="BG145" i="9" s="1"/>
  <c r="BG146" i="9" s="1"/>
  <c r="BG147" i="9" s="1"/>
  <c r="BG148" i="9" s="1"/>
  <c r="BG149" i="9" s="1"/>
  <c r="BG150" i="9" s="1"/>
  <c r="BG151" i="9" s="1"/>
  <c r="BG152" i="9" s="1"/>
  <c r="BG153" i="9" s="1"/>
  <c r="BG154" i="9" s="1"/>
  <c r="BG155" i="9" s="1"/>
  <c r="BG156" i="9" s="1"/>
  <c r="BG157" i="9" s="1"/>
  <c r="BG158" i="9" s="1"/>
  <c r="BG159" i="9" s="1"/>
  <c r="BG160" i="9" s="1"/>
  <c r="BG161" i="9" s="1"/>
  <c r="BG162" i="9" s="1"/>
  <c r="BG163" i="9" s="1"/>
  <c r="BG164" i="9" s="1"/>
  <c r="BH43" i="9"/>
  <c r="BG43" i="9"/>
  <c r="BH91" i="9"/>
  <c r="BG91" i="9"/>
  <c r="BH21" i="9"/>
  <c r="BG21" i="9"/>
  <c r="BH48" i="9"/>
  <c r="BG48" i="9"/>
  <c r="BH20" i="9"/>
  <c r="BG20" i="9"/>
  <c r="BH93" i="9"/>
  <c r="BG93" i="9"/>
  <c r="BH64" i="9"/>
  <c r="BG64" i="9"/>
  <c r="BH96" i="9"/>
  <c r="BG96" i="9"/>
  <c r="BH78" i="9"/>
  <c r="BG78" i="9"/>
  <c r="BH16" i="9"/>
  <c r="BG16" i="9"/>
  <c r="BH14" i="9"/>
  <c r="BG14" i="9"/>
  <c r="BH10" i="9"/>
  <c r="BG10" i="9"/>
  <c r="BH60" i="9"/>
  <c r="BG60" i="9"/>
  <c r="BH15" i="9"/>
  <c r="BG15" i="9"/>
  <c r="BH70" i="9"/>
  <c r="BG70" i="9"/>
  <c r="BH79" i="9"/>
  <c r="BG79" i="9"/>
  <c r="BH101" i="9"/>
  <c r="BG101" i="9"/>
  <c r="BH87" i="9"/>
  <c r="BG87" i="9"/>
  <c r="D84" i="9"/>
  <c r="F28" i="9"/>
  <c r="F52" i="9"/>
  <c r="E52" i="9"/>
  <c r="F31" i="9"/>
  <c r="C31" i="9"/>
  <c r="D31" i="9"/>
  <c r="E31" i="9"/>
  <c r="G31" i="9"/>
  <c r="G13" i="9"/>
  <c r="E13" i="9"/>
  <c r="C13" i="9"/>
  <c r="D13" i="9"/>
  <c r="F13" i="9"/>
  <c r="G84" i="9"/>
  <c r="C84" i="9"/>
  <c r="E45" i="9"/>
  <c r="F45" i="9"/>
  <c r="G45" i="9"/>
  <c r="C45" i="9"/>
  <c r="D45" i="9"/>
  <c r="E58" i="9"/>
  <c r="F58" i="9"/>
  <c r="G58" i="9"/>
  <c r="D58" i="9"/>
  <c r="C58" i="9"/>
  <c r="D51" i="9"/>
  <c r="F51" i="9"/>
  <c r="C51" i="9"/>
  <c r="C25" i="9"/>
  <c r="F25" i="9"/>
  <c r="E25" i="9"/>
  <c r="G25" i="9"/>
  <c r="D25" i="9"/>
  <c r="D52" i="9"/>
  <c r="C32" i="9"/>
  <c r="F32" i="9"/>
  <c r="D32" i="9"/>
  <c r="G32" i="9"/>
  <c r="E32" i="9"/>
  <c r="D24" i="9"/>
  <c r="G24" i="9"/>
  <c r="E24" i="9"/>
  <c r="C24" i="9"/>
  <c r="F24" i="9"/>
  <c r="G63" i="9"/>
  <c r="C63" i="9"/>
  <c r="D72" i="9"/>
  <c r="E72" i="9"/>
  <c r="C72" i="9"/>
  <c r="G72" i="9"/>
  <c r="F72" i="9"/>
  <c r="G7" i="9"/>
  <c r="F7" i="9"/>
  <c r="D7" i="9"/>
  <c r="C7" i="9"/>
  <c r="E7" i="9"/>
  <c r="C54" i="9"/>
  <c r="F54" i="9"/>
  <c r="G54" i="9"/>
  <c r="D54" i="9"/>
  <c r="E54" i="9"/>
  <c r="E84" i="9"/>
  <c r="F84" i="9"/>
  <c r="D70" i="9"/>
  <c r="G70" i="9"/>
  <c r="E70" i="9"/>
  <c r="F70" i="9"/>
  <c r="C70" i="9"/>
  <c r="D34" i="9"/>
  <c r="G34" i="9"/>
  <c r="E77" i="9"/>
  <c r="C77" i="9"/>
  <c r="F77" i="9"/>
  <c r="D77" i="9"/>
  <c r="G77" i="9"/>
  <c r="E28" i="9"/>
  <c r="D28" i="9"/>
  <c r="C28" i="9"/>
  <c r="G28" i="9"/>
  <c r="F34" i="9"/>
  <c r="C34" i="9"/>
  <c r="E34" i="9"/>
  <c r="F63" i="9"/>
  <c r="E63" i="9"/>
  <c r="D63" i="9"/>
  <c r="G52" i="9"/>
  <c r="C52" i="9"/>
  <c r="E51" i="9"/>
  <c r="G51" i="9"/>
  <c r="C96" i="9"/>
  <c r="F96" i="9"/>
  <c r="D96" i="9"/>
  <c r="G96" i="9"/>
  <c r="E96" i="9"/>
  <c r="E103" i="9"/>
  <c r="D103" i="9"/>
  <c r="C103" i="9"/>
  <c r="G103" i="9"/>
  <c r="F103" i="9"/>
  <c r="F111" i="9"/>
  <c r="C111" i="9"/>
  <c r="G111" i="9"/>
  <c r="E111" i="9"/>
  <c r="D111" i="9"/>
  <c r="E112" i="9"/>
  <c r="F112" i="9"/>
  <c r="G112" i="9"/>
  <c r="D112" i="9"/>
  <c r="C112" i="9"/>
  <c r="E113" i="9"/>
  <c r="G113" i="9"/>
  <c r="C113" i="9"/>
  <c r="F113" i="9"/>
  <c r="D113" i="9"/>
  <c r="D116" i="9"/>
  <c r="C116" i="9"/>
  <c r="E116" i="9"/>
  <c r="G116" i="9"/>
  <c r="F116" i="9"/>
  <c r="D20" i="9"/>
  <c r="C20" i="9"/>
  <c r="E20" i="9"/>
  <c r="F20" i="9"/>
  <c r="G20" i="9"/>
  <c r="D81" i="9"/>
  <c r="E81" i="9"/>
  <c r="F81" i="9"/>
  <c r="G81" i="9"/>
  <c r="C81" i="9"/>
  <c r="E76" i="9"/>
  <c r="F76" i="9"/>
  <c r="G76" i="9"/>
  <c r="C76" i="9"/>
  <c r="D76" i="9"/>
  <c r="G17" i="9"/>
  <c r="C17" i="9"/>
  <c r="E17" i="9"/>
  <c r="F17" i="9"/>
  <c r="D17" i="9"/>
  <c r="F50" i="9"/>
  <c r="C50" i="9"/>
  <c r="D50" i="9"/>
  <c r="E50" i="9"/>
  <c r="G50" i="9"/>
  <c r="D36" i="9"/>
  <c r="E36" i="9"/>
  <c r="F36" i="9"/>
  <c r="C36" i="9"/>
  <c r="G36" i="9"/>
  <c r="G83" i="9"/>
  <c r="D83" i="9"/>
  <c r="F83" i="9"/>
  <c r="C83" i="9"/>
  <c r="E83" i="9"/>
  <c r="D15" i="9"/>
  <c r="E15" i="9"/>
  <c r="G15" i="9"/>
  <c r="F15" i="9"/>
  <c r="C15" i="9"/>
  <c r="C11" i="9"/>
  <c r="F11" i="9"/>
  <c r="E11" i="9"/>
  <c r="G11" i="9"/>
  <c r="D11" i="9"/>
  <c r="G30" i="9"/>
  <c r="F30" i="9"/>
  <c r="C30" i="9"/>
  <c r="E30" i="9"/>
  <c r="D30" i="9"/>
  <c r="C85" i="9"/>
  <c r="E85" i="9"/>
  <c r="D85" i="9"/>
  <c r="G85" i="9"/>
  <c r="F85" i="9"/>
  <c r="C94" i="9"/>
  <c r="G94" i="9"/>
  <c r="D94" i="9"/>
  <c r="F94" i="9"/>
  <c r="E94" i="9"/>
  <c r="F105" i="9"/>
  <c r="E105" i="9"/>
  <c r="G105" i="9"/>
  <c r="C105" i="9"/>
  <c r="D105" i="9"/>
  <c r="D106" i="9"/>
  <c r="E106" i="9"/>
  <c r="G106" i="9"/>
  <c r="C106" i="9"/>
  <c r="F106" i="9"/>
  <c r="E12" i="9"/>
  <c r="F12" i="9"/>
  <c r="G12" i="9"/>
  <c r="D12" i="9"/>
  <c r="C12" i="9"/>
  <c r="G5" i="9"/>
  <c r="D5" i="9"/>
  <c r="E5" i="9"/>
  <c r="C5" i="9"/>
  <c r="F5" i="9"/>
  <c r="G114" i="9"/>
  <c r="C114" i="9"/>
  <c r="F114" i="9"/>
  <c r="D114" i="9"/>
  <c r="E114" i="9"/>
  <c r="G22" i="9"/>
  <c r="F22" i="9"/>
  <c r="D22" i="9"/>
  <c r="C22" i="9"/>
  <c r="E22" i="9"/>
  <c r="F29" i="9"/>
  <c r="E29" i="9"/>
  <c r="D29" i="9"/>
  <c r="C29" i="9"/>
  <c r="G29" i="9"/>
  <c r="E104" i="9"/>
  <c r="F104" i="9"/>
  <c r="C104" i="9"/>
  <c r="D104" i="9"/>
  <c r="G104" i="9"/>
  <c r="G123" i="9"/>
  <c r="D123" i="9"/>
  <c r="F123" i="9"/>
  <c r="E123" i="9"/>
  <c r="C123" i="9"/>
  <c r="C67" i="9"/>
  <c r="E67" i="9"/>
  <c r="F67" i="9"/>
  <c r="G67" i="9"/>
  <c r="D67" i="9"/>
  <c r="F101" i="9"/>
  <c r="D101" i="9"/>
  <c r="G101" i="9"/>
  <c r="E101" i="9"/>
  <c r="C101" i="9"/>
  <c r="C80" i="9"/>
  <c r="F80" i="9"/>
  <c r="D80" i="9"/>
  <c r="E80" i="9"/>
  <c r="G80" i="9"/>
  <c r="F95" i="9"/>
  <c r="D95" i="9"/>
  <c r="C95" i="9"/>
  <c r="G95" i="9"/>
  <c r="E95" i="9"/>
  <c r="C35" i="9"/>
  <c r="E35" i="9"/>
  <c r="D35" i="9"/>
  <c r="G35" i="9"/>
  <c r="F35" i="9"/>
  <c r="G98" i="9"/>
  <c r="F98" i="9"/>
  <c r="C98" i="9"/>
  <c r="D98" i="9"/>
  <c r="E98" i="9"/>
  <c r="C8" i="9"/>
  <c r="G8" i="9"/>
  <c r="F8" i="9"/>
  <c r="D8" i="9"/>
  <c r="E8" i="9"/>
  <c r="E100" i="9"/>
  <c r="G100" i="9"/>
  <c r="C100" i="9"/>
  <c r="D100" i="9"/>
  <c r="F100" i="9"/>
  <c r="G46" i="9"/>
  <c r="D46" i="9"/>
  <c r="E46" i="9"/>
  <c r="F46" i="9"/>
  <c r="C46" i="9"/>
  <c r="C6" i="9"/>
  <c r="E6" i="9"/>
  <c r="D6" i="9"/>
  <c r="F6" i="9"/>
  <c r="G6" i="9"/>
  <c r="D37" i="9"/>
  <c r="C37" i="9"/>
  <c r="G37" i="9"/>
  <c r="F37" i="9"/>
  <c r="E37" i="9"/>
  <c r="D122" i="9"/>
  <c r="C122" i="9"/>
  <c r="G122" i="9"/>
  <c r="E122" i="9"/>
  <c r="F122" i="9"/>
  <c r="C61" i="9"/>
  <c r="D61" i="9"/>
  <c r="G61" i="9"/>
  <c r="F61" i="9"/>
  <c r="E61" i="9"/>
  <c r="D57" i="9"/>
  <c r="G57" i="9"/>
  <c r="E57" i="9"/>
  <c r="F57" i="9"/>
  <c r="C57" i="9"/>
  <c r="F55" i="9"/>
  <c r="D55" i="9"/>
  <c r="G55" i="9"/>
  <c r="C55" i="9"/>
  <c r="E55" i="9"/>
  <c r="D33" i="9"/>
  <c r="F33" i="9"/>
  <c r="G33" i="9"/>
  <c r="C33" i="9"/>
  <c r="E33" i="9"/>
  <c r="D66" i="9"/>
  <c r="E66" i="9"/>
  <c r="C66" i="9"/>
  <c r="G66" i="9"/>
  <c r="F66" i="9"/>
  <c r="F91" i="9"/>
  <c r="E91" i="9"/>
  <c r="C91" i="9"/>
  <c r="D91" i="9"/>
  <c r="G91" i="9"/>
  <c r="D92" i="9"/>
  <c r="F92" i="9"/>
  <c r="E92" i="9"/>
  <c r="C92" i="9"/>
  <c r="G92" i="9"/>
  <c r="C64" i="9"/>
  <c r="G64" i="9"/>
  <c r="D64" i="9"/>
  <c r="F64" i="9"/>
  <c r="E64" i="9"/>
  <c r="G82" i="9"/>
  <c r="D82" i="9"/>
  <c r="F82" i="9"/>
  <c r="C82" i="9"/>
  <c r="E82" i="9"/>
  <c r="F14" i="9"/>
  <c r="C14" i="9"/>
  <c r="D14" i="9"/>
  <c r="E14" i="9"/>
  <c r="G14" i="9"/>
  <c r="E39" i="9"/>
  <c r="F39" i="9"/>
  <c r="G39" i="9"/>
  <c r="C39" i="9"/>
  <c r="D39" i="9"/>
  <c r="C69" i="9"/>
  <c r="E69" i="9"/>
  <c r="G69" i="9"/>
  <c r="D69" i="9"/>
  <c r="F69" i="9"/>
  <c r="F21" i="9"/>
  <c r="D21" i="9"/>
  <c r="E21" i="9"/>
  <c r="G21" i="9"/>
  <c r="C21" i="9"/>
  <c r="G102" i="9"/>
  <c r="D102" i="9"/>
  <c r="E102" i="9"/>
  <c r="C102" i="9"/>
  <c r="F102" i="9"/>
  <c r="D49" i="9"/>
  <c r="C49" i="9"/>
  <c r="F49" i="9"/>
  <c r="E49" i="9"/>
  <c r="G49" i="9"/>
  <c r="C42" i="9"/>
  <c r="D42" i="9"/>
  <c r="F42" i="9"/>
  <c r="G42" i="9"/>
  <c r="E42" i="9"/>
  <c r="F86" i="9"/>
  <c r="C86" i="9"/>
  <c r="G86" i="9"/>
  <c r="E86" i="9"/>
  <c r="D86" i="9"/>
  <c r="G121" i="9"/>
  <c r="D121" i="9"/>
  <c r="F121" i="9"/>
  <c r="E121" i="9"/>
  <c r="C121" i="9"/>
  <c r="C27" i="9"/>
  <c r="F27" i="9"/>
  <c r="G27" i="9"/>
  <c r="E27" i="9"/>
  <c r="D27" i="9"/>
  <c r="C93" i="9"/>
  <c r="F93" i="9"/>
  <c r="D93" i="9"/>
  <c r="G93" i="9"/>
  <c r="E48" i="9"/>
  <c r="D48" i="9"/>
  <c r="G48" i="9"/>
  <c r="C48" i="9"/>
  <c r="F48" i="9"/>
  <c r="G26" i="9"/>
  <c r="D26" i="9"/>
  <c r="E26" i="9"/>
  <c r="C26" i="9"/>
  <c r="F26" i="9"/>
  <c r="E109" i="9"/>
  <c r="F109" i="9"/>
  <c r="C109" i="9"/>
  <c r="D109" i="9"/>
  <c r="G109" i="9"/>
  <c r="E110" i="9"/>
  <c r="D110" i="9"/>
  <c r="G110" i="9"/>
  <c r="C110" i="9"/>
  <c r="F110" i="9"/>
  <c r="E79" i="9"/>
  <c r="D79" i="9"/>
  <c r="C79" i="9"/>
  <c r="G79" i="9"/>
  <c r="F79" i="9"/>
  <c r="G108" i="9"/>
  <c r="D108" i="9"/>
  <c r="F108" i="9"/>
  <c r="C108" i="9"/>
  <c r="E108" i="9"/>
  <c r="E73" i="9"/>
  <c r="D73" i="9"/>
  <c r="F73" i="9"/>
  <c r="C73" i="9"/>
  <c r="G73" i="9"/>
  <c r="F16" i="9"/>
  <c r="G16" i="9"/>
  <c r="D16" i="9"/>
  <c r="E16" i="9"/>
  <c r="C16" i="9"/>
  <c r="E78" i="9"/>
  <c r="D78" i="9"/>
  <c r="C78" i="9"/>
  <c r="F78" i="9"/>
  <c r="G78" i="9"/>
  <c r="F75" i="9"/>
  <c r="C75" i="9"/>
  <c r="G75" i="9"/>
  <c r="E75" i="9"/>
  <c r="D75" i="9"/>
  <c r="F9" i="9"/>
  <c r="G9" i="9"/>
  <c r="E9" i="9"/>
  <c r="C9" i="9"/>
  <c r="D9" i="9"/>
  <c r="C115" i="9"/>
  <c r="E115" i="9"/>
  <c r="D115" i="9"/>
  <c r="G115" i="9"/>
  <c r="F115" i="9"/>
  <c r="C99" i="9"/>
  <c r="F99" i="9"/>
  <c r="D99" i="9"/>
  <c r="E99" i="9"/>
  <c r="G99" i="9"/>
  <c r="G40" i="9"/>
  <c r="E40" i="9"/>
  <c r="D40" i="9"/>
  <c r="C40" i="9"/>
  <c r="F40" i="9"/>
  <c r="G68" i="9"/>
  <c r="E68" i="9"/>
  <c r="D68" i="9"/>
  <c r="F68" i="9"/>
  <c r="C68" i="9"/>
  <c r="E43" i="9"/>
  <c r="D43" i="9"/>
  <c r="C43" i="9"/>
  <c r="G43" i="9"/>
  <c r="F43" i="9"/>
  <c r="F23" i="9"/>
  <c r="D23" i="9"/>
  <c r="C23" i="9"/>
  <c r="G23" i="9"/>
  <c r="E23" i="9"/>
  <c r="G89" i="9"/>
  <c r="C89" i="9"/>
  <c r="D89" i="9"/>
  <c r="E89" i="9"/>
  <c r="F89" i="9"/>
  <c r="E117" i="9"/>
  <c r="F117" i="9"/>
  <c r="D117" i="9"/>
  <c r="C117" i="9"/>
  <c r="G117" i="9"/>
  <c r="C60" i="9"/>
  <c r="G60" i="9"/>
  <c r="D60" i="9"/>
  <c r="E60" i="9"/>
  <c r="F60" i="9"/>
  <c r="D88" i="9"/>
  <c r="C88" i="9"/>
  <c r="G88" i="9"/>
  <c r="F88" i="9"/>
  <c r="E88" i="9"/>
  <c r="G97" i="9"/>
  <c r="D97" i="9"/>
  <c r="F97" i="9"/>
  <c r="C97" i="9"/>
  <c r="E97" i="9"/>
  <c r="C56" i="9"/>
  <c r="F56" i="9"/>
  <c r="G56" i="9"/>
  <c r="D56" i="9"/>
  <c r="E56" i="9"/>
  <c r="E59" i="9"/>
  <c r="D59" i="9"/>
  <c r="F59" i="9"/>
  <c r="C59" i="9"/>
  <c r="G59" i="9"/>
  <c r="C41" i="9"/>
  <c r="G41" i="9"/>
  <c r="D41" i="9"/>
  <c r="F41" i="9"/>
  <c r="E41" i="9"/>
  <c r="G65" i="9"/>
  <c r="C65" i="9"/>
  <c r="F65" i="9"/>
  <c r="E65" i="9"/>
  <c r="D65" i="9"/>
  <c r="F10" i="9"/>
  <c r="D10" i="9"/>
  <c r="E10" i="9"/>
  <c r="G10" i="9"/>
  <c r="C10" i="9"/>
  <c r="G38" i="9"/>
  <c r="C38" i="9"/>
  <c r="E38" i="9"/>
  <c r="D38" i="9"/>
  <c r="F38" i="9"/>
  <c r="F90" i="9"/>
  <c r="G90" i="9"/>
  <c r="C90" i="9"/>
  <c r="D90" i="9"/>
  <c r="E90" i="9"/>
  <c r="C118" i="9"/>
  <c r="F118" i="9"/>
  <c r="G118" i="9"/>
  <c r="D118" i="9"/>
  <c r="E118" i="9"/>
  <c r="F74" i="9"/>
  <c r="G74" i="9"/>
  <c r="D74" i="9"/>
  <c r="C74" i="9"/>
  <c r="E74" i="9"/>
  <c r="C47" i="9"/>
  <c r="G47" i="9"/>
  <c r="E47" i="9"/>
  <c r="F47" i="9"/>
  <c r="D47" i="9"/>
  <c r="F62" i="9"/>
  <c r="G62" i="9"/>
  <c r="D62" i="9"/>
  <c r="C62" i="9"/>
  <c r="E62" i="9"/>
  <c r="C87" i="9"/>
  <c r="F87" i="9"/>
  <c r="E87" i="9"/>
  <c r="D87" i="9"/>
  <c r="G87" i="9"/>
  <c r="D18" i="9"/>
  <c r="E18" i="9"/>
  <c r="C18" i="9"/>
  <c r="G18" i="9"/>
  <c r="F18" i="9"/>
  <c r="C107" i="9"/>
  <c r="G107" i="9"/>
  <c r="D107" i="9"/>
  <c r="E107" i="9"/>
  <c r="F107" i="9"/>
  <c r="D71" i="9"/>
  <c r="C71" i="9"/>
  <c r="F71" i="9"/>
  <c r="G71" i="9"/>
  <c r="E71" i="9"/>
  <c r="G124" i="9"/>
  <c r="F124" i="9"/>
  <c r="D124" i="9"/>
  <c r="C124" i="9"/>
  <c r="E124" i="9"/>
  <c r="D44" i="9"/>
  <c r="G44" i="9"/>
  <c r="F44" i="9"/>
  <c r="C44" i="9"/>
  <c r="E44" i="9"/>
  <c r="E53" i="9"/>
  <c r="D53" i="9"/>
  <c r="F53" i="9"/>
  <c r="C53" i="9"/>
  <c r="G53" i="9"/>
  <c r="D119" i="9"/>
  <c r="C119" i="9"/>
  <c r="F119" i="9"/>
  <c r="E119" i="9"/>
  <c r="G119" i="9"/>
  <c r="C120" i="9"/>
  <c r="F120" i="9"/>
  <c r="E120" i="9"/>
  <c r="G120" i="9"/>
  <c r="D120" i="9"/>
  <c r="G19" i="9"/>
  <c r="C19" i="9"/>
  <c r="D19" i="9"/>
  <c r="F19" i="9"/>
  <c r="E19" i="9"/>
  <c r="E93" i="9"/>
  <c r="BM5" i="9"/>
  <c r="BV7" i="9"/>
  <c r="BT99" i="9"/>
  <c r="BV33" i="9"/>
  <c r="BR84" i="9"/>
  <c r="BT12" i="9"/>
  <c r="BV45" i="9"/>
  <c r="BS44" i="9"/>
  <c r="BS82" i="9"/>
  <c r="BV87" i="9"/>
  <c r="BV104" i="9"/>
  <c r="BU62" i="9"/>
  <c r="BV58" i="9"/>
  <c r="BU18" i="9"/>
  <c r="BV80" i="9"/>
  <c r="BS29" i="9"/>
  <c r="BV54" i="9"/>
  <c r="BT83" i="9"/>
  <c r="BV40" i="9"/>
  <c r="BT91" i="9"/>
  <c r="BU32" i="9"/>
  <c r="BV47" i="9"/>
  <c r="BV20" i="9"/>
  <c r="BT84" i="9"/>
  <c r="BS24" i="9"/>
  <c r="BU69" i="9"/>
  <c r="BR42" i="9"/>
  <c r="BU28" i="9"/>
  <c r="BR23" i="9"/>
  <c r="BR26" i="9"/>
  <c r="BS101" i="9"/>
  <c r="BU57" i="9"/>
  <c r="BS70" i="9"/>
  <c r="BT67" i="9"/>
  <c r="BR72" i="9"/>
  <c r="BR41" i="9"/>
  <c r="BU74" i="9"/>
  <c r="BR25" i="9"/>
  <c r="BU49" i="9"/>
  <c r="BV97" i="9"/>
  <c r="BU35" i="9"/>
  <c r="BV17" i="9"/>
  <c r="BR12" i="9"/>
  <c r="BS102" i="9"/>
  <c r="BU85" i="9"/>
  <c r="BT43" i="9"/>
  <c r="BS11" i="9"/>
  <c r="BR21" i="9"/>
  <c r="BT96" i="9"/>
  <c r="BV37" i="9"/>
  <c r="BU13" i="9"/>
  <c r="BU95" i="9"/>
  <c r="BR16" i="9"/>
  <c r="BT89" i="9"/>
  <c r="BR98" i="9"/>
  <c r="BS31" i="9"/>
  <c r="BV92" i="9"/>
  <c r="BS68" i="9"/>
  <c r="BU48" i="9"/>
  <c r="BR15" i="9"/>
  <c r="BR39" i="9"/>
  <c r="BS78" i="9"/>
  <c r="BT46" i="9"/>
  <c r="BV14" i="9"/>
  <c r="BU36" i="9"/>
  <c r="BV81" i="9"/>
  <c r="BU63" i="9"/>
  <c r="BV100" i="9"/>
  <c r="BS51" i="9"/>
  <c r="BS5" i="9"/>
  <c r="BS104" i="9"/>
  <c r="BT73" i="9"/>
  <c r="BS50" i="9"/>
  <c r="BR30" i="9"/>
  <c r="BT64" i="9"/>
  <c r="BT62" i="9"/>
  <c r="BT22" i="9"/>
  <c r="BT65" i="9"/>
  <c r="BS6" i="9"/>
  <c r="BU55" i="9"/>
  <c r="BT19" i="9"/>
  <c r="BS86" i="9"/>
  <c r="BT93" i="9"/>
  <c r="BR75" i="9"/>
  <c r="BS77" i="9"/>
  <c r="BT42" i="9"/>
  <c r="BS67" i="9"/>
  <c r="BV25" i="9"/>
  <c r="BR56" i="9"/>
  <c r="BR27" i="9"/>
  <c r="BS8" i="9"/>
  <c r="BR38" i="9"/>
  <c r="BU9" i="9"/>
  <c r="BR7" i="9"/>
  <c r="BT58" i="9"/>
  <c r="BV18" i="9"/>
  <c r="BR80" i="9"/>
  <c r="BR33" i="9"/>
  <c r="BV83" i="9"/>
  <c r="BR10" i="9"/>
  <c r="BR32" i="9"/>
  <c r="BU47" i="9"/>
  <c r="BR20" i="9"/>
  <c r="BS76" i="9"/>
  <c r="BV84" i="9"/>
  <c r="BS69" i="9"/>
  <c r="BV42" i="9"/>
  <c r="BV28" i="9"/>
  <c r="BT26" i="9"/>
  <c r="BU101" i="9"/>
  <c r="BT57" i="9"/>
  <c r="BV70" i="9"/>
  <c r="BU67" i="9"/>
  <c r="BU41" i="9"/>
  <c r="BT74" i="9"/>
  <c r="BS25" i="9"/>
  <c r="BS97" i="9"/>
  <c r="BS35" i="9"/>
  <c r="BR17" i="9"/>
  <c r="BS12" i="9"/>
  <c r="BV102" i="9"/>
  <c r="BR85" i="9"/>
  <c r="BU43" i="9"/>
  <c r="BS21" i="9"/>
  <c r="BS96" i="9"/>
  <c r="BS37" i="9"/>
  <c r="BV13" i="9"/>
  <c r="BS71" i="9"/>
  <c r="BR95" i="9"/>
  <c r="BV98" i="9"/>
  <c r="BT59" i="9"/>
  <c r="BV31" i="9"/>
  <c r="BU92" i="9"/>
  <c r="BV68" i="9"/>
  <c r="BU60" i="9"/>
  <c r="BS15" i="9"/>
  <c r="BU39" i="9"/>
  <c r="BS46" i="9"/>
  <c r="BU14" i="9"/>
  <c r="BT44" i="9"/>
  <c r="BV36" i="9"/>
  <c r="BR63" i="9"/>
  <c r="BT38" i="9"/>
  <c r="BR100" i="9"/>
  <c r="BR53" i="9"/>
  <c r="BT51" i="9"/>
  <c r="BV5" i="9"/>
  <c r="BU104" i="9"/>
  <c r="BV73" i="9"/>
  <c r="BR50" i="9"/>
  <c r="BT30" i="9"/>
  <c r="BV64" i="9"/>
  <c r="BR62" i="9"/>
  <c r="BV22" i="9"/>
  <c r="BV55" i="9"/>
  <c r="BR19" i="9"/>
  <c r="BV86" i="9"/>
  <c r="BV93" i="9"/>
  <c r="BS58" i="9"/>
  <c r="BT80" i="9"/>
  <c r="BU10" i="9"/>
  <c r="BR97" i="9"/>
  <c r="BR71" i="9"/>
  <c r="BV95" i="9"/>
  <c r="BR34" i="9"/>
  <c r="BT100" i="9"/>
  <c r="BU79" i="9"/>
  <c r="BS7" i="9"/>
  <c r="BU58" i="9"/>
  <c r="BV99" i="9"/>
  <c r="BU80" i="9"/>
  <c r="BU75" i="9"/>
  <c r="BU33" i="9"/>
  <c r="BR83" i="9"/>
  <c r="BT10" i="9"/>
  <c r="BS47" i="9"/>
  <c r="BR77" i="9"/>
  <c r="BU20" i="9"/>
  <c r="BV76" i="9"/>
  <c r="BS84" i="9"/>
  <c r="BV69" i="9"/>
  <c r="BS42" i="9"/>
  <c r="BT28" i="9"/>
  <c r="BU26" i="9"/>
  <c r="BS57" i="9"/>
  <c r="BV67" i="9"/>
  <c r="BV74" i="9"/>
  <c r="BU25" i="9"/>
  <c r="BT97" i="9"/>
  <c r="BS17" i="9"/>
  <c r="BU12" i="9"/>
  <c r="BS85" i="9"/>
  <c r="BV43" i="9"/>
  <c r="BT21" i="9"/>
  <c r="BU96" i="9"/>
  <c r="BR37" i="9"/>
  <c r="BR13" i="9"/>
  <c r="BV71" i="9"/>
  <c r="BT90" i="9"/>
  <c r="BS95" i="9"/>
  <c r="BS103" i="9"/>
  <c r="BU98" i="9"/>
  <c r="BS59" i="9"/>
  <c r="BS92" i="9"/>
  <c r="BU68" i="9"/>
  <c r="BT60" i="9"/>
  <c r="BT15" i="9"/>
  <c r="BU27" i="9"/>
  <c r="BS39" i="9"/>
  <c r="BR46" i="9"/>
  <c r="BU44" i="9"/>
  <c r="BT36" i="9"/>
  <c r="BS38" i="9"/>
  <c r="BS87" i="9"/>
  <c r="BS100" i="9"/>
  <c r="BU53" i="9"/>
  <c r="BU51" i="9"/>
  <c r="BT5" i="9"/>
  <c r="BR104" i="9"/>
  <c r="BU73" i="9"/>
  <c r="BV30" i="9"/>
  <c r="BU64" i="9"/>
  <c r="BV62" i="9"/>
  <c r="BS22" i="9"/>
  <c r="BS88" i="9"/>
  <c r="BS55" i="9"/>
  <c r="BU19" i="9"/>
  <c r="BT86" i="9"/>
  <c r="BR93" i="9"/>
  <c r="BT61" i="9"/>
  <c r="BU83" i="9"/>
  <c r="BT47" i="9"/>
  <c r="BU76" i="9"/>
  <c r="BT17" i="9"/>
  <c r="BS90" i="9"/>
  <c r="BU5" i="9"/>
  <c r="BU30" i="9"/>
  <c r="BU7" i="9"/>
  <c r="BS99" i="9"/>
  <c r="BS80" i="9"/>
  <c r="BV29" i="9"/>
  <c r="BS61" i="9"/>
  <c r="BS54" i="9"/>
  <c r="BT75" i="9"/>
  <c r="BS33" i="9"/>
  <c r="BS83" i="9"/>
  <c r="BR40" i="9"/>
  <c r="BV10" i="9"/>
  <c r="BS91" i="9"/>
  <c r="BT77" i="9"/>
  <c r="BR76" i="9"/>
  <c r="BT24" i="9"/>
  <c r="BU42" i="9"/>
  <c r="BT23" i="9"/>
  <c r="BS26" i="9"/>
  <c r="BR57" i="9"/>
  <c r="BS72" i="9"/>
  <c r="BT25" i="9"/>
  <c r="BT49" i="9"/>
  <c r="BV52" i="9"/>
  <c r="BR66" i="9"/>
  <c r="BT56" i="9"/>
  <c r="BU97" i="9"/>
  <c r="BV12" i="9"/>
  <c r="BR43" i="9"/>
  <c r="BR11" i="9"/>
  <c r="BR96" i="9"/>
  <c r="BT71" i="9"/>
  <c r="BV90" i="9"/>
  <c r="BT95" i="9"/>
  <c r="BS34" i="9"/>
  <c r="BV103" i="9"/>
  <c r="BT16" i="9"/>
  <c r="BV89" i="9"/>
  <c r="BT98" i="9"/>
  <c r="BR59" i="9"/>
  <c r="BV48" i="9"/>
  <c r="BR60" i="9"/>
  <c r="BS45" i="9"/>
  <c r="BV27" i="9"/>
  <c r="BR78" i="9"/>
  <c r="BV46" i="9"/>
  <c r="BV44" i="9"/>
  <c r="BT8" i="9"/>
  <c r="BR81" i="9"/>
  <c r="BR94" i="9"/>
  <c r="BV38" i="9"/>
  <c r="BU82" i="9"/>
  <c r="BU87" i="9"/>
  <c r="BV53" i="9"/>
  <c r="BR51" i="9"/>
  <c r="BR79" i="9"/>
  <c r="BT104" i="9"/>
  <c r="BU22" i="9"/>
  <c r="BU88" i="9"/>
  <c r="BR9" i="9"/>
  <c r="BS65" i="9"/>
  <c r="BR6" i="9"/>
  <c r="BS93" i="9"/>
  <c r="BT52" i="9"/>
  <c r="BV85" i="9"/>
  <c r="BU59" i="9"/>
  <c r="BS60" i="9"/>
  <c r="BT53" i="9"/>
  <c r="BT7" i="9"/>
  <c r="BS18" i="9"/>
  <c r="BU99" i="9"/>
  <c r="BT29" i="9"/>
  <c r="BV61" i="9"/>
  <c r="BT54" i="9"/>
  <c r="BV75" i="9"/>
  <c r="BT33" i="9"/>
  <c r="BU40" i="9"/>
  <c r="BS10" i="9"/>
  <c r="BR91" i="9"/>
  <c r="BV32" i="9"/>
  <c r="BV77" i="9"/>
  <c r="BT76" i="9"/>
  <c r="BV24" i="9"/>
  <c r="BS23" i="9"/>
  <c r="BT101" i="9"/>
  <c r="BU70" i="9"/>
  <c r="BU72" i="9"/>
  <c r="BV41" i="9"/>
  <c r="BR49" i="9"/>
  <c r="BS52" i="9"/>
  <c r="BV66" i="9"/>
  <c r="BU56" i="9"/>
  <c r="BR35" i="9"/>
  <c r="BT102" i="9"/>
  <c r="BU11" i="9"/>
  <c r="BU71" i="9"/>
  <c r="BU90" i="9"/>
  <c r="BU34" i="9"/>
  <c r="BT103" i="9"/>
  <c r="BU16" i="9"/>
  <c r="BR89" i="9"/>
  <c r="BV59" i="9"/>
  <c r="BU31" i="9"/>
  <c r="BT48" i="9"/>
  <c r="BV60" i="9"/>
  <c r="BU45" i="9"/>
  <c r="BT27" i="9"/>
  <c r="BU78" i="9"/>
  <c r="BT14" i="9"/>
  <c r="BR44" i="9"/>
  <c r="BU8" i="9"/>
  <c r="BS81" i="9"/>
  <c r="BU94" i="9"/>
  <c r="BS63" i="9"/>
  <c r="BU38" i="9"/>
  <c r="BT82" i="9"/>
  <c r="BR87" i="9"/>
  <c r="BS53" i="9"/>
  <c r="BV79" i="9"/>
  <c r="BT50" i="9"/>
  <c r="BR88" i="9"/>
  <c r="BT9" i="9"/>
  <c r="BU65" i="9"/>
  <c r="BV6" i="9"/>
  <c r="BV26" i="9"/>
  <c r="BV57" i="9"/>
  <c r="BS74" i="9"/>
  <c r="BU66" i="9"/>
  <c r="BS43" i="9"/>
  <c r="BV96" i="9"/>
  <c r="BT13" i="9"/>
  <c r="BU46" i="9"/>
  <c r="BV51" i="9"/>
  <c r="BT88" i="9"/>
  <c r="BU93" i="9"/>
  <c r="BR18" i="9"/>
  <c r="BR99" i="9"/>
  <c r="BR29" i="9"/>
  <c r="BU61" i="9"/>
  <c r="BR54" i="9"/>
  <c r="BS75" i="9"/>
  <c r="BT40" i="9"/>
  <c r="BV91" i="9"/>
  <c r="BT32" i="9"/>
  <c r="BU77" i="9"/>
  <c r="BS20" i="9"/>
  <c r="BR24" i="9"/>
  <c r="BT69" i="9"/>
  <c r="BR28" i="9"/>
  <c r="BV23" i="9"/>
  <c r="BR101" i="9"/>
  <c r="BR70" i="9"/>
  <c r="BV72" i="9"/>
  <c r="BT41" i="9"/>
  <c r="BS49" i="9"/>
  <c r="BR52" i="9"/>
  <c r="BT66" i="9"/>
  <c r="BV56" i="9"/>
  <c r="BT35" i="9"/>
  <c r="BU102" i="9"/>
  <c r="BV11" i="9"/>
  <c r="BU21" i="9"/>
  <c r="BU37" i="9"/>
  <c r="BR90" i="9"/>
  <c r="BT34" i="9"/>
  <c r="BU103" i="9"/>
  <c r="BV16" i="9"/>
  <c r="BU89" i="9"/>
  <c r="BR31" i="9"/>
  <c r="BT92" i="9"/>
  <c r="BT68" i="9"/>
  <c r="BS48" i="9"/>
  <c r="BU15" i="9"/>
  <c r="BT45" i="9"/>
  <c r="BS27" i="9"/>
  <c r="BV39" i="9"/>
  <c r="BT78" i="9"/>
  <c r="BS14" i="9"/>
  <c r="BR36" i="9"/>
  <c r="BV8" i="9"/>
  <c r="BU81" i="9"/>
  <c r="BV94" i="9"/>
  <c r="BT63" i="9"/>
  <c r="BV82" i="9"/>
  <c r="BT87" i="9"/>
  <c r="BS79" i="9"/>
  <c r="BR73" i="9"/>
  <c r="BV50" i="9"/>
  <c r="BR64" i="9"/>
  <c r="BV88" i="9"/>
  <c r="BS9" i="9"/>
  <c r="BR65" i="9"/>
  <c r="BU6" i="9"/>
  <c r="BT55" i="9"/>
  <c r="BV19" i="9"/>
  <c r="BR86" i="9"/>
  <c r="BR103" i="9"/>
  <c r="BS98" i="9"/>
  <c r="BS94" i="9"/>
  <c r="BR22" i="9"/>
  <c r="BR58" i="9"/>
  <c r="BT18" i="9"/>
  <c r="BU29" i="9"/>
  <c r="BR61" i="9"/>
  <c r="BU54" i="9"/>
  <c r="BS40" i="9"/>
  <c r="BU91" i="9"/>
  <c r="BS32" i="9"/>
  <c r="BR47" i="9"/>
  <c r="BT20" i="9"/>
  <c r="BU84" i="9"/>
  <c r="BU24" i="9"/>
  <c r="BR69" i="9"/>
  <c r="BS28" i="9"/>
  <c r="BU23" i="9"/>
  <c r="BV101" i="9"/>
  <c r="BT70" i="9"/>
  <c r="BR67" i="9"/>
  <c r="BT72" i="9"/>
  <c r="BS41" i="9"/>
  <c r="BR74" i="9"/>
  <c r="BV49" i="9"/>
  <c r="BU52" i="9"/>
  <c r="BS66" i="9"/>
  <c r="BS56" i="9"/>
  <c r="BV35" i="9"/>
  <c r="BU17" i="9"/>
  <c r="BR102" i="9"/>
  <c r="BT85" i="9"/>
  <c r="BT11" i="9"/>
  <c r="BV21" i="9"/>
  <c r="BT37" i="9"/>
  <c r="BS13" i="9"/>
  <c r="BV34" i="9"/>
  <c r="BS16" i="9"/>
  <c r="BS89" i="9"/>
  <c r="BT31" i="9"/>
  <c r="BR92" i="9"/>
  <c r="BR68" i="9"/>
  <c r="BR48" i="9"/>
  <c r="BV15" i="9"/>
  <c r="BR45" i="9"/>
  <c r="BT39" i="9"/>
  <c r="BV78" i="9"/>
  <c r="BR14" i="9"/>
  <c r="BS36" i="9"/>
  <c r="BR8" i="9"/>
  <c r="BT81" i="9"/>
  <c r="BT94" i="9"/>
  <c r="BV63" i="9"/>
  <c r="BR82" i="9"/>
  <c r="BU100" i="9"/>
  <c r="BT79" i="9"/>
  <c r="BR5" i="9"/>
  <c r="BS73" i="9"/>
  <c r="BU50" i="9"/>
  <c r="BS30" i="9"/>
  <c r="BS64" i="9"/>
  <c r="BS62" i="9"/>
  <c r="BV9" i="9"/>
  <c r="BV65" i="9"/>
  <c r="BT6" i="9"/>
  <c r="BR55" i="9"/>
  <c r="BS19" i="9"/>
  <c r="BU86" i="9"/>
  <c r="BM14" i="9"/>
  <c r="BM69" i="9"/>
  <c r="BP54" i="9"/>
  <c r="BM64" i="9"/>
  <c r="BN75" i="9"/>
  <c r="BQ51" i="9"/>
  <c r="BQ26" i="9"/>
  <c r="BO14" i="9"/>
  <c r="BM35" i="9"/>
  <c r="BO7" i="9"/>
  <c r="BQ90" i="9"/>
  <c r="BM43" i="9"/>
  <c r="BN72" i="9"/>
  <c r="BN91" i="9"/>
  <c r="BN33" i="9"/>
  <c r="BP76" i="9"/>
  <c r="BM93" i="9"/>
  <c r="BN38" i="9"/>
  <c r="BP68" i="9"/>
  <c r="BM13" i="9"/>
  <c r="BO97" i="9"/>
  <c r="BM53" i="9"/>
  <c r="BP39" i="9"/>
  <c r="BP92" i="9"/>
  <c r="BQ84" i="9"/>
  <c r="BM80" i="9"/>
  <c r="BM56" i="9"/>
  <c r="BO19" i="9"/>
  <c r="BM39" i="9"/>
  <c r="BN70" i="9"/>
  <c r="BP86" i="9"/>
  <c r="BN30" i="9"/>
  <c r="BQ78" i="9"/>
  <c r="BO37" i="9"/>
  <c r="BN66" i="9"/>
  <c r="BQ101" i="9"/>
  <c r="BP24" i="9"/>
  <c r="BN32" i="9"/>
  <c r="BM61" i="9"/>
  <c r="BM65" i="9"/>
  <c r="BN48" i="9"/>
  <c r="BM90" i="9"/>
  <c r="BM52" i="9"/>
  <c r="BO69" i="9"/>
  <c r="BO32" i="9"/>
  <c r="BM18" i="9"/>
  <c r="BP46" i="9"/>
  <c r="BP66" i="9"/>
  <c r="BQ6" i="9"/>
  <c r="BO50" i="9"/>
  <c r="BP78" i="9"/>
  <c r="BO48" i="9"/>
  <c r="BP16" i="9"/>
  <c r="BP56" i="9"/>
  <c r="BQ41" i="9"/>
  <c r="BN23" i="9"/>
  <c r="BQ32" i="9"/>
  <c r="BO29" i="9"/>
  <c r="BO53" i="9"/>
  <c r="BM79" i="9"/>
  <c r="BP82" i="9"/>
  <c r="BO8" i="9"/>
  <c r="BQ27" i="9"/>
  <c r="BO71" i="9"/>
  <c r="BQ52" i="9"/>
  <c r="BM57" i="9"/>
  <c r="BO24" i="9"/>
  <c r="BO75" i="9"/>
  <c r="BN80" i="9"/>
  <c r="BO47" i="9"/>
  <c r="BP53" i="9"/>
  <c r="BP27" i="9"/>
  <c r="BN92" i="9"/>
  <c r="BN95" i="9"/>
  <c r="BN85" i="9"/>
  <c r="BP25" i="9"/>
  <c r="BN84" i="9"/>
  <c r="BP75" i="9"/>
  <c r="BN7" i="9"/>
  <c r="BO80" i="9"/>
  <c r="BP104" i="9"/>
  <c r="BM100" i="9"/>
  <c r="BN15" i="9"/>
  <c r="BN71" i="9"/>
  <c r="BN21" i="9"/>
  <c r="BN12" i="9"/>
  <c r="BQ70" i="9"/>
  <c r="BN76" i="9"/>
  <c r="BM10" i="9"/>
  <c r="BQ14" i="9"/>
  <c r="BM15" i="9"/>
  <c r="BN31" i="9"/>
  <c r="BM21" i="9"/>
  <c r="BQ97" i="9"/>
  <c r="BP57" i="9"/>
  <c r="BN29" i="9"/>
  <c r="BQ65" i="9"/>
  <c r="BO94" i="9"/>
  <c r="BQ15" i="9"/>
  <c r="BO31" i="9"/>
  <c r="BP15" i="9"/>
  <c r="BO66" i="9"/>
  <c r="BM28" i="9"/>
  <c r="BM99" i="9"/>
  <c r="BM49" i="9"/>
  <c r="BN65" i="9"/>
  <c r="BP42" i="9"/>
  <c r="BN39" i="9"/>
  <c r="BN57" i="9"/>
  <c r="BM77" i="9"/>
  <c r="BM62" i="9"/>
  <c r="BQ73" i="9"/>
  <c r="BQ36" i="9"/>
  <c r="BN96" i="9"/>
  <c r="BN97" i="9"/>
  <c r="BP9" i="9"/>
  <c r="BN51" i="9"/>
  <c r="BP36" i="9"/>
  <c r="BM16" i="9"/>
  <c r="BP85" i="9"/>
  <c r="BQ58" i="9"/>
  <c r="BP100" i="9"/>
  <c r="BO81" i="9"/>
  <c r="BM48" i="9"/>
  <c r="BN89" i="9"/>
  <c r="BM102" i="9"/>
  <c r="BN41" i="9"/>
  <c r="BM22" i="9"/>
  <c r="BM86" i="9"/>
  <c r="BQ50" i="9"/>
  <c r="BQ82" i="9"/>
  <c r="BQ8" i="9"/>
  <c r="BQ39" i="9"/>
  <c r="BP89" i="9"/>
  <c r="BP102" i="9"/>
  <c r="BM70" i="9"/>
  <c r="BM54" i="9"/>
  <c r="BO82" i="9"/>
  <c r="BN81" i="9"/>
  <c r="BP71" i="9"/>
  <c r="BO33" i="9"/>
  <c r="BO52" i="9"/>
  <c r="BM9" i="9"/>
  <c r="BM59" i="9"/>
  <c r="BQ103" i="9"/>
  <c r="BQ12" i="9"/>
  <c r="BQ10" i="9"/>
  <c r="BP5" i="9"/>
  <c r="BO86" i="9"/>
  <c r="BN22" i="9"/>
  <c r="BP73" i="9"/>
  <c r="BO36" i="9"/>
  <c r="BM37" i="9"/>
  <c r="BP26" i="9"/>
  <c r="BN47" i="9"/>
  <c r="BQ95" i="9"/>
  <c r="BM19" i="9"/>
  <c r="BQ64" i="9"/>
  <c r="BO44" i="9"/>
  <c r="BQ31" i="9"/>
  <c r="BN25" i="9"/>
  <c r="BQ28" i="9"/>
  <c r="BQ18" i="9"/>
  <c r="BM38" i="9"/>
  <c r="BQ25" i="9"/>
  <c r="BM75" i="9"/>
  <c r="BP55" i="9"/>
  <c r="BO62" i="9"/>
  <c r="BO73" i="9"/>
  <c r="BQ100" i="9"/>
  <c r="BP95" i="9"/>
  <c r="BN102" i="9"/>
  <c r="BM41" i="9"/>
  <c r="BP28" i="9"/>
  <c r="BO84" i="9"/>
  <c r="BO91" i="9"/>
  <c r="BP62" i="9"/>
  <c r="BN44" i="9"/>
  <c r="BQ33" i="9"/>
  <c r="BN19" i="9"/>
  <c r="BQ9" i="9"/>
  <c r="BP50" i="9"/>
  <c r="BM82" i="9"/>
  <c r="BO39" i="9"/>
  <c r="BM68" i="9"/>
  <c r="BP17" i="9"/>
  <c r="BO72" i="9"/>
  <c r="BP91" i="9"/>
  <c r="BQ19" i="9"/>
  <c r="BM73" i="9"/>
  <c r="BO63" i="9"/>
  <c r="BM36" i="9"/>
  <c r="BQ16" i="9"/>
  <c r="BO35" i="9"/>
  <c r="BP61" i="9"/>
  <c r="BP93" i="9"/>
  <c r="BO13" i="9"/>
  <c r="BN74" i="9"/>
  <c r="BP38" i="9"/>
  <c r="BP8" i="9"/>
  <c r="BO103" i="9"/>
  <c r="BP11" i="9"/>
  <c r="BP72" i="9"/>
  <c r="BQ24" i="9"/>
  <c r="BP99" i="9"/>
  <c r="BN60" i="9"/>
  <c r="BN93" i="9"/>
  <c r="BP88" i="9"/>
  <c r="BQ38" i="9"/>
  <c r="BN45" i="9"/>
  <c r="BN34" i="9"/>
  <c r="BP97" i="9"/>
  <c r="BN26" i="9"/>
  <c r="BM40" i="9"/>
  <c r="BN90" i="9"/>
  <c r="BP83" i="9"/>
  <c r="BP19" i="9"/>
  <c r="BQ62" i="9"/>
  <c r="BN100" i="9"/>
  <c r="BO90" i="9"/>
  <c r="BP96" i="9"/>
  <c r="BP80" i="9"/>
  <c r="BM71" i="9"/>
  <c r="BN58" i="9"/>
  <c r="BP14" i="9"/>
  <c r="BP43" i="9"/>
  <c r="BO58" i="9"/>
  <c r="BN8" i="9"/>
  <c r="BN67" i="9"/>
  <c r="BO93" i="9"/>
  <c r="BO64" i="9"/>
  <c r="BN104" i="9"/>
  <c r="BP48" i="9"/>
  <c r="BM98" i="9"/>
  <c r="BP13" i="9"/>
  <c r="BN11" i="9"/>
  <c r="BM12" i="9"/>
  <c r="BP49" i="9"/>
  <c r="BN101" i="9"/>
  <c r="BM42" i="9"/>
  <c r="BQ40" i="9"/>
  <c r="BQ80" i="9"/>
  <c r="BQ104" i="9"/>
  <c r="BQ45" i="9"/>
  <c r="BO99" i="9"/>
  <c r="BM55" i="9"/>
  <c r="BM8" i="9"/>
  <c r="BN16" i="9"/>
  <c r="BQ21" i="9"/>
  <c r="BP52" i="9"/>
  <c r="BP23" i="9"/>
  <c r="BP84" i="9"/>
  <c r="BP29" i="9"/>
  <c r="BN94" i="9"/>
  <c r="BN9" i="9"/>
  <c r="BN27" i="9"/>
  <c r="BO68" i="9"/>
  <c r="BP37" i="9"/>
  <c r="BN49" i="9"/>
  <c r="BM101" i="9"/>
  <c r="BM24" i="9"/>
  <c r="BQ91" i="9"/>
  <c r="BP65" i="9"/>
  <c r="BQ79" i="9"/>
  <c r="BO27" i="9"/>
  <c r="BP31" i="9"/>
  <c r="BQ66" i="9"/>
  <c r="BM91" i="9"/>
  <c r="BQ75" i="9"/>
  <c r="BM51" i="9"/>
  <c r="BQ44" i="9"/>
  <c r="BO98" i="9"/>
  <c r="BM96" i="9"/>
  <c r="BO49" i="9"/>
  <c r="BM76" i="9"/>
  <c r="BN54" i="9"/>
  <c r="BN99" i="9"/>
  <c r="BM104" i="9"/>
  <c r="BP44" i="9"/>
  <c r="BO15" i="9"/>
  <c r="BN59" i="9"/>
  <c r="BP12" i="9"/>
  <c r="BQ74" i="9"/>
  <c r="BO28" i="9"/>
  <c r="BQ76" i="9"/>
  <c r="BO10" i="9"/>
  <c r="BP79" i="9"/>
  <c r="BQ55" i="9"/>
  <c r="BO30" i="9"/>
  <c r="BQ5" i="9"/>
  <c r="BO38" i="9"/>
  <c r="BP60" i="9"/>
  <c r="BO59" i="9"/>
  <c r="BQ13" i="9"/>
  <c r="BM17" i="9"/>
  <c r="BO74" i="9"/>
  <c r="BO57" i="9"/>
  <c r="BQ42" i="9"/>
  <c r="BM20" i="9"/>
  <c r="BQ83" i="9"/>
  <c r="BN6" i="9"/>
  <c r="BP63" i="9"/>
  <c r="BO46" i="9"/>
  <c r="BM72" i="9"/>
  <c r="BQ20" i="9"/>
  <c r="BM78" i="9"/>
  <c r="BN62" i="9"/>
  <c r="BN73" i="9"/>
  <c r="BN36" i="9"/>
  <c r="BM92" i="9"/>
  <c r="BQ35" i="9"/>
  <c r="BN28" i="9"/>
  <c r="BN98" i="9"/>
  <c r="BN79" i="9"/>
  <c r="BQ94" i="9"/>
  <c r="BO45" i="9"/>
  <c r="BP21" i="9"/>
  <c r="BN20" i="9"/>
  <c r="BO40" i="9"/>
  <c r="BO88" i="9"/>
  <c r="BQ57" i="9"/>
  <c r="BN53" i="9"/>
  <c r="BN63" i="9"/>
  <c r="BM44" i="9"/>
  <c r="BO102" i="9"/>
  <c r="BN52" i="9"/>
  <c r="BP70" i="9"/>
  <c r="BN10" i="9"/>
  <c r="BN18" i="9"/>
  <c r="BP59" i="9"/>
  <c r="BP22" i="9"/>
  <c r="BQ53" i="9"/>
  <c r="BQ46" i="9"/>
  <c r="BM60" i="9"/>
  <c r="BQ89" i="9"/>
  <c r="BO95" i="9"/>
  <c r="BO56" i="9"/>
  <c r="BO23" i="9"/>
  <c r="BO77" i="9"/>
  <c r="BN61" i="9"/>
  <c r="BO61" i="9"/>
  <c r="BP64" i="9"/>
  <c r="BN87" i="9"/>
  <c r="BP98" i="9"/>
  <c r="BO21" i="9"/>
  <c r="BN42" i="9"/>
  <c r="BM97" i="9"/>
  <c r="BQ93" i="9"/>
  <c r="BQ22" i="9"/>
  <c r="BM50" i="9"/>
  <c r="BO51" i="9"/>
  <c r="BM63" i="9"/>
  <c r="BN37" i="9"/>
  <c r="BM85" i="9"/>
  <c r="BP101" i="9"/>
  <c r="BN69" i="9"/>
  <c r="BM7" i="9"/>
  <c r="BO42" i="9"/>
  <c r="BN5" i="9"/>
  <c r="BN68" i="9"/>
  <c r="BQ37" i="9"/>
  <c r="BO67" i="9"/>
  <c r="BM26" i="9"/>
  <c r="BP69" i="9"/>
  <c r="BP18" i="9"/>
  <c r="BP87" i="9"/>
  <c r="BO6" i="9"/>
  <c r="BQ63" i="9"/>
  <c r="BM45" i="9"/>
  <c r="BQ34" i="9"/>
  <c r="BO11" i="9"/>
  <c r="BQ49" i="9"/>
  <c r="BM67" i="9"/>
  <c r="BO20" i="9"/>
  <c r="BN40" i="9"/>
  <c r="BO18" i="9"/>
  <c r="BO55" i="9"/>
  <c r="BQ88" i="9"/>
  <c r="BN14" i="9"/>
  <c r="BO92" i="9"/>
  <c r="BP103" i="9"/>
  <c r="BQ56" i="9"/>
  <c r="BO41" i="9"/>
  <c r="BQ23" i="9"/>
  <c r="BM29" i="9"/>
  <c r="BQ96" i="9"/>
  <c r="BO9" i="9"/>
  <c r="BP45" i="9"/>
  <c r="BQ59" i="9"/>
  <c r="BP34" i="9"/>
  <c r="BO76" i="9"/>
  <c r="BO54" i="9"/>
  <c r="BM6" i="9"/>
  <c r="BM94" i="9"/>
  <c r="BM11" i="9"/>
  <c r="BO25" i="9"/>
  <c r="BN83" i="9"/>
  <c r="BP7" i="9"/>
  <c r="BO17" i="9"/>
  <c r="BN55" i="9"/>
  <c r="BO5" i="9"/>
  <c r="BM46" i="9"/>
  <c r="BO60" i="9"/>
  <c r="BQ71" i="9"/>
  <c r="BN17" i="9"/>
  <c r="BQ67" i="9"/>
  <c r="BP20" i="9"/>
  <c r="BM83" i="9"/>
  <c r="BQ99" i="9"/>
  <c r="BO100" i="9"/>
  <c r="BN46" i="9"/>
  <c r="BQ68" i="9"/>
  <c r="BQ98" i="9"/>
  <c r="BN35" i="9"/>
  <c r="BP41" i="9"/>
  <c r="BP47" i="9"/>
  <c r="BM33" i="9"/>
  <c r="BM27" i="9"/>
  <c r="BN86" i="9"/>
  <c r="BO65" i="9"/>
  <c r="BM30" i="9"/>
  <c r="BQ81" i="9"/>
  <c r="BN78" i="9"/>
  <c r="BO89" i="9"/>
  <c r="BO43" i="9"/>
  <c r="BQ17" i="9"/>
  <c r="BM25" i="9"/>
  <c r="BQ47" i="9"/>
  <c r="BO83" i="9"/>
  <c r="BQ87" i="9"/>
  <c r="BO12" i="9"/>
  <c r="BQ7" i="9"/>
  <c r="BN64" i="9"/>
  <c r="BO79" i="9"/>
  <c r="BN13" i="9"/>
  <c r="BO85" i="9"/>
  <c r="BN56" i="9"/>
  <c r="BM74" i="9"/>
  <c r="BO70" i="9"/>
  <c r="BM47" i="9"/>
  <c r="BM58" i="9"/>
  <c r="BM103" i="9"/>
  <c r="BP6" i="9"/>
  <c r="BO87" i="9"/>
  <c r="BP81" i="9"/>
  <c r="BO78" i="9"/>
  <c r="BM31" i="9"/>
  <c r="BO34" i="9"/>
  <c r="BQ11" i="9"/>
  <c r="BQ72" i="9"/>
  <c r="BP77" i="9"/>
  <c r="BN43" i="9"/>
  <c r="BM88" i="9"/>
  <c r="BM87" i="9"/>
  <c r="BP94" i="9"/>
  <c r="BQ60" i="9"/>
  <c r="BM89" i="9"/>
  <c r="BP90" i="9"/>
  <c r="BO101" i="9"/>
  <c r="BQ77" i="9"/>
  <c r="BP40" i="9"/>
  <c r="BQ61" i="9"/>
  <c r="BQ85" i="9"/>
  <c r="BO104" i="9"/>
  <c r="BM81" i="9"/>
  <c r="BQ48" i="9"/>
  <c r="BO16" i="9"/>
  <c r="BM66" i="9"/>
  <c r="BQ29" i="9"/>
  <c r="BP30" i="9"/>
  <c r="BN88" i="9"/>
  <c r="BQ30" i="9"/>
  <c r="BP51" i="9"/>
  <c r="BN103" i="9"/>
  <c r="BQ43" i="9"/>
  <c r="BQ69" i="9"/>
  <c r="BP33" i="9"/>
  <c r="BP58" i="9"/>
  <c r="BM34" i="9"/>
  <c r="BP10" i="9"/>
  <c r="BQ86" i="9"/>
  <c r="BM95" i="9"/>
  <c r="BQ102" i="9"/>
  <c r="BP67" i="9"/>
  <c r="BO26" i="9"/>
  <c r="BM32" i="9"/>
  <c r="BN77" i="9"/>
  <c r="BO22" i="9"/>
  <c r="BN50" i="9"/>
  <c r="BQ92" i="9"/>
  <c r="BO96" i="9"/>
  <c r="BP35" i="9"/>
  <c r="BP74" i="9"/>
  <c r="BM23" i="9"/>
  <c r="BN24" i="9"/>
  <c r="BP32" i="9"/>
  <c r="BQ54" i="9"/>
  <c r="BN82" i="9"/>
  <c r="BM84" i="9"/>
  <c r="P14" i="2"/>
  <c r="O19" i="2"/>
  <c r="Q19" i="2" s="1"/>
  <c r="R19" i="2" s="1"/>
  <c r="P12" i="2"/>
  <c r="O12" i="2"/>
  <c r="Q12" i="2" s="1"/>
  <c r="R12" i="2" s="1"/>
  <c r="AL2" i="9"/>
  <c r="AH2" i="9"/>
  <c r="AI2" i="9"/>
  <c r="AJ2" i="9"/>
  <c r="O18" i="2"/>
  <c r="Q18" i="2" s="1"/>
  <c r="P15" i="3" l="1"/>
  <c r="Q15" i="3" s="1"/>
  <c r="O10" i="20"/>
  <c r="E23" i="3"/>
  <c r="O9" i="20"/>
  <c r="E20" i="3"/>
  <c r="P16" i="3"/>
  <c r="Q16" i="3" s="1"/>
  <c r="O8" i="20"/>
  <c r="E18" i="3"/>
  <c r="P9" i="3" s="1"/>
  <c r="Q9" i="3" s="1"/>
  <c r="AZ45" i="3"/>
  <c r="AZ85" i="3"/>
  <c r="R17" i="2"/>
  <c r="BB143" i="3"/>
  <c r="BB107" i="3"/>
  <c r="BB138" i="3"/>
  <c r="BB133" i="3"/>
  <c r="BB158" i="3"/>
  <c r="BB128" i="3"/>
  <c r="BB153" i="3"/>
  <c r="BB123" i="3"/>
  <c r="BB164" i="3"/>
  <c r="BB119" i="3"/>
  <c r="BB160" i="3"/>
  <c r="BB114" i="3"/>
  <c r="BB145" i="3"/>
  <c r="BB109" i="3"/>
  <c r="BB140" i="3"/>
  <c r="BB135" i="3"/>
  <c r="BB126" i="3"/>
  <c r="BB151" i="3"/>
  <c r="BB121" i="3"/>
  <c r="BB162" i="3"/>
  <c r="BB116" i="3"/>
  <c r="BB147" i="3"/>
  <c r="BB111" i="3"/>
  <c r="BB142" i="3"/>
  <c r="BB132" i="3"/>
  <c r="BB157" i="3"/>
  <c r="BB127" i="3"/>
  <c r="BB152" i="3"/>
  <c r="BB131" i="3"/>
  <c r="BB117" i="3"/>
  <c r="BB130" i="3"/>
  <c r="BB155" i="3"/>
  <c r="BB125" i="3"/>
  <c r="BB150" i="3"/>
  <c r="BB148" i="3"/>
  <c r="BB112" i="3"/>
  <c r="BB159" i="3"/>
  <c r="BB144" i="3"/>
  <c r="BB108" i="3"/>
  <c r="BB139" i="3"/>
  <c r="BB134" i="3"/>
  <c r="BB129" i="3"/>
  <c r="BB154" i="3"/>
  <c r="BB106" i="3"/>
  <c r="BB137" i="3"/>
  <c r="BB124" i="3"/>
  <c r="BB165" i="3"/>
  <c r="BB120" i="3"/>
  <c r="BB161" i="3"/>
  <c r="BB115" i="3"/>
  <c r="BB156" i="3"/>
  <c r="BB141" i="3"/>
  <c r="BB113" i="3"/>
  <c r="BB122" i="3"/>
  <c r="BB163" i="3"/>
  <c r="BB149" i="3"/>
  <c r="BB136" i="3"/>
  <c r="BB146" i="3"/>
  <c r="BB110" i="3"/>
  <c r="BB118" i="3"/>
  <c r="BA136" i="3"/>
  <c r="BA131" i="3"/>
  <c r="BA156" i="3"/>
  <c r="BA126" i="3"/>
  <c r="BA151" i="3"/>
  <c r="BA121" i="3"/>
  <c r="BA162" i="3"/>
  <c r="BA116" i="3"/>
  <c r="BA147" i="3"/>
  <c r="BA148" i="3"/>
  <c r="BA112" i="3"/>
  <c r="BA143" i="3"/>
  <c r="BA107" i="3"/>
  <c r="BA138" i="3"/>
  <c r="BA133" i="3"/>
  <c r="BA158" i="3"/>
  <c r="BA128" i="3"/>
  <c r="BA153" i="3"/>
  <c r="BA119" i="3"/>
  <c r="BA160" i="3"/>
  <c r="BA114" i="3"/>
  <c r="BA145" i="3"/>
  <c r="BA109" i="3"/>
  <c r="BA140" i="3"/>
  <c r="BA135" i="3"/>
  <c r="BA165" i="3"/>
  <c r="BA125" i="3"/>
  <c r="BA150" i="3"/>
  <c r="BA120" i="3"/>
  <c r="BA161" i="3"/>
  <c r="BA146" i="3"/>
  <c r="BA110" i="3"/>
  <c r="BA152" i="3"/>
  <c r="BA123" i="3"/>
  <c r="BA164" i="3"/>
  <c r="BA118" i="3"/>
  <c r="BA141" i="3"/>
  <c r="BA124" i="3"/>
  <c r="BA137" i="3"/>
  <c r="BA132" i="3"/>
  <c r="BA157" i="3"/>
  <c r="BA127" i="3"/>
  <c r="BA122" i="3"/>
  <c r="BA163" i="3"/>
  <c r="BA130" i="3"/>
  <c r="BA155" i="3"/>
  <c r="BA117" i="3"/>
  <c r="BA149" i="3"/>
  <c r="BA113" i="3"/>
  <c r="BA144" i="3"/>
  <c r="BA108" i="3"/>
  <c r="BA134" i="3"/>
  <c r="BA159" i="3"/>
  <c r="BA106" i="3"/>
  <c r="BA154" i="3"/>
  <c r="BA142" i="3"/>
  <c r="BA115" i="3"/>
  <c r="BA139" i="3"/>
  <c r="BA111" i="3"/>
  <c r="BA129" i="3"/>
  <c r="BA26" i="3"/>
  <c r="AZ129" i="3"/>
  <c r="AZ154" i="3"/>
  <c r="AZ124" i="3"/>
  <c r="AZ165" i="3"/>
  <c r="AZ119" i="3"/>
  <c r="AZ160" i="3"/>
  <c r="AZ114" i="3"/>
  <c r="AZ145" i="3"/>
  <c r="AZ109" i="3"/>
  <c r="AZ140" i="3"/>
  <c r="AZ141" i="3"/>
  <c r="AZ136" i="3"/>
  <c r="AZ131" i="3"/>
  <c r="AZ156" i="3"/>
  <c r="AZ126" i="3"/>
  <c r="AZ151" i="3"/>
  <c r="AZ121" i="3"/>
  <c r="AZ162" i="3"/>
  <c r="AZ148" i="3"/>
  <c r="AZ112" i="3"/>
  <c r="AZ143" i="3"/>
  <c r="AZ107" i="3"/>
  <c r="AZ138" i="3"/>
  <c r="AZ133" i="3"/>
  <c r="AZ158" i="3"/>
  <c r="AZ118" i="3"/>
  <c r="AZ149" i="3"/>
  <c r="AZ113" i="3"/>
  <c r="AZ144" i="3"/>
  <c r="AZ139" i="3"/>
  <c r="AZ116" i="3"/>
  <c r="AZ147" i="3"/>
  <c r="AZ111" i="3"/>
  <c r="AZ134" i="3"/>
  <c r="AZ159" i="3"/>
  <c r="AZ120" i="3"/>
  <c r="AZ106" i="3"/>
  <c r="AZ130" i="3"/>
  <c r="AZ155" i="3"/>
  <c r="AZ125" i="3"/>
  <c r="AZ150" i="3"/>
  <c r="AZ161" i="3"/>
  <c r="AZ117" i="3"/>
  <c r="AZ115" i="3"/>
  <c r="AZ128" i="3"/>
  <c r="AZ153" i="3"/>
  <c r="AZ123" i="3"/>
  <c r="AZ164" i="3"/>
  <c r="AZ146" i="3"/>
  <c r="AZ110" i="3"/>
  <c r="AZ142" i="3"/>
  <c r="AZ137" i="3"/>
  <c r="AZ127" i="3"/>
  <c r="AZ152" i="3"/>
  <c r="AZ122" i="3"/>
  <c r="AZ108" i="3"/>
  <c r="AZ135" i="3"/>
  <c r="AZ157" i="3"/>
  <c r="AZ163" i="3"/>
  <c r="AZ132" i="3"/>
  <c r="Q13" i="2"/>
  <c r="R13" i="2" s="1"/>
  <c r="BD121" i="3"/>
  <c r="BD162" i="3"/>
  <c r="BD116" i="3"/>
  <c r="BD147" i="3"/>
  <c r="BD111" i="3"/>
  <c r="BD142" i="3"/>
  <c r="BD106" i="3"/>
  <c r="BD137" i="3"/>
  <c r="BD133" i="3"/>
  <c r="BD158" i="3"/>
  <c r="BD128" i="3"/>
  <c r="BD153" i="3"/>
  <c r="BD123" i="3"/>
  <c r="BD164" i="3"/>
  <c r="BD118" i="3"/>
  <c r="BD149" i="3"/>
  <c r="BD113" i="3"/>
  <c r="BD140" i="3"/>
  <c r="BD135" i="3"/>
  <c r="BD130" i="3"/>
  <c r="BD155" i="3"/>
  <c r="BD125" i="3"/>
  <c r="BD150" i="3"/>
  <c r="BD146" i="3"/>
  <c r="BD110" i="3"/>
  <c r="BD141" i="3"/>
  <c r="BD144" i="3"/>
  <c r="BD136" i="3"/>
  <c r="BD131" i="3"/>
  <c r="BD156" i="3"/>
  <c r="BD112" i="3"/>
  <c r="BD108" i="3"/>
  <c r="BD139" i="3"/>
  <c r="BD126" i="3"/>
  <c r="BD151" i="3"/>
  <c r="BD148" i="3"/>
  <c r="BD122" i="3"/>
  <c r="BD163" i="3"/>
  <c r="BD117" i="3"/>
  <c r="BD143" i="3"/>
  <c r="BD107" i="3"/>
  <c r="BD120" i="3"/>
  <c r="BD161" i="3"/>
  <c r="BD115" i="3"/>
  <c r="BD138" i="3"/>
  <c r="BD109" i="3"/>
  <c r="BD134" i="3"/>
  <c r="BD159" i="3"/>
  <c r="BD129" i="3"/>
  <c r="BD154" i="3"/>
  <c r="BD145" i="3"/>
  <c r="BD119" i="3"/>
  <c r="BD160" i="3"/>
  <c r="BD157" i="3"/>
  <c r="BD132" i="3"/>
  <c r="BD165" i="3"/>
  <c r="BD114" i="3"/>
  <c r="BD152" i="3"/>
  <c r="BD124" i="3"/>
  <c r="BD127" i="3"/>
  <c r="BC114" i="3"/>
  <c r="BC145" i="3"/>
  <c r="BC109" i="3"/>
  <c r="BC140" i="3"/>
  <c r="BC135" i="3"/>
  <c r="BC130" i="3"/>
  <c r="BC155" i="3"/>
  <c r="BC126" i="3"/>
  <c r="BC151" i="3"/>
  <c r="BC121" i="3"/>
  <c r="BC162" i="3"/>
  <c r="BC116" i="3"/>
  <c r="BC147" i="3"/>
  <c r="BC111" i="3"/>
  <c r="BC142" i="3"/>
  <c r="BC106" i="3"/>
  <c r="BC133" i="3"/>
  <c r="BC158" i="3"/>
  <c r="BC128" i="3"/>
  <c r="BC153" i="3"/>
  <c r="BC123" i="3"/>
  <c r="BC164" i="3"/>
  <c r="BC118" i="3"/>
  <c r="BC149" i="3"/>
  <c r="BC138" i="3"/>
  <c r="BC139" i="3"/>
  <c r="BC134" i="3"/>
  <c r="BC159" i="3"/>
  <c r="BC129" i="3"/>
  <c r="BC124" i="3"/>
  <c r="BC165" i="3"/>
  <c r="BC141" i="3"/>
  <c r="BC132" i="3"/>
  <c r="BC157" i="3"/>
  <c r="BC119" i="3"/>
  <c r="BC160" i="3"/>
  <c r="BC115" i="3"/>
  <c r="BC146" i="3"/>
  <c r="BC110" i="3"/>
  <c r="BC137" i="3"/>
  <c r="BC136" i="3"/>
  <c r="BC113" i="3"/>
  <c r="BC144" i="3"/>
  <c r="BC108" i="3"/>
  <c r="BC131" i="3"/>
  <c r="BC156" i="3"/>
  <c r="BC127" i="3"/>
  <c r="BC152" i="3"/>
  <c r="BC122" i="3"/>
  <c r="BC163" i="3"/>
  <c r="BC148" i="3"/>
  <c r="BC112" i="3"/>
  <c r="BC150" i="3"/>
  <c r="BC154" i="3"/>
  <c r="BC107" i="3"/>
  <c r="BC117" i="3"/>
  <c r="BC143" i="3"/>
  <c r="BC125" i="3"/>
  <c r="BC161" i="3"/>
  <c r="BC120" i="3"/>
  <c r="AZ48" i="3"/>
  <c r="BA12" i="3"/>
  <c r="BA47" i="3"/>
  <c r="AZ54" i="3"/>
  <c r="BA7" i="3"/>
  <c r="AZ68" i="3"/>
  <c r="BC10" i="3"/>
  <c r="AM182" i="9"/>
  <c r="AM230" i="9"/>
  <c r="AM242" i="9"/>
  <c r="AM254" i="9"/>
  <c r="AM266" i="9"/>
  <c r="AM278" i="9"/>
  <c r="AM302" i="9"/>
  <c r="AM314" i="9"/>
  <c r="AM326" i="9"/>
  <c r="AM350" i="9"/>
  <c r="AM362" i="9"/>
  <c r="AM127" i="9"/>
  <c r="AM139" i="9"/>
  <c r="AM151" i="9"/>
  <c r="AM163" i="9"/>
  <c r="AM175" i="9"/>
  <c r="AM187" i="9"/>
  <c r="AM199" i="9"/>
  <c r="AM211" i="9"/>
  <c r="AM223" i="9"/>
  <c r="AM235" i="9"/>
  <c r="AM247" i="9"/>
  <c r="AM259" i="9"/>
  <c r="AM283" i="9"/>
  <c r="AM295" i="9"/>
  <c r="AM307" i="9"/>
  <c r="AM331" i="9"/>
  <c r="AM144" i="9"/>
  <c r="AM156" i="9"/>
  <c r="AM180" i="9"/>
  <c r="AM192" i="9"/>
  <c r="AM204" i="9"/>
  <c r="AM216" i="9"/>
  <c r="AM228" i="9"/>
  <c r="AM240" i="9"/>
  <c r="AM252" i="9"/>
  <c r="AM264" i="9"/>
  <c r="AM276" i="9"/>
  <c r="AM288" i="9"/>
  <c r="AM300" i="9"/>
  <c r="AM312" i="9"/>
  <c r="AM348" i="9"/>
  <c r="AM125" i="9"/>
  <c r="AM137" i="9"/>
  <c r="AM161" i="9"/>
  <c r="AM173" i="9"/>
  <c r="AM185" i="9"/>
  <c r="AM233" i="9"/>
  <c r="AM245" i="9"/>
  <c r="AM257" i="9"/>
  <c r="AM269" i="9"/>
  <c r="AM281" i="9"/>
  <c r="AM305" i="9"/>
  <c r="AM317" i="9"/>
  <c r="AM329" i="9"/>
  <c r="AM341" i="9"/>
  <c r="AM166" i="9"/>
  <c r="AM178" i="9"/>
  <c r="AM190" i="9"/>
  <c r="AM202" i="9"/>
  <c r="AM214" i="9"/>
  <c r="AM226" i="9"/>
  <c r="AM238" i="9"/>
  <c r="AM250" i="9"/>
  <c r="AM262" i="9"/>
  <c r="AM274" i="9"/>
  <c r="AM298" i="9"/>
  <c r="AM310" i="9"/>
  <c r="AM123" i="9"/>
  <c r="AM135" i="9"/>
  <c r="AM147" i="9"/>
  <c r="AM159" i="9"/>
  <c r="AM171" i="9"/>
  <c r="AM183" i="9"/>
  <c r="AM243" i="9"/>
  <c r="AM255" i="9"/>
  <c r="AM291" i="9"/>
  <c r="AM303" i="9"/>
  <c r="AM315" i="9"/>
  <c r="AM327" i="9"/>
  <c r="AM339" i="9"/>
  <c r="AM351" i="9"/>
  <c r="AM363" i="9"/>
  <c r="AM128" i="9"/>
  <c r="AM140" i="9"/>
  <c r="AM152" i="9"/>
  <c r="AM176" i="9"/>
  <c r="AM188" i="9"/>
  <c r="AM200" i="9"/>
  <c r="AM212" i="9"/>
  <c r="AM224" i="9"/>
  <c r="AM248" i="9"/>
  <c r="AM260" i="9"/>
  <c r="AM272" i="9"/>
  <c r="AM284" i="9"/>
  <c r="AM296" i="9"/>
  <c r="AM320" i="9"/>
  <c r="AM332" i="9"/>
  <c r="AM344" i="9"/>
  <c r="AM169" i="9"/>
  <c r="AM181" i="9"/>
  <c r="AM205" i="9"/>
  <c r="AM229" i="9"/>
  <c r="AM241" i="9"/>
  <c r="AM253" i="9"/>
  <c r="AM265" i="9"/>
  <c r="AM289" i="9"/>
  <c r="AM301" i="9"/>
  <c r="AM313" i="9"/>
  <c r="AM325" i="9"/>
  <c r="AM337" i="9"/>
  <c r="AM126" i="9"/>
  <c r="AM138" i="9"/>
  <c r="AM150" i="9"/>
  <c r="AM174" i="9"/>
  <c r="AM186" i="9"/>
  <c r="AM198" i="9"/>
  <c r="AM210" i="9"/>
  <c r="AM222" i="9"/>
  <c r="AM246" i="9"/>
  <c r="AM270" i="9"/>
  <c r="AM282" i="9"/>
  <c r="AM294" i="9"/>
  <c r="AM318" i="9"/>
  <c r="AM330" i="9"/>
  <c r="AM342" i="9"/>
  <c r="AM167" i="9"/>
  <c r="AM179" i="9"/>
  <c r="AM203" i="9"/>
  <c r="AM215" i="9"/>
  <c r="AM239" i="9"/>
  <c r="AM263" i="9"/>
  <c r="AM299" i="9"/>
  <c r="AM311" i="9"/>
  <c r="AM323" i="9"/>
  <c r="AM124" i="9"/>
  <c r="AM136" i="9"/>
  <c r="AM148" i="9"/>
  <c r="AM160" i="9"/>
  <c r="AM172" i="9"/>
  <c r="AM184" i="9"/>
  <c r="AM196" i="9"/>
  <c r="AM208" i="9"/>
  <c r="AM232" i="9"/>
  <c r="AM244" i="9"/>
  <c r="AM268" i="9"/>
  <c r="AM280" i="9"/>
  <c r="AM292" i="9"/>
  <c r="AM304" i="9"/>
  <c r="AM316" i="9"/>
  <c r="AM340" i="9"/>
  <c r="AM352" i="9"/>
  <c r="AM364" i="9"/>
  <c r="AM129" i="9"/>
  <c r="AM165" i="9"/>
  <c r="AM189" i="9"/>
  <c r="AM201" i="9"/>
  <c r="AM213" i="9"/>
  <c r="AM237" i="9"/>
  <c r="AM261" i="9"/>
  <c r="AM285" i="9"/>
  <c r="AM297" i="9"/>
  <c r="AM309" i="9"/>
  <c r="AM333" i="9"/>
  <c r="AM134" i="9"/>
  <c r="AM146" i="9"/>
  <c r="AM158" i="9"/>
  <c r="AM170" i="9"/>
  <c r="AM194" i="9"/>
  <c r="AM206" i="9"/>
  <c r="AM218" i="9"/>
  <c r="AM290" i="9"/>
  <c r="AM338" i="9"/>
  <c r="AM271" i="9"/>
  <c r="AM319" i="9"/>
  <c r="AM343" i="9"/>
  <c r="AM355" i="9"/>
  <c r="AM132" i="9"/>
  <c r="AM168" i="9"/>
  <c r="AM324" i="9"/>
  <c r="AM336" i="9"/>
  <c r="AM360" i="9"/>
  <c r="AM149" i="9"/>
  <c r="AM197" i="9"/>
  <c r="AM209" i="9"/>
  <c r="AM221" i="9"/>
  <c r="AM293" i="9"/>
  <c r="AM353" i="9"/>
  <c r="AM130" i="9"/>
  <c r="AM142" i="9"/>
  <c r="AM154" i="9"/>
  <c r="AM286" i="9"/>
  <c r="AM322" i="9"/>
  <c r="AM334" i="9"/>
  <c r="AM346" i="9"/>
  <c r="AM358" i="9"/>
  <c r="AM195" i="9"/>
  <c r="AM207" i="9"/>
  <c r="AM219" i="9"/>
  <c r="AM231" i="9"/>
  <c r="AM267" i="9"/>
  <c r="AM279" i="9"/>
  <c r="AM164" i="9"/>
  <c r="AM236" i="9"/>
  <c r="AM308" i="9"/>
  <c r="AM356" i="9"/>
  <c r="AM133" i="9"/>
  <c r="AM145" i="9"/>
  <c r="AM157" i="9"/>
  <c r="AM193" i="9"/>
  <c r="AM217" i="9"/>
  <c r="AM277" i="9"/>
  <c r="AM349" i="9"/>
  <c r="AM361" i="9"/>
  <c r="AM162" i="9"/>
  <c r="AM234" i="9"/>
  <c r="AM258" i="9"/>
  <c r="AM306" i="9"/>
  <c r="AM354" i="9"/>
  <c r="AM131" i="9"/>
  <c r="AM143" i="9"/>
  <c r="AM155" i="9"/>
  <c r="AM191" i="9"/>
  <c r="AM227" i="9"/>
  <c r="AM251" i="9"/>
  <c r="AM275" i="9"/>
  <c r="AM287" i="9"/>
  <c r="AM335" i="9"/>
  <c r="AM347" i="9"/>
  <c r="AM359" i="9"/>
  <c r="AM220" i="9"/>
  <c r="AM256" i="9"/>
  <c r="AM328" i="9"/>
  <c r="AM141" i="9"/>
  <c r="AM153" i="9"/>
  <c r="AM177" i="9"/>
  <c r="AM225" i="9"/>
  <c r="AM249" i="9"/>
  <c r="AM273" i="9"/>
  <c r="AM321" i="9"/>
  <c r="AM345" i="9"/>
  <c r="AM357" i="9"/>
  <c r="AZ70" i="3"/>
  <c r="BA70" i="3"/>
  <c r="AZ52" i="3"/>
  <c r="BA71" i="3"/>
  <c r="AZ34" i="3"/>
  <c r="AZ56" i="3"/>
  <c r="BD47" i="3"/>
  <c r="AZ40" i="3"/>
  <c r="U24" i="5"/>
  <c r="BD81" i="3"/>
  <c r="BD91" i="3"/>
  <c r="AZ32" i="3"/>
  <c r="AZ89" i="3"/>
  <c r="AZ20" i="3"/>
  <c r="AZ88" i="3"/>
  <c r="BC54" i="3"/>
  <c r="BD97" i="3"/>
  <c r="BA79" i="3"/>
  <c r="BA25" i="3"/>
  <c r="BC45" i="3"/>
  <c r="BD16" i="3"/>
  <c r="Q19" i="5"/>
  <c r="AZ102" i="3"/>
  <c r="AZ80" i="3"/>
  <c r="BD78" i="3"/>
  <c r="BA14" i="3"/>
  <c r="AZ105" i="3"/>
  <c r="BD24" i="3"/>
  <c r="AZ90" i="3"/>
  <c r="AZ22" i="3"/>
  <c r="R15" i="2"/>
  <c r="BA19" i="3"/>
  <c r="BD61" i="3"/>
  <c r="BA23" i="3"/>
  <c r="AZ92" i="3"/>
  <c r="BD52" i="3"/>
  <c r="AZ13" i="3"/>
  <c r="BD36" i="3"/>
  <c r="AZ37" i="3"/>
  <c r="BD48" i="3"/>
  <c r="R11" i="5"/>
  <c r="Q14" i="5"/>
  <c r="Q15" i="5"/>
  <c r="AZ83" i="3"/>
  <c r="BA84" i="3"/>
  <c r="BD29" i="3"/>
  <c r="BD72" i="3"/>
  <c r="BA24" i="3"/>
  <c r="BC105" i="3"/>
  <c r="BA48" i="3"/>
  <c r="AZ74" i="3"/>
  <c r="BA39" i="3"/>
  <c r="AZ14" i="3"/>
  <c r="BA27" i="3"/>
  <c r="BA53" i="3"/>
  <c r="BA75" i="3"/>
  <c r="AZ60" i="3"/>
  <c r="AZ57" i="3"/>
  <c r="BD23" i="3"/>
  <c r="AZ41" i="3"/>
  <c r="BA100" i="3"/>
  <c r="BC11" i="3"/>
  <c r="BA29" i="3"/>
  <c r="AM22" i="9"/>
  <c r="BB9" i="3"/>
  <c r="BB96" i="3"/>
  <c r="AZ62" i="3"/>
  <c r="BA36" i="3"/>
  <c r="BA61" i="3"/>
  <c r="BA13" i="3"/>
  <c r="AZ91" i="3"/>
  <c r="AZ43" i="3"/>
  <c r="BD37" i="3"/>
  <c r="BA91" i="3"/>
  <c r="AZ97" i="3"/>
  <c r="AZ67" i="3"/>
  <c r="AZ82" i="3"/>
  <c r="BA56" i="3"/>
  <c r="BD64" i="3"/>
  <c r="BD45" i="3"/>
  <c r="BD58" i="3"/>
  <c r="BD60" i="3"/>
  <c r="BC102" i="3"/>
  <c r="BD62" i="3"/>
  <c r="AZ18" i="3"/>
  <c r="BA41" i="3"/>
  <c r="BD102" i="3"/>
  <c r="BD7" i="3"/>
  <c r="BD71" i="3"/>
  <c r="BC30" i="3"/>
  <c r="T23" i="5"/>
  <c r="T11" i="5"/>
  <c r="AZ75" i="3"/>
  <c r="BB88" i="3"/>
  <c r="BC26" i="3"/>
  <c r="BC97" i="3"/>
  <c r="BD20" i="3"/>
  <c r="AZ24" i="3"/>
  <c r="BA85" i="3"/>
  <c r="BA37" i="3"/>
  <c r="BD105" i="3"/>
  <c r="BD53" i="3"/>
  <c r="BA105" i="3"/>
  <c r="BA81" i="3"/>
  <c r="AZ96" i="3"/>
  <c r="AZ28" i="3"/>
  <c r="AZ81" i="3"/>
  <c r="AZ63" i="3"/>
  <c r="BA45" i="3"/>
  <c r="BD51" i="3"/>
  <c r="BA33" i="3"/>
  <c r="AZ58" i="3"/>
  <c r="BA83" i="3"/>
  <c r="S21" i="5"/>
  <c r="BD82" i="3"/>
  <c r="BD104" i="3"/>
  <c r="BC38" i="3"/>
  <c r="AZ26" i="3"/>
  <c r="AZ10" i="3"/>
  <c r="AZ65" i="3"/>
  <c r="AZ53" i="3"/>
  <c r="BD100" i="3"/>
  <c r="BA60" i="3"/>
  <c r="BA30" i="3"/>
  <c r="BD70" i="3"/>
  <c r="BA55" i="3"/>
  <c r="BD42" i="3"/>
  <c r="BD22" i="3"/>
  <c r="BA15" i="3"/>
  <c r="BA8" i="3"/>
  <c r="AM15" i="9"/>
  <c r="BD30" i="3"/>
  <c r="AZ27" i="3"/>
  <c r="BA40" i="3"/>
  <c r="AZ16" i="3"/>
  <c r="BD35" i="3"/>
  <c r="BD87" i="3"/>
  <c r="BD96" i="3"/>
  <c r="AZ30" i="3"/>
  <c r="BD65" i="3"/>
  <c r="AZ78" i="3"/>
  <c r="AZ64" i="3"/>
  <c r="AZ99" i="3"/>
  <c r="AZ94" i="3"/>
  <c r="BA20" i="3"/>
  <c r="AZ25" i="3"/>
  <c r="BD103" i="3"/>
  <c r="BD80" i="3"/>
  <c r="BA89" i="3"/>
  <c r="BA96" i="3"/>
  <c r="AZ33" i="3"/>
  <c r="BD66" i="3"/>
  <c r="BA99" i="3"/>
  <c r="AM10" i="9"/>
  <c r="AM32" i="9"/>
  <c r="BD90" i="3"/>
  <c r="BD6" i="3"/>
  <c r="BC6" i="3"/>
  <c r="BC46" i="3"/>
  <c r="BA46" i="3"/>
  <c r="BC80" i="3"/>
  <c r="BC28" i="3"/>
  <c r="BC20" i="3"/>
  <c r="BC16" i="3"/>
  <c r="AZ51" i="3"/>
  <c r="BB36" i="3"/>
  <c r="AZ42" i="3"/>
  <c r="BA16" i="3"/>
  <c r="BA28" i="3"/>
  <c r="BA78" i="3"/>
  <c r="BA9" i="3"/>
  <c r="BD26" i="3"/>
  <c r="BB42" i="3"/>
  <c r="AZ66" i="3"/>
  <c r="BC66" i="3"/>
  <c r="AM65" i="9"/>
  <c r="BD93" i="3"/>
  <c r="BC93" i="3"/>
  <c r="BA93" i="3"/>
  <c r="AZ29" i="3"/>
  <c r="BB82" i="3"/>
  <c r="AZ46" i="3"/>
  <c r="BB30" i="3"/>
  <c r="BB75" i="3"/>
  <c r="AM112" i="9"/>
  <c r="AM99" i="9"/>
  <c r="AM60" i="9"/>
  <c r="AM96" i="9"/>
  <c r="AM103" i="9"/>
  <c r="AM109" i="9"/>
  <c r="BD67" i="3"/>
  <c r="P16" i="2"/>
  <c r="O16" i="2"/>
  <c r="Q16" i="2" s="1"/>
  <c r="BB57" i="3"/>
  <c r="AM81" i="9"/>
  <c r="BB20" i="3"/>
  <c r="BB79" i="3"/>
  <c r="AM52" i="9"/>
  <c r="BB62" i="3"/>
  <c r="AM92" i="9"/>
  <c r="BC75" i="3"/>
  <c r="BA97" i="3"/>
  <c r="AM74" i="9"/>
  <c r="AM82" i="9"/>
  <c r="AM19" i="9"/>
  <c r="BB47" i="3"/>
  <c r="BB27" i="3"/>
  <c r="BB66" i="3"/>
  <c r="BB43" i="3"/>
  <c r="BB34" i="3"/>
  <c r="BB15" i="3"/>
  <c r="BB19" i="3"/>
  <c r="BB39" i="3"/>
  <c r="BB28" i="3"/>
  <c r="AM121" i="9"/>
  <c r="BB91" i="3"/>
  <c r="BB81" i="3"/>
  <c r="BB55" i="3"/>
  <c r="AM23" i="9"/>
  <c r="BB65" i="3"/>
  <c r="BB93" i="3"/>
  <c r="BB98" i="3"/>
  <c r="BB92" i="3"/>
  <c r="BB83" i="3"/>
  <c r="AM27" i="9"/>
  <c r="BB72" i="3"/>
  <c r="BB18" i="3"/>
  <c r="BB68" i="3"/>
  <c r="AM114" i="9"/>
  <c r="BB104" i="3"/>
  <c r="BB24" i="3"/>
  <c r="BB29" i="3"/>
  <c r="BB10" i="3"/>
  <c r="BB51" i="3"/>
  <c r="BB78" i="3"/>
  <c r="AM64" i="9"/>
  <c r="BB90" i="3"/>
  <c r="BB31" i="3"/>
  <c r="BB13" i="3"/>
  <c r="AM118" i="9"/>
  <c r="BB59" i="3"/>
  <c r="BB6" i="3"/>
  <c r="BB71" i="3"/>
  <c r="BB46" i="3"/>
  <c r="BB14" i="3"/>
  <c r="BB53" i="3"/>
  <c r="BB100" i="3"/>
  <c r="BB89" i="3"/>
  <c r="BB11" i="3"/>
  <c r="BB60" i="3"/>
  <c r="AM39" i="9"/>
  <c r="BB48" i="3"/>
  <c r="BB97" i="3"/>
  <c r="BB70" i="3"/>
  <c r="BB103" i="3"/>
  <c r="BB54" i="3"/>
  <c r="BB23" i="3"/>
  <c r="BB7" i="3"/>
  <c r="BD33" i="3"/>
  <c r="BB45" i="3"/>
  <c r="BB74" i="3"/>
  <c r="AZ6" i="3"/>
  <c r="BB38" i="3"/>
  <c r="BB16" i="3"/>
  <c r="BB26" i="3"/>
  <c r="U13" i="5"/>
  <c r="BD69" i="3"/>
  <c r="BC17" i="3"/>
  <c r="BA44" i="3"/>
  <c r="BA92" i="3"/>
  <c r="BB32" i="3"/>
  <c r="BB101" i="3"/>
  <c r="AZ73" i="3"/>
  <c r="BA21" i="3"/>
  <c r="BA38" i="3"/>
  <c r="R14" i="2"/>
  <c r="BA49" i="3"/>
  <c r="R11" i="2"/>
  <c r="T26" i="5"/>
  <c r="R10" i="5"/>
  <c r="R18" i="5"/>
  <c r="R14" i="5"/>
  <c r="Q13" i="5"/>
  <c r="U14" i="5"/>
  <c r="AM71" i="9"/>
  <c r="BA51" i="3"/>
  <c r="T24" i="5"/>
  <c r="T20" i="5"/>
  <c r="T16" i="5"/>
  <c r="T12" i="5"/>
  <c r="S22" i="5"/>
  <c r="S18" i="5"/>
  <c r="U16" i="5"/>
  <c r="R15" i="5"/>
  <c r="AZ21" i="3"/>
  <c r="BB87" i="3"/>
  <c r="BB21" i="3"/>
  <c r="BD21" i="3"/>
  <c r="AZ17" i="3"/>
  <c r="BB17" i="3"/>
  <c r="AZ11" i="3"/>
  <c r="BA67" i="3"/>
  <c r="BA43" i="3"/>
  <c r="BA102" i="3"/>
  <c r="BA68" i="3"/>
  <c r="BA104" i="3"/>
  <c r="BD19" i="3"/>
  <c r="BD9" i="3"/>
  <c r="BD44" i="3"/>
  <c r="BC64" i="3"/>
  <c r="BC55" i="3"/>
  <c r="T10" i="5"/>
  <c r="BB33" i="3"/>
  <c r="S13" i="5"/>
  <c r="BA10" i="3"/>
  <c r="Q11" i="5"/>
  <c r="U21" i="5"/>
  <c r="U17" i="5"/>
  <c r="BA80" i="3"/>
  <c r="BA101" i="3"/>
  <c r="BB85" i="3"/>
  <c r="AZ19" i="3"/>
  <c r="BB80" i="3"/>
  <c r="BA22" i="3"/>
  <c r="BA11" i="3"/>
  <c r="BC101" i="3"/>
  <c r="AM20" i="9"/>
  <c r="AM28" i="9"/>
  <c r="AM44" i="9"/>
  <c r="AM51" i="9"/>
  <c r="AM50" i="9"/>
  <c r="AM91" i="9"/>
  <c r="AM111" i="9"/>
  <c r="AM110" i="9"/>
  <c r="T18" i="5"/>
  <c r="S24" i="5"/>
  <c r="S16" i="5"/>
  <c r="Q18" i="5"/>
  <c r="U20" i="5"/>
  <c r="BB61" i="3"/>
  <c r="BB63" i="3"/>
  <c r="BD73" i="3"/>
  <c r="BA32" i="3"/>
  <c r="BB84" i="3"/>
  <c r="BB67" i="3"/>
  <c r="AZ101" i="3"/>
  <c r="AM66" i="9"/>
  <c r="AZ104" i="3"/>
  <c r="AM43" i="9"/>
  <c r="BA62" i="3"/>
  <c r="BA59" i="3"/>
  <c r="BD84" i="3"/>
  <c r="BD40" i="3"/>
  <c r="BD89" i="3"/>
  <c r="BD43" i="3"/>
  <c r="BA52" i="3"/>
  <c r="AM16" i="9"/>
  <c r="BB8" i="3"/>
  <c r="BB99" i="3"/>
  <c r="BA31" i="3"/>
  <c r="BA57" i="3"/>
  <c r="BD17" i="3"/>
  <c r="BA88" i="3"/>
  <c r="BA65" i="3"/>
  <c r="AM40" i="9"/>
  <c r="T17" i="5"/>
  <c r="U19" i="5"/>
  <c r="U12" i="5"/>
  <c r="AZ44" i="3"/>
  <c r="AZ38" i="3"/>
  <c r="BB56" i="3"/>
  <c r="AZ31" i="3"/>
  <c r="AZ12" i="3"/>
  <c r="AZ59" i="3"/>
  <c r="BA63" i="3"/>
  <c r="BB41" i="3"/>
  <c r="BD13" i="3"/>
  <c r="BC22" i="3"/>
  <c r="BC69" i="3"/>
  <c r="BD41" i="3"/>
  <c r="AM31" i="9"/>
  <c r="AM84" i="9"/>
  <c r="AM42" i="9"/>
  <c r="AM37" i="9"/>
  <c r="AM36" i="9"/>
  <c r="BA72" i="3"/>
  <c r="AZ69" i="3"/>
  <c r="BD11" i="3"/>
  <c r="BD74" i="3"/>
  <c r="AM48" i="9"/>
  <c r="AM53" i="9"/>
  <c r="AM59" i="9"/>
  <c r="AM62" i="9"/>
  <c r="AM67" i="9"/>
  <c r="AM79" i="9"/>
  <c r="AM83" i="9"/>
  <c r="AM87" i="9"/>
  <c r="AM89" i="9"/>
  <c r="AM97" i="9"/>
  <c r="AM98" i="9"/>
  <c r="AM102" i="9"/>
  <c r="AM104" i="9"/>
  <c r="AM108" i="9"/>
  <c r="AM113" i="9"/>
  <c r="AM116" i="9"/>
  <c r="AM117" i="9"/>
  <c r="AM119" i="9"/>
  <c r="AM122" i="9"/>
  <c r="AZ84" i="3"/>
  <c r="BD98" i="3"/>
  <c r="S25" i="5"/>
  <c r="S17" i="5"/>
  <c r="R20" i="5"/>
  <c r="R12" i="5"/>
  <c r="R26" i="5"/>
  <c r="U25" i="5"/>
  <c r="U18" i="5"/>
  <c r="BB64" i="3"/>
  <c r="BC71" i="3"/>
  <c r="BC47" i="3"/>
  <c r="BC23" i="3"/>
  <c r="BA98" i="3"/>
  <c r="BA82" i="3"/>
  <c r="BA74" i="3"/>
  <c r="BA66" i="3"/>
  <c r="BA58" i="3"/>
  <c r="BA42" i="3"/>
  <c r="BA34" i="3"/>
  <c r="BA18" i="3"/>
  <c r="BA6" i="3"/>
  <c r="AZ103" i="3"/>
  <c r="AZ87" i="3"/>
  <c r="AZ71" i="3"/>
  <c r="AZ55" i="3"/>
  <c r="AZ47" i="3"/>
  <c r="AZ39" i="3"/>
  <c r="AZ23" i="3"/>
  <c r="AZ15" i="3"/>
  <c r="AZ7" i="3"/>
  <c r="BD34" i="3"/>
  <c r="BB25" i="3"/>
  <c r="BD57" i="3"/>
  <c r="BB44" i="3"/>
  <c r="BB58" i="3"/>
  <c r="AM57" i="9"/>
  <c r="BD83" i="3"/>
  <c r="BB69" i="3"/>
  <c r="BB73" i="3"/>
  <c r="AM120" i="9"/>
  <c r="BD54" i="3"/>
  <c r="BB40" i="3"/>
  <c r="BD99" i="3"/>
  <c r="BD68" i="3"/>
  <c r="BD38" i="3"/>
  <c r="BD28" i="3"/>
  <c r="BD10" i="3"/>
  <c r="BB102" i="3"/>
  <c r="BB94" i="3"/>
  <c r="BB52" i="3"/>
  <c r="BB22" i="3"/>
  <c r="BB12" i="3"/>
  <c r="BC31" i="3"/>
  <c r="AM106" i="9"/>
  <c r="BA90" i="3"/>
  <c r="AM100" i="9"/>
  <c r="AM55" i="9"/>
  <c r="BB37" i="3"/>
  <c r="BA17" i="3"/>
  <c r="AZ95" i="3"/>
  <c r="BC9" i="3"/>
  <c r="BB76" i="3"/>
  <c r="BC76" i="3"/>
  <c r="BD76" i="3"/>
  <c r="AM75" i="9"/>
  <c r="AZ76" i="3"/>
  <c r="AZ36" i="3"/>
  <c r="AZ79" i="3"/>
  <c r="AZ61" i="3"/>
  <c r="BD77" i="3"/>
  <c r="AM76" i="9"/>
  <c r="AZ77" i="3"/>
  <c r="BA77" i="3"/>
  <c r="BB77" i="3"/>
  <c r="AZ35" i="3"/>
  <c r="AM34" i="9"/>
  <c r="BA35" i="3"/>
  <c r="BB35" i="3"/>
  <c r="AM85" i="9"/>
  <c r="BA86" i="3"/>
  <c r="AZ86" i="3"/>
  <c r="BB86" i="3"/>
  <c r="BD86" i="3"/>
  <c r="BC95" i="3"/>
  <c r="BA95" i="3"/>
  <c r="BD95" i="3"/>
  <c r="BB95" i="3"/>
  <c r="AM94" i="9"/>
  <c r="BB49" i="3"/>
  <c r="AZ49" i="3"/>
  <c r="BD50" i="3"/>
  <c r="BA50" i="3"/>
  <c r="AZ50" i="3"/>
  <c r="BB50" i="3"/>
  <c r="AM49" i="9"/>
  <c r="BA64" i="3"/>
  <c r="AM63" i="9"/>
  <c r="BA69" i="3"/>
  <c r="AM68" i="9"/>
  <c r="BA73" i="3"/>
  <c r="AM72" i="9"/>
  <c r="AM13" i="9"/>
  <c r="BD14" i="3"/>
  <c r="BC34" i="3"/>
  <c r="AM33" i="9"/>
  <c r="BD39" i="3"/>
  <c r="AM38" i="9"/>
  <c r="BD79" i="3"/>
  <c r="AM78" i="9"/>
  <c r="AM26" i="9"/>
  <c r="BD27" i="3"/>
  <c r="BD59" i="3"/>
  <c r="AM58" i="9"/>
  <c r="AM93" i="9"/>
  <c r="BD94" i="3"/>
  <c r="AZ8" i="3"/>
  <c r="BA76" i="3"/>
  <c r="AZ93" i="3"/>
  <c r="AZ72" i="3"/>
  <c r="BA94" i="3"/>
  <c r="BC60" i="3"/>
  <c r="BD15" i="3"/>
  <c r="BD46" i="3"/>
  <c r="BC100" i="3"/>
  <c r="R18" i="2"/>
  <c r="BC79" i="3"/>
  <c r="BD101" i="3"/>
  <c r="BC103" i="3"/>
  <c r="BC99" i="3"/>
  <c r="BC77" i="3"/>
  <c r="BC18" i="3"/>
  <c r="BD92" i="3"/>
  <c r="BC92" i="3"/>
  <c r="BC33" i="3"/>
  <c r="BC37" i="3"/>
  <c r="BD75" i="3"/>
  <c r="BC86" i="3"/>
  <c r="BD56" i="3"/>
  <c r="BD49" i="3"/>
  <c r="BC48" i="3"/>
  <c r="U16" i="2"/>
  <c r="U11" i="2"/>
  <c r="U18" i="2"/>
  <c r="U17" i="2"/>
  <c r="U12" i="2"/>
  <c r="U14" i="2"/>
  <c r="U19" i="2"/>
  <c r="U13" i="2"/>
  <c r="U15" i="2"/>
  <c r="BD32" i="3"/>
  <c r="BD18" i="3"/>
  <c r="BD25" i="3"/>
  <c r="BC56" i="3"/>
  <c r="BC57" i="3"/>
  <c r="BC94" i="3"/>
  <c r="BC50" i="3"/>
  <c r="BC35" i="3"/>
  <c r="BC82" i="3"/>
  <c r="BC51" i="3"/>
  <c r="BC73" i="3"/>
  <c r="BC49" i="3"/>
  <c r="BC72" i="3"/>
  <c r="BC81" i="3"/>
  <c r="BC40" i="3"/>
  <c r="BC15" i="3"/>
  <c r="BC68" i="3"/>
  <c r="BC58" i="3"/>
  <c r="BC85" i="3"/>
  <c r="BC41" i="3"/>
  <c r="BC8" i="3"/>
  <c r="BC63" i="3"/>
  <c r="BC14" i="3"/>
  <c r="BC43" i="3"/>
  <c r="BC32" i="3"/>
  <c r="BC29" i="3"/>
  <c r="BC7" i="3"/>
  <c r="BC83" i="3"/>
  <c r="BC39" i="3"/>
  <c r="BC21" i="3"/>
  <c r="BC65" i="3"/>
  <c r="BC89" i="3"/>
  <c r="BC61" i="3"/>
  <c r="BC74" i="3"/>
  <c r="BC12" i="3"/>
  <c r="BC104" i="3"/>
  <c r="BC88" i="3"/>
  <c r="BC42" i="3"/>
  <c r="BC91" i="3"/>
  <c r="BC98" i="3"/>
  <c r="BC59" i="3"/>
  <c r="BC78" i="3"/>
  <c r="BC52" i="3"/>
  <c r="BC44" i="3"/>
  <c r="BC96" i="3"/>
  <c r="BC36" i="3"/>
  <c r="BC62" i="3"/>
  <c r="BC27" i="3"/>
  <c r="BC24" i="3"/>
  <c r="BC90" i="3"/>
  <c r="BC87" i="3"/>
  <c r="BC53" i="3"/>
  <c r="BC13" i="3"/>
  <c r="BC25" i="3"/>
  <c r="S20" i="5"/>
  <c r="S10" i="5"/>
  <c r="R17" i="5"/>
  <c r="U11" i="5"/>
  <c r="T25" i="5"/>
  <c r="T19" i="5"/>
  <c r="R22" i="5"/>
  <c r="S19" i="5"/>
  <c r="R16" i="5"/>
  <c r="Q25" i="5"/>
  <c r="S26" i="5"/>
  <c r="S12" i="5"/>
  <c r="U10" i="5"/>
  <c r="S23" i="5"/>
  <c r="R19" i="5"/>
  <c r="Q23" i="5"/>
  <c r="Q26" i="5"/>
  <c r="BB105" i="3"/>
  <c r="Q17" i="5"/>
  <c r="AZ100" i="3"/>
  <c r="O10" i="2"/>
  <c r="Q10" i="2" s="1"/>
  <c r="R10" i="2" s="1"/>
  <c r="R24" i="5"/>
  <c r="R23" i="5"/>
  <c r="Q16" i="5"/>
  <c r="AM11" i="9"/>
  <c r="AM6" i="9"/>
  <c r="AM7" i="9"/>
  <c r="AM9" i="9"/>
  <c r="U15" i="5"/>
  <c r="T14" i="5"/>
  <c r="S11" i="5"/>
  <c r="T13" i="5"/>
  <c r="R25" i="5"/>
  <c r="Q12" i="5"/>
  <c r="U23" i="5"/>
  <c r="Q20" i="5"/>
  <c r="T22" i="5"/>
  <c r="T15" i="5"/>
  <c r="S15" i="5"/>
  <c r="AM86" i="9"/>
  <c r="AM77" i="9"/>
  <c r="AM25" i="9"/>
  <c r="P12" i="3"/>
  <c r="Q12" i="3" s="1"/>
  <c r="AM29" i="9"/>
  <c r="AM69" i="9"/>
  <c r="AM21" i="9"/>
  <c r="AM61" i="9"/>
  <c r="AM17" i="9"/>
  <c r="P10" i="3"/>
  <c r="Q10" i="3" s="1"/>
  <c r="AM12" i="9"/>
  <c r="AM115" i="9"/>
  <c r="AM54" i="9"/>
  <c r="AM14" i="9"/>
  <c r="AM105" i="9"/>
  <c r="AM47" i="9"/>
  <c r="P13" i="3"/>
  <c r="Q13" i="3" s="1"/>
  <c r="AM45" i="9"/>
  <c r="P8" i="3"/>
  <c r="Q8" i="3" s="1"/>
  <c r="AM5" i="9"/>
  <c r="AM95" i="9"/>
  <c r="AM41" i="9"/>
  <c r="AM8" i="9"/>
  <c r="AM35" i="9"/>
  <c r="AM70" i="9"/>
  <c r="AM18" i="9"/>
  <c r="AM30" i="9"/>
  <c r="R13" i="5"/>
  <c r="R21" i="5"/>
  <c r="P14" i="3" l="1"/>
  <c r="Q14" i="3" s="1"/>
  <c r="P11" i="3"/>
  <c r="Q11" i="3" s="1"/>
  <c r="R16" i="2"/>
  <c r="V19" i="2" s="1"/>
  <c r="BC84" i="3"/>
  <c r="AM24" i="9"/>
  <c r="AM73" i="9"/>
  <c r="BD63" i="3"/>
  <c r="AM80" i="9"/>
  <c r="AM107" i="9"/>
  <c r="BC67" i="3"/>
  <c r="AM46" i="9"/>
  <c r="BD88" i="3"/>
  <c r="BA54" i="3"/>
  <c r="BA103" i="3"/>
  <c r="AZ98" i="3"/>
  <c r="BD85" i="3"/>
  <c r="Q21" i="5"/>
  <c r="U22" i="5"/>
  <c r="T21" i="5"/>
  <c r="S14" i="5"/>
  <c r="Q24" i="5"/>
  <c r="AM101" i="9"/>
  <c r="AM90" i="9"/>
  <c r="AM56" i="9"/>
  <c r="AM88" i="9"/>
  <c r="BA87" i="3"/>
  <c r="BC70" i="3"/>
  <c r="BD55" i="3"/>
  <c r="BD31" i="3"/>
  <c r="BD12" i="3"/>
  <c r="BD8" i="3"/>
  <c r="BC19" i="3"/>
  <c r="AZ9" i="3"/>
  <c r="Q22" i="5"/>
  <c r="Q10" i="5"/>
  <c r="U26" i="5"/>
  <c r="T10" i="2"/>
  <c r="T14" i="2"/>
  <c r="V11" i="2"/>
  <c r="V10" i="2"/>
  <c r="T13" i="2"/>
  <c r="T18" i="2"/>
  <c r="T15" i="2"/>
  <c r="T19" i="2"/>
  <c r="E5" i="3"/>
  <c r="V15" i="2"/>
  <c r="V13" i="2"/>
  <c r="T11" i="2"/>
  <c r="V14" i="2"/>
  <c r="E7" i="3"/>
  <c r="T12" i="2"/>
  <c r="T17" i="2"/>
  <c r="V12" i="2"/>
  <c r="V17" i="2"/>
  <c r="AC982" i="9"/>
  <c r="AA592" i="9"/>
  <c r="AC944" i="9"/>
  <c r="Z581" i="9"/>
  <c r="Z475" i="9"/>
  <c r="Y790" i="9"/>
  <c r="AC533" i="9"/>
  <c r="Y681" i="9"/>
  <c r="Z487" i="9"/>
  <c r="AC879" i="9"/>
  <c r="Z421" i="9"/>
  <c r="Z770" i="9"/>
  <c r="AC870" i="9"/>
  <c r="AC765" i="9"/>
  <c r="Z775" i="9"/>
  <c r="Z569" i="9"/>
  <c r="Y589" i="9"/>
  <c r="AC802" i="9"/>
  <c r="AB624" i="9"/>
  <c r="Z652" i="9"/>
  <c r="Z404" i="9"/>
  <c r="AC856" i="9"/>
  <c r="Z592" i="9"/>
  <c r="Z758" i="9"/>
  <c r="AB969" i="9"/>
  <c r="AC601" i="9"/>
  <c r="Z495" i="9"/>
  <c r="Y521" i="9"/>
  <c r="AB620" i="9"/>
  <c r="Z968" i="9"/>
  <c r="Z442" i="9"/>
  <c r="Z650" i="9"/>
  <c r="Z876" i="9"/>
  <c r="Z969" i="9"/>
  <c r="AB450" i="9"/>
  <c r="AC848" i="9"/>
  <c r="AC979" i="9"/>
  <c r="AC829" i="9"/>
  <c r="AC827" i="9"/>
  <c r="AB793" i="9"/>
  <c r="Z952" i="9"/>
  <c r="AC529" i="9"/>
  <c r="AB609" i="9"/>
  <c r="Z787" i="9"/>
  <c r="Z534" i="9"/>
  <c r="AC874" i="9"/>
  <c r="AA896" i="9"/>
  <c r="AC811" i="9"/>
  <c r="Y519" i="9"/>
  <c r="AB792" i="9"/>
  <c r="AC700" i="9"/>
  <c r="AC576" i="9"/>
  <c r="AC701" i="9"/>
  <c r="Z601" i="9"/>
  <c r="Z986" i="9"/>
  <c r="Z533" i="9"/>
  <c r="AB681" i="9"/>
  <c r="Y482" i="9"/>
  <c r="AB917" i="9"/>
  <c r="AB495" i="9"/>
  <c r="Z964" i="9"/>
  <c r="Z861" i="9"/>
  <c r="AB494" i="9"/>
  <c r="Y522" i="9"/>
  <c r="AC424" i="9"/>
  <c r="AC618" i="9"/>
  <c r="AB432" i="9"/>
  <c r="AC604" i="9"/>
  <c r="AC557" i="9"/>
  <c r="Z723" i="9"/>
  <c r="Y445" i="9"/>
  <c r="AC991" i="9"/>
  <c r="Y975" i="9"/>
  <c r="AB462" i="9"/>
  <c r="AC429" i="9"/>
  <c r="Y444" i="9"/>
  <c r="AB583" i="9"/>
  <c r="AC449" i="9"/>
  <c r="AA779" i="9"/>
  <c r="AB712" i="9"/>
  <c r="AC509" i="9"/>
  <c r="AC407" i="9"/>
  <c r="AC493" i="9"/>
  <c r="AC433" i="9"/>
  <c r="AC434" i="9"/>
  <c r="Z830" i="9"/>
  <c r="AC926" i="9"/>
  <c r="Y842" i="9"/>
  <c r="AC501" i="9"/>
  <c r="AC602" i="9"/>
  <c r="AC561" i="9"/>
  <c r="AB653" i="9"/>
  <c r="AA560" i="9"/>
  <c r="AB935" i="9"/>
  <c r="AA608" i="9"/>
  <c r="Z994" i="9"/>
  <c r="AA437" i="9"/>
  <c r="Z670" i="9"/>
  <c r="AB598" i="9"/>
  <c r="Z899" i="9"/>
  <c r="Y426" i="9"/>
  <c r="AC502" i="9"/>
  <c r="Y550" i="9"/>
  <c r="Z891" i="9"/>
  <c r="Z654" i="9"/>
  <c r="AC977" i="9"/>
  <c r="Y517" i="9"/>
  <c r="Y467" i="9"/>
  <c r="AB412" i="9"/>
  <c r="AA805" i="9"/>
  <c r="Y806" i="9"/>
  <c r="Z630" i="9"/>
  <c r="AA891" i="9"/>
  <c r="AB531" i="9"/>
  <c r="AB697" i="9"/>
  <c r="AB617" i="9"/>
  <c r="AC795" i="9"/>
  <c r="AC850" i="9"/>
  <c r="Z456" i="9"/>
  <c r="AC666" i="9"/>
  <c r="AB973" i="9"/>
  <c r="Z737" i="9"/>
  <c r="AA488" i="9"/>
  <c r="Z632" i="9"/>
  <c r="Z818" i="9"/>
  <c r="Z945" i="9"/>
  <c r="AA564" i="9"/>
  <c r="AC782" i="9"/>
  <c r="Y977" i="9"/>
  <c r="Z869" i="9"/>
  <c r="Z509" i="9"/>
  <c r="Z624" i="9"/>
  <c r="Z466" i="9"/>
  <c r="Z750" i="9"/>
  <c r="AC524" i="9"/>
  <c r="Z579" i="9"/>
  <c r="AC988" i="9"/>
  <c r="AC442" i="9"/>
  <c r="AB974" i="9"/>
  <c r="Z455" i="9"/>
  <c r="AC609" i="9"/>
  <c r="Y662" i="9"/>
  <c r="AC752" i="9"/>
  <c r="AC720" i="9"/>
  <c r="AB771" i="9"/>
  <c r="Z573" i="9"/>
  <c r="AB639" i="9"/>
  <c r="AA567" i="9"/>
  <c r="Z479" i="9"/>
  <c r="Z556" i="9"/>
  <c r="AC520" i="9"/>
  <c r="AB483" i="9"/>
  <c r="AC591" i="9"/>
  <c r="Z821" i="9"/>
  <c r="Z925" i="9"/>
  <c r="AC482" i="9"/>
  <c r="Z719" i="9"/>
  <c r="AC906" i="9"/>
  <c r="AA789" i="9"/>
  <c r="AC560" i="9"/>
  <c r="AC918" i="9"/>
  <c r="Z438" i="9"/>
  <c r="AB529" i="9"/>
  <c r="Z493" i="9"/>
  <c r="Z621" i="9"/>
  <c r="Z732" i="9"/>
  <c r="AC455" i="9"/>
  <c r="AB783" i="9"/>
  <c r="AB782" i="9"/>
  <c r="Z671" i="9"/>
  <c r="Z942" i="9"/>
  <c r="Z413" i="9"/>
  <c r="AB841" i="9"/>
  <c r="AA672" i="9"/>
  <c r="AC464" i="9"/>
  <c r="AC824" i="9"/>
  <c r="AB752" i="9"/>
  <c r="Z644" i="9"/>
  <c r="AC917" i="9"/>
  <c r="AC888" i="9"/>
  <c r="AC968" i="9"/>
  <c r="AB966" i="9"/>
  <c r="AB822" i="9"/>
  <c r="Z666" i="9"/>
  <c r="Z566" i="9"/>
  <c r="Y718" i="9"/>
  <c r="Z777" i="9"/>
  <c r="AA413" i="9"/>
  <c r="Z446" i="9"/>
  <c r="AB641" i="9"/>
  <c r="AB959" i="9"/>
  <c r="Z684" i="9"/>
  <c r="Z846" i="9"/>
  <c r="AC680" i="9"/>
  <c r="AC656" i="9"/>
  <c r="AC706" i="9"/>
  <c r="AC943" i="9"/>
  <c r="AB879" i="9"/>
  <c r="AB631" i="9"/>
  <c r="AB767" i="9"/>
  <c r="AA888" i="9"/>
  <c r="Z759" i="9"/>
  <c r="Z564" i="9"/>
  <c r="Z469" i="9"/>
  <c r="AB518" i="9"/>
  <c r="AA938" i="9"/>
  <c r="AC668" i="9"/>
  <c r="AB930" i="9"/>
  <c r="AC484" i="9"/>
  <c r="Y428" i="9"/>
  <c r="AC818" i="9"/>
  <c r="AA586" i="9"/>
  <c r="AC559" i="9"/>
  <c r="Z930" i="9"/>
  <c r="Z420" i="9"/>
  <c r="AC768" i="9"/>
  <c r="Z780" i="9"/>
  <c r="Z860" i="9"/>
  <c r="Z616" i="9"/>
  <c r="Y991" i="9"/>
  <c r="Z433" i="9"/>
  <c r="AB834" i="9"/>
  <c r="AC575" i="9"/>
  <c r="AB591" i="9"/>
  <c r="AC603" i="9"/>
  <c r="Y897" i="9"/>
  <c r="Z918" i="9"/>
  <c r="Y573" i="9"/>
  <c r="Z477" i="9"/>
  <c r="AB897" i="9"/>
  <c r="AC718" i="9"/>
  <c r="AC984" i="9"/>
  <c r="AC522" i="9"/>
  <c r="Z656" i="9"/>
  <c r="AB561" i="9"/>
  <c r="Z941" i="9"/>
  <c r="AB825" i="9"/>
  <c r="AC942" i="9"/>
  <c r="Z532" i="9"/>
  <c r="AC960" i="9"/>
  <c r="Z617" i="9"/>
  <c r="AA910" i="9"/>
  <c r="Z807" i="9"/>
  <c r="AB502" i="9"/>
  <c r="Z603" i="9"/>
  <c r="Y856" i="9"/>
  <c r="Z458" i="9"/>
  <c r="AC826" i="9"/>
  <c r="AC437" i="9"/>
  <c r="AA750" i="9"/>
  <c r="AC629" i="9"/>
  <c r="AC545" i="9"/>
  <c r="AB606" i="9"/>
  <c r="AC981" i="9"/>
  <c r="Z605" i="9"/>
  <c r="Z742" i="9"/>
  <c r="Z639" i="9"/>
  <c r="Z718" i="9"/>
  <c r="Z743" i="9"/>
  <c r="Y713" i="9"/>
  <c r="AB963" i="9"/>
  <c r="AC510" i="9"/>
  <c r="AC679" i="9"/>
  <c r="Z711" i="9"/>
  <c r="Z471" i="9"/>
  <c r="AC645" i="9"/>
  <c r="AB593" i="9"/>
  <c r="AC417" i="9"/>
  <c r="AA632" i="9"/>
  <c r="AB811" i="9"/>
  <c r="Y437" i="9"/>
  <c r="Z977" i="9"/>
  <c r="AB918" i="9"/>
  <c r="Z489" i="9"/>
  <c r="Z633" i="9"/>
  <c r="Z820" i="9"/>
  <c r="Z839" i="9"/>
  <c r="Z882" i="9"/>
  <c r="AC754" i="9"/>
  <c r="Y430" i="9"/>
  <c r="AC452" i="9"/>
  <c r="Z561" i="9"/>
  <c r="AB840" i="9"/>
  <c r="AA726" i="9"/>
  <c r="AB652" i="9"/>
  <c r="AB998" i="9"/>
  <c r="AB577" i="9"/>
  <c r="Z568" i="9"/>
  <c r="Z409" i="9"/>
  <c r="Z792" i="9"/>
  <c r="Z578" i="9"/>
  <c r="AB716" i="9"/>
  <c r="Z789" i="9"/>
  <c r="Z886" i="9"/>
  <c r="AC652" i="9"/>
  <c r="Z417" i="9"/>
  <c r="AC489" i="9"/>
  <c r="AB582" i="9"/>
  <c r="Z474" i="9"/>
  <c r="AB629" i="9"/>
  <c r="AB746" i="9"/>
  <c r="Y801" i="9"/>
  <c r="AC830" i="9"/>
  <c r="AC1004" i="9"/>
  <c r="AC920" i="9"/>
  <c r="AB420" i="9"/>
  <c r="AB435" i="9"/>
  <c r="Z435" i="9"/>
  <c r="AC965" i="9"/>
  <c r="AC555" i="9"/>
  <c r="Z815" i="9"/>
  <c r="Z880" i="9"/>
  <c r="Y663" i="9"/>
  <c r="AA793" i="9"/>
  <c r="Y416" i="9"/>
  <c r="Y916" i="9"/>
  <c r="Z949" i="9"/>
  <c r="Y626" i="9"/>
  <c r="AC764" i="9"/>
  <c r="AC460" i="9"/>
  <c r="AC542" i="9"/>
  <c r="AB994" i="9"/>
  <c r="AC922" i="9"/>
  <c r="Y461" i="9"/>
  <c r="AC800" i="9"/>
  <c r="AC838" i="9"/>
  <c r="Z572" i="9"/>
  <c r="AB727" i="9"/>
  <c r="AB618" i="9"/>
  <c r="AA526" i="9"/>
  <c r="Z705" i="9"/>
  <c r="AC962" i="9"/>
  <c r="Z884" i="9"/>
  <c r="AA847" i="9"/>
  <c r="AC841" i="9"/>
  <c r="Z618" i="9"/>
  <c r="Z892" i="9"/>
  <c r="AA414" i="9"/>
  <c r="AC804" i="9"/>
  <c r="AA576" i="9"/>
  <c r="AA999" i="9"/>
  <c r="AC726" i="9"/>
  <c r="Y928" i="9"/>
  <c r="Z979" i="9"/>
  <c r="AC859" i="9"/>
  <c r="Z555" i="9"/>
  <c r="AB447" i="9"/>
  <c r="Z482" i="9"/>
  <c r="AC997" i="9"/>
  <c r="AB484" i="9"/>
  <c r="Z922" i="9"/>
  <c r="Z419" i="9"/>
  <c r="Z978" i="9"/>
  <c r="AC621" i="9"/>
  <c r="AC448" i="9"/>
  <c r="Y679" i="9"/>
  <c r="AC696" i="9"/>
  <c r="Y490" i="9"/>
  <c r="Z838" i="9"/>
  <c r="Z962" i="9"/>
  <c r="AC607" i="9"/>
  <c r="Z735" i="9"/>
  <c r="Z662" i="9"/>
  <c r="Z484" i="9"/>
  <c r="AA450" i="9"/>
  <c r="AC446" i="9"/>
  <c r="Z707" i="9"/>
  <c r="AC587" i="9"/>
  <c r="AC760" i="9"/>
  <c r="AB940" i="9"/>
  <c r="Z966" i="9"/>
  <c r="AC976" i="9"/>
  <c r="AC432" i="9"/>
  <c r="AC855" i="9"/>
  <c r="AC483" i="9"/>
  <c r="Z457" i="9"/>
  <c r="AC740" i="9"/>
  <c r="Y748" i="9"/>
  <c r="AC1000" i="9"/>
  <c r="AC799" i="9"/>
  <c r="AA869" i="9"/>
  <c r="AB898" i="9"/>
  <c r="AC995" i="9"/>
  <c r="Y631" i="9"/>
  <c r="Z909" i="9"/>
  <c r="AC457" i="9"/>
  <c r="AC606" i="9"/>
  <c r="AB693" i="9"/>
  <c r="Z629" i="9"/>
  <c r="AC813" i="9"/>
  <c r="Z619" i="9"/>
  <c r="AC837" i="9"/>
  <c r="AC744" i="9"/>
  <c r="AB790" i="9"/>
  <c r="Y938" i="9"/>
  <c r="Z866" i="9"/>
  <c r="Z541" i="9"/>
  <c r="Z680" i="9"/>
  <c r="AB706" i="9"/>
  <c r="Z726" i="9"/>
  <c r="Z915" i="9"/>
  <c r="Z812" i="9"/>
  <c r="AC475" i="9"/>
  <c r="AC523" i="9"/>
  <c r="AB456" i="9"/>
  <c r="AC835" i="9"/>
  <c r="Z813" i="9"/>
  <c r="Z871" i="9"/>
  <c r="AA552" i="9"/>
  <c r="Y817" i="9"/>
  <c r="AA920" i="9"/>
  <c r="AC1003" i="9"/>
  <c r="AB560" i="9"/>
  <c r="AB937" i="9"/>
  <c r="AC655" i="9"/>
  <c r="Z628" i="9"/>
  <c r="Z472" i="9"/>
  <c r="Z608" i="9"/>
  <c r="AB980" i="9"/>
  <c r="Z851" i="9"/>
  <c r="AC821" i="9"/>
  <c r="AC807" i="9"/>
  <c r="Y746" i="9"/>
  <c r="AC474" i="9"/>
  <c r="Y492" i="9"/>
  <c r="AC882" i="9"/>
  <c r="AA747" i="9"/>
  <c r="AB804" i="9"/>
  <c r="AB601" i="9"/>
  <c r="Z597" i="9"/>
  <c r="Z688" i="9"/>
  <c r="Z459" i="9"/>
  <c r="Z405" i="9"/>
  <c r="Z527" i="9"/>
  <c r="AC806" i="9"/>
  <c r="Z426" i="9"/>
  <c r="AA529" i="9"/>
  <c r="AC674" i="9"/>
  <c r="Z627" i="9"/>
  <c r="Z512" i="9"/>
  <c r="AB630" i="9"/>
  <c r="Z806" i="9"/>
  <c r="AA755" i="9"/>
  <c r="AB439" i="9"/>
  <c r="AB733" i="9"/>
  <c r="AC842" i="9"/>
  <c r="Y968" i="9"/>
  <c r="AC953" i="9"/>
  <c r="Z542" i="9"/>
  <c r="AB461" i="9"/>
  <c r="Y749" i="9"/>
  <c r="AC692" i="9"/>
  <c r="Y871" i="9"/>
  <c r="AA601" i="9"/>
  <c r="AA798" i="9"/>
  <c r="AA794" i="9"/>
  <c r="Z439" i="9"/>
  <c r="Y965" i="9"/>
  <c r="Z701" i="9"/>
  <c r="AA761" i="9"/>
  <c r="AC808" i="9"/>
  <c r="AC688" i="9"/>
  <c r="Z485" i="9"/>
  <c r="AC550" i="9"/>
  <c r="Y722" i="9"/>
  <c r="AC863" i="9"/>
  <c r="AA461" i="9"/>
  <c r="AC708" i="9"/>
  <c r="Z935" i="9"/>
  <c r="Z464" i="9"/>
  <c r="AC642" i="9"/>
  <c r="AB951" i="9"/>
  <c r="Z631" i="9"/>
  <c r="AB476" i="9"/>
  <c r="AC908" i="9"/>
  <c r="AA647" i="9"/>
  <c r="Z675" i="9"/>
  <c r="AC612" i="9"/>
  <c r="AC646" i="9"/>
  <c r="AC663" i="9"/>
  <c r="AC801" i="9"/>
  <c r="AB475" i="9"/>
  <c r="Y919" i="9"/>
  <c r="AB862" i="9"/>
  <c r="AC582" i="9"/>
  <c r="AC505" i="9"/>
  <c r="Z858" i="9"/>
  <c r="AB493" i="9"/>
  <c r="AC715" i="9"/>
  <c r="AB568" i="9"/>
  <c r="AA866" i="9"/>
  <c r="Y546" i="9"/>
  <c r="AC462" i="9"/>
  <c r="AB538" i="9"/>
  <c r="Z1003" i="9"/>
  <c r="AC579" i="9"/>
  <c r="AC472" i="9"/>
  <c r="AB856" i="9"/>
  <c r="AC594" i="9"/>
  <c r="Z449" i="9"/>
  <c r="AB569" i="9"/>
  <c r="AB578" i="9"/>
  <c r="AB738" i="9"/>
  <c r="AB430" i="9"/>
  <c r="AA727" i="9"/>
  <c r="Y952" i="9"/>
  <c r="AC440" i="9"/>
  <c r="Z881" i="9"/>
  <c r="AC947" i="9"/>
  <c r="AC620" i="9"/>
  <c r="Z589" i="9"/>
  <c r="Y629" i="9"/>
  <c r="AC456" i="9"/>
  <c r="AC420" i="9"/>
  <c r="AC685" i="9"/>
  <c r="Z694" i="9"/>
  <c r="AB613" i="9"/>
  <c r="Z722" i="9"/>
  <c r="AB536" i="9"/>
  <c r="Z598" i="9"/>
  <c r="AB692" i="9"/>
  <c r="AB869" i="9"/>
  <c r="AC535" i="9"/>
  <c r="AA897" i="9"/>
  <c r="AA621" i="9"/>
  <c r="AB737" i="9"/>
  <c r="AC836" i="9"/>
  <c r="AC586" i="9"/>
  <c r="AC616" i="9"/>
  <c r="Z808" i="9"/>
  <c r="AC547" i="9"/>
  <c r="AB545" i="9"/>
  <c r="AB557" i="9"/>
  <c r="Z584" i="9"/>
  <c r="AC558" i="9"/>
  <c r="Y924" i="9"/>
  <c r="AB406" i="9"/>
  <c r="Y454" i="9"/>
  <c r="AC978" i="9"/>
  <c r="AB901" i="9"/>
  <c r="Z683" i="9"/>
  <c r="Y486" i="9"/>
  <c r="AC414" i="9"/>
  <c r="AB535" i="9"/>
  <c r="AC495" i="9"/>
  <c r="Y476" i="9"/>
  <c r="AC408" i="9"/>
  <c r="Y491" i="9"/>
  <c r="AB407" i="9"/>
  <c r="AB486" i="9"/>
  <c r="Z829" i="9"/>
  <c r="AB906" i="9"/>
  <c r="Z972" i="9"/>
  <c r="AB742" i="9"/>
  <c r="Z634" i="9"/>
  <c r="Z989" i="9"/>
  <c r="AB686" i="9"/>
  <c r="Z425" i="9"/>
  <c r="Z700" i="9"/>
  <c r="AB638" i="9"/>
  <c r="Z817" i="9"/>
  <c r="Y844" i="9"/>
  <c r="AB843" i="9"/>
  <c r="Z809" i="9"/>
  <c r="AB405" i="9"/>
  <c r="AC648" i="9"/>
  <c r="Y683" i="9"/>
  <c r="AA912" i="9"/>
  <c r="AB889" i="9"/>
  <c r="Y578" i="9"/>
  <c r="AB597" i="9"/>
  <c r="AC948" i="9"/>
  <c r="AC958" i="9"/>
  <c r="Y729" i="9"/>
  <c r="AC897" i="9"/>
  <c r="AC738" i="9"/>
  <c r="AC817" i="9"/>
  <c r="AB849" i="9"/>
  <c r="Z476" i="9"/>
  <c r="Y904" i="9"/>
  <c r="Z682" i="9"/>
  <c r="AC762" i="9"/>
  <c r="AA791" i="9"/>
  <c r="Z511" i="9"/>
  <c r="AC894" i="9"/>
  <c r="AC689" i="9"/>
  <c r="AA835" i="9"/>
  <c r="AC839" i="9"/>
  <c r="AC659" i="9"/>
  <c r="AC622" i="9"/>
  <c r="Z916" i="9"/>
  <c r="AC871" i="9"/>
  <c r="AC825" i="9"/>
  <c r="Y580" i="9"/>
  <c r="AB899" i="9"/>
  <c r="Y628" i="9"/>
  <c r="Y950" i="9"/>
  <c r="AC730" i="9"/>
  <c r="Z663" i="9"/>
  <c r="AC554" i="9"/>
  <c r="AB468" i="9"/>
  <c r="Z643" i="9"/>
  <c r="Z687" i="9"/>
  <c r="Y782" i="9"/>
  <c r="AC568" i="9"/>
  <c r="AC521" i="9"/>
  <c r="AC927" i="9"/>
  <c r="AC819" i="9"/>
  <c r="AB516" i="9"/>
  <c r="AC581" i="9"/>
  <c r="AC898" i="9"/>
  <c r="Z416" i="9"/>
  <c r="Z814" i="9"/>
  <c r="AC712" i="9"/>
  <c r="Z436" i="9"/>
  <c r="AB580" i="9"/>
  <c r="AC784" i="9"/>
  <c r="AC653" i="9"/>
  <c r="Z804" i="9"/>
  <c r="Z507" i="9"/>
  <c r="AC569" i="9"/>
  <c r="AC599" i="9"/>
  <c r="Y577" i="9"/>
  <c r="AC634" i="9"/>
  <c r="AB914" i="9"/>
  <c r="AB685" i="9"/>
  <c r="AC772" i="9"/>
  <c r="Y429" i="9"/>
  <c r="Y995" i="9"/>
  <c r="AC964" i="9"/>
  <c r="AB824" i="9"/>
  <c r="AC709" i="9"/>
  <c r="Y410" i="9"/>
  <c r="Y622" i="9"/>
  <c r="AC914" i="9"/>
  <c r="Y586" i="9"/>
  <c r="AC728" i="9"/>
  <c r="AB753" i="9"/>
  <c r="Y860" i="9"/>
  <c r="Y726" i="9"/>
  <c r="Z695" i="9"/>
  <c r="AC875" i="9"/>
  <c r="AB558" i="9"/>
  <c r="Z660" i="9"/>
  <c r="AB852" i="9"/>
  <c r="AB408" i="9"/>
  <c r="AB500" i="9"/>
  <c r="AC504" i="9"/>
  <c r="AB842" i="9"/>
  <c r="Y776" i="9"/>
  <c r="AC450" i="9"/>
  <c r="AC567" i="9"/>
  <c r="Z577" i="9"/>
  <c r="AC512" i="9"/>
  <c r="Z760" i="9"/>
  <c r="Z551" i="9"/>
  <c r="Z951" i="9"/>
  <c r="AC640" i="9"/>
  <c r="Z844" i="9"/>
  <c r="Z570" i="9"/>
  <c r="Z664" i="9"/>
  <c r="Z519" i="9"/>
  <c r="AB433" i="9"/>
  <c r="AC758" i="9"/>
  <c r="Y669" i="9"/>
  <c r="AC665" i="9"/>
  <c r="AB981" i="9"/>
  <c r="AB855" i="9"/>
  <c r="AC971" i="9"/>
  <c r="Z798" i="9"/>
  <c r="Z755" i="9"/>
  <c r="AC439" i="9"/>
  <c r="Y745" i="9"/>
  <c r="AC635" i="9"/>
  <c r="AB818" i="9"/>
  <c r="AC739" i="9"/>
  <c r="Z784" i="9"/>
  <c r="Y910" i="9"/>
  <c r="AB763" i="9"/>
  <c r="AB575" i="9"/>
  <c r="Z974" i="9"/>
  <c r="AB991" i="9"/>
  <c r="AC881" i="9"/>
  <c r="Z440" i="9"/>
  <c r="Z717" i="9"/>
  <c r="Z498" i="9"/>
  <c r="AB787" i="9"/>
  <c r="Z736" i="9"/>
  <c r="Y689" i="9"/>
  <c r="Z540" i="9"/>
  <c r="Y535" i="9"/>
  <c r="AC585" i="9"/>
  <c r="AC932" i="9"/>
  <c r="AB446" i="9"/>
  <c r="Z418" i="9"/>
  <c r="AB867" i="9"/>
  <c r="Z908" i="9"/>
  <c r="AA517" i="9"/>
  <c r="AC564" i="9"/>
  <c r="AC934" i="9"/>
  <c r="AC534" i="9"/>
  <c r="AC531" i="9"/>
  <c r="Z992" i="9"/>
  <c r="AB615" i="9"/>
  <c r="AC793" i="9"/>
  <c r="Z640" i="9"/>
  <c r="AC865" i="9"/>
  <c r="AC866" i="9"/>
  <c r="AB720" i="9"/>
  <c r="AC423" i="9"/>
  <c r="AC775" i="9"/>
  <c r="Y459" i="9"/>
  <c r="Z741" i="9"/>
  <c r="AA841" i="9"/>
  <c r="AB612" i="9"/>
  <c r="AC891" i="9"/>
  <c r="Y532" i="9"/>
  <c r="AC936" i="9"/>
  <c r="Z468" i="9"/>
  <c r="Z530" i="9"/>
  <c r="AC851" i="9"/>
  <c r="Z470" i="9"/>
  <c r="Z610" i="9"/>
  <c r="AB678" i="9"/>
  <c r="AC686" i="9"/>
  <c r="Z516" i="9"/>
  <c r="Z773" i="9"/>
  <c r="AB774" i="9"/>
  <c r="Y858" i="9"/>
  <c r="Y795" i="9"/>
  <c r="AB524" i="9"/>
  <c r="AB463" i="9"/>
  <c r="AB566" i="9"/>
  <c r="AC973" i="9"/>
  <c r="AC903" i="9"/>
  <c r="AB872" i="9"/>
  <c r="Y717" i="9"/>
  <c r="AC476" i="9"/>
  <c r="Z985" i="9"/>
  <c r="AC886" i="9"/>
  <c r="Z543" i="9"/>
  <c r="AC614" i="9"/>
  <c r="Z868" i="9"/>
  <c r="Y915" i="9"/>
  <c r="AC815" i="9"/>
  <c r="AC615" i="9"/>
  <c r="AC745" i="9"/>
  <c r="Z729" i="9"/>
  <c r="AC705" i="9"/>
  <c r="AB749" i="9"/>
  <c r="Z976" i="9"/>
  <c r="AB527" i="9"/>
  <c r="AC998" i="9"/>
  <c r="AC572" i="9"/>
  <c r="Z727" i="9"/>
  <c r="AC887" i="9"/>
  <c r="Z473" i="9"/>
  <c r="AC498" i="9"/>
  <c r="AA525" i="9"/>
  <c r="Z408" i="9"/>
  <c r="AB603" i="9"/>
  <c r="AC828" i="9"/>
  <c r="AC1002" i="9"/>
  <c r="Y889" i="9"/>
  <c r="AC966" i="9"/>
  <c r="AC731" i="9"/>
  <c r="AC915" i="9"/>
  <c r="Y929" i="9"/>
  <c r="AC514" i="9"/>
  <c r="AA596" i="9"/>
  <c r="Z754" i="9"/>
  <c r="AB759" i="9"/>
  <c r="AB677" i="9"/>
  <c r="AB945" i="9"/>
  <c r="AC737" i="9"/>
  <c r="Z679" i="9"/>
  <c r="Z583" i="9"/>
  <c r="AA511" i="9"/>
  <c r="AB424" i="9"/>
  <c r="AA582" i="9"/>
  <c r="Z500" i="9"/>
  <c r="Z607" i="9"/>
  <c r="AC746" i="9"/>
  <c r="AB491" i="9"/>
  <c r="AC630" i="9"/>
  <c r="Z521" i="9"/>
  <c r="AB687" i="9"/>
  <c r="Z938" i="9"/>
  <c r="AB794" i="9"/>
  <c r="AC844" i="9"/>
  <c r="Z999" i="9"/>
  <c r="AC562" i="9"/>
  <c r="AC773" i="9"/>
  <c r="Z720" i="9"/>
  <c r="AC458" i="9"/>
  <c r="Y698" i="9"/>
  <c r="AC893" i="9"/>
  <c r="Z905" i="9"/>
  <c r="AC633" i="9"/>
  <c r="AC478" i="9"/>
  <c r="AB864" i="9"/>
  <c r="AC497" i="9"/>
  <c r="Y869" i="9"/>
  <c r="Z803" i="9"/>
  <c r="Z424" i="9"/>
  <c r="AB474" i="9"/>
  <c r="AB710" i="9"/>
  <c r="AB982" i="9"/>
  <c r="AC573" i="9"/>
  <c r="AC755" i="9"/>
  <c r="AB779" i="9"/>
  <c r="AB705" i="9"/>
  <c r="Z837" i="9"/>
  <c r="AC857" i="9"/>
  <c r="Z745" i="9"/>
  <c r="Y940" i="9"/>
  <c r="AB832" i="9"/>
  <c r="AC938" i="9"/>
  <c r="Z693" i="9"/>
  <c r="AB876" i="9"/>
  <c r="AA465" i="9"/>
  <c r="AC411" i="9"/>
  <c r="AB847" i="9"/>
  <c r="AB657" i="9"/>
  <c r="AA628" i="9"/>
  <c r="AB912" i="9"/>
  <c r="Z645" i="9"/>
  <c r="Z523" i="9"/>
  <c r="Z731" i="9"/>
  <c r="AC416" i="9"/>
  <c r="AB892" i="9"/>
  <c r="Z697" i="9"/>
  <c r="Z795" i="9"/>
  <c r="AC527" i="9"/>
  <c r="Z465" i="9"/>
  <c r="AB736" i="9"/>
  <c r="AC592" i="9"/>
  <c r="AB505" i="9"/>
  <c r="AC431" i="9"/>
  <c r="AB946" i="9"/>
  <c r="Y634" i="9"/>
  <c r="Z414" i="9"/>
  <c r="Z709" i="9"/>
  <c r="Y672" i="9"/>
  <c r="AB888" i="9"/>
  <c r="Z452" i="9"/>
  <c r="Z734" i="9"/>
  <c r="AC986" i="9"/>
  <c r="Y930" i="9"/>
  <c r="AB478" i="9"/>
  <c r="AA463" i="9"/>
  <c r="AC445" i="9"/>
  <c r="AC778" i="9"/>
  <c r="Z947" i="9"/>
  <c r="AA885" i="9"/>
  <c r="AB885" i="9"/>
  <c r="Y835" i="9"/>
  <c r="AB929" i="9"/>
  <c r="Z467" i="9"/>
  <c r="Z536" i="9"/>
  <c r="Y469" i="9"/>
  <c r="Z565" i="9"/>
  <c r="Z553" i="9"/>
  <c r="AB660" i="9"/>
  <c r="AA633" i="9"/>
  <c r="AC468" i="9"/>
  <c r="Z574" i="9"/>
  <c r="Z609" i="9"/>
  <c r="Z983" i="9"/>
  <c r="Z911" i="9"/>
  <c r="Z747" i="9"/>
  <c r="AA675" i="9"/>
  <c r="AB704" i="9"/>
  <c r="AC714" i="9"/>
  <c r="AC868" i="9"/>
  <c r="Z923" i="9"/>
  <c r="AB436" i="9"/>
  <c r="Y659" i="9"/>
  <c r="Z646" i="9"/>
  <c r="AC584" i="9"/>
  <c r="AC872" i="9"/>
  <c r="AC410" i="9"/>
  <c r="AC671" i="9"/>
  <c r="Z491" i="9"/>
  <c r="AC814" i="9"/>
  <c r="Z993" i="9"/>
  <c r="AA834" i="9"/>
  <c r="Y939" i="9"/>
  <c r="AC987" i="9"/>
  <c r="Z552" i="9"/>
  <c r="Y946" i="9"/>
  <c r="AC941" i="9"/>
  <c r="Y747" i="9"/>
  <c r="AB428" i="9"/>
  <c r="AC840" i="9"/>
  <c r="AC892" i="9"/>
  <c r="AC405" i="9"/>
  <c r="Z612" i="9"/>
  <c r="AA615" i="9"/>
  <c r="Z480" i="9"/>
  <c r="AC597" i="9"/>
  <c r="AC788" i="9"/>
  <c r="AC617" i="9"/>
  <c r="Y872" i="9"/>
  <c r="Z636" i="9"/>
  <c r="AC833" i="9"/>
  <c r="Z764" i="9"/>
  <c r="AC822" i="9"/>
  <c r="AB645" i="9"/>
  <c r="AB489" i="9"/>
  <c r="AB623" i="9"/>
  <c r="AB854" i="9"/>
  <c r="Z863" i="9"/>
  <c r="Z847" i="9"/>
  <c r="Z544" i="9"/>
  <c r="AC901" i="9"/>
  <c r="Z801" i="9"/>
  <c r="Z411" i="9"/>
  <c r="AC989" i="9"/>
  <c r="Z940" i="9"/>
  <c r="Z751" i="9"/>
  <c r="Z955" i="9"/>
  <c r="AC549" i="9"/>
  <c r="AC812" i="9"/>
  <c r="Y941" i="9"/>
  <c r="AC770" i="9"/>
  <c r="AC563" i="9"/>
  <c r="AB481" i="9"/>
  <c r="Z462" i="9"/>
  <c r="AC638" i="9"/>
  <c r="AC900" i="9"/>
  <c r="AC904" i="9"/>
  <c r="Z681" i="9"/>
  <c r="AB507" i="9"/>
  <c r="AA1000" i="9"/>
  <c r="Y479" i="9"/>
  <c r="AC577" i="9"/>
  <c r="Z958" i="9"/>
  <c r="AC690" i="9"/>
  <c r="AC593" i="9"/>
  <c r="AB589" i="9"/>
  <c r="AC697" i="9"/>
  <c r="AC570" i="9"/>
  <c r="AC636" i="9"/>
  <c r="AC969" i="9"/>
  <c r="AC786" i="9"/>
  <c r="Z591" i="9"/>
  <c r="Z453" i="9"/>
  <c r="Z946" i="9"/>
  <c r="Y715" i="9"/>
  <c r="AA466" i="9"/>
  <c r="AC675" i="9"/>
  <c r="AC823" i="9"/>
  <c r="Z604" i="9"/>
  <c r="Z690" i="9"/>
  <c r="Z699" i="9"/>
  <c r="Z824" i="9"/>
  <c r="AC578" i="9"/>
  <c r="Z865" i="9"/>
  <c r="AC571" i="9"/>
  <c r="Y581" i="9"/>
  <c r="Y528" i="9"/>
  <c r="Y470" i="9"/>
  <c r="AC492" i="9"/>
  <c r="AB709" i="9"/>
  <c r="Y956" i="9"/>
  <c r="Z515" i="9"/>
  <c r="Y877" i="9"/>
  <c r="Z513" i="9"/>
  <c r="Z797" i="9"/>
  <c r="Z826" i="9"/>
  <c r="AB426" i="9"/>
  <c r="Z714" i="9"/>
  <c r="AC678" i="9"/>
  <c r="Z782" i="9"/>
  <c r="Y923" i="9"/>
  <c r="Z667" i="9"/>
  <c r="Z674" i="9"/>
  <c r="Z454" i="9"/>
  <c r="AC507" i="9"/>
  <c r="Y559" i="9"/>
  <c r="Y611" i="9"/>
  <c r="AB806" i="9"/>
  <c r="AC858" i="9"/>
  <c r="AB521" i="9"/>
  <c r="Z429" i="9"/>
  <c r="Z599" i="9"/>
  <c r="Z827" i="9"/>
  <c r="Z669" i="9"/>
  <c r="AB551" i="9"/>
  <c r="AB666" i="9"/>
  <c r="Y601" i="9"/>
  <c r="AC626" i="9"/>
  <c r="AC613" i="9"/>
  <c r="AB891" i="9"/>
  <c r="AB477" i="9"/>
  <c r="AC753" i="9"/>
  <c r="Y730" i="9"/>
  <c r="AB453" i="9"/>
  <c r="AB700" i="9"/>
  <c r="Z546" i="9"/>
  <c r="Y775" i="9"/>
  <c r="Z407" i="9"/>
  <c r="AB605" i="9"/>
  <c r="Z575" i="9"/>
  <c r="AC749" i="9"/>
  <c r="Z725" i="9"/>
  <c r="AB670" i="9"/>
  <c r="AC436" i="9"/>
  <c r="AC673" i="9"/>
  <c r="Z563" i="9"/>
  <c r="AB454" i="9"/>
  <c r="AC556" i="9"/>
  <c r="Z822" i="9"/>
  <c r="AC864" i="9"/>
  <c r="AB987" i="9"/>
  <c r="Z878" i="9"/>
  <c r="Z934" i="9"/>
  <c r="Y847" i="9"/>
  <c r="Y565" i="9"/>
  <c r="AC444" i="9"/>
  <c r="AC516" i="9"/>
  <c r="AB672" i="9"/>
  <c r="Y489" i="9"/>
  <c r="AA544" i="9"/>
  <c r="Y811" i="9"/>
  <c r="AC792" i="9"/>
  <c r="AB996" i="9"/>
  <c r="AB957" i="9"/>
  <c r="Z873" i="9"/>
  <c r="Z791" i="9"/>
  <c r="Z887" i="9"/>
  <c r="AA853" i="9"/>
  <c r="AB460" i="9"/>
  <c r="AC949" i="9"/>
  <c r="AA510" i="9"/>
  <c r="AB497" i="9"/>
  <c r="Y907" i="9"/>
  <c r="Z1002" i="9"/>
  <c r="AA935" i="9"/>
  <c r="AB808" i="9"/>
  <c r="AB467" i="9"/>
  <c r="AC687" i="9"/>
  <c r="Z606" i="9"/>
  <c r="AA927" i="9"/>
  <c r="Z432" i="9"/>
  <c r="Y953" i="9"/>
  <c r="Z600" i="9"/>
  <c r="AA426" i="9"/>
  <c r="AB440" i="9"/>
  <c r="Y935" i="9"/>
  <c r="Y605" i="9"/>
  <c r="AC876" i="9"/>
  <c r="Y537" i="9"/>
  <c r="AC463" i="9"/>
  <c r="AB466" i="9"/>
  <c r="Z963" i="9"/>
  <c r="AA603" i="9"/>
  <c r="AB585" i="9"/>
  <c r="AA505" i="9"/>
  <c r="Z794" i="9"/>
  <c r="AC419" i="9"/>
  <c r="AB429" i="9"/>
  <c r="AB584" i="9"/>
  <c r="Y529" i="9"/>
  <c r="Y657" i="9"/>
  <c r="Z768" i="9"/>
  <c r="AA990" i="9"/>
  <c r="Y607" i="9"/>
  <c r="AC929" i="9"/>
  <c r="AB819" i="9"/>
  <c r="Y404" i="9"/>
  <c r="AB800" i="9"/>
  <c r="AB955" i="9"/>
  <c r="AC466" i="9"/>
  <c r="AC783" i="9"/>
  <c r="AA821" i="9"/>
  <c r="Z613" i="9"/>
  <c r="AA626" i="9"/>
  <c r="AC956" i="9"/>
  <c r="AA607" i="9"/>
  <c r="AB983" i="9"/>
  <c r="AA769" i="9"/>
  <c r="AA528" i="9"/>
  <c r="AB883" i="9"/>
  <c r="AB470" i="9"/>
  <c r="AB796" i="9"/>
  <c r="Y711" i="9"/>
  <c r="AC905" i="9"/>
  <c r="Y647" i="9"/>
  <c r="Y425" i="9"/>
  <c r="Z461" i="9"/>
  <c r="Y1000" i="9"/>
  <c r="Z800" i="9"/>
  <c r="Y456" i="9"/>
  <c r="AB651" i="9"/>
  <c r="Y462" i="9"/>
  <c r="Y463" i="9"/>
  <c r="AC899" i="9"/>
  <c r="AC540" i="9"/>
  <c r="Y533" i="9"/>
  <c r="AC967" i="9"/>
  <c r="AB848" i="9"/>
  <c r="AB844" i="9"/>
  <c r="Y558" i="9"/>
  <c r="Y937" i="9"/>
  <c r="Y712" i="9"/>
  <c r="AB886" i="9"/>
  <c r="Y934" i="9"/>
  <c r="Z1001" i="9"/>
  <c r="Y504" i="9"/>
  <c r="AA863" i="9"/>
  <c r="AB756" i="9"/>
  <c r="AB632" i="9"/>
  <c r="AA430" i="9"/>
  <c r="Z602" i="9"/>
  <c r="Z623" i="9"/>
  <c r="Z895" i="9"/>
  <c r="AB648" i="9"/>
  <c r="AA770" i="9"/>
  <c r="AA587" i="9"/>
  <c r="AB734" i="9"/>
  <c r="Y642" i="9"/>
  <c r="AC589" i="9"/>
  <c r="AB784" i="9"/>
  <c r="AC951" i="9"/>
  <c r="Y464" i="9"/>
  <c r="AA919" i="9"/>
  <c r="AB799" i="9"/>
  <c r="Y957" i="9"/>
  <c r="AA443" i="9"/>
  <c r="AA490" i="9"/>
  <c r="AB542" i="9"/>
  <c r="AA871" i="9"/>
  <c r="AA486" i="9"/>
  <c r="Z774" i="9"/>
  <c r="AB509" i="9"/>
  <c r="AB628" i="9"/>
  <c r="AA520" i="9"/>
  <c r="AC883" i="9"/>
  <c r="Y765" i="9"/>
  <c r="Y873" i="9"/>
  <c r="AB798" i="9"/>
  <c r="AA998" i="9"/>
  <c r="Y574" i="9"/>
  <c r="AA942" i="9"/>
  <c r="AA593" i="9"/>
  <c r="AB729" i="9"/>
  <c r="AA438" i="9"/>
  <c r="AC605" i="9"/>
  <c r="AA983" i="9"/>
  <c r="Y406" i="9"/>
  <c r="Y603" i="9"/>
  <c r="AC600" i="9"/>
  <c r="AB473" i="9"/>
  <c r="AC651" i="9"/>
  <c r="AB788" i="9"/>
  <c r="AB471" i="9"/>
  <c r="AA922" i="9"/>
  <c r="Y738" i="9"/>
  <c r="AA987" i="9"/>
  <c r="AB857" i="9"/>
  <c r="Z771" i="9"/>
  <c r="AA444" i="9"/>
  <c r="AC461" i="9"/>
  <c r="AC518" i="9"/>
  <c r="Z842" i="9"/>
  <c r="Y506" i="9"/>
  <c r="AC743" i="9"/>
  <c r="Z733" i="9"/>
  <c r="Y896" i="9"/>
  <c r="Y960" i="9"/>
  <c r="Y436" i="9"/>
  <c r="AB515" i="9"/>
  <c r="AB490" i="9"/>
  <c r="Z586" i="9"/>
  <c r="AA874" i="9"/>
  <c r="AB968" i="9"/>
  <c r="Y497" i="9"/>
  <c r="AB837" i="9"/>
  <c r="AA573" i="9"/>
  <c r="AA671" i="9"/>
  <c r="AA669" i="9"/>
  <c r="AA619" i="9"/>
  <c r="AA855" i="9"/>
  <c r="Y431" i="9"/>
  <c r="AB865" i="9"/>
  <c r="Z816" i="9"/>
  <c r="Z996" i="9"/>
  <c r="AC491" i="9"/>
  <c r="Y837" i="9"/>
  <c r="Y472" i="9"/>
  <c r="AA804" i="9"/>
  <c r="Y567" i="9"/>
  <c r="AA825" i="9"/>
  <c r="AA875" i="9"/>
  <c r="Y1002" i="9"/>
  <c r="AB907" i="9"/>
  <c r="AA639" i="9"/>
  <c r="Y758" i="9"/>
  <c r="Z779" i="9"/>
  <c r="AA784" i="9"/>
  <c r="AA826" i="9"/>
  <c r="Y868" i="9"/>
  <c r="Z576" i="9"/>
  <c r="Y945" i="9"/>
  <c r="AB449" i="9"/>
  <c r="AB863" i="9"/>
  <c r="AA501" i="9"/>
  <c r="Y637" i="9"/>
  <c r="Y524" i="9"/>
  <c r="Y650" i="9"/>
  <c r="AC473" i="9"/>
  <c r="AB913" i="9"/>
  <c r="Z514" i="9"/>
  <c r="AC896" i="9"/>
  <c r="Y582" i="9"/>
  <c r="AA556" i="9"/>
  <c r="Y606" i="9"/>
  <c r="AA979" i="9"/>
  <c r="AB975" i="9"/>
  <c r="Y954" i="9"/>
  <c r="AC794" i="9"/>
  <c r="Y646" i="9"/>
  <c r="Y751" i="9"/>
  <c r="Y978" i="9"/>
  <c r="Y572" i="9"/>
  <c r="AA710" i="9"/>
  <c r="AB556" i="9"/>
  <c r="AB950" i="9"/>
  <c r="AA815" i="9"/>
  <c r="AA939" i="9"/>
  <c r="Y427" i="9"/>
  <c r="Z554" i="9"/>
  <c r="AA1004" i="9"/>
  <c r="Y866" i="9"/>
  <c r="AA796" i="9"/>
  <c r="AA616" i="9"/>
  <c r="AB588" i="9"/>
  <c r="Y648" i="9"/>
  <c r="AA772" i="9"/>
  <c r="Z501" i="9"/>
  <c r="Y616" i="9"/>
  <c r="AA827" i="9"/>
  <c r="AA655" i="9"/>
  <c r="AB416" i="9"/>
  <c r="AB540" i="9"/>
  <c r="Y784" i="9"/>
  <c r="Z450" i="9"/>
  <c r="AA809" i="9"/>
  <c r="Y918" i="9"/>
  <c r="AA546" i="9"/>
  <c r="AB458" i="9"/>
  <c r="AB903" i="9"/>
  <c r="Y834" i="9"/>
  <c r="AA964" i="9"/>
  <c r="Y976" i="9"/>
  <c r="AA677" i="9"/>
  <c r="AB425" i="9"/>
  <c r="Y664" i="9"/>
  <c r="AA822" i="9"/>
  <c r="AA810" i="9"/>
  <c r="AB496" i="9"/>
  <c r="AA812" i="9"/>
  <c r="AB572" i="9"/>
  <c r="AC519" i="9"/>
  <c r="Y763" i="9"/>
  <c r="Y925" i="9"/>
  <c r="AB732" i="9"/>
  <c r="AB995" i="9"/>
  <c r="Y853" i="9"/>
  <c r="AB719" i="9"/>
  <c r="AB715" i="9"/>
  <c r="Y789" i="9"/>
  <c r="Z445" i="9"/>
  <c r="Y457" i="9"/>
  <c r="AA442" i="9"/>
  <c r="Y805" i="9"/>
  <c r="AB602" i="9"/>
  <c r="AB508" i="9"/>
  <c r="AC422" i="9"/>
  <c r="Z1000" i="9"/>
  <c r="Y753" i="9"/>
  <c r="Z691" i="9"/>
  <c r="AA532" i="9"/>
  <c r="Z423" i="9"/>
  <c r="AA666" i="9"/>
  <c r="AA725" i="9"/>
  <c r="AC761" i="9"/>
  <c r="Y540" i="9"/>
  <c r="AB592" i="9"/>
  <c r="Z428" i="9"/>
  <c r="AB764" i="9"/>
  <c r="AA634" i="9"/>
  <c r="AA625" i="9"/>
  <c r="Y854" i="9"/>
  <c r="Z508" i="9"/>
  <c r="Y908" i="9"/>
  <c r="Y900" i="9"/>
  <c r="Y407" i="9"/>
  <c r="AA617" i="9"/>
  <c r="AB748" i="9"/>
  <c r="Y553" i="9"/>
  <c r="Y541" i="9"/>
  <c r="AB682" i="9"/>
  <c r="AB669" i="9"/>
  <c r="AA996" i="9"/>
  <c r="AC902" i="9"/>
  <c r="AC748" i="9"/>
  <c r="AB846" i="9"/>
  <c r="AC532" i="9"/>
  <c r="AA578" i="9"/>
  <c r="AB676" i="9"/>
  <c r="Y942" i="9"/>
  <c r="AA693" i="9"/>
  <c r="AB680" i="9"/>
  <c r="AA981" i="9"/>
  <c r="AC421" i="9"/>
  <c r="Y822" i="9"/>
  <c r="AC946" i="9"/>
  <c r="AB510" i="9"/>
  <c r="Z843" i="9"/>
  <c r="Y1004" i="9"/>
  <c r="AC649" i="9"/>
  <c r="Z638" i="9"/>
  <c r="Z954" i="9"/>
  <c r="AC789" i="9"/>
  <c r="Z836" i="9"/>
  <c r="AB965" i="9"/>
  <c r="AA600" i="9"/>
  <c r="AC413" i="9"/>
  <c r="Y997" i="9"/>
  <c r="Y981" i="9"/>
  <c r="AA1003" i="9"/>
  <c r="AB594" i="9"/>
  <c r="AA749" i="9"/>
  <c r="AA858" i="9"/>
  <c r="AB563" i="9"/>
  <c r="AA489" i="9"/>
  <c r="AB533" i="9"/>
  <c r="AB498" i="9"/>
  <c r="AB506" i="9"/>
  <c r="AC487" i="9"/>
  <c r="AC694" i="9"/>
  <c r="AA467" i="9"/>
  <c r="AA654" i="9"/>
  <c r="Z757" i="9"/>
  <c r="Y971" i="9"/>
  <c r="AC494" i="9"/>
  <c r="Z447" i="9"/>
  <c r="AB970" i="9"/>
  <c r="AB459" i="9"/>
  <c r="AC780" i="9"/>
  <c r="Y990" i="9"/>
  <c r="AA829" i="9"/>
  <c r="AC729" i="9"/>
  <c r="AA743" i="9"/>
  <c r="Y630" i="9"/>
  <c r="AC878" i="9"/>
  <c r="Z437" i="9"/>
  <c r="AA760" i="9"/>
  <c r="AA610" i="9"/>
  <c r="AA751" i="9"/>
  <c r="Y743" i="9"/>
  <c r="AA475" i="9"/>
  <c r="AA956" i="9"/>
  <c r="Z410" i="9"/>
  <c r="Z898" i="9"/>
  <c r="AB610" i="9"/>
  <c r="Y617" i="9"/>
  <c r="Z580" i="9"/>
  <c r="Y909" i="9"/>
  <c r="AC810" i="9"/>
  <c r="AB552" i="9"/>
  <c r="AA706" i="9"/>
  <c r="AB688" i="9"/>
  <c r="AA765" i="9"/>
  <c r="AA980" i="9"/>
  <c r="AA757" i="9"/>
  <c r="Y865" i="9"/>
  <c r="AA557" i="9"/>
  <c r="Y523" i="9"/>
  <c r="AA952" i="9"/>
  <c r="Y984" i="9"/>
  <c r="AA778" i="9"/>
  <c r="Y415" i="9"/>
  <c r="AB675" i="9"/>
  <c r="AA459" i="9"/>
  <c r="AC805" i="9"/>
  <c r="Z879" i="9"/>
  <c r="AA984" i="9"/>
  <c r="Z900" i="9"/>
  <c r="AB492" i="9"/>
  <c r="Z524" i="9"/>
  <c r="AA524" i="9"/>
  <c r="Y955" i="9"/>
  <c r="AC723" i="9"/>
  <c r="AB421" i="9"/>
  <c r="Y677" i="9"/>
  <c r="AA624" i="9"/>
  <c r="Y610" i="9"/>
  <c r="AB904" i="9"/>
  <c r="Y666" i="9"/>
  <c r="AA892" i="9"/>
  <c r="Y845" i="9"/>
  <c r="Z799" i="9"/>
  <c r="AA787" i="9"/>
  <c r="AA468" i="9"/>
  <c r="Y779" i="9"/>
  <c r="Y508" i="9"/>
  <c r="AA572" i="9"/>
  <c r="AC625" i="9"/>
  <c r="AA707" i="9"/>
  <c r="AA802" i="9"/>
  <c r="AA965" i="9"/>
  <c r="AA597" i="9"/>
  <c r="AA542" i="9"/>
  <c r="Y442" i="9"/>
  <c r="AA409" i="9"/>
  <c r="Y778" i="9"/>
  <c r="AB581" i="9"/>
  <c r="AB941" i="9"/>
  <c r="AB650" i="9"/>
  <c r="Z981" i="9"/>
  <c r="Y848" i="9"/>
  <c r="AA516" i="9"/>
  <c r="Y964" i="9"/>
  <c r="AB874" i="9"/>
  <c r="Y633" i="9"/>
  <c r="AC736" i="9"/>
  <c r="Y786" i="9"/>
  <c r="AC677" i="9"/>
  <c r="Y804" i="9"/>
  <c r="AA410" i="9"/>
  <c r="Y638" i="9"/>
  <c r="Y473" i="9"/>
  <c r="AA630" i="9"/>
  <c r="AA497" i="9"/>
  <c r="Z596" i="9"/>
  <c r="Y770" i="9"/>
  <c r="Y643" i="9"/>
  <c r="AC583" i="9"/>
  <c r="Y828" i="9"/>
  <c r="AB410" i="9"/>
  <c r="AA785" i="9"/>
  <c r="Y783" i="9"/>
  <c r="Y512" i="9"/>
  <c r="Y883" i="9"/>
  <c r="AA460" i="9"/>
  <c r="AA846" i="9"/>
  <c r="Y773" i="9"/>
  <c r="AC710" i="9"/>
  <c r="Y838" i="9"/>
  <c r="AA485" i="9"/>
  <c r="AB921" i="9"/>
  <c r="AB958" i="9"/>
  <c r="Y824" i="9"/>
  <c r="AA921" i="9"/>
  <c r="AA989" i="9"/>
  <c r="AA735" i="9"/>
  <c r="Z692" i="9"/>
  <c r="Z904" i="9"/>
  <c r="AB829" i="9"/>
  <c r="AC684" i="9"/>
  <c r="AC733" i="9"/>
  <c r="Y435" i="9"/>
  <c r="AA824" i="9"/>
  <c r="AA970" i="9"/>
  <c r="AA659" i="9"/>
  <c r="Z885" i="9"/>
  <c r="AC515" i="9"/>
  <c r="Y815" i="9"/>
  <c r="AB713" i="9"/>
  <c r="AB835" i="9"/>
  <c r="AA739" i="9"/>
  <c r="AA790" i="9"/>
  <c r="AB730" i="9"/>
  <c r="AA732" i="9"/>
  <c r="Y547" i="9"/>
  <c r="Z538" i="9"/>
  <c r="Z539" i="9"/>
  <c r="AB830" i="9"/>
  <c r="Y422" i="9"/>
  <c r="AA978" i="9"/>
  <c r="Y625" i="9"/>
  <c r="AA434" i="9"/>
  <c r="AC862" i="9"/>
  <c r="Z689" i="9"/>
  <c r="AA447" i="9"/>
  <c r="Y720" i="9"/>
  <c r="AB517" i="9"/>
  <c r="AA808" i="9"/>
  <c r="Y575" i="9"/>
  <c r="AA752" i="9"/>
  <c r="AC776" i="9"/>
  <c r="Y511" i="9"/>
  <c r="AA635" i="9"/>
  <c r="Y690" i="9"/>
  <c r="Z547" i="9"/>
  <c r="AB718" i="9"/>
  <c r="Y570" i="9"/>
  <c r="AA991" i="9"/>
  <c r="AC477" i="9"/>
  <c r="AA445" i="9"/>
  <c r="Y742" i="9"/>
  <c r="AA848" i="9"/>
  <c r="AB649" i="9"/>
  <c r="AA856" i="9"/>
  <c r="Z893" i="9"/>
  <c r="AB543" i="9"/>
  <c r="AA949" i="9"/>
  <c r="Y604" i="9"/>
  <c r="AA807" i="9"/>
  <c r="AA1001" i="9"/>
  <c r="AB662" i="9"/>
  <c r="AB665" i="9"/>
  <c r="Y552" i="9"/>
  <c r="AC779" i="9"/>
  <c r="AA476" i="9"/>
  <c r="AA961" i="9"/>
  <c r="Y692" i="9"/>
  <c r="Y453" i="9"/>
  <c r="Z704" i="9"/>
  <c r="AC647" i="9"/>
  <c r="Z927" i="9"/>
  <c r="AB866" i="9"/>
  <c r="AC924" i="9"/>
  <c r="AA622" i="9"/>
  <c r="Z781" i="9"/>
  <c r="AA783" i="9"/>
  <c r="AC454" i="9"/>
  <c r="AC528" i="9"/>
  <c r="AB870" i="9"/>
  <c r="AC525" i="9"/>
  <c r="Y785" i="9"/>
  <c r="AB528" i="9"/>
  <c r="Y798" i="9"/>
  <c r="AB765" i="9"/>
  <c r="AB586" i="9"/>
  <c r="Y496" i="9"/>
  <c r="Z658" i="9"/>
  <c r="AA680" i="9"/>
  <c r="AA763" i="9"/>
  <c r="AA422" i="9"/>
  <c r="AA713" i="9"/>
  <c r="AA900" i="9"/>
  <c r="Y727" i="9"/>
  <c r="AA623" i="9"/>
  <c r="AA828" i="9"/>
  <c r="AB977" i="9"/>
  <c r="AA700" i="9"/>
  <c r="AB482" i="9"/>
  <c r="Y948" i="9"/>
  <c r="AA759" i="9"/>
  <c r="Z802" i="9"/>
  <c r="AB550" i="9"/>
  <c r="Y599" i="9"/>
  <c r="AA705" i="9"/>
  <c r="Y895" i="9"/>
  <c r="Z783" i="9"/>
  <c r="AB809" i="9"/>
  <c r="AC734" i="9"/>
  <c r="AB860" i="9"/>
  <c r="AA440" i="9"/>
  <c r="AB882" i="9"/>
  <c r="Y691" i="9"/>
  <c r="AA994" i="9"/>
  <c r="AA905" i="9"/>
  <c r="Y970" i="9"/>
  <c r="AA534" i="9"/>
  <c r="Y556" i="9"/>
  <c r="AA745" i="9"/>
  <c r="AA872" i="9"/>
  <c r="Y741" i="9"/>
  <c r="Y821" i="9"/>
  <c r="AC496" i="9"/>
  <c r="Z593" i="9"/>
  <c r="Z852" i="9"/>
  <c r="AC465" i="9"/>
  <c r="Z582" i="9"/>
  <c r="AA408" i="9"/>
  <c r="Z883" i="9"/>
  <c r="Y963" i="9"/>
  <c r="Y787" i="9"/>
  <c r="Z746" i="9"/>
  <c r="AA682" i="9"/>
  <c r="AA933" i="9"/>
  <c r="Z443" i="9"/>
  <c r="AC503" i="9"/>
  <c r="AC999" i="9"/>
  <c r="AB571" i="9"/>
  <c r="AB667" i="9"/>
  <c r="AC691" i="9"/>
  <c r="Z708" i="9"/>
  <c r="AA976" i="9"/>
  <c r="AB934" i="9"/>
  <c r="AC508" i="9"/>
  <c r="AA852" i="9"/>
  <c r="AB668" i="9"/>
  <c r="Z641" i="9"/>
  <c r="AB920" i="9"/>
  <c r="AB525" i="9"/>
  <c r="AC771" i="9"/>
  <c r="AA482" i="9"/>
  <c r="Z738" i="9"/>
  <c r="Z928" i="9"/>
  <c r="AA963" i="9"/>
  <c r="AB520" i="9"/>
  <c r="AA928" i="9"/>
  <c r="AA733" i="9"/>
  <c r="AC930" i="9"/>
  <c r="Z834" i="9"/>
  <c r="AA950" i="9"/>
  <c r="Y414" i="9"/>
  <c r="Z478" i="9"/>
  <c r="AA889" i="9"/>
  <c r="Y728" i="9"/>
  <c r="Z970" i="9"/>
  <c r="AC548" i="9"/>
  <c r="AC574" i="9"/>
  <c r="AA539" i="9"/>
  <c r="Y636" i="9"/>
  <c r="AA575" i="9"/>
  <c r="AB708" i="9"/>
  <c r="Y620" i="9"/>
  <c r="Y661" i="9"/>
  <c r="AA719" i="9"/>
  <c r="AB608" i="9"/>
  <c r="AB419" i="9"/>
  <c r="AC598" i="9"/>
  <c r="Y723" i="9"/>
  <c r="AB944" i="9"/>
  <c r="AB997" i="9"/>
  <c r="AA588" i="9"/>
  <c r="AA478" i="9"/>
  <c r="Z517" i="9"/>
  <c r="Z850" i="9"/>
  <c r="AB949" i="9"/>
  <c r="Y986" i="9"/>
  <c r="AA762" i="9"/>
  <c r="AC716" i="9"/>
  <c r="Z494" i="9"/>
  <c r="AA901" i="9"/>
  <c r="AC724" i="9"/>
  <c r="AA521" i="9"/>
  <c r="AC711" i="9"/>
  <c r="Y849" i="9"/>
  <c r="AA644" i="9"/>
  <c r="AA773" i="9"/>
  <c r="AC644" i="9"/>
  <c r="Y807" i="9"/>
  <c r="AA908" i="9"/>
  <c r="Z902" i="9"/>
  <c r="Z594" i="9"/>
  <c r="AB415" i="9"/>
  <c r="Y598" i="9"/>
  <c r="AC890" i="9"/>
  <c r="Z510" i="9"/>
  <c r="Z531" i="9"/>
  <c r="AB532" i="9"/>
  <c r="Z833" i="9"/>
  <c r="Y841" i="9"/>
  <c r="AA746" i="9"/>
  <c r="AA811" i="9"/>
  <c r="AA893" i="9"/>
  <c r="Y434" i="9"/>
  <c r="AA917" i="9"/>
  <c r="Y943" i="9"/>
  <c r="AB480" i="9"/>
  <c r="AB745" i="9"/>
  <c r="AA704" i="9"/>
  <c r="AB827" i="9"/>
  <c r="AA519" i="9"/>
  <c r="AC846" i="9"/>
  <c r="AA740" i="9"/>
  <c r="Z535" i="9"/>
  <c r="Y973" i="9"/>
  <c r="Y898" i="9"/>
  <c r="Y516" i="9"/>
  <c r="Y465" i="9"/>
  <c r="AA411" i="9"/>
  <c r="AC910" i="9"/>
  <c r="Y818" i="9"/>
  <c r="Y687" i="9"/>
  <c r="Y852" i="9"/>
  <c r="AB943" i="9"/>
  <c r="Y696" i="9"/>
  <c r="Y800" i="9"/>
  <c r="AA801" i="9"/>
  <c r="AB689" i="9"/>
  <c r="Y539" i="9"/>
  <c r="AA428" i="9"/>
  <c r="AA951" i="9"/>
  <c r="AC553" i="9"/>
  <c r="AA702" i="9"/>
  <c r="AB890" i="9"/>
  <c r="AA565" i="9"/>
  <c r="AA884" i="9"/>
  <c r="Z769" i="9"/>
  <c r="AA879" i="9"/>
  <c r="AB539" i="9"/>
  <c r="AC935" i="9"/>
  <c r="Z752" i="9"/>
  <c r="AB953" i="9"/>
  <c r="AA907" i="9"/>
  <c r="Z463" i="9"/>
  <c r="AA479" i="9"/>
  <c r="AC713" i="9"/>
  <c r="Y571" i="9"/>
  <c r="Z785" i="9"/>
  <c r="Z901" i="9"/>
  <c r="AC763" i="9"/>
  <c r="AA795" i="9"/>
  <c r="AB655" i="9"/>
  <c r="AC727" i="9"/>
  <c r="AA493" i="9"/>
  <c r="AA918" i="9"/>
  <c r="AC756" i="9"/>
  <c r="Y894" i="9"/>
  <c r="Y563" i="9"/>
  <c r="AC428" i="9"/>
  <c r="AA658" i="9"/>
  <c r="AA566" i="9"/>
  <c r="AA448" i="9"/>
  <c r="AA837" i="9"/>
  <c r="AC791" i="9"/>
  <c r="AA602" i="9"/>
  <c r="AC661" i="9"/>
  <c r="AA568" i="9"/>
  <c r="AA531" i="9"/>
  <c r="AB817" i="9"/>
  <c r="Z488" i="9"/>
  <c r="AC681" i="9"/>
  <c r="Y594" i="9"/>
  <c r="Y555" i="9"/>
  <c r="AC867" i="9"/>
  <c r="AA504" i="9"/>
  <c r="AA432" i="9"/>
  <c r="Z762" i="9"/>
  <c r="Y772" i="9"/>
  <c r="AA577" i="9"/>
  <c r="Z676" i="9"/>
  <c r="AB760" i="9"/>
  <c r="Y538" i="9"/>
  <c r="AB451" i="9"/>
  <c r="AA435" i="9"/>
  <c r="AC654" i="9"/>
  <c r="AB960" i="9"/>
  <c r="AB455" i="9"/>
  <c r="AA867" i="9"/>
  <c r="AB884" i="9"/>
  <c r="AB554" i="9"/>
  <c r="AB514" i="9"/>
  <c r="AB559" i="9"/>
  <c r="Y833" i="9"/>
  <c r="AA663" i="9"/>
  <c r="AB658" i="9"/>
  <c r="AC853" i="9"/>
  <c r="Z649" i="9"/>
  <c r="AA880" i="9"/>
  <c r="AC511" i="9"/>
  <c r="AA439" i="9"/>
  <c r="AA985" i="9"/>
  <c r="Z933" i="9"/>
  <c r="Y644" i="9"/>
  <c r="AA472" i="9"/>
  <c r="Y525" i="9"/>
  <c r="AC669" i="9"/>
  <c r="Y979" i="9"/>
  <c r="Y890" i="9"/>
  <c r="Z982" i="9"/>
  <c r="Y876" i="9"/>
  <c r="AA699" i="9"/>
  <c r="Y468" i="9"/>
  <c r="AA690" i="9"/>
  <c r="AC885" i="9"/>
  <c r="Z422" i="9"/>
  <c r="Z903" i="9"/>
  <c r="AA660" i="9"/>
  <c r="Y515" i="9"/>
  <c r="AA574" i="9"/>
  <c r="AA823" i="9"/>
  <c r="Y612" i="9"/>
  <c r="Y408" i="9"/>
  <c r="Y645" i="9"/>
  <c r="AB789" i="9"/>
  <c r="AB503" i="9"/>
  <c r="AA665" i="9"/>
  <c r="AB895" i="9"/>
  <c r="AA551" i="9"/>
  <c r="Y613" i="9"/>
  <c r="Y701" i="9"/>
  <c r="AB954" i="9"/>
  <c r="AB616" i="9"/>
  <c r="Y418" i="9"/>
  <c r="AB984" i="9"/>
  <c r="Y816" i="9"/>
  <c r="AB549" i="9"/>
  <c r="AA419" i="9"/>
  <c r="AB674" i="9"/>
  <c r="AA452" i="9"/>
  <c r="Y731" i="9"/>
  <c r="Z622" i="9"/>
  <c r="AB411" i="9"/>
  <c r="AC662" i="9"/>
  <c r="AC974" i="9"/>
  <c r="AA843" i="9"/>
  <c r="AC471" i="9"/>
  <c r="AA684" i="9"/>
  <c r="Y962" i="9"/>
  <c r="AA503" i="9"/>
  <c r="Z614" i="9"/>
  <c r="AB464" i="9"/>
  <c r="AB928" i="9"/>
  <c r="Z716" i="9"/>
  <c r="AB961" i="9"/>
  <c r="Y825" i="9"/>
  <c r="AC912" i="9"/>
  <c r="AB614" i="9"/>
  <c r="AA570" i="9"/>
  <c r="AB546" i="9"/>
  <c r="AC907" i="9"/>
  <c r="Y590" i="9"/>
  <c r="AA838" i="9"/>
  <c r="AC667" i="9"/>
  <c r="AB717" i="9"/>
  <c r="AA487" i="9"/>
  <c r="AC877" i="9"/>
  <c r="AC537" i="9"/>
  <c r="AC624" i="9"/>
  <c r="Z448" i="9"/>
  <c r="AB747" i="9"/>
  <c r="AA697" i="9"/>
  <c r="AB622" i="9"/>
  <c r="AC552" i="9"/>
  <c r="Y709" i="9"/>
  <c r="Y670" i="9"/>
  <c r="AC777" i="9"/>
  <c r="AC543" i="9"/>
  <c r="AA599" i="9"/>
  <c r="AA926" i="9"/>
  <c r="AC415" i="9"/>
  <c r="Z825" i="9"/>
  <c r="AB427" i="9"/>
  <c r="AB772" i="9"/>
  <c r="Y609" i="9"/>
  <c r="AB887" i="9"/>
  <c r="AC676" i="9"/>
  <c r="AA469" i="9"/>
  <c r="Z685" i="9"/>
  <c r="AA612" i="9"/>
  <c r="AC426" i="9"/>
  <c r="AC994" i="9"/>
  <c r="Y880" i="9"/>
  <c r="Z497" i="9"/>
  <c r="Y708" i="9"/>
  <c r="AC438" i="9"/>
  <c r="AC539" i="9"/>
  <c r="Y623" i="9"/>
  <c r="AC488" i="9"/>
  <c r="Y829" i="9"/>
  <c r="Z528" i="9"/>
  <c r="Y905" i="9"/>
  <c r="Y561" i="9"/>
  <c r="AC538" i="9"/>
  <c r="AA909" i="9"/>
  <c r="AA431" i="9"/>
  <c r="AC565" i="9"/>
  <c r="AC469" i="9"/>
  <c r="AC852" i="9"/>
  <c r="Y649" i="9"/>
  <c r="Y545" i="9"/>
  <c r="Y531" i="9"/>
  <c r="AC481" i="9"/>
  <c r="AB714" i="9"/>
  <c r="AA681" i="9"/>
  <c r="AB647" i="9"/>
  <c r="Y808" i="9"/>
  <c r="Y892" i="9"/>
  <c r="Z953" i="9"/>
  <c r="Z811" i="9"/>
  <c r="AB768" i="9"/>
  <c r="AC610" i="9"/>
  <c r="Y673" i="9"/>
  <c r="Z896" i="9"/>
  <c r="AA674" i="9"/>
  <c r="AB711" i="9"/>
  <c r="AA946" i="9"/>
  <c r="Y695" i="9"/>
  <c r="Z944" i="9"/>
  <c r="Y774" i="9"/>
  <c r="AA620" i="9"/>
  <c r="Y878" i="9"/>
  <c r="AA800" i="9"/>
  <c r="AB548" i="9"/>
  <c r="AB919" i="9"/>
  <c r="Y760" i="9"/>
  <c r="AA554" i="9"/>
  <c r="AB791" i="9"/>
  <c r="Y761" i="9"/>
  <c r="AA579" i="9"/>
  <c r="AA494" i="9"/>
  <c r="Z585" i="9"/>
  <c r="AC595" i="9"/>
  <c r="AA679" i="9"/>
  <c r="Y474" i="9"/>
  <c r="AC409" i="9"/>
  <c r="AC895" i="9"/>
  <c r="Y568" i="9"/>
  <c r="Z856" i="9"/>
  <c r="AC940" i="9"/>
  <c r="Z921" i="9"/>
  <c r="K25" i="3"/>
  <c r="AA780" i="9"/>
  <c r="Z526" i="9"/>
  <c r="AB576" i="9"/>
  <c r="AA813" i="9"/>
  <c r="Y554" i="9"/>
  <c r="Y702" i="9"/>
  <c r="Z635" i="9"/>
  <c r="AA883" i="9"/>
  <c r="AA436" i="9"/>
  <c r="AB619" i="9"/>
  <c r="AA886" i="9"/>
  <c r="AC832" i="9"/>
  <c r="Y499" i="9"/>
  <c r="AA427" i="9"/>
  <c r="AB859" i="9"/>
  <c r="AB925" i="9"/>
  <c r="AA775" i="9"/>
  <c r="Z950" i="9"/>
  <c r="AA744" i="9"/>
  <c r="AA514" i="9"/>
  <c r="AB625" i="9"/>
  <c r="AA498" i="9"/>
  <c r="AC774" i="9"/>
  <c r="AA458" i="9"/>
  <c r="Z832" i="9"/>
  <c r="Y684" i="9"/>
  <c r="AA934" i="9"/>
  <c r="Y710" i="9"/>
  <c r="AC909" i="9"/>
  <c r="AA502" i="9"/>
  <c r="Y998" i="9"/>
  <c r="AA648" i="9"/>
  <c r="AB409" i="9"/>
  <c r="Z961" i="9"/>
  <c r="AA782" i="9"/>
  <c r="AA645" i="9"/>
  <c r="AB526" i="9"/>
  <c r="AA758" i="9"/>
  <c r="Y994" i="9"/>
  <c r="AA425" i="9"/>
  <c r="AA404" i="9"/>
  <c r="AA698" i="9"/>
  <c r="Y850" i="9"/>
  <c r="AB721" i="9"/>
  <c r="AB694" i="9"/>
  <c r="AC861" i="9"/>
  <c r="AA537" i="9"/>
  <c r="AA418" i="9"/>
  <c r="AA878" i="9"/>
  <c r="Z956" i="9"/>
  <c r="AA923" i="9"/>
  <c r="Y579" i="9"/>
  <c r="Y624" i="9"/>
  <c r="Z888" i="9"/>
  <c r="Y906" i="9"/>
  <c r="AB776" i="9"/>
  <c r="Y596" i="9"/>
  <c r="AB703" i="9"/>
  <c r="AA820" i="9"/>
  <c r="AA924" i="9"/>
  <c r="AB807" i="9"/>
  <c r="Z995" i="9"/>
  <c r="Y705" i="9"/>
  <c r="AB962" i="9"/>
  <c r="AB750" i="9"/>
  <c r="AB654" i="9"/>
  <c r="AA903" i="9"/>
  <c r="AA930" i="9"/>
  <c r="AA538" i="9"/>
  <c r="AA446" i="9"/>
  <c r="AB504" i="9"/>
  <c r="AA844" i="9"/>
  <c r="AA457" i="9"/>
  <c r="AA712" i="9"/>
  <c r="AB570" i="9"/>
  <c r="Y671" i="9"/>
  <c r="Y983" i="9"/>
  <c r="AB607" i="9"/>
  <c r="Z706" i="9"/>
  <c r="Y475" i="9"/>
  <c r="AA857" i="9"/>
  <c r="Y902" i="9"/>
  <c r="AB565" i="9"/>
  <c r="AC798" i="9"/>
  <c r="AC418" i="9"/>
  <c r="AB785" i="9"/>
  <c r="AA788" i="9"/>
  <c r="AB637" i="9"/>
  <c r="AB656" i="9"/>
  <c r="Y502" i="9"/>
  <c r="Y903" i="9"/>
  <c r="AC451" i="9"/>
  <c r="Y757" i="9"/>
  <c r="AB663" i="9"/>
  <c r="Z889" i="9"/>
  <c r="AA657" i="9"/>
  <c r="AB472" i="9"/>
  <c r="AB762" i="9"/>
  <c r="Y803" i="9"/>
  <c r="AB434" i="9"/>
  <c r="Y740" i="9"/>
  <c r="Y484" i="9"/>
  <c r="AA606" i="9"/>
  <c r="AC831" i="9"/>
  <c r="Z744" i="9"/>
  <c r="AA571" i="9"/>
  <c r="AA646" i="9"/>
  <c r="AB978" i="9"/>
  <c r="AB999" i="9"/>
  <c r="Y413" i="9"/>
  <c r="AA982" i="9"/>
  <c r="Z756" i="9"/>
  <c r="Z496" i="9"/>
  <c r="AB448" i="9"/>
  <c r="Y951" i="9"/>
  <c r="AA997" i="9"/>
  <c r="Z840" i="9"/>
  <c r="Y813" i="9"/>
  <c r="Y781" i="9"/>
  <c r="Y989" i="9"/>
  <c r="Z920" i="9"/>
  <c r="AA559" i="9"/>
  <c r="AC992" i="9"/>
  <c r="AA687" i="9"/>
  <c r="AB810" i="9"/>
  <c r="Z728" i="9"/>
  <c r="Z590" i="9"/>
  <c r="Z937" i="9"/>
  <c r="Y654" i="9"/>
  <c r="Y987" i="9"/>
  <c r="Y419" i="9"/>
  <c r="Y420" i="9"/>
  <c r="Z558" i="9"/>
  <c r="AA618" i="9"/>
  <c r="AB923" i="9"/>
  <c r="Y641" i="9"/>
  <c r="Z730" i="9"/>
  <c r="AA992" i="9"/>
  <c r="Z857" i="9"/>
  <c r="AC499" i="9"/>
  <c r="Y455" i="9"/>
  <c r="AB438" i="9"/>
  <c r="AB574" i="9"/>
  <c r="AB422" i="9"/>
  <c r="AB820" i="9"/>
  <c r="AB722" i="9"/>
  <c r="AB512" i="9"/>
  <c r="Y988" i="9"/>
  <c r="AB948" i="9"/>
  <c r="Y999" i="9"/>
  <c r="AA558" i="9"/>
  <c r="Z545" i="9"/>
  <c r="AC441" i="9"/>
  <c r="AB761" i="9"/>
  <c r="Y549" i="9"/>
  <c r="Y724" i="9"/>
  <c r="AC643" i="9"/>
  <c r="AA774" i="9"/>
  <c r="Z932" i="9"/>
  <c r="AC983" i="9"/>
  <c r="Y656" i="9"/>
  <c r="AA629" i="9"/>
  <c r="Y412" i="9"/>
  <c r="Z959" i="9"/>
  <c r="Y686" i="9"/>
  <c r="Y839" i="9"/>
  <c r="Z845" i="9"/>
  <c r="Z412" i="9"/>
  <c r="AC588" i="9"/>
  <c r="Y682" i="9"/>
  <c r="AB805" i="9"/>
  <c r="Y725" i="9"/>
  <c r="AB845" i="9"/>
  <c r="AB910" i="9"/>
  <c r="AB564" i="9"/>
  <c r="AA974" i="9"/>
  <c r="AB457" i="9"/>
  <c r="AA688" i="9"/>
  <c r="Z957" i="9"/>
  <c r="Y832" i="9"/>
  <c r="AC657" i="9"/>
  <c r="AC955" i="9"/>
  <c r="Z587" i="9"/>
  <c r="Y714" i="9"/>
  <c r="Z778" i="9"/>
  <c r="Y585" i="9"/>
  <c r="Z460" i="9"/>
  <c r="AB596" i="9"/>
  <c r="AC963" i="9"/>
  <c r="AC769" i="9"/>
  <c r="AC816" i="9"/>
  <c r="Z444" i="9"/>
  <c r="AB924" i="9"/>
  <c r="Y921" i="9"/>
  <c r="AC590" i="9"/>
  <c r="Z647" i="9"/>
  <c r="AC435" i="9"/>
  <c r="Z686" i="9"/>
  <c r="AB595" i="9"/>
  <c r="Y597" i="9"/>
  <c r="AB423" i="9"/>
  <c r="AB826" i="9"/>
  <c r="AB724" i="9"/>
  <c r="AA594" i="9"/>
  <c r="AB691" i="9"/>
  <c r="AB938" i="9"/>
  <c r="AC682" i="9"/>
  <c r="Z823" i="9"/>
  <c r="AB699" i="9"/>
  <c r="AA936" i="9"/>
  <c r="AB664" i="9"/>
  <c r="Y655" i="9"/>
  <c r="AB967" i="9"/>
  <c r="AA598" i="9"/>
  <c r="AA736" i="9"/>
  <c r="Y797" i="9"/>
  <c r="AB683" i="9"/>
  <c r="AB741" i="9"/>
  <c r="AC480" i="9"/>
  <c r="Y618" i="9"/>
  <c r="AA643" i="9"/>
  <c r="Y931" i="9"/>
  <c r="AB816" i="9"/>
  <c r="Y680" i="9"/>
  <c r="AC766" i="9"/>
  <c r="AB821" i="9"/>
  <c r="AB728" i="9"/>
  <c r="AA691" i="9"/>
  <c r="AA986" i="9"/>
  <c r="AA585" i="9"/>
  <c r="Z672" i="9"/>
  <c r="AA462" i="9"/>
  <c r="Y588" i="9"/>
  <c r="Y660" i="9"/>
  <c r="Y1001" i="9"/>
  <c r="AA491" i="9"/>
  <c r="Z931" i="9"/>
  <c r="AA968" i="9"/>
  <c r="AB644" i="9"/>
  <c r="AB972" i="9"/>
  <c r="AC628" i="9"/>
  <c r="AA651" i="9"/>
  <c r="Z611" i="9"/>
  <c r="Y439" i="9"/>
  <c r="AA830" i="9"/>
  <c r="Z984" i="9"/>
  <c r="Z810" i="9"/>
  <c r="AA548" i="9"/>
  <c r="AA477" i="9"/>
  <c r="AA957" i="9"/>
  <c r="AB875" i="9"/>
  <c r="AA506" i="9"/>
  <c r="Y569" i="9"/>
  <c r="AB956" i="9"/>
  <c r="AA604" i="9"/>
  <c r="AA590" i="9"/>
  <c r="Y509" i="9"/>
  <c r="AA877" i="9"/>
  <c r="Z702" i="9"/>
  <c r="AB1000" i="9"/>
  <c r="Z788" i="9"/>
  <c r="AC637" i="9"/>
  <c r="AC608" i="9"/>
  <c r="AA474" i="9"/>
  <c r="Z502" i="9"/>
  <c r="AC950" i="9"/>
  <c r="AA638" i="9"/>
  <c r="Z988" i="9"/>
  <c r="AB735" i="9"/>
  <c r="AA611" i="9"/>
  <c r="AC959" i="9"/>
  <c r="AA720" i="9"/>
  <c r="AC972" i="9"/>
  <c r="AA851" i="9"/>
  <c r="Z677" i="9"/>
  <c r="Y769" i="9"/>
  <c r="AA553" i="9"/>
  <c r="AA508" i="9"/>
  <c r="Y608" i="9"/>
  <c r="AA613" i="9"/>
  <c r="AB939" i="9"/>
  <c r="AA932" i="9"/>
  <c r="Z659" i="9"/>
  <c r="AC880" i="9"/>
  <c r="Y534" i="9"/>
  <c r="AB986" i="9"/>
  <c r="AC443" i="9"/>
  <c r="Y974" i="9"/>
  <c r="AB952" i="9"/>
  <c r="Y961" i="9"/>
  <c r="AA499" i="9"/>
  <c r="AB744" i="9"/>
  <c r="Y752" i="9"/>
  <c r="Y793" i="9"/>
  <c r="AA541" i="9"/>
  <c r="AB642" i="9"/>
  <c r="Z875" i="9"/>
  <c r="AA668" i="9"/>
  <c r="Y600" i="9"/>
  <c r="Y879" i="9"/>
  <c r="AA515" i="9"/>
  <c r="AA561" i="9"/>
  <c r="Z661" i="9"/>
  <c r="Z906" i="9"/>
  <c r="AB404" i="9"/>
  <c r="AA676" i="9"/>
  <c r="AB802" i="9"/>
  <c r="AA954" i="9"/>
  <c r="AA536" i="9"/>
  <c r="AB567" i="9"/>
  <c r="Z929" i="9"/>
  <c r="AA742" i="9"/>
  <c r="AC459" i="9"/>
  <c r="AA973" i="9"/>
  <c r="AA709" i="9"/>
  <c r="AA540" i="9"/>
  <c r="AC919" i="9"/>
  <c r="AB725" i="9"/>
  <c r="AB523" i="9"/>
  <c r="AB781" i="9"/>
  <c r="AA975" i="9"/>
  <c r="Y855" i="9"/>
  <c r="AB976" i="9"/>
  <c r="Y527" i="9"/>
  <c r="AB922" i="9"/>
  <c r="AA937" i="9"/>
  <c r="AA944" i="9"/>
  <c r="AB445" i="9"/>
  <c r="Z665" i="9"/>
  <c r="Y936" i="9"/>
  <c r="Z894" i="9"/>
  <c r="AB640" i="9"/>
  <c r="AC430" i="9"/>
  <c r="Y652" i="9"/>
  <c r="Y810" i="9"/>
  <c r="Y501" i="9"/>
  <c r="AC961" i="9"/>
  <c r="Y780" i="9"/>
  <c r="AA849" i="9"/>
  <c r="AC412" i="9"/>
  <c r="AB534" i="9"/>
  <c r="AB931" i="9"/>
  <c r="AA527" i="9"/>
  <c r="AC658" i="9"/>
  <c r="Y706" i="9"/>
  <c r="Y639" i="9"/>
  <c r="AB813" i="9"/>
  <c r="AA523" i="9"/>
  <c r="AB541" i="9"/>
  <c r="Y685" i="9"/>
  <c r="AA533" i="9"/>
  <c r="AB671" i="9"/>
  <c r="Z505" i="9"/>
  <c r="Z406" i="9"/>
  <c r="Y500" i="9"/>
  <c r="Z772" i="9"/>
  <c r="AC425" i="9"/>
  <c r="Y411" i="9"/>
  <c r="AA817" i="9"/>
  <c r="AC725" i="9"/>
  <c r="AA902" i="9"/>
  <c r="Z483" i="9"/>
  <c r="AB634" i="9"/>
  <c r="Z939" i="9"/>
  <c r="AA580" i="9"/>
  <c r="AB831" i="9"/>
  <c r="Y440" i="9"/>
  <c r="AA915" i="9"/>
  <c r="AC467" i="9"/>
  <c r="AC925" i="9"/>
  <c r="Z548" i="9"/>
  <c r="AC500" i="9"/>
  <c r="Z712" i="9"/>
  <c r="AB485" i="9"/>
  <c r="Y591" i="9"/>
  <c r="Z626" i="9"/>
  <c r="AA543" i="9"/>
  <c r="Y548" i="9"/>
  <c r="AA738" i="9"/>
  <c r="Z910" i="9"/>
  <c r="Y899" i="9"/>
  <c r="AC486" i="9"/>
  <c r="AB932" i="9"/>
  <c r="AB702" i="9"/>
  <c r="AC631" i="9"/>
  <c r="Y768" i="9"/>
  <c r="AC750" i="9"/>
  <c r="AA960" i="9"/>
  <c r="Z520" i="9"/>
  <c r="AB993" i="9"/>
  <c r="AB927" i="9"/>
  <c r="Y796" i="9"/>
  <c r="AB936" i="9"/>
  <c r="AA614" i="9"/>
  <c r="Z739" i="9"/>
  <c r="AC854" i="9"/>
  <c r="AB621" i="9"/>
  <c r="Z776" i="9"/>
  <c r="AC702" i="9"/>
  <c r="AA405" i="9"/>
  <c r="Z518" i="9"/>
  <c r="Y498" i="9"/>
  <c r="AC911" i="9"/>
  <c r="Y888" i="9"/>
  <c r="Z748" i="9"/>
  <c r="AA947" i="9"/>
  <c r="Z971" i="9"/>
  <c r="Y675" i="9"/>
  <c r="AC732" i="9"/>
  <c r="Y881" i="9"/>
  <c r="Z763" i="9"/>
  <c r="Z926" i="9"/>
  <c r="Y595" i="9"/>
  <c r="AB487" i="9"/>
  <c r="Y819" i="9"/>
  <c r="Z862" i="9"/>
  <c r="Z550" i="9"/>
  <c r="AA967" i="9"/>
  <c r="AB1003" i="9"/>
  <c r="Z877" i="9"/>
  <c r="AA545" i="9"/>
  <c r="Y452" i="9"/>
  <c r="AA678" i="9"/>
  <c r="Z841" i="9"/>
  <c r="AB743" i="9"/>
  <c r="Y820" i="9"/>
  <c r="Y562" i="9"/>
  <c r="AA845" i="9"/>
  <c r="Z767" i="9"/>
  <c r="Y794" i="9"/>
  <c r="AB635" i="9"/>
  <c r="Y826" i="9"/>
  <c r="Z703" i="9"/>
  <c r="AB562" i="9"/>
  <c r="AB739" i="9"/>
  <c r="Z678" i="9"/>
  <c r="AB769" i="9"/>
  <c r="AB985" i="9"/>
  <c r="Y471" i="9"/>
  <c r="AA470" i="9"/>
  <c r="Y587" i="9"/>
  <c r="AB873" i="9"/>
  <c r="AB797" i="9"/>
  <c r="AA839" i="9"/>
  <c r="Y969" i="9"/>
  <c r="Z919" i="9"/>
  <c r="AA734" i="9"/>
  <c r="Y914" i="9"/>
  <c r="AB757" i="9"/>
  <c r="AB659" i="9"/>
  <c r="AB911" i="9"/>
  <c r="AB604" i="9"/>
  <c r="Y694" i="9"/>
  <c r="Z560" i="9"/>
  <c r="AA948" i="9"/>
  <c r="AC470" i="9"/>
  <c r="Y893" i="9"/>
  <c r="Y510" i="9"/>
  <c r="AA953" i="9"/>
  <c r="Y481" i="9"/>
  <c r="Z786" i="9"/>
  <c r="AB646" i="9"/>
  <c r="Z490" i="9"/>
  <c r="Z854" i="9"/>
  <c r="AA433" i="9"/>
  <c r="AA584" i="9"/>
  <c r="AB696" i="9"/>
  <c r="Y736" i="9"/>
  <c r="AA483" i="9"/>
  <c r="AA412" i="9"/>
  <c r="Y560" i="9"/>
  <c r="Y505" i="9"/>
  <c r="AB414" i="9"/>
  <c r="Y812" i="9"/>
  <c r="Y557" i="9"/>
  <c r="Z698" i="9"/>
  <c r="AC757" i="9"/>
  <c r="Y583" i="9"/>
  <c r="AA914" i="9"/>
  <c r="Z831" i="9"/>
  <c r="Y495" i="9"/>
  <c r="AA507" i="9"/>
  <c r="Y891" i="9"/>
  <c r="AB1002" i="9"/>
  <c r="Y809" i="9"/>
  <c r="Y884" i="9"/>
  <c r="AA776" i="9"/>
  <c r="AA729" i="9"/>
  <c r="AC704" i="9"/>
  <c r="AA581" i="9"/>
  <c r="AB915" i="9"/>
  <c r="Y658" i="9"/>
  <c r="AB413" i="9"/>
  <c r="Z790" i="9"/>
  <c r="Z657" i="9"/>
  <c r="AC664" i="9"/>
  <c r="AA792" i="9"/>
  <c r="AA966" i="9"/>
  <c r="AA692" i="9"/>
  <c r="Z557" i="9"/>
  <c r="AA420" i="9"/>
  <c r="Y507" i="9"/>
  <c r="Z434" i="9"/>
  <c r="Y619" i="9"/>
  <c r="AB871" i="9"/>
  <c r="AA766" i="9"/>
  <c r="AA512" i="9"/>
  <c r="AA429" i="9"/>
  <c r="Z721" i="9"/>
  <c r="Y843" i="9"/>
  <c r="Z819" i="9"/>
  <c r="Y602" i="9"/>
  <c r="AC703" i="9"/>
  <c r="AB926" i="9"/>
  <c r="AC541" i="9"/>
  <c r="AA670" i="9"/>
  <c r="Y949" i="9"/>
  <c r="AA781" i="9"/>
  <c r="AB979" i="9"/>
  <c r="Y707" i="9"/>
  <c r="AC990" i="9"/>
  <c r="AA631" i="9"/>
  <c r="Y920" i="9"/>
  <c r="AA721" i="9"/>
  <c r="AA662" i="9"/>
  <c r="Y766" i="9"/>
  <c r="AB989" i="9"/>
  <c r="Z415" i="9"/>
  <c r="Y635" i="9"/>
  <c r="AB530" i="9"/>
  <c r="AA803" i="9"/>
  <c r="AA653" i="9"/>
  <c r="AB850" i="9"/>
  <c r="Z960" i="9"/>
  <c r="AC975" i="9"/>
  <c r="AC849" i="9"/>
  <c r="AA423" i="9"/>
  <c r="AA895" i="9"/>
  <c r="AC551" i="9"/>
  <c r="AB511" i="9"/>
  <c r="AA695" i="9"/>
  <c r="Y417" i="9"/>
  <c r="AB803" i="9"/>
  <c r="AB858" i="9"/>
  <c r="Y483" i="9"/>
  <c r="AC803" i="9"/>
  <c r="AA421" i="9"/>
  <c r="Z588" i="9"/>
  <c r="AA686" i="9"/>
  <c r="Z427" i="9"/>
  <c r="Z973" i="9"/>
  <c r="Z965" i="9"/>
  <c r="AA718" i="9"/>
  <c r="AA958" i="9"/>
  <c r="Y851" i="9"/>
  <c r="Y944" i="9"/>
  <c r="Y996" i="9"/>
  <c r="AA955" i="9"/>
  <c r="Z998" i="9"/>
  <c r="AB731" i="9"/>
  <c r="AA876" i="9"/>
  <c r="Z975" i="9"/>
  <c r="AB838" i="9"/>
  <c r="AA806" i="9"/>
  <c r="AC513" i="9"/>
  <c r="AA862" i="9"/>
  <c r="AB661" i="9"/>
  <c r="AA656" i="9"/>
  <c r="AA500" i="9"/>
  <c r="Y959" i="9"/>
  <c r="AA816" i="9"/>
  <c r="Y478" i="9"/>
  <c r="AA689" i="9"/>
  <c r="Y750" i="9"/>
  <c r="AA818" i="9"/>
  <c r="Z486" i="9"/>
  <c r="Z897" i="9"/>
  <c r="Y544" i="9"/>
  <c r="AB643" i="9"/>
  <c r="AB627" i="9"/>
  <c r="AB877" i="9"/>
  <c r="AA563" i="9"/>
  <c r="AB853" i="9"/>
  <c r="AB707" i="9"/>
  <c r="AC672" i="9"/>
  <c r="AC993" i="9"/>
  <c r="AB590" i="9"/>
  <c r="AB780" i="9"/>
  <c r="AC427" i="9"/>
  <c r="AA748" i="9"/>
  <c r="AC546" i="9"/>
  <c r="AA868" i="9"/>
  <c r="AB442" i="9"/>
  <c r="AA627" i="9"/>
  <c r="AA451" i="9"/>
  <c r="AB695" i="9"/>
  <c r="AA415" i="9"/>
  <c r="Y448" i="9"/>
  <c r="Y485" i="9"/>
  <c r="Y840" i="9"/>
  <c r="AB547" i="9"/>
  <c r="AC639" i="9"/>
  <c r="Z997" i="9"/>
  <c r="AB828" i="9"/>
  <c r="Z642" i="9"/>
  <c r="Y458" i="9"/>
  <c r="Z522" i="9"/>
  <c r="Z595" i="9"/>
  <c r="AC747" i="9"/>
  <c r="Y640" i="9"/>
  <c r="AC650" i="9"/>
  <c r="AB522" i="9"/>
  <c r="AC707" i="9"/>
  <c r="AA959" i="9"/>
  <c r="Y767" i="9"/>
  <c r="Z625" i="9"/>
  <c r="AB452" i="9"/>
  <c r="Y912" i="9"/>
  <c r="AC517" i="9"/>
  <c r="AC632" i="9"/>
  <c r="AB611" i="9"/>
  <c r="Z874" i="9"/>
  <c r="Z914" i="9"/>
  <c r="AB812" i="9"/>
  <c r="Z503" i="9"/>
  <c r="Z499" i="9"/>
  <c r="AB942" i="9"/>
  <c r="AA737" i="9"/>
  <c r="AA715" i="9"/>
  <c r="Y859" i="9"/>
  <c r="Z571" i="9"/>
  <c r="Y584" i="9"/>
  <c r="Y693" i="9"/>
  <c r="Z715" i="9"/>
  <c r="AA492" i="9"/>
  <c r="Y615" i="9"/>
  <c r="AA881" i="9"/>
  <c r="AC406" i="9"/>
  <c r="AA753" i="9"/>
  <c r="Y886" i="9"/>
  <c r="Y433" i="9"/>
  <c r="AB758" i="9"/>
  <c r="AB815" i="9"/>
  <c r="AB679" i="9"/>
  <c r="Y614" i="9"/>
  <c r="AC530" i="9"/>
  <c r="AB417" i="9"/>
  <c r="AC952" i="9"/>
  <c r="AA441" i="9"/>
  <c r="Z648" i="9"/>
  <c r="AC985" i="9"/>
  <c r="AC759" i="9"/>
  <c r="Y831" i="9"/>
  <c r="AA890" i="9"/>
  <c r="Y737" i="9"/>
  <c r="Z651" i="9"/>
  <c r="AA495" i="9"/>
  <c r="Z828" i="9"/>
  <c r="AC820" i="9"/>
  <c r="Y543" i="9"/>
  <c r="Y721" i="9"/>
  <c r="Y911" i="9"/>
  <c r="AA535" i="9"/>
  <c r="AB443" i="9"/>
  <c r="Y593" i="9"/>
  <c r="AC767" i="9"/>
  <c r="AB766" i="9"/>
  <c r="Z559" i="9"/>
  <c r="AC869" i="9"/>
  <c r="AA569" i="9"/>
  <c r="Z713" i="9"/>
  <c r="Y703" i="9"/>
  <c r="Z549" i="9"/>
  <c r="Z451" i="9"/>
  <c r="Y716" i="9"/>
  <c r="AB599" i="9"/>
  <c r="AC945" i="9"/>
  <c r="Z567" i="9"/>
  <c r="AB684" i="9"/>
  <c r="Z980" i="9"/>
  <c r="AC796" i="9"/>
  <c r="Z924" i="9"/>
  <c r="Z653" i="9"/>
  <c r="Y958" i="9"/>
  <c r="Y466" i="9"/>
  <c r="AA977" i="9"/>
  <c r="AB992" i="9"/>
  <c r="Y688" i="9"/>
  <c r="AA831" i="9"/>
  <c r="AA636" i="9"/>
  <c r="AA708" i="9"/>
  <c r="AA518" i="9"/>
  <c r="AA882" i="9"/>
  <c r="AA416" i="9"/>
  <c r="AB698" i="9"/>
  <c r="AA717" i="9"/>
  <c r="AA741" i="9"/>
  <c r="AA962" i="9"/>
  <c r="AB600" i="9"/>
  <c r="Z796" i="9"/>
  <c r="AA513" i="9"/>
  <c r="AB823" i="9"/>
  <c r="Y739" i="9"/>
  <c r="AA756" i="9"/>
  <c r="Y678" i="9"/>
  <c r="Y885" i="9"/>
  <c r="AA728" i="9"/>
  <c r="Z506" i="9"/>
  <c r="Z765" i="9"/>
  <c r="Z749" i="9"/>
  <c r="AA754" i="9"/>
  <c r="AC996" i="9"/>
  <c r="Z537" i="9"/>
  <c r="Y846" i="9"/>
  <c r="AC693" i="9"/>
  <c r="AA455" i="9"/>
  <c r="AA406" i="9"/>
  <c r="AA522" i="9"/>
  <c r="AB754" i="9"/>
  <c r="AA649" i="9"/>
  <c r="Y576" i="9"/>
  <c r="AA550" i="9"/>
  <c r="AA724" i="9"/>
  <c r="Y875" i="9"/>
  <c r="Z615" i="9"/>
  <c r="AA870" i="9"/>
  <c r="AB905" i="9"/>
  <c r="AC566" i="9"/>
  <c r="Y922" i="9"/>
  <c r="Y870" i="9"/>
  <c r="AA842" i="9"/>
  <c r="Y520" i="9"/>
  <c r="AA407" i="9"/>
  <c r="AB933" i="9"/>
  <c r="AB444" i="9"/>
  <c r="Y423" i="9"/>
  <c r="AA591" i="9"/>
  <c r="Y777" i="9"/>
  <c r="AC843" i="9"/>
  <c r="AC781" i="9"/>
  <c r="Z917" i="9"/>
  <c r="AA454" i="9"/>
  <c r="AB990" i="9"/>
  <c r="AA988" i="9"/>
  <c r="Z867" i="9"/>
  <c r="AB947" i="9"/>
  <c r="AA530" i="9"/>
  <c r="AA673" i="9"/>
  <c r="AA840" i="9"/>
  <c r="AB795" i="9"/>
  <c r="Z441" i="9"/>
  <c r="Y443" i="9"/>
  <c r="AA562" i="9"/>
  <c r="AB465" i="9"/>
  <c r="Y446" i="9"/>
  <c r="Y536" i="9"/>
  <c r="Y668" i="9"/>
  <c r="Y530" i="9"/>
  <c r="AC611" i="9"/>
  <c r="AB441" i="9"/>
  <c r="Y862" i="9"/>
  <c r="Z872" i="9"/>
  <c r="Z990" i="9"/>
  <c r="Y823" i="9"/>
  <c r="AB544" i="9"/>
  <c r="Y799" i="9"/>
  <c r="Y863" i="9"/>
  <c r="AA694" i="9"/>
  <c r="AC923" i="9"/>
  <c r="AA929" i="9"/>
  <c r="Z936" i="9"/>
  <c r="Y754" i="9"/>
  <c r="AB896" i="9"/>
  <c r="AA473" i="9"/>
  <c r="Y1003" i="9"/>
  <c r="Y967" i="9"/>
  <c r="Y917" i="9"/>
  <c r="Y438" i="9"/>
  <c r="Y699" i="9"/>
  <c r="AC889" i="9"/>
  <c r="AC797" i="9"/>
  <c r="Y733" i="9"/>
  <c r="Y980" i="9"/>
  <c r="Y756" i="9"/>
  <c r="AA652" i="9"/>
  <c r="AA931" i="9"/>
  <c r="Z673" i="9"/>
  <c r="Z724" i="9"/>
  <c r="AA731" i="9"/>
  <c r="AB880" i="9"/>
  <c r="AB690" i="9"/>
  <c r="AB773" i="9"/>
  <c r="Z859" i="9"/>
  <c r="AB971" i="9"/>
  <c r="AB778" i="9"/>
  <c r="Y874" i="9"/>
  <c r="Y566" i="9"/>
  <c r="AA911" i="9"/>
  <c r="Y653" i="9"/>
  <c r="AB814" i="9"/>
  <c r="Y564" i="9"/>
  <c r="Y674" i="9"/>
  <c r="AA640" i="9"/>
  <c r="Y744" i="9"/>
  <c r="Y441" i="9"/>
  <c r="AC921" i="9"/>
  <c r="Y887" i="9"/>
  <c r="AC526" i="9"/>
  <c r="AA768" i="9"/>
  <c r="Z991" i="9"/>
  <c r="AC787" i="9"/>
  <c r="AB726" i="9"/>
  <c r="AA941" i="9"/>
  <c r="Z696" i="9"/>
  <c r="AB1004" i="9"/>
  <c r="AB1001" i="9"/>
  <c r="AA887" i="9"/>
  <c r="AA496" i="9"/>
  <c r="AC741" i="9"/>
  <c r="AA767" i="9"/>
  <c r="AA703" i="9"/>
  <c r="Y966" i="9"/>
  <c r="Z848" i="9"/>
  <c r="AA730" i="9"/>
  <c r="AB431" i="9"/>
  <c r="AB579" i="9"/>
  <c r="Y836" i="9"/>
  <c r="Z849" i="9"/>
  <c r="Z967" i="9"/>
  <c r="AA859" i="9"/>
  <c r="AB479" i="9"/>
  <c r="AC790" i="9"/>
  <c r="Y460" i="9"/>
  <c r="AA899" i="9"/>
  <c r="AA509" i="9"/>
  <c r="AB626" i="9"/>
  <c r="Y827" i="9"/>
  <c r="Y913" i="9"/>
  <c r="Y432" i="9"/>
  <c r="AA714" i="9"/>
  <c r="AB740" i="9"/>
  <c r="Z740" i="9"/>
  <c r="Y791" i="9"/>
  <c r="Y771" i="9"/>
  <c r="Y513" i="9"/>
  <c r="AC742" i="9"/>
  <c r="Y735" i="9"/>
  <c r="AB964" i="9"/>
  <c r="AC453" i="9"/>
  <c r="AB553" i="9"/>
  <c r="AA854" i="9"/>
  <c r="Y927" i="9"/>
  <c r="AA696" i="9"/>
  <c r="AA873" i="9"/>
  <c r="AC957" i="9"/>
  <c r="Y447" i="9"/>
  <c r="AC580" i="9"/>
  <c r="AC719" i="9"/>
  <c r="AC847" i="9"/>
  <c r="AB909" i="9"/>
  <c r="Y477" i="9"/>
  <c r="AA777" i="9"/>
  <c r="AB633" i="9"/>
  <c r="AC536" i="9"/>
  <c r="AB469" i="9"/>
  <c r="Y704" i="9"/>
  <c r="Y972" i="9"/>
  <c r="AC660" i="9"/>
  <c r="AB501" i="9"/>
  <c r="Z710" i="9"/>
  <c r="AC735" i="9"/>
  <c r="AC939" i="9"/>
  <c r="AC751" i="9"/>
  <c r="AB488" i="9"/>
  <c r="AC873" i="9"/>
  <c r="AB573" i="9"/>
  <c r="Z620" i="9"/>
  <c r="Z835" i="9"/>
  <c r="AC695" i="9"/>
  <c r="Y830" i="9"/>
  <c r="AA701" i="9"/>
  <c r="AC544" i="9"/>
  <c r="AA417" i="9"/>
  <c r="AC933" i="9"/>
  <c r="AB723" i="9"/>
  <c r="Z562" i="9"/>
  <c r="AA685" i="9"/>
  <c r="Z481" i="9"/>
  <c r="Z431" i="9"/>
  <c r="Z913" i="9"/>
  <c r="AC485" i="9"/>
  <c r="Z1004" i="9"/>
  <c r="AC937" i="9"/>
  <c r="Y762" i="9"/>
  <c r="Z430" i="9"/>
  <c r="Y487" i="9"/>
  <c r="AC809" i="9"/>
  <c r="Z525" i="9"/>
  <c r="Z793" i="9"/>
  <c r="AC928" i="9"/>
  <c r="AB881" i="9"/>
  <c r="AC845" i="9"/>
  <c r="AB673" i="9"/>
  <c r="AA480" i="9"/>
  <c r="AC785" i="9"/>
  <c r="AA484" i="9"/>
  <c r="Z753" i="9"/>
  <c r="Y932" i="9"/>
  <c r="AA464" i="9"/>
  <c r="Y665" i="9"/>
  <c r="Y901" i="9"/>
  <c r="AB636" i="9"/>
  <c r="AB555" i="9"/>
  <c r="AC506" i="9"/>
  <c r="Z907" i="9"/>
  <c r="AC404" i="9"/>
  <c r="AA711" i="9"/>
  <c r="AC1001" i="9"/>
  <c r="AC623" i="9"/>
  <c r="Z766" i="9"/>
  <c r="Z655" i="9"/>
  <c r="AC722" i="9"/>
  <c r="AB861" i="9"/>
  <c r="AB775" i="9"/>
  <c r="AA595" i="9"/>
  <c r="K24" i="3"/>
  <c r="AB786" i="9"/>
  <c r="AC596" i="9"/>
  <c r="Z529" i="9"/>
  <c r="AB537" i="9"/>
  <c r="AB868" i="9"/>
  <c r="Y526" i="9"/>
  <c r="AB836" i="9"/>
  <c r="AA993" i="9"/>
  <c r="AC683" i="9"/>
  <c r="AA661" i="9"/>
  <c r="Z504" i="9"/>
  <c r="AC970" i="9"/>
  <c r="AA453" i="9"/>
  <c r="AA471" i="9"/>
  <c r="Y926" i="9"/>
  <c r="AC834" i="9"/>
  <c r="Z805" i="9"/>
  <c r="AC954" i="9"/>
  <c r="AA650" i="9"/>
  <c r="Y676" i="9"/>
  <c r="AA723" i="9"/>
  <c r="AA860" i="9"/>
  <c r="Y488" i="9"/>
  <c r="AB894" i="9"/>
  <c r="Y802" i="9"/>
  <c r="AA609" i="9"/>
  <c r="Y985" i="9"/>
  <c r="AB916" i="9"/>
  <c r="AC884" i="9"/>
  <c r="AB900" i="9"/>
  <c r="AA969" i="9"/>
  <c r="Z943" i="9"/>
  <c r="AA943" i="9"/>
  <c r="Y667" i="9"/>
  <c r="Y514" i="9"/>
  <c r="AA456" i="9"/>
  <c r="Z912" i="9"/>
  <c r="AC916" i="9"/>
  <c r="AA642" i="9"/>
  <c r="AA589" i="9"/>
  <c r="Y451" i="9"/>
  <c r="Y792" i="9"/>
  <c r="Y734" i="9"/>
  <c r="Y651" i="9"/>
  <c r="AA1002" i="9"/>
  <c r="Y503" i="9"/>
  <c r="AC931" i="9"/>
  <c r="AC641" i="9"/>
  <c r="AB851" i="9"/>
  <c r="AA583" i="9"/>
  <c r="AA799" i="9"/>
  <c r="AA449" i="9"/>
  <c r="Z890" i="9"/>
  <c r="Y421" i="9"/>
  <c r="AA904" i="9"/>
  <c r="AA894" i="9"/>
  <c r="Y480" i="9"/>
  <c r="AA814" i="9"/>
  <c r="Y882" i="9"/>
  <c r="Y933" i="9"/>
  <c r="AC479" i="9"/>
  <c r="Y861" i="9"/>
  <c r="Z870" i="9"/>
  <c r="Y814" i="9"/>
  <c r="AA555" i="9"/>
  <c r="Y755" i="9"/>
  <c r="Y518" i="9"/>
  <c r="Y493" i="9"/>
  <c r="AA925" i="9"/>
  <c r="Y992" i="9"/>
  <c r="Y621" i="9"/>
  <c r="Y424" i="9"/>
  <c r="Y864" i="9"/>
  <c r="AA945" i="9"/>
  <c r="Y632" i="9"/>
  <c r="AA637" i="9"/>
  <c r="Z853" i="9"/>
  <c r="AB777" i="9"/>
  <c r="AC717" i="9"/>
  <c r="AA850" i="9"/>
  <c r="AC619" i="9"/>
  <c r="AC490" i="9"/>
  <c r="AC698" i="9"/>
  <c r="AB833" i="9"/>
  <c r="AA771" i="9"/>
  <c r="AA833" i="9"/>
  <c r="AC860" i="9"/>
  <c r="AC721" i="9"/>
  <c r="AA481" i="9"/>
  <c r="AA641" i="9"/>
  <c r="Z855" i="9"/>
  <c r="AA971" i="9"/>
  <c r="AB755" i="9"/>
  <c r="AB839" i="9"/>
  <c r="AA861" i="9"/>
  <c r="AB587" i="9"/>
  <c r="AB770" i="9"/>
  <c r="AB893" i="9"/>
  <c r="Y450" i="9"/>
  <c r="AB801" i="9"/>
  <c r="AC670" i="9"/>
  <c r="AB499" i="9"/>
  <c r="AA797" i="9"/>
  <c r="AB902" i="9"/>
  <c r="AA667" i="9"/>
  <c r="Y697" i="9"/>
  <c r="AB751" i="9"/>
  <c r="AB878" i="9"/>
  <c r="AC913" i="9"/>
  <c r="AA832" i="9"/>
  <c r="AC699" i="9"/>
  <c r="AA764" i="9"/>
  <c r="Y627" i="9"/>
  <c r="AB513" i="9"/>
  <c r="AA972" i="9"/>
  <c r="AC627" i="9"/>
  <c r="Z668" i="9"/>
  <c r="AA722" i="9"/>
  <c r="Y788" i="9"/>
  <c r="AA424" i="9"/>
  <c r="Y759" i="9"/>
  <c r="AA940" i="9"/>
  <c r="AA906" i="9"/>
  <c r="Y551" i="9"/>
  <c r="AA819" i="9"/>
  <c r="AB418" i="9"/>
  <c r="AA664" i="9"/>
  <c r="AC980" i="9"/>
  <c r="AB988" i="9"/>
  <c r="Y592" i="9"/>
  <c r="AA549" i="9"/>
  <c r="AA836" i="9"/>
  <c r="Y700" i="9"/>
  <c r="Y993" i="9"/>
  <c r="Y867" i="9"/>
  <c r="Y542" i="9"/>
  <c r="Z864" i="9"/>
  <c r="AA547" i="9"/>
  <c r="Z987" i="9"/>
  <c r="Y449" i="9"/>
  <c r="AB437" i="9"/>
  <c r="AA865" i="9"/>
  <c r="AB519" i="9"/>
  <c r="Y982" i="9"/>
  <c r="Z761" i="9"/>
  <c r="AA898" i="9"/>
  <c r="AA786" i="9"/>
  <c r="AA605" i="9"/>
  <c r="Y405" i="9"/>
  <c r="AA995" i="9"/>
  <c r="AA716" i="9"/>
  <c r="Y732" i="9"/>
  <c r="Y947" i="9"/>
  <c r="AC447" i="9"/>
  <c r="Y409" i="9"/>
  <c r="Y719" i="9"/>
  <c r="AA913" i="9"/>
  <c r="Y764" i="9"/>
  <c r="Y857" i="9"/>
  <c r="Z492" i="9"/>
  <c r="Z948" i="9"/>
  <c r="AA683" i="9"/>
  <c r="Y494" i="9"/>
  <c r="AB908" i="9"/>
  <c r="AB701" i="9"/>
  <c r="AA864" i="9"/>
  <c r="Z637" i="9"/>
  <c r="AA916" i="9"/>
  <c r="X7" i="5"/>
  <c r="F24" i="3" l="1"/>
  <c r="F25" i="3"/>
  <c r="T16" i="2"/>
  <c r="V16" i="2"/>
  <c r="V18" i="2"/>
  <c r="E8" i="3"/>
  <c r="BR92" i="3" l="1"/>
  <c r="BR29" i="3"/>
  <c r="BR86" i="3"/>
  <c r="BR95" i="3"/>
  <c r="BR99" i="3"/>
  <c r="BR113" i="3"/>
  <c r="BR30" i="3"/>
  <c r="BR111" i="3"/>
  <c r="BR104" i="3"/>
  <c r="BR96" i="3"/>
  <c r="BR38" i="3"/>
  <c r="BR117" i="3"/>
  <c r="BR108" i="3"/>
  <c r="BR115" i="3"/>
  <c r="BR98" i="3"/>
  <c r="BR84" i="3"/>
  <c r="BR41" i="3"/>
  <c r="BR26" i="3"/>
  <c r="BR17" i="3"/>
  <c r="BR6" i="3"/>
  <c r="BR110" i="3"/>
  <c r="BR27" i="3"/>
  <c r="BR102" i="3"/>
  <c r="BR21" i="3"/>
  <c r="BR9" i="3"/>
  <c r="BR116" i="3"/>
  <c r="BR87" i="3"/>
  <c r="BR90" i="3"/>
  <c r="BR85" i="3"/>
  <c r="BR20" i="3"/>
  <c r="BR36" i="3"/>
  <c r="BR35" i="3"/>
  <c r="BR94" i="3"/>
  <c r="BR7" i="3"/>
  <c r="BR12" i="3"/>
  <c r="BR34" i="3"/>
  <c r="BR8" i="3"/>
  <c r="BR23" i="3"/>
  <c r="BR100" i="3"/>
  <c r="BR18" i="3"/>
  <c r="BR97" i="3"/>
  <c r="BR13" i="3"/>
  <c r="BR10" i="3"/>
  <c r="BR106" i="3"/>
  <c r="BR32" i="3"/>
  <c r="BR11" i="3"/>
  <c r="BR16" i="3"/>
  <c r="BR83" i="3"/>
  <c r="BR101" i="3"/>
  <c r="BR25" i="3"/>
  <c r="BR33" i="3"/>
  <c r="BR39" i="3"/>
  <c r="BR31" i="3"/>
  <c r="BR91" i="3"/>
  <c r="BR22" i="3"/>
  <c r="BR37" i="3"/>
  <c r="BR114" i="3"/>
  <c r="BR24" i="3"/>
  <c r="BR14" i="3"/>
  <c r="BR93" i="3"/>
  <c r="BR88" i="3"/>
  <c r="BR82" i="3"/>
  <c r="BR28" i="3"/>
  <c r="BR42" i="3"/>
  <c r="BR103" i="3"/>
  <c r="BR112" i="3"/>
  <c r="BR105" i="3"/>
  <c r="BR109" i="3"/>
  <c r="BR89" i="3"/>
  <c r="BR40" i="3"/>
  <c r="BR19" i="3"/>
  <c r="BR107" i="3"/>
  <c r="BR15" i="3"/>
  <c r="BR51" i="3" l="1"/>
  <c r="BR124" i="3"/>
  <c r="BR123" i="3"/>
  <c r="BR121" i="3"/>
  <c r="BR46" i="3"/>
  <c r="BR43" i="3"/>
  <c r="BR65" i="3"/>
  <c r="BR45" i="3"/>
  <c r="BR52" i="3"/>
  <c r="BR44" i="3"/>
  <c r="BR59" i="3"/>
  <c r="BR62" i="3"/>
  <c r="BR122" i="3"/>
  <c r="BR50" i="3"/>
  <c r="BR54" i="3"/>
  <c r="BR66" i="3"/>
  <c r="BR64" i="3"/>
  <c r="BR60" i="3"/>
  <c r="BR61" i="3"/>
  <c r="BR120" i="3"/>
  <c r="BR56" i="3"/>
  <c r="BR53" i="3"/>
  <c r="BR63" i="3"/>
  <c r="BR67" i="3"/>
  <c r="BR125" i="3"/>
  <c r="BR119" i="3"/>
  <c r="BR47" i="3"/>
  <c r="BR55" i="3"/>
  <c r="BR49" i="3"/>
  <c r="BR57" i="3"/>
  <c r="BR58" i="3"/>
  <c r="BR118" i="3"/>
  <c r="BR48" i="3"/>
  <c r="BR69" i="3" l="1"/>
  <c r="BR68" i="3"/>
  <c r="BR71" i="3"/>
  <c r="BR74" i="3"/>
  <c r="BR75" i="3"/>
  <c r="BR73" i="3"/>
  <c r="BR77" i="3"/>
  <c r="BR70" i="3"/>
  <c r="BR78" i="3"/>
  <c r="BR80" i="3"/>
  <c r="BR76" i="3"/>
  <c r="BR72" i="3"/>
  <c r="BR81" i="3"/>
  <c r="BR79" i="3"/>
  <c r="AB8" i="3" l="1"/>
  <c r="AH8" i="3" s="1"/>
  <c r="Z211" i="9" l="1"/>
  <c r="AB45" i="5"/>
  <c r="AJ217" i="5"/>
  <c r="AA144" i="5"/>
  <c r="BG20" i="3"/>
  <c r="BG244" i="3"/>
  <c r="Y147" i="5"/>
  <c r="AA91" i="5"/>
  <c r="AC114" i="9"/>
  <c r="AA21" i="9"/>
  <c r="Y138" i="5"/>
  <c r="AB128" i="5"/>
  <c r="BY118" i="9"/>
  <c r="BG286" i="3"/>
  <c r="AA117" i="5"/>
  <c r="BI243" i="3"/>
  <c r="BI295" i="3"/>
  <c r="Z368" i="9"/>
  <c r="AA153" i="5"/>
  <c r="Z364" i="9"/>
  <c r="AK277" i="5"/>
  <c r="CC325" i="9"/>
  <c r="Z185" i="9"/>
  <c r="CA203" i="9"/>
  <c r="AC131" i="9"/>
  <c r="CH152" i="9"/>
  <c r="AJ206" i="5"/>
  <c r="AM201" i="5"/>
  <c r="X156" i="5"/>
  <c r="AL142" i="5"/>
  <c r="AA44" i="5"/>
  <c r="AA160" i="9"/>
  <c r="AB31" i="5"/>
  <c r="AM359" i="5"/>
  <c r="Z238" i="9"/>
  <c r="Z89" i="9"/>
  <c r="Z148" i="5"/>
  <c r="AB321" i="9"/>
  <c r="CH301" i="9"/>
  <c r="AL193" i="5"/>
  <c r="AA300" i="9"/>
  <c r="AA111" i="5"/>
  <c r="Z38" i="5"/>
  <c r="AB143" i="5"/>
  <c r="AA125" i="5"/>
  <c r="Y97" i="5"/>
  <c r="AA326" i="9"/>
  <c r="Z14" i="5"/>
  <c r="AA378" i="9"/>
  <c r="BG83" i="3"/>
  <c r="AN161" i="5"/>
  <c r="AL138" i="5"/>
  <c r="BH95" i="3"/>
  <c r="AA134" i="9"/>
  <c r="AJ248" i="5"/>
  <c r="BH309" i="3"/>
  <c r="AB42" i="9"/>
  <c r="AJ338" i="5"/>
  <c r="BG33" i="3"/>
  <c r="AA43" i="5"/>
  <c r="Z307" i="9"/>
  <c r="Z9" i="5"/>
  <c r="AB239" i="9"/>
  <c r="AK218" i="5"/>
  <c r="BJ46" i="3"/>
  <c r="CB219" i="9"/>
  <c r="AA37" i="5"/>
  <c r="AB141" i="9"/>
  <c r="AC27" i="9"/>
  <c r="AB21" i="9"/>
  <c r="AM228" i="5"/>
  <c r="Z80" i="5"/>
  <c r="AB24" i="5"/>
  <c r="AK319" i="5"/>
  <c r="AJ300" i="5"/>
  <c r="Y135" i="5"/>
  <c r="Z78" i="5"/>
  <c r="Z118" i="9"/>
  <c r="AB8" i="9"/>
  <c r="X62" i="5"/>
  <c r="Y51" i="9"/>
  <c r="AA101" i="9"/>
  <c r="AB60" i="5"/>
  <c r="AB67" i="9"/>
  <c r="AL273" i="5"/>
  <c r="Z361" i="9"/>
  <c r="X26" i="5"/>
  <c r="BK343" i="3"/>
  <c r="AK284" i="5"/>
  <c r="AM211" i="5"/>
  <c r="CD260" i="9"/>
  <c r="Z69" i="9"/>
  <c r="AM155" i="5"/>
  <c r="BG22" i="3"/>
  <c r="CH341" i="9"/>
  <c r="AJ355" i="5"/>
  <c r="Z367" i="9"/>
  <c r="AJ317" i="5"/>
  <c r="AA56" i="5"/>
  <c r="BI301" i="3"/>
  <c r="AA97" i="5"/>
  <c r="AA26" i="5"/>
  <c r="AL226" i="5"/>
  <c r="BI356" i="3"/>
  <c r="Y127" i="5"/>
  <c r="AA29" i="5"/>
  <c r="Y157" i="9"/>
  <c r="CF19" i="9"/>
  <c r="AC310" i="9"/>
  <c r="BK156" i="3"/>
  <c r="BG295" i="3"/>
  <c r="Y60" i="5"/>
  <c r="Z401" i="9"/>
  <c r="Z12" i="9"/>
  <c r="Z26" i="5"/>
  <c r="AB10" i="5"/>
  <c r="AJ197" i="5"/>
  <c r="X25" i="5"/>
  <c r="AJ22" i="5"/>
  <c r="AC397" i="9"/>
  <c r="AA28" i="9"/>
  <c r="AA276" i="9"/>
  <c r="AB253" i="9"/>
  <c r="BZ143" i="9"/>
  <c r="BK157" i="3"/>
  <c r="AA144" i="9"/>
  <c r="AB145" i="5"/>
  <c r="BI203" i="3"/>
  <c r="AA51" i="5"/>
  <c r="Z153" i="5"/>
  <c r="AM338" i="5"/>
  <c r="Z114" i="5"/>
  <c r="AJ207" i="5"/>
  <c r="AA20" i="5"/>
  <c r="Z37" i="5"/>
  <c r="AB56" i="5"/>
  <c r="AA103" i="9"/>
  <c r="Z165" i="9"/>
  <c r="Y59" i="5"/>
  <c r="X127" i="5"/>
  <c r="Z258" i="9"/>
  <c r="Y18" i="5"/>
  <c r="AB276" i="9"/>
  <c r="AB387" i="9"/>
  <c r="AN206" i="5"/>
  <c r="Z156" i="5"/>
  <c r="AK158" i="5"/>
  <c r="AK205" i="5"/>
  <c r="BK36" i="3"/>
  <c r="AB100" i="9"/>
  <c r="BI196" i="3"/>
  <c r="BI333" i="3"/>
  <c r="AA57" i="9"/>
  <c r="Y284" i="9"/>
  <c r="Z136" i="9"/>
  <c r="Z350" i="9"/>
  <c r="AA36" i="9"/>
  <c r="BI315" i="3"/>
  <c r="CE143" i="9"/>
  <c r="AJ175" i="5"/>
  <c r="AA155" i="5"/>
  <c r="Y366" i="9"/>
  <c r="BH292" i="3"/>
  <c r="AB339" i="9"/>
  <c r="AC188" i="9"/>
  <c r="BH240" i="3"/>
  <c r="AA114" i="5"/>
  <c r="BG363" i="3"/>
  <c r="AA135" i="5"/>
  <c r="AA123" i="5"/>
  <c r="BI220" i="3"/>
  <c r="Z25" i="5"/>
  <c r="AB325" i="9"/>
  <c r="AJ187" i="5"/>
  <c r="AN194" i="5"/>
  <c r="X110" i="5"/>
  <c r="Z57" i="5"/>
  <c r="AC144" i="9"/>
  <c r="AA62" i="5"/>
  <c r="BY24" i="9"/>
  <c r="AA324" i="9"/>
  <c r="BJ133" i="3"/>
  <c r="AM276" i="5"/>
  <c r="AB118" i="5"/>
  <c r="Z55" i="5"/>
  <c r="BH92" i="3"/>
  <c r="BG164" i="3"/>
  <c r="AK223" i="5"/>
  <c r="AK193" i="5"/>
  <c r="AA168" i="9"/>
  <c r="Z87" i="9"/>
  <c r="AB96" i="5"/>
  <c r="AB83" i="5"/>
  <c r="Y147" i="9"/>
  <c r="AC59" i="9"/>
  <c r="CD332" i="9"/>
  <c r="AB37" i="5"/>
  <c r="AA264" i="9"/>
  <c r="Y41" i="5"/>
  <c r="BJ57" i="3"/>
  <c r="AB30" i="5"/>
  <c r="AA102" i="9"/>
  <c r="X130" i="5"/>
  <c r="AC137" i="9"/>
  <c r="Z123" i="9"/>
  <c r="Y357" i="9"/>
  <c r="AA99" i="9"/>
  <c r="BK75" i="3"/>
  <c r="Y65" i="5"/>
  <c r="BJ297" i="3"/>
  <c r="AA115" i="5"/>
  <c r="AL168" i="5"/>
  <c r="BH136" i="3"/>
  <c r="AB43" i="5"/>
  <c r="AB351" i="9"/>
  <c r="AK233" i="5"/>
  <c r="BH131" i="3"/>
  <c r="BJ312" i="3"/>
  <c r="Z21" i="5"/>
  <c r="AA253" i="9"/>
  <c r="AL311" i="5"/>
  <c r="BK126" i="3"/>
  <c r="AJ308" i="5"/>
  <c r="AB132" i="5"/>
  <c r="Y33" i="5"/>
  <c r="BK117" i="3"/>
  <c r="AB55" i="5"/>
  <c r="X13" i="5"/>
  <c r="X32" i="5"/>
  <c r="BY299" i="9"/>
  <c r="X28" i="5"/>
  <c r="BG13" i="3"/>
  <c r="X160" i="5"/>
  <c r="AN248" i="5"/>
  <c r="AB142" i="9"/>
  <c r="AB142" i="5"/>
  <c r="Z24" i="9"/>
  <c r="AA75" i="5"/>
  <c r="BG136" i="3"/>
  <c r="Z94" i="9"/>
  <c r="BJ138" i="3"/>
  <c r="AA89" i="9"/>
  <c r="BJ197" i="3"/>
  <c r="BK224" i="3"/>
  <c r="BZ185" i="9"/>
  <c r="AB108" i="5"/>
  <c r="Z117" i="5"/>
  <c r="Y95" i="9"/>
  <c r="AB80" i="5"/>
  <c r="AK352" i="5"/>
  <c r="AL255" i="5"/>
  <c r="AC276" i="9"/>
  <c r="Z135" i="9"/>
  <c r="AC112" i="9"/>
  <c r="Z96" i="5"/>
  <c r="X151" i="5"/>
  <c r="AA393" i="9"/>
  <c r="AA387" i="9"/>
  <c r="AB148" i="5"/>
  <c r="AC220" i="9"/>
  <c r="AA12" i="5"/>
  <c r="AJ337" i="5"/>
  <c r="Y337" i="9"/>
  <c r="Y19" i="5"/>
  <c r="AA94" i="9"/>
  <c r="AC135" i="9"/>
  <c r="AA10" i="5"/>
  <c r="BZ180" i="9"/>
  <c r="AL313" i="5"/>
  <c r="Y185" i="9"/>
  <c r="Y370" i="9"/>
  <c r="AJ202" i="5"/>
  <c r="BG339" i="3"/>
  <c r="AC94" i="9"/>
  <c r="Z142" i="9"/>
  <c r="AN328" i="5"/>
  <c r="BK291" i="3"/>
  <c r="CA325" i="9"/>
  <c r="AB154" i="5"/>
  <c r="BI257" i="3"/>
  <c r="Z242" i="9"/>
  <c r="BY108" i="9"/>
  <c r="BH142" i="3"/>
  <c r="AJ196" i="5"/>
  <c r="AA283" i="9"/>
  <c r="BK104" i="3"/>
  <c r="AA109" i="5"/>
  <c r="BK355" i="3"/>
  <c r="AC136" i="9"/>
  <c r="Z88" i="5"/>
  <c r="X37" i="5"/>
  <c r="AA312" i="9"/>
  <c r="AA212" i="9"/>
  <c r="AK279" i="5"/>
  <c r="Y92" i="9"/>
  <c r="AA121" i="5"/>
  <c r="Y107" i="5"/>
  <c r="AJ180" i="5"/>
  <c r="AA202" i="9"/>
  <c r="AB392" i="9"/>
  <c r="Y114" i="5"/>
  <c r="BK175" i="3"/>
  <c r="X115" i="5"/>
  <c r="Z335" i="9"/>
  <c r="CG147" i="9"/>
  <c r="AL256" i="5"/>
  <c r="BH255" i="3"/>
  <c r="Z93" i="9"/>
  <c r="AA106" i="5"/>
  <c r="AB163" i="9"/>
  <c r="BK86" i="3"/>
  <c r="AJ347" i="5"/>
  <c r="AC301" i="9"/>
  <c r="BG121" i="3"/>
  <c r="Z245" i="9"/>
  <c r="AL288" i="5"/>
  <c r="AN156" i="5"/>
  <c r="AM197" i="5"/>
  <c r="AL307" i="5"/>
  <c r="Z13" i="5"/>
  <c r="BI205" i="3"/>
  <c r="BH157" i="3"/>
  <c r="AA64" i="5"/>
  <c r="Z134" i="5"/>
  <c r="AB370" i="9"/>
  <c r="Z86" i="5"/>
  <c r="AA33" i="5"/>
  <c r="BJ83" i="3"/>
  <c r="AA99" i="5"/>
  <c r="Y150" i="9"/>
  <c r="BK146" i="3"/>
  <c r="Z19" i="5"/>
  <c r="AA181" i="9"/>
  <c r="AJ275" i="5"/>
  <c r="Z42" i="5"/>
  <c r="AB16" i="5"/>
  <c r="AB152" i="5"/>
  <c r="Y107" i="9"/>
  <c r="Z403" i="9"/>
  <c r="AL170" i="5"/>
  <c r="AC150" i="9"/>
  <c r="Y278" i="9"/>
  <c r="CG104" i="9"/>
  <c r="BJ171" i="3"/>
  <c r="AJ346" i="5"/>
  <c r="AC66" i="9"/>
  <c r="Z59" i="9"/>
  <c r="X80" i="5"/>
  <c r="Y322" i="9"/>
  <c r="AC267" i="9"/>
  <c r="AB87" i="5"/>
  <c r="Z106" i="5"/>
  <c r="X123" i="5"/>
  <c r="CA76" i="9"/>
  <c r="AB90" i="9"/>
  <c r="AC122" i="9"/>
  <c r="BI63" i="3"/>
  <c r="X39" i="5"/>
  <c r="AA13" i="5"/>
  <c r="Y390" i="9"/>
  <c r="CC346" i="9"/>
  <c r="AK306" i="5"/>
  <c r="Y240" i="9"/>
  <c r="Y35" i="5"/>
  <c r="BI317" i="3"/>
  <c r="AA17" i="9"/>
  <c r="Y10" i="5"/>
  <c r="AA53" i="5"/>
  <c r="K22" i="3"/>
  <c r="AN280" i="5"/>
  <c r="X158" i="5"/>
  <c r="BH84" i="3"/>
  <c r="AJ130" i="5"/>
  <c r="AC283" i="9"/>
  <c r="AM346" i="5"/>
  <c r="AB109" i="5"/>
  <c r="Y46" i="5"/>
  <c r="AJ362" i="5"/>
  <c r="CH32" i="9"/>
  <c r="Z15" i="5"/>
  <c r="AA26" i="9"/>
  <c r="AB259" i="9"/>
  <c r="AL267" i="5"/>
  <c r="AB390" i="9"/>
  <c r="Y83" i="5"/>
  <c r="AB29" i="5"/>
  <c r="BY265" i="9"/>
  <c r="AC385" i="9"/>
  <c r="Z33" i="9"/>
  <c r="AJ253" i="5"/>
  <c r="Y95" i="5"/>
  <c r="X90" i="5"/>
  <c r="X77" i="5"/>
  <c r="AM137" i="5"/>
  <c r="Y257" i="9"/>
  <c r="Z63" i="9"/>
  <c r="X153" i="5"/>
  <c r="AC7" i="9"/>
  <c r="AA110" i="5"/>
  <c r="X132" i="5"/>
  <c r="BJ210" i="3"/>
  <c r="BJ93" i="3"/>
  <c r="BH134" i="3"/>
  <c r="BJ249" i="3"/>
  <c r="AC402" i="9"/>
  <c r="AB70" i="9"/>
  <c r="BH221" i="3"/>
  <c r="Z9" i="9"/>
  <c r="Z288" i="9"/>
  <c r="AA148" i="9"/>
  <c r="BI71" i="3"/>
  <c r="Y85" i="5"/>
  <c r="AB120" i="5"/>
  <c r="CH77" i="9"/>
  <c r="X66" i="5"/>
  <c r="X73" i="5"/>
  <c r="CC12" i="9"/>
  <c r="AC224" i="9"/>
  <c r="BG222" i="3"/>
  <c r="BH333" i="3"/>
  <c r="Z77" i="5"/>
  <c r="X103" i="5"/>
  <c r="BK25" i="3"/>
  <c r="AB187" i="9"/>
  <c r="AB156" i="9"/>
  <c r="Y317" i="9"/>
  <c r="BJ20" i="3"/>
  <c r="AA48" i="5"/>
  <c r="AA57" i="5"/>
  <c r="AA71" i="5"/>
  <c r="X139" i="5"/>
  <c r="AC101" i="9"/>
  <c r="AB103" i="5"/>
  <c r="AK335" i="5"/>
  <c r="BG174" i="3"/>
  <c r="AK314" i="5"/>
  <c r="AK178" i="5"/>
  <c r="AC195" i="9"/>
  <c r="X109" i="5"/>
  <c r="AB244" i="9"/>
  <c r="BI236" i="3"/>
  <c r="AB329" i="9"/>
  <c r="AB74" i="5"/>
  <c r="BK48" i="3"/>
  <c r="CC361" i="9"/>
  <c r="AM214" i="5"/>
  <c r="Z186" i="9"/>
  <c r="CG221" i="9"/>
  <c r="AB95" i="5"/>
  <c r="AA128" i="5"/>
  <c r="AB157" i="5"/>
  <c r="Z99" i="5"/>
  <c r="Y171" i="9"/>
  <c r="AB310" i="9"/>
  <c r="BH47" i="3"/>
  <c r="AM350" i="5"/>
  <c r="CH243" i="9"/>
  <c r="BI276" i="3"/>
  <c r="CB297" i="9"/>
  <c r="BJ90" i="3"/>
  <c r="Y30" i="5"/>
  <c r="AB173" i="9"/>
  <c r="X40" i="5"/>
  <c r="BK327" i="3"/>
  <c r="AM160" i="5"/>
  <c r="AC343" i="9"/>
  <c r="AA86" i="9"/>
  <c r="CE60" i="9"/>
  <c r="AB5" i="5"/>
  <c r="BZ359" i="9"/>
  <c r="BJ345" i="3"/>
  <c r="CG262" i="9"/>
  <c r="AC359" i="9"/>
  <c r="AN232" i="5"/>
  <c r="AB149" i="5"/>
  <c r="Y126" i="5"/>
  <c r="AA95" i="5"/>
  <c r="AA151" i="5"/>
  <c r="AA28" i="5"/>
  <c r="AL162" i="5"/>
  <c r="AB281" i="9"/>
  <c r="AC84" i="9"/>
  <c r="AB322" i="9"/>
  <c r="Y88" i="5"/>
  <c r="AL239" i="5"/>
  <c r="Z33" i="5"/>
  <c r="X93" i="5"/>
  <c r="BK180" i="3"/>
  <c r="AJ241" i="5"/>
  <c r="AL130" i="5"/>
  <c r="BJ348" i="3"/>
  <c r="X119" i="5"/>
  <c r="AA138" i="5"/>
  <c r="AK5" i="5"/>
  <c r="BH308" i="3"/>
  <c r="CA97" i="9"/>
  <c r="Z90" i="5"/>
  <c r="CB232" i="9"/>
  <c r="AB221" i="9"/>
  <c r="Z202" i="9"/>
  <c r="Y376" i="9"/>
  <c r="AA139" i="9"/>
  <c r="BK298" i="3"/>
  <c r="AK209" i="5"/>
  <c r="CC24" i="9"/>
  <c r="BH264" i="3"/>
  <c r="BJ38" i="3"/>
  <c r="AA149" i="5"/>
  <c r="AA54" i="9"/>
  <c r="AK261" i="5"/>
  <c r="Y124" i="5"/>
  <c r="AJ164" i="5"/>
  <c r="AA38" i="5"/>
  <c r="AK294" i="5"/>
  <c r="Y60" i="9"/>
  <c r="AC270" i="9"/>
  <c r="Z299" i="9"/>
  <c r="BY115" i="9"/>
  <c r="AB5" i="9"/>
  <c r="BZ188" i="9"/>
  <c r="CH286" i="9"/>
  <c r="AC45" i="9"/>
  <c r="Z30" i="5"/>
  <c r="AK325" i="5"/>
  <c r="Z116" i="5"/>
  <c r="AN173" i="5"/>
  <c r="AM351" i="5"/>
  <c r="AB293" i="9"/>
  <c r="AM141" i="5"/>
  <c r="BY50" i="9"/>
  <c r="AK333" i="5"/>
  <c r="AL18" i="5"/>
  <c r="AM294" i="5"/>
  <c r="AM267" i="5"/>
  <c r="AM316" i="5"/>
  <c r="AJ177" i="5"/>
  <c r="Z163" i="5"/>
  <c r="AA318" i="9"/>
  <c r="AA147" i="9"/>
  <c r="AL156" i="5"/>
  <c r="AB87" i="9"/>
  <c r="Y356" i="9"/>
  <c r="AB270" i="9"/>
  <c r="AA184" i="9"/>
  <c r="BJ293" i="3"/>
  <c r="Y118" i="5"/>
  <c r="Y99" i="5"/>
  <c r="Y87" i="9"/>
  <c r="BI46" i="3"/>
  <c r="Z120" i="5"/>
  <c r="Z277" i="9"/>
  <c r="AL259" i="5"/>
  <c r="AB344" i="9"/>
  <c r="X19" i="5"/>
  <c r="BI40" i="3"/>
  <c r="AK270" i="5"/>
  <c r="BH162" i="3"/>
  <c r="AM187" i="5"/>
  <c r="BI16" i="3"/>
  <c r="AK215" i="5"/>
  <c r="BI23" i="3"/>
  <c r="CH183" i="9"/>
  <c r="Y36" i="5"/>
  <c r="Y39" i="5"/>
  <c r="CF22" i="9"/>
  <c r="BI248" i="3"/>
  <c r="Y8" i="9"/>
  <c r="Y36" i="9"/>
  <c r="AA288" i="9"/>
  <c r="AB7" i="9"/>
  <c r="Z386" i="9"/>
  <c r="Z99" i="9"/>
  <c r="Y158" i="5"/>
  <c r="AL169" i="5"/>
  <c r="AA376" i="9"/>
  <c r="Z39" i="5"/>
  <c r="AB117" i="5"/>
  <c r="AA45" i="5"/>
  <c r="Z12" i="5"/>
  <c r="AA90" i="5"/>
  <c r="BH145" i="3"/>
  <c r="AA130" i="5"/>
  <c r="AL238" i="5"/>
  <c r="Z208" i="9"/>
  <c r="AA146" i="5"/>
  <c r="Z152" i="5"/>
  <c r="Y133" i="5"/>
  <c r="BH51" i="3"/>
  <c r="BJ76" i="3"/>
  <c r="AA24" i="5"/>
  <c r="BH345" i="3"/>
  <c r="AB112" i="5"/>
  <c r="AK174" i="5"/>
  <c r="Y241" i="9"/>
  <c r="AA284" i="9"/>
  <c r="AB139" i="5"/>
  <c r="Y259" i="9"/>
  <c r="AA140" i="5"/>
  <c r="Y67" i="9"/>
  <c r="AB22" i="9"/>
  <c r="CG326" i="9"/>
  <c r="AN219" i="5"/>
  <c r="Z5" i="5"/>
  <c r="CC324" i="9"/>
  <c r="AC271" i="9"/>
  <c r="BI307" i="3"/>
  <c r="AN239" i="5"/>
  <c r="CD253" i="9"/>
  <c r="Z131" i="5"/>
  <c r="X36" i="5"/>
  <c r="X99" i="5"/>
  <c r="AM257" i="5"/>
  <c r="AC169" i="9"/>
  <c r="BG187" i="3"/>
  <c r="CB259" i="9"/>
  <c r="AA188" i="9"/>
  <c r="Z166" i="9"/>
  <c r="AB49" i="9"/>
  <c r="AC77" i="9"/>
  <c r="AM241" i="5"/>
  <c r="AN142" i="5"/>
  <c r="AJ319" i="5"/>
  <c r="AB11" i="5"/>
  <c r="AA331" i="9"/>
  <c r="AN237" i="5"/>
  <c r="Z10" i="5"/>
  <c r="CB29" i="9"/>
  <c r="AA159" i="5"/>
  <c r="BI354" i="3"/>
  <c r="Z190" i="9"/>
  <c r="Z70" i="5"/>
  <c r="Y270" i="9"/>
  <c r="AA170" i="9"/>
  <c r="Y101" i="5"/>
  <c r="BH172" i="3"/>
  <c r="AA35" i="5"/>
  <c r="Z81" i="9"/>
  <c r="Z109" i="5"/>
  <c r="AA124" i="9"/>
  <c r="CF308" i="9"/>
  <c r="AA142" i="5"/>
  <c r="BK250" i="3"/>
  <c r="AB250" i="9"/>
  <c r="AA286" i="9"/>
  <c r="AB36" i="5"/>
  <c r="Y40" i="5"/>
  <c r="Z73" i="5"/>
  <c r="Z6" i="5"/>
  <c r="Z126" i="5"/>
  <c r="X145" i="5"/>
  <c r="CA106" i="9"/>
  <c r="AB107" i="5"/>
  <c r="Z78" i="9"/>
  <c r="AB160" i="9"/>
  <c r="X126" i="5"/>
  <c r="AC83" i="9"/>
  <c r="Z115" i="5"/>
  <c r="BJ117" i="3"/>
  <c r="AN193" i="5"/>
  <c r="Z145" i="5"/>
  <c r="AB236" i="9"/>
  <c r="AL265" i="5"/>
  <c r="AK331" i="5"/>
  <c r="CF259" i="9"/>
  <c r="AC69" i="9"/>
  <c r="Z374" i="9"/>
  <c r="AB58" i="9"/>
  <c r="AB261" i="9"/>
  <c r="BJ153" i="3"/>
  <c r="BG90" i="3"/>
  <c r="AL263" i="5"/>
  <c r="Z177" i="9"/>
  <c r="BY128" i="9"/>
  <c r="AJ343" i="5"/>
  <c r="CB53" i="9"/>
  <c r="AB81" i="5"/>
  <c r="Y108" i="9"/>
  <c r="AB104" i="5"/>
  <c r="AC246" i="9"/>
  <c r="AA98" i="5"/>
  <c r="AA127" i="5"/>
  <c r="X155" i="5"/>
  <c r="X53" i="5"/>
  <c r="AA21" i="5"/>
  <c r="Y246" i="9"/>
  <c r="X22" i="5"/>
  <c r="BK172" i="3"/>
  <c r="AA369" i="9"/>
  <c r="AC148" i="9"/>
  <c r="BG99" i="3"/>
  <c r="AJ129" i="5"/>
  <c r="AA96" i="5"/>
  <c r="BI245" i="3"/>
  <c r="BJ87" i="3"/>
  <c r="AA185" i="9"/>
  <c r="BZ295" i="9"/>
  <c r="AK237" i="5"/>
  <c r="AC208" i="9"/>
  <c r="AC384" i="9"/>
  <c r="CH12" i="9"/>
  <c r="Z292" i="9"/>
  <c r="Y129" i="5"/>
  <c r="AM278" i="5"/>
  <c r="AL166" i="5"/>
  <c r="X125" i="5"/>
  <c r="BK14" i="3"/>
  <c r="AC171" i="9"/>
  <c r="Z158" i="5"/>
  <c r="AA85" i="5"/>
  <c r="AB121" i="9"/>
  <c r="AC221" i="9"/>
  <c r="X92" i="5"/>
  <c r="BJ247" i="3"/>
  <c r="Z81" i="5"/>
  <c r="BY9" i="9"/>
  <c r="AL243" i="5"/>
  <c r="CE301" i="9"/>
  <c r="BJ50" i="3"/>
  <c r="AA126" i="5"/>
  <c r="Z95" i="5"/>
  <c r="AN331" i="5"/>
  <c r="AN299" i="5"/>
  <c r="AB49" i="5"/>
  <c r="AC269" i="9"/>
  <c r="Z162" i="5"/>
  <c r="BJ233" i="3"/>
  <c r="BZ170" i="9"/>
  <c r="AM169" i="5"/>
  <c r="AC262" i="9"/>
  <c r="AM146" i="5"/>
  <c r="AB127" i="5"/>
  <c r="Z53" i="5"/>
  <c r="AC30" i="9"/>
  <c r="Y45" i="9"/>
  <c r="AB373" i="9"/>
  <c r="X29" i="5"/>
  <c r="AC229" i="9"/>
  <c r="Z257" i="9"/>
  <c r="Y17" i="5"/>
  <c r="Z107" i="5"/>
  <c r="AB155" i="5"/>
  <c r="Y340" i="9"/>
  <c r="X57" i="5"/>
  <c r="Y58" i="5"/>
  <c r="AL249" i="5"/>
  <c r="AA203" i="9"/>
  <c r="AB82" i="5"/>
  <c r="Z308" i="9"/>
  <c r="AK238" i="5"/>
  <c r="AJ328" i="5"/>
  <c r="AB89" i="5"/>
  <c r="AC218" i="9"/>
  <c r="CF223" i="9"/>
  <c r="AB83" i="9"/>
  <c r="Y61" i="5"/>
  <c r="AA320" i="9"/>
  <c r="AA79" i="5"/>
  <c r="Z375" i="9"/>
  <c r="AC166" i="9"/>
  <c r="BK253" i="3"/>
  <c r="AM232" i="5"/>
  <c r="AB72" i="5"/>
  <c r="AJ169" i="5"/>
  <c r="BK309" i="3"/>
  <c r="AJ144" i="5"/>
  <c r="AB159" i="5"/>
  <c r="AC400" i="9"/>
  <c r="AA11" i="5"/>
  <c r="BI175" i="3"/>
  <c r="BJ330" i="3"/>
  <c r="AC36" i="9"/>
  <c r="AA30" i="5"/>
  <c r="AA16" i="9"/>
  <c r="AC199" i="9"/>
  <c r="AN288" i="5"/>
  <c r="AA150" i="5"/>
  <c r="Z328" i="9"/>
  <c r="AL236" i="5"/>
  <c r="AA260" i="9"/>
  <c r="Y24" i="5"/>
  <c r="X14" i="5"/>
  <c r="K18" i="3"/>
  <c r="AB381" i="9"/>
  <c r="Z112" i="5"/>
  <c r="BG101" i="3"/>
  <c r="Y109" i="5"/>
  <c r="X87" i="5"/>
  <c r="AA32" i="9"/>
  <c r="BI199" i="3"/>
  <c r="AB106" i="5"/>
  <c r="AB144" i="9"/>
  <c r="Y57" i="9"/>
  <c r="Y112" i="5"/>
  <c r="AJ160" i="5"/>
  <c r="AC198" i="9"/>
  <c r="AA138" i="9"/>
  <c r="Z104" i="5"/>
  <c r="AM165" i="5"/>
  <c r="BJ176" i="3"/>
  <c r="Y15" i="5"/>
  <c r="Z124" i="5"/>
  <c r="Z95" i="9"/>
  <c r="AN363" i="5"/>
  <c r="AL247" i="5"/>
  <c r="AB21" i="5"/>
  <c r="AM363" i="5"/>
  <c r="AL147" i="5"/>
  <c r="AB65" i="5"/>
  <c r="X107" i="5"/>
  <c r="AN215" i="5"/>
  <c r="AC164" i="9"/>
  <c r="AK350" i="5"/>
  <c r="AB189" i="9"/>
  <c r="AA66" i="5"/>
  <c r="AC347" i="9"/>
  <c r="BJ162" i="3"/>
  <c r="AL330" i="5"/>
  <c r="AB101" i="5"/>
  <c r="AA14" i="5"/>
  <c r="AA122" i="5"/>
  <c r="AA25" i="5"/>
  <c r="AM353" i="5"/>
  <c r="CA64" i="9"/>
  <c r="Y13" i="9"/>
  <c r="AB203" i="9"/>
  <c r="AA162" i="5"/>
  <c r="AB383" i="9"/>
  <c r="CD27" i="9"/>
  <c r="AC149" i="9"/>
  <c r="AJ163" i="5"/>
  <c r="AA7" i="5"/>
  <c r="Z71" i="5"/>
  <c r="AB158" i="5"/>
  <c r="AA164" i="5"/>
  <c r="AB115" i="9"/>
  <c r="AN243" i="5"/>
  <c r="AC187" i="9"/>
  <c r="Y161" i="5"/>
  <c r="AB340" i="9"/>
  <c r="Z43" i="5"/>
  <c r="BH319" i="3"/>
  <c r="Z98" i="9"/>
  <c r="Z66" i="5"/>
  <c r="AB22" i="5"/>
  <c r="Y92" i="5"/>
  <c r="X30" i="5"/>
  <c r="BI74" i="3"/>
  <c r="BG312" i="3"/>
  <c r="AK200" i="5"/>
  <c r="BK181" i="3"/>
  <c r="AB172" i="9"/>
  <c r="AB144" i="5"/>
  <c r="BH245" i="3"/>
  <c r="Y83" i="9"/>
  <c r="BH93" i="3"/>
  <c r="AC24" i="9"/>
  <c r="Y52" i="5"/>
  <c r="Y150" i="5"/>
  <c r="Y157" i="5"/>
  <c r="AB333" i="9"/>
  <c r="AN292" i="5"/>
  <c r="Y201" i="9"/>
  <c r="Z92" i="5"/>
  <c r="Z179" i="9"/>
  <c r="AM252" i="5"/>
  <c r="AC71" i="9"/>
  <c r="X67" i="5"/>
  <c r="AK236" i="5"/>
  <c r="Y15" i="9"/>
  <c r="Z80" i="9"/>
  <c r="X147" i="5"/>
  <c r="Y178" i="9"/>
  <c r="BI69" i="3"/>
  <c r="AB163" i="5"/>
  <c r="AN127" i="5"/>
  <c r="AN313" i="5"/>
  <c r="AB75" i="5"/>
  <c r="Y70" i="5"/>
  <c r="AB33" i="5"/>
  <c r="Z6" i="9"/>
  <c r="AL198" i="5"/>
  <c r="AC241" i="9"/>
  <c r="AJ247" i="5"/>
  <c r="Z144" i="5"/>
  <c r="AK180" i="5"/>
  <c r="BG92" i="3"/>
  <c r="AJ174" i="5"/>
  <c r="AB177" i="9"/>
  <c r="Z334" i="9"/>
  <c r="CE161" i="9"/>
  <c r="AB40" i="5"/>
  <c r="Z86" i="9"/>
  <c r="Z17" i="5"/>
  <c r="AN134" i="5"/>
  <c r="BK269" i="3"/>
  <c r="AJ283" i="5"/>
  <c r="AL321" i="5"/>
  <c r="Y47" i="5"/>
  <c r="BH217" i="3"/>
  <c r="AB170" i="9"/>
  <c r="Y162" i="5"/>
  <c r="CB187" i="9"/>
  <c r="X31" i="5"/>
  <c r="AK241" i="5"/>
  <c r="BK91" i="3"/>
  <c r="BH316" i="3"/>
  <c r="BJ266" i="3"/>
  <c r="CB326" i="9"/>
  <c r="AJ348" i="5"/>
  <c r="AA41" i="5"/>
  <c r="Y110" i="5"/>
  <c r="BH261" i="3"/>
  <c r="AN186" i="5"/>
  <c r="BJ156" i="3"/>
  <c r="AK217" i="5"/>
  <c r="Z164" i="5"/>
  <c r="AB372" i="9"/>
  <c r="X50" i="5"/>
  <c r="AL151" i="5"/>
  <c r="Y159" i="5"/>
  <c r="AN220" i="5"/>
  <c r="X120" i="5"/>
  <c r="AA83" i="5"/>
  <c r="AC209" i="9"/>
  <c r="AM245" i="5"/>
  <c r="AN160" i="5"/>
  <c r="Z16" i="5"/>
  <c r="AA78" i="5"/>
  <c r="AB294" i="9"/>
  <c r="AJ326" i="5"/>
  <c r="BG65" i="3"/>
  <c r="CH207" i="9"/>
  <c r="Y151" i="9"/>
  <c r="BI109" i="3"/>
  <c r="AJ257" i="5"/>
  <c r="Y49" i="5"/>
  <c r="AA172" i="9"/>
  <c r="X16" i="5"/>
  <c r="Z7" i="9"/>
  <c r="Z271" i="9"/>
  <c r="AC265" i="9"/>
  <c r="AA147" i="5"/>
  <c r="BH298" i="3"/>
  <c r="AC207" i="9"/>
  <c r="X163" i="5"/>
  <c r="Z142" i="5"/>
  <c r="AB138" i="5"/>
  <c r="Y20" i="5"/>
  <c r="BK133" i="3"/>
  <c r="AB130" i="9"/>
  <c r="AK216" i="5"/>
  <c r="AJ260" i="5"/>
  <c r="AA124" i="5"/>
  <c r="Z138" i="5"/>
  <c r="AB76" i="5"/>
  <c r="AK295" i="5"/>
  <c r="Z26" i="9"/>
  <c r="Y239" i="9"/>
  <c r="AM116" i="5"/>
  <c r="Z49" i="9"/>
  <c r="AC13" i="9"/>
  <c r="BH310" i="3"/>
  <c r="BK323" i="3"/>
  <c r="Z76" i="9"/>
  <c r="AB228" i="9"/>
  <c r="AA216" i="9"/>
  <c r="Y214" i="9"/>
  <c r="X70" i="5"/>
  <c r="AJ139" i="5"/>
  <c r="AA70" i="5"/>
  <c r="Z322" i="9"/>
  <c r="AM289" i="5"/>
  <c r="Y68" i="5"/>
  <c r="Z357" i="9"/>
  <c r="AL92" i="5"/>
  <c r="Y151" i="5"/>
  <c r="AA389" i="9"/>
  <c r="Z60" i="5"/>
  <c r="Y13" i="5"/>
  <c r="Z272" i="9"/>
  <c r="AK145" i="5"/>
  <c r="Z122" i="5"/>
  <c r="Y227" i="9"/>
  <c r="AB216" i="9"/>
  <c r="AN298" i="5"/>
  <c r="X79" i="5"/>
  <c r="AK148" i="5"/>
  <c r="AL310" i="5"/>
  <c r="AK327" i="5"/>
  <c r="AJ133" i="5"/>
  <c r="BY212" i="9"/>
  <c r="Y5" i="5"/>
  <c r="AB349" i="9"/>
  <c r="Z5" i="9"/>
  <c r="X152" i="5"/>
  <c r="AB80" i="9"/>
  <c r="Z221" i="9"/>
  <c r="Y148" i="5"/>
  <c r="BI303" i="3"/>
  <c r="AC88" i="9"/>
  <c r="AB73" i="5"/>
  <c r="AK341" i="5"/>
  <c r="AB124" i="5"/>
  <c r="AL219" i="5"/>
  <c r="AB69" i="5"/>
  <c r="Z125" i="5"/>
  <c r="AK168" i="5"/>
  <c r="AC370" i="9"/>
  <c r="Y339" i="9"/>
  <c r="Y136" i="5"/>
  <c r="Z236" i="9"/>
  <c r="AB35" i="5"/>
  <c r="BH263" i="3"/>
  <c r="AN163" i="5"/>
  <c r="Y62" i="5"/>
  <c r="AM67" i="5"/>
  <c r="AL174" i="5"/>
  <c r="BK247" i="3"/>
  <c r="CG259" i="9"/>
  <c r="CF236" i="9"/>
  <c r="AA134" i="5"/>
  <c r="Z60" i="9"/>
  <c r="CB249" i="9"/>
  <c r="BG71" i="3"/>
  <c r="BJ230" i="3"/>
  <c r="BJ148" i="3"/>
  <c r="AJ173" i="5"/>
  <c r="AB32" i="5"/>
  <c r="BK238" i="3"/>
  <c r="X117" i="5"/>
  <c r="Y82" i="5"/>
  <c r="Y191" i="9"/>
  <c r="AB91" i="5"/>
  <c r="BG280" i="3"/>
  <c r="Y130" i="5"/>
  <c r="AN251" i="5"/>
  <c r="AB25" i="5"/>
  <c r="X137" i="5"/>
  <c r="AA272" i="9"/>
  <c r="AA63" i="9"/>
  <c r="AC133" i="9"/>
  <c r="BG248" i="3"/>
  <c r="BG343" i="3"/>
  <c r="Z56" i="5"/>
  <c r="X159" i="5"/>
  <c r="AC172" i="9"/>
  <c r="Y382" i="9"/>
  <c r="BY267" i="9"/>
  <c r="AB129" i="9"/>
  <c r="AC306" i="9"/>
  <c r="AC273" i="9"/>
  <c r="AM231" i="5"/>
  <c r="AL235" i="5"/>
  <c r="AL334" i="5"/>
  <c r="AB157" i="9"/>
  <c r="BG241" i="3"/>
  <c r="CC304" i="9"/>
  <c r="BK357" i="3"/>
  <c r="AB23" i="9"/>
  <c r="Z339" i="9"/>
  <c r="BG349" i="3"/>
  <c r="BI25" i="3"/>
  <c r="Y149" i="5"/>
  <c r="AB161" i="5"/>
  <c r="AL161" i="5"/>
  <c r="AB98" i="5"/>
  <c r="Y143" i="5"/>
  <c r="Z150" i="9"/>
  <c r="BK111" i="3"/>
  <c r="Z262" i="9"/>
  <c r="AB78" i="5"/>
  <c r="AN164" i="5"/>
  <c r="AM272" i="5"/>
  <c r="AA30" i="9"/>
  <c r="Y129" i="9"/>
  <c r="AN130" i="5"/>
  <c r="BH267" i="3"/>
  <c r="BK87" i="3"/>
  <c r="AJ218" i="5"/>
  <c r="AB140" i="5"/>
  <c r="Z332" i="9"/>
  <c r="AM229" i="5"/>
  <c r="X78" i="5"/>
  <c r="AB57" i="5"/>
  <c r="AB164" i="9"/>
  <c r="AA74" i="5"/>
  <c r="AA118" i="5"/>
  <c r="K21" i="3"/>
  <c r="AA89" i="5"/>
  <c r="Z159" i="5"/>
  <c r="AJ143" i="5"/>
  <c r="BK358" i="3"/>
  <c r="Z29" i="5"/>
  <c r="AC336" i="9"/>
  <c r="Z84" i="5"/>
  <c r="AN294" i="5"/>
  <c r="AB386" i="9"/>
  <c r="AB46" i="9"/>
  <c r="BJ96" i="3"/>
  <c r="Z47" i="5"/>
  <c r="AB121" i="5"/>
  <c r="Z147" i="9"/>
  <c r="Z121" i="5"/>
  <c r="Y71" i="5"/>
  <c r="BJ274" i="3"/>
  <c r="AL157" i="5"/>
  <c r="Z140" i="9"/>
  <c r="AA313" i="9"/>
  <c r="AM246" i="5"/>
  <c r="AA72" i="5"/>
  <c r="AB398" i="9"/>
  <c r="AN213" i="5"/>
  <c r="AA87" i="5"/>
  <c r="AC305" i="9"/>
  <c r="Z118" i="5"/>
  <c r="Y102" i="5"/>
  <c r="Z75" i="5"/>
  <c r="AJ215" i="5"/>
  <c r="CG185" i="9"/>
  <c r="BJ128" i="3"/>
  <c r="Y394" i="9"/>
  <c r="AL314" i="5"/>
  <c r="AB116" i="5"/>
  <c r="CA234" i="9"/>
  <c r="AB353" i="9"/>
  <c r="AN145" i="5"/>
  <c r="AJ191" i="5"/>
  <c r="AL131" i="5"/>
  <c r="AB114" i="9"/>
  <c r="Y299" i="9"/>
  <c r="AJ255" i="5"/>
  <c r="X140" i="5"/>
  <c r="Z160" i="5"/>
  <c r="BH312" i="3"/>
  <c r="Y365" i="9"/>
  <c r="Y48" i="5"/>
  <c r="Z149" i="5"/>
  <c r="Z27" i="5"/>
  <c r="Z136" i="5"/>
  <c r="CA155" i="9"/>
  <c r="K20" i="3"/>
  <c r="Z69" i="5"/>
  <c r="Z249" i="9"/>
  <c r="X23" i="5"/>
  <c r="BG348" i="3"/>
  <c r="AB20" i="5"/>
  <c r="Y254" i="9"/>
  <c r="Z175" i="9"/>
  <c r="AL203" i="5"/>
  <c r="AL206" i="5"/>
  <c r="BK112" i="3"/>
  <c r="Y93" i="5"/>
  <c r="AB27" i="5"/>
  <c r="X69" i="5"/>
  <c r="X12" i="5"/>
  <c r="AA137" i="5"/>
  <c r="AM28" i="5"/>
  <c r="X83" i="5"/>
  <c r="Z385" i="9"/>
  <c r="AC391" i="9"/>
  <c r="X114" i="5"/>
  <c r="BH184" i="3"/>
  <c r="AB61" i="5"/>
  <c r="AA234" i="9"/>
  <c r="BK305" i="3"/>
  <c r="AM343" i="5"/>
  <c r="AK190" i="5"/>
  <c r="AJ223" i="5"/>
  <c r="CF17" i="9"/>
  <c r="Y132" i="5"/>
  <c r="X84" i="5"/>
  <c r="AB186" i="9"/>
  <c r="AC64" i="9"/>
  <c r="AA83" i="9"/>
  <c r="AN283" i="5"/>
  <c r="AL319" i="5"/>
  <c r="Z134" i="9"/>
  <c r="AC259" i="9"/>
  <c r="Z113" i="9"/>
  <c r="AA116" i="9"/>
  <c r="Z127" i="5"/>
  <c r="CF279" i="9"/>
  <c r="AN153" i="5"/>
  <c r="AM309" i="5"/>
  <c r="X38" i="5"/>
  <c r="AN360" i="5"/>
  <c r="AA159" i="9"/>
  <c r="Z31" i="5"/>
  <c r="BI187" i="3"/>
  <c r="AA160" i="5"/>
  <c r="BJ71" i="3"/>
  <c r="AA92" i="5"/>
  <c r="AN137" i="5"/>
  <c r="Z44" i="5"/>
  <c r="AA40" i="5"/>
  <c r="Y149" i="9"/>
  <c r="AA197" i="9"/>
  <c r="AB76" i="9"/>
  <c r="AJ299" i="5"/>
  <c r="AB39" i="9"/>
  <c r="X143" i="5"/>
  <c r="Z64" i="5"/>
  <c r="AN217" i="5"/>
  <c r="CB217" i="9"/>
  <c r="Z114" i="9"/>
  <c r="CE122" i="9"/>
  <c r="AL278" i="5"/>
  <c r="AB115" i="5"/>
  <c r="AK51" i="5"/>
  <c r="BG317" i="3"/>
  <c r="AA23" i="9"/>
  <c r="AJ34" i="5"/>
  <c r="Y53" i="5"/>
  <c r="BH28" i="3"/>
  <c r="AC294" i="9"/>
  <c r="BK105" i="3"/>
  <c r="CH299" i="9"/>
  <c r="AM361" i="5"/>
  <c r="AA261" i="9"/>
  <c r="AB70" i="5"/>
  <c r="AB371" i="9"/>
  <c r="AC125" i="9"/>
  <c r="Z139" i="5"/>
  <c r="CB138" i="9"/>
  <c r="AJ183" i="5"/>
  <c r="BH74" i="3"/>
  <c r="AA304" i="9"/>
  <c r="AA388" i="9"/>
  <c r="AM251" i="5"/>
  <c r="AC111" i="9"/>
  <c r="AN295" i="5"/>
  <c r="AL327" i="5"/>
  <c r="Y69" i="5"/>
  <c r="AB345" i="9"/>
  <c r="Z13" i="9"/>
  <c r="AA244" i="9"/>
  <c r="X5" i="5"/>
  <c r="AB113" i="5"/>
  <c r="AJ186" i="5"/>
  <c r="AA162" i="9"/>
  <c r="AK208" i="5"/>
  <c r="Y74" i="5"/>
  <c r="X133" i="5"/>
  <c r="AN359" i="5"/>
  <c r="Z254" i="9"/>
  <c r="AL218" i="5"/>
  <c r="BI140" i="3"/>
  <c r="AM277" i="5"/>
  <c r="AM177" i="5"/>
  <c r="AA351" i="9"/>
  <c r="AN354" i="5"/>
  <c r="BI346" i="3"/>
  <c r="Y281" i="9"/>
  <c r="BJ141" i="3"/>
  <c r="BI316" i="3"/>
  <c r="BH164" i="3"/>
  <c r="AA233" i="9"/>
  <c r="BI107" i="3"/>
  <c r="BY88" i="9"/>
  <c r="BH61" i="3"/>
  <c r="Y79" i="5"/>
  <c r="Y156" i="5"/>
  <c r="Y164" i="5"/>
  <c r="Y67" i="5"/>
  <c r="BY64" i="9"/>
  <c r="X111" i="5"/>
  <c r="AA104" i="5"/>
  <c r="Z65" i="5"/>
  <c r="AB18" i="5"/>
  <c r="AB300" i="9"/>
  <c r="BG332" i="3"/>
  <c r="AB48" i="9"/>
  <c r="AB97" i="9"/>
  <c r="AB64" i="5"/>
  <c r="Z34" i="5"/>
  <c r="Y51" i="5"/>
  <c r="X157" i="5"/>
  <c r="BZ78" i="9"/>
  <c r="BI232" i="3"/>
  <c r="AK289" i="5"/>
  <c r="AC389" i="9"/>
  <c r="AA107" i="5"/>
  <c r="AA94" i="5"/>
  <c r="Y26" i="5"/>
  <c r="Y75" i="5"/>
  <c r="AC313" i="9"/>
  <c r="X88" i="5"/>
  <c r="AN122" i="5"/>
  <c r="BK211" i="3"/>
  <c r="BK197" i="3"/>
  <c r="AK88" i="5"/>
  <c r="Z59" i="5"/>
  <c r="CG209" i="9"/>
  <c r="X76" i="5"/>
  <c r="AA129" i="5"/>
  <c r="AA148" i="5"/>
  <c r="X45" i="5"/>
  <c r="AM199" i="5"/>
  <c r="AA107" i="9"/>
  <c r="X98" i="5"/>
  <c r="BH147" i="3"/>
  <c r="AB32" i="9"/>
  <c r="BY231" i="9"/>
  <c r="AK204" i="5"/>
  <c r="AB92" i="5"/>
  <c r="Y347" i="9"/>
  <c r="Y44" i="5"/>
  <c r="AB106" i="9"/>
  <c r="AA296" i="9"/>
  <c r="AM333" i="5"/>
  <c r="AC309" i="9"/>
  <c r="BG250" i="3"/>
  <c r="BI287" i="3"/>
  <c r="CC192" i="9"/>
  <c r="BK198" i="3"/>
  <c r="Y28" i="5"/>
  <c r="AA102" i="5"/>
  <c r="AN176" i="5"/>
  <c r="AA49" i="5"/>
  <c r="BG157" i="3"/>
  <c r="AL204" i="5"/>
  <c r="AB51" i="9"/>
  <c r="AL179" i="5"/>
  <c r="Y145" i="5"/>
  <c r="AB57" i="9"/>
  <c r="Z41" i="5"/>
  <c r="BI135" i="3"/>
  <c r="AM69" i="5"/>
  <c r="AA371" i="9"/>
  <c r="Y192" i="9"/>
  <c r="AJ254" i="5"/>
  <c r="AA42" i="5"/>
  <c r="AA39" i="5"/>
  <c r="Z72" i="5"/>
  <c r="AK316" i="5"/>
  <c r="AC314" i="9"/>
  <c r="AN343" i="5"/>
  <c r="Y50" i="5"/>
  <c r="Z89" i="5"/>
  <c r="AA211" i="9"/>
  <c r="Z128" i="5"/>
  <c r="AB86" i="5"/>
  <c r="AA198" i="9"/>
  <c r="CH113" i="9"/>
  <c r="AC129" i="9"/>
  <c r="CH214" i="9"/>
  <c r="X102" i="5"/>
  <c r="Z139" i="9"/>
  <c r="Y78" i="5"/>
  <c r="BG185" i="3"/>
  <c r="AC62" i="9"/>
  <c r="BI180" i="3"/>
  <c r="Z155" i="5"/>
  <c r="AA36" i="5"/>
  <c r="BI162" i="3"/>
  <c r="Z67" i="5"/>
  <c r="AM243" i="5"/>
  <c r="AA340" i="9"/>
  <c r="AK133" i="5"/>
  <c r="AK171" i="5"/>
  <c r="AC345" i="9"/>
  <c r="AM98" i="5"/>
  <c r="AA385" i="9"/>
  <c r="Y160" i="5"/>
  <c r="AN289" i="5"/>
  <c r="AA256" i="9"/>
  <c r="Z306" i="9"/>
  <c r="AL287" i="5"/>
  <c r="Z18" i="9"/>
  <c r="AB126" i="9"/>
  <c r="AA152" i="5"/>
  <c r="AJ357" i="5"/>
  <c r="X142" i="5"/>
  <c r="Z168" i="9"/>
  <c r="CB256" i="9"/>
  <c r="Z25" i="9"/>
  <c r="Z314" i="9"/>
  <c r="Z24" i="5"/>
  <c r="AL338" i="5"/>
  <c r="X100" i="5"/>
  <c r="BK235" i="3"/>
  <c r="AB105" i="5"/>
  <c r="AB226" i="9"/>
  <c r="AK309" i="5"/>
  <c r="AN7" i="5"/>
  <c r="AA65" i="5"/>
  <c r="AB28" i="5"/>
  <c r="AB119" i="5"/>
  <c r="BG145" i="3"/>
  <c r="AB140" i="9"/>
  <c r="BH287" i="3"/>
  <c r="AA224" i="9"/>
  <c r="Z11" i="5"/>
  <c r="AC300" i="9"/>
  <c r="AJ224" i="5"/>
  <c r="K23" i="3"/>
  <c r="AK135" i="5"/>
  <c r="AA123" i="9"/>
  <c r="AL328" i="5"/>
  <c r="AM90" i="5"/>
  <c r="Z193" i="9"/>
  <c r="BK322" i="3"/>
  <c r="AB247" i="9"/>
  <c r="AA27" i="5"/>
  <c r="Y84" i="5"/>
  <c r="AM143" i="5"/>
  <c r="BG337" i="3"/>
  <c r="AA72" i="9"/>
  <c r="Y144" i="5"/>
  <c r="Z101" i="9"/>
  <c r="BI73" i="3"/>
  <c r="Z355" i="9"/>
  <c r="X59" i="5"/>
  <c r="BG166" i="3"/>
  <c r="AM144" i="5"/>
  <c r="BJ326" i="3"/>
  <c r="AC219" i="9"/>
  <c r="AB266" i="9"/>
  <c r="AB295" i="9"/>
  <c r="BH248" i="3"/>
  <c r="AB347" i="9"/>
  <c r="AB179" i="9"/>
  <c r="Z40" i="5"/>
  <c r="AC299" i="9"/>
  <c r="Y153" i="5"/>
  <c r="AM286" i="5"/>
  <c r="X138" i="5"/>
  <c r="AB41" i="5"/>
  <c r="AN362" i="5"/>
  <c r="AA32" i="5"/>
  <c r="Y398" i="9"/>
  <c r="Z319" i="9"/>
  <c r="BK125" i="3"/>
  <c r="AM280" i="5"/>
  <c r="X149" i="5"/>
  <c r="AA274" i="9"/>
  <c r="AA247" i="9"/>
  <c r="AL181" i="5"/>
  <c r="BH207" i="3"/>
  <c r="BJ200" i="3"/>
  <c r="AB84" i="5"/>
  <c r="AK39" i="5"/>
  <c r="BH348" i="3"/>
  <c r="X96" i="5"/>
  <c r="AN185" i="5"/>
  <c r="Y290" i="9"/>
  <c r="AB78" i="9"/>
  <c r="AB265" i="9"/>
  <c r="BH347" i="3"/>
  <c r="CH91" i="9"/>
  <c r="AB136" i="5"/>
  <c r="AB397" i="9"/>
  <c r="BJ62" i="3"/>
  <c r="AA82" i="5"/>
  <c r="AB9" i="5"/>
  <c r="AA76" i="5"/>
  <c r="AB24" i="9"/>
  <c r="AA52" i="5"/>
  <c r="X94" i="5"/>
  <c r="BH179" i="3"/>
  <c r="AJ209" i="5"/>
  <c r="AA68" i="5"/>
  <c r="Z119" i="5"/>
  <c r="Y134" i="5"/>
  <c r="AA93" i="5"/>
  <c r="AB348" i="9"/>
  <c r="Z161" i="9"/>
  <c r="CF60" i="9"/>
  <c r="Z68" i="9"/>
  <c r="BI158" i="3"/>
  <c r="AB28" i="9"/>
  <c r="X150" i="5"/>
  <c r="Y85" i="9"/>
  <c r="BG62" i="3"/>
  <c r="AA143" i="5"/>
  <c r="BJ238" i="3"/>
  <c r="AA192" i="9"/>
  <c r="BH270" i="3"/>
  <c r="AN323" i="5"/>
  <c r="AN321" i="5"/>
  <c r="BG102" i="3"/>
  <c r="AL154" i="5"/>
  <c r="AA169" i="9"/>
  <c r="BJ69" i="3"/>
  <c r="BK342" i="3"/>
  <c r="BI261" i="3"/>
  <c r="Z76" i="5"/>
  <c r="BI324" i="3"/>
  <c r="Z261" i="9"/>
  <c r="AA354" i="9"/>
  <c r="AB77" i="5"/>
  <c r="AA10" i="9"/>
  <c r="AB60" i="9"/>
  <c r="AJ295" i="5"/>
  <c r="BJ284" i="3"/>
  <c r="AA183" i="9"/>
  <c r="AC49" i="9"/>
  <c r="X56" i="5"/>
  <c r="AC119" i="9"/>
  <c r="AA399" i="9"/>
  <c r="Z36" i="5"/>
  <c r="CF101" i="9"/>
  <c r="Z132" i="5"/>
  <c r="AA133" i="9"/>
  <c r="AL293" i="5"/>
  <c r="BJ356" i="3"/>
  <c r="BG112" i="3"/>
  <c r="Y9" i="9"/>
  <c r="AN175" i="5"/>
  <c r="BK139" i="3"/>
  <c r="AB13" i="5"/>
  <c r="Y16" i="5"/>
  <c r="AC266" i="9"/>
  <c r="AM172" i="5"/>
  <c r="AN358" i="5"/>
  <c r="X148" i="5"/>
  <c r="AJ228" i="5"/>
  <c r="AN329" i="5"/>
  <c r="AC287" i="9"/>
  <c r="AJ246" i="5"/>
  <c r="BI314" i="3"/>
  <c r="X17" i="5"/>
  <c r="BG163" i="3"/>
  <c r="AB306" i="9"/>
  <c r="AA50" i="9"/>
  <c r="AN225" i="5"/>
  <c r="BH155" i="3"/>
  <c r="BJ106" i="3"/>
  <c r="AB111" i="5"/>
  <c r="BH317" i="3"/>
  <c r="Z82" i="5"/>
  <c r="AM261" i="5"/>
  <c r="X74" i="5"/>
  <c r="AB88" i="9"/>
  <c r="AJ136" i="5"/>
  <c r="AA133" i="5"/>
  <c r="AB183" i="9"/>
  <c r="AC104" i="9"/>
  <c r="AB94" i="5"/>
  <c r="AL211" i="5"/>
  <c r="AB71" i="5"/>
  <c r="AA60" i="5"/>
  <c r="AA316" i="9"/>
  <c r="AA281" i="9"/>
  <c r="AC249" i="9"/>
  <c r="Y32" i="5"/>
  <c r="Z194" i="9"/>
  <c r="Z63" i="5"/>
  <c r="AM191" i="5"/>
  <c r="Y113" i="5"/>
  <c r="Z115" i="9"/>
  <c r="Z111" i="5"/>
  <c r="Z320" i="9"/>
  <c r="AB129" i="5"/>
  <c r="AL149" i="5"/>
  <c r="X108" i="5"/>
  <c r="AA23" i="5"/>
  <c r="Y262" i="9"/>
  <c r="AB50" i="5"/>
  <c r="AB26" i="9"/>
  <c r="AA60" i="9"/>
  <c r="Z229" i="9"/>
  <c r="CB250" i="9"/>
  <c r="CG358" i="9"/>
  <c r="BJ182" i="3"/>
  <c r="BJ186" i="3"/>
  <c r="AA131" i="5"/>
  <c r="X97" i="5"/>
  <c r="Y31" i="5"/>
  <c r="AA343" i="9"/>
  <c r="Z67" i="9"/>
  <c r="X81" i="5"/>
  <c r="BJ336" i="3"/>
  <c r="AN305" i="5"/>
  <c r="AC183" i="9"/>
  <c r="AL304" i="5"/>
  <c r="Y113" i="9"/>
  <c r="AM126" i="5"/>
  <c r="AL329" i="5"/>
  <c r="Z228" i="9"/>
  <c r="BH121" i="3"/>
  <c r="BK83" i="3"/>
  <c r="Z101" i="5"/>
  <c r="AB324" i="9"/>
  <c r="AB127" i="9"/>
  <c r="AL348" i="5"/>
  <c r="AL306" i="5"/>
  <c r="AB59" i="5"/>
  <c r="AB7" i="5"/>
  <c r="BJ103" i="3"/>
  <c r="AA55" i="9"/>
  <c r="AA59" i="5"/>
  <c r="Y26" i="9"/>
  <c r="X162" i="5"/>
  <c r="BH351" i="3"/>
  <c r="BJ159" i="3"/>
  <c r="AM223" i="5"/>
  <c r="Y301" i="9"/>
  <c r="AA39" i="9"/>
  <c r="AK239" i="5"/>
  <c r="BK165" i="3"/>
  <c r="AL339" i="5"/>
  <c r="BH176" i="3"/>
  <c r="AN155" i="5"/>
  <c r="AB193" i="9"/>
  <c r="BK245" i="3"/>
  <c r="CF105" i="9"/>
  <c r="AK132" i="5"/>
  <c r="Y98" i="9"/>
  <c r="AA81" i="5"/>
  <c r="AA277" i="9"/>
  <c r="Z74" i="5"/>
  <c r="AA302" i="9"/>
  <c r="AK310" i="5"/>
  <c r="X63" i="5"/>
  <c r="AC22" i="9"/>
  <c r="X10" i="5"/>
  <c r="BI18" i="3"/>
  <c r="BK176" i="3"/>
  <c r="AL237" i="5"/>
  <c r="BI188" i="3"/>
  <c r="Y139" i="9"/>
  <c r="AJ290" i="5"/>
  <c r="AB138" i="9"/>
  <c r="AB51" i="5"/>
  <c r="AK127" i="5"/>
  <c r="Y27" i="5"/>
  <c r="AC110" i="9"/>
  <c r="BJ39" i="3"/>
  <c r="Y207" i="9"/>
  <c r="AB85" i="9"/>
  <c r="CD169" i="9"/>
  <c r="BK118" i="3"/>
  <c r="Y7" i="5"/>
  <c r="AB66" i="5"/>
  <c r="Z18" i="5"/>
  <c r="AL318" i="5"/>
  <c r="Z20" i="5"/>
  <c r="Y105" i="5"/>
  <c r="Z150" i="5"/>
  <c r="X135" i="5"/>
  <c r="BG147" i="3"/>
  <c r="AK343" i="5"/>
  <c r="AB38" i="9"/>
  <c r="Y29" i="5"/>
  <c r="BK328" i="3"/>
  <c r="AA103" i="5"/>
  <c r="BI215" i="3"/>
  <c r="AM269" i="5"/>
  <c r="AN178" i="5"/>
  <c r="X141" i="5"/>
  <c r="AB93" i="5"/>
  <c r="Z157" i="5"/>
  <c r="AJ229" i="5"/>
  <c r="AM176" i="5"/>
  <c r="AB396" i="9"/>
  <c r="BI151" i="3"/>
  <c r="BH126" i="3"/>
  <c r="X95" i="5"/>
  <c r="AJ364" i="5"/>
  <c r="BI326" i="3"/>
  <c r="AC53" i="9"/>
  <c r="AC82" i="9"/>
  <c r="BI302" i="3"/>
  <c r="AB267" i="9"/>
  <c r="CB18" i="9"/>
  <c r="AB134" i="5"/>
  <c r="AM222" i="5"/>
  <c r="AM248" i="5"/>
  <c r="Z41" i="9"/>
  <c r="AC93" i="9"/>
  <c r="AA111" i="9"/>
  <c r="AL223" i="5"/>
  <c r="Y125" i="5"/>
  <c r="AA383" i="9"/>
  <c r="AB205" i="9"/>
  <c r="CD47" i="9"/>
  <c r="AB58" i="5"/>
  <c r="AJ360" i="5"/>
  <c r="Y104" i="5"/>
  <c r="AL158" i="5"/>
  <c r="AB16" i="9"/>
  <c r="X104" i="5"/>
  <c r="AM224" i="5"/>
  <c r="Z49" i="5"/>
  <c r="AB99" i="5"/>
  <c r="AL289" i="5"/>
  <c r="AA19" i="5"/>
  <c r="BJ40" i="3"/>
  <c r="BG226" i="3"/>
  <c r="AA132" i="5"/>
  <c r="Y280" i="9"/>
  <c r="Z7" i="5"/>
  <c r="Y212" i="9"/>
  <c r="BZ136" i="9"/>
  <c r="AJ233" i="5"/>
  <c r="BI14" i="3"/>
  <c r="AN250" i="5"/>
  <c r="AK225" i="5"/>
  <c r="AL205" i="5"/>
  <c r="AA115" i="9"/>
  <c r="Y9" i="5"/>
  <c r="Z171" i="9"/>
  <c r="AC217" i="9"/>
  <c r="AA130" i="9"/>
  <c r="AC57" i="9"/>
  <c r="BI329" i="3"/>
  <c r="AL285" i="5"/>
  <c r="AB79" i="5"/>
  <c r="X154" i="5"/>
  <c r="Z77" i="9"/>
  <c r="AK165" i="5"/>
  <c r="AA177" i="9"/>
  <c r="BZ273" i="9"/>
  <c r="AA156" i="5"/>
  <c r="AM356" i="5"/>
  <c r="X118" i="5"/>
  <c r="CA141" i="9"/>
  <c r="AM284" i="5"/>
  <c r="CH348" i="9"/>
  <c r="AN166" i="5"/>
  <c r="CH138" i="9"/>
  <c r="BK270" i="3"/>
  <c r="AK355" i="5"/>
  <c r="Z131" i="9"/>
  <c r="AK211" i="5"/>
  <c r="CB128" i="9"/>
  <c r="AA132" i="9"/>
  <c r="BJ271" i="3"/>
  <c r="AK267" i="5"/>
  <c r="AL146" i="5"/>
  <c r="BH32" i="3"/>
  <c r="AN296" i="5"/>
  <c r="AA100" i="9"/>
  <c r="BI249" i="3"/>
  <c r="AJ125" i="5"/>
  <c r="AM183" i="5"/>
  <c r="AB125" i="9"/>
  <c r="BG115" i="3"/>
  <c r="CF96" i="9"/>
  <c r="AJ5" i="5"/>
  <c r="CD82" i="9"/>
  <c r="Y98" i="5"/>
  <c r="BG351" i="3"/>
  <c r="CB141" i="9"/>
  <c r="CB78" i="9"/>
  <c r="CC10" i="9"/>
  <c r="CE323" i="9"/>
  <c r="BK39" i="3"/>
  <c r="BK137" i="3"/>
  <c r="AM250" i="5"/>
  <c r="AM166" i="5"/>
  <c r="AC296" i="9"/>
  <c r="X55" i="5"/>
  <c r="AA35" i="9"/>
  <c r="AM255" i="5"/>
  <c r="AC121" i="9"/>
  <c r="BG197" i="3"/>
  <c r="BJ98" i="3"/>
  <c r="Z152" i="9"/>
  <c r="Z224" i="9"/>
  <c r="AB114" i="5"/>
  <c r="AK265" i="5"/>
  <c r="BJ89" i="3"/>
  <c r="AN340" i="5"/>
  <c r="AJ278" i="5"/>
  <c r="AN327" i="5"/>
  <c r="AM237" i="5"/>
  <c r="Z201" i="9"/>
  <c r="CC177" i="9"/>
  <c r="AK164" i="5"/>
  <c r="AK170" i="5"/>
  <c r="AB143" i="9"/>
  <c r="AA43" i="9"/>
  <c r="CC222" i="9"/>
  <c r="BJ104" i="3"/>
  <c r="BH54" i="3"/>
  <c r="CF268" i="9"/>
  <c r="CD186" i="9"/>
  <c r="Z83" i="9"/>
  <c r="CE30" i="9"/>
  <c r="AB378" i="9"/>
  <c r="AA73" i="9"/>
  <c r="CA48" i="9"/>
  <c r="CH202" i="9"/>
  <c r="Z111" i="9"/>
  <c r="Z388" i="9"/>
  <c r="BI235" i="3"/>
  <c r="CB253" i="9"/>
  <c r="AK300" i="5"/>
  <c r="AC85" i="9"/>
  <c r="AL183" i="5"/>
  <c r="BI53" i="3"/>
  <c r="BG214" i="3"/>
  <c r="AC162" i="9"/>
  <c r="BJ273" i="3"/>
  <c r="Z330" i="9"/>
  <c r="Z98" i="5"/>
  <c r="AN17" i="5"/>
  <c r="AN136" i="5"/>
  <c r="CG127" i="9"/>
  <c r="AB15" i="5"/>
  <c r="Y253" i="9"/>
  <c r="AA112" i="5"/>
  <c r="CH136" i="9"/>
  <c r="AB6" i="5"/>
  <c r="AA108" i="5"/>
  <c r="X18" i="5"/>
  <c r="Y56" i="5"/>
  <c r="AJ291" i="5"/>
  <c r="AJ270" i="5"/>
  <c r="AA120" i="5"/>
  <c r="X91" i="5"/>
  <c r="CF203" i="9"/>
  <c r="AC184" i="9"/>
  <c r="Y196" i="9"/>
  <c r="BG144" i="3"/>
  <c r="AM153" i="5"/>
  <c r="Z52" i="5"/>
  <c r="BJ313" i="3"/>
  <c r="BG257" i="3"/>
  <c r="AL282" i="5"/>
  <c r="Z79" i="9"/>
  <c r="AN231" i="5"/>
  <c r="Z68" i="5"/>
  <c r="X24" i="5"/>
  <c r="X86" i="5"/>
  <c r="AN315" i="5"/>
  <c r="AK329" i="5"/>
  <c r="AA266" i="9"/>
  <c r="X21" i="5"/>
  <c r="AK191" i="5"/>
  <c r="X61" i="5"/>
  <c r="AM184" i="5"/>
  <c r="Z212" i="9"/>
  <c r="AM340" i="5"/>
  <c r="Z210" i="9"/>
  <c r="BK299" i="3"/>
  <c r="AB151" i="9"/>
  <c r="BG159" i="3"/>
  <c r="AB285" i="9"/>
  <c r="BK345" i="3"/>
  <c r="Z127" i="9"/>
  <c r="AC18" i="9"/>
  <c r="Y109" i="9"/>
  <c r="Y353" i="9"/>
  <c r="Y115" i="9"/>
  <c r="AA246" i="9"/>
  <c r="AC247" i="9"/>
  <c r="AC216" i="9"/>
  <c r="CD83" i="9"/>
  <c r="BJ337" i="3"/>
  <c r="BZ92" i="9"/>
  <c r="AL194" i="5"/>
  <c r="BY182" i="9"/>
  <c r="Z379" i="9"/>
  <c r="BK92" i="3"/>
  <c r="AB52" i="5"/>
  <c r="BH215" i="3"/>
  <c r="Y355" i="9"/>
  <c r="AM301" i="5"/>
  <c r="BG186" i="3"/>
  <c r="X161" i="5"/>
  <c r="BJ151" i="3"/>
  <c r="AC282" i="9"/>
  <c r="AJ124" i="5"/>
  <c r="BG44" i="3"/>
  <c r="BH132" i="3"/>
  <c r="AB389" i="9"/>
  <c r="BH115" i="3"/>
  <c r="Z276" i="9"/>
  <c r="CB67" i="9"/>
  <c r="CH115" i="9"/>
  <c r="CG173" i="9"/>
  <c r="CB254" i="9"/>
  <c r="BK184" i="3"/>
  <c r="Z285" i="9"/>
  <c r="BK256" i="3"/>
  <c r="CH27" i="9"/>
  <c r="AL148" i="5"/>
  <c r="AB272" i="9"/>
  <c r="AM162" i="5"/>
  <c r="CE356" i="9"/>
  <c r="AC382" i="9"/>
  <c r="CH119" i="9"/>
  <c r="BJ351" i="3"/>
  <c r="BJ139" i="3"/>
  <c r="AM235" i="5"/>
  <c r="BZ361" i="9"/>
  <c r="BG354" i="3"/>
  <c r="BH39" i="3"/>
  <c r="BK189" i="3"/>
  <c r="AC201" i="9"/>
  <c r="AC160" i="9"/>
  <c r="BK231" i="3"/>
  <c r="AJ315" i="5"/>
  <c r="Z158" i="9"/>
  <c r="CD92" i="9"/>
  <c r="Z291" i="9"/>
  <c r="AL200" i="5"/>
  <c r="BK85" i="3"/>
  <c r="CH262" i="9"/>
  <c r="AC23" i="9"/>
  <c r="CH331" i="9"/>
  <c r="Z377" i="9"/>
  <c r="AA106" i="9"/>
  <c r="AK73" i="5"/>
  <c r="BH296" i="3"/>
  <c r="CF5" i="9"/>
  <c r="Z137" i="9"/>
  <c r="AL254" i="5"/>
  <c r="Y266" i="9"/>
  <c r="AB38" i="5"/>
  <c r="AM108" i="5"/>
  <c r="BK47" i="3"/>
  <c r="Y255" i="9"/>
  <c r="AA228" i="9"/>
  <c r="CE141" i="9"/>
  <c r="CF106" i="9"/>
  <c r="Y343" i="9"/>
  <c r="CE205" i="9"/>
  <c r="X144" i="5"/>
  <c r="Z287" i="9"/>
  <c r="AA209" i="9"/>
  <c r="AM136" i="5"/>
  <c r="Z53" i="9"/>
  <c r="CD207" i="9"/>
  <c r="AM213" i="5"/>
  <c r="Z226" i="9"/>
  <c r="BK243" i="3"/>
  <c r="Y329" i="9"/>
  <c r="BJ338" i="3"/>
  <c r="BJ220" i="3"/>
  <c r="X146" i="5"/>
  <c r="AL242" i="5"/>
  <c r="AC170" i="9"/>
  <c r="AA158" i="5"/>
  <c r="AJ307" i="5"/>
  <c r="Z32" i="5"/>
  <c r="Y84" i="9"/>
  <c r="AA59" i="9"/>
  <c r="AJ316" i="5"/>
  <c r="AB47" i="5"/>
  <c r="AJ132" i="5"/>
  <c r="AN133" i="5"/>
  <c r="AM159" i="5"/>
  <c r="Z160" i="9"/>
  <c r="Y94" i="5"/>
  <c r="CG233" i="9"/>
  <c r="AM305" i="5"/>
  <c r="AA50" i="5"/>
  <c r="X101" i="5"/>
  <c r="AL291" i="5"/>
  <c r="AL357" i="5"/>
  <c r="AN346" i="5"/>
  <c r="BK187" i="3"/>
  <c r="AC158" i="9"/>
  <c r="Z22" i="5"/>
  <c r="AN150" i="5"/>
  <c r="AJ351" i="5"/>
  <c r="AC29" i="9"/>
  <c r="Y276" i="9"/>
  <c r="AA310" i="9"/>
  <c r="AC352" i="9"/>
  <c r="Z137" i="5"/>
  <c r="AN199" i="5"/>
  <c r="AJ333" i="5"/>
  <c r="AL290" i="5"/>
  <c r="X58" i="5"/>
  <c r="BG19" i="3"/>
  <c r="AM215" i="5"/>
  <c r="AL253" i="5"/>
  <c r="Z19" i="9"/>
  <c r="CH166" i="9"/>
  <c r="Z11" i="9"/>
  <c r="AM221" i="5"/>
  <c r="AL53" i="5"/>
  <c r="AA129" i="9"/>
  <c r="AA8" i="5"/>
  <c r="Y100" i="9"/>
  <c r="AN152" i="5"/>
  <c r="AA390" i="9"/>
  <c r="AK121" i="5"/>
  <c r="AM80" i="5"/>
  <c r="AK166" i="5"/>
  <c r="AB118" i="9"/>
  <c r="AM300" i="5"/>
  <c r="X46" i="5"/>
  <c r="CF258" i="9"/>
  <c r="BH249" i="3"/>
  <c r="AM327" i="5"/>
  <c r="CA35" i="9"/>
  <c r="Y87" i="5"/>
  <c r="AB380" i="9"/>
  <c r="BJ26" i="3"/>
  <c r="CE79" i="9"/>
  <c r="BI238" i="3"/>
  <c r="CC352" i="9"/>
  <c r="CG83" i="9"/>
  <c r="AA334" i="9"/>
  <c r="CG287" i="9"/>
  <c r="AJ225" i="5"/>
  <c r="CD327" i="9"/>
  <c r="CG71" i="9"/>
  <c r="AK57" i="5"/>
  <c r="BI292" i="3"/>
  <c r="AB195" i="9"/>
  <c r="BJ207" i="3"/>
  <c r="CA249" i="9"/>
  <c r="AB67" i="5"/>
  <c r="AM226" i="5"/>
  <c r="BG238" i="3"/>
  <c r="AB385" i="9"/>
  <c r="CD60" i="9"/>
  <c r="CB148" i="9"/>
  <c r="BJ8" i="3"/>
  <c r="BH163" i="3"/>
  <c r="CA160" i="9"/>
  <c r="AM171" i="5"/>
  <c r="CG46" i="9"/>
  <c r="X42" i="5"/>
  <c r="AB110" i="5"/>
  <c r="AB47" i="9"/>
  <c r="Z79" i="5"/>
  <c r="AC371" i="9"/>
  <c r="BK57" i="3"/>
  <c r="AJ81" i="5"/>
  <c r="AK220" i="5"/>
  <c r="AC96" i="9"/>
  <c r="BI157" i="3"/>
  <c r="AL135" i="5"/>
  <c r="AA104" i="9"/>
  <c r="CE38" i="9"/>
  <c r="AA91" i="9"/>
  <c r="AA265" i="9"/>
  <c r="BK141" i="3"/>
  <c r="CH363" i="9"/>
  <c r="CD66" i="9"/>
  <c r="BI280" i="3"/>
  <c r="BI81" i="3"/>
  <c r="AM17" i="5"/>
  <c r="AN174" i="5"/>
  <c r="AA306" i="9"/>
  <c r="CB276" i="9"/>
  <c r="BI114" i="3"/>
  <c r="BG180" i="3"/>
  <c r="AA263" i="9"/>
  <c r="BH171" i="3"/>
  <c r="AK212" i="5"/>
  <c r="AM354" i="5"/>
  <c r="AC316" i="9"/>
  <c r="CD172" i="9"/>
  <c r="CF286" i="9"/>
  <c r="BK62" i="3"/>
  <c r="AA292" i="9"/>
  <c r="AB319" i="9"/>
  <c r="CA335" i="9"/>
  <c r="AJ166" i="5"/>
  <c r="Z103" i="5"/>
  <c r="AL323" i="5"/>
  <c r="AC288" i="9"/>
  <c r="Y81" i="5"/>
  <c r="AL351" i="5"/>
  <c r="AJ297" i="5"/>
  <c r="BK258" i="3"/>
  <c r="AA167" i="9"/>
  <c r="BG252" i="3"/>
  <c r="AJ251" i="5"/>
  <c r="Z32" i="9"/>
  <c r="BJ123" i="3"/>
  <c r="AA143" i="9"/>
  <c r="AA85" i="9"/>
  <c r="AC321" i="9"/>
  <c r="BH234" i="3"/>
  <c r="Y378" i="9"/>
  <c r="AC381" i="9"/>
  <c r="Y72" i="5"/>
  <c r="X15" i="5"/>
  <c r="BH140" i="3"/>
  <c r="AJ320" i="5"/>
  <c r="AN170" i="5"/>
  <c r="AC174" i="9"/>
  <c r="CG40" i="9"/>
  <c r="Y141" i="5"/>
  <c r="AM334" i="5"/>
  <c r="BK152" i="3"/>
  <c r="AB85" i="5"/>
  <c r="BI30" i="3"/>
  <c r="Z146" i="5"/>
  <c r="AK201" i="5"/>
  <c r="AB26" i="5"/>
  <c r="AB46" i="5"/>
  <c r="AJ263" i="5"/>
  <c r="Z91" i="5"/>
  <c r="BK88" i="3"/>
  <c r="CH320" i="9"/>
  <c r="AK268" i="5"/>
  <c r="AB39" i="5"/>
  <c r="AA157" i="5"/>
  <c r="Y304" i="9"/>
  <c r="AL126" i="5"/>
  <c r="AB34" i="9"/>
  <c r="AN205" i="5"/>
  <c r="AL29" i="5"/>
  <c r="AB36" i="9"/>
  <c r="CE350" i="9"/>
  <c r="X82" i="5"/>
  <c r="CD32" i="9"/>
  <c r="AB107" i="9"/>
  <c r="Z100" i="9"/>
  <c r="CE198" i="9"/>
  <c r="Y8" i="5"/>
  <c r="Y43" i="5"/>
  <c r="CC319" i="9"/>
  <c r="BJ94" i="3"/>
  <c r="BJ120" i="3"/>
  <c r="BZ122" i="9"/>
  <c r="AK137" i="5"/>
  <c r="CC226" i="9"/>
  <c r="AL186" i="5"/>
  <c r="CB176" i="9"/>
  <c r="CB251" i="9"/>
  <c r="CG258" i="9"/>
  <c r="Y73" i="5"/>
  <c r="AK106" i="5"/>
  <c r="AL145" i="5"/>
  <c r="BY101" i="9"/>
  <c r="X68" i="5"/>
  <c r="Y242" i="9"/>
  <c r="AM253" i="5"/>
  <c r="CB316" i="9"/>
  <c r="BI262" i="3"/>
  <c r="CH250" i="9"/>
  <c r="BG125" i="3"/>
  <c r="BK314" i="3"/>
  <c r="AA395" i="9"/>
  <c r="AB215" i="9"/>
  <c r="Y54" i="5"/>
  <c r="BZ190" i="9"/>
  <c r="BG240" i="3"/>
  <c r="Z215" i="9"/>
  <c r="AN277" i="5"/>
  <c r="BH356" i="3"/>
  <c r="AA273" i="9"/>
  <c r="BJ149" i="3"/>
  <c r="AB318" i="9"/>
  <c r="BG212" i="3"/>
  <c r="AA119" i="9"/>
  <c r="BH144" i="3"/>
  <c r="AJ156" i="5"/>
  <c r="AB12" i="9"/>
  <c r="BI145" i="3"/>
  <c r="BJ181" i="3"/>
  <c r="AB232" i="9"/>
  <c r="BZ269" i="9"/>
  <c r="AB41" i="9"/>
  <c r="BJ362" i="3"/>
  <c r="BY65" i="9"/>
  <c r="AC331" i="9"/>
  <c r="CA92" i="9"/>
  <c r="AK214" i="5"/>
  <c r="Y261" i="9"/>
  <c r="Z23" i="5"/>
  <c r="AC58" i="9"/>
  <c r="CE228" i="9"/>
  <c r="AC151" i="9"/>
  <c r="Z108" i="5"/>
  <c r="AK349" i="5"/>
  <c r="AL284" i="5"/>
  <c r="CH288" i="9"/>
  <c r="AL244" i="5"/>
  <c r="BY167" i="9"/>
  <c r="Y234" i="9"/>
  <c r="AB181" i="9"/>
  <c r="CF32" i="9"/>
  <c r="Z110" i="5"/>
  <c r="Y121" i="5"/>
  <c r="Y364" i="9"/>
  <c r="Z123" i="5"/>
  <c r="AL141" i="5"/>
  <c r="AC401" i="9"/>
  <c r="BG326" i="3"/>
  <c r="Z117" i="9"/>
  <c r="BG103" i="3"/>
  <c r="AJ199" i="5"/>
  <c r="AN308" i="5"/>
  <c r="AJ178" i="5"/>
  <c r="BJ363" i="3"/>
  <c r="AC92" i="9"/>
  <c r="Y163" i="5"/>
  <c r="AC322" i="9"/>
  <c r="Z105" i="5"/>
  <c r="CE163" i="9"/>
  <c r="AB100" i="5"/>
  <c r="X9" i="5"/>
  <c r="Y33" i="9"/>
  <c r="AB42" i="5"/>
  <c r="BJ209" i="3"/>
  <c r="AB17" i="5"/>
  <c r="Z313" i="9"/>
  <c r="CF20" i="9"/>
  <c r="Z200" i="9"/>
  <c r="AA63" i="5"/>
  <c r="AB212" i="9"/>
  <c r="Y155" i="9"/>
  <c r="AA161" i="5"/>
  <c r="Y12" i="5"/>
  <c r="AK299" i="5"/>
  <c r="AB268" i="9"/>
  <c r="Z140" i="5"/>
  <c r="AB376" i="9"/>
  <c r="BJ35" i="3"/>
  <c r="AA98" i="9"/>
  <c r="AA51" i="9"/>
  <c r="CE315" i="9"/>
  <c r="AJ303" i="5"/>
  <c r="Z83" i="5"/>
  <c r="Z58" i="5"/>
  <c r="AA58" i="5"/>
  <c r="BG331" i="3"/>
  <c r="X49" i="5"/>
  <c r="AA201" i="9"/>
  <c r="AB14" i="5"/>
  <c r="AB304" i="9"/>
  <c r="AB190" i="9"/>
  <c r="BI110" i="3"/>
  <c r="AA213" i="9"/>
  <c r="Y169" i="9"/>
  <c r="CF206" i="9"/>
  <c r="AJ354" i="5"/>
  <c r="BY216" i="9"/>
  <c r="Z93" i="5"/>
  <c r="AK311" i="5"/>
  <c r="AA239" i="9"/>
  <c r="AB126" i="5"/>
  <c r="AA208" i="9"/>
  <c r="Y321" i="9"/>
  <c r="BI171" i="3"/>
  <c r="AK235" i="5"/>
  <c r="AL347" i="5"/>
  <c r="AN109" i="5"/>
  <c r="BJ150" i="3"/>
  <c r="BI312" i="3"/>
  <c r="CC74" i="9"/>
  <c r="AB256" i="9"/>
  <c r="BG173" i="3"/>
  <c r="CA237" i="9"/>
  <c r="AC180" i="9"/>
  <c r="BG188" i="3"/>
  <c r="BI191" i="3"/>
  <c r="BG76" i="3"/>
  <c r="BH173" i="3"/>
  <c r="CA214" i="9"/>
  <c r="AL295" i="5"/>
  <c r="CC82" i="9"/>
  <c r="AB251" i="9"/>
  <c r="CD265" i="9"/>
  <c r="BI130" i="3"/>
  <c r="CG164" i="9"/>
  <c r="Y175" i="9"/>
  <c r="AL184" i="5"/>
  <c r="CF300" i="9"/>
  <c r="BJ231" i="3"/>
  <c r="CE90" i="9"/>
  <c r="AA361" i="9"/>
  <c r="BG196" i="3"/>
  <c r="AB79" i="9"/>
  <c r="AJ92" i="5"/>
  <c r="AB31" i="9"/>
  <c r="AB168" i="9"/>
  <c r="AN47" i="5"/>
  <c r="AK142" i="5"/>
  <c r="AA323" i="9"/>
  <c r="Z340" i="9"/>
  <c r="Z300" i="9"/>
  <c r="Z230" i="9"/>
  <c r="CC257" i="9"/>
  <c r="AC335" i="9"/>
  <c r="Z195" i="9"/>
  <c r="BI123" i="3"/>
  <c r="CD38" i="9"/>
  <c r="Z233" i="9"/>
  <c r="BI181" i="3"/>
  <c r="BI278" i="3"/>
  <c r="AA105" i="9"/>
  <c r="BJ329" i="3"/>
  <c r="CG223" i="9"/>
  <c r="AL176" i="5"/>
  <c r="AC226" i="9"/>
  <c r="AB90" i="5"/>
  <c r="BY280" i="9"/>
  <c r="BK73" i="3"/>
  <c r="CD79" i="9"/>
  <c r="AA65" i="9"/>
  <c r="AB314" i="9"/>
  <c r="AC192" i="9"/>
  <c r="BG259" i="3"/>
  <c r="AM239" i="5"/>
  <c r="AA145" i="5"/>
  <c r="BG55" i="3"/>
  <c r="Y132" i="9"/>
  <c r="AJ352" i="5"/>
  <c r="AA31" i="5"/>
  <c r="AC375" i="9"/>
  <c r="BG258" i="3"/>
  <c r="AN309" i="5"/>
  <c r="BJ262" i="3"/>
  <c r="AA165" i="9"/>
  <c r="AM312" i="5"/>
  <c r="CF179" i="9"/>
  <c r="AB102" i="5"/>
  <c r="AK155" i="5"/>
  <c r="AB160" i="5"/>
  <c r="Y14" i="5"/>
  <c r="AA332" i="9"/>
  <c r="BZ308" i="9"/>
  <c r="AN297" i="5"/>
  <c r="Z173" i="9"/>
  <c r="BH116" i="3"/>
  <c r="BI167" i="3"/>
  <c r="AA150" i="9"/>
  <c r="AB125" i="5"/>
  <c r="Z62" i="5"/>
  <c r="AA55" i="5"/>
  <c r="Y11" i="5"/>
  <c r="CB222" i="9"/>
  <c r="AL132" i="5"/>
  <c r="AJ274" i="5"/>
  <c r="Y184" i="9"/>
  <c r="BJ310" i="3"/>
  <c r="Z70" i="9"/>
  <c r="AB334" i="9"/>
  <c r="Z286" i="9"/>
  <c r="CH311" i="9"/>
  <c r="BG293" i="3"/>
  <c r="AM220" i="5"/>
  <c r="AB200" i="9"/>
  <c r="BH346" i="3"/>
  <c r="CB27" i="9"/>
  <c r="BJ25" i="3"/>
  <c r="AB131" i="9"/>
  <c r="BG221" i="3"/>
  <c r="AB382" i="9"/>
  <c r="BH214" i="3"/>
  <c r="AM358" i="5"/>
  <c r="BI99" i="3"/>
  <c r="AB73" i="9"/>
  <c r="AA238" i="9"/>
  <c r="CH312" i="9"/>
  <c r="AL303" i="5"/>
  <c r="AC12" i="9"/>
  <c r="Z39" i="9"/>
  <c r="AA127" i="9"/>
  <c r="CH230" i="9"/>
  <c r="BI345" i="3"/>
  <c r="AC254" i="9"/>
  <c r="Z21" i="9"/>
  <c r="AK203" i="5"/>
  <c r="Y264" i="9"/>
  <c r="CE234" i="9"/>
  <c r="BH122" i="3"/>
  <c r="CA217" i="9"/>
  <c r="AM179" i="5"/>
  <c r="AK230" i="5"/>
  <c r="BI117" i="3"/>
  <c r="BK161" i="3"/>
  <c r="AL232" i="5"/>
  <c r="Y272" i="9"/>
  <c r="AA379" i="9"/>
  <c r="BI255" i="3"/>
  <c r="AB403" i="9"/>
  <c r="BG89" i="3"/>
  <c r="Y81" i="9"/>
  <c r="BZ50" i="9"/>
  <c r="BZ279" i="9"/>
  <c r="AJ261" i="5"/>
  <c r="AB123" i="9"/>
  <c r="AC240" i="9"/>
  <c r="CD165" i="9"/>
  <c r="AK185" i="5"/>
  <c r="AN262" i="5"/>
  <c r="BY62" i="9"/>
  <c r="Z369" i="9"/>
  <c r="BY14" i="9"/>
  <c r="AA255" i="9"/>
  <c r="AA309" i="9"/>
  <c r="AC303" i="9"/>
  <c r="BJ323" i="3"/>
  <c r="BK97" i="3"/>
  <c r="BH363" i="3"/>
  <c r="CG171" i="9"/>
  <c r="CA37" i="9"/>
  <c r="AA381" i="9"/>
  <c r="CC292" i="9"/>
  <c r="BY91" i="9"/>
  <c r="AJ150" i="5"/>
  <c r="BJ192" i="3"/>
  <c r="AA156" i="9"/>
  <c r="CH302" i="9"/>
  <c r="AM349" i="5"/>
  <c r="CA114" i="9"/>
  <c r="AC344" i="9"/>
  <c r="CB101" i="9"/>
  <c r="X124" i="5"/>
  <c r="AC363" i="9"/>
  <c r="AJ33" i="5"/>
  <c r="Y123" i="5"/>
  <c r="AA400" i="9"/>
  <c r="BH300" i="3"/>
  <c r="AA367" i="9"/>
  <c r="CF248" i="9"/>
  <c r="AC213" i="9"/>
  <c r="AM140" i="5"/>
  <c r="AA53" i="9"/>
  <c r="CE281" i="9"/>
  <c r="Y25" i="5"/>
  <c r="X134" i="5"/>
  <c r="AL221" i="5"/>
  <c r="AM297" i="5"/>
  <c r="AA54" i="5"/>
  <c r="AN139" i="5"/>
  <c r="AA163" i="5"/>
  <c r="Z46" i="5"/>
  <c r="Y77" i="5"/>
  <c r="Y38" i="5"/>
  <c r="AC333" i="9"/>
  <c r="AB45" i="9"/>
  <c r="Z282" i="9"/>
  <c r="Y288" i="9"/>
  <c r="Z170" i="9"/>
  <c r="AB235" i="9"/>
  <c r="BI124" i="3"/>
  <c r="BI93" i="3"/>
  <c r="BZ210" i="9"/>
  <c r="BG341" i="3"/>
  <c r="AC295" i="9"/>
  <c r="BI305" i="3"/>
  <c r="CH251" i="9"/>
  <c r="BY339" i="9"/>
  <c r="Z129" i="9"/>
  <c r="AB301" i="9"/>
  <c r="Z345" i="9"/>
  <c r="Z122" i="9"/>
  <c r="BK170" i="3"/>
  <c r="BG96" i="3"/>
  <c r="BZ307" i="9"/>
  <c r="BZ216" i="9"/>
  <c r="AA73" i="5"/>
  <c r="CE269" i="9"/>
  <c r="BI340" i="3"/>
  <c r="CH216" i="9"/>
  <c r="AL209" i="5"/>
  <c r="AA11" i="9"/>
  <c r="AL230" i="5"/>
  <c r="CB42" i="9"/>
  <c r="CB147" i="9"/>
  <c r="AJ312" i="5"/>
  <c r="AB133" i="5"/>
  <c r="AL283" i="5"/>
  <c r="AA204" i="9"/>
  <c r="CH19" i="9"/>
  <c r="X52" i="5"/>
  <c r="AA166" i="9"/>
  <c r="BH359" i="3"/>
  <c r="AC346" i="9"/>
  <c r="BZ128" i="9"/>
  <c r="Z20" i="9"/>
  <c r="BH40" i="3"/>
  <c r="AJ286" i="5"/>
  <c r="AK105" i="5"/>
  <c r="AN57" i="5"/>
  <c r="CD39" i="9"/>
  <c r="BG342" i="3"/>
  <c r="CE265" i="9"/>
  <c r="Y111" i="9"/>
  <c r="AN34" i="5"/>
  <c r="BK191" i="3"/>
  <c r="CH346" i="9"/>
  <c r="BG53" i="3"/>
  <c r="CD161" i="9"/>
  <c r="BZ147" i="9"/>
  <c r="AA118" i="9"/>
  <c r="AK175" i="5"/>
  <c r="Z281" i="9"/>
  <c r="AJ356" i="5"/>
  <c r="AN171" i="5"/>
  <c r="AB89" i="9"/>
  <c r="BK330" i="3"/>
  <c r="CE297" i="9"/>
  <c r="BY320" i="9"/>
  <c r="AA122" i="9"/>
  <c r="AA20" i="9"/>
  <c r="AK342" i="5"/>
  <c r="Y236" i="9"/>
  <c r="AJ305" i="5"/>
  <c r="CB121" i="9"/>
  <c r="AC6" i="9"/>
  <c r="BK254" i="3"/>
  <c r="CC306" i="9"/>
  <c r="AB400" i="9"/>
  <c r="AN128" i="5"/>
  <c r="AJ358" i="5"/>
  <c r="AA22" i="5"/>
  <c r="AB292" i="9"/>
  <c r="Z35" i="5"/>
  <c r="Y89" i="5"/>
  <c r="Y90" i="5"/>
  <c r="Y16" i="9"/>
  <c r="AC394" i="9"/>
  <c r="AA9" i="5"/>
  <c r="AC145" i="9"/>
  <c r="BK186" i="3"/>
  <c r="CF231" i="9"/>
  <c r="Y116" i="9"/>
  <c r="CG193" i="9"/>
  <c r="AB303" i="9"/>
  <c r="Y334" i="9"/>
  <c r="AK338" i="5"/>
  <c r="BZ235" i="9"/>
  <c r="Y24" i="9"/>
  <c r="CF53" i="9"/>
  <c r="CA56" i="9"/>
  <c r="AK264" i="5"/>
  <c r="BH340" i="3"/>
  <c r="AN249" i="5"/>
  <c r="BG154" i="3"/>
  <c r="CA91" i="9"/>
  <c r="BZ124" i="9"/>
  <c r="BY239" i="9"/>
  <c r="CC65" i="9"/>
  <c r="BK228" i="3"/>
  <c r="CB167" i="9"/>
  <c r="AJ243" i="5"/>
  <c r="BK275" i="3"/>
  <c r="AN212" i="5"/>
  <c r="AA110" i="9"/>
  <c r="CG311" i="9"/>
  <c r="AA77" i="9"/>
  <c r="AC329" i="9"/>
  <c r="Y225" i="9"/>
  <c r="Y64" i="5"/>
  <c r="CB157" i="9"/>
  <c r="Y323" i="9"/>
  <c r="AC52" i="9"/>
  <c r="Z46" i="9"/>
  <c r="AK136" i="5"/>
  <c r="Y126" i="9"/>
  <c r="BZ179" i="9"/>
  <c r="BG319" i="3"/>
  <c r="BK7" i="3"/>
  <c r="AL281" i="5"/>
  <c r="AM180" i="5"/>
  <c r="CF56" i="9"/>
  <c r="BH178" i="3"/>
  <c r="CF220" i="9"/>
  <c r="AA41" i="9"/>
  <c r="AK250" i="5"/>
  <c r="Y181" i="9"/>
  <c r="BY43" i="9"/>
  <c r="BK149" i="3"/>
  <c r="AA328" i="9"/>
  <c r="BI79" i="3"/>
  <c r="CB311" i="9"/>
  <c r="AC139" i="9"/>
  <c r="CB85" i="9"/>
  <c r="BY133" i="9"/>
  <c r="CB177" i="9"/>
  <c r="AJ73" i="5"/>
  <c r="AB23" i="5"/>
  <c r="X11" i="5"/>
  <c r="CC309" i="9"/>
  <c r="BK185" i="3"/>
  <c r="AA158" i="9"/>
  <c r="AN168" i="5"/>
  <c r="BK207" i="3"/>
  <c r="Y335" i="9"/>
  <c r="BY258" i="9"/>
  <c r="BG228" i="3"/>
  <c r="AM135" i="5"/>
  <c r="AN27" i="5"/>
  <c r="BG203" i="3"/>
  <c r="CA323" i="9"/>
  <c r="Y97" i="9"/>
  <c r="AN37" i="5"/>
  <c r="X64" i="5"/>
  <c r="Y154" i="5"/>
  <c r="AN240" i="5"/>
  <c r="AL61" i="5"/>
  <c r="BK44" i="3"/>
  <c r="AM295" i="5"/>
  <c r="AK144" i="5"/>
  <c r="AB150" i="5"/>
  <c r="Y306" i="9"/>
  <c r="BJ110" i="3"/>
  <c r="Y397" i="9"/>
  <c r="Y391" i="9"/>
  <c r="AB286" i="9"/>
  <c r="BG132" i="3"/>
  <c r="BY97" i="9"/>
  <c r="Z50" i="5"/>
  <c r="BZ18" i="9"/>
  <c r="AB307" i="9"/>
  <c r="Z120" i="9"/>
  <c r="AJ281" i="5"/>
  <c r="AJ39" i="5"/>
  <c r="Z82" i="9"/>
  <c r="CE239" i="9"/>
  <c r="AC11" i="9"/>
  <c r="Z235" i="9"/>
  <c r="AL260" i="5"/>
  <c r="BG253" i="3"/>
  <c r="CC356" i="9"/>
  <c r="Y300" i="9"/>
  <c r="AC354" i="9"/>
  <c r="AA362" i="9"/>
  <c r="BK29" i="3"/>
  <c r="BI337" i="3"/>
  <c r="AK50" i="5"/>
  <c r="AC367" i="9"/>
  <c r="BH206" i="3"/>
  <c r="AL298" i="5"/>
  <c r="BI7" i="3"/>
  <c r="AC334" i="9"/>
  <c r="BZ222" i="9"/>
  <c r="BK120" i="3"/>
  <c r="AJ10" i="5"/>
  <c r="AL216" i="5"/>
  <c r="CE230" i="9"/>
  <c r="AA24" i="9"/>
  <c r="BK142" i="3"/>
  <c r="AB12" i="5"/>
  <c r="Z161" i="5"/>
  <c r="AJ325" i="5"/>
  <c r="BY55" i="9"/>
  <c r="X34" i="5"/>
  <c r="Z17" i="9"/>
  <c r="Y182" i="9"/>
  <c r="AJ361" i="5"/>
  <c r="Y139" i="5"/>
  <c r="Y57" i="5"/>
  <c r="Z85" i="5"/>
  <c r="BH225" i="3"/>
  <c r="AL233" i="5"/>
  <c r="AC90" i="9"/>
  <c r="BI66" i="3"/>
  <c r="AL78" i="5"/>
  <c r="BH281" i="3"/>
  <c r="AK280" i="5"/>
  <c r="BG151" i="3"/>
  <c r="AA135" i="9"/>
  <c r="AK358" i="5"/>
  <c r="Y25" i="9"/>
  <c r="BJ127" i="3"/>
  <c r="AN125" i="5"/>
  <c r="Y180" i="9"/>
  <c r="BY61" i="9"/>
  <c r="BH307" i="3"/>
  <c r="CB139" i="9"/>
  <c r="AN241" i="5"/>
  <c r="CB16" i="9"/>
  <c r="BG352" i="3"/>
  <c r="AM325" i="5"/>
  <c r="Z333" i="9"/>
  <c r="BK12" i="3"/>
  <c r="BJ157" i="3"/>
  <c r="AA299" i="9"/>
  <c r="K19" i="3"/>
  <c r="X75" i="5"/>
  <c r="BH262" i="3"/>
  <c r="AA342" i="9"/>
  <c r="BG321" i="3"/>
  <c r="CH303" i="9"/>
  <c r="AC351" i="9"/>
  <c r="BK261" i="3"/>
  <c r="AB388" i="9"/>
  <c r="AB223" i="9"/>
  <c r="AB164" i="5"/>
  <c r="BK360" i="3"/>
  <c r="Y110" i="9"/>
  <c r="CA294" i="9"/>
  <c r="AA101" i="5"/>
  <c r="CE136" i="9"/>
  <c r="BG297" i="3"/>
  <c r="BK32" i="3"/>
  <c r="CF320" i="9"/>
  <c r="BK71" i="3"/>
  <c r="BK326" i="3"/>
  <c r="CH184" i="9"/>
  <c r="AL246" i="5"/>
  <c r="BK102" i="3"/>
  <c r="BY20" i="9"/>
  <c r="Y392" i="9"/>
  <c r="AC41" i="9"/>
  <c r="CA107" i="9"/>
  <c r="BI45" i="3"/>
  <c r="BI270" i="3"/>
  <c r="Y116" i="5"/>
  <c r="BJ65" i="3"/>
  <c r="AL95" i="5"/>
  <c r="BH107" i="3"/>
  <c r="Y79" i="9"/>
  <c r="BG126" i="3"/>
  <c r="BZ281" i="9"/>
  <c r="AA14" i="9"/>
  <c r="AC292" i="9"/>
  <c r="Y213" i="9"/>
  <c r="CD212" i="9"/>
  <c r="X131" i="5"/>
  <c r="Z45" i="5"/>
  <c r="Y115" i="5"/>
  <c r="K17" i="3"/>
  <c r="AA5" i="9"/>
  <c r="AB101" i="9"/>
  <c r="CH304" i="9"/>
  <c r="AB192" i="9"/>
  <c r="CG199" i="9"/>
  <c r="Z167" i="9"/>
  <c r="AK66" i="5"/>
  <c r="BK249" i="3"/>
  <c r="BZ313" i="9"/>
  <c r="AL212" i="5"/>
  <c r="AK278" i="5"/>
  <c r="BY253" i="9"/>
  <c r="AC327" i="9"/>
  <c r="BI226" i="3"/>
  <c r="BK196" i="3"/>
  <c r="CH282" i="9"/>
  <c r="Y328" i="9"/>
  <c r="AM86" i="5"/>
  <c r="BY201" i="9"/>
  <c r="AL89" i="5"/>
  <c r="BJ265" i="3"/>
  <c r="CE219" i="9"/>
  <c r="BH209" i="3"/>
  <c r="BG82" i="3"/>
  <c r="AA394" i="9"/>
  <c r="Y86" i="5"/>
  <c r="Z324" i="9"/>
  <c r="AA377" i="9"/>
  <c r="CA253" i="9"/>
  <c r="Z164" i="9"/>
  <c r="CA332" i="9"/>
  <c r="CF237" i="9"/>
  <c r="CB364" i="9"/>
  <c r="Z251" i="9"/>
  <c r="Z145" i="9"/>
  <c r="CH258" i="9"/>
  <c r="Z338" i="9"/>
  <c r="Y55" i="5"/>
  <c r="BH37" i="3"/>
  <c r="AL44" i="5"/>
  <c r="AB44" i="5"/>
  <c r="Z184" i="9"/>
  <c r="BK193" i="3"/>
  <c r="AB9" i="9"/>
  <c r="AC325" i="9"/>
  <c r="AL274" i="5"/>
  <c r="BI136" i="3"/>
  <c r="Y120" i="5"/>
  <c r="AK182" i="5"/>
  <c r="AN143" i="5"/>
  <c r="CD145" i="9"/>
  <c r="AB135" i="5"/>
  <c r="CB306" i="9"/>
  <c r="X47" i="5"/>
  <c r="AK348" i="5"/>
  <c r="Z240" i="9"/>
  <c r="AK98" i="5"/>
  <c r="AA252" i="9"/>
  <c r="AN357" i="5"/>
  <c r="AN90" i="5"/>
  <c r="AB82" i="9"/>
  <c r="CC201" i="9"/>
  <c r="CD175" i="9"/>
  <c r="CD152" i="9"/>
  <c r="BI290" i="3"/>
  <c r="AB279" i="9"/>
  <c r="AA9" i="9"/>
  <c r="Z239" i="9"/>
  <c r="CB341" i="9"/>
  <c r="BK135" i="3"/>
  <c r="AA278" i="9"/>
  <c r="Z104" i="9"/>
  <c r="X27" i="5"/>
  <c r="CC310" i="9"/>
  <c r="BG51" i="3"/>
  <c r="BG35" i="3"/>
  <c r="CF176" i="9"/>
  <c r="BH272" i="3"/>
  <c r="AB175" i="9"/>
  <c r="Z232" i="9"/>
  <c r="CH343" i="9"/>
  <c r="AC290" i="9"/>
  <c r="AK156" i="5"/>
  <c r="BI19" i="3"/>
  <c r="AJ172" i="5"/>
  <c r="BJ113" i="3"/>
  <c r="CB174" i="9"/>
  <c r="BG318" i="3"/>
  <c r="BI204" i="3"/>
  <c r="CA154" i="9"/>
  <c r="BZ99" i="9"/>
  <c r="AC107" i="9"/>
  <c r="AL191" i="5"/>
  <c r="AJ311" i="5"/>
  <c r="BH52" i="3"/>
  <c r="AM320" i="5"/>
  <c r="BJ303" i="3"/>
  <c r="CE276" i="9"/>
  <c r="BI299" i="3"/>
  <c r="BJ13" i="3"/>
  <c r="BI9" i="3"/>
  <c r="AM262" i="5"/>
  <c r="Z326" i="9"/>
  <c r="CA128" i="9"/>
  <c r="AM128" i="5"/>
  <c r="BY202" i="9"/>
  <c r="BJ167" i="3"/>
  <c r="BH228" i="3"/>
  <c r="BK260" i="3"/>
  <c r="Y403" i="9"/>
  <c r="Z297" i="9"/>
  <c r="CE18" i="9"/>
  <c r="AB401" i="9"/>
  <c r="AJ279" i="5"/>
  <c r="AC100" i="9"/>
  <c r="BH130" i="3"/>
  <c r="BH313" i="3"/>
  <c r="BY286" i="9"/>
  <c r="X8" i="5"/>
  <c r="AC399" i="9"/>
  <c r="BG247" i="3"/>
  <c r="AC377" i="9"/>
  <c r="AA337" i="9"/>
  <c r="AC348" i="9"/>
  <c r="CA264" i="9"/>
  <c r="AJ198" i="5"/>
  <c r="BI359" i="3"/>
  <c r="AM188" i="5"/>
  <c r="BH182" i="3"/>
  <c r="CF192" i="9"/>
  <c r="BH301" i="3"/>
  <c r="AK321" i="5"/>
  <c r="BG260" i="3"/>
  <c r="AA152" i="9"/>
  <c r="BH21" i="3"/>
  <c r="AC307" i="9"/>
  <c r="Z219" i="9"/>
  <c r="AK357" i="5"/>
  <c r="CF16" i="9"/>
  <c r="BJ208" i="3"/>
  <c r="Z218" i="9"/>
  <c r="BJ280" i="3"/>
  <c r="AC76" i="9"/>
  <c r="AC248" i="9"/>
  <c r="BJ327" i="3"/>
  <c r="CG350" i="9"/>
  <c r="BY251" i="9"/>
  <c r="AB137" i="9"/>
  <c r="AM198" i="5"/>
  <c r="BZ165" i="9"/>
  <c r="CH293" i="9"/>
  <c r="CC236" i="9"/>
  <c r="X35" i="5"/>
  <c r="BK108" i="3"/>
  <c r="AM131" i="5"/>
  <c r="AJ242" i="5"/>
  <c r="CE164" i="9"/>
  <c r="AA214" i="9"/>
  <c r="BI348" i="3"/>
  <c r="BH181" i="3"/>
  <c r="AL308" i="5"/>
  <c r="AB91" i="9"/>
  <c r="BY232" i="9"/>
  <c r="Z110" i="9"/>
  <c r="BJ161" i="3"/>
  <c r="AK308" i="5"/>
  <c r="Z143" i="5"/>
  <c r="BI281" i="3"/>
  <c r="CB8" i="9"/>
  <c r="BK113" i="3"/>
  <c r="Y235" i="9"/>
  <c r="CA236" i="9"/>
  <c r="CB110" i="9"/>
  <c r="BG122" i="3"/>
  <c r="AA329" i="9"/>
  <c r="Y103" i="5"/>
  <c r="Y361" i="9"/>
  <c r="AB162" i="5"/>
  <c r="Y324" i="9"/>
  <c r="Z8" i="5"/>
  <c r="Y23" i="9"/>
  <c r="AN158" i="5"/>
  <c r="Y256" i="9"/>
  <c r="X44" i="5"/>
  <c r="X122" i="5"/>
  <c r="Z237" i="9"/>
  <c r="AL292" i="5"/>
  <c r="AL175" i="5"/>
  <c r="AC130" i="9"/>
  <c r="BY295" i="9"/>
  <c r="BH89" i="3"/>
  <c r="AA191" i="9"/>
  <c r="Z56" i="9"/>
  <c r="BJ267" i="3"/>
  <c r="AM157" i="5"/>
  <c r="Z40" i="9"/>
  <c r="BK30" i="3"/>
  <c r="CA350" i="9"/>
  <c r="CB247" i="9"/>
  <c r="Y101" i="9"/>
  <c r="AA61" i="5"/>
  <c r="AK322" i="5"/>
  <c r="BH119" i="3"/>
  <c r="Y125" i="9"/>
  <c r="CE325" i="9"/>
  <c r="Y48" i="9"/>
  <c r="BI339" i="3"/>
  <c r="Y80" i="5"/>
  <c r="AJ52" i="5"/>
  <c r="AB245" i="9"/>
  <c r="Z178" i="9"/>
  <c r="AB237" i="9"/>
  <c r="AB218" i="9"/>
  <c r="BZ334" i="9"/>
  <c r="BH226" i="3"/>
  <c r="AB156" i="5"/>
  <c r="AC181" i="9"/>
  <c r="AL101" i="5"/>
  <c r="AN207" i="5"/>
  <c r="AM225" i="5"/>
  <c r="Z92" i="9"/>
  <c r="AC97" i="9"/>
  <c r="BK53" i="3"/>
  <c r="AA114" i="9"/>
  <c r="Z130" i="5"/>
  <c r="Y313" i="9"/>
  <c r="Y146" i="5"/>
  <c r="X41" i="5"/>
  <c r="AB147" i="5"/>
  <c r="Y371" i="9"/>
  <c r="AA105" i="5"/>
  <c r="Z384" i="9"/>
  <c r="AK274" i="5"/>
  <c r="Z87" i="5"/>
  <c r="Z28" i="5"/>
  <c r="AL199" i="5"/>
  <c r="AB233" i="9"/>
  <c r="AA116" i="5"/>
  <c r="BI56" i="3"/>
  <c r="BI361" i="3"/>
  <c r="BH195" i="3"/>
  <c r="Y351" i="9"/>
  <c r="Y128" i="9"/>
  <c r="BK304" i="3"/>
  <c r="CG134" i="9"/>
  <c r="AA84" i="9"/>
  <c r="CE293" i="9"/>
  <c r="AA70" i="9"/>
  <c r="BG314" i="3"/>
  <c r="AB302" i="9"/>
  <c r="AK302" i="5"/>
  <c r="CH241" i="9"/>
  <c r="BZ289" i="9"/>
  <c r="CA127" i="9"/>
  <c r="AM311" i="5"/>
  <c r="AN19" i="5"/>
  <c r="BJ118" i="3"/>
  <c r="AB194" i="9"/>
  <c r="CE103" i="9"/>
  <c r="CE200" i="9"/>
  <c r="AB11" i="9"/>
  <c r="Z273" i="9"/>
  <c r="BK107" i="3"/>
  <c r="AK198" i="5"/>
  <c r="AJ167" i="5"/>
  <c r="BK183" i="3"/>
  <c r="BH218" i="3"/>
  <c r="BK205" i="3"/>
  <c r="BK324" i="3"/>
  <c r="AJ128" i="5"/>
  <c r="AC243" i="9"/>
  <c r="CB171" i="9"/>
  <c r="AN51" i="5"/>
  <c r="BH127" i="3"/>
  <c r="BH213" i="3"/>
  <c r="Y320" i="9"/>
  <c r="BJ54" i="3"/>
  <c r="AM112" i="5"/>
  <c r="BG146" i="3"/>
  <c r="Y106" i="9"/>
  <c r="AN191" i="5"/>
  <c r="CH247" i="9"/>
  <c r="AJ296" i="5"/>
  <c r="AK197" i="5"/>
  <c r="BK140" i="3"/>
  <c r="BJ305" i="3"/>
  <c r="Y50" i="9"/>
  <c r="AJ236" i="5"/>
  <c r="BJ211" i="3"/>
  <c r="Y342" i="9"/>
  <c r="CD326" i="9"/>
  <c r="CC15" i="9"/>
  <c r="AN335" i="5"/>
  <c r="AB252" i="9"/>
  <c r="AB64" i="9"/>
  <c r="BI219" i="3"/>
  <c r="CF91" i="9"/>
  <c r="BH16" i="3"/>
  <c r="BY316" i="9"/>
  <c r="CC81" i="9"/>
  <c r="BZ145" i="9"/>
  <c r="AA254" i="9"/>
  <c r="AK42" i="5"/>
  <c r="AN256" i="5"/>
  <c r="AM203" i="5"/>
  <c r="BI319" i="3"/>
  <c r="Z197" i="9"/>
  <c r="BG48" i="3"/>
  <c r="AL127" i="5"/>
  <c r="BJ364" i="3"/>
  <c r="AA338" i="9"/>
  <c r="Y349" i="9"/>
  <c r="BJ246" i="3"/>
  <c r="AA100" i="5"/>
  <c r="BI84" i="3"/>
  <c r="AN123" i="5"/>
  <c r="BH154" i="3"/>
  <c r="Z102" i="9"/>
  <c r="Y94" i="9"/>
  <c r="BJ316" i="3"/>
  <c r="CB145" i="9"/>
  <c r="CD62" i="9"/>
  <c r="AN214" i="5"/>
  <c r="CG203" i="9"/>
  <c r="BY113" i="9"/>
  <c r="AA34" i="5"/>
  <c r="CA307" i="9"/>
  <c r="Z42" i="9"/>
  <c r="AK149" i="5"/>
  <c r="Z269" i="9"/>
  <c r="BJ307" i="3"/>
  <c r="BG184" i="3"/>
  <c r="Z74" i="9"/>
  <c r="Z188" i="9"/>
  <c r="AM330" i="5"/>
  <c r="AC258" i="9"/>
  <c r="AM190" i="5"/>
  <c r="AK251" i="5"/>
  <c r="Z256" i="9"/>
  <c r="BI121" i="3"/>
  <c r="CG263" i="9"/>
  <c r="Y155" i="5"/>
  <c r="Y216" i="9"/>
  <c r="AK328" i="5"/>
  <c r="AK139" i="5"/>
  <c r="Y142" i="9"/>
  <c r="CA310" i="9"/>
  <c r="BJ33" i="3"/>
  <c r="AL121" i="5"/>
  <c r="Y91" i="9"/>
  <c r="AL353" i="5"/>
  <c r="AL355" i="5"/>
  <c r="CD225" i="9"/>
  <c r="BI247" i="3"/>
  <c r="AB402" i="9"/>
  <c r="AA154" i="5"/>
  <c r="AA368" i="9"/>
  <c r="AJ184" i="5"/>
  <c r="Y111" i="5"/>
  <c r="Y64" i="9"/>
  <c r="AC364" i="9"/>
  <c r="AA18" i="5"/>
  <c r="Z141" i="5"/>
  <c r="Z144" i="9"/>
  <c r="BG87" i="3"/>
  <c r="AN197" i="5"/>
  <c r="AJ313" i="5"/>
  <c r="AM279" i="5"/>
  <c r="CD129" i="9"/>
  <c r="BK293" i="3"/>
  <c r="BI309" i="3"/>
  <c r="BJ91" i="3"/>
  <c r="AA375" i="9"/>
  <c r="CB243" i="9"/>
  <c r="BJ244" i="3"/>
  <c r="AB19" i="5"/>
  <c r="CD166" i="9"/>
  <c r="Z391" i="9"/>
  <c r="BK68" i="3"/>
  <c r="AB330" i="9"/>
  <c r="Y399" i="9"/>
  <c r="AJ219" i="5"/>
  <c r="AK243" i="5"/>
  <c r="AK291" i="5"/>
  <c r="AA295" i="9"/>
  <c r="AB241" i="9"/>
  <c r="AN187" i="5"/>
  <c r="CH150" i="9"/>
  <c r="AK262" i="5"/>
  <c r="Y22" i="9"/>
  <c r="CH142" i="9"/>
  <c r="BK348" i="3"/>
  <c r="AL182" i="5"/>
  <c r="AC38" i="9"/>
  <c r="AM357" i="5"/>
  <c r="AN151" i="5"/>
  <c r="BG25" i="3"/>
  <c r="BJ67" i="3"/>
  <c r="CC276" i="9"/>
  <c r="Z23" i="9"/>
  <c r="AJ28" i="5"/>
  <c r="CH226" i="9"/>
  <c r="AA186" i="9"/>
  <c r="Z133" i="5"/>
  <c r="BG165" i="3"/>
  <c r="AM268" i="5"/>
  <c r="CF212" i="9"/>
  <c r="AJ235" i="5"/>
  <c r="AN361" i="5"/>
  <c r="AB53" i="9"/>
  <c r="AL192" i="5"/>
  <c r="AJ250" i="5"/>
  <c r="AA336" i="9"/>
  <c r="BZ332" i="9"/>
  <c r="AN244" i="5"/>
  <c r="BY131" i="9"/>
  <c r="AA175" i="9"/>
  <c r="CG297" i="9"/>
  <c r="BH352" i="3"/>
  <c r="BH82" i="3"/>
  <c r="Y21" i="5"/>
  <c r="X129" i="5"/>
  <c r="AC286" i="9"/>
  <c r="BH322" i="3"/>
  <c r="AM265" i="5"/>
  <c r="BJ213" i="3"/>
  <c r="AM170" i="5"/>
  <c r="Y102" i="9"/>
  <c r="BI349" i="3"/>
  <c r="BG359" i="3"/>
  <c r="AJ245" i="5"/>
  <c r="Z151" i="5"/>
  <c r="AJ117" i="5"/>
  <c r="AC279" i="9"/>
  <c r="Z329" i="9"/>
  <c r="AA196" i="9"/>
  <c r="BI228" i="3"/>
  <c r="BJ145" i="3"/>
  <c r="BJ205" i="3"/>
  <c r="CC251" i="9"/>
  <c r="AB213" i="9"/>
  <c r="BJ304" i="3"/>
  <c r="BI115" i="3"/>
  <c r="AB27" i="9"/>
  <c r="AK305" i="5"/>
  <c r="AA392" i="9"/>
  <c r="CF346" i="9"/>
  <c r="AJ329" i="5"/>
  <c r="Z47" i="9"/>
  <c r="BI293" i="3"/>
  <c r="CA305" i="9"/>
  <c r="CA18" i="9"/>
  <c r="BG215" i="3"/>
  <c r="AN336" i="5"/>
  <c r="CH38" i="9"/>
  <c r="BI304" i="3"/>
  <c r="AL74" i="5"/>
  <c r="AN40" i="5"/>
  <c r="BJ175" i="3"/>
  <c r="AN228" i="5"/>
  <c r="Y37" i="5"/>
  <c r="AA81" i="9"/>
  <c r="AA145" i="9"/>
  <c r="CC242" i="9"/>
  <c r="CH39" i="9"/>
  <c r="BJ242" i="3"/>
  <c r="BH105" i="3"/>
  <c r="CH328" i="9"/>
  <c r="AC197" i="9"/>
  <c r="AJ284" i="5"/>
  <c r="AB71" i="9"/>
  <c r="Y137" i="5"/>
  <c r="CC53" i="9"/>
  <c r="Z303" i="9"/>
  <c r="AM156" i="5"/>
  <c r="Y38" i="9"/>
  <c r="Z312" i="9"/>
  <c r="Y159" i="9"/>
  <c r="CH40" i="9"/>
  <c r="Y268" i="9"/>
  <c r="AC304" i="9"/>
  <c r="Z102" i="5"/>
  <c r="AB154" i="9"/>
  <c r="CH267" i="9"/>
  <c r="AN271" i="5"/>
  <c r="AK68" i="5"/>
  <c r="AM342" i="5"/>
  <c r="CE197" i="9"/>
  <c r="AA223" i="9"/>
  <c r="BJ301" i="3"/>
  <c r="BJ300" i="3"/>
  <c r="AA44" i="9"/>
  <c r="Y360" i="9"/>
  <c r="BI189" i="3"/>
  <c r="CG87" i="9"/>
  <c r="AN229" i="5"/>
  <c r="AC204" i="9"/>
  <c r="AA402" i="9"/>
  <c r="BJ260" i="3"/>
  <c r="Z48" i="5"/>
  <c r="AK258" i="5"/>
  <c r="CG56" i="9"/>
  <c r="Y166" i="9"/>
  <c r="CG156" i="9"/>
  <c r="X71" i="5"/>
  <c r="AB130" i="5"/>
  <c r="Y374" i="9"/>
  <c r="Z54" i="5"/>
  <c r="CE62" i="9"/>
  <c r="Z270" i="9"/>
  <c r="BZ253" i="9"/>
  <c r="BZ306" i="9"/>
  <c r="Z35" i="9"/>
  <c r="CB36" i="9"/>
  <c r="AK227" i="5"/>
  <c r="AJ165" i="5"/>
  <c r="AC74" i="9"/>
  <c r="BK252" i="3"/>
  <c r="AL332" i="5"/>
  <c r="BG306" i="3"/>
  <c r="AK339" i="5"/>
  <c r="Y389" i="9"/>
  <c r="Y34" i="5"/>
  <c r="AM149" i="5"/>
  <c r="AC388" i="9"/>
  <c r="AC25" i="9"/>
  <c r="AN264" i="5"/>
  <c r="AM315" i="5"/>
  <c r="CB211" i="9"/>
  <c r="BH50" i="3"/>
  <c r="CF140" i="9"/>
  <c r="AA16" i="5"/>
  <c r="AC261" i="9"/>
  <c r="BH76" i="3"/>
  <c r="AA126" i="9"/>
  <c r="Z162" i="9"/>
  <c r="CH356" i="9"/>
  <c r="Y128" i="5"/>
  <c r="AK283" i="5"/>
  <c r="BJ251" i="3"/>
  <c r="BZ109" i="9"/>
  <c r="BI271" i="3"/>
  <c r="Z159" i="9"/>
  <c r="BK227" i="3"/>
  <c r="CD276" i="9"/>
  <c r="AB338" i="9"/>
  <c r="BI364" i="3"/>
  <c r="CF75" i="9"/>
  <c r="BH330" i="3"/>
  <c r="BG18" i="3"/>
  <c r="BJ325" i="3"/>
  <c r="BG116" i="3"/>
  <c r="AB327" i="9"/>
  <c r="CH295" i="9"/>
  <c r="BH260" i="3"/>
  <c r="BI42" i="3"/>
  <c r="CH337" i="9"/>
  <c r="CF170" i="9"/>
  <c r="CH177" i="9"/>
  <c r="Z387" i="9"/>
  <c r="AJ239" i="5"/>
  <c r="AL26" i="5"/>
  <c r="AN141" i="5"/>
  <c r="BK124" i="3"/>
  <c r="CD241" i="9"/>
  <c r="Z16" i="9"/>
  <c r="Y66" i="5"/>
  <c r="AB185" i="9"/>
  <c r="BK302" i="3"/>
  <c r="BG175" i="3"/>
  <c r="Z183" i="9"/>
  <c r="CF136" i="9"/>
  <c r="BK131" i="3"/>
  <c r="AA69" i="5"/>
  <c r="AA193" i="9"/>
  <c r="BK229" i="3"/>
  <c r="BH290" i="3"/>
  <c r="AK167" i="5"/>
  <c r="CG76" i="9"/>
  <c r="BZ260" i="9"/>
  <c r="AL296" i="5"/>
  <c r="AJ258" i="5"/>
  <c r="BZ336" i="9"/>
  <c r="CA124" i="9"/>
  <c r="Y224" i="9"/>
  <c r="Y289" i="9"/>
  <c r="X136" i="5"/>
  <c r="AA372" i="9"/>
  <c r="CH272" i="9"/>
  <c r="CF76" i="9"/>
  <c r="AB109" i="9"/>
  <c r="BH153" i="3"/>
  <c r="BG131" i="3"/>
  <c r="CC6" i="9"/>
  <c r="BH19" i="3"/>
  <c r="BH201" i="3"/>
  <c r="AB225" i="9"/>
  <c r="AB369" i="9"/>
  <c r="CA309" i="9"/>
  <c r="CC174" i="9"/>
  <c r="AM234" i="5"/>
  <c r="BZ19" i="9"/>
  <c r="BH358" i="3"/>
  <c r="Z147" i="5"/>
  <c r="AC212" i="9"/>
  <c r="BI62" i="3"/>
  <c r="AK176" i="5"/>
  <c r="AC176" i="9"/>
  <c r="AA222" i="9"/>
  <c r="AB210" i="9"/>
  <c r="CA220" i="9"/>
  <c r="AL248" i="5"/>
  <c r="CF127" i="9"/>
  <c r="AC81" i="9"/>
  <c r="Y76" i="5"/>
  <c r="AJ324" i="5"/>
  <c r="AL362" i="5"/>
  <c r="AN177" i="5"/>
  <c r="BH187" i="3"/>
  <c r="AM313" i="5"/>
  <c r="CE257" i="9"/>
  <c r="BH65" i="3"/>
  <c r="CG268" i="9"/>
  <c r="AK146" i="5"/>
  <c r="Y54" i="9"/>
  <c r="AA174" i="9"/>
  <c r="CF244" i="9"/>
  <c r="Z370" i="9"/>
  <c r="Z397" i="9"/>
  <c r="CG85" i="9"/>
  <c r="BI258" i="3"/>
  <c r="AB15" i="9"/>
  <c r="CH72" i="9"/>
  <c r="AM310" i="5"/>
  <c r="BH183" i="3"/>
  <c r="AB391" i="9"/>
  <c r="AC373" i="9"/>
  <c r="AA45" i="9"/>
  <c r="BK280" i="3"/>
  <c r="AJ323" i="5"/>
  <c r="AA64" i="9"/>
  <c r="BI169" i="3"/>
  <c r="CB142" i="9"/>
  <c r="CA146" i="9"/>
  <c r="Z52" i="9"/>
  <c r="CC168" i="9"/>
  <c r="Y315" i="9"/>
  <c r="CG312" i="9"/>
  <c r="CC231" i="9"/>
  <c r="AJ345" i="5"/>
  <c r="AC272" i="9"/>
  <c r="CF232" i="9"/>
  <c r="CH82" i="9"/>
  <c r="Y358" i="9"/>
  <c r="Z399" i="9"/>
  <c r="CG286" i="9"/>
  <c r="BY358" i="9"/>
  <c r="AB254" i="9"/>
  <c r="CD315" i="9"/>
  <c r="AN138" i="5"/>
  <c r="BI82" i="3"/>
  <c r="BK346" i="3"/>
  <c r="BZ282" i="9"/>
  <c r="CA152" i="9"/>
  <c r="CF341" i="9"/>
  <c r="CG305" i="9"/>
  <c r="BH129" i="3"/>
  <c r="AA47" i="9"/>
  <c r="AL346" i="5"/>
  <c r="BZ297" i="9"/>
  <c r="AC278" i="9"/>
  <c r="BH138" i="3"/>
  <c r="CG36" i="9"/>
  <c r="AL277" i="5"/>
  <c r="AN59" i="5"/>
  <c r="CG278" i="9"/>
  <c r="Y91" i="5"/>
  <c r="AJ102" i="5"/>
  <c r="AM266" i="5"/>
  <c r="CB348" i="9"/>
  <c r="BH302" i="3"/>
  <c r="Z301" i="9"/>
  <c r="AJ232" i="5"/>
  <c r="CD339" i="9"/>
  <c r="CB195" i="9"/>
  <c r="Z321" i="9"/>
  <c r="AC315" i="9"/>
  <c r="CC142" i="9"/>
  <c r="CF55" i="9"/>
  <c r="BY96" i="9"/>
  <c r="AA314" i="9"/>
  <c r="CE165" i="9"/>
  <c r="AC252" i="9"/>
  <c r="CC323" i="9"/>
  <c r="CA315" i="9"/>
  <c r="BJ253" i="3"/>
  <c r="BH349" i="3"/>
  <c r="BG242" i="3"/>
  <c r="AA7" i="9"/>
  <c r="CH240" i="9"/>
  <c r="CE91" i="9"/>
  <c r="AL94" i="5"/>
  <c r="CG128" i="9"/>
  <c r="CA162" i="9"/>
  <c r="CB209" i="9"/>
  <c r="BY195" i="9"/>
  <c r="BI263" i="3"/>
  <c r="CG239" i="9"/>
  <c r="AK303" i="5"/>
  <c r="CF234" i="9"/>
  <c r="AN227" i="5"/>
  <c r="BG170" i="3"/>
  <c r="AK229" i="5"/>
  <c r="BH203" i="3"/>
  <c r="Y63" i="9"/>
  <c r="AB331" i="9"/>
  <c r="Y188" i="9"/>
  <c r="AB122" i="5"/>
  <c r="AN146" i="5"/>
  <c r="BI133" i="3"/>
  <c r="AC72" i="9"/>
  <c r="CF301" i="9"/>
  <c r="Y65" i="9"/>
  <c r="CA212" i="9"/>
  <c r="Z305" i="9"/>
  <c r="AN120" i="5"/>
  <c r="AN189" i="5"/>
  <c r="AN201" i="5"/>
  <c r="AB50" i="9"/>
  <c r="CD36" i="9"/>
  <c r="AB309" i="9"/>
  <c r="CH143" i="9"/>
  <c r="CE57" i="9"/>
  <c r="BI88" i="3"/>
  <c r="BZ204" i="9"/>
  <c r="BJ119" i="3"/>
  <c r="Y37" i="9"/>
  <c r="AC320" i="9"/>
  <c r="Y354" i="9"/>
  <c r="CC338" i="9"/>
  <c r="Z189" i="9"/>
  <c r="BG218" i="3"/>
  <c r="CF334" i="9"/>
  <c r="BI138" i="3"/>
  <c r="BK335" i="3"/>
  <c r="AJ205" i="5"/>
  <c r="Z382" i="9"/>
  <c r="AJ336" i="5"/>
  <c r="BK143" i="3"/>
  <c r="BG49" i="3"/>
  <c r="BH325" i="3"/>
  <c r="Z289" i="9"/>
  <c r="AN301" i="5"/>
  <c r="AK206" i="5"/>
  <c r="CC38" i="9"/>
  <c r="AC203" i="9"/>
  <c r="BY298" i="9"/>
  <c r="BH219" i="3"/>
  <c r="CC79" i="9"/>
  <c r="BG94" i="3"/>
  <c r="CE78" i="9"/>
  <c r="CG115" i="9"/>
  <c r="AK153" i="5"/>
  <c r="Y154" i="9"/>
  <c r="AJ265" i="5"/>
  <c r="BI96" i="3"/>
  <c r="BY125" i="9"/>
  <c r="AN188" i="5"/>
  <c r="AN304" i="5"/>
  <c r="BG46" i="3"/>
  <c r="AC308" i="9"/>
  <c r="AK334" i="5"/>
  <c r="Z129" i="5"/>
  <c r="BJ256" i="3"/>
  <c r="BY200" i="9"/>
  <c r="Y17" i="9"/>
  <c r="X105" i="5"/>
  <c r="Y372" i="9"/>
  <c r="AN259" i="5"/>
  <c r="BH156" i="3"/>
  <c r="AC361" i="9"/>
  <c r="AM129" i="5"/>
  <c r="AJ332" i="5"/>
  <c r="Z72" i="9"/>
  <c r="BZ266" i="9"/>
  <c r="AN209" i="5"/>
  <c r="AK126" i="5"/>
  <c r="AM60" i="5"/>
  <c r="AK304" i="5"/>
  <c r="AA348" i="9"/>
  <c r="AK364" i="5"/>
  <c r="AN82" i="5"/>
  <c r="CG129" i="9"/>
  <c r="Y140" i="5"/>
  <c r="X60" i="5"/>
  <c r="AC132" i="9"/>
  <c r="AB240" i="9"/>
  <c r="Y297" i="9"/>
  <c r="AB61" i="9"/>
  <c r="BI165" i="3"/>
  <c r="CB172" i="9"/>
  <c r="AB167" i="9"/>
  <c r="AA19" i="9"/>
  <c r="AM207" i="5"/>
  <c r="X51" i="5"/>
  <c r="BI147" i="3"/>
  <c r="Z220" i="9"/>
  <c r="CB274" i="9"/>
  <c r="BI227" i="3"/>
  <c r="BJ152" i="3"/>
  <c r="AJ285" i="5"/>
  <c r="CG345" i="9"/>
  <c r="AK162" i="5"/>
  <c r="AL297" i="5"/>
  <c r="AC378" i="9"/>
  <c r="Z372" i="9"/>
  <c r="BJ283" i="3"/>
  <c r="CC248" i="9"/>
  <c r="BH49" i="3"/>
  <c r="AN332" i="5"/>
  <c r="CF290" i="9"/>
  <c r="AB230" i="9"/>
  <c r="Z390" i="9"/>
  <c r="AB62" i="5"/>
  <c r="AL123" i="5"/>
  <c r="AN91" i="5"/>
  <c r="AJ192" i="5"/>
  <c r="BG98" i="3"/>
  <c r="CB51" i="9"/>
  <c r="AL177" i="5"/>
  <c r="CG329" i="9"/>
  <c r="AM121" i="5"/>
  <c r="AC167" i="9"/>
  <c r="BG171" i="3"/>
  <c r="Y27" i="9"/>
  <c r="BK77" i="3"/>
  <c r="BI272" i="3"/>
  <c r="AM308" i="5"/>
  <c r="BG182" i="3"/>
  <c r="CH110" i="9"/>
  <c r="Y243" i="9"/>
  <c r="Z169" i="9"/>
  <c r="BJ350" i="3"/>
  <c r="BI233" i="3"/>
  <c r="Y122" i="9"/>
  <c r="CB77" i="9"/>
  <c r="BG127" i="3"/>
  <c r="BG129" i="3"/>
  <c r="AB117" i="9"/>
  <c r="BK28" i="3"/>
  <c r="Y66" i="9"/>
  <c r="BG81" i="3"/>
  <c r="Z248" i="9"/>
  <c r="AL62" i="5"/>
  <c r="AL220" i="5"/>
  <c r="BZ176" i="9"/>
  <c r="BH338" i="3"/>
  <c r="AA13" i="9"/>
  <c r="CB347" i="9"/>
  <c r="BI49" i="3"/>
  <c r="BH67" i="3"/>
  <c r="CG48" i="9"/>
  <c r="AL129" i="5"/>
  <c r="BZ10" i="9"/>
  <c r="CF318" i="9"/>
  <c r="BI350" i="3"/>
  <c r="X20" i="5"/>
  <c r="Y229" i="9"/>
  <c r="BJ193" i="3"/>
  <c r="CE108" i="9"/>
  <c r="CF119" i="9"/>
  <c r="CA166" i="9"/>
  <c r="BK95" i="3"/>
  <c r="CH14" i="9"/>
  <c r="CC240" i="9"/>
  <c r="CB267" i="9"/>
  <c r="BH10" i="3"/>
  <c r="BI112" i="3"/>
  <c r="Y277" i="9"/>
  <c r="AL261" i="5"/>
  <c r="CD137" i="9"/>
  <c r="AB104" i="9"/>
  <c r="CB288" i="9"/>
  <c r="BI47" i="3"/>
  <c r="CE59" i="9"/>
  <c r="CC42" i="9"/>
  <c r="CF313" i="9"/>
  <c r="AM260" i="5"/>
  <c r="BY312" i="9"/>
  <c r="CH284" i="9"/>
  <c r="CB287" i="9"/>
  <c r="BK195" i="3"/>
  <c r="CB340" i="9"/>
  <c r="CE49" i="9"/>
  <c r="CH279" i="9"/>
  <c r="CB64" i="9"/>
  <c r="AL222" i="5"/>
  <c r="Z311" i="9"/>
  <c r="CF196" i="9"/>
  <c r="AB198" i="9"/>
  <c r="CE295" i="9"/>
  <c r="BG177" i="3"/>
  <c r="AJ331" i="5"/>
  <c r="CF173" i="9"/>
  <c r="BG15" i="3"/>
  <c r="BY183" i="9"/>
  <c r="BH247" i="3"/>
  <c r="BY105" i="9"/>
  <c r="CD101" i="9"/>
  <c r="CB252" i="9"/>
  <c r="Y271" i="9"/>
  <c r="AN165" i="5"/>
  <c r="AN268" i="5"/>
  <c r="AL8" i="5"/>
  <c r="CB292" i="9"/>
  <c r="BI32" i="3"/>
  <c r="CC87" i="9"/>
  <c r="BY194" i="9"/>
  <c r="BG236" i="3"/>
  <c r="AN74" i="5"/>
  <c r="CD224" i="9"/>
  <c r="CG213" i="9"/>
  <c r="AB273" i="9"/>
  <c r="CG94" i="9"/>
  <c r="BY255" i="9"/>
  <c r="AL171" i="5"/>
  <c r="AJ77" i="5"/>
  <c r="CF145" i="9"/>
  <c r="BY184" i="9"/>
  <c r="BZ192" i="9"/>
  <c r="AJ23" i="5"/>
  <c r="AK20" i="5"/>
  <c r="AM83" i="5"/>
  <c r="CB278" i="9"/>
  <c r="AJ9" i="5"/>
  <c r="CH228" i="9"/>
  <c r="CF360" i="9"/>
  <c r="BJ206" i="3"/>
  <c r="AC237" i="9"/>
  <c r="CC316" i="9"/>
  <c r="CF24" i="9"/>
  <c r="BZ36" i="9"/>
  <c r="BJ30" i="3"/>
  <c r="AB196" i="9"/>
  <c r="Y209" i="9"/>
  <c r="CH161" i="9"/>
  <c r="CB329" i="9"/>
  <c r="AC387" i="9"/>
  <c r="AM306" i="5"/>
  <c r="AB337" i="9"/>
  <c r="BG162" i="3"/>
  <c r="AL337" i="5"/>
  <c r="AK53" i="5"/>
  <c r="CE75" i="9"/>
  <c r="AK186" i="5"/>
  <c r="BH80" i="3"/>
  <c r="AM71" i="5"/>
  <c r="CA304" i="9"/>
  <c r="CC202" i="9"/>
  <c r="CE194" i="9"/>
  <c r="CH322" i="9"/>
  <c r="Z302" i="9"/>
  <c r="BZ207" i="9"/>
  <c r="BZ246" i="9"/>
  <c r="AA139" i="5"/>
  <c r="CA208" i="9"/>
  <c r="AM68" i="5"/>
  <c r="Z125" i="9"/>
  <c r="X72" i="5"/>
  <c r="BJ163" i="3"/>
  <c r="AL269" i="5"/>
  <c r="AL124" i="5"/>
  <c r="CC77" i="9"/>
  <c r="CE14" i="9"/>
  <c r="AK32" i="5"/>
  <c r="CD188" i="9"/>
  <c r="CA33" i="9"/>
  <c r="AC386" i="9"/>
  <c r="Y247" i="9"/>
  <c r="Z97" i="9"/>
  <c r="BJ23" i="3"/>
  <c r="Y152" i="5"/>
  <c r="AA76" i="9"/>
  <c r="CH101" i="9"/>
  <c r="CC103" i="9"/>
  <c r="AC68" i="9"/>
  <c r="Y223" i="9"/>
  <c r="AJ61" i="5"/>
  <c r="AL133" i="5"/>
  <c r="AN77" i="5"/>
  <c r="Y377" i="9"/>
  <c r="AA308" i="9"/>
  <c r="Y287" i="9"/>
  <c r="Z116" i="9"/>
  <c r="Z222" i="9"/>
  <c r="BZ224" i="9"/>
  <c r="CB158" i="9"/>
  <c r="AN147" i="5"/>
  <c r="CC110" i="9"/>
  <c r="CE93" i="9"/>
  <c r="AC127" i="9"/>
  <c r="Z151" i="9"/>
  <c r="AN112" i="5"/>
  <c r="Z191" i="9"/>
  <c r="AK150" i="5"/>
  <c r="AA386" i="9"/>
  <c r="Y22" i="5"/>
  <c r="Y170" i="9"/>
  <c r="AM210" i="5"/>
  <c r="AJ234" i="5"/>
  <c r="Y144" i="9"/>
  <c r="AB19" i="9"/>
  <c r="CA117" i="9"/>
  <c r="AB258" i="9"/>
  <c r="AC244" i="9"/>
  <c r="CE218" i="9"/>
  <c r="AB174" i="9"/>
  <c r="AM151" i="5"/>
  <c r="AC175" i="9"/>
  <c r="AM290" i="5"/>
  <c r="AC65" i="9"/>
  <c r="Y203" i="9"/>
  <c r="BI353" i="3"/>
  <c r="X128" i="5"/>
  <c r="Z225" i="9"/>
  <c r="AJ148" i="5"/>
  <c r="Y395" i="9"/>
  <c r="AB48" i="5"/>
  <c r="CC278" i="9"/>
  <c r="CD309" i="9"/>
  <c r="AL15" i="5"/>
  <c r="BK268" i="3"/>
  <c r="CE254" i="9"/>
  <c r="AM147" i="5"/>
  <c r="AK290" i="5"/>
  <c r="BI164" i="3"/>
  <c r="CH65" i="9"/>
  <c r="AN149" i="5"/>
  <c r="CE333" i="9"/>
  <c r="BG237" i="3"/>
  <c r="AL164" i="5"/>
  <c r="BJ21" i="3"/>
  <c r="BH320" i="3"/>
  <c r="CH335" i="9"/>
  <c r="AA15" i="5"/>
  <c r="CF144" i="9"/>
  <c r="CH274" i="9"/>
  <c r="BZ80" i="9"/>
  <c r="AN284" i="5"/>
  <c r="X6" i="5"/>
  <c r="BJ357" i="3"/>
  <c r="AC365" i="9"/>
  <c r="AN349" i="5"/>
  <c r="Y163" i="9"/>
  <c r="BH77" i="3"/>
  <c r="BJ122" i="3"/>
  <c r="AC143" i="9"/>
  <c r="BK15" i="3"/>
  <c r="BY158" i="9"/>
  <c r="BY356" i="9"/>
  <c r="Y100" i="5"/>
  <c r="BZ331" i="9"/>
  <c r="BY120" i="9"/>
  <c r="AA113" i="9"/>
  <c r="CB28" i="9"/>
  <c r="AL111" i="5"/>
  <c r="AN113" i="5"/>
  <c r="AA46" i="5"/>
  <c r="AB65" i="9"/>
  <c r="AC182" i="9"/>
  <c r="BG282" i="3"/>
  <c r="Z119" i="9"/>
  <c r="CC48" i="9"/>
  <c r="AN279" i="5"/>
  <c r="AJ141" i="5"/>
  <c r="BJ287" i="3"/>
  <c r="BJ314" i="3"/>
  <c r="BJ216" i="3"/>
  <c r="BH22" i="3"/>
  <c r="X113" i="5"/>
  <c r="AA22" i="9"/>
  <c r="AA301" i="9"/>
  <c r="BJ239" i="3"/>
  <c r="BG291" i="3"/>
  <c r="CH238" i="9"/>
  <c r="BG355" i="3"/>
  <c r="AN342" i="5"/>
  <c r="AM329" i="5"/>
  <c r="CE359" i="9"/>
  <c r="CF157" i="9"/>
  <c r="BH13" i="3"/>
  <c r="BH331" i="3"/>
  <c r="Z66" i="9"/>
  <c r="AA297" i="9"/>
  <c r="AJ151" i="5"/>
  <c r="AA80" i="5"/>
  <c r="CE349" i="9"/>
  <c r="AK344" i="5"/>
  <c r="AM130" i="5"/>
  <c r="CG38" i="9"/>
  <c r="AA163" i="9"/>
  <c r="AA84" i="5"/>
  <c r="BI78" i="3"/>
  <c r="BK101" i="3"/>
  <c r="AA113" i="5"/>
  <c r="BH311" i="3"/>
  <c r="BI154" i="3"/>
  <c r="CG125" i="9"/>
  <c r="AJ110" i="5"/>
  <c r="CG33" i="9"/>
  <c r="AN261" i="5"/>
  <c r="AN290" i="5"/>
  <c r="AL315" i="5"/>
  <c r="BJ191" i="3"/>
  <c r="BK54" i="3"/>
  <c r="AK323" i="5"/>
  <c r="AN274" i="5"/>
  <c r="AA396" i="9"/>
  <c r="BH208" i="3"/>
  <c r="CC246" i="9"/>
  <c r="AL108" i="5"/>
  <c r="AJ138" i="5"/>
  <c r="Z260" i="9"/>
  <c r="CH292" i="9"/>
  <c r="AB150" i="9"/>
  <c r="AJ29" i="5"/>
  <c r="CF111" i="9"/>
  <c r="BH128" i="3"/>
  <c r="AB161" i="9"/>
  <c r="CG300" i="9"/>
  <c r="AC134" i="9"/>
  <c r="AA18" i="9"/>
  <c r="AA325" i="9"/>
  <c r="CG149" i="9"/>
  <c r="BI231" i="3"/>
  <c r="AM45" i="5"/>
  <c r="CF200" i="9"/>
  <c r="CC305" i="9"/>
  <c r="CA164" i="9"/>
  <c r="CD329" i="9"/>
  <c r="AB171" i="9"/>
  <c r="AC369" i="9"/>
  <c r="CB184" i="9"/>
  <c r="CE26" i="9"/>
  <c r="CC264" i="9"/>
  <c r="CA40" i="9"/>
  <c r="BZ103" i="9"/>
  <c r="AM204" i="5"/>
  <c r="BZ119" i="9"/>
  <c r="AL99" i="5"/>
  <c r="AB354" i="9"/>
  <c r="BG262" i="3"/>
  <c r="Y141" i="9"/>
  <c r="CA183" i="9"/>
  <c r="CF273" i="9"/>
  <c r="BI122" i="3"/>
  <c r="CB120" i="9"/>
  <c r="CA159" i="9"/>
  <c r="BH278" i="3"/>
  <c r="CA201" i="9"/>
  <c r="BJ184" i="3"/>
  <c r="AL322" i="5"/>
  <c r="CF122" i="9"/>
  <c r="Z359" i="9"/>
  <c r="CF161" i="9"/>
  <c r="AK122" i="5"/>
  <c r="AM41" i="5"/>
  <c r="AC223" i="9"/>
  <c r="CD55" i="9"/>
  <c r="CG359" i="9"/>
  <c r="Y327" i="9"/>
  <c r="CG232" i="9"/>
  <c r="CB312" i="9"/>
  <c r="AA155" i="9"/>
  <c r="AN203" i="5"/>
  <c r="BY46" i="9"/>
  <c r="Y200" i="9"/>
  <c r="AJ45" i="5"/>
  <c r="Y71" i="9"/>
  <c r="CF184" i="9"/>
  <c r="CC36" i="9"/>
  <c r="CC322" i="9"/>
  <c r="AB10" i="9"/>
  <c r="CF210" i="9"/>
  <c r="BH120" i="3"/>
  <c r="CG59" i="9"/>
  <c r="CB166" i="9"/>
  <c r="CH151" i="9"/>
  <c r="CB289" i="9"/>
  <c r="CG346" i="9"/>
  <c r="CC243" i="9"/>
  <c r="CC238" i="9"/>
  <c r="BH25" i="3"/>
  <c r="AK298" i="5"/>
  <c r="CA46" i="9"/>
  <c r="CD358" i="9"/>
  <c r="BJ308" i="3"/>
  <c r="AC20" i="9"/>
  <c r="BJ72" i="3"/>
  <c r="CH34" i="9"/>
  <c r="AN29" i="5"/>
  <c r="AK61" i="5"/>
  <c r="BZ98" i="9"/>
  <c r="CA285" i="9"/>
  <c r="BJ49" i="3"/>
  <c r="CA295" i="9"/>
  <c r="AL180" i="5"/>
  <c r="CD29" i="9"/>
  <c r="BI68" i="3"/>
  <c r="BZ239" i="9"/>
  <c r="CA306" i="9"/>
  <c r="AB102" i="9"/>
  <c r="BG364" i="3"/>
  <c r="Y165" i="9"/>
  <c r="CH124" i="9"/>
  <c r="Z383" i="9"/>
  <c r="BG138" i="3"/>
  <c r="BG8" i="3"/>
  <c r="BY230" i="9"/>
  <c r="AJ24" i="5"/>
  <c r="BK20" i="3"/>
  <c r="Z141" i="9"/>
  <c r="BJ180" i="3"/>
  <c r="BH46" i="3"/>
  <c r="AB68" i="5"/>
  <c r="CC123" i="9"/>
  <c r="CA320" i="9"/>
  <c r="BG292" i="3"/>
  <c r="Z341" i="9"/>
  <c r="AM81" i="5"/>
  <c r="CA334" i="9"/>
  <c r="AK221" i="5"/>
  <c r="AA125" i="9"/>
  <c r="AM133" i="5"/>
  <c r="AB72" i="9"/>
  <c r="CE176" i="9"/>
  <c r="Y314" i="9"/>
  <c r="AJ131" i="5"/>
  <c r="BK282" i="3"/>
  <c r="BI311" i="3"/>
  <c r="BH167" i="3"/>
  <c r="AB158" i="9"/>
  <c r="AJ309" i="5"/>
  <c r="CD250" i="9"/>
  <c r="CA130" i="9"/>
  <c r="AN183" i="5"/>
  <c r="CA119" i="9"/>
  <c r="AC231" i="9"/>
  <c r="AA140" i="9"/>
  <c r="AJ190" i="5"/>
  <c r="BJ270" i="3"/>
  <c r="Z316" i="9"/>
  <c r="AB249" i="9"/>
  <c r="CE274" i="9"/>
  <c r="AC163" i="9"/>
  <c r="CA339" i="9"/>
  <c r="BH91" i="3"/>
  <c r="BK132" i="3"/>
  <c r="Z55" i="9"/>
  <c r="CD311" i="9"/>
  <c r="CE160" i="9"/>
  <c r="BK237" i="3"/>
  <c r="CE22" i="9"/>
  <c r="AC232" i="9"/>
  <c r="AK60" i="5"/>
  <c r="CF310" i="9"/>
  <c r="Z84" i="9"/>
  <c r="BJ107" i="3"/>
  <c r="BH252" i="3"/>
  <c r="CE201" i="9"/>
  <c r="CF349" i="9"/>
  <c r="AC349" i="9"/>
  <c r="AB128" i="9"/>
  <c r="AC263" i="9"/>
  <c r="CC355" i="9"/>
  <c r="BY322" i="9"/>
  <c r="BI24" i="3"/>
  <c r="AJ256" i="5"/>
  <c r="BJ80" i="3"/>
  <c r="AN182" i="5"/>
  <c r="AL178" i="5"/>
  <c r="CE319" i="9"/>
  <c r="AC293" i="9"/>
  <c r="Z65" i="9"/>
  <c r="AK247" i="5"/>
  <c r="CB83" i="9"/>
  <c r="AJ99" i="5"/>
  <c r="BH229" i="3"/>
  <c r="AM77" i="5"/>
  <c r="Y210" i="9"/>
  <c r="Z36" i="9"/>
  <c r="AA315" i="9"/>
  <c r="BG232" i="3"/>
  <c r="AM93" i="5"/>
  <c r="AC256" i="9"/>
  <c r="BY272" i="9"/>
  <c r="AL345" i="5"/>
  <c r="AL159" i="5"/>
  <c r="AM328" i="5"/>
  <c r="AL54" i="5"/>
  <c r="AN162" i="5"/>
  <c r="Z351" i="9"/>
  <c r="BH212" i="3"/>
  <c r="Y23" i="5"/>
  <c r="AL229" i="5"/>
  <c r="Y6" i="5"/>
  <c r="AK36" i="5"/>
  <c r="AB110" i="9"/>
  <c r="AM352" i="5"/>
  <c r="CE65" i="9"/>
  <c r="BH224" i="3"/>
  <c r="AA58" i="9"/>
  <c r="BH135" i="3"/>
  <c r="AL350" i="5"/>
  <c r="AL70" i="5"/>
  <c r="CB178" i="9"/>
  <c r="BK364" i="3"/>
  <c r="CE309" i="9"/>
  <c r="AK222" i="5"/>
  <c r="BH297" i="3"/>
  <c r="CE353" i="9"/>
  <c r="BJ354" i="3"/>
  <c r="BI144" i="3"/>
  <c r="CE92" i="9"/>
  <c r="AN38" i="5"/>
  <c r="AL325" i="5"/>
  <c r="BY148" i="9"/>
  <c r="Z34" i="9"/>
  <c r="AC19" i="9"/>
  <c r="AC225" i="9"/>
  <c r="AC242" i="9"/>
  <c r="AC275" i="9"/>
  <c r="BK109" i="3"/>
  <c r="AN353" i="5"/>
  <c r="AL258" i="5"/>
  <c r="BY68" i="9"/>
  <c r="BH113" i="3"/>
  <c r="BK110" i="3"/>
  <c r="CG105" i="9"/>
  <c r="CD113" i="9"/>
  <c r="CD361" i="9"/>
  <c r="CB22" i="9"/>
  <c r="BZ275" i="9"/>
  <c r="AC302" i="9"/>
  <c r="AB123" i="5"/>
  <c r="BH86" i="3"/>
  <c r="BJ81" i="3"/>
  <c r="Y245" i="9"/>
  <c r="AL76" i="5"/>
  <c r="CC341" i="9"/>
  <c r="AM109" i="5"/>
  <c r="Y10" i="9"/>
  <c r="CG333" i="9"/>
  <c r="AM304" i="5"/>
  <c r="AK332" i="5"/>
  <c r="AL333" i="5"/>
  <c r="BY102" i="9"/>
  <c r="Z206" i="9"/>
  <c r="AC353" i="9"/>
  <c r="BZ126" i="9"/>
  <c r="CB248" i="9"/>
  <c r="BK349" i="3"/>
  <c r="AB75" i="9"/>
  <c r="AK266" i="5"/>
  <c r="AL359" i="5"/>
  <c r="CG215" i="9"/>
  <c r="AJ147" i="5"/>
  <c r="AM212" i="5"/>
  <c r="CA281" i="9"/>
  <c r="BK341" i="3"/>
  <c r="AJ359" i="5"/>
  <c r="AL213" i="5"/>
  <c r="AK151" i="5"/>
  <c r="AB54" i="5"/>
  <c r="BK286" i="3"/>
  <c r="AN118" i="5"/>
  <c r="CA22" i="9"/>
  <c r="BH277" i="3"/>
  <c r="AL103" i="5"/>
  <c r="Y230" i="9"/>
  <c r="CD25" i="9"/>
  <c r="CA238" i="9"/>
  <c r="BG245" i="3"/>
  <c r="BI193" i="3"/>
  <c r="BY199" i="9"/>
  <c r="AA374" i="9"/>
  <c r="CE37" i="9"/>
  <c r="CF151" i="9"/>
  <c r="AL73" i="5"/>
  <c r="CH195" i="9"/>
  <c r="AK282" i="5"/>
  <c r="CF47" i="9"/>
  <c r="AA282" i="9"/>
  <c r="CD321" i="9"/>
  <c r="CF198" i="9"/>
  <c r="CF242" i="9"/>
  <c r="BH334" i="3"/>
  <c r="CG69" i="9"/>
  <c r="CC241" i="9"/>
  <c r="AN253" i="5"/>
  <c r="CC117" i="9"/>
  <c r="Y218" i="9"/>
  <c r="AL41" i="5"/>
  <c r="BG347" i="3"/>
  <c r="CD246" i="9"/>
  <c r="CB272" i="9"/>
  <c r="BH106" i="3"/>
  <c r="CH117" i="9"/>
  <c r="Y206" i="9"/>
  <c r="BY346" i="9"/>
  <c r="AC318" i="9"/>
  <c r="CD183" i="9"/>
  <c r="BG230" i="3"/>
  <c r="CE268" i="9"/>
  <c r="BK220" i="3"/>
  <c r="CF291" i="9"/>
  <c r="CD143" i="9"/>
  <c r="AM57" i="5"/>
  <c r="AJ240" i="5"/>
  <c r="CG5" i="9"/>
  <c r="AN267" i="5"/>
  <c r="BJ44" i="3"/>
  <c r="BI31" i="3"/>
  <c r="BY211" i="9"/>
  <c r="CC136" i="9"/>
  <c r="AJ134" i="5"/>
  <c r="Z209" i="9"/>
  <c r="CA338" i="9"/>
  <c r="CG207" i="9"/>
  <c r="BH204" i="3"/>
  <c r="CB207" i="9"/>
  <c r="BH233" i="3"/>
  <c r="CB47" i="9"/>
  <c r="Y286" i="9"/>
  <c r="BG246" i="3"/>
  <c r="BY330" i="9"/>
  <c r="CH173" i="9"/>
  <c r="CF138" i="9"/>
  <c r="BK27" i="3"/>
  <c r="AA258" i="9"/>
  <c r="Z45" i="9"/>
  <c r="CH145" i="9"/>
  <c r="CF153" i="9"/>
  <c r="BH321" i="3"/>
  <c r="BK217" i="3"/>
  <c r="CE264" i="9"/>
  <c r="CB156" i="9"/>
  <c r="CA150" i="9"/>
  <c r="AK240" i="5"/>
  <c r="BI83" i="3"/>
  <c r="CD50" i="9"/>
  <c r="AK173" i="5"/>
  <c r="BY208" i="9"/>
  <c r="AL10" i="5"/>
  <c r="Y137" i="9"/>
  <c r="BH6" i="3"/>
  <c r="CB335" i="9"/>
  <c r="CC29" i="9"/>
  <c r="BI286" i="3"/>
  <c r="AJ249" i="5"/>
  <c r="CB343" i="9"/>
  <c r="CH234" i="9"/>
  <c r="BZ141" i="9"/>
  <c r="CE296" i="9"/>
  <c r="CE20" i="9"/>
  <c r="AC376" i="9"/>
  <c r="CG166" i="9"/>
  <c r="AC360" i="9"/>
  <c r="BY277" i="9"/>
  <c r="CG124" i="9"/>
  <c r="AK263" i="5"/>
  <c r="BZ196" i="9"/>
  <c r="CA210" i="9"/>
  <c r="AM96" i="5"/>
  <c r="CB202" i="9"/>
  <c r="CE120" i="9"/>
  <c r="CH102" i="9"/>
  <c r="AA349" i="9"/>
  <c r="BK70" i="3"/>
  <c r="AM164" i="5"/>
  <c r="AJ182" i="5"/>
  <c r="CF172" i="9"/>
  <c r="CG364" i="9"/>
  <c r="BI341" i="3"/>
  <c r="AM296" i="5"/>
  <c r="AM247" i="5"/>
  <c r="CD269" i="9"/>
  <c r="AJ104" i="5"/>
  <c r="BH324" i="3"/>
  <c r="BH170" i="3"/>
  <c r="BK61" i="3"/>
  <c r="AL90" i="5"/>
  <c r="CE318" i="9"/>
  <c r="AL80" i="5"/>
  <c r="CF42" i="9"/>
  <c r="AB358" i="9"/>
  <c r="BJ328" i="3"/>
  <c r="BZ327" i="9"/>
  <c r="AA269" i="9"/>
  <c r="BZ134" i="9"/>
  <c r="AL275" i="5"/>
  <c r="CG178" i="9"/>
  <c r="AK184" i="5"/>
  <c r="BI279" i="3"/>
  <c r="BH180" i="3"/>
  <c r="AN211" i="5"/>
  <c r="AB366" i="9"/>
  <c r="CA122" i="9"/>
  <c r="CC300" i="9"/>
  <c r="AK276" i="5"/>
  <c r="CH255" i="9"/>
  <c r="BK248" i="3"/>
  <c r="AA87" i="9"/>
  <c r="AJ322" i="5"/>
  <c r="BH7" i="3"/>
  <c r="BK18" i="3"/>
  <c r="BH362" i="3"/>
  <c r="BG105" i="3"/>
  <c r="AJ221" i="5"/>
  <c r="AA178" i="9"/>
  <c r="CA32" i="9"/>
  <c r="AB8" i="5"/>
  <c r="AC67" i="9"/>
  <c r="BI90" i="3"/>
  <c r="BJ52" i="3"/>
  <c r="AM34" i="5"/>
  <c r="X65" i="5"/>
  <c r="BG39" i="3"/>
  <c r="AN281" i="5"/>
  <c r="CE40" i="9"/>
  <c r="AM51" i="5"/>
  <c r="CC40" i="9"/>
  <c r="AB317" i="9"/>
  <c r="AC356" i="9"/>
  <c r="CB346" i="9"/>
  <c r="Z358" i="9"/>
  <c r="AN184" i="5"/>
  <c r="BK178" i="3"/>
  <c r="CH306" i="9"/>
  <c r="CC138" i="9"/>
  <c r="CG157" i="9"/>
  <c r="AA391" i="9"/>
  <c r="AA237" i="9"/>
  <c r="CH17" i="9"/>
  <c r="AL188" i="5"/>
  <c r="AC238" i="9"/>
  <c r="Y325" i="9"/>
  <c r="AJ194" i="5"/>
  <c r="BG80" i="3"/>
  <c r="AL324" i="5"/>
  <c r="Z198" i="9"/>
  <c r="AM360" i="5"/>
  <c r="AN148" i="5"/>
  <c r="AL361" i="5"/>
  <c r="BI217" i="3"/>
  <c r="BJ28" i="3"/>
  <c r="BG362" i="3"/>
  <c r="AJ339" i="5"/>
  <c r="BI264" i="3"/>
  <c r="AM283" i="5"/>
  <c r="AK286" i="5"/>
  <c r="AB201" i="9"/>
  <c r="BJ347" i="3"/>
  <c r="CC121" i="9"/>
  <c r="AK11" i="5"/>
  <c r="BJ187" i="3"/>
  <c r="AN226" i="5"/>
  <c r="Z113" i="5"/>
  <c r="BK289" i="3"/>
  <c r="Z51" i="9"/>
  <c r="X116" i="5"/>
  <c r="Y42" i="5"/>
  <c r="AK360" i="5"/>
  <c r="AM318" i="5"/>
  <c r="CF330" i="9"/>
  <c r="BI28" i="3"/>
  <c r="AB362" i="9"/>
  <c r="CA193" i="9"/>
  <c r="AK287" i="5"/>
  <c r="CF204" i="9"/>
  <c r="CB314" i="9"/>
  <c r="CC340" i="9"/>
  <c r="CH354" i="9"/>
  <c r="CE97" i="9"/>
  <c r="BG209" i="3"/>
  <c r="BK31" i="3"/>
  <c r="CC158" i="9"/>
  <c r="AJ301" i="5"/>
  <c r="AB352" i="9"/>
  <c r="BJ219" i="3"/>
  <c r="BH159" i="3"/>
  <c r="AN26" i="5"/>
  <c r="CE346" i="9"/>
  <c r="AB131" i="5"/>
  <c r="AC330" i="9"/>
  <c r="AJ82" i="5"/>
  <c r="CD206" i="9"/>
  <c r="BG79" i="3"/>
  <c r="Y161" i="9"/>
  <c r="X112" i="5"/>
  <c r="AJ111" i="5"/>
  <c r="CD44" i="9"/>
  <c r="CG158" i="9"/>
  <c r="AA154" i="9"/>
  <c r="CD121" i="9"/>
  <c r="BY205" i="9"/>
  <c r="AC47" i="9"/>
  <c r="AK242" i="5"/>
  <c r="AL257" i="5"/>
  <c r="CG325" i="9"/>
  <c r="BI254" i="3"/>
  <c r="CH8" i="9"/>
  <c r="Z315" i="9"/>
  <c r="AM218" i="5"/>
  <c r="CA110" i="9"/>
  <c r="AB124" i="9"/>
  <c r="AA370" i="9"/>
  <c r="CE17" i="9"/>
  <c r="AN126" i="5"/>
  <c r="X48" i="5"/>
  <c r="AC34" i="9"/>
  <c r="CC330" i="9"/>
  <c r="AJ16" i="5"/>
  <c r="AA307" i="9"/>
  <c r="AK187" i="5"/>
  <c r="AM84" i="5"/>
  <c r="CH51" i="9"/>
  <c r="BY87" i="9"/>
  <c r="Y282" i="9"/>
  <c r="BK13" i="3"/>
  <c r="AB277" i="9"/>
  <c r="AB40" i="9"/>
  <c r="AA12" i="9"/>
  <c r="AJ170" i="5"/>
  <c r="AN263" i="5"/>
  <c r="BZ283" i="9"/>
  <c r="BY166" i="9"/>
  <c r="CC188" i="9"/>
  <c r="CA239" i="9"/>
  <c r="CD322" i="9"/>
  <c r="Y197" i="9"/>
  <c r="BI223" i="3"/>
  <c r="AK9" i="5"/>
  <c r="AK194" i="5"/>
  <c r="AM37" i="5"/>
  <c r="CB339" i="9"/>
  <c r="AA190" i="9"/>
  <c r="AC324" i="9"/>
  <c r="BI250" i="3"/>
  <c r="BJ195" i="3"/>
  <c r="AN302" i="5"/>
  <c r="BY117" i="9"/>
  <c r="BZ360" i="9"/>
  <c r="BH100" i="3"/>
  <c r="AL231" i="5"/>
  <c r="CD135" i="9"/>
  <c r="CC70" i="9"/>
  <c r="AK210" i="5"/>
  <c r="AL50" i="5"/>
  <c r="CB269" i="9"/>
  <c r="AM335" i="5"/>
  <c r="BJ263" i="3"/>
  <c r="CB32" i="9"/>
  <c r="CH108" i="9"/>
  <c r="CH220" i="9"/>
  <c r="CH275" i="9"/>
  <c r="Y369" i="9"/>
  <c r="AL119" i="5"/>
  <c r="AC196" i="9"/>
  <c r="BI363" i="3"/>
  <c r="CD95" i="9"/>
  <c r="AC54" i="9"/>
  <c r="CF294" i="9"/>
  <c r="CA36" i="9"/>
  <c r="CH294" i="9"/>
  <c r="AK351" i="5"/>
  <c r="BZ120" i="9"/>
  <c r="BG267" i="3"/>
  <c r="AK97" i="5"/>
  <c r="BG143" i="3"/>
  <c r="CG119" i="9"/>
  <c r="CE233" i="9"/>
  <c r="BZ16" i="9"/>
  <c r="Z213" i="9"/>
  <c r="BG345" i="3"/>
  <c r="BG86" i="3"/>
  <c r="CE105" i="9"/>
  <c r="AM89" i="5"/>
  <c r="CC178" i="9"/>
  <c r="CE182" i="9"/>
  <c r="BI237" i="3"/>
  <c r="CE8" i="9"/>
  <c r="CC11" i="9"/>
  <c r="AN13" i="5"/>
  <c r="AB271" i="9"/>
  <c r="BK67" i="3"/>
  <c r="CD319" i="9"/>
  <c r="CD204" i="9"/>
  <c r="CC364" i="9"/>
  <c r="CD314" i="9"/>
  <c r="BG9" i="3"/>
  <c r="CD227" i="9"/>
  <c r="BH246" i="3"/>
  <c r="Z85" i="9"/>
  <c r="BY362" i="9"/>
  <c r="AC51" i="9"/>
  <c r="AA257" i="9"/>
  <c r="BH72" i="3"/>
  <c r="BG130" i="3"/>
  <c r="BY81" i="9"/>
  <c r="Y359" i="9"/>
  <c r="BJ352" i="3"/>
  <c r="CB163" i="9"/>
  <c r="AM258" i="5"/>
  <c r="CB359" i="9"/>
  <c r="CA324" i="9"/>
  <c r="CH79" i="9"/>
  <c r="AC61" i="9"/>
  <c r="AL320" i="5"/>
  <c r="CF344" i="9"/>
  <c r="BZ250" i="9"/>
  <c r="CF333" i="9"/>
  <c r="Z124" i="9"/>
  <c r="CA171" i="9"/>
  <c r="BI240" i="3"/>
  <c r="AM319" i="5"/>
  <c r="CB264" i="9"/>
  <c r="CF298" i="9"/>
  <c r="BK66" i="3"/>
  <c r="Z172" i="9"/>
  <c r="Y120" i="9"/>
  <c r="BG320" i="3"/>
  <c r="AJ353" i="5"/>
  <c r="Z157" i="9"/>
  <c r="BJ160" i="3"/>
  <c r="CC126" i="9"/>
  <c r="BG6" i="3"/>
  <c r="AM168" i="5"/>
  <c r="CB95" i="9"/>
  <c r="AB133" i="9"/>
  <c r="CC326" i="9"/>
  <c r="Y296" i="9"/>
  <c r="AA373" i="9"/>
  <c r="AN135" i="5"/>
  <c r="AN107" i="5"/>
  <c r="BK138" i="3"/>
  <c r="AN355" i="5"/>
  <c r="Z396" i="9"/>
  <c r="BY351" i="9"/>
  <c r="CE41" i="9"/>
  <c r="CH69" i="9"/>
  <c r="BH304" i="3"/>
  <c r="AJ310" i="5"/>
  <c r="AL125" i="5"/>
  <c r="Y248" i="9"/>
  <c r="AJ55" i="5"/>
  <c r="Y119" i="5"/>
  <c r="AB350" i="9"/>
  <c r="AA365" i="9"/>
  <c r="CD308" i="9"/>
  <c r="AJ193" i="5"/>
  <c r="AK273" i="5"/>
  <c r="AA49" i="9"/>
  <c r="BI266" i="3"/>
  <c r="AL155" i="5"/>
  <c r="CH253" i="9"/>
  <c r="AM362" i="5"/>
  <c r="BJ9" i="3"/>
  <c r="CE364" i="9"/>
  <c r="CB280" i="9"/>
  <c r="CG357" i="9"/>
  <c r="CE294" i="9"/>
  <c r="AC332" i="9"/>
  <c r="Y307" i="9"/>
  <c r="Z100" i="5"/>
  <c r="CE94" i="9"/>
  <c r="AB92" i="9"/>
  <c r="AJ59" i="5"/>
  <c r="BY38" i="9"/>
  <c r="AJ350" i="5"/>
  <c r="BJ245" i="3"/>
  <c r="Y319" i="9"/>
  <c r="Z94" i="5"/>
  <c r="AL51" i="5"/>
  <c r="AM99" i="5"/>
  <c r="CA196" i="9"/>
  <c r="CF34" i="9"/>
  <c r="CA251" i="9"/>
  <c r="BZ291" i="9"/>
  <c r="AM182" i="5"/>
  <c r="AJ146" i="5"/>
  <c r="BH103" i="3"/>
  <c r="BK320" i="3"/>
  <c r="AC257" i="9"/>
  <c r="AA164" i="9"/>
  <c r="X54" i="5"/>
  <c r="CF226" i="9"/>
  <c r="Z44" i="9"/>
  <c r="AB264" i="9"/>
  <c r="AB355" i="9"/>
  <c r="AC285" i="9"/>
  <c r="Z31" i="9"/>
  <c r="CF326" i="9"/>
  <c r="AM208" i="5"/>
  <c r="BJ179" i="3"/>
  <c r="BZ213" i="9"/>
  <c r="AA189" i="9"/>
  <c r="BJ215" i="3"/>
  <c r="BG120" i="3"/>
  <c r="Z223" i="9"/>
  <c r="BG350" i="3"/>
  <c r="AJ280" i="5"/>
  <c r="AK152" i="5"/>
  <c r="CB152" i="9"/>
  <c r="BY225" i="9"/>
  <c r="AC323" i="9"/>
  <c r="BJ331" i="3"/>
  <c r="CF254" i="9"/>
  <c r="AN111" i="5"/>
  <c r="BZ29" i="9"/>
  <c r="AL354" i="5"/>
  <c r="AK143" i="5"/>
  <c r="BG73" i="3"/>
  <c r="AJ226" i="5"/>
  <c r="Y228" i="9"/>
  <c r="AA321" i="9"/>
  <c r="BZ351" i="9"/>
  <c r="Y142" i="5"/>
  <c r="BG161" i="3"/>
  <c r="AA317" i="9"/>
  <c r="CD52" i="9"/>
  <c r="BG344" i="3"/>
  <c r="AA119" i="5"/>
  <c r="BH357" i="3"/>
  <c r="AB146" i="5"/>
  <c r="AC227" i="9"/>
  <c r="AA17" i="5"/>
  <c r="AC289" i="9"/>
  <c r="AK112" i="5"/>
  <c r="AK313" i="5"/>
  <c r="BJ111" i="3"/>
  <c r="AA25" i="9"/>
  <c r="CE118" i="9"/>
  <c r="AK252" i="5"/>
  <c r="AN318" i="5"/>
  <c r="Y106" i="5"/>
  <c r="AB274" i="9"/>
  <c r="AN317" i="5"/>
  <c r="AJ153" i="5"/>
  <c r="Y385" i="9"/>
  <c r="CB198" i="9"/>
  <c r="AM38" i="5"/>
  <c r="BI216" i="3"/>
  <c r="AA195" i="9"/>
  <c r="CH205" i="9"/>
  <c r="BI132" i="3"/>
  <c r="AA232" i="9"/>
  <c r="BI277" i="3"/>
  <c r="AA82" i="9"/>
  <c r="BK303" i="3"/>
  <c r="BJ295" i="3"/>
  <c r="BY114" i="9"/>
  <c r="CF359" i="9"/>
  <c r="AK219" i="5"/>
  <c r="BJ243" i="3"/>
  <c r="BG107" i="3"/>
  <c r="AK315" i="5"/>
  <c r="BZ24" i="9"/>
  <c r="CD151" i="9"/>
  <c r="CB304" i="9"/>
  <c r="AA287" i="9"/>
  <c r="AN202" i="5"/>
  <c r="BZ159" i="9"/>
  <c r="CF156" i="9"/>
  <c r="AJ72" i="5"/>
  <c r="BG290" i="3"/>
  <c r="CB136" i="9"/>
  <c r="BI351" i="3"/>
  <c r="AJ162" i="5"/>
  <c r="Z227" i="9"/>
  <c r="AC115" i="9"/>
  <c r="CF282" i="9"/>
  <c r="CG6" i="9"/>
  <c r="CC146" i="9"/>
  <c r="BZ339" i="9"/>
  <c r="BI283" i="3"/>
  <c r="AB257" i="9"/>
  <c r="CH89" i="9"/>
  <c r="AB13" i="9"/>
  <c r="AC214" i="9"/>
  <c r="BY92" i="9"/>
  <c r="CC179" i="9"/>
  <c r="CH168" i="9"/>
  <c r="AA136" i="5"/>
  <c r="BK173" i="3"/>
  <c r="BI60" i="3"/>
  <c r="CE344" i="9"/>
  <c r="CE207" i="9"/>
  <c r="AN172" i="5"/>
  <c r="BG42" i="3"/>
  <c r="Y96" i="9"/>
  <c r="BG68" i="3"/>
  <c r="AM287" i="5"/>
  <c r="CB301" i="9"/>
  <c r="CG98" i="9"/>
  <c r="AB153" i="5"/>
  <c r="AC120" i="9"/>
  <c r="CH5" i="9"/>
  <c r="BI269" i="3"/>
  <c r="BY307" i="9"/>
  <c r="Z163" i="9"/>
  <c r="CF175" i="9"/>
  <c r="AL251" i="5"/>
  <c r="AM11" i="5"/>
  <c r="AB222" i="9"/>
  <c r="CG11" i="9"/>
  <c r="BZ358" i="9"/>
  <c r="CA149" i="9"/>
  <c r="BJ334" i="3"/>
  <c r="BY323" i="9"/>
  <c r="BG251" i="3"/>
  <c r="BJ218" i="3"/>
  <c r="CG32" i="9"/>
  <c r="CF186" i="9"/>
  <c r="AA241" i="9"/>
  <c r="BH118" i="3"/>
  <c r="CH42" i="9"/>
  <c r="BZ51" i="9"/>
  <c r="AN192" i="5"/>
  <c r="AM7" i="5"/>
  <c r="CB262" i="9"/>
  <c r="BI273" i="3"/>
  <c r="CE221" i="9"/>
  <c r="CD11" i="9"/>
  <c r="BG235" i="3"/>
  <c r="Y215" i="9"/>
  <c r="CD286" i="9"/>
  <c r="CB127" i="9"/>
  <c r="CB65" i="9"/>
  <c r="CH67" i="9"/>
  <c r="AL7" i="5"/>
  <c r="CC354" i="9"/>
  <c r="CB84" i="9"/>
  <c r="CD271" i="9"/>
  <c r="BG358" i="3"/>
  <c r="CC283" i="9"/>
  <c r="AN311" i="5"/>
  <c r="BI197" i="3"/>
  <c r="CC137" i="9"/>
  <c r="BJ131" i="3"/>
  <c r="Z290" i="9"/>
  <c r="BY127" i="9"/>
  <c r="BZ63" i="9"/>
  <c r="BG207" i="3"/>
  <c r="CE262" i="9"/>
  <c r="CG8" i="9"/>
  <c r="CD109" i="9"/>
  <c r="Y119" i="9"/>
  <c r="CE243" i="9"/>
  <c r="AA305" i="9"/>
  <c r="AB204" i="9"/>
  <c r="BH17" i="3"/>
  <c r="AN352" i="5"/>
  <c r="Y231" i="9"/>
  <c r="AN210" i="5"/>
  <c r="BZ231" i="9"/>
  <c r="CG338" i="9"/>
  <c r="CF321" i="9"/>
  <c r="CC78" i="9"/>
  <c r="AL77" i="5"/>
  <c r="AJ37" i="5"/>
  <c r="CF9" i="9"/>
  <c r="CH361" i="9"/>
  <c r="BJ189" i="3"/>
  <c r="AC141" i="9"/>
  <c r="AM217" i="5"/>
  <c r="BZ247" i="9"/>
  <c r="X33" i="5"/>
  <c r="AM74" i="5"/>
  <c r="CB197" i="9"/>
  <c r="AN104" i="5"/>
  <c r="CB216" i="9"/>
  <c r="CE273" i="9"/>
  <c r="BJ315" i="3"/>
  <c r="BZ182" i="9"/>
  <c r="CH265" i="9"/>
  <c r="BY289" i="9"/>
  <c r="AJ304" i="5"/>
  <c r="AL250" i="5"/>
  <c r="BI59" i="3"/>
  <c r="AA210" i="9"/>
  <c r="AC392" i="9"/>
  <c r="BI208" i="3"/>
  <c r="BK310" i="3"/>
  <c r="AJ88" i="5"/>
  <c r="BG275" i="3"/>
  <c r="BI256" i="3"/>
  <c r="AA75" i="9"/>
  <c r="BG329" i="3"/>
  <c r="AC63" i="9"/>
  <c r="AJ171" i="5"/>
  <c r="BJ282" i="3"/>
  <c r="BK233" i="3"/>
  <c r="CG216" i="9"/>
  <c r="CC298" i="9"/>
  <c r="BK190" i="3"/>
  <c r="Z154" i="9"/>
  <c r="BH202" i="3"/>
  <c r="BI34" i="3"/>
  <c r="Y131" i="5"/>
  <c r="AA88" i="5"/>
  <c r="BJ124" i="3"/>
  <c r="CD122" i="9"/>
  <c r="BI102" i="3"/>
  <c r="BG311" i="3"/>
  <c r="AM154" i="5"/>
  <c r="AK354" i="5"/>
  <c r="BH196" i="3"/>
  <c r="Y217" i="9"/>
  <c r="Y99" i="9"/>
  <c r="CF224" i="9"/>
  <c r="CG86" i="9"/>
  <c r="AK324" i="5"/>
  <c r="BK65" i="3"/>
  <c r="BI344" i="3"/>
  <c r="Y283" i="9"/>
  <c r="CB155" i="9"/>
  <c r="AJ272" i="5"/>
  <c r="BZ174" i="9"/>
  <c r="BI125" i="3"/>
  <c r="BH158" i="3"/>
  <c r="CA348" i="9"/>
  <c r="CC104" i="9"/>
  <c r="BG21" i="3"/>
  <c r="AK285" i="5"/>
  <c r="CF169" i="9"/>
  <c r="BG142" i="3"/>
  <c r="BI234" i="3"/>
  <c r="BG302" i="3"/>
  <c r="BI77" i="3"/>
  <c r="AM292" i="5"/>
  <c r="CB235" i="9"/>
  <c r="BH114" i="3"/>
  <c r="AA242" i="9"/>
  <c r="BY318" i="9"/>
  <c r="AK359" i="5"/>
  <c r="BJ142" i="3"/>
  <c r="AN330" i="5"/>
  <c r="BI134" i="3"/>
  <c r="CE241" i="9"/>
  <c r="BJ32" i="3"/>
  <c r="AC118" i="9"/>
  <c r="CF304" i="9"/>
  <c r="Y341" i="9"/>
  <c r="AA6" i="5"/>
  <c r="CF328" i="9"/>
  <c r="AN198" i="5"/>
  <c r="BH342" i="3"/>
  <c r="AM230" i="5"/>
  <c r="CE86" i="9"/>
  <c r="BJ275" i="3"/>
  <c r="AM331" i="5"/>
  <c r="AK202" i="5"/>
  <c r="Z304" i="9"/>
  <c r="AC48" i="9"/>
  <c r="AC277" i="9"/>
  <c r="CE177" i="9"/>
  <c r="CG152" i="9"/>
  <c r="AA403" i="9"/>
  <c r="BJ177" i="3"/>
  <c r="CE85" i="9"/>
  <c r="Y265" i="9"/>
  <c r="BK361" i="3"/>
  <c r="AA77" i="5"/>
  <c r="BG233" i="3"/>
  <c r="AB141" i="5"/>
  <c r="AN254" i="5"/>
  <c r="BG47" i="3"/>
  <c r="AJ302" i="5"/>
  <c r="AB63" i="5"/>
  <c r="BG219" i="3"/>
  <c r="AK207" i="5"/>
  <c r="AJ334" i="5"/>
  <c r="CB57" i="9"/>
  <c r="Y122" i="5"/>
  <c r="BJ269" i="3"/>
  <c r="AC189" i="9"/>
  <c r="BY155" i="9"/>
  <c r="Y72" i="9"/>
  <c r="CB45" i="9"/>
  <c r="BK34" i="3"/>
  <c r="AK257" i="5"/>
  <c r="Y252" i="9"/>
  <c r="BK164" i="3"/>
  <c r="Z343" i="9"/>
  <c r="AK161" i="5"/>
  <c r="Z380" i="9"/>
  <c r="AB365" i="9"/>
  <c r="BH29" i="3"/>
  <c r="AC342" i="9"/>
  <c r="AK159" i="5"/>
  <c r="AN218" i="5"/>
  <c r="CE253" i="9"/>
  <c r="AK35" i="5"/>
  <c r="BI72" i="3"/>
  <c r="BJ272" i="3"/>
  <c r="BJ24" i="3"/>
  <c r="CF73" i="9"/>
  <c r="BJ202" i="3"/>
  <c r="BH64" i="3"/>
  <c r="AJ306" i="5"/>
  <c r="AN89" i="5"/>
  <c r="AC98" i="9"/>
  <c r="BZ232" i="9"/>
  <c r="BK354" i="3"/>
  <c r="AL27" i="5"/>
  <c r="Y45" i="5"/>
  <c r="Z97" i="5"/>
  <c r="AA112" i="9"/>
  <c r="BK219" i="3"/>
  <c r="CC294" i="9"/>
  <c r="Y96" i="5"/>
  <c r="Y30" i="9"/>
  <c r="AN129" i="5"/>
  <c r="AL165" i="5"/>
  <c r="AM355" i="5"/>
  <c r="AA151" i="9"/>
  <c r="AM21" i="5"/>
  <c r="BH286" i="3"/>
  <c r="BK216" i="3"/>
  <c r="Y260" i="9"/>
  <c r="Y58" i="9"/>
  <c r="Y400" i="9"/>
  <c r="AJ106" i="5"/>
  <c r="CC181" i="9"/>
  <c r="CG112" i="9"/>
  <c r="AJ214" i="5"/>
  <c r="CA321" i="9"/>
  <c r="BK236" i="3"/>
  <c r="BG41" i="3"/>
  <c r="AL113" i="5"/>
  <c r="Y19" i="9"/>
  <c r="CF117" i="9"/>
  <c r="AM244" i="5"/>
  <c r="AA294" i="9"/>
  <c r="BH88" i="3"/>
  <c r="AC28" i="9"/>
  <c r="CA16" i="9"/>
  <c r="AC161" i="9"/>
  <c r="BH222" i="3"/>
  <c r="BY355" i="9"/>
  <c r="BH102" i="3"/>
  <c r="BI230" i="3"/>
  <c r="BJ99" i="3"/>
  <c r="AL110" i="5"/>
  <c r="CD199" i="9"/>
  <c r="CB20" i="9"/>
  <c r="AL19" i="5"/>
  <c r="CC33" i="9"/>
  <c r="Y294" i="9"/>
  <c r="CH330" i="9"/>
  <c r="CH109" i="9"/>
  <c r="Y160" i="9"/>
  <c r="CF207" i="9"/>
  <c r="BH139" i="3"/>
  <c r="CB92" i="9"/>
  <c r="CC66" i="9"/>
  <c r="Y55" i="9"/>
  <c r="CA115" i="9"/>
  <c r="BK128" i="3"/>
  <c r="BY147" i="9"/>
  <c r="CB199" i="9"/>
  <c r="CG189" i="9"/>
  <c r="BH237" i="3"/>
  <c r="CE88" i="9"/>
  <c r="AK59" i="5"/>
  <c r="CC118" i="9"/>
  <c r="BG309" i="3"/>
  <c r="BY198" i="9"/>
  <c r="Z192" i="9"/>
  <c r="AK52" i="5"/>
  <c r="CF33" i="9"/>
  <c r="BJ41" i="3"/>
  <c r="BH63" i="3"/>
  <c r="AA48" i="9"/>
  <c r="Y199" i="9"/>
  <c r="CB330" i="9"/>
  <c r="BI92" i="3"/>
  <c r="AM209" i="5"/>
  <c r="BY181" i="9"/>
  <c r="Y316" i="9"/>
  <c r="CE338" i="9"/>
  <c r="BZ74" i="9"/>
  <c r="CC297" i="9"/>
  <c r="CE137" i="9"/>
  <c r="CD162" i="9"/>
  <c r="BI57" i="3"/>
  <c r="CB130" i="9"/>
  <c r="Y133" i="9"/>
  <c r="CE363" i="9"/>
  <c r="CF110" i="9"/>
  <c r="BZ146" i="9"/>
  <c r="CA227" i="9"/>
  <c r="CH298" i="9"/>
  <c r="BY23" i="9"/>
  <c r="AL118" i="5"/>
  <c r="CA134" i="9"/>
  <c r="CC275" i="9"/>
  <c r="BY321" i="9"/>
  <c r="CG70" i="9"/>
  <c r="BY51" i="9"/>
  <c r="BH56" i="3"/>
  <c r="BK259" i="3"/>
  <c r="CF113" i="9"/>
  <c r="BK123" i="3"/>
  <c r="AC15" i="9"/>
  <c r="AN344" i="5"/>
  <c r="BH185" i="3"/>
  <c r="BK337" i="3"/>
  <c r="CD58" i="9"/>
  <c r="AM264" i="5"/>
  <c r="CA165" i="9"/>
  <c r="BI186" i="3"/>
  <c r="AB287" i="9"/>
  <c r="AC228" i="9"/>
  <c r="CA303" i="9"/>
  <c r="AK347" i="5"/>
  <c r="BZ284" i="9"/>
  <c r="BK352" i="3"/>
  <c r="AL40" i="5"/>
  <c r="AC177" i="9"/>
  <c r="Z280" i="9"/>
  <c r="BY284" i="9"/>
  <c r="CG137" i="9"/>
  <c r="BI15" i="3"/>
  <c r="CB162" i="9"/>
  <c r="AM105" i="5"/>
  <c r="AN364" i="5"/>
  <c r="CG131" i="9"/>
  <c r="CA353" i="9"/>
  <c r="Y78" i="9"/>
  <c r="AM64" i="5"/>
  <c r="AB151" i="5"/>
  <c r="AC159" i="9"/>
  <c r="AJ321" i="5"/>
  <c r="Z344" i="9"/>
  <c r="Z135" i="5"/>
  <c r="CB302" i="9"/>
  <c r="BY85" i="9"/>
  <c r="AC233" i="9"/>
  <c r="BH55" i="3"/>
  <c r="AK281" i="5"/>
  <c r="AB336" i="9"/>
  <c r="BJ201" i="3"/>
  <c r="AM124" i="5"/>
  <c r="BJ198" i="3"/>
  <c r="AA74" i="9"/>
  <c r="CD133" i="9"/>
  <c r="AC393" i="9"/>
  <c r="CE229" i="9"/>
  <c r="AN238" i="5"/>
  <c r="BG141" i="3"/>
  <c r="AB263" i="9"/>
  <c r="BH328" i="3"/>
  <c r="AM138" i="5"/>
  <c r="CB63" i="9"/>
  <c r="AC80" i="9"/>
  <c r="CE185" i="9"/>
  <c r="AL46" i="5"/>
  <c r="Z392" i="9"/>
  <c r="Y143" i="9"/>
  <c r="AB148" i="9"/>
  <c r="CH105" i="9"/>
  <c r="BI51" i="3"/>
  <c r="AC398" i="9"/>
  <c r="Z395" i="9"/>
  <c r="BG77" i="3"/>
  <c r="BG61" i="3"/>
  <c r="BG67" i="3"/>
  <c r="CG99" i="9"/>
  <c r="CH63" i="9"/>
  <c r="CB68" i="9"/>
  <c r="CB354" i="9"/>
  <c r="BG300" i="3"/>
  <c r="BH197" i="3"/>
  <c r="CB303" i="9"/>
  <c r="BK93" i="3"/>
  <c r="AL280" i="5"/>
  <c r="AA363" i="9"/>
  <c r="BH279" i="3"/>
  <c r="CC308" i="9"/>
  <c r="AK40" i="5"/>
  <c r="BG169" i="3"/>
  <c r="CB164" i="9"/>
  <c r="CH297" i="9"/>
  <c r="CF79" i="9"/>
  <c r="CG236" i="9"/>
  <c r="CC93" i="9"/>
  <c r="CE222" i="9"/>
  <c r="CC32" i="9"/>
  <c r="CH270" i="9"/>
  <c r="CE286" i="9"/>
  <c r="CE354" i="9"/>
  <c r="AM48" i="5"/>
  <c r="BZ318" i="9"/>
  <c r="CA284" i="9"/>
  <c r="AN208" i="5"/>
  <c r="CD275" i="9"/>
  <c r="CD158" i="9"/>
  <c r="CC115" i="9"/>
  <c r="CA11" i="9"/>
  <c r="CH319" i="9"/>
  <c r="CH291" i="9"/>
  <c r="Z181" i="9"/>
  <c r="Z91" i="9"/>
  <c r="BJ188" i="3"/>
  <c r="AC222" i="9"/>
  <c r="AA380" i="9"/>
  <c r="CB334" i="9"/>
  <c r="BK6" i="3"/>
  <c r="AK177" i="5"/>
  <c r="AM317" i="5"/>
  <c r="AJ230" i="5"/>
  <c r="AA206" i="9"/>
  <c r="AJ282" i="5"/>
  <c r="AL163" i="5"/>
  <c r="BZ348" i="9"/>
  <c r="AB29" i="9"/>
  <c r="AM259" i="5"/>
  <c r="AK292" i="5"/>
  <c r="Y237" i="9"/>
  <c r="AM58" i="5"/>
  <c r="CC8" i="9"/>
  <c r="AL32" i="5"/>
  <c r="Y291" i="9"/>
  <c r="BI177" i="3"/>
  <c r="BH193" i="3"/>
  <c r="CF361" i="9"/>
  <c r="AA382" i="9"/>
  <c r="BK344" i="3"/>
  <c r="CF142" i="9"/>
  <c r="AM91" i="5"/>
  <c r="CA346" i="9"/>
  <c r="CC13" i="9"/>
  <c r="CE236" i="9"/>
  <c r="CH30" i="9"/>
  <c r="Y373" i="9"/>
  <c r="BK209" i="3"/>
  <c r="CD342" i="9"/>
  <c r="BY336" i="9"/>
  <c r="BI297" i="3"/>
  <c r="CG306" i="9"/>
  <c r="CH10" i="9"/>
  <c r="BI37" i="3"/>
  <c r="BI116" i="3"/>
  <c r="AJ118" i="5"/>
  <c r="BH8" i="3"/>
  <c r="AK6" i="5"/>
  <c r="CE245" i="9"/>
  <c r="BY260" i="9"/>
  <c r="CA349" i="9"/>
  <c r="Y221" i="9"/>
  <c r="CG280" i="9"/>
  <c r="CB236" i="9"/>
  <c r="BI265" i="3"/>
  <c r="BJ47" i="3"/>
  <c r="AC366" i="9"/>
  <c r="AB165" i="9"/>
  <c r="CB119" i="9"/>
  <c r="AC95" i="9"/>
  <c r="CF51" i="9"/>
  <c r="AN258" i="5"/>
  <c r="AK47" i="5"/>
  <c r="AB33" i="9"/>
  <c r="BZ55" i="9"/>
  <c r="AJ208" i="5"/>
  <c r="CG247" i="9"/>
  <c r="BK318" i="3"/>
  <c r="CA101" i="9"/>
  <c r="CE96" i="9"/>
  <c r="CG283" i="9"/>
  <c r="BK81" i="3"/>
  <c r="CA118" i="9"/>
  <c r="CB66" i="9"/>
  <c r="BI105" i="3"/>
  <c r="CB210" i="9"/>
  <c r="CC37" i="9"/>
  <c r="BI190" i="3"/>
  <c r="CF345" i="9"/>
  <c r="Y138" i="9"/>
  <c r="AL305" i="5"/>
  <c r="AN312" i="5"/>
  <c r="Z356" i="9"/>
  <c r="CC173" i="9"/>
  <c r="BZ195" i="9"/>
  <c r="CE345" i="9"/>
  <c r="CH60" i="9"/>
  <c r="CB105" i="9"/>
  <c r="CC72" i="9"/>
  <c r="BY193" i="9"/>
  <c r="AB377" i="9"/>
  <c r="Z317" i="9"/>
  <c r="AK13" i="5"/>
  <c r="Y146" i="9"/>
  <c r="CB107" i="9"/>
  <c r="CE250" i="9"/>
  <c r="AJ70" i="5"/>
  <c r="BK56" i="3"/>
  <c r="CH221" i="9"/>
  <c r="CE39" i="9"/>
  <c r="BI38" i="3"/>
  <c r="AA219" i="9"/>
  <c r="AJ78" i="5"/>
  <c r="CE125" i="9"/>
  <c r="AJ40" i="5"/>
  <c r="CC54" i="9"/>
  <c r="CB282" i="9"/>
  <c r="BJ19" i="3"/>
  <c r="CC260" i="9"/>
  <c r="BG294" i="3"/>
  <c r="BJ105" i="3"/>
  <c r="CD102" i="9"/>
  <c r="CA7" i="9"/>
  <c r="AL79" i="5"/>
  <c r="BY217" i="9"/>
  <c r="CG231" i="9"/>
  <c r="BK212" i="3"/>
  <c r="CA99" i="9"/>
  <c r="CC357" i="9"/>
  <c r="CH130" i="9"/>
  <c r="Z174" i="9"/>
  <c r="BG64" i="3"/>
  <c r="Y348" i="9"/>
  <c r="BI50" i="3"/>
  <c r="AA259" i="9"/>
  <c r="Y136" i="9"/>
  <c r="CG66" i="9"/>
  <c r="CB331" i="9"/>
  <c r="BK98" i="3"/>
  <c r="Z373" i="9"/>
  <c r="AA179" i="9"/>
  <c r="Y384" i="9"/>
  <c r="AK125" i="5"/>
  <c r="BG243" i="3"/>
  <c r="Y44" i="9"/>
  <c r="CF71" i="9"/>
  <c r="CB131" i="9"/>
  <c r="Z246" i="9"/>
  <c r="BH254" i="3"/>
  <c r="BY313" i="9"/>
  <c r="CG255" i="9"/>
  <c r="CH316" i="9"/>
  <c r="CH7" i="9"/>
  <c r="AB375" i="9"/>
  <c r="CE321" i="9"/>
  <c r="CD155" i="9"/>
  <c r="CE128" i="9"/>
  <c r="CH357" i="9"/>
  <c r="CB246" i="9"/>
  <c r="BK159" i="3"/>
  <c r="CF143" i="9"/>
  <c r="BJ27" i="3"/>
  <c r="CF40" i="9"/>
  <c r="CB186" i="9"/>
  <c r="Y311" i="9"/>
  <c r="BH280" i="3"/>
  <c r="AK356" i="5"/>
  <c r="CA61" i="9"/>
  <c r="CF305" i="9"/>
  <c r="AK29" i="5"/>
  <c r="BI95" i="3"/>
  <c r="BZ161" i="9"/>
  <c r="BI274" i="3"/>
  <c r="AA61" i="9"/>
  <c r="CC52" i="9"/>
  <c r="BZ144" i="9"/>
  <c r="CH338" i="9"/>
  <c r="BG194" i="3"/>
  <c r="CE216" i="9"/>
  <c r="BZ15" i="9"/>
  <c r="AA171" i="9"/>
  <c r="CB88" i="9"/>
  <c r="CG208" i="9"/>
  <c r="AL71" i="5"/>
  <c r="CE76" i="9"/>
  <c r="AA243" i="9"/>
  <c r="CE131" i="9"/>
  <c r="CG55" i="9"/>
  <c r="AM115" i="5"/>
  <c r="CB327" i="9"/>
  <c r="CD357" i="9"/>
  <c r="AM202" i="5"/>
  <c r="BZ329" i="9"/>
  <c r="AK102" i="5"/>
  <c r="AJ6" i="5"/>
  <c r="CE302" i="9"/>
  <c r="CF261" i="9"/>
  <c r="AB343" i="9"/>
  <c r="AJ87" i="5"/>
  <c r="AB43" i="9"/>
  <c r="BY45" i="9"/>
  <c r="AC168" i="9"/>
  <c r="AC9" i="9"/>
  <c r="Y63" i="5"/>
  <c r="AA86" i="5"/>
  <c r="BG333" i="3"/>
  <c r="AK297" i="5"/>
  <c r="BY364" i="9"/>
  <c r="CE66" i="9"/>
  <c r="AJ298" i="5"/>
  <c r="AL272" i="5"/>
  <c r="AM76" i="5"/>
  <c r="AL266" i="5"/>
  <c r="AK134" i="5"/>
  <c r="Z154" i="5"/>
  <c r="AN255" i="5"/>
  <c r="Z394" i="9"/>
  <c r="AJ267" i="5"/>
  <c r="CB234" i="9"/>
  <c r="CE280" i="9"/>
  <c r="AC39" i="9"/>
  <c r="CG282" i="9"/>
  <c r="BI148" i="3"/>
  <c r="AL153" i="5"/>
  <c r="BG160" i="3"/>
  <c r="CH213" i="9"/>
  <c r="BH23" i="3"/>
  <c r="CB129" i="9"/>
  <c r="BY112" i="9"/>
  <c r="CE303" i="9"/>
  <c r="CG89" i="9"/>
  <c r="BY219" i="9"/>
  <c r="AA303" i="9"/>
  <c r="CF188" i="9"/>
  <c r="CG245" i="9"/>
  <c r="AK67" i="5"/>
  <c r="BI242" i="3"/>
  <c r="Y153" i="9"/>
  <c r="AB147" i="9"/>
  <c r="CB31" i="9"/>
  <c r="BH210" i="3"/>
  <c r="AA293" i="9"/>
  <c r="CE134" i="9"/>
  <c r="CA49" i="9"/>
  <c r="AL45" i="5"/>
  <c r="CD347" i="9"/>
  <c r="AJ76" i="5"/>
  <c r="CD284" i="9"/>
  <c r="CB134" i="9"/>
  <c r="AL215" i="5"/>
  <c r="Z146" i="9"/>
  <c r="AB368" i="9"/>
  <c r="BY36" i="9"/>
  <c r="Z309" i="9"/>
  <c r="BK339" i="3"/>
  <c r="BZ184" i="9"/>
  <c r="BK76" i="3"/>
  <c r="BZ57" i="9"/>
  <c r="AK172" i="5"/>
  <c r="CE278" i="9"/>
  <c r="CH103" i="9"/>
  <c r="AM107" i="5"/>
  <c r="BY250" i="9"/>
  <c r="Y73" i="9"/>
  <c r="CA351" i="9"/>
  <c r="BH337" i="3"/>
  <c r="CA95" i="9"/>
  <c r="CD68" i="9"/>
  <c r="BG152" i="3"/>
  <c r="AK249" i="5"/>
  <c r="CC106" i="9"/>
  <c r="AA93" i="9"/>
  <c r="CG183" i="9"/>
  <c r="BK158" i="3"/>
  <c r="CG146" i="9"/>
  <c r="BI163" i="3"/>
  <c r="BY309" i="9"/>
  <c r="AC35" i="9"/>
  <c r="CE360" i="9"/>
  <c r="CA137" i="9"/>
  <c r="BY48" i="9"/>
  <c r="BG229" i="3"/>
  <c r="BG284" i="3"/>
  <c r="BK307" i="3"/>
  <c r="AL331" i="5"/>
  <c r="BG11" i="3"/>
  <c r="CH50" i="9"/>
  <c r="AC268" i="9"/>
  <c r="CD100" i="9"/>
  <c r="BZ244" i="9"/>
  <c r="CF289" i="9"/>
  <c r="BG74" i="3"/>
  <c r="AC152" i="9"/>
  <c r="CD28" i="9"/>
  <c r="CC266" i="9"/>
  <c r="BZ64" i="9"/>
  <c r="CA224" i="9"/>
  <c r="BK136" i="3"/>
  <c r="CH118" i="9"/>
  <c r="CG142" i="9"/>
  <c r="CF193" i="9"/>
  <c r="CG136" i="9"/>
  <c r="AK91" i="5"/>
  <c r="BJ299" i="3"/>
  <c r="CC360" i="9"/>
  <c r="CH141" i="9"/>
  <c r="CF285" i="9"/>
  <c r="BH12" i="3"/>
  <c r="BZ261" i="9"/>
  <c r="BY314" i="9"/>
  <c r="AN345" i="5"/>
  <c r="AL24" i="5"/>
  <c r="BY157" i="9"/>
  <c r="Z323" i="9"/>
  <c r="BG261" i="3"/>
  <c r="BY22" i="9"/>
  <c r="AB54" i="9"/>
  <c r="BZ123" i="9"/>
  <c r="BY236" i="9"/>
  <c r="CB93" i="9"/>
  <c r="CD176" i="9"/>
  <c r="BH42" i="3"/>
  <c r="AJ349" i="5"/>
  <c r="BZ296" i="9"/>
  <c r="AM364" i="5"/>
  <c r="AC147" i="9"/>
  <c r="AN61" i="5"/>
  <c r="BK226" i="3"/>
  <c r="CA94" i="9"/>
  <c r="AC113" i="9"/>
  <c r="CB7" i="9"/>
  <c r="BG56" i="3"/>
  <c r="Z107" i="9"/>
  <c r="AA291" i="9"/>
  <c r="BJ70" i="3"/>
  <c r="AJ201" i="5"/>
  <c r="CB192" i="9"/>
  <c r="Y344" i="9"/>
  <c r="BG283" i="3"/>
  <c r="AJ237" i="5"/>
  <c r="AK116" i="5"/>
  <c r="CD12" i="9"/>
  <c r="CH123" i="9"/>
  <c r="BK283" i="3"/>
  <c r="AA80" i="9"/>
  <c r="AC60" i="9"/>
  <c r="BY363" i="9"/>
  <c r="BK69" i="3"/>
  <c r="BK59" i="3"/>
  <c r="Z283" i="9"/>
  <c r="AK130" i="5"/>
  <c r="CH191" i="9"/>
  <c r="CD335" i="9"/>
  <c r="CF217" i="9"/>
  <c r="AK140" i="5"/>
  <c r="AJ341" i="5"/>
  <c r="CA229" i="9"/>
  <c r="CC165" i="9"/>
  <c r="BJ288" i="3"/>
  <c r="CG80" i="9"/>
  <c r="AN32" i="5"/>
  <c r="BH35" i="3"/>
  <c r="AB341" i="9"/>
  <c r="BJ290" i="3"/>
  <c r="BJ281" i="3"/>
  <c r="CA247" i="9"/>
  <c r="BZ130" i="9"/>
  <c r="CC233" i="9"/>
  <c r="BZ66" i="9"/>
  <c r="AK228" i="5"/>
  <c r="AC337" i="9"/>
  <c r="BZ233" i="9"/>
  <c r="CF59" i="9"/>
  <c r="BZ14" i="9"/>
  <c r="CA241" i="9"/>
  <c r="CG337" i="9"/>
  <c r="CF78" i="9"/>
  <c r="BH282" i="3"/>
  <c r="BI76" i="3"/>
  <c r="CG202" i="9"/>
  <c r="BZ37" i="9"/>
  <c r="BY135" i="9"/>
  <c r="CH347" i="9"/>
  <c r="CG10" i="9"/>
  <c r="CE119" i="9"/>
  <c r="AK48" i="5"/>
  <c r="CE130" i="9"/>
  <c r="BH30" i="3"/>
  <c r="BH78" i="3"/>
  <c r="BY150" i="9"/>
  <c r="BG113" i="3"/>
  <c r="BH303" i="3"/>
  <c r="BY348" i="9"/>
  <c r="AB328" i="9"/>
  <c r="AN60" i="5"/>
  <c r="Z149" i="9"/>
  <c r="Z90" i="9"/>
  <c r="CF36" i="9"/>
  <c r="AB255" i="9"/>
  <c r="CC200" i="9"/>
  <c r="BZ49" i="9"/>
  <c r="BZ77" i="9"/>
  <c r="AC46" i="9"/>
  <c r="CE171" i="9"/>
  <c r="Y39" i="9"/>
  <c r="CE114" i="9"/>
  <c r="CA268" i="9"/>
  <c r="CC172" i="9"/>
  <c r="BK16" i="3"/>
  <c r="BY349" i="9"/>
  <c r="CF194" i="9"/>
  <c r="AC126" i="9"/>
  <c r="CD333" i="9"/>
  <c r="BG111" i="3"/>
  <c r="CH71" i="9"/>
  <c r="AC21" i="9"/>
  <c r="AJ56" i="5"/>
  <c r="AC340" i="9"/>
  <c r="BZ252" i="9"/>
  <c r="AN223" i="5"/>
  <c r="BZ127" i="9"/>
  <c r="AL312" i="5"/>
  <c r="CA342" i="9"/>
  <c r="CF342" i="9"/>
  <c r="CE227" i="9"/>
  <c r="AJ14" i="5"/>
  <c r="CG95" i="9"/>
  <c r="CF311" i="9"/>
  <c r="CE107" i="9"/>
  <c r="AL81" i="5"/>
  <c r="AN15" i="5"/>
  <c r="BY129" i="9"/>
  <c r="Z64" i="9"/>
  <c r="CA255" i="9"/>
  <c r="AK107" i="5"/>
  <c r="BI214" i="3"/>
  <c r="AM25" i="5"/>
  <c r="BZ11" i="9"/>
  <c r="BJ359" i="3"/>
  <c r="BG153" i="3"/>
  <c r="CA213" i="9"/>
  <c r="CB37" i="9"/>
  <c r="BK166" i="3"/>
  <c r="AJ80" i="5"/>
  <c r="BY285" i="9"/>
  <c r="AK104" i="5"/>
  <c r="CF18" i="9"/>
  <c r="CA156" i="9"/>
  <c r="CE117" i="9"/>
  <c r="AM19" i="5"/>
  <c r="BG271" i="3"/>
  <c r="BK297" i="3"/>
  <c r="AL35" i="5"/>
  <c r="CD22" i="9"/>
  <c r="BG50" i="3"/>
  <c r="BG40" i="3"/>
  <c r="AB356" i="9"/>
  <c r="AJ288" i="5"/>
  <c r="AK179" i="5"/>
  <c r="AN180" i="5"/>
  <c r="AM206" i="5"/>
  <c r="AC362" i="9"/>
  <c r="BY342" i="9"/>
  <c r="Y108" i="5"/>
  <c r="AB53" i="5"/>
  <c r="AB35" i="9"/>
  <c r="AM33" i="5"/>
  <c r="AB96" i="9"/>
  <c r="AJ179" i="5"/>
  <c r="CE157" i="9"/>
  <c r="CA163" i="9"/>
  <c r="BH96" i="3"/>
  <c r="BK203" i="3"/>
  <c r="CD85" i="9"/>
  <c r="BJ229" i="3"/>
  <c r="AB296" i="9"/>
  <c r="BK99" i="3"/>
  <c r="AM24" i="5"/>
  <c r="CC267" i="9"/>
  <c r="CG31" i="9"/>
  <c r="BH20" i="3"/>
  <c r="Z296" i="9"/>
  <c r="CC102" i="9"/>
  <c r="BG158" i="3"/>
  <c r="CG175" i="9"/>
  <c r="BI152" i="3"/>
  <c r="BZ155" i="9"/>
  <c r="BI288" i="3"/>
  <c r="CF314" i="9"/>
  <c r="CA244" i="9"/>
  <c r="CB241" i="9"/>
  <c r="CF181" i="9"/>
  <c r="AM236" i="5"/>
  <c r="CE173" i="9"/>
  <c r="CF307" i="9"/>
  <c r="BK78" i="3"/>
  <c r="CD42" i="9"/>
  <c r="BG340" i="3"/>
  <c r="Y308" i="9"/>
  <c r="CG217" i="9"/>
  <c r="AB169" i="9"/>
  <c r="CB123" i="9"/>
  <c r="CA262" i="9"/>
  <c r="AJ277" i="5"/>
  <c r="BK316" i="3"/>
  <c r="BG36" i="3"/>
  <c r="AA397" i="9"/>
  <c r="CB265" i="9"/>
  <c r="BZ33" i="9"/>
  <c r="AJ268" i="5"/>
  <c r="Y90" i="9"/>
  <c r="Y70" i="9"/>
  <c r="AK19" i="5"/>
  <c r="AN65" i="5"/>
  <c r="BH231" i="3"/>
  <c r="BZ280" i="9"/>
  <c r="CE320" i="9"/>
  <c r="CE109" i="9"/>
  <c r="BZ323" i="9"/>
  <c r="BH223" i="3"/>
  <c r="CE181" i="9"/>
  <c r="CC314" i="9"/>
  <c r="CC281" i="9"/>
  <c r="BG315" i="3"/>
  <c r="AB103" i="9"/>
  <c r="Y381" i="9"/>
  <c r="BH189" i="3"/>
  <c r="BZ139" i="9"/>
  <c r="CA67" i="9"/>
  <c r="AM40" i="5"/>
  <c r="CA42" i="9"/>
  <c r="AC42" i="9"/>
  <c r="AM142" i="5"/>
  <c r="CH158" i="9"/>
  <c r="BK168" i="3"/>
  <c r="CG296" i="9"/>
  <c r="BI178" i="3"/>
  <c r="CC339" i="9"/>
  <c r="Y53" i="9"/>
  <c r="AL134" i="5"/>
  <c r="AN325" i="5"/>
  <c r="AA347" i="9"/>
  <c r="AB246" i="9"/>
  <c r="CF126" i="9"/>
  <c r="AN338" i="5"/>
  <c r="CC31" i="9"/>
  <c r="AK296" i="5"/>
  <c r="BK19" i="3"/>
  <c r="CA358" i="9"/>
  <c r="CA333" i="9"/>
  <c r="AM79" i="5"/>
  <c r="CC122" i="9"/>
  <c r="AC142" i="9"/>
  <c r="CF221" i="9"/>
  <c r="BK167" i="3"/>
  <c r="CF299" i="9"/>
  <c r="AJ204" i="5"/>
  <c r="BJ51" i="3"/>
  <c r="CF13" i="9"/>
  <c r="AL93" i="5"/>
  <c r="CE147" i="9"/>
  <c r="CH244" i="9"/>
  <c r="CB258" i="9"/>
  <c r="AJ68" i="5"/>
  <c r="CB97" i="9"/>
  <c r="CF158" i="9"/>
  <c r="CG23" i="9"/>
  <c r="AJ203" i="5"/>
  <c r="CF85" i="9"/>
  <c r="CB165" i="9"/>
  <c r="CH29" i="9"/>
  <c r="BJ140" i="3"/>
  <c r="CE213" i="9"/>
  <c r="CH116" i="9"/>
  <c r="AK75" i="5"/>
  <c r="CF86" i="9"/>
  <c r="BZ228" i="9"/>
  <c r="BH151" i="3"/>
  <c r="BK336" i="3"/>
  <c r="CG281" i="9"/>
  <c r="AB34" i="5"/>
  <c r="Y275" i="9"/>
  <c r="Z180" i="9"/>
  <c r="AJ155" i="5"/>
  <c r="BI75" i="3"/>
  <c r="BZ114" i="9"/>
  <c r="CE138" i="9"/>
  <c r="BK230" i="3"/>
  <c r="AB122" i="9"/>
  <c r="CD283" i="9"/>
  <c r="BZ276" i="9"/>
  <c r="BY16" i="9"/>
  <c r="Y326" i="9"/>
  <c r="CH175" i="9"/>
  <c r="Y350" i="9"/>
  <c r="CF287" i="9"/>
  <c r="CC44" i="9"/>
  <c r="BH90" i="3"/>
  <c r="AB342" i="9"/>
  <c r="BY209" i="9"/>
  <c r="CE313" i="9"/>
  <c r="CD304" i="9"/>
  <c r="CC47" i="9"/>
  <c r="BI86" i="3"/>
  <c r="CG81" i="9"/>
  <c r="BG313" i="3"/>
  <c r="BH38" i="3"/>
  <c r="BJ164" i="3"/>
  <c r="CD149" i="9"/>
  <c r="Z331" i="9"/>
  <c r="Z389" i="9"/>
  <c r="AK16" i="5"/>
  <c r="CH223" i="9"/>
  <c r="AJ54" i="5"/>
  <c r="CA30" i="9"/>
  <c r="BY33" i="9"/>
  <c r="BY281" i="9"/>
  <c r="CE154" i="9"/>
  <c r="AJ152" i="5"/>
  <c r="AJ108" i="5"/>
  <c r="CH26" i="9"/>
  <c r="AB364" i="9"/>
  <c r="BJ74" i="3"/>
  <c r="CA19" i="9"/>
  <c r="BJ261" i="3"/>
  <c r="AB197" i="9"/>
  <c r="BJ298" i="3"/>
  <c r="CD160" i="9"/>
  <c r="BK265" i="3"/>
  <c r="AJ17" i="5"/>
  <c r="BI328" i="3"/>
  <c r="BI289" i="3"/>
  <c r="AK41" i="5"/>
  <c r="AL57" i="5"/>
  <c r="AB211" i="9"/>
  <c r="CH6" i="9"/>
  <c r="CA142" i="9"/>
  <c r="CC132" i="9"/>
  <c r="CD74" i="9"/>
  <c r="CF52" i="9"/>
  <c r="BZ54" i="9"/>
  <c r="AN80" i="5"/>
  <c r="CD128" i="9"/>
  <c r="BJ58" i="3"/>
  <c r="X43" i="5"/>
  <c r="Z353" i="9"/>
  <c r="AC91" i="9"/>
  <c r="AC87" i="9"/>
  <c r="CH95" i="9"/>
  <c r="CE252" i="9"/>
  <c r="BH293" i="3"/>
  <c r="BK267" i="3"/>
  <c r="CF31" i="9"/>
  <c r="AN269" i="5"/>
  <c r="CH144" i="9"/>
  <c r="Y89" i="9"/>
  <c r="Y195" i="9"/>
  <c r="CG354" i="9"/>
  <c r="BI11" i="3"/>
  <c r="BG191" i="3"/>
  <c r="AK80" i="5"/>
  <c r="AL102" i="5"/>
  <c r="CA272" i="9"/>
  <c r="CH88" i="9"/>
  <c r="BY334" i="9"/>
  <c r="BG220" i="3"/>
  <c r="CA314" i="9"/>
  <c r="BH48" i="3"/>
  <c r="AK147" i="5"/>
  <c r="CD126" i="9"/>
  <c r="BK160" i="3"/>
  <c r="BZ95" i="9"/>
  <c r="AK33" i="5"/>
  <c r="AN41" i="5"/>
  <c r="CH308" i="9"/>
  <c r="AN72" i="5"/>
  <c r="CE123" i="9"/>
  <c r="BY294" i="9"/>
  <c r="AJ60" i="5"/>
  <c r="AL6" i="5"/>
  <c r="CC30" i="9"/>
  <c r="AL268" i="5"/>
  <c r="CF130" i="9"/>
  <c r="AB63" i="9"/>
  <c r="AB81" i="9"/>
  <c r="BZ223" i="9"/>
  <c r="CB24" i="9"/>
  <c r="Y208" i="9"/>
  <c r="CB159" i="9"/>
  <c r="BH344" i="3"/>
  <c r="CG291" i="9"/>
  <c r="AJ344" i="5"/>
  <c r="CG331" i="9"/>
  <c r="BZ226" i="9"/>
  <c r="CG275" i="9"/>
  <c r="CB214" i="9"/>
  <c r="CG126" i="9"/>
  <c r="AK157" i="5"/>
  <c r="BI267" i="3"/>
  <c r="BG216" i="3"/>
  <c r="CA39" i="9"/>
  <c r="BK214" i="3"/>
  <c r="CE214" i="9"/>
  <c r="BZ215" i="9"/>
  <c r="CC176" i="9"/>
  <c r="CA54" i="9"/>
  <c r="CH153" i="9"/>
  <c r="CF30" i="9"/>
  <c r="CG304" i="9"/>
  <c r="AK336" i="5"/>
  <c r="AB137" i="5"/>
  <c r="CH53" i="9"/>
  <c r="BH166" i="3"/>
  <c r="AC390" i="9"/>
  <c r="BY72" i="9"/>
  <c r="AB217" i="9"/>
  <c r="AC86" i="9"/>
  <c r="Z336" i="9"/>
  <c r="AL112" i="5"/>
  <c r="BJ158" i="3"/>
  <c r="BH295" i="3"/>
  <c r="AL294" i="5"/>
  <c r="CD192" i="9"/>
  <c r="AN234" i="5"/>
  <c r="BI29" i="3"/>
  <c r="Z108" i="9"/>
  <c r="CF48" i="9"/>
  <c r="AM167" i="5"/>
  <c r="CG28" i="9"/>
  <c r="CE5" i="9"/>
  <c r="AK301" i="5"/>
  <c r="AA68" i="9"/>
  <c r="CD87" i="9"/>
  <c r="CH13" i="9"/>
  <c r="BI54" i="3"/>
  <c r="CC327" i="9"/>
  <c r="CG107" i="9"/>
  <c r="BZ79" i="9"/>
  <c r="BY18" i="9"/>
  <c r="BI113" i="3"/>
  <c r="CH114" i="9"/>
  <c r="CE358" i="9"/>
  <c r="AA108" i="9"/>
  <c r="AB262" i="9"/>
  <c r="BY254" i="9"/>
  <c r="BY249" i="9"/>
  <c r="BY107" i="9"/>
  <c r="AB384" i="9"/>
  <c r="CF357" i="9"/>
  <c r="BY35" i="9"/>
  <c r="BY77" i="9"/>
  <c r="CG339" i="9"/>
  <c r="CG211" i="9"/>
  <c r="CE16" i="9"/>
  <c r="BG210" i="3"/>
  <c r="BJ172" i="3"/>
  <c r="Z318" i="9"/>
  <c r="BZ237" i="9"/>
  <c r="BG249" i="3"/>
  <c r="CC63" i="9"/>
  <c r="BJ318" i="3"/>
  <c r="AM194" i="5"/>
  <c r="AC179" i="9"/>
  <c r="CG52" i="9"/>
  <c r="BJ169" i="3"/>
  <c r="BH266" i="3"/>
  <c r="BZ116" i="9"/>
  <c r="AB145" i="9"/>
  <c r="CE247" i="9"/>
  <c r="AJ168" i="5"/>
  <c r="BY264" i="9"/>
  <c r="CD181" i="9"/>
  <c r="Z112" i="9"/>
  <c r="CA121" i="9"/>
  <c r="BJ279" i="3"/>
  <c r="BZ187" i="9"/>
  <c r="AL100" i="5"/>
  <c r="Y103" i="9"/>
  <c r="CE287" i="9"/>
  <c r="CA177" i="9"/>
  <c r="AC173" i="9"/>
  <c r="CD230" i="9"/>
  <c r="BY144" i="9"/>
  <c r="AC328" i="9"/>
  <c r="BI321" i="3"/>
  <c r="BG224" i="3"/>
  <c r="CG109" i="9"/>
  <c r="CB355" i="9"/>
  <c r="AC191" i="9"/>
  <c r="AK346" i="5"/>
  <c r="AK163" i="5"/>
  <c r="AK224" i="5"/>
  <c r="BY343" i="9"/>
  <c r="Z132" i="9"/>
  <c r="CE322" i="9"/>
  <c r="AL302" i="5"/>
  <c r="AA355" i="9"/>
  <c r="BH355" i="3"/>
  <c r="CF199" i="9"/>
  <c r="AM186" i="5"/>
  <c r="AL227" i="5"/>
  <c r="AK192" i="5"/>
  <c r="Z57" i="9"/>
  <c r="CB175" i="9"/>
  <c r="BJ43" i="3"/>
  <c r="CE21" i="9"/>
  <c r="CC237" i="9"/>
  <c r="AA157" i="9"/>
  <c r="BG281" i="3"/>
  <c r="AM46" i="5"/>
  <c r="CD157" i="9"/>
  <c r="AN93" i="5"/>
  <c r="CA182" i="9"/>
  <c r="AL105" i="5"/>
  <c r="AC281" i="9"/>
  <c r="BY10" i="9"/>
  <c r="AM50" i="5"/>
  <c r="BI210" i="3"/>
  <c r="CD352" i="9"/>
  <c r="CD196" i="9"/>
  <c r="CC349" i="9"/>
  <c r="Y194" i="9"/>
  <c r="CF54" i="9"/>
  <c r="CB52" i="9"/>
  <c r="CG72" i="9"/>
  <c r="AN276" i="5"/>
  <c r="CF323" i="9"/>
  <c r="AJ363" i="5"/>
  <c r="AC31" i="9"/>
  <c r="BG57" i="3"/>
  <c r="CG267" i="9"/>
  <c r="AJ11" i="5"/>
  <c r="CB300" i="9"/>
  <c r="CD251" i="9"/>
  <c r="CG42" i="9"/>
  <c r="CD231" i="9"/>
  <c r="BY94" i="9"/>
  <c r="BH305" i="3"/>
  <c r="CE307" i="9"/>
  <c r="AA8" i="9"/>
  <c r="CA143" i="9"/>
  <c r="AL116" i="5"/>
  <c r="CD99" i="9"/>
  <c r="CD350" i="9"/>
  <c r="BK150" i="3"/>
  <c r="AA67" i="9"/>
  <c r="CB30" i="9"/>
  <c r="BZ84" i="9"/>
  <c r="BI352" i="3"/>
  <c r="Y82" i="9"/>
  <c r="BY222" i="9"/>
  <c r="CB15" i="9"/>
  <c r="AA401" i="9"/>
  <c r="BJ147" i="3"/>
  <c r="AJ36" i="5"/>
  <c r="CC359" i="9"/>
  <c r="AN12" i="5"/>
  <c r="CA357" i="9"/>
  <c r="AJ145" i="5"/>
  <c r="CD54" i="9"/>
  <c r="CE80" i="9"/>
  <c r="CD88" i="9"/>
  <c r="CG246" i="9"/>
  <c r="BK223" i="3"/>
  <c r="BI111" i="3"/>
  <c r="BG97" i="3"/>
  <c r="AL63" i="5"/>
  <c r="AL240" i="5"/>
  <c r="CA328" i="9"/>
  <c r="BZ62" i="9"/>
  <c r="AL69" i="5"/>
  <c r="AK28" i="5"/>
  <c r="AA182" i="9"/>
  <c r="AC251" i="9"/>
  <c r="CC247" i="9"/>
  <c r="CD127" i="9"/>
  <c r="CD249" i="9"/>
  <c r="CC157" i="9"/>
  <c r="BJ125" i="3"/>
  <c r="BZ108" i="9"/>
  <c r="AM185" i="5"/>
  <c r="BY110" i="9"/>
  <c r="CA257" i="9"/>
  <c r="AA285" i="9"/>
  <c r="AJ74" i="5"/>
  <c r="CC130" i="9"/>
  <c r="BK331" i="3"/>
  <c r="BY360" i="9"/>
  <c r="CB291" i="9"/>
  <c r="AM52" i="5"/>
  <c r="CG206" i="9"/>
  <c r="AK23" i="5"/>
  <c r="AC43" i="9"/>
  <c r="CH264" i="9"/>
  <c r="CA292" i="9"/>
  <c r="CA175" i="9"/>
  <c r="CF134" i="9"/>
  <c r="CC196" i="9"/>
  <c r="CH106" i="9"/>
  <c r="BG225" i="3"/>
  <c r="AC215" i="9"/>
  <c r="AC40" i="9"/>
  <c r="CA223" i="9"/>
  <c r="BH291" i="3"/>
  <c r="BZ293" i="9"/>
  <c r="AL137" i="5"/>
  <c r="BZ44" i="9"/>
  <c r="AJ18" i="5"/>
  <c r="CC162" i="9"/>
  <c r="BK134" i="3"/>
  <c r="Z71" i="9"/>
  <c r="AM127" i="5"/>
  <c r="AC106" i="9"/>
  <c r="CH350" i="9"/>
  <c r="AB105" i="9"/>
  <c r="BK306" i="3"/>
  <c r="CC148" i="9"/>
  <c r="CG43" i="9"/>
  <c r="CB263" i="9"/>
  <c r="CB62" i="9"/>
  <c r="BG276" i="3"/>
  <c r="AC312" i="9"/>
  <c r="AA46" i="9"/>
  <c r="CF46" i="9"/>
  <c r="BJ132" i="3"/>
  <c r="BH343" i="3"/>
  <c r="CE288" i="9"/>
  <c r="CD103" i="9"/>
  <c r="AM291" i="5"/>
  <c r="BK202" i="3"/>
  <c r="AK110" i="5"/>
  <c r="AN101" i="5"/>
  <c r="CD334" i="9"/>
  <c r="CF97" i="9"/>
  <c r="AA141" i="5"/>
  <c r="CC358" i="9"/>
  <c r="CC183" i="9"/>
  <c r="AM103" i="5"/>
  <c r="CG54" i="9"/>
  <c r="AN18" i="5"/>
  <c r="BI362" i="3"/>
  <c r="CE186" i="9"/>
  <c r="CD110" i="9"/>
  <c r="BH94" i="3"/>
  <c r="CH336" i="9"/>
  <c r="AM53" i="5"/>
  <c r="CE210" i="9"/>
  <c r="CH22" i="9"/>
  <c r="BG265" i="3"/>
  <c r="Z28" i="9"/>
  <c r="BZ355" i="9"/>
  <c r="CG17" i="9"/>
  <c r="BJ92" i="3"/>
  <c r="CH181" i="9"/>
  <c r="CB325" i="9"/>
  <c r="CD330" i="9"/>
  <c r="BI244" i="3"/>
  <c r="BK274" i="3"/>
  <c r="CG301" i="9"/>
  <c r="CD144" i="9"/>
  <c r="BI87" i="3"/>
  <c r="AM148" i="5"/>
  <c r="Y12" i="9"/>
  <c r="Z278" i="9"/>
  <c r="BJ136" i="3"/>
  <c r="CH81" i="9"/>
  <c r="CB305" i="9"/>
  <c r="Y232" i="9"/>
  <c r="Z217" i="9"/>
  <c r="CC263" i="9"/>
  <c r="AC190" i="9"/>
  <c r="AB162" i="9"/>
  <c r="BY56" i="9"/>
  <c r="AC355" i="9"/>
  <c r="X89" i="5"/>
  <c r="AB199" i="9"/>
  <c r="BG26" i="3"/>
  <c r="AL342" i="5"/>
  <c r="AC75" i="9"/>
  <c r="BY224" i="9"/>
  <c r="BH242" i="3"/>
  <c r="BK148" i="3"/>
  <c r="AB88" i="5"/>
  <c r="BY176" i="9"/>
  <c r="AA270" i="9"/>
  <c r="AL210" i="5"/>
  <c r="AL128" i="5"/>
  <c r="AB113" i="9"/>
  <c r="CC208" i="9"/>
  <c r="CF229" i="9"/>
  <c r="BK301" i="3"/>
  <c r="CH224" i="9"/>
  <c r="BH75" i="3"/>
  <c r="BJ294" i="3"/>
  <c r="CH206" i="9"/>
  <c r="AB367" i="9"/>
  <c r="AA137" i="9"/>
  <c r="BZ305" i="9"/>
  <c r="CA364" i="9"/>
  <c r="Z153" i="9"/>
  <c r="CA258" i="9"/>
  <c r="CD14" i="9"/>
  <c r="CF358" i="9"/>
  <c r="CE29" i="9"/>
  <c r="AB134" i="9"/>
  <c r="AK254" i="5"/>
  <c r="AC319" i="9"/>
  <c r="CE240" i="9"/>
  <c r="BI221" i="3"/>
  <c r="AL140" i="5"/>
  <c r="CH201" i="9"/>
  <c r="CB191" i="9"/>
  <c r="CE127" i="9"/>
  <c r="CB215" i="9"/>
  <c r="CC144" i="9"/>
  <c r="BI347" i="3"/>
  <c r="AN266" i="5"/>
  <c r="AB219" i="9"/>
  <c r="BH350" i="3"/>
  <c r="CA168" i="9"/>
  <c r="AC264" i="9"/>
  <c r="AL36" i="5"/>
  <c r="CE156" i="9"/>
  <c r="AM238" i="5"/>
  <c r="BY256" i="9"/>
  <c r="CF35" i="9"/>
  <c r="AL344" i="5"/>
  <c r="CE255" i="9"/>
  <c r="AB6" i="9"/>
  <c r="BI330" i="3"/>
  <c r="CE140" i="9"/>
  <c r="CG323" i="9"/>
  <c r="BK145" i="3"/>
  <c r="AC185" i="9"/>
  <c r="BI35" i="3"/>
  <c r="CA180" i="9"/>
  <c r="BY74" i="9"/>
  <c r="AB69" i="9"/>
  <c r="AN341" i="5"/>
  <c r="CB81" i="9"/>
  <c r="AN246" i="5"/>
  <c r="AC194" i="9"/>
  <c r="BK262" i="3"/>
  <c r="Y367" i="9"/>
  <c r="AN204" i="5"/>
  <c r="CD226" i="9"/>
  <c r="Y174" i="9"/>
  <c r="AJ159" i="5"/>
  <c r="AB335" i="9"/>
  <c r="AB44" i="9"/>
  <c r="BH53" i="3"/>
  <c r="BJ324" i="3"/>
  <c r="AL208" i="5"/>
  <c r="CG143" i="9"/>
  <c r="CA228" i="9"/>
  <c r="CE329" i="9"/>
  <c r="CD178" i="9"/>
  <c r="CC111" i="9"/>
  <c r="AN140" i="5"/>
  <c r="Y198" i="9"/>
  <c r="CD262" i="9"/>
  <c r="BG234" i="3"/>
  <c r="CC170" i="9"/>
  <c r="BH85" i="3"/>
  <c r="BG84" i="3"/>
  <c r="AC109" i="9"/>
  <c r="BJ84" i="3"/>
  <c r="AM195" i="5"/>
  <c r="CD364" i="9"/>
  <c r="Y303" i="9"/>
  <c r="BG289" i="3"/>
  <c r="CC189" i="9"/>
  <c r="BY149" i="9"/>
  <c r="CB9" i="9"/>
  <c r="CA138" i="9"/>
  <c r="BG287" i="3"/>
  <c r="CC141" i="9"/>
  <c r="CA185" i="9"/>
  <c r="AA360" i="9"/>
  <c r="CH165" i="9"/>
  <c r="BH60" i="3"/>
  <c r="CG182" i="9"/>
  <c r="BZ259" i="9"/>
  <c r="AJ287" i="5"/>
  <c r="CB19" i="9"/>
  <c r="AK69" i="5"/>
  <c r="CB38" i="9"/>
  <c r="Y274" i="9"/>
  <c r="CE145" i="9"/>
  <c r="AK84" i="5"/>
  <c r="CH135" i="9"/>
  <c r="BI253" i="3"/>
  <c r="BY300" i="9"/>
  <c r="CH147" i="9"/>
  <c r="CD70" i="9"/>
  <c r="Y76" i="9"/>
  <c r="AC117" i="9"/>
  <c r="CE155" i="9"/>
  <c r="BK174" i="3"/>
  <c r="AK345" i="5"/>
  <c r="AK288" i="5"/>
  <c r="CA6" i="9"/>
  <c r="CE142" i="9"/>
  <c r="CG165" i="9"/>
  <c r="AN247" i="5"/>
  <c r="CG194" i="9"/>
  <c r="AB166" i="9"/>
  <c r="CF74" i="9"/>
  <c r="Z38" i="9"/>
  <c r="Y312" i="9"/>
  <c r="BG322" i="3"/>
  <c r="AB159" i="9"/>
  <c r="CC249" i="9"/>
  <c r="AM302" i="5"/>
  <c r="CC109" i="9"/>
  <c r="CH245" i="9"/>
  <c r="CA147" i="9"/>
  <c r="BZ105" i="9"/>
  <c r="CC303" i="9"/>
  <c r="CH334" i="9"/>
  <c r="BI338" i="3"/>
  <c r="AC326" i="9"/>
  <c r="Z205" i="9"/>
  <c r="AC26" i="9"/>
  <c r="BJ302" i="3"/>
  <c r="BZ341" i="9"/>
  <c r="BJ344" i="3"/>
  <c r="CA111" i="9"/>
  <c r="Y156" i="9"/>
  <c r="AK363" i="5"/>
  <c r="BH274" i="3"/>
  <c r="BH62" i="3"/>
  <c r="CE192" i="9"/>
  <c r="CC112" i="9"/>
  <c r="BK290" i="3"/>
  <c r="BZ299" i="9"/>
  <c r="BG274" i="3"/>
  <c r="BZ345" i="9"/>
  <c r="CA51" i="9"/>
  <c r="AC284" i="9"/>
  <c r="BJ154" i="3"/>
  <c r="AC8" i="9"/>
  <c r="AL326" i="5"/>
  <c r="AK27" i="5"/>
  <c r="AJ109" i="5"/>
  <c r="AM5" i="5"/>
  <c r="BZ41" i="9"/>
  <c r="CE68" i="9"/>
  <c r="BG223" i="3"/>
  <c r="CB98" i="9"/>
  <c r="CE348" i="9"/>
  <c r="BK315" i="3"/>
  <c r="AB111" i="9"/>
  <c r="AL360" i="5"/>
  <c r="BJ222" i="3"/>
  <c r="CC101" i="9"/>
  <c r="AM288" i="5"/>
  <c r="AC146" i="9"/>
  <c r="BK347" i="3"/>
  <c r="BJ77" i="3"/>
  <c r="AA350" i="9"/>
  <c r="BZ178" i="9"/>
  <c r="AB278" i="9"/>
  <c r="AA227" i="9"/>
  <c r="CF128" i="9"/>
  <c r="AJ84" i="5"/>
  <c r="CD238" i="9"/>
  <c r="AM273" i="5"/>
  <c r="BJ55" i="3"/>
  <c r="CB76" i="9"/>
  <c r="BJ296" i="3"/>
  <c r="AB94" i="9"/>
  <c r="AL195" i="5"/>
  <c r="BH87" i="3"/>
  <c r="AN103" i="5"/>
  <c r="BY266" i="9"/>
  <c r="AN73" i="5"/>
  <c r="BJ178" i="3"/>
  <c r="CF331" i="9"/>
  <c r="AM178" i="5"/>
  <c r="AL85" i="5"/>
  <c r="CD289" i="9"/>
  <c r="AB220" i="9"/>
  <c r="BK55" i="3"/>
  <c r="CD37" i="9"/>
  <c r="AN196" i="5"/>
  <c r="CC161" i="9"/>
  <c r="CA38" i="9"/>
  <c r="CA5" i="9"/>
  <c r="BJ73" i="3"/>
  <c r="Z402" i="9"/>
  <c r="BZ106" i="9"/>
  <c r="AA88" i="9"/>
  <c r="CG322" i="9"/>
  <c r="AN39" i="5"/>
  <c r="Z298" i="9"/>
  <c r="Y162" i="9"/>
  <c r="AA341" i="9"/>
  <c r="BJ196" i="3"/>
  <c r="Y233" i="9"/>
  <c r="AJ330" i="5"/>
  <c r="BI225" i="3"/>
  <c r="BK246" i="3"/>
  <c r="CD90" i="9"/>
  <c r="BJ322" i="3"/>
  <c r="CE133" i="9"/>
  <c r="CC19" i="9"/>
  <c r="CC39" i="9"/>
  <c r="AL82" i="5"/>
  <c r="CH107" i="9"/>
  <c r="AK78" i="5"/>
  <c r="AL28" i="5"/>
  <c r="CF208" i="9"/>
  <c r="CA26" i="9"/>
  <c r="CA260" i="9"/>
  <c r="CD291" i="9"/>
  <c r="BZ181" i="9"/>
  <c r="CA53" i="9"/>
  <c r="AM242" i="5"/>
  <c r="BZ23" i="9"/>
  <c r="CH68" i="9"/>
  <c r="AB284" i="9"/>
  <c r="CA242" i="9"/>
  <c r="BK171" i="3"/>
  <c r="AB298" i="9"/>
  <c r="AA335" i="9"/>
  <c r="AC155" i="9"/>
  <c r="AC341" i="9"/>
  <c r="Y380" i="9"/>
  <c r="AK317" i="5"/>
  <c r="CA235" i="9"/>
  <c r="AA352" i="9"/>
  <c r="BH269" i="3"/>
  <c r="Z43" i="9"/>
  <c r="AM275" i="5"/>
  <c r="AM256" i="5"/>
  <c r="AN322" i="5"/>
  <c r="CH189" i="9"/>
  <c r="BZ254" i="9"/>
  <c r="AK330" i="5"/>
  <c r="Y205" i="9"/>
  <c r="CG169" i="9"/>
  <c r="AJ271" i="5"/>
  <c r="CC273" i="9"/>
  <c r="AM73" i="5"/>
  <c r="AK44" i="5"/>
  <c r="CF222" i="9"/>
  <c r="CG139" i="9"/>
  <c r="AJ101" i="5"/>
  <c r="AC79" i="9"/>
  <c r="CB21" i="9"/>
  <c r="CH236" i="9"/>
  <c r="BY98" i="9"/>
  <c r="AM125" i="5"/>
  <c r="AM22" i="5"/>
  <c r="Z187" i="9"/>
  <c r="CB279" i="9"/>
  <c r="CD312" i="9"/>
  <c r="AC5" i="9"/>
  <c r="BI320" i="3"/>
  <c r="CA215" i="9"/>
  <c r="BY75" i="9"/>
  <c r="Z29" i="9"/>
  <c r="CB190" i="9"/>
  <c r="CH16" i="9"/>
  <c r="BH104" i="3"/>
  <c r="Y59" i="9"/>
  <c r="CD349" i="9"/>
  <c r="BZ234" i="9"/>
  <c r="BY301" i="9"/>
  <c r="CC227" i="9"/>
  <c r="BY332" i="9"/>
  <c r="CE298" i="9"/>
  <c r="CA352" i="9"/>
  <c r="BZ242" i="9"/>
  <c r="BK114" i="3"/>
  <c r="CB261" i="9"/>
  <c r="AJ269" i="5"/>
  <c r="BY54" i="9"/>
  <c r="BK222" i="3"/>
  <c r="CF62" i="9"/>
  <c r="AM35" i="5"/>
  <c r="CG78" i="9"/>
  <c r="CH239" i="9"/>
  <c r="AB315" i="9"/>
  <c r="BG123" i="3"/>
  <c r="CA174" i="9"/>
  <c r="BJ217" i="3"/>
  <c r="AL91" i="5"/>
  <c r="BH256" i="3"/>
  <c r="BY60" i="9"/>
  <c r="CH131" i="9"/>
  <c r="Y40" i="9"/>
  <c r="BK317" i="3"/>
  <c r="Y279" i="9"/>
  <c r="BY297" i="9"/>
  <c r="AK255" i="5"/>
  <c r="CA79" i="9"/>
  <c r="BJ17" i="3"/>
  <c r="CH90" i="9"/>
  <c r="Y167" i="9"/>
  <c r="CD115" i="9"/>
  <c r="BZ319" i="9"/>
  <c r="BY63" i="9"/>
  <c r="BY324" i="9"/>
  <c r="CD111" i="9"/>
  <c r="BY325" i="9"/>
  <c r="CG141" i="9"/>
  <c r="CC94" i="9"/>
  <c r="CG349" i="9"/>
  <c r="BK60" i="3"/>
  <c r="BJ31" i="3"/>
  <c r="CF262" i="9"/>
  <c r="AL241" i="5"/>
  <c r="BY73" i="9"/>
  <c r="CD266" i="9"/>
  <c r="BH24" i="3"/>
  <c r="CE195" i="9"/>
  <c r="BJ252" i="3"/>
  <c r="Z54" i="9"/>
  <c r="BY153" i="9"/>
  <c r="CE42" i="9"/>
  <c r="AK272" i="5"/>
  <c r="CA266" i="9"/>
  <c r="CG309" i="9"/>
  <c r="AJ264" i="5"/>
  <c r="BZ357" i="9"/>
  <c r="AM285" i="5"/>
  <c r="CG327" i="9"/>
  <c r="CB360" i="9"/>
  <c r="CB132" i="9"/>
  <c r="BG256" i="3"/>
  <c r="AN278" i="5"/>
  <c r="CC45" i="9"/>
  <c r="Y269" i="9"/>
  <c r="AN144" i="5"/>
  <c r="CH254" i="9"/>
  <c r="CG15" i="9"/>
  <c r="CE135" i="9"/>
  <c r="Z241" i="9"/>
  <c r="BY82" i="9"/>
  <c r="BZ199" i="9"/>
  <c r="AN52" i="5"/>
  <c r="BJ203" i="3"/>
  <c r="BG172" i="3"/>
  <c r="CB108" i="9"/>
  <c r="AM132" i="5"/>
  <c r="CC163" i="9"/>
  <c r="AC403" i="9"/>
  <c r="CB224" i="9"/>
  <c r="AA319" i="9"/>
  <c r="CG249" i="9"/>
  <c r="Y393" i="9"/>
  <c r="CE112" i="9"/>
  <c r="BJ248" i="3"/>
  <c r="Z14" i="9"/>
  <c r="BG310" i="3"/>
  <c r="AM192" i="5"/>
  <c r="AK361" i="5"/>
  <c r="AN181" i="5"/>
  <c r="CC73" i="9"/>
  <c r="AL299" i="5"/>
  <c r="BZ317" i="9"/>
  <c r="CD117" i="9"/>
  <c r="CG355" i="9"/>
  <c r="AC255" i="9"/>
  <c r="CE99" i="9"/>
  <c r="CD163" i="9"/>
  <c r="CD51" i="9"/>
  <c r="BY58" i="9"/>
  <c r="CA45" i="9"/>
  <c r="AA96" i="9"/>
  <c r="AA268" i="9"/>
  <c r="CH47" i="9"/>
  <c r="Y249" i="9"/>
  <c r="Z365" i="9"/>
  <c r="BJ53" i="3"/>
  <c r="CG308" i="9"/>
  <c r="AJ318" i="5"/>
  <c r="CA170" i="9"/>
  <c r="CF61" i="9"/>
  <c r="BG335" i="3"/>
  <c r="BI104" i="3"/>
  <c r="AA97" i="9"/>
  <c r="BH124" i="3"/>
  <c r="AJ91" i="5"/>
  <c r="CH174" i="9"/>
  <c r="BZ312" i="9"/>
  <c r="AA71" i="9"/>
  <c r="CF195" i="9"/>
  <c r="BY179" i="9"/>
  <c r="BY90" i="9"/>
  <c r="BG334" i="3"/>
  <c r="AL120" i="5"/>
  <c r="CD112" i="9"/>
  <c r="AB135" i="9"/>
  <c r="BH9" i="3"/>
  <c r="CH66" i="9"/>
  <c r="CH171" i="9"/>
  <c r="Y135" i="9"/>
  <c r="AA40" i="9"/>
  <c r="BZ125" i="9"/>
  <c r="CE100" i="9"/>
  <c r="BZ352" i="9"/>
  <c r="BJ146" i="3"/>
  <c r="BJ102" i="3"/>
  <c r="CE166" i="9"/>
  <c r="CE324" i="9"/>
  <c r="BI211" i="3"/>
  <c r="AK21" i="5"/>
  <c r="AM12" i="5"/>
  <c r="AK72" i="5"/>
  <c r="CH263" i="9"/>
  <c r="AM175" i="5"/>
  <c r="AJ51" i="5"/>
  <c r="Y244" i="9"/>
  <c r="Z243" i="9"/>
  <c r="BK9" i="3"/>
  <c r="AA120" i="9"/>
  <c r="BZ221" i="9"/>
  <c r="AM65" i="5"/>
  <c r="CD316" i="9"/>
  <c r="CH146" i="9"/>
  <c r="CD75" i="9"/>
  <c r="CG47" i="9"/>
  <c r="Y352" i="9"/>
  <c r="AK103" i="5"/>
  <c r="AA346" i="9"/>
  <c r="CB338" i="9"/>
  <c r="BG75" i="3"/>
  <c r="CE46" i="9"/>
  <c r="AN235" i="5"/>
  <c r="BJ264" i="3"/>
  <c r="CB60" i="9"/>
  <c r="AA229" i="9"/>
  <c r="CF332" i="9"/>
  <c r="CC28" i="9"/>
  <c r="CC107" i="9"/>
  <c r="AL136" i="5"/>
  <c r="CH167" i="9"/>
  <c r="CC255" i="9"/>
  <c r="CF174" i="9"/>
  <c r="BY268" i="9"/>
  <c r="BZ173" i="9"/>
  <c r="BZ212" i="9"/>
  <c r="BK72" i="3"/>
  <c r="AM339" i="5"/>
  <c r="CA120" i="9"/>
  <c r="CB333" i="9"/>
  <c r="BZ75" i="9"/>
  <c r="CA283" i="9"/>
  <c r="CE61" i="9"/>
  <c r="CE180" i="9"/>
  <c r="Z325" i="9"/>
  <c r="AL187" i="5"/>
  <c r="BG45" i="3"/>
  <c r="AC193" i="9"/>
  <c r="Z295" i="9"/>
  <c r="Y41" i="9"/>
  <c r="AA231" i="9"/>
  <c r="Z293" i="9"/>
  <c r="Z88" i="9"/>
  <c r="AA153" i="9"/>
  <c r="CA194" i="9"/>
  <c r="CA343" i="9"/>
  <c r="AL107" i="5"/>
  <c r="AN287" i="5"/>
  <c r="AA199" i="9"/>
  <c r="BJ234" i="3"/>
  <c r="CF94" i="9"/>
  <c r="AM66" i="5"/>
  <c r="CA345" i="9"/>
  <c r="Z61" i="5"/>
  <c r="AL234" i="5"/>
  <c r="AB132" i="9"/>
  <c r="AM271" i="5"/>
  <c r="BG239" i="3"/>
  <c r="AA78" i="9"/>
  <c r="CC256" i="9"/>
  <c r="CF182" i="9"/>
  <c r="AC157" i="9"/>
  <c r="AN33" i="5"/>
  <c r="AK188" i="5"/>
  <c r="AL363" i="5"/>
  <c r="CF260" i="9"/>
  <c r="AN10" i="5"/>
  <c r="BH251" i="3"/>
  <c r="BZ347" i="9"/>
  <c r="AJ12" i="5"/>
  <c r="CG106" i="9"/>
  <c r="BK154" i="3"/>
  <c r="CE113" i="9"/>
  <c r="CB200" i="9"/>
  <c r="Z279" i="9"/>
  <c r="AK320" i="5"/>
  <c r="BH326" i="3"/>
  <c r="CG91" i="9"/>
  <c r="AA290" i="9"/>
  <c r="BH66" i="3"/>
  <c r="CB223" i="9"/>
  <c r="CD343" i="9"/>
  <c r="CA125" i="9"/>
  <c r="CD356" i="9"/>
  <c r="BZ274" i="9"/>
  <c r="BK82" i="3"/>
  <c r="CD6" i="9"/>
  <c r="BZ60" i="9"/>
  <c r="CA184" i="9"/>
  <c r="BG227" i="3"/>
  <c r="CG67" i="9"/>
  <c r="AA327" i="9"/>
  <c r="CD318" i="9"/>
  <c r="CF70" i="9"/>
  <c r="AM10" i="5"/>
  <c r="BI335" i="3"/>
  <c r="CH186" i="9"/>
  <c r="BJ225" i="3"/>
  <c r="CA250" i="9"/>
  <c r="BG24" i="3"/>
  <c r="AN21" i="5"/>
  <c r="CF233" i="9"/>
  <c r="AK115" i="5"/>
  <c r="CA178" i="9"/>
  <c r="BZ292" i="9"/>
  <c r="BI343" i="3"/>
  <c r="CA109" i="9"/>
  <c r="Y134" i="9"/>
  <c r="AL317" i="5"/>
  <c r="AN30" i="5"/>
  <c r="BI13" i="3"/>
  <c r="BZ43" i="9"/>
  <c r="CG319" i="9"/>
  <c r="BZ343" i="9"/>
  <c r="CE188" i="9"/>
  <c r="BZ96" i="9"/>
  <c r="AA358" i="9"/>
  <c r="Y332" i="9"/>
  <c r="CF98" i="9"/>
  <c r="AA207" i="9"/>
  <c r="AJ112" i="5"/>
  <c r="AN272" i="5"/>
  <c r="CG24" i="9"/>
  <c r="Z48" i="9"/>
  <c r="CF45" i="9"/>
  <c r="AN154" i="5"/>
  <c r="CC296" i="9"/>
  <c r="BZ209" i="9"/>
  <c r="CG176" i="9"/>
  <c r="CA179" i="9"/>
  <c r="Y318" i="9"/>
  <c r="AK71" i="5"/>
  <c r="CC86" i="9"/>
  <c r="AL217" i="5"/>
  <c r="CH190" i="9"/>
  <c r="AK260" i="5"/>
  <c r="CB96" i="9"/>
  <c r="BJ277" i="3"/>
  <c r="BI308" i="3"/>
  <c r="BY31" i="9"/>
  <c r="AB52" i="9"/>
  <c r="CB169" i="9"/>
  <c r="CG195" i="9"/>
  <c r="BK281" i="3"/>
  <c r="CB153" i="9"/>
  <c r="CH235" i="9"/>
  <c r="CH137" i="9"/>
  <c r="CB59" i="9"/>
  <c r="BK151" i="3"/>
  <c r="AL197" i="5"/>
  <c r="AM44" i="5"/>
  <c r="BG301" i="3"/>
  <c r="AL43" i="5"/>
  <c r="AB374" i="9"/>
  <c r="CB39" i="9"/>
  <c r="CC139" i="9"/>
  <c r="CG264" i="9"/>
  <c r="AK70" i="5"/>
  <c r="CA167" i="9"/>
  <c r="CG61" i="9"/>
  <c r="CG299" i="9"/>
  <c r="BZ59" i="9"/>
  <c r="AN69" i="5"/>
  <c r="CF155" i="9"/>
  <c r="BJ259" i="3"/>
  <c r="CE232" i="9"/>
  <c r="BZ257" i="9"/>
  <c r="BZ227" i="9"/>
  <c r="AN63" i="5"/>
  <c r="BG31" i="3"/>
  <c r="CE77" i="9"/>
  <c r="AB361" i="9"/>
  <c r="Y118" i="9"/>
  <c r="CF133" i="9"/>
  <c r="AB209" i="9"/>
  <c r="CF362" i="9"/>
  <c r="Y74" i="9"/>
  <c r="AM6" i="5"/>
  <c r="Y187" i="9"/>
  <c r="Y331" i="9"/>
  <c r="CH271" i="9"/>
  <c r="BZ191" i="9"/>
  <c r="BH339" i="3"/>
  <c r="BK177" i="3"/>
  <c r="BZ171" i="9"/>
  <c r="AA217" i="9"/>
  <c r="AA15" i="9"/>
  <c r="BZ20" i="9"/>
  <c r="AK131" i="5"/>
  <c r="Z354" i="9"/>
  <c r="CB73" i="9"/>
  <c r="CD354" i="9"/>
  <c r="CD177" i="9"/>
  <c r="AC123" i="9"/>
  <c r="CC293" i="9"/>
  <c r="CE144" i="9"/>
  <c r="CH148" i="9"/>
  <c r="BZ356" i="9"/>
  <c r="CG161" i="9"/>
  <c r="CH176" i="9"/>
  <c r="CC205" i="9"/>
  <c r="CB161" i="9"/>
  <c r="CD220" i="9"/>
  <c r="CA9" i="9"/>
  <c r="BI39" i="3"/>
  <c r="CH340" i="9"/>
  <c r="BG336" i="3"/>
  <c r="CG16" i="9"/>
  <c r="CE27" i="9"/>
  <c r="BI166" i="3"/>
  <c r="CC96" i="9"/>
  <c r="CA211" i="9"/>
  <c r="CG153" i="9"/>
  <c r="AL172" i="5"/>
  <c r="CF28" i="9"/>
  <c r="CA256" i="9"/>
  <c r="CC290" i="9"/>
  <c r="CG200" i="9"/>
  <c r="CA218" i="9"/>
  <c r="AN94" i="5"/>
  <c r="BY140" i="9"/>
  <c r="BK333" i="3"/>
  <c r="Y123" i="9"/>
  <c r="CE308" i="9"/>
  <c r="BZ25" i="9"/>
  <c r="CF243" i="9"/>
  <c r="BZ340" i="9"/>
  <c r="BI334" i="3"/>
  <c r="CF95" i="9"/>
  <c r="AJ120" i="5"/>
  <c r="BK287" i="3"/>
  <c r="CB179" i="9"/>
  <c r="CH55" i="9"/>
  <c r="AL39" i="5"/>
  <c r="Y105" i="9"/>
  <c r="AJ222" i="5"/>
  <c r="BG135" i="3"/>
  <c r="CD295" i="9"/>
  <c r="CB23" i="9"/>
  <c r="BG278" i="3"/>
  <c r="BY71" i="9"/>
  <c r="Z342" i="9"/>
  <c r="Y131" i="9"/>
  <c r="AM88" i="5"/>
  <c r="CB188" i="9"/>
  <c r="BI194" i="3"/>
  <c r="CC57" i="9"/>
  <c r="CF322" i="9"/>
  <c r="BJ108" i="3"/>
  <c r="CB82" i="9"/>
  <c r="BY278" i="9"/>
  <c r="CD285" i="9"/>
  <c r="AM97" i="5"/>
  <c r="Z62" i="9"/>
  <c r="CB69" i="9"/>
  <c r="BG183" i="3"/>
  <c r="BJ66" i="3"/>
  <c r="BZ142" i="9"/>
  <c r="CA136" i="9"/>
  <c r="AN230" i="5"/>
  <c r="AJ58" i="5"/>
  <c r="BY6" i="9"/>
  <c r="CH172" i="9"/>
  <c r="Y32" i="9"/>
  <c r="CH364" i="9"/>
  <c r="CE9" i="9"/>
  <c r="CH227" i="9"/>
  <c r="BI41" i="3"/>
  <c r="AK353" i="5"/>
  <c r="CG362" i="9"/>
  <c r="CG121" i="9"/>
  <c r="BY188" i="9"/>
  <c r="BY229" i="9"/>
  <c r="CC216" i="9"/>
  <c r="BZ5" i="9"/>
  <c r="AA267" i="9"/>
  <c r="BJ130" i="3"/>
  <c r="BZ27" i="9"/>
  <c r="AM15" i="5"/>
  <c r="AB320" i="9"/>
  <c r="BY154" i="9"/>
  <c r="CF93" i="9"/>
  <c r="AB227" i="9"/>
  <c r="BK100" i="3"/>
  <c r="BG124" i="3"/>
  <c r="CC83" i="9"/>
  <c r="AK31" i="5"/>
  <c r="Y173" i="9"/>
  <c r="BY168" i="9"/>
  <c r="CD346" i="9"/>
  <c r="CB273" i="9"/>
  <c r="CC100" i="9"/>
  <c r="BH143" i="3"/>
  <c r="CA116" i="9"/>
  <c r="CD156" i="9"/>
  <c r="AB99" i="9"/>
  <c r="AK87" i="5"/>
  <c r="BY78" i="9"/>
  <c r="BY170" i="9"/>
  <c r="CC331" i="9"/>
  <c r="CE172" i="9"/>
  <c r="CE52" i="9"/>
  <c r="BY274" i="9"/>
  <c r="CE316" i="9"/>
  <c r="BH327" i="3"/>
  <c r="AK18" i="5"/>
  <c r="CA98" i="9"/>
  <c r="AL173" i="5"/>
  <c r="CH163" i="9"/>
  <c r="CF159" i="9"/>
  <c r="CF363" i="9"/>
  <c r="BG7" i="3"/>
  <c r="AK101" i="5"/>
  <c r="CF315" i="9"/>
  <c r="CC90" i="9"/>
  <c r="CH57" i="9"/>
  <c r="BZ236" i="9"/>
  <c r="CH278" i="9"/>
  <c r="BY207" i="9"/>
  <c r="CH210" i="9"/>
  <c r="CF100" i="9"/>
  <c r="CC14" i="9"/>
  <c r="CF263" i="9"/>
  <c r="CF190" i="9"/>
  <c r="AL14" i="5"/>
  <c r="CA139" i="9"/>
  <c r="AM122" i="5"/>
  <c r="CG155" i="9"/>
  <c r="BJ360" i="3"/>
  <c r="CG294" i="9"/>
  <c r="CG293" i="9"/>
  <c r="CE187" i="9"/>
  <c r="CE25" i="9"/>
  <c r="CC318" i="9"/>
  <c r="CB26" i="9"/>
  <c r="BI207" i="3"/>
  <c r="BG325" i="3"/>
  <c r="AN159" i="5"/>
  <c r="CA15" i="9"/>
  <c r="BG156" i="3"/>
  <c r="Y145" i="9"/>
  <c r="Z264" i="9"/>
  <c r="CH219" i="9"/>
  <c r="CH358" i="9"/>
  <c r="BZ217" i="9"/>
  <c r="BZ121" i="9"/>
  <c r="AK24" i="5"/>
  <c r="CA123" i="9"/>
  <c r="AJ62" i="5"/>
  <c r="BY359" i="9"/>
  <c r="AL139" i="5"/>
  <c r="CC16" i="9"/>
  <c r="CD348" i="9"/>
  <c r="BJ82" i="3"/>
  <c r="CB89" i="9"/>
  <c r="CC332" i="9"/>
  <c r="CG120" i="9"/>
  <c r="AK169" i="5"/>
  <c r="BG106" i="3"/>
  <c r="BI310" i="3"/>
  <c r="CC345" i="9"/>
  <c r="BZ93" i="9"/>
  <c r="CF336" i="9"/>
  <c r="CA300" i="9"/>
  <c r="CF164" i="9"/>
  <c r="BZ287" i="9"/>
  <c r="CC301" i="9"/>
  <c r="CE284" i="9"/>
  <c r="BY352" i="9"/>
  <c r="CD147" i="9"/>
  <c r="AK83" i="5"/>
  <c r="CE305" i="9"/>
  <c r="BK130" i="3"/>
  <c r="CA329" i="9"/>
  <c r="CH351" i="9"/>
  <c r="Z371" i="9"/>
  <c r="AK7" i="5"/>
  <c r="CC155" i="9"/>
  <c r="AB289" i="9"/>
  <c r="AM344" i="5"/>
  <c r="CF306" i="9"/>
  <c r="BZ258" i="9"/>
  <c r="CD116" i="9"/>
  <c r="BK129" i="3"/>
  <c r="BK350" i="3"/>
  <c r="AL86" i="5"/>
  <c r="CD228" i="9"/>
  <c r="BZ118" i="9"/>
  <c r="BJ143" i="3"/>
  <c r="CG271" i="9"/>
  <c r="CG77" i="9"/>
  <c r="CF250" i="9"/>
  <c r="CA78" i="9"/>
  <c r="CH307" i="9"/>
  <c r="AJ35" i="5"/>
  <c r="CH345" i="9"/>
  <c r="CB72" i="9"/>
  <c r="Y211" i="9"/>
  <c r="CC50" i="9"/>
  <c r="CF50" i="9"/>
  <c r="CA197" i="9"/>
  <c r="AJ93" i="5"/>
  <c r="AM43" i="5"/>
  <c r="AC16" i="9"/>
  <c r="CB143" i="9"/>
  <c r="BY186" i="9"/>
  <c r="Z376" i="9"/>
  <c r="BK266" i="3"/>
  <c r="Y168" i="9"/>
  <c r="AN282" i="5"/>
  <c r="BG195" i="3"/>
  <c r="CC334" i="9"/>
  <c r="CE83" i="9"/>
  <c r="BZ328" i="9"/>
  <c r="CC166" i="9"/>
  <c r="CH61" i="9"/>
  <c r="BY329" i="9"/>
  <c r="BH27" i="3"/>
  <c r="AM233" i="5"/>
  <c r="CG276" i="9"/>
  <c r="AL30" i="5"/>
  <c r="CF14" i="9"/>
  <c r="BK41" i="3"/>
  <c r="CA133" i="9"/>
  <c r="CF340" i="9"/>
  <c r="CC215" i="9"/>
  <c r="AJ114" i="5"/>
  <c r="CC56" i="9"/>
  <c r="BZ110" i="9"/>
  <c r="CG118" i="9"/>
  <c r="AB323" i="9"/>
  <c r="BG32" i="3"/>
  <c r="BY41" i="9"/>
  <c r="BY338" i="9"/>
  <c r="CB50" i="9"/>
  <c r="CB349" i="9"/>
  <c r="CH280" i="9"/>
  <c r="BY111" i="9"/>
  <c r="CC135" i="9"/>
  <c r="CG174" i="9"/>
  <c r="AC350" i="9"/>
  <c r="BK365" i="3"/>
  <c r="CA198" i="9"/>
  <c r="Y29" i="9"/>
  <c r="CD305" i="9"/>
  <c r="BG365" i="3"/>
  <c r="CA327" i="9"/>
  <c r="AB17" i="9"/>
  <c r="BZ220" i="9"/>
  <c r="AL64" i="5"/>
  <c r="CF324" i="9"/>
  <c r="CD215" i="9"/>
  <c r="CF265" i="9"/>
  <c r="CE334" i="9"/>
  <c r="BK257" i="3"/>
  <c r="BH188" i="3"/>
  <c r="CB309" i="9"/>
  <c r="CC153" i="9"/>
  <c r="BY234" i="9"/>
  <c r="BH175" i="3"/>
  <c r="CB345" i="9"/>
  <c r="BZ152" i="9"/>
  <c r="CD168" i="9"/>
  <c r="AL37" i="5"/>
  <c r="CC268" i="9"/>
  <c r="CB185" i="9"/>
  <c r="AJ75" i="5"/>
  <c r="BJ349" i="3"/>
  <c r="BI137" i="3"/>
  <c r="CC95" i="9"/>
  <c r="BY106" i="9"/>
  <c r="AK120" i="5"/>
  <c r="BZ131" i="9"/>
  <c r="CE199" i="9"/>
  <c r="CA222" i="9"/>
  <c r="AB326" i="9"/>
  <c r="BH149" i="3"/>
  <c r="BJ194" i="3"/>
  <c r="CG132" i="9"/>
  <c r="CA57" i="9"/>
  <c r="BG91" i="3"/>
  <c r="CF84" i="9"/>
  <c r="AK74" i="5"/>
  <c r="BK296" i="3"/>
  <c r="CB40" i="9"/>
  <c r="CC152" i="9"/>
  <c r="AL189" i="5"/>
  <c r="AC210" i="9"/>
  <c r="AL56" i="5"/>
  <c r="CF64" i="9"/>
  <c r="BY126" i="9"/>
  <c r="CD205" i="9"/>
  <c r="AN14" i="5"/>
  <c r="BK17" i="3"/>
  <c r="CD248" i="9"/>
  <c r="AM189" i="5"/>
  <c r="CF266" i="9"/>
  <c r="BY357" i="9"/>
  <c r="BG72" i="3"/>
  <c r="CF21" i="9"/>
  <c r="BH168" i="3"/>
  <c r="CB227" i="9"/>
  <c r="BZ353" i="9"/>
  <c r="BZ52" i="9"/>
  <c r="CC219" i="9"/>
  <c r="AN99" i="5"/>
  <c r="BY104" i="9"/>
  <c r="CH43" i="9"/>
  <c r="AJ127" i="5"/>
  <c r="CD221" i="9"/>
  <c r="Y258" i="9"/>
  <c r="BG16" i="3"/>
  <c r="Z176" i="9"/>
  <c r="BY79" i="9"/>
  <c r="BK194" i="3"/>
  <c r="AB120" i="9"/>
  <c r="BZ133" i="9"/>
  <c r="CD247" i="9"/>
  <c r="BI195" i="3"/>
  <c r="CH86" i="9"/>
  <c r="BG181" i="3"/>
  <c r="AC105" i="9"/>
  <c r="AK213" i="5"/>
  <c r="AK362" i="5"/>
  <c r="CB90" i="9"/>
  <c r="AB229" i="9"/>
  <c r="AJ294" i="5"/>
  <c r="CB337" i="9"/>
  <c r="BY228" i="9"/>
  <c r="AA146" i="9"/>
  <c r="AN337" i="5"/>
  <c r="CH11" i="9"/>
  <c r="AA230" i="9"/>
  <c r="BH257" i="3"/>
  <c r="CF283" i="9"/>
  <c r="AJ211" i="5"/>
  <c r="CF118" i="9"/>
  <c r="AB25" i="9"/>
  <c r="CA10" i="9"/>
  <c r="AJ252" i="5"/>
  <c r="CE277" i="9"/>
  <c r="CB41" i="9"/>
  <c r="AB139" i="9"/>
  <c r="BG285" i="3"/>
  <c r="Y112" i="9"/>
  <c r="BH200" i="3"/>
  <c r="CF120" i="9"/>
  <c r="CG315" i="9"/>
  <c r="CG90" i="9"/>
  <c r="CA83" i="9"/>
  <c r="BI36" i="3"/>
  <c r="BK273" i="3"/>
  <c r="BZ333" i="9"/>
  <c r="AM30" i="5"/>
  <c r="AK49" i="5"/>
  <c r="BG296" i="3"/>
  <c r="AA29" i="9"/>
  <c r="AJ89" i="5"/>
  <c r="BJ204" i="3"/>
  <c r="AJ57" i="5"/>
  <c r="CG93" i="9"/>
  <c r="CD8" i="9"/>
  <c r="CA12" i="9"/>
  <c r="AJ335" i="5"/>
  <c r="BZ34" i="9"/>
  <c r="CF162" i="9"/>
  <c r="CA297" i="9"/>
  <c r="CF325" i="9"/>
  <c r="Y164" i="9"/>
  <c r="AJ340" i="5"/>
  <c r="AM114" i="5"/>
  <c r="CG197" i="9"/>
  <c r="BI179" i="3"/>
  <c r="CF329" i="9"/>
  <c r="AC103" i="9"/>
  <c r="BG150" i="3"/>
  <c r="BH31" i="3"/>
  <c r="CF227" i="9"/>
  <c r="CG212" i="9"/>
  <c r="AM205" i="5"/>
  <c r="CF166" i="9"/>
  <c r="BZ362" i="9"/>
  <c r="AB84" i="9"/>
  <c r="CD118" i="9"/>
  <c r="CG135" i="9"/>
  <c r="AJ327" i="5"/>
  <c r="BY162" i="9"/>
  <c r="AN20" i="5"/>
  <c r="Y127" i="9"/>
  <c r="CE226" i="9"/>
  <c r="BG288" i="3"/>
  <c r="BZ40" i="9"/>
  <c r="AB312" i="9"/>
  <c r="CF338" i="9"/>
  <c r="Y190" i="9"/>
  <c r="BI156" i="3"/>
  <c r="BH250" i="3"/>
  <c r="BI17" i="3"/>
  <c r="AL276" i="5"/>
  <c r="CA206" i="9"/>
  <c r="BZ205" i="9"/>
  <c r="BH314" i="3"/>
  <c r="AA180" i="9"/>
  <c r="BY141" i="9"/>
  <c r="BG360" i="3"/>
  <c r="CG60" i="9"/>
  <c r="BJ237" i="3"/>
  <c r="AC358" i="9"/>
  <c r="AK271" i="5"/>
  <c r="BJ64" i="3"/>
  <c r="AM134" i="5"/>
  <c r="AC380" i="9"/>
  <c r="CF284" i="9"/>
  <c r="BK334" i="3"/>
  <c r="CD239" i="9"/>
  <c r="CA318" i="9"/>
  <c r="BK201" i="3"/>
  <c r="AC44" i="9"/>
  <c r="CG145" i="9"/>
  <c r="BK144" i="3"/>
  <c r="BK64" i="3"/>
  <c r="CC124" i="9"/>
  <c r="AN306" i="5"/>
  <c r="CE139" i="9"/>
  <c r="CF327" i="9"/>
  <c r="CE299" i="9"/>
  <c r="AK160" i="5"/>
  <c r="CA278" i="9"/>
  <c r="AN68" i="5"/>
  <c r="CD53" i="9"/>
  <c r="CD324" i="9"/>
  <c r="Y28" i="9"/>
  <c r="BZ157" i="9"/>
  <c r="Y295" i="9"/>
  <c r="CA28" i="9"/>
  <c r="BI65" i="3"/>
  <c r="AC253" i="9"/>
  <c r="CF121" i="9"/>
  <c r="CA144" i="9"/>
  <c r="AA187" i="9"/>
  <c r="BG110" i="3"/>
  <c r="Z274" i="9"/>
  <c r="CF163" i="9"/>
  <c r="CG254" i="9"/>
  <c r="BK272" i="3"/>
  <c r="BH238" i="3"/>
  <c r="AJ216" i="5"/>
  <c r="AK312" i="5"/>
  <c r="AJ185" i="5"/>
  <c r="BK58" i="3"/>
  <c r="CD245" i="9"/>
  <c r="BJ95" i="3"/>
  <c r="BG133" i="3"/>
  <c r="AN339" i="5"/>
  <c r="BK208" i="3"/>
  <c r="BI33" i="3"/>
  <c r="CA341" i="9"/>
  <c r="AN224" i="5"/>
  <c r="BH332" i="3"/>
  <c r="CB238" i="9"/>
  <c r="BG179" i="3"/>
  <c r="BI80" i="3"/>
  <c r="BK162" i="3"/>
  <c r="AN87" i="5"/>
  <c r="CG177" i="9"/>
  <c r="CG303" i="9"/>
  <c r="CC317" i="9"/>
  <c r="AM152" i="5"/>
  <c r="CE7" i="9"/>
  <c r="CD107" i="9"/>
  <c r="CC129" i="9"/>
  <c r="CB13" i="9"/>
  <c r="CH121" i="9"/>
  <c r="AC374" i="9"/>
  <c r="BG38" i="3"/>
  <c r="CA66" i="9"/>
  <c r="CF43" i="9"/>
  <c r="AN319" i="5"/>
  <c r="AK234" i="5"/>
  <c r="AK43" i="5"/>
  <c r="CB213" i="9"/>
  <c r="CB352" i="9"/>
  <c r="BY136" i="9"/>
  <c r="AJ276" i="5"/>
  <c r="CB117" i="9"/>
  <c r="CA148" i="9"/>
  <c r="Z231" i="9"/>
  <c r="CC207" i="9"/>
  <c r="Z96" i="9"/>
  <c r="CH229" i="9"/>
  <c r="CD97" i="9"/>
  <c r="CG342" i="9"/>
  <c r="CG204" i="9"/>
  <c r="BZ304" i="9"/>
  <c r="AB20" i="9"/>
  <c r="AN44" i="5"/>
  <c r="CB14" i="9"/>
  <c r="CC280" i="9"/>
  <c r="BI94" i="3"/>
  <c r="AC186" i="9"/>
  <c r="AM94" i="5"/>
  <c r="CG320" i="9"/>
  <c r="AC153" i="9"/>
  <c r="BZ160" i="9"/>
  <c r="CG138" i="9"/>
  <c r="CH285" i="9"/>
  <c r="Z203" i="9"/>
  <c r="CA96" i="9"/>
  <c r="CC190" i="9"/>
  <c r="AA149" i="9"/>
  <c r="Z73" i="9"/>
  <c r="BJ10" i="3"/>
  <c r="CH134" i="9"/>
  <c r="CF187" i="9"/>
  <c r="CF303" i="9"/>
  <c r="AJ107" i="5"/>
  <c r="AL301" i="5"/>
  <c r="Z216" i="9"/>
  <c r="AM163" i="5"/>
  <c r="AM29" i="5"/>
  <c r="CC269" i="9"/>
  <c r="AM274" i="5"/>
  <c r="CF202" i="9"/>
  <c r="AN300" i="5"/>
  <c r="CB320" i="9"/>
  <c r="CF81" i="9"/>
  <c r="AM9" i="5"/>
  <c r="BH241" i="3"/>
  <c r="AK326" i="5"/>
  <c r="BI153" i="3"/>
  <c r="CF124" i="9"/>
  <c r="CH37" i="9"/>
  <c r="BH336" i="3"/>
  <c r="AJ137" i="5"/>
  <c r="AJ212" i="5"/>
  <c r="BI192" i="3"/>
  <c r="AM72" i="5"/>
  <c r="CA135" i="9"/>
  <c r="CB277" i="9"/>
  <c r="CG265" i="9"/>
  <c r="Y34" i="9"/>
  <c r="CD57" i="9"/>
  <c r="BK10" i="3"/>
  <c r="CD202" i="9"/>
  <c r="CC191" i="9"/>
  <c r="AK117" i="5"/>
  <c r="AL20" i="5"/>
  <c r="BI10" i="3"/>
  <c r="CF135" i="9"/>
  <c r="BZ219" i="9"/>
  <c r="BI300" i="3"/>
  <c r="CB212" i="9"/>
  <c r="BH199" i="3"/>
  <c r="CG133" i="9"/>
  <c r="CG256" i="9"/>
  <c r="AK119" i="5"/>
  <c r="BJ36" i="3"/>
  <c r="AK128" i="5"/>
  <c r="BK242" i="3"/>
  <c r="CB225" i="9"/>
  <c r="CD292" i="9"/>
  <c r="Y47" i="9"/>
  <c r="CB218" i="9"/>
  <c r="CH313" i="9"/>
  <c r="CG150" i="9"/>
  <c r="CD130" i="9"/>
  <c r="CG30" i="9"/>
  <c r="AL48" i="5"/>
  <c r="CD303" i="9"/>
  <c r="CE150" i="9"/>
  <c r="AL185" i="5"/>
  <c r="CA82" i="9"/>
  <c r="CA13" i="9"/>
  <c r="CC187" i="9"/>
  <c r="CD141" i="9"/>
  <c r="CD84" i="9"/>
  <c r="CA200" i="9"/>
  <c r="AM118" i="5"/>
  <c r="Y179" i="9"/>
  <c r="CA31" i="9"/>
  <c r="AA330" i="9"/>
  <c r="CG13" i="9"/>
  <c r="BI103" i="3"/>
  <c r="CF317" i="9"/>
  <c r="AB149" i="9"/>
  <c r="CD338" i="9"/>
  <c r="CD7" i="9"/>
  <c r="CC175" i="9"/>
  <c r="CC253" i="9"/>
  <c r="BZ240" i="9"/>
  <c r="BJ137" i="3"/>
  <c r="BY275" i="9"/>
  <c r="AJ15" i="5"/>
  <c r="BI252" i="3"/>
  <c r="CE149" i="9"/>
  <c r="CH28" i="9"/>
  <c r="CG307" i="9"/>
  <c r="BY156" i="9"/>
  <c r="BZ48" i="9"/>
  <c r="CE178" i="9"/>
  <c r="AM345" i="5"/>
  <c r="CG50" i="9"/>
  <c r="CG49" i="9"/>
  <c r="CF247" i="9"/>
  <c r="Y52" i="9"/>
  <c r="CD194" i="9"/>
  <c r="AL207" i="5"/>
  <c r="BY296" i="9"/>
  <c r="Y401" i="9"/>
  <c r="BI206" i="3"/>
  <c r="CC204" i="9"/>
  <c r="AL34" i="5"/>
  <c r="CG122" i="9"/>
  <c r="CH314" i="9"/>
  <c r="CE270" i="9"/>
  <c r="AM85" i="5"/>
  <c r="AM111" i="5"/>
  <c r="BZ243" i="9"/>
  <c r="CG224" i="9"/>
  <c r="BH152" i="3"/>
  <c r="BI355" i="3"/>
  <c r="CE282" i="9"/>
  <c r="CG210" i="9"/>
  <c r="BY66" i="9"/>
  <c r="BY174" i="9"/>
  <c r="BI150" i="3"/>
  <c r="AC124" i="9"/>
  <c r="CG170" i="9"/>
  <c r="CC185" i="9"/>
  <c r="AK54" i="5"/>
  <c r="CD106" i="9"/>
  <c r="AL309" i="5"/>
  <c r="CF292" i="9"/>
  <c r="BJ185" i="3"/>
  <c r="BH288" i="3"/>
  <c r="BH265" i="3"/>
  <c r="CD310" i="9"/>
  <c r="CC258" i="9"/>
  <c r="CC34" i="9"/>
  <c r="BK295" i="3"/>
  <c r="CG144" i="9"/>
  <c r="CC5" i="9"/>
  <c r="CB244" i="9"/>
  <c r="CD33" i="9"/>
  <c r="Y11" i="9"/>
  <c r="BG10" i="3"/>
  <c r="Y6" i="9"/>
  <c r="CB115" i="9"/>
  <c r="CB71" i="9"/>
  <c r="BY238" i="9"/>
  <c r="CC229" i="9"/>
  <c r="CE355" i="9"/>
  <c r="BK351" i="3"/>
  <c r="CE351" i="9"/>
  <c r="CF352" i="9"/>
  <c r="BJ101" i="3"/>
  <c r="CE339" i="9"/>
  <c r="CG201" i="9"/>
  <c r="AL75" i="5"/>
  <c r="AC206" i="9"/>
  <c r="CH35" i="9"/>
  <c r="CG344" i="9"/>
  <c r="CB11" i="9"/>
  <c r="CD41" i="9"/>
  <c r="CD114" i="9"/>
  <c r="BZ251" i="9"/>
  <c r="AB119" i="9"/>
  <c r="CB193" i="9"/>
  <c r="BJ291" i="3"/>
  <c r="AN53" i="5"/>
  <c r="AK245" i="5"/>
  <c r="CH49" i="9"/>
  <c r="AJ119" i="5"/>
  <c r="BZ72" i="9"/>
  <c r="BH275" i="3"/>
  <c r="CA80" i="9"/>
  <c r="BG78" i="3"/>
  <c r="BZ245" i="9"/>
  <c r="CC193" i="9"/>
  <c r="CH9" i="9"/>
  <c r="BY215" i="9"/>
  <c r="BG149" i="3"/>
  <c r="BY121" i="9"/>
  <c r="CE116" i="9"/>
  <c r="CC159" i="9"/>
  <c r="BY169" i="9"/>
  <c r="CG154" i="9"/>
  <c r="BZ8" i="9"/>
  <c r="CD159" i="9"/>
  <c r="CE184" i="9"/>
  <c r="CB94" i="9"/>
  <c r="BH148" i="3"/>
  <c r="CC198" i="9"/>
  <c r="CB286" i="9"/>
  <c r="Z337" i="9"/>
  <c r="BY160" i="9"/>
  <c r="Y148" i="9"/>
  <c r="BG298" i="3"/>
  <c r="CA265" i="9"/>
  <c r="CE283" i="9"/>
  <c r="CE13" i="9"/>
  <c r="BG273" i="3"/>
  <c r="CC169" i="9"/>
  <c r="CF11" i="9"/>
  <c r="CF316" i="9"/>
  <c r="BK115" i="3"/>
  <c r="BY95" i="9"/>
  <c r="CA317" i="9"/>
  <c r="AC32" i="9"/>
  <c r="AB86" i="9"/>
  <c r="CG102" i="9"/>
  <c r="CG26" i="9"/>
  <c r="CB196" i="9"/>
  <c r="CA276" i="9"/>
  <c r="AL66" i="5"/>
  <c r="BK11" i="3"/>
  <c r="BY347" i="9"/>
  <c r="CD43" i="9"/>
  <c r="AL167" i="5"/>
  <c r="AJ7" i="5"/>
  <c r="BG34" i="3"/>
  <c r="CG336" i="9"/>
  <c r="AA142" i="9"/>
  <c r="CC270" i="9"/>
  <c r="BZ183" i="9"/>
  <c r="CF347" i="9"/>
  <c r="AJ95" i="5"/>
  <c r="CA27" i="9"/>
  <c r="BJ212" i="3"/>
  <c r="CH169" i="9"/>
  <c r="CH21" i="9"/>
  <c r="BY44" i="9"/>
  <c r="BY37" i="9"/>
  <c r="BY42" i="9"/>
  <c r="AL12" i="5"/>
  <c r="CG34" i="9"/>
  <c r="AN36" i="5"/>
  <c r="BZ229" i="9"/>
  <c r="CB43" i="9"/>
  <c r="Y386" i="9"/>
  <c r="Y21" i="9"/>
  <c r="CE158" i="9"/>
  <c r="CB257" i="9"/>
  <c r="BZ300" i="9"/>
  <c r="CF218" i="9"/>
  <c r="CG226" i="9"/>
  <c r="CE260" i="9"/>
  <c r="AK183" i="5"/>
  <c r="CC321" i="9"/>
  <c r="AN78" i="5"/>
  <c r="BZ97" i="9"/>
  <c r="CF37" i="9"/>
  <c r="Z263" i="9"/>
  <c r="CG240" i="9"/>
  <c r="BI327" i="3"/>
  <c r="BH253" i="3"/>
  <c r="BH365" i="3"/>
  <c r="AN115" i="5"/>
  <c r="CB154" i="9"/>
  <c r="CG219" i="9"/>
  <c r="CD236" i="9"/>
  <c r="CF267" i="9"/>
  <c r="CH97" i="9"/>
  <c r="CG191" i="9"/>
  <c r="AJ43" i="5"/>
  <c r="CC98" i="9"/>
  <c r="CA270" i="9"/>
  <c r="AN76" i="5"/>
  <c r="BI52" i="3"/>
  <c r="CD287" i="9"/>
  <c r="CG285" i="9"/>
  <c r="BY226" i="9"/>
  <c r="AK65" i="5"/>
  <c r="CH179" i="9"/>
  <c r="CF264" i="9"/>
  <c r="BK338" i="3"/>
  <c r="CF183" i="9"/>
  <c r="AK89" i="5"/>
  <c r="CE101" i="9"/>
  <c r="CD213" i="9"/>
  <c r="AK246" i="5"/>
  <c r="AK94" i="5"/>
  <c r="CC113" i="9"/>
  <c r="CC167" i="9"/>
  <c r="BZ314" i="9"/>
  <c r="BH98" i="3"/>
  <c r="CH289" i="9"/>
  <c r="BG211" i="3"/>
  <c r="CA202" i="9"/>
  <c r="AK17" i="5"/>
  <c r="AA31" i="9"/>
  <c r="BK362" i="3"/>
  <c r="AC165" i="9"/>
  <c r="AB182" i="9"/>
  <c r="AM174" i="5"/>
  <c r="AM303" i="5"/>
  <c r="AL286" i="5"/>
  <c r="CC353" i="9"/>
  <c r="BK163" i="3"/>
  <c r="AM18" i="5"/>
  <c r="BG178" i="3"/>
  <c r="CD264" i="9"/>
  <c r="AL316" i="5"/>
  <c r="CA344" i="9"/>
  <c r="AJ293" i="5"/>
  <c r="AL98" i="5"/>
  <c r="Y309" i="9"/>
  <c r="CE15" i="9"/>
  <c r="BI241" i="3"/>
  <c r="CC21" i="9"/>
  <c r="CC186" i="9"/>
  <c r="BH306" i="3"/>
  <c r="BZ208" i="9"/>
  <c r="CC245" i="9"/>
  <c r="CB182" i="9"/>
  <c r="CD16" i="9"/>
  <c r="BJ78" i="3"/>
  <c r="CG273" i="9"/>
  <c r="CE357" i="9"/>
  <c r="BZ107" i="9"/>
  <c r="BZ309" i="9"/>
  <c r="CH197" i="9"/>
  <c r="AJ90" i="5"/>
  <c r="CA108" i="9"/>
  <c r="BY214" i="9"/>
  <c r="CE124" i="9"/>
  <c r="CD281" i="9"/>
  <c r="BJ60" i="3"/>
  <c r="CE246" i="9"/>
  <c r="CG190" i="9"/>
  <c r="Y204" i="9"/>
  <c r="BI26" i="3"/>
  <c r="BJ306" i="3"/>
  <c r="CC55" i="9"/>
  <c r="AM55" i="5"/>
  <c r="AB184" i="9"/>
  <c r="AC383" i="9"/>
  <c r="AK154" i="5"/>
  <c r="AN108" i="5"/>
  <c r="AM158" i="5"/>
  <c r="BJ165" i="3"/>
  <c r="BH79" i="3"/>
  <c r="Z247" i="9"/>
  <c r="CE314" i="9"/>
  <c r="CE110" i="9"/>
  <c r="BJ254" i="3"/>
  <c r="BJ18" i="3"/>
  <c r="BG109" i="3"/>
  <c r="CD142" i="9"/>
  <c r="BG43" i="3"/>
  <c r="BZ47" i="9"/>
  <c r="CA221" i="9"/>
  <c r="CF239" i="9"/>
  <c r="BY132" i="9"/>
  <c r="AK259" i="5"/>
  <c r="CC23" i="9"/>
  <c r="BJ79" i="3"/>
  <c r="AA339" i="9"/>
  <c r="AJ123" i="5"/>
  <c r="AK256" i="5"/>
  <c r="AA298" i="9"/>
  <c r="BJ343" i="3"/>
  <c r="Y220" i="9"/>
  <c r="CD93" i="9"/>
  <c r="CE167" i="9"/>
  <c r="AL340" i="5"/>
  <c r="BY206" i="9"/>
  <c r="CB230" i="9"/>
  <c r="BH220" i="3"/>
  <c r="AA117" i="9"/>
  <c r="BY204" i="9"/>
  <c r="AA366" i="9"/>
  <c r="BJ88" i="3"/>
  <c r="BJ365" i="3"/>
  <c r="AM139" i="5"/>
  <c r="CA331" i="9"/>
  <c r="AK253" i="5"/>
  <c r="CE24" i="9"/>
  <c r="AC250" i="9"/>
  <c r="AN245" i="5"/>
  <c r="AN70" i="5"/>
  <c r="BH268" i="3"/>
  <c r="CG172" i="9"/>
  <c r="AL152" i="5"/>
  <c r="AN114" i="5"/>
  <c r="CH362" i="9"/>
  <c r="CB17" i="9"/>
  <c r="CC228" i="9"/>
  <c r="AA176" i="9"/>
  <c r="AL25" i="5"/>
  <c r="BI260" i="3"/>
  <c r="AC368" i="9"/>
  <c r="BI143" i="3"/>
  <c r="CA24" i="9"/>
  <c r="CD94" i="9"/>
  <c r="BY242" i="9"/>
  <c r="BZ203" i="9"/>
  <c r="AN350" i="5"/>
  <c r="BH235" i="3"/>
  <c r="AJ266" i="5"/>
  <c r="BH259" i="3"/>
  <c r="CF209" i="9"/>
  <c r="CG363" i="9"/>
  <c r="CH339" i="9"/>
  <c r="CC223" i="9"/>
  <c r="AA280" i="9"/>
  <c r="AN124" i="5"/>
  <c r="AL33" i="5"/>
  <c r="BJ361" i="3"/>
  <c r="AB98" i="9"/>
  <c r="AA271" i="9"/>
  <c r="BJ15" i="3"/>
  <c r="BY40" i="9"/>
  <c r="BK244" i="3"/>
  <c r="AK81" i="5"/>
  <c r="AC37" i="9"/>
  <c r="BI229" i="3"/>
  <c r="BG108" i="3"/>
  <c r="Y363" i="9"/>
  <c r="BK356" i="3"/>
  <c r="BI159" i="3"/>
  <c r="BZ13" i="9"/>
  <c r="CG148" i="9"/>
  <c r="CA312" i="9"/>
  <c r="BY142" i="9"/>
  <c r="BJ37" i="3"/>
  <c r="BZ26" i="9"/>
  <c r="CH233" i="9"/>
  <c r="AJ135" i="5"/>
  <c r="CH128" i="9"/>
  <c r="BZ301" i="9"/>
  <c r="CH94" i="9"/>
  <c r="CH92" i="9"/>
  <c r="CA275" i="9"/>
  <c r="BG93" i="3"/>
  <c r="BK353" i="3"/>
  <c r="CE285" i="9"/>
  <c r="BK80" i="3"/>
  <c r="CE152" i="9"/>
  <c r="AN117" i="5"/>
  <c r="CG310" i="9"/>
  <c r="BY227" i="9"/>
  <c r="BZ69" i="9"/>
  <c r="BI296" i="3"/>
  <c r="CC99" i="9"/>
  <c r="AN88" i="5"/>
  <c r="Y93" i="9"/>
  <c r="CA89" i="9"/>
  <c r="CD360" i="9"/>
  <c r="CD173" i="9"/>
  <c r="BI170" i="3"/>
  <c r="CD49" i="9"/>
  <c r="CC225" i="9"/>
  <c r="CE6" i="9"/>
  <c r="CA360" i="9"/>
  <c r="AJ32" i="5"/>
  <c r="CF154" i="9"/>
  <c r="CA173" i="9"/>
  <c r="AB18" i="9"/>
  <c r="CG241" i="9"/>
  <c r="AM145" i="5"/>
  <c r="BH230" i="3"/>
  <c r="BZ325" i="9"/>
  <c r="BZ38" i="9"/>
  <c r="CE249" i="9"/>
  <c r="CD296" i="9"/>
  <c r="CB173" i="9"/>
  <c r="BY175" i="9"/>
  <c r="CA293" i="9"/>
  <c r="BJ144" i="3"/>
  <c r="CB55" i="9"/>
  <c r="CE51" i="9"/>
  <c r="BZ137" i="9"/>
  <c r="BZ270" i="9"/>
  <c r="BH15" i="3"/>
  <c r="BJ63" i="3"/>
  <c r="CB46" i="9"/>
  <c r="AB97" i="5"/>
  <c r="CF255" i="9"/>
  <c r="BI174" i="3"/>
  <c r="BY191" i="9"/>
  <c r="CA93" i="9"/>
  <c r="BZ326" i="9"/>
  <c r="CF87" i="9"/>
  <c r="CA85" i="9"/>
  <c r="CF228" i="9"/>
  <c r="BJ45" i="3"/>
  <c r="CE174" i="9"/>
  <c r="BZ337" i="9"/>
  <c r="AM332" i="5"/>
  <c r="BY247" i="9"/>
  <c r="CF114" i="9"/>
  <c r="BI139" i="3"/>
  <c r="CF238" i="9"/>
  <c r="CH248" i="9"/>
  <c r="AM20" i="5"/>
  <c r="AN110" i="5"/>
  <c r="BI259" i="3"/>
  <c r="AN48" i="5"/>
  <c r="AN334" i="5"/>
  <c r="BJ341" i="3"/>
  <c r="CD45" i="9"/>
  <c r="CA187" i="9"/>
  <c r="CD344" i="9"/>
  <c r="Z105" i="9"/>
  <c r="BH110" i="3"/>
  <c r="Y251" i="9"/>
  <c r="BJ223" i="3"/>
  <c r="BJ257" i="3"/>
  <c r="BI55" i="3"/>
  <c r="Y77" i="9"/>
  <c r="AB188" i="9"/>
  <c r="CE179" i="9"/>
  <c r="AC260" i="9"/>
  <c r="CA88" i="9"/>
  <c r="Z250" i="9"/>
  <c r="AC311" i="9"/>
  <c r="AM270" i="5"/>
  <c r="AM299" i="5"/>
  <c r="AM119" i="5"/>
  <c r="Z121" i="9"/>
  <c r="AM92" i="5"/>
  <c r="BY93" i="9"/>
  <c r="BY197" i="9"/>
  <c r="CB58" i="9"/>
  <c r="BY290" i="9"/>
  <c r="AN179" i="5"/>
  <c r="CF216" i="9"/>
  <c r="CC60" i="9"/>
  <c r="CA158" i="9"/>
  <c r="AN49" i="5"/>
  <c r="CD337" i="9"/>
  <c r="AN314" i="5"/>
  <c r="AK64" i="5"/>
  <c r="BK46" i="3"/>
  <c r="CD270" i="9"/>
  <c r="CH76" i="9"/>
  <c r="CE67" i="9"/>
  <c r="CC337" i="9"/>
  <c r="AB248" i="9"/>
  <c r="BG316" i="3"/>
  <c r="AN195" i="5"/>
  <c r="CG117" i="9"/>
  <c r="BZ298" i="9"/>
  <c r="BG305" i="3"/>
  <c r="CG248" i="9"/>
  <c r="AK232" i="5"/>
  <c r="BJ56" i="3"/>
  <c r="AK269" i="5"/>
  <c r="CF348" i="9"/>
  <c r="Y383" i="9"/>
  <c r="BZ310" i="9"/>
  <c r="Z393" i="9"/>
  <c r="CG288" i="9"/>
  <c r="BG217" i="3"/>
  <c r="CB49" i="9"/>
  <c r="BI58" i="3"/>
  <c r="CB221" i="9"/>
  <c r="AM150" i="5"/>
  <c r="CD105" i="9"/>
  <c r="AL352" i="5"/>
  <c r="CB229" i="9"/>
  <c r="BY27" i="9"/>
  <c r="AL264" i="5"/>
  <c r="CC220" i="9"/>
  <c r="CG343" i="9"/>
  <c r="CG39" i="9"/>
  <c r="BY273" i="9"/>
  <c r="BJ75" i="3"/>
  <c r="CD123" i="9"/>
  <c r="AA250" i="9"/>
  <c r="BZ268" i="9"/>
  <c r="BG263" i="3"/>
  <c r="BH57" i="3"/>
  <c r="AK111" i="5"/>
  <c r="CH259" i="9"/>
  <c r="BH232" i="3"/>
  <c r="CB342" i="9"/>
  <c r="CF293" i="9"/>
  <c r="CB25" i="9"/>
  <c r="BG168" i="3"/>
  <c r="BI91" i="3"/>
  <c r="BI284" i="3"/>
  <c r="CA29" i="9"/>
  <c r="CB363" i="9"/>
  <c r="CB275" i="9"/>
  <c r="BI168" i="3"/>
  <c r="BK284" i="3"/>
  <c r="AB136" i="9"/>
  <c r="BI141" i="3"/>
  <c r="CF309" i="9"/>
  <c r="BG353" i="3"/>
  <c r="BG190" i="3"/>
  <c r="CC277" i="9"/>
  <c r="Y396" i="9"/>
  <c r="CG242" i="9"/>
  <c r="BZ115" i="9"/>
  <c r="AL11" i="5"/>
  <c r="CA68" i="9"/>
  <c r="CC250" i="9"/>
  <c r="CB6" i="9"/>
  <c r="CD120" i="9"/>
  <c r="BG254" i="3"/>
  <c r="AC14" i="9"/>
  <c r="CB231" i="9"/>
  <c r="AM75" i="5"/>
  <c r="CB321" i="9"/>
  <c r="AM181" i="5"/>
  <c r="CF215" i="9"/>
  <c r="AK138" i="5"/>
  <c r="AN85" i="5"/>
  <c r="CA301" i="9"/>
  <c r="BK313" i="3"/>
  <c r="CH99" i="9"/>
  <c r="CB5" i="9"/>
  <c r="CE189" i="9"/>
  <c r="CD254" i="9"/>
  <c r="AC236" i="9"/>
  <c r="BY21" i="9"/>
  <c r="BY337" i="9"/>
  <c r="CA289" i="9"/>
  <c r="BJ115" i="3"/>
  <c r="BH101" i="3"/>
  <c r="Y226" i="9"/>
  <c r="CE328" i="9"/>
  <c r="BZ186" i="9"/>
  <c r="CC312" i="9"/>
  <c r="CB135" i="9"/>
  <c r="BI185" i="3"/>
  <c r="CB150" i="9"/>
  <c r="CH182" i="9"/>
  <c r="BK311" i="3"/>
  <c r="CD64" i="9"/>
  <c r="CF353" i="9"/>
  <c r="AL190" i="5"/>
  <c r="CH218" i="9"/>
  <c r="CC291" i="9"/>
  <c r="CG260" i="9"/>
  <c r="CH84" i="9"/>
  <c r="BH341" i="3"/>
  <c r="CD63" i="9"/>
  <c r="CE153" i="9"/>
  <c r="AN75" i="5"/>
  <c r="CG250" i="9"/>
  <c r="BK292" i="3"/>
  <c r="CG317" i="9"/>
  <c r="BZ225" i="9"/>
  <c r="BG140" i="3"/>
  <c r="BH227" i="3"/>
  <c r="CB298" i="9"/>
  <c r="CE271" i="9"/>
  <c r="CA291" i="9"/>
  <c r="BZ294" i="9"/>
  <c r="CF335" i="9"/>
  <c r="BZ288" i="9"/>
  <c r="CF26" i="9"/>
  <c r="CC156" i="9"/>
  <c r="CE347" i="9"/>
  <c r="CF253" i="9"/>
  <c r="AK77" i="5"/>
  <c r="CB137" i="9"/>
  <c r="CB351" i="9"/>
  <c r="CC69" i="9"/>
  <c r="BH364" i="3"/>
  <c r="CE330" i="9"/>
  <c r="AL65" i="5"/>
  <c r="AM249" i="5"/>
  <c r="CF197" i="9"/>
  <c r="CC25" i="9"/>
  <c r="BH244" i="3"/>
  <c r="CG113" i="9"/>
  <c r="AL364" i="5"/>
  <c r="BG346" i="3"/>
  <c r="CE191" i="9"/>
  <c r="CH111" i="9"/>
  <c r="CE248" i="9"/>
  <c r="CG238" i="9"/>
  <c r="BJ155" i="3"/>
  <c r="Y193" i="9"/>
  <c r="BZ330" i="9"/>
  <c r="BZ166" i="9"/>
  <c r="BK329" i="3"/>
  <c r="CF312" i="9"/>
  <c r="AK100" i="5"/>
  <c r="AC274" i="9"/>
  <c r="CB91" i="9"/>
  <c r="CB324" i="9"/>
  <c r="CA81" i="9"/>
  <c r="AN326" i="5"/>
  <c r="BG119" i="3"/>
  <c r="BZ211" i="9"/>
  <c r="BK24" i="3"/>
  <c r="CD268" i="9"/>
  <c r="CG140" i="9"/>
  <c r="AN16" i="5"/>
  <c r="AJ342" i="5"/>
  <c r="BI318" i="3"/>
  <c r="CG252" i="9"/>
  <c r="CF104" i="9"/>
  <c r="BK204" i="3"/>
  <c r="AL122" i="5"/>
  <c r="CD10" i="9"/>
  <c r="CH249" i="9"/>
  <c r="CG188" i="9"/>
  <c r="CA326" i="9"/>
  <c r="CB112" i="9"/>
  <c r="BZ363" i="9"/>
  <c r="Z103" i="9"/>
  <c r="CB181" i="9"/>
  <c r="CC232" i="9"/>
  <c r="AL160" i="5"/>
  <c r="CG12" i="9"/>
  <c r="BZ102" i="9"/>
  <c r="CG353" i="9"/>
  <c r="CC147" i="9"/>
  <c r="BZ338" i="9"/>
  <c r="AK46" i="5"/>
  <c r="AK45" i="5"/>
  <c r="BJ258" i="3"/>
  <c r="CE263" i="9"/>
  <c r="BI120" i="3"/>
  <c r="CH157" i="9"/>
  <c r="CC91" i="9"/>
  <c r="Y186" i="9"/>
  <c r="BY192" i="9"/>
  <c r="CH160" i="9"/>
  <c r="AA245" i="9"/>
  <c r="BY143" i="9"/>
  <c r="CC9" i="9"/>
  <c r="BJ317" i="3"/>
  <c r="BI182" i="3"/>
  <c r="BY345" i="9"/>
  <c r="CE272" i="9"/>
  <c r="BZ346" i="9"/>
  <c r="AL201" i="5"/>
  <c r="Z58" i="9"/>
  <c r="BK121" i="3"/>
  <c r="BZ322" i="9"/>
  <c r="AN58" i="5"/>
  <c r="CD73" i="9"/>
  <c r="CA161" i="9"/>
  <c r="AM26" i="5"/>
  <c r="AA90" i="9"/>
  <c r="CB323" i="9"/>
  <c r="BI342" i="3"/>
  <c r="BY86" i="9"/>
  <c r="BJ126" i="3"/>
  <c r="AL72" i="5"/>
  <c r="CB111" i="9"/>
  <c r="AA67" i="5"/>
  <c r="CC197" i="9"/>
  <c r="AM61" i="5"/>
  <c r="BJ228" i="3"/>
  <c r="AN303" i="5"/>
  <c r="AA92" i="9"/>
  <c r="AB288" i="9"/>
  <c r="AB116" i="9"/>
  <c r="CC244" i="9"/>
  <c r="AA353" i="9"/>
  <c r="BZ202" i="9"/>
  <c r="CH349" i="9"/>
  <c r="CH266" i="9"/>
  <c r="CF165" i="9"/>
  <c r="BI108" i="3"/>
  <c r="AJ142" i="5"/>
  <c r="AM102" i="5"/>
  <c r="BK49" i="3"/>
  <c r="BH117" i="3"/>
  <c r="AL22" i="5"/>
  <c r="AN62" i="5"/>
  <c r="Z37" i="9"/>
  <c r="CB308" i="9"/>
  <c r="AL252" i="5"/>
  <c r="AM200" i="5"/>
  <c r="CD244" i="9"/>
  <c r="CF246" i="9"/>
  <c r="BK239" i="3"/>
  <c r="CH64" i="9"/>
  <c r="BZ39" i="9"/>
  <c r="CH85" i="9"/>
  <c r="BK51" i="3"/>
  <c r="BH271" i="3"/>
  <c r="Y238" i="9"/>
  <c r="CC76" i="9"/>
  <c r="CH73" i="9"/>
  <c r="BJ166" i="3"/>
  <c r="BY326" i="9"/>
  <c r="AB176" i="9"/>
  <c r="Y140" i="9"/>
  <c r="CF225" i="9"/>
  <c r="AL358" i="5"/>
  <c r="CH211" i="9"/>
  <c r="BJ333" i="3"/>
  <c r="BG54" i="3"/>
  <c r="AB180" i="9"/>
  <c r="BJ112" i="3"/>
  <c r="CD31" i="9"/>
  <c r="CA216" i="9"/>
  <c r="CE82" i="9"/>
  <c r="CF23" i="9"/>
  <c r="AB291" i="9"/>
  <c r="AC234" i="9"/>
  <c r="Z182" i="9"/>
  <c r="AA52" i="9"/>
  <c r="BH360" i="3"/>
  <c r="CE290" i="9"/>
  <c r="CG334" i="9"/>
  <c r="BY196" i="9"/>
  <c r="CG92" i="9"/>
  <c r="Y219" i="9"/>
  <c r="Y368" i="9"/>
  <c r="BH191" i="3"/>
  <c r="CE45" i="9"/>
  <c r="BY130" i="9"/>
  <c r="CC261" i="9"/>
  <c r="BJ135" i="3"/>
  <c r="CA311" i="9"/>
  <c r="BY257" i="9"/>
  <c r="AC99" i="9"/>
  <c r="BZ189" i="9"/>
  <c r="AN320" i="5"/>
  <c r="AL271" i="5"/>
  <c r="AK22" i="5"/>
  <c r="CD189" i="9"/>
  <c r="AB275" i="9"/>
  <c r="Y86" i="9"/>
  <c r="Y49" i="9"/>
  <c r="BZ111" i="9"/>
  <c r="Z22" i="9"/>
  <c r="BZ148" i="9"/>
  <c r="X106" i="5"/>
  <c r="CC218" i="9"/>
  <c r="Y62" i="9"/>
  <c r="BY7" i="9"/>
  <c r="AN200" i="5"/>
  <c r="AL225" i="5"/>
  <c r="BH276" i="3"/>
  <c r="BI27" i="3"/>
  <c r="BY333" i="9"/>
  <c r="BK276" i="3"/>
  <c r="BY283" i="9"/>
  <c r="CH329" i="9"/>
  <c r="BZ167" i="9"/>
  <c r="CD359" i="9"/>
  <c r="CF230" i="9"/>
  <c r="BY261" i="9"/>
  <c r="BH169" i="3"/>
  <c r="CG35" i="9"/>
  <c r="CD323" i="9"/>
  <c r="CF89" i="9"/>
  <c r="BY69" i="9"/>
  <c r="AL341" i="5"/>
  <c r="AJ97" i="5"/>
  <c r="AK231" i="5"/>
  <c r="CA59" i="9"/>
  <c r="AN8" i="5"/>
  <c r="AK124" i="5"/>
  <c r="AC70" i="9"/>
  <c r="BY11" i="9"/>
  <c r="CG18" i="9"/>
  <c r="CH93" i="9"/>
  <c r="CD288" i="9"/>
  <c r="CC342" i="9"/>
  <c r="AL60" i="5"/>
  <c r="BZ344" i="9"/>
  <c r="BG167" i="3"/>
  <c r="BZ230" i="9"/>
  <c r="AK337" i="5"/>
  <c r="CA340" i="9"/>
  <c r="BZ45" i="9"/>
  <c r="AJ67" i="5"/>
  <c r="BI365" i="3"/>
  <c r="AC317" i="9"/>
  <c r="BZ100" i="9"/>
  <c r="BZ265" i="9"/>
  <c r="AN6" i="5"/>
  <c r="Y375" i="9"/>
  <c r="BY173" i="9"/>
  <c r="CH200" i="9"/>
  <c r="CG347" i="9"/>
  <c r="CG97" i="9"/>
  <c r="BG198" i="3"/>
  <c r="AJ181" i="5"/>
  <c r="AL343" i="5"/>
  <c r="Z204" i="9"/>
  <c r="BY263" i="9"/>
  <c r="Z352" i="9"/>
  <c r="CE53" i="9"/>
  <c r="BG28" i="3"/>
  <c r="BJ29" i="3"/>
  <c r="BY306" i="9"/>
  <c r="CH180" i="9"/>
  <c r="BJ286" i="3"/>
  <c r="AC280" i="9"/>
  <c r="AL143" i="5"/>
  <c r="AK108" i="5"/>
  <c r="CA232" i="9"/>
  <c r="BZ193" i="9"/>
  <c r="AL21" i="5"/>
  <c r="CH269" i="9"/>
  <c r="AM240" i="5"/>
  <c r="CF256" i="9"/>
  <c r="AM227" i="5"/>
  <c r="AL104" i="5"/>
  <c r="CH252" i="9"/>
  <c r="BZ85" i="9"/>
  <c r="AM298" i="5"/>
  <c r="CB353" i="9"/>
  <c r="CD17" i="9"/>
  <c r="CG9" i="9"/>
  <c r="AN84" i="5"/>
  <c r="BG357" i="3"/>
  <c r="BZ214" i="9"/>
  <c r="BY30" i="9"/>
  <c r="CB44" i="9"/>
  <c r="CA299" i="9"/>
  <c r="CC140" i="9"/>
  <c r="CF25" i="9"/>
  <c r="BK84" i="3"/>
  <c r="CH104" i="9"/>
  <c r="CG101" i="9"/>
  <c r="CH359" i="9"/>
  <c r="CC195" i="9"/>
  <c r="AB155" i="9"/>
  <c r="CC18" i="9"/>
  <c r="BY287" i="9"/>
  <c r="AK248" i="5"/>
  <c r="CD61" i="9"/>
  <c r="CC88" i="9"/>
  <c r="BY161" i="9"/>
  <c r="AM31" i="5"/>
  <c r="BK192" i="3"/>
  <c r="CF245" i="9"/>
  <c r="BJ335" i="3"/>
  <c r="Y362" i="9"/>
  <c r="BG324" i="3"/>
  <c r="BK225" i="3"/>
  <c r="CC282" i="9"/>
  <c r="AJ262" i="5"/>
  <c r="Z284" i="9"/>
  <c r="BI20" i="3"/>
  <c r="AA249" i="9"/>
  <c r="BK213" i="3"/>
  <c r="BK200" i="3"/>
  <c r="CH360" i="9"/>
  <c r="AJ220" i="5"/>
  <c r="BH299" i="3"/>
  <c r="AL16" i="5"/>
  <c r="BK264" i="3"/>
  <c r="CB350" i="9"/>
  <c r="AC205" i="9"/>
  <c r="AA384" i="9"/>
  <c r="AN270" i="5"/>
  <c r="BZ316" i="9"/>
  <c r="CB74" i="9"/>
  <c r="AB56" i="9"/>
  <c r="BK52" i="3"/>
  <c r="BJ309" i="3"/>
  <c r="AJ158" i="5"/>
  <c r="AN236" i="5"/>
  <c r="BY288" i="9"/>
  <c r="BY317" i="9"/>
  <c r="CC184" i="9"/>
  <c r="BZ6" i="9"/>
  <c r="CF39" i="9"/>
  <c r="AB55" i="9"/>
  <c r="CF38" i="9"/>
  <c r="BZ150" i="9"/>
  <c r="BH43" i="3"/>
  <c r="BK255" i="3"/>
  <c r="CD72" i="9"/>
  <c r="AC230" i="9"/>
  <c r="AK244" i="5"/>
  <c r="CC329" i="9"/>
  <c r="AN132" i="5"/>
  <c r="CE196" i="9"/>
  <c r="CD19" i="9"/>
  <c r="CD91" i="9"/>
  <c r="CA131" i="9"/>
  <c r="CG302" i="9"/>
  <c r="BZ263" i="9"/>
  <c r="CC274" i="9"/>
  <c r="CB70" i="9"/>
  <c r="CA359" i="9"/>
  <c r="CA205" i="9"/>
  <c r="BG193" i="3"/>
  <c r="BY180" i="9"/>
  <c r="BZ172" i="9"/>
  <c r="CA17" i="9"/>
  <c r="CF27" i="9"/>
  <c r="CE71" i="9"/>
  <c r="CD86" i="9"/>
  <c r="CA102" i="9"/>
  <c r="CA153" i="9"/>
  <c r="CF132" i="9"/>
  <c r="CB290" i="9"/>
  <c r="CH24" i="9"/>
  <c r="CC335" i="9"/>
  <c r="BK359" i="3"/>
  <c r="CD184" i="9"/>
  <c r="CC160" i="9"/>
  <c r="AC245" i="9"/>
  <c r="CE337" i="9"/>
  <c r="CC203" i="9"/>
  <c r="BI323" i="3"/>
  <c r="BG323" i="3"/>
  <c r="BY151" i="9"/>
  <c r="CD355" i="9"/>
  <c r="Y285" i="9"/>
  <c r="CE311" i="9"/>
  <c r="CG167" i="9"/>
  <c r="CG205" i="9"/>
  <c r="BJ241" i="3"/>
  <c r="CA145" i="9"/>
  <c r="AL115" i="5"/>
  <c r="Z106" i="9"/>
  <c r="CF274" i="9"/>
  <c r="AM100" i="5"/>
  <c r="CE106" i="9"/>
  <c r="CA280" i="9"/>
  <c r="AC202" i="9"/>
  <c r="BY185" i="9"/>
  <c r="AK26" i="5"/>
  <c r="AN131" i="5"/>
  <c r="CG41" i="9"/>
  <c r="CH309" i="9"/>
  <c r="BY315" i="9"/>
  <c r="CB168" i="9"/>
  <c r="AJ273" i="5"/>
  <c r="BG14" i="3"/>
  <c r="BZ197" i="9"/>
  <c r="BG327" i="3"/>
  <c r="CE211" i="9"/>
  <c r="BY8" i="9"/>
  <c r="BG356" i="3"/>
  <c r="CG298" i="9"/>
  <c r="BZ249" i="9"/>
  <c r="BY218" i="9"/>
  <c r="AJ100" i="5"/>
  <c r="AN24" i="5"/>
  <c r="CG243" i="9"/>
  <c r="BI89" i="3"/>
  <c r="CF240" i="9"/>
  <c r="Y267" i="9"/>
  <c r="CF278" i="9"/>
  <c r="Y7" i="9"/>
  <c r="CE56" i="9"/>
  <c r="CH198" i="9"/>
  <c r="CD195" i="9"/>
  <c r="CG289" i="9"/>
  <c r="CC59" i="9"/>
  <c r="BJ174" i="3"/>
  <c r="CB144" i="9"/>
  <c r="AK34" i="5"/>
  <c r="CA157" i="9"/>
  <c r="CG340" i="9"/>
  <c r="BZ68" i="9"/>
  <c r="BJ289" i="3"/>
  <c r="BJ11" i="3"/>
  <c r="CG360" i="9"/>
  <c r="CA189" i="9"/>
  <c r="CB126" i="9"/>
  <c r="CF160" i="9"/>
  <c r="CC311" i="9"/>
  <c r="BG27" i="3"/>
  <c r="CG20" i="9"/>
  <c r="AK307" i="5"/>
  <c r="AJ21" i="5"/>
  <c r="AN286" i="5"/>
  <c r="CE70" i="9"/>
  <c r="AB208" i="9"/>
  <c r="BY308" i="9"/>
  <c r="CE361" i="9"/>
  <c r="AC291" i="9"/>
  <c r="AB153" i="9"/>
  <c r="CD26" i="9"/>
  <c r="BG114" i="3"/>
  <c r="CD179" i="9"/>
  <c r="AB238" i="9"/>
  <c r="AJ38" i="5"/>
  <c r="AN106" i="5"/>
  <c r="CA43" i="9"/>
  <c r="BY25" i="9"/>
  <c r="CG58" i="9"/>
  <c r="BG59" i="3"/>
  <c r="AN116" i="5"/>
  <c r="AB395" i="9"/>
  <c r="CA279" i="9"/>
  <c r="BZ9" i="9"/>
  <c r="Y250" i="9"/>
  <c r="CD154" i="9"/>
  <c r="BY34" i="9"/>
  <c r="BZ35" i="9"/>
  <c r="CD69" i="9"/>
  <c r="BI161" i="3"/>
  <c r="CF44" i="9"/>
  <c r="BK251" i="3"/>
  <c r="CF68" i="9"/>
  <c r="AL336" i="5"/>
  <c r="AJ103" i="5"/>
  <c r="BY220" i="9"/>
  <c r="CF319" i="9"/>
  <c r="CG88" i="9"/>
  <c r="CC61" i="9"/>
  <c r="CE10" i="9"/>
  <c r="AN102" i="5"/>
  <c r="Z128" i="9"/>
  <c r="CB75" i="9"/>
  <c r="CG53" i="9"/>
  <c r="Y75" i="9"/>
  <c r="AA359" i="9"/>
  <c r="CE310" i="9"/>
  <c r="BJ116" i="3"/>
  <c r="CH317" i="9"/>
  <c r="CE32" i="9"/>
  <c r="BZ350" i="9"/>
  <c r="AM56" i="5"/>
  <c r="CA41" i="9"/>
  <c r="BK50" i="3"/>
  <c r="AA215" i="9"/>
  <c r="CC272" i="9"/>
  <c r="AK109" i="5"/>
  <c r="CD131" i="9"/>
  <c r="BJ173" i="3"/>
  <c r="AN71" i="5"/>
  <c r="CG214" i="9"/>
  <c r="Z148" i="9"/>
  <c r="Y345" i="9"/>
  <c r="BH318" i="3"/>
  <c r="BG176" i="3"/>
  <c r="BY327" i="9"/>
  <c r="AJ47" i="5"/>
  <c r="CA204" i="9"/>
  <c r="CE292" i="9"/>
  <c r="AK79" i="5"/>
  <c r="AB112" i="9"/>
  <c r="AJ48" i="5"/>
  <c r="AA47" i="5"/>
  <c r="CH122" i="9"/>
  <c r="AA356" i="9"/>
  <c r="AC17" i="9"/>
  <c r="CB310" i="9"/>
  <c r="Z27" i="9"/>
  <c r="Y35" i="9"/>
  <c r="BZ91" i="9"/>
  <c r="CB180" i="9"/>
  <c r="CC328" i="9"/>
  <c r="BY241" i="9"/>
  <c r="CC343" i="9"/>
  <c r="CB61" i="9"/>
  <c r="CE342" i="9"/>
  <c r="CH178" i="9"/>
  <c r="AJ65" i="5"/>
  <c r="Y293" i="9"/>
  <c r="CD280" i="9"/>
  <c r="CD180" i="9"/>
  <c r="CB10" i="9"/>
  <c r="CC84" i="9"/>
  <c r="BY134" i="9"/>
  <c r="AJ238" i="5"/>
  <c r="CC254" i="9"/>
  <c r="AL88" i="5"/>
  <c r="CF180" i="9"/>
  <c r="BK263" i="3"/>
  <c r="CE209" i="9"/>
  <c r="CB140" i="9"/>
  <c r="BJ232" i="3"/>
  <c r="BH44" i="3"/>
  <c r="CB201" i="9"/>
  <c r="BK321" i="3"/>
  <c r="BH294" i="3"/>
  <c r="CD148" i="9"/>
  <c r="BI131" i="3"/>
  <c r="AB332" i="9"/>
  <c r="CD164" i="9"/>
  <c r="BY152" i="9"/>
  <c r="AA235" i="9"/>
  <c r="AK123" i="5"/>
  <c r="AA205" i="9"/>
  <c r="Z199" i="9"/>
  <c r="AB62" i="9"/>
  <c r="CE47" i="9"/>
  <c r="CD242" i="9"/>
  <c r="AN98" i="5"/>
  <c r="AC357" i="9"/>
  <c r="CG159" i="9"/>
  <c r="CA267" i="9"/>
  <c r="BY310" i="9"/>
  <c r="AM323" i="5"/>
  <c r="AJ189" i="5"/>
  <c r="CC7" i="9"/>
  <c r="BZ94" i="9"/>
  <c r="CA188" i="9"/>
  <c r="CB206" i="9"/>
  <c r="CE242" i="9"/>
  <c r="AM341" i="5"/>
  <c r="CC49" i="9"/>
  <c r="CD138" i="9"/>
  <c r="CC217" i="9"/>
  <c r="AL47" i="5"/>
  <c r="CC128" i="9"/>
  <c r="CE235" i="9"/>
  <c r="AM282" i="5"/>
  <c r="CA337" i="9"/>
  <c r="Y130" i="9"/>
  <c r="CF49" i="9"/>
  <c r="Z214" i="9"/>
  <c r="Z349" i="9"/>
  <c r="BG100" i="3"/>
  <c r="AM36" i="5"/>
  <c r="CA308" i="9"/>
  <c r="BG88" i="3"/>
  <c r="CH199" i="9"/>
  <c r="AA248" i="9"/>
  <c r="CG100" i="9"/>
  <c r="BK363" i="3"/>
  <c r="CG314" i="9"/>
  <c r="AB146" i="9"/>
  <c r="BY164" i="9"/>
  <c r="Y330" i="9"/>
  <c r="CH52" i="9"/>
  <c r="AJ231" i="5"/>
  <c r="BG148" i="3"/>
  <c r="AL202" i="5"/>
  <c r="CA65" i="9"/>
  <c r="BZ17" i="9"/>
  <c r="CD301" i="9"/>
  <c r="AL5" i="5"/>
  <c r="BJ129" i="3"/>
  <c r="CE238" i="9"/>
  <c r="CG68" i="9"/>
  <c r="BH160" i="3"/>
  <c r="AN100" i="5"/>
  <c r="CG19" i="9"/>
  <c r="AJ41" i="5"/>
  <c r="BK45" i="3"/>
  <c r="AB206" i="9"/>
  <c r="Y172" i="9"/>
  <c r="AN307" i="5"/>
  <c r="AC239" i="9"/>
  <c r="CG73" i="9"/>
  <c r="AN56" i="5"/>
  <c r="CG184" i="9"/>
  <c r="AJ49" i="5"/>
  <c r="CD298" i="9"/>
  <c r="BZ31" i="9"/>
  <c r="CF6" i="9"/>
  <c r="CH18" i="9"/>
  <c r="BI336" i="3"/>
  <c r="CC284" i="9"/>
  <c r="CD240" i="9"/>
  <c r="AB234" i="9"/>
  <c r="BZ335" i="9"/>
  <c r="AK318" i="5"/>
  <c r="BY13" i="9"/>
  <c r="CA21" i="9"/>
  <c r="BK210" i="3"/>
  <c r="CB295" i="9"/>
  <c r="BY293" i="9"/>
  <c r="AA42" i="9"/>
  <c r="CD67" i="9"/>
  <c r="AK141" i="5"/>
  <c r="Y346" i="9"/>
  <c r="BK234" i="3"/>
  <c r="AC379" i="9"/>
  <c r="AM336" i="5"/>
  <c r="Y158" i="9"/>
  <c r="AL335" i="5"/>
  <c r="AN351" i="5"/>
  <c r="CE225" i="9"/>
  <c r="BI85" i="3"/>
  <c r="BK74" i="3"/>
  <c r="AC116" i="9"/>
  <c r="CF275" i="9"/>
  <c r="CD282" i="9"/>
  <c r="BJ7" i="3"/>
  <c r="AB66" i="9"/>
  <c r="AJ13" i="5"/>
  <c r="AN221" i="5"/>
  <c r="AA136" i="9"/>
  <c r="AK340" i="5"/>
  <c r="BZ151" i="9"/>
  <c r="CA347" i="9"/>
  <c r="AK63" i="5"/>
  <c r="BZ324" i="9"/>
  <c r="CE55" i="9"/>
  <c r="CE341" i="9"/>
  <c r="BH18" i="3"/>
  <c r="CC22" i="9"/>
  <c r="CF355" i="9"/>
  <c r="CA52" i="9"/>
  <c r="CB240" i="9"/>
  <c r="BG66" i="3"/>
  <c r="BH14" i="3"/>
  <c r="CD136" i="9"/>
  <c r="AM78" i="5"/>
  <c r="BY15" i="9"/>
  <c r="BY269" i="9"/>
  <c r="BY138" i="9"/>
  <c r="AB305" i="9"/>
  <c r="AC55" i="9"/>
  <c r="BJ224" i="3"/>
  <c r="BY83" i="9"/>
  <c r="AN260" i="5"/>
  <c r="CF167" i="9"/>
  <c r="BI44" i="3"/>
  <c r="BG139" i="3"/>
  <c r="AM347" i="5"/>
  <c r="CF295" i="9"/>
  <c r="CG96" i="9"/>
  <c r="CC105" i="9"/>
  <c r="CF90" i="9"/>
  <c r="CH310" i="9"/>
  <c r="CG63" i="9"/>
  <c r="AL87" i="5"/>
  <c r="BI239" i="3"/>
  <c r="CE48" i="9"/>
  <c r="Z155" i="9"/>
  <c r="Z109" i="9"/>
  <c r="AJ157" i="5"/>
  <c r="BJ42" i="3"/>
  <c r="BK199" i="3"/>
  <c r="Z61" i="9"/>
  <c r="CG257" i="9"/>
  <c r="AC211" i="9"/>
  <c r="BJ14" i="3"/>
  <c r="AA226" i="9"/>
  <c r="CH287" i="9"/>
  <c r="AB77" i="9"/>
  <c r="CG22" i="9"/>
  <c r="Z347" i="9"/>
  <c r="CF271" i="9"/>
  <c r="CC333" i="9"/>
  <c r="BG202" i="3"/>
  <c r="AK82" i="5"/>
  <c r="BI61" i="3"/>
  <c r="BH83" i="3"/>
  <c r="CD108" i="9"/>
  <c r="AB207" i="9"/>
  <c r="Z156" i="9"/>
  <c r="AM219" i="5"/>
  <c r="AM322" i="5"/>
  <c r="BY203" i="9"/>
  <c r="BK325" i="3"/>
  <c r="AL49" i="5"/>
  <c r="CF149" i="9"/>
  <c r="CF297" i="9"/>
  <c r="CC80" i="9"/>
  <c r="CE212" i="9"/>
  <c r="AA275" i="9"/>
  <c r="CH208" i="9"/>
  <c r="CD257" i="9"/>
  <c r="BJ226" i="3"/>
  <c r="AA200" i="9"/>
  <c r="Y333" i="9"/>
  <c r="CE206" i="9"/>
  <c r="CF66" i="9"/>
  <c r="CC214" i="9"/>
  <c r="CF83" i="9"/>
  <c r="CB228" i="9"/>
  <c r="BJ346" i="3"/>
  <c r="BZ87" i="9"/>
  <c r="AA66" i="9"/>
  <c r="CG318" i="9"/>
  <c r="CG27" i="9"/>
  <c r="Y402" i="9"/>
  <c r="CC97" i="9"/>
  <c r="CF109" i="9"/>
  <c r="CH58" i="9"/>
  <c r="Z255" i="9"/>
  <c r="AL96" i="5"/>
  <c r="CH209" i="9"/>
  <c r="CB34" i="9"/>
  <c r="CH296" i="9"/>
  <c r="CH215" i="9"/>
  <c r="CF148" i="9"/>
  <c r="AM254" i="5"/>
  <c r="BH205" i="3"/>
  <c r="BH33" i="3"/>
  <c r="AJ44" i="5"/>
  <c r="BG299" i="3"/>
  <c r="BG117" i="3"/>
  <c r="BI97" i="3"/>
  <c r="BG63" i="3"/>
  <c r="CF88" i="9"/>
  <c r="CC17" i="9"/>
  <c r="CF189" i="9"/>
  <c r="BJ342" i="3"/>
  <c r="AM104" i="5"/>
  <c r="BZ129" i="9"/>
  <c r="CH59" i="9"/>
  <c r="AN64" i="5"/>
  <c r="CC20" i="9"/>
  <c r="CF205" i="9"/>
  <c r="Z196" i="9"/>
  <c r="BI6" i="3"/>
  <c r="CH333" i="9"/>
  <c r="CC299" i="9"/>
  <c r="BZ311" i="9"/>
  <c r="CH204" i="9"/>
  <c r="AA311" i="9"/>
  <c r="AL300" i="5"/>
  <c r="CC211" i="9"/>
  <c r="BI128" i="3"/>
  <c r="BZ194" i="9"/>
  <c r="AJ116" i="5"/>
  <c r="CF141" i="9"/>
  <c r="CA302" i="9"/>
  <c r="CE95" i="9"/>
  <c r="CF214" i="9"/>
  <c r="CA151" i="9"/>
  <c r="BZ206" i="9"/>
  <c r="AJ292" i="5"/>
  <c r="CF354" i="9"/>
  <c r="CH324" i="9"/>
  <c r="BZ201" i="9"/>
  <c r="BG330" i="3"/>
  <c r="CC35" i="9"/>
  <c r="AL245" i="5"/>
  <c r="CB281" i="9"/>
  <c r="CH155" i="9"/>
  <c r="BJ59" i="3"/>
  <c r="CG328" i="9"/>
  <c r="CB124" i="9"/>
  <c r="AA221" i="9"/>
  <c r="CE146" i="9"/>
  <c r="BZ164" i="9"/>
  <c r="BY353" i="9"/>
  <c r="BH283" i="3"/>
  <c r="CH246" i="9"/>
  <c r="CG332" i="9"/>
  <c r="CE317" i="9"/>
  <c r="CB299" i="9"/>
  <c r="Y222" i="9"/>
  <c r="CE33" i="9"/>
  <c r="Y152" i="9"/>
  <c r="BZ135" i="9"/>
  <c r="CF63" i="9"/>
  <c r="CH194" i="9"/>
  <c r="BK127" i="3"/>
  <c r="CA243" i="9"/>
  <c r="CA319" i="9"/>
  <c r="CE19" i="9"/>
  <c r="CA248" i="9"/>
  <c r="BG264" i="3"/>
  <c r="CH342" i="9"/>
  <c r="CE81" i="9"/>
  <c r="CD273" i="9"/>
  <c r="BZ89" i="9"/>
  <c r="BZ46" i="9"/>
  <c r="BH239" i="3"/>
  <c r="AN252" i="5"/>
  <c r="CB245" i="9"/>
  <c r="CG51" i="9"/>
  <c r="CF65" i="9"/>
  <c r="CH129" i="9"/>
  <c r="BZ56" i="9"/>
  <c r="CD104" i="9"/>
  <c r="BZ278" i="9"/>
  <c r="CH36" i="9"/>
  <c r="CH344" i="9"/>
  <c r="AB308" i="9"/>
  <c r="AC140" i="9"/>
  <c r="CB362" i="9"/>
  <c r="BG303" i="3"/>
  <c r="CD24" i="9"/>
  <c r="CD263" i="9"/>
  <c r="CC206" i="9"/>
  <c r="BK38" i="3"/>
  <c r="BH146" i="3"/>
  <c r="CH70" i="9"/>
  <c r="BZ104" i="9"/>
  <c r="AK85" i="5"/>
  <c r="AJ94" i="5"/>
  <c r="CC114" i="9"/>
  <c r="CE251" i="9"/>
  <c r="CD46" i="9"/>
  <c r="CE170" i="9"/>
  <c r="CE343" i="9"/>
  <c r="BH315" i="3"/>
  <c r="CC171" i="9"/>
  <c r="CD297" i="9"/>
  <c r="CF150" i="9"/>
  <c r="CD170" i="9"/>
  <c r="BY172" i="9"/>
  <c r="AA173" i="9"/>
  <c r="CD71" i="9"/>
  <c r="CH33" i="9"/>
  <c r="BY221" i="9"/>
  <c r="CH300" i="9"/>
  <c r="CD208" i="9"/>
  <c r="CD299" i="9"/>
  <c r="CC336" i="9"/>
  <c r="AC396" i="9"/>
  <c r="CB80" i="9"/>
  <c r="Z259" i="9"/>
  <c r="CD222" i="9"/>
  <c r="AJ98" i="5"/>
  <c r="BY70" i="9"/>
  <c r="CA195" i="9"/>
  <c r="CC212" i="9"/>
  <c r="BJ190" i="3"/>
  <c r="AK38" i="5"/>
  <c r="CD153" i="9"/>
  <c r="CF351" i="9"/>
  <c r="AN54" i="5"/>
  <c r="CG222" i="9"/>
  <c r="BK221" i="3"/>
  <c r="AJ19" i="5"/>
  <c r="BZ262" i="9"/>
  <c r="CF171" i="9"/>
  <c r="CA84" i="9"/>
  <c r="AA345" i="9"/>
  <c r="CE183" i="9"/>
  <c r="CD243" i="9"/>
  <c r="AM62" i="5"/>
  <c r="CC41" i="9"/>
  <c r="AC128" i="9"/>
  <c r="AA225" i="9"/>
  <c r="CG65" i="9"/>
  <c r="CE74" i="9"/>
  <c r="CE159" i="9"/>
  <c r="AB313" i="9"/>
  <c r="AB379" i="9"/>
  <c r="CA282" i="9"/>
  <c r="CA254" i="9"/>
  <c r="Y177" i="9"/>
  <c r="BK33" i="3"/>
  <c r="CC302" i="9"/>
  <c r="CE73" i="9"/>
  <c r="Z253" i="9"/>
  <c r="CF339" i="9"/>
  <c r="BY243" i="9"/>
  <c r="AN22" i="5"/>
  <c r="CA287" i="9"/>
  <c r="BI127" i="3"/>
  <c r="CA263" i="9"/>
  <c r="BI222" i="3"/>
  <c r="BY52" i="9"/>
  <c r="Z75" i="9"/>
  <c r="Y56" i="9"/>
  <c r="BZ342" i="9"/>
  <c r="Y121" i="9"/>
  <c r="CF288" i="9"/>
  <c r="AK93" i="5"/>
  <c r="CH203" i="9"/>
  <c r="CF152" i="9"/>
  <c r="BH361" i="3"/>
  <c r="BK40" i="3"/>
  <c r="CD328" i="9"/>
  <c r="CG272" i="9"/>
  <c r="CA71" i="9"/>
  <c r="AK12" i="5"/>
  <c r="AB299" i="9"/>
  <c r="CA23" i="9"/>
  <c r="AM307" i="5"/>
  <c r="CH120" i="9"/>
  <c r="CG162" i="9"/>
  <c r="BK332" i="3"/>
  <c r="BZ200" i="9"/>
  <c r="AA109" i="9"/>
  <c r="CD218" i="9"/>
  <c r="BY29" i="9"/>
  <c r="BH354" i="3"/>
  <c r="CD235" i="9"/>
  <c r="AK76" i="5"/>
  <c r="CB260" i="9"/>
  <c r="CG25" i="9"/>
  <c r="BH69" i="3"/>
  <c r="AM82" i="5"/>
  <c r="CC351" i="9"/>
  <c r="BI126" i="3"/>
  <c r="CF270" i="9"/>
  <c r="AL23" i="5"/>
  <c r="CA361" i="9"/>
  <c r="CF252" i="9"/>
  <c r="CF281" i="9"/>
  <c r="BK206" i="3"/>
  <c r="AJ69" i="5"/>
  <c r="BY178" i="9"/>
  <c r="BH165" i="3"/>
  <c r="AB357" i="9"/>
  <c r="CD21" i="9"/>
  <c r="BH41" i="3"/>
  <c r="AB280" i="9"/>
  <c r="BG270" i="3"/>
  <c r="BZ175" i="9"/>
  <c r="CG7" i="9"/>
  <c r="Y14" i="9"/>
  <c r="BJ255" i="3"/>
  <c r="AN45" i="5"/>
  <c r="CC68" i="9"/>
  <c r="CD140" i="9"/>
  <c r="BK116" i="3"/>
  <c r="BZ158" i="9"/>
  <c r="AN25" i="5"/>
  <c r="BH36" i="3"/>
  <c r="CH170" i="9"/>
  <c r="BG134" i="3"/>
  <c r="AN273" i="5"/>
  <c r="BY137" i="9"/>
  <c r="BG328" i="3"/>
  <c r="BG60" i="3"/>
  <c r="CB12" i="9"/>
  <c r="CB54" i="9"/>
  <c r="CD258" i="9"/>
  <c r="BH133" i="3"/>
  <c r="CH231" i="9"/>
  <c r="BJ353" i="3"/>
  <c r="CD210" i="9"/>
  <c r="BZ112" i="9"/>
  <c r="AA6" i="9"/>
  <c r="AM193" i="5"/>
  <c r="AJ20" i="5"/>
  <c r="AB346" i="9"/>
  <c r="AB269" i="9"/>
  <c r="BY57" i="9"/>
  <c r="BI358" i="3"/>
  <c r="BH177" i="3"/>
  <c r="BZ354" i="9"/>
  <c r="CC92" i="9"/>
  <c r="CF139" i="9"/>
  <c r="CE98" i="9"/>
  <c r="CF235" i="9"/>
  <c r="AM23" i="5"/>
  <c r="CF80" i="9"/>
  <c r="CA190" i="9"/>
  <c r="BK279" i="3"/>
  <c r="AL84" i="5"/>
  <c r="CB242" i="9"/>
  <c r="CC75" i="9"/>
  <c r="AA5" i="5"/>
  <c r="BK147" i="3"/>
  <c r="CH156" i="9"/>
  <c r="CH154" i="9"/>
  <c r="CD185" i="9"/>
  <c r="BH73" i="3"/>
  <c r="CD217" i="9"/>
  <c r="CA355" i="9"/>
  <c r="CC150" i="9"/>
  <c r="CC210" i="9"/>
  <c r="BG95" i="3"/>
  <c r="CA176" i="9"/>
  <c r="CD317" i="9"/>
  <c r="AN67" i="5"/>
  <c r="AM32" i="5"/>
  <c r="AM324" i="5"/>
  <c r="BZ28" i="9"/>
  <c r="CB285" i="9"/>
  <c r="CB239" i="9"/>
  <c r="Z275" i="9"/>
  <c r="Y183" i="9"/>
  <c r="AJ46" i="5"/>
  <c r="CG180" i="9"/>
  <c r="BZ21" i="9"/>
  <c r="BJ100" i="3"/>
  <c r="CF29" i="9"/>
  <c r="AA128" i="9"/>
  <c r="AK37" i="5"/>
  <c r="BK340" i="3"/>
  <c r="BG69" i="3"/>
  <c r="CA86" i="9"/>
  <c r="BH236" i="3"/>
  <c r="CD96" i="9"/>
  <c r="BZ70" i="9"/>
  <c r="AN222" i="5"/>
  <c r="CH321" i="9"/>
  <c r="BG23" i="3"/>
  <c r="BH70" i="3"/>
  <c r="BI129" i="3"/>
  <c r="CA298" i="9"/>
  <c r="CA356" i="9"/>
  <c r="AN35" i="5"/>
  <c r="BZ168" i="9"/>
  <c r="CB317" i="9"/>
  <c r="BG231" i="3"/>
  <c r="AA344" i="9"/>
  <c r="BY165" i="9"/>
  <c r="BJ109" i="3"/>
  <c r="CF191" i="9"/>
  <c r="CA126" i="9"/>
  <c r="AC338" i="9"/>
  <c r="AN190" i="5"/>
  <c r="CE34" i="9"/>
  <c r="AJ53" i="5"/>
  <c r="AL83" i="5"/>
  <c r="CG290" i="9"/>
  <c r="CB356" i="9"/>
  <c r="BZ169" i="9"/>
  <c r="BH289" i="3"/>
  <c r="AJ227" i="5"/>
  <c r="AA33" i="9"/>
  <c r="CD203" i="9"/>
  <c r="CC271" i="9"/>
  <c r="AJ259" i="5"/>
  <c r="X164" i="5"/>
  <c r="CG110" i="9"/>
  <c r="CA104" i="9"/>
  <c r="BK308" i="3"/>
  <c r="AM49" i="5"/>
  <c r="CH185" i="9"/>
  <c r="BY304" i="9"/>
  <c r="CH268" i="9"/>
  <c r="CA72" i="9"/>
  <c r="CG244" i="9"/>
  <c r="CG103" i="9"/>
  <c r="AN285" i="5"/>
  <c r="BH68" i="3"/>
  <c r="BH243" i="3"/>
  <c r="CD232" i="9"/>
  <c r="AA236" i="9"/>
  <c r="CE336" i="9"/>
  <c r="AC156" i="9"/>
  <c r="CE121" i="9"/>
  <c r="AN86" i="5"/>
  <c r="CG181" i="9"/>
  <c r="CH133" i="9"/>
  <c r="BH174" i="3"/>
  <c r="BJ97" i="3"/>
  <c r="CB104" i="9"/>
  <c r="BG277" i="3"/>
  <c r="AM59" i="5"/>
  <c r="Z400" i="9"/>
  <c r="BI106" i="3"/>
  <c r="CE266" i="9"/>
  <c r="BI176" i="3"/>
  <c r="CE256" i="9"/>
  <c r="CF147" i="9"/>
  <c r="AA333" i="9"/>
  <c r="CA231" i="9"/>
  <c r="CF129" i="9"/>
  <c r="CC164" i="9"/>
  <c r="CD279" i="9"/>
  <c r="CC265" i="9"/>
  <c r="CE84" i="9"/>
  <c r="CE259" i="9"/>
  <c r="CD209" i="9"/>
  <c r="BJ236" i="3"/>
  <c r="AC56" i="9"/>
  <c r="CF249" i="9"/>
  <c r="BZ82" i="9"/>
  <c r="BI218" i="3"/>
  <c r="BI21" i="3"/>
  <c r="CA363" i="9"/>
  <c r="CD77" i="9"/>
  <c r="AL38" i="5"/>
  <c r="AB283" i="9"/>
  <c r="CH277" i="9"/>
  <c r="AM321" i="5"/>
  <c r="CH48" i="9"/>
  <c r="AK293" i="5"/>
  <c r="Y338" i="9"/>
  <c r="BK300" i="3"/>
  <c r="AB316" i="9"/>
  <c r="BI246" i="3"/>
  <c r="BJ199" i="3"/>
  <c r="AB260" i="9"/>
  <c r="AL9" i="5"/>
  <c r="BI64" i="3"/>
  <c r="BY235" i="9"/>
  <c r="CD197" i="9"/>
  <c r="BJ320" i="3"/>
  <c r="BI118" i="3"/>
  <c r="BI201" i="3"/>
  <c r="AL279" i="5"/>
  <c r="AM337" i="5"/>
  <c r="AB242" i="9"/>
  <c r="AL67" i="5"/>
  <c r="Y379" i="9"/>
  <c r="Z381" i="9"/>
  <c r="AN66" i="5"/>
  <c r="BZ86" i="9"/>
  <c r="BK122" i="3"/>
  <c r="CA14" i="9"/>
  <c r="CB283" i="9"/>
  <c r="AK181" i="5"/>
  <c r="CD201" i="9"/>
  <c r="AJ27" i="5"/>
  <c r="CC285" i="9"/>
  <c r="AA69" i="9"/>
  <c r="BG30" i="3"/>
  <c r="AN79" i="5"/>
  <c r="Z15" i="9"/>
  <c r="CE12" i="9"/>
  <c r="CE89" i="9"/>
  <c r="CH54" i="9"/>
  <c r="CD278" i="9"/>
  <c r="CA50" i="9"/>
  <c r="AL270" i="5"/>
  <c r="CG225" i="9"/>
  <c r="BG104" i="3"/>
  <c r="CD191" i="9"/>
  <c r="BK21" i="3"/>
  <c r="CC230" i="9"/>
  <c r="BY292" i="9"/>
  <c r="Y273" i="9"/>
  <c r="BY99" i="9"/>
  <c r="AJ66" i="5"/>
  <c r="BI325" i="3"/>
  <c r="AL31" i="5"/>
  <c r="AK95" i="5"/>
  <c r="CG29" i="9"/>
  <c r="BY145" i="9"/>
  <c r="CD48" i="9"/>
  <c r="AM173" i="5"/>
  <c r="CH237" i="9"/>
  <c r="CH56" i="9"/>
  <c r="BZ113" i="9"/>
  <c r="BH211" i="3"/>
  <c r="BH353" i="3"/>
  <c r="Z130" i="9"/>
  <c r="BI8" i="3"/>
  <c r="AC339" i="9"/>
  <c r="Y5" i="9"/>
  <c r="CA105" i="9"/>
  <c r="BH81" i="3"/>
  <c r="CB113" i="9"/>
  <c r="CE279" i="9"/>
  <c r="CD200" i="9"/>
  <c r="BK37" i="3"/>
  <c r="CE175" i="9"/>
  <c r="CH25" i="9"/>
  <c r="CF296" i="9"/>
  <c r="AJ64" i="5"/>
  <c r="BG308" i="3"/>
  <c r="CF168" i="9"/>
  <c r="BK119" i="3"/>
  <c r="AB360" i="9"/>
  <c r="CG79" i="9"/>
  <c r="CB100" i="9"/>
  <c r="BK89" i="3"/>
  <c r="CC46" i="9"/>
  <c r="BY28" i="9"/>
  <c r="AJ195" i="5"/>
  <c r="BH258" i="3"/>
  <c r="AA56" i="9"/>
  <c r="BZ285" i="9"/>
  <c r="AK90" i="5"/>
  <c r="CH15" i="9"/>
  <c r="BG205" i="3"/>
  <c r="CG198" i="9"/>
  <c r="CC320" i="9"/>
  <c r="BH26" i="3"/>
  <c r="AN233" i="5"/>
  <c r="CF276" i="9"/>
  <c r="AJ85" i="5"/>
  <c r="AL356" i="5"/>
  <c r="BK218" i="3"/>
  <c r="Z267" i="9"/>
  <c r="CB294" i="9"/>
  <c r="AN121" i="5"/>
  <c r="BG137" i="3"/>
  <c r="AA364" i="9"/>
  <c r="BJ268" i="3"/>
  <c r="Y202" i="9"/>
  <c r="BJ170" i="3"/>
  <c r="Y298" i="9"/>
  <c r="CE332" i="9"/>
  <c r="CH75" i="9"/>
  <c r="CF69" i="9"/>
  <c r="CF211" i="9"/>
  <c r="BI268" i="3"/>
  <c r="AA62" i="9"/>
  <c r="Y305" i="9"/>
  <c r="CA271" i="9"/>
  <c r="CD81" i="9"/>
  <c r="CE169" i="9"/>
  <c r="CG313" i="9"/>
  <c r="BH109" i="3"/>
  <c r="CE267" i="9"/>
  <c r="CD9" i="9"/>
  <c r="AN324" i="5"/>
  <c r="CB33" i="9"/>
  <c r="BI332" i="3"/>
  <c r="CA47" i="9"/>
  <c r="AB95" i="9"/>
  <c r="BI298" i="3"/>
  <c r="CC194" i="9"/>
  <c r="CA207" i="9"/>
  <c r="BY252" i="9"/>
  <c r="CG269" i="9"/>
  <c r="BY248" i="9"/>
  <c r="BK94" i="3"/>
  <c r="BI146" i="3"/>
  <c r="CB226" i="9"/>
  <c r="CF219" i="9"/>
  <c r="AC108" i="9"/>
  <c r="AN5" i="5"/>
  <c r="Y43" i="9"/>
  <c r="BZ321" i="9"/>
  <c r="BY340" i="9"/>
  <c r="BZ277" i="9"/>
  <c r="CF364" i="9"/>
  <c r="CC151" i="9"/>
  <c r="BZ42" i="9"/>
  <c r="CH355" i="9"/>
  <c r="CE326" i="9"/>
  <c r="CA288" i="9"/>
  <c r="BI173" i="3"/>
  <c r="CD40" i="9"/>
  <c r="CF178" i="9"/>
  <c r="CC154" i="9"/>
  <c r="AN43" i="5"/>
  <c r="AN348" i="5"/>
  <c r="CC235" i="9"/>
  <c r="CA181" i="9"/>
  <c r="AN257" i="5"/>
  <c r="AL97" i="5"/>
  <c r="CG348" i="9"/>
  <c r="CB268" i="9"/>
  <c r="CC362" i="9"/>
  <c r="CB125" i="9"/>
  <c r="CH164" i="9"/>
  <c r="BG29" i="3"/>
  <c r="BY305" i="9"/>
  <c r="CB86" i="9"/>
  <c r="BG52" i="3"/>
  <c r="AJ63" i="5"/>
  <c r="CF343" i="9"/>
  <c r="CD214" i="9"/>
  <c r="CA246" i="9"/>
  <c r="BZ286" i="9"/>
  <c r="CD23" i="9"/>
  <c r="CF356" i="9"/>
  <c r="BK153" i="3"/>
  <c r="AN169" i="5"/>
  <c r="BJ61" i="3"/>
  <c r="BG58" i="3"/>
  <c r="CC134" i="9"/>
  <c r="CC313" i="9"/>
  <c r="AL228" i="5"/>
  <c r="BK8" i="3"/>
  <c r="CE102" i="9"/>
  <c r="BK96" i="3"/>
  <c r="AL109" i="5"/>
  <c r="Z327" i="9"/>
  <c r="BG37" i="3"/>
  <c r="CH305" i="9"/>
  <c r="BY354" i="9"/>
  <c r="BI160" i="3"/>
  <c r="CB183" i="9"/>
  <c r="CG163" i="9"/>
  <c r="BJ114" i="3"/>
  <c r="CE69" i="9"/>
  <c r="CE87" i="9"/>
  <c r="Y292" i="9"/>
  <c r="BZ90" i="9"/>
  <c r="BY341" i="9"/>
  <c r="BJ48" i="3"/>
  <c r="AB311" i="9"/>
  <c r="CH78" i="9"/>
  <c r="CB170" i="9"/>
  <c r="BJ292" i="3"/>
  <c r="AM216" i="5"/>
  <c r="CF102" i="9"/>
  <c r="BJ355" i="3"/>
  <c r="BJ311" i="3"/>
  <c r="CA219" i="9"/>
  <c r="AC102" i="9"/>
  <c r="CD150" i="9"/>
  <c r="BG200" i="3"/>
  <c r="CB194" i="9"/>
  <c r="CC307" i="9"/>
  <c r="BY49" i="9"/>
  <c r="BZ302" i="9"/>
  <c r="CH159" i="9"/>
  <c r="CG227" i="9"/>
  <c r="BH59" i="3"/>
  <c r="AM123" i="5"/>
  <c r="BG201" i="3"/>
  <c r="AN291" i="5"/>
  <c r="CH87" i="9"/>
  <c r="CG186" i="9"/>
  <c r="CH260" i="9"/>
  <c r="AA218" i="9"/>
  <c r="BJ22" i="3"/>
  <c r="CD124" i="9"/>
  <c r="BK271" i="3"/>
  <c r="CF269" i="9"/>
  <c r="BH284" i="3"/>
  <c r="CE202" i="9"/>
  <c r="CG237" i="9"/>
  <c r="BI322" i="3"/>
  <c r="CH44" i="9"/>
  <c r="CG218" i="9"/>
  <c r="BY245" i="9"/>
  <c r="Z348" i="9"/>
  <c r="AL68" i="5"/>
  <c r="CH332" i="9"/>
  <c r="CB149" i="9"/>
  <c r="CA132" i="9"/>
  <c r="CF57" i="9"/>
  <c r="AN97" i="5"/>
  <c r="BG269" i="3"/>
  <c r="CG62" i="9"/>
  <c r="CH98" i="9"/>
  <c r="CD190" i="9"/>
  <c r="CB103" i="9"/>
  <c r="CC51" i="9"/>
  <c r="BK35" i="3"/>
  <c r="BZ73" i="9"/>
  <c r="AK113" i="5"/>
  <c r="Y31" i="9"/>
  <c r="CE63" i="9"/>
  <c r="AK55" i="5"/>
  <c r="AB93" i="9"/>
  <c r="CD223" i="9"/>
  <c r="CB99" i="9"/>
  <c r="AK8" i="5"/>
  <c r="BK103" i="3"/>
  <c r="AK25" i="5"/>
  <c r="CA225" i="9"/>
  <c r="AA398" i="9"/>
  <c r="AM110" i="5"/>
  <c r="AC33" i="9"/>
  <c r="BY171" i="9"/>
  <c r="CD219" i="9"/>
  <c r="CB284" i="9"/>
  <c r="CG82" i="9"/>
  <c r="CD307" i="9"/>
  <c r="BJ121" i="3"/>
  <c r="BH108" i="3"/>
  <c r="BG266" i="3"/>
  <c r="CH242" i="9"/>
  <c r="CC315" i="9"/>
  <c r="BJ235" i="3"/>
  <c r="BJ250" i="3"/>
  <c r="CG44" i="9"/>
  <c r="AM87" i="5"/>
  <c r="CH212" i="9"/>
  <c r="BH216" i="3"/>
  <c r="CC348" i="9"/>
  <c r="BJ340" i="3"/>
  <c r="CG75" i="9"/>
  <c r="CG187" i="9"/>
  <c r="CA233" i="9"/>
  <c r="BZ156" i="9"/>
  <c r="BY302" i="9"/>
  <c r="BK312" i="3"/>
  <c r="AJ161" i="5"/>
  <c r="BJ276" i="3"/>
  <c r="AM120" i="5"/>
  <c r="BY12" i="9"/>
  <c r="CB271" i="9"/>
  <c r="CC209" i="9"/>
  <c r="CH45" i="9"/>
  <c r="BG361" i="3"/>
  <c r="CA269" i="9"/>
  <c r="BZ53" i="9"/>
  <c r="CE151" i="9"/>
  <c r="BZ272" i="9"/>
  <c r="CH352" i="9"/>
  <c r="CH283" i="9"/>
  <c r="CB307" i="9"/>
  <c r="CF116" i="9"/>
  <c r="CF112" i="9"/>
  <c r="CG292" i="9"/>
  <c r="CE204" i="9"/>
  <c r="AA194" i="9"/>
  <c r="AJ126" i="5"/>
  <c r="Y387" i="9"/>
  <c r="CC289" i="9"/>
  <c r="AN23" i="5"/>
  <c r="CE237" i="9"/>
  <c r="CD125" i="9"/>
  <c r="BY80" i="9"/>
  <c r="CG74" i="9"/>
  <c r="AB282" i="9"/>
  <c r="CA75" i="9"/>
  <c r="CD233" i="9"/>
  <c r="CD272" i="9"/>
  <c r="CB328" i="9"/>
  <c r="BH45" i="3"/>
  <c r="CA90" i="9"/>
  <c r="AN83" i="5"/>
  <c r="BZ153" i="9"/>
  <c r="CB296" i="9"/>
  <c r="BI101" i="3"/>
  <c r="CF146" i="9"/>
  <c r="CA192" i="9"/>
  <c r="AA121" i="9"/>
  <c r="CC224" i="9"/>
  <c r="BZ67" i="9"/>
  <c r="CC85" i="9"/>
  <c r="CE224" i="9"/>
  <c r="BH58" i="3"/>
  <c r="BI209" i="3"/>
  <c r="CE193" i="9"/>
  <c r="CF272" i="9"/>
  <c r="CG220" i="9"/>
  <c r="BI100" i="3"/>
  <c r="BG206" i="3"/>
  <c r="BK42" i="3"/>
  <c r="AA34" i="9"/>
  <c r="BH99" i="3"/>
  <c r="CD325" i="9"/>
  <c r="AB359" i="9"/>
  <c r="AA95" i="9"/>
  <c r="AA141" i="9"/>
  <c r="BY233" i="9"/>
  <c r="BH97" i="3"/>
  <c r="CE352" i="9"/>
  <c r="BK155" i="3"/>
  <c r="CE244" i="9"/>
  <c r="BY17" i="9"/>
  <c r="BG85" i="3"/>
  <c r="AB178" i="9"/>
  <c r="AL262" i="5"/>
  <c r="AN316" i="5"/>
  <c r="BZ30" i="9"/>
  <c r="CE190" i="9"/>
  <c r="CG84" i="9"/>
  <c r="Z133" i="9"/>
  <c r="AA27" i="9"/>
  <c r="CD34" i="9"/>
  <c r="BY67" i="9"/>
  <c r="AM42" i="5"/>
  <c r="CF58" i="9"/>
  <c r="AM161" i="5"/>
  <c r="AK118" i="5"/>
  <c r="AM314" i="5"/>
  <c r="CA259" i="9"/>
  <c r="CD363" i="9"/>
  <c r="CG151" i="9"/>
  <c r="AJ200" i="5"/>
  <c r="AJ154" i="5"/>
  <c r="BY311" i="9"/>
  <c r="Z143" i="9"/>
  <c r="BY26" i="9"/>
  <c r="CG45" i="9"/>
  <c r="CB332" i="9"/>
  <c r="AM27" i="5"/>
  <c r="CG123" i="9"/>
  <c r="BY100" i="9"/>
  <c r="AN50" i="5"/>
  <c r="CH187" i="9"/>
  <c r="CD306" i="9"/>
  <c r="CD293" i="9"/>
  <c r="CH188" i="9"/>
  <c r="CA63" i="9"/>
  <c r="CD76" i="9"/>
  <c r="Z378" i="9"/>
  <c r="AA240" i="9"/>
  <c r="BK79" i="3"/>
  <c r="CA140" i="9"/>
  <c r="CH127" i="9"/>
  <c r="AB191" i="9"/>
  <c r="CG361" i="9"/>
  <c r="CC71" i="9"/>
  <c r="CD132" i="9"/>
  <c r="BJ68" i="3"/>
  <c r="Y189" i="9"/>
  <c r="CE111" i="9"/>
  <c r="CB318" i="9"/>
  <c r="CC234" i="9"/>
  <c r="AL59" i="5"/>
  <c r="CF177" i="9"/>
  <c r="CG351" i="9"/>
  <c r="BI48" i="3"/>
  <c r="CB203" i="9"/>
  <c r="CD193" i="9"/>
  <c r="CD313" i="9"/>
  <c r="CG277" i="9"/>
  <c r="BZ71" i="9"/>
  <c r="CF277" i="9"/>
  <c r="CF10" i="9"/>
  <c r="BY335" i="9"/>
  <c r="BI313" i="3"/>
  <c r="AK196" i="5"/>
  <c r="BI294" i="3"/>
  <c r="BG204" i="3"/>
  <c r="CA100" i="9"/>
  <c r="AC297" i="9"/>
  <c r="AM263" i="5"/>
  <c r="CD341" i="9"/>
  <c r="AN356" i="5"/>
  <c r="BZ364" i="9"/>
  <c r="CD256" i="9"/>
  <c r="CH149" i="9"/>
  <c r="CE289" i="9"/>
  <c r="BI202" i="3"/>
  <c r="CC131" i="9"/>
  <c r="CA62" i="9"/>
  <c r="AL52" i="5"/>
  <c r="CG234" i="9"/>
  <c r="BY59" i="9"/>
  <c r="CF125" i="9"/>
  <c r="CD146" i="9"/>
  <c r="CE261" i="9"/>
  <c r="BY240" i="9"/>
  <c r="CD59" i="9"/>
  <c r="CD290" i="9"/>
  <c r="BZ177" i="9"/>
  <c r="CD5" i="9"/>
  <c r="AA251" i="9"/>
  <c r="BJ85" i="3"/>
  <c r="CD229" i="9"/>
  <c r="BK285" i="3"/>
  <c r="CA209" i="9"/>
  <c r="BH161" i="3"/>
  <c r="Y46" i="9"/>
  <c r="BY331" i="9"/>
  <c r="CC262" i="9"/>
  <c r="CD274" i="9"/>
  <c r="CH96" i="9"/>
  <c r="CF8" i="9"/>
  <c r="CG196" i="9"/>
  <c r="AM95" i="5"/>
  <c r="Y310" i="9"/>
  <c r="CD345" i="9"/>
  <c r="AN92" i="5"/>
  <c r="AN31" i="5"/>
  <c r="CG228" i="9"/>
  <c r="CG321" i="9"/>
  <c r="AJ96" i="5"/>
  <c r="AB108" i="9"/>
  <c r="BH111" i="3"/>
  <c r="AM326" i="5"/>
  <c r="CE50" i="9"/>
  <c r="CG266" i="9"/>
  <c r="CD340" i="9"/>
  <c r="CB208" i="9"/>
  <c r="CG330" i="9"/>
  <c r="BI149" i="3"/>
  <c r="BY146" i="9"/>
  <c r="BH194" i="3"/>
  <c r="CF115" i="9"/>
  <c r="CH353" i="9"/>
  <c r="CB79" i="9"/>
  <c r="BJ16" i="3"/>
  <c r="BG272" i="3"/>
  <c r="CH256" i="9"/>
  <c r="CD80" i="9"/>
  <c r="CA252" i="9"/>
  <c r="BJ240" i="3"/>
  <c r="AB68" i="9"/>
  <c r="BZ65" i="9"/>
  <c r="CA74" i="9"/>
  <c r="Z51" i="5"/>
  <c r="BK90" i="3"/>
  <c r="CG21" i="9"/>
  <c r="BK22" i="3"/>
  <c r="BK288" i="3"/>
  <c r="CG274" i="9"/>
  <c r="BY163" i="9"/>
  <c r="BY210" i="9"/>
  <c r="BI22" i="3"/>
  <c r="BY39" i="9"/>
  <c r="CA362" i="9"/>
  <c r="BZ349" i="9"/>
  <c r="CE126" i="9"/>
  <c r="BY139" i="9"/>
  <c r="CE258" i="9"/>
  <c r="AB202" i="9"/>
  <c r="BY279" i="9"/>
  <c r="AA220" i="9"/>
  <c r="CA70" i="9"/>
  <c r="CA296" i="9"/>
  <c r="AA38" i="9"/>
  <c r="CB122" i="9"/>
  <c r="CA60" i="9"/>
  <c r="Z207" i="9"/>
  <c r="BK106" i="3"/>
  <c r="CE208" i="9"/>
  <c r="CC120" i="9"/>
  <c r="BJ183" i="3"/>
  <c r="AA262" i="9"/>
  <c r="Z234" i="9"/>
  <c r="BG199" i="3"/>
  <c r="CD139" i="9"/>
  <c r="AB74" i="9"/>
  <c r="CC62" i="9"/>
  <c r="AN96" i="5"/>
  <c r="CD187" i="9"/>
  <c r="BJ221" i="3"/>
  <c r="Z294" i="9"/>
  <c r="BK232" i="3"/>
  <c r="AK30" i="5"/>
  <c r="AK92" i="5"/>
  <c r="BH125" i="3"/>
  <c r="CF108" i="9"/>
  <c r="CA34" i="9"/>
  <c r="BY47" i="9"/>
  <c r="CA277" i="9"/>
  <c r="CB358" i="9"/>
  <c r="AM196" i="5"/>
  <c r="CH273" i="9"/>
  <c r="BJ134" i="3"/>
  <c r="BH198" i="3"/>
  <c r="BH150" i="3"/>
  <c r="AK129" i="5"/>
  <c r="CE340" i="9"/>
  <c r="CD13" i="9"/>
  <c r="CH100" i="9"/>
  <c r="AM16" i="5"/>
  <c r="CB106" i="9"/>
  <c r="CD65" i="9"/>
  <c r="AN333" i="5"/>
  <c r="BZ238" i="9"/>
  <c r="CC89" i="9"/>
  <c r="CH80" i="9"/>
  <c r="AN310" i="5"/>
  <c r="CH232" i="9"/>
  <c r="BZ163" i="9"/>
  <c r="Z346" i="9"/>
  <c r="CG57" i="9"/>
  <c r="BI67" i="3"/>
  <c r="CH281" i="9"/>
  <c r="CF213" i="9"/>
  <c r="CE11" i="9"/>
  <c r="CF103" i="9"/>
  <c r="AJ26" i="5"/>
  <c r="BG155" i="3"/>
  <c r="CH193" i="9"/>
  <c r="CA129" i="9"/>
  <c r="BZ271" i="9"/>
  <c r="CE300" i="9"/>
  <c r="CF15" i="9"/>
  <c r="CH125" i="9"/>
  <c r="AK58" i="5"/>
  <c r="AJ25" i="5"/>
  <c r="CH162" i="9"/>
  <c r="CD234" i="9"/>
  <c r="BK294" i="3"/>
  <c r="BJ12" i="3"/>
  <c r="BK319" i="3"/>
  <c r="BI360" i="3"/>
  <c r="CG316" i="9"/>
  <c r="BH285" i="3"/>
  <c r="BY123" i="9"/>
  <c r="CB116" i="9"/>
  <c r="CG230" i="9"/>
  <c r="CD351" i="9"/>
  <c r="CA87" i="9"/>
  <c r="CF337" i="9"/>
  <c r="BZ248" i="9"/>
  <c r="BY32" i="9"/>
  <c r="CE44" i="9"/>
  <c r="CC143" i="9"/>
  <c r="BY5" i="9"/>
  <c r="BG213" i="3"/>
  <c r="CD119" i="9"/>
  <c r="AJ244" i="5"/>
  <c r="Z398" i="9"/>
  <c r="CG253" i="9"/>
  <c r="CE36" i="9"/>
  <c r="CB315" i="9"/>
  <c r="AN95" i="5"/>
  <c r="CB361" i="9"/>
  <c r="BZ320" i="9"/>
  <c r="BY303" i="9"/>
  <c r="CH31" i="9"/>
  <c r="AN216" i="5"/>
  <c r="CC286" i="9"/>
  <c r="CF251" i="9"/>
  <c r="CF280" i="9"/>
  <c r="AB290" i="9"/>
  <c r="CD300" i="9"/>
  <c r="CA313" i="9"/>
  <c r="BZ198" i="9"/>
  <c r="Y68" i="9"/>
  <c r="CA8" i="9"/>
  <c r="CG37" i="9"/>
  <c r="CC26" i="9"/>
  <c r="Y388" i="9"/>
  <c r="BG307" i="3"/>
  <c r="CD134" i="9"/>
  <c r="Z266" i="9"/>
  <c r="CF350" i="9"/>
  <c r="BH123" i="3"/>
  <c r="CB357" i="9"/>
  <c r="CE43" i="9"/>
  <c r="CG229" i="9"/>
  <c r="AL144" i="5"/>
  <c r="CD35" i="9"/>
  <c r="CD255" i="9"/>
  <c r="CA25" i="9"/>
  <c r="CH83" i="9"/>
  <c r="AK226" i="5"/>
  <c r="AK56" i="5"/>
  <c r="BK278" i="3"/>
  <c r="CE115" i="9"/>
  <c r="AJ140" i="5"/>
  <c r="AC10" i="9"/>
  <c r="BY76" i="9"/>
  <c r="BI119" i="3"/>
  <c r="X121" i="5"/>
  <c r="AC298" i="9"/>
  <c r="BI70" i="3"/>
  <c r="BH192" i="3"/>
  <c r="AA357" i="9"/>
  <c r="AL114" i="5"/>
  <c r="BG128" i="3"/>
  <c r="BY53" i="9"/>
  <c r="Z10" i="9"/>
  <c r="CC64" i="9"/>
  <c r="CH46" i="9"/>
  <c r="BJ332" i="3"/>
  <c r="CC295" i="9"/>
  <c r="BG338" i="3"/>
  <c r="AJ50" i="5"/>
  <c r="Y80" i="9"/>
  <c r="BZ81" i="9"/>
  <c r="CF185" i="9"/>
  <c r="AN275" i="5"/>
  <c r="CB48" i="9"/>
  <c r="CC182" i="9"/>
  <c r="CB189" i="9"/>
  <c r="BZ83" i="9"/>
  <c r="CB270" i="9"/>
  <c r="AM63" i="5"/>
  <c r="CD78" i="9"/>
  <c r="AA279" i="9"/>
  <c r="CE275" i="9"/>
  <c r="CD237" i="9"/>
  <c r="CD30" i="9"/>
  <c r="CG179" i="9"/>
  <c r="AL42" i="5"/>
  <c r="AL224" i="5"/>
  <c r="CG108" i="9"/>
  <c r="BY259" i="9"/>
  <c r="AA289" i="9"/>
  <c r="CG160" i="9"/>
  <c r="CD15" i="9"/>
  <c r="CG192" i="9"/>
  <c r="CC279" i="9"/>
  <c r="CH139" i="9"/>
  <c r="CG279" i="9"/>
  <c r="BZ88" i="9"/>
  <c r="CG235" i="9"/>
  <c r="CD216" i="9"/>
  <c r="AJ71" i="5"/>
  <c r="BY84" i="9"/>
  <c r="CF7" i="9"/>
  <c r="CA354" i="9"/>
  <c r="CD56" i="9"/>
  <c r="AK114" i="5"/>
  <c r="AJ210" i="5"/>
  <c r="CE306" i="9"/>
  <c r="AM13" i="5"/>
  <c r="CH132" i="9"/>
  <c r="CH217" i="9"/>
  <c r="BZ58" i="9"/>
  <c r="CC252" i="9"/>
  <c r="CA191" i="9"/>
  <c r="AJ31" i="5"/>
  <c r="AN105" i="5"/>
  <c r="BK63" i="3"/>
  <c r="CE148" i="9"/>
  <c r="AL196" i="5"/>
  <c r="BZ154" i="9"/>
  <c r="CA274" i="9"/>
  <c r="CE223" i="9"/>
  <c r="BI224" i="3"/>
  <c r="AJ122" i="5"/>
  <c r="BK188" i="3"/>
  <c r="AJ30" i="5"/>
  <c r="AK275" i="5"/>
  <c r="CC43" i="9"/>
  <c r="CD267" i="9"/>
  <c r="BZ149" i="9"/>
  <c r="CB237" i="9"/>
  <c r="BH11" i="3"/>
  <c r="BY109" i="9"/>
  <c r="Y114" i="9"/>
  <c r="BY270" i="9"/>
  <c r="AM47" i="5"/>
  <c r="AC50" i="9"/>
  <c r="AN42" i="5"/>
  <c r="BY223" i="9"/>
  <c r="AC138" i="9"/>
  <c r="AK15" i="5"/>
  <c r="CC287" i="9"/>
  <c r="CF241" i="9"/>
  <c r="BZ138" i="9"/>
  <c r="BK215" i="3"/>
  <c r="BH112" i="3"/>
  <c r="Y18" i="9"/>
  <c r="X85" i="5"/>
  <c r="CG284" i="9"/>
  <c r="CC199" i="9"/>
  <c r="CB319" i="9"/>
  <c r="CE304" i="9"/>
  <c r="AM293" i="5"/>
  <c r="BG304" i="3"/>
  <c r="CA20" i="9"/>
  <c r="BJ285" i="3"/>
  <c r="CC27" i="9"/>
  <c r="CC347" i="9"/>
  <c r="CC125" i="9"/>
  <c r="CH41" i="9"/>
  <c r="AJ79" i="5"/>
  <c r="BI155" i="3"/>
  <c r="AA131" i="9"/>
  <c r="AL106" i="5"/>
  <c r="CE23" i="9"/>
  <c r="BH323" i="3"/>
  <c r="CA230" i="9"/>
  <c r="BY189" i="9"/>
  <c r="AL13" i="5"/>
  <c r="CC259" i="9"/>
  <c r="BG17" i="3"/>
  <c r="CE203" i="9"/>
  <c r="AK199" i="5"/>
  <c r="BI212" i="3"/>
  <c r="AB37" i="9"/>
  <c r="Y117" i="9"/>
  <c r="AJ86" i="5"/>
  <c r="CF137" i="9"/>
  <c r="CA44" i="9"/>
  <c r="CB322" i="9"/>
  <c r="BZ32" i="9"/>
  <c r="BZ76" i="9"/>
  <c r="Z252" i="9"/>
  <c r="CB102" i="9"/>
  <c r="CH276" i="9"/>
  <c r="CF201" i="9"/>
  <c r="AC200" i="9"/>
  <c r="CA112" i="9"/>
  <c r="BY103" i="9"/>
  <c r="BZ12" i="9"/>
  <c r="AM54" i="5"/>
  <c r="BK240" i="3"/>
  <c r="BY187" i="9"/>
  <c r="AL214" i="5"/>
  <c r="BY159" i="9"/>
  <c r="BI172" i="3"/>
  <c r="CD20" i="9"/>
  <c r="CE104" i="9"/>
  <c r="AK189" i="5"/>
  <c r="CD252" i="9"/>
  <c r="BH329" i="3"/>
  <c r="CD18" i="9"/>
  <c r="AL58" i="5"/>
  <c r="CE28" i="9"/>
  <c r="BY19" i="9"/>
  <c r="CG295" i="9"/>
  <c r="Y176" i="9"/>
  <c r="AB14" i="9"/>
  <c r="CA172" i="9"/>
  <c r="BI98" i="3"/>
  <c r="CA316" i="9"/>
  <c r="Y117" i="5"/>
  <c r="BZ241" i="9"/>
  <c r="AM348" i="5"/>
  <c r="CE31" i="9"/>
  <c r="BY246" i="9"/>
  <c r="AK14" i="5"/>
  <c r="CF99" i="9"/>
  <c r="CB56" i="9"/>
  <c r="BH137" i="3"/>
  <c r="BZ218" i="9"/>
  <c r="CH126" i="9"/>
  <c r="CG130" i="9"/>
  <c r="CF77" i="9"/>
  <c r="Y42" i="9"/>
  <c r="AC78" i="9"/>
  <c r="AJ42" i="5"/>
  <c r="BY124" i="9"/>
  <c r="AM113" i="5"/>
  <c r="BY344" i="9"/>
  <c r="CG356" i="9"/>
  <c r="AN81" i="5"/>
  <c r="AJ105" i="5"/>
  <c r="BG189" i="3"/>
  <c r="Y302" i="9"/>
  <c r="CC145" i="9"/>
  <c r="CE58" i="9"/>
  <c r="AL349" i="5"/>
  <c r="BZ132" i="9"/>
  <c r="CD353" i="9"/>
  <c r="AK96" i="5"/>
  <c r="BY119" i="9"/>
  <c r="CD89" i="9"/>
  <c r="CH74" i="9"/>
  <c r="AM70" i="5"/>
  <c r="AB399" i="9"/>
  <c r="CE217" i="9"/>
  <c r="BY116" i="9"/>
  <c r="AA37" i="9"/>
  <c r="CD98" i="9"/>
  <c r="AK86" i="5"/>
  <c r="BH34" i="3"/>
  <c r="Y263" i="9"/>
  <c r="Z360" i="9"/>
  <c r="BZ255" i="9"/>
  <c r="AA79" i="9"/>
  <c r="CG324" i="9"/>
  <c r="AN167" i="5"/>
  <c r="CB344" i="9"/>
  <c r="BJ227" i="3"/>
  <c r="CC239" i="9"/>
  <c r="BY190" i="9"/>
  <c r="CG64" i="9"/>
  <c r="Y61" i="9"/>
  <c r="BI12" i="3"/>
  <c r="CB336" i="9"/>
  <c r="CC127" i="9"/>
  <c r="AB231" i="9"/>
  <c r="CA77" i="9"/>
  <c r="CF72" i="9"/>
  <c r="BY244" i="9"/>
  <c r="CC133" i="9"/>
  <c r="AB59" i="9"/>
  <c r="BH190" i="3"/>
  <c r="Z8" i="9"/>
  <c r="Y20" i="9"/>
  <c r="BI198" i="3"/>
  <c r="BG208" i="3"/>
  <c r="BK169" i="3"/>
  <c r="BJ86" i="3"/>
  <c r="CB313" i="9"/>
  <c r="AL17" i="5"/>
  <c r="AB30" i="9"/>
  <c r="BG12" i="3"/>
  <c r="BZ101" i="9"/>
  <c r="CH325" i="9"/>
  <c r="Y336" i="9"/>
  <c r="CH326" i="9"/>
  <c r="CB87" i="9"/>
  <c r="Z126" i="9"/>
  <c r="CC149" i="9"/>
  <c r="BI43" i="3"/>
  <c r="CD302" i="9"/>
  <c r="Y69" i="9"/>
  <c r="CE220" i="9"/>
  <c r="CF123" i="9"/>
  <c r="CH196" i="9"/>
  <c r="CD362" i="9"/>
  <c r="BG255" i="3"/>
  <c r="BI184" i="3"/>
  <c r="AM39" i="5"/>
  <c r="CG14" i="9"/>
  <c r="CD167" i="9"/>
  <c r="CH318" i="9"/>
  <c r="CE231" i="9"/>
  <c r="BK43" i="3"/>
  <c r="CG168" i="9"/>
  <c r="BZ264" i="9"/>
  <c r="CF92" i="9"/>
  <c r="CE54" i="9"/>
  <c r="CC221" i="9"/>
  <c r="BZ162" i="9"/>
  <c r="CE335" i="9"/>
  <c r="AJ121" i="5"/>
  <c r="CA290" i="9"/>
  <c r="BY319" i="9"/>
  <c r="AK99" i="5"/>
  <c r="CH112" i="9"/>
  <c r="CD198" i="9"/>
  <c r="CG251" i="9"/>
  <c r="BG118" i="3"/>
  <c r="CA336" i="9"/>
  <c r="BK23" i="3"/>
  <c r="CC108" i="9"/>
  <c r="BZ303" i="9"/>
  <c r="CC67" i="9"/>
  <c r="CA58" i="9"/>
  <c r="CG261" i="9"/>
  <c r="CD331" i="9"/>
  <c r="CE64" i="9"/>
  <c r="CE132" i="9"/>
  <c r="BY350" i="9"/>
  <c r="CH62" i="9"/>
  <c r="CA240" i="9"/>
  <c r="AJ314" i="5"/>
  <c r="CD211" i="9"/>
  <c r="BY262" i="9"/>
  <c r="BJ168" i="3"/>
  <c r="CB114" i="9"/>
  <c r="Z50" i="9"/>
  <c r="AJ113" i="5"/>
  <c r="CC288" i="9"/>
  <c r="AN293" i="5"/>
  <c r="CB220" i="9"/>
  <c r="AC89" i="9"/>
  <c r="CD182" i="9"/>
  <c r="CA69" i="9"/>
  <c r="CA261" i="9"/>
  <c r="CF257" i="9"/>
  <c r="CD336" i="9"/>
  <c r="BH71" i="3"/>
  <c r="CB118" i="9"/>
  <c r="CA55" i="9"/>
  <c r="AN11" i="5"/>
  <c r="AN9" i="5"/>
  <c r="AM14" i="5"/>
  <c r="Z362" i="9"/>
  <c r="CF131" i="9"/>
  <c r="CE129" i="9"/>
  <c r="CC350" i="9"/>
  <c r="AJ149" i="5"/>
  <c r="AK10" i="5"/>
  <c r="AN242" i="5"/>
  <c r="AM101" i="5"/>
  <c r="CC213" i="9"/>
  <c r="AM106" i="5"/>
  <c r="Z265" i="9"/>
  <c r="BK277" i="3"/>
  <c r="Y124" i="9"/>
  <c r="CH23" i="9"/>
  <c r="AC395" i="9"/>
  <c r="CG352" i="9"/>
  <c r="CA169" i="9"/>
  <c r="CA226" i="9"/>
  <c r="BJ278" i="3"/>
  <c r="CE215" i="9"/>
  <c r="CH323" i="9"/>
  <c r="CE291" i="9"/>
  <c r="CA330" i="9"/>
  <c r="AB243" i="9"/>
  <c r="CH225" i="9"/>
  <c r="AL55" i="5"/>
  <c r="BY237" i="9"/>
  <c r="BY271" i="9"/>
  <c r="CB160" i="9"/>
  <c r="CF12" i="9"/>
  <c r="CD171" i="9"/>
  <c r="AC235" i="9"/>
  <c r="CD259" i="9"/>
  <c r="CC58" i="9"/>
  <c r="BI331" i="3"/>
  <c r="AJ289" i="5"/>
  <c r="AJ8" i="5"/>
  <c r="CB266" i="9"/>
  <c r="Z138" i="9"/>
  <c r="BI213" i="3"/>
  <c r="AC178" i="9"/>
  <c r="BH186" i="3"/>
  <c r="CF82" i="9"/>
  <c r="AL117" i="5"/>
  <c r="Y104" i="9"/>
  <c r="AN265" i="5"/>
  <c r="BJ339" i="3"/>
  <c r="CE362" i="9"/>
  <c r="CG335" i="9"/>
  <c r="CD277" i="9"/>
  <c r="BI251" i="3"/>
  <c r="BG192" i="3"/>
  <c r="BJ34" i="3"/>
  <c r="BI291" i="3"/>
  <c r="AB363" i="9"/>
  <c r="AB393" i="9"/>
  <c r="CB293" i="9"/>
  <c r="CB35" i="9"/>
  <c r="CC344" i="9"/>
  <c r="AC73" i="9"/>
  <c r="CB151" i="9"/>
  <c r="CA113" i="9"/>
  <c r="CF67" i="9"/>
  <c r="AJ115" i="5"/>
  <c r="BG268" i="3"/>
  <c r="CG270" i="9"/>
  <c r="CE35" i="9"/>
  <c r="Z30" i="9"/>
  <c r="BK179" i="3"/>
  <c r="AN119" i="5"/>
  <c r="AC372" i="9"/>
  <c r="AN46" i="5"/>
  <c r="CD261" i="9"/>
  <c r="CF302" i="9"/>
  <c r="CH222" i="9"/>
  <c r="CA322" i="9"/>
  <c r="CE72" i="9"/>
  <c r="AM117" i="5"/>
  <c r="AA161" i="9"/>
  <c r="BI285" i="3"/>
  <c r="BZ61" i="9"/>
  <c r="Z363" i="9"/>
  <c r="BI357" i="3"/>
  <c r="BY328" i="9"/>
  <c r="Z268" i="9"/>
  <c r="CE312" i="9"/>
  <c r="BG279" i="3"/>
  <c r="AK62" i="5"/>
  <c r="BZ290" i="9"/>
  <c r="CB133" i="9"/>
  <c r="BZ267" i="9"/>
  <c r="CE162" i="9"/>
  <c r="BZ315" i="9"/>
  <c r="BJ319" i="3"/>
  <c r="BZ117" i="9"/>
  <c r="CD320" i="9"/>
  <c r="AN347" i="5"/>
  <c r="BJ6" i="3"/>
  <c r="BI282" i="3"/>
  <c r="AB214" i="9"/>
  <c r="BI142" i="3"/>
  <c r="CE327" i="9"/>
  <c r="BJ214" i="3"/>
  <c r="CH290" i="9"/>
  <c r="CF41" i="9"/>
  <c r="BY361" i="9"/>
  <c r="CB109" i="9"/>
  <c r="CC180" i="9"/>
  <c r="BY213" i="9"/>
  <c r="CC363" i="9"/>
  <c r="CD174" i="9"/>
  <c r="Z366" i="9"/>
  <c r="BJ358" i="3"/>
  <c r="BI183" i="3"/>
  <c r="CA73" i="9"/>
  <c r="CA273" i="9"/>
  <c r="AJ213" i="5"/>
  <c r="BK241" i="3"/>
  <c r="BY122" i="9"/>
  <c r="CA245" i="9"/>
  <c r="CE168" i="9"/>
  <c r="Y88" i="9"/>
  <c r="AB394" i="9"/>
  <c r="CF107" i="9"/>
  <c r="CB146" i="9"/>
  <c r="AK195" i="5"/>
  <c r="CE331" i="9"/>
  <c r="BY177" i="9"/>
  <c r="BG70" i="3"/>
  <c r="CH192" i="9"/>
  <c r="AB297" i="9"/>
  <c r="AL150" i="5"/>
  <c r="BH335" i="3"/>
  <c r="CH327" i="9"/>
  <c r="CH315" i="9"/>
  <c r="BI200" i="3"/>
  <c r="BH141" i="3"/>
  <c r="CA286" i="9"/>
  <c r="Z244" i="9"/>
  <c r="AJ83" i="5"/>
  <c r="Z310" i="9"/>
  <c r="AJ188" i="5"/>
  <c r="CD294" i="9"/>
  <c r="AB152" i="9"/>
  <c r="BZ22" i="9"/>
  <c r="CB233" i="9"/>
  <c r="BY89" i="9"/>
  <c r="BI275" i="3"/>
  <c r="BY291" i="9"/>
  <c r="AA322" i="9"/>
  <c r="CC119" i="9"/>
  <c r="CG114" i="9"/>
  <c r="CH20" i="9"/>
  <c r="BJ321" i="3"/>
  <c r="AM8" i="5"/>
  <c r="AC154" i="9"/>
  <c r="BY282" i="9"/>
  <c r="CA103" i="9"/>
  <c r="CH257" i="9"/>
  <c r="BZ256" i="9"/>
  <c r="CG116" i="9"/>
  <c r="CB204" i="9"/>
  <c r="BY276" i="9"/>
  <c r="CG111" i="9"/>
  <c r="BZ140" i="9"/>
  <c r="AN157" i="5"/>
  <c r="AB224" i="9"/>
  <c r="CA186" i="9"/>
  <c r="BK182" i="3"/>
  <c r="BI306" i="3"/>
  <c r="BZ7" i="9"/>
  <c r="BK26" i="3"/>
  <c r="AM281" i="5"/>
  <c r="CA199" i="9"/>
  <c r="AN55" i="5"/>
  <c r="AJ176" i="5"/>
  <c r="CG341" i="9"/>
  <c r="BH273" i="3"/>
  <c r="CH140" i="9"/>
  <c r="CB255" i="9"/>
  <c r="CB205" i="9"/>
  <c r="CC116" i="9"/>
  <c r="CH261" i="9"/>
  <c r="AN28" i="5"/>
  <c r="BM273" i="3" l="1"/>
  <c r="BP26" i="3"/>
  <c r="BN306" i="3"/>
  <c r="BP182" i="3"/>
  <c r="BO321" i="3"/>
  <c r="BN275" i="3"/>
  <c r="BM141" i="3"/>
  <c r="BN200" i="3"/>
  <c r="BM335" i="3"/>
  <c r="BL70" i="3"/>
  <c r="BP241" i="3"/>
  <c r="BN183" i="3"/>
  <c r="BO358" i="3"/>
  <c r="BO214" i="3"/>
  <c r="BN142" i="3"/>
  <c r="BN282" i="3"/>
  <c r="BO319" i="3"/>
  <c r="BL279" i="3"/>
  <c r="BN357" i="3"/>
  <c r="BN285" i="3"/>
  <c r="BP179" i="3"/>
  <c r="BL268" i="3"/>
  <c r="BN291" i="3"/>
  <c r="BO34" i="3"/>
  <c r="BL192" i="3"/>
  <c r="BN251" i="3"/>
  <c r="BO339" i="3"/>
  <c r="BM186" i="3"/>
  <c r="BN213" i="3"/>
  <c r="BN331" i="3"/>
  <c r="BO278" i="3"/>
  <c r="BP277" i="3"/>
  <c r="BM71" i="3"/>
  <c r="BO168" i="3"/>
  <c r="BP23" i="3"/>
  <c r="BL118" i="3"/>
  <c r="BP43" i="3"/>
  <c r="BN184" i="3"/>
  <c r="BL255" i="3"/>
  <c r="BN43" i="3"/>
  <c r="BL12" i="3"/>
  <c r="BO86" i="3"/>
  <c r="BP169" i="3"/>
  <c r="BL208" i="3"/>
  <c r="BN198" i="3"/>
  <c r="BM190" i="3"/>
  <c r="BN12" i="3"/>
  <c r="BO227" i="3"/>
  <c r="BM34" i="3"/>
  <c r="BL189" i="3"/>
  <c r="BM137" i="3"/>
  <c r="AC118" i="3"/>
  <c r="AI118" i="3" s="1"/>
  <c r="BN98" i="3"/>
  <c r="BM329" i="3"/>
  <c r="BN172" i="3"/>
  <c r="BP240" i="3"/>
  <c r="BN212" i="3"/>
  <c r="BL17" i="3"/>
  <c r="BM323" i="3"/>
  <c r="BN155" i="3"/>
  <c r="BO285" i="3"/>
  <c r="BL304" i="3"/>
  <c r="AB86" i="3"/>
  <c r="AH86" i="3" s="1"/>
  <c r="BM112" i="3"/>
  <c r="BP215" i="3"/>
  <c r="BM11" i="3"/>
  <c r="BP188" i="3"/>
  <c r="BN224" i="3"/>
  <c r="BP63" i="3"/>
  <c r="BL338" i="3"/>
  <c r="BO332" i="3"/>
  <c r="BL128" i="3"/>
  <c r="BM192" i="3"/>
  <c r="BN70" i="3"/>
  <c r="AB122" i="3"/>
  <c r="AH122" i="3" s="1"/>
  <c r="BN119" i="3"/>
  <c r="BP278" i="3"/>
  <c r="BM123" i="3"/>
  <c r="BL307" i="3"/>
  <c r="BL213" i="3"/>
  <c r="BM285" i="3"/>
  <c r="BN360" i="3"/>
  <c r="BP319" i="3"/>
  <c r="BO12" i="3"/>
  <c r="BP294" i="3"/>
  <c r="BL155" i="3"/>
  <c r="BN67" i="3"/>
  <c r="BM150" i="3"/>
  <c r="BM198" i="3"/>
  <c r="BO134" i="3"/>
  <c r="BM125" i="3"/>
  <c r="BP232" i="3"/>
  <c r="BO221" i="3"/>
  <c r="BL199" i="3"/>
  <c r="BO183" i="3"/>
  <c r="BP106" i="3"/>
  <c r="BN22" i="3"/>
  <c r="BP288" i="3"/>
  <c r="BP22" i="3"/>
  <c r="BP90" i="3"/>
  <c r="AD52" i="3"/>
  <c r="AJ52" i="3" s="1"/>
  <c r="BO240" i="3"/>
  <c r="BL272" i="3"/>
  <c r="BO16" i="3"/>
  <c r="BM194" i="3"/>
  <c r="BN149" i="3"/>
  <c r="BM111" i="3"/>
  <c r="BM161" i="3"/>
  <c r="BP285" i="3"/>
  <c r="BO85" i="3"/>
  <c r="BN202" i="3"/>
  <c r="BL204" i="3"/>
  <c r="BN294" i="3"/>
  <c r="BN313" i="3"/>
  <c r="BN48" i="3"/>
  <c r="BO68" i="3"/>
  <c r="BP79" i="3"/>
  <c r="BL85" i="3"/>
  <c r="BP155" i="3"/>
  <c r="BM97" i="3"/>
  <c r="BM99" i="3"/>
  <c r="BP42" i="3"/>
  <c r="BL206" i="3"/>
  <c r="BN100" i="3"/>
  <c r="BN209" i="3"/>
  <c r="BM58" i="3"/>
  <c r="BN101" i="3"/>
  <c r="BM45" i="3"/>
  <c r="BL361" i="3"/>
  <c r="BO276" i="3"/>
  <c r="BP312" i="3"/>
  <c r="BO340" i="3"/>
  <c r="BM216" i="3"/>
  <c r="BO250" i="3"/>
  <c r="BO235" i="3"/>
  <c r="BL266" i="3"/>
  <c r="BM108" i="3"/>
  <c r="BO121" i="3"/>
  <c r="BP103" i="3"/>
  <c r="BP35" i="3"/>
  <c r="BL269" i="3"/>
  <c r="BN322" i="3"/>
  <c r="BM284" i="3"/>
  <c r="BP271" i="3"/>
  <c r="BO22" i="3"/>
  <c r="BL201" i="3"/>
  <c r="BM59" i="3"/>
  <c r="BL200" i="3"/>
  <c r="BO311" i="3"/>
  <c r="BO355" i="3"/>
  <c r="BO292" i="3"/>
  <c r="BO48" i="3"/>
  <c r="BO114" i="3"/>
  <c r="BN160" i="3"/>
  <c r="BL37" i="3"/>
  <c r="BP96" i="3"/>
  <c r="BP8" i="3"/>
  <c r="BL58" i="3"/>
  <c r="BO61" i="3"/>
  <c r="BP153" i="3"/>
  <c r="BL52" i="3"/>
  <c r="BL29" i="3"/>
  <c r="BN173" i="3"/>
  <c r="BN146" i="3"/>
  <c r="BP94" i="3"/>
  <c r="BN298" i="3"/>
  <c r="BN332" i="3"/>
  <c r="BM109" i="3"/>
  <c r="BN268" i="3"/>
  <c r="BO170" i="3"/>
  <c r="BO268" i="3"/>
  <c r="BL137" i="3"/>
  <c r="BP218" i="3"/>
  <c r="BM26" i="3"/>
  <c r="BL205" i="3"/>
  <c r="BM258" i="3"/>
  <c r="BP89" i="3"/>
  <c r="BP119" i="3"/>
  <c r="BL308" i="3"/>
  <c r="BP37" i="3"/>
  <c r="BM81" i="3"/>
  <c r="BN8" i="3"/>
  <c r="BM353" i="3"/>
  <c r="BM211" i="3"/>
  <c r="BN325" i="3"/>
  <c r="BP21" i="3"/>
  <c r="BL104" i="3"/>
  <c r="BL30" i="3"/>
  <c r="BP122" i="3"/>
  <c r="BN201" i="3"/>
  <c r="BN118" i="3"/>
  <c r="BO320" i="3"/>
  <c r="BN64" i="3"/>
  <c r="BO199" i="3"/>
  <c r="BN246" i="3"/>
  <c r="BP300" i="3"/>
  <c r="BN21" i="3"/>
  <c r="BN218" i="3"/>
  <c r="BO236" i="3"/>
  <c r="BN176" i="3"/>
  <c r="BN106" i="3"/>
  <c r="BL277" i="3"/>
  <c r="BO97" i="3"/>
  <c r="BM174" i="3"/>
  <c r="BM243" i="3"/>
  <c r="BM68" i="3"/>
  <c r="BP308" i="3"/>
  <c r="AB165" i="3"/>
  <c r="AH165" i="3" s="1"/>
  <c r="BM289" i="3"/>
  <c r="BO109" i="3"/>
  <c r="BL231" i="3"/>
  <c r="BN129" i="3"/>
  <c r="BM70" i="3"/>
  <c r="BL23" i="3"/>
  <c r="BM236" i="3"/>
  <c r="BL69" i="3"/>
  <c r="BP340" i="3"/>
  <c r="BO100" i="3"/>
  <c r="BL95" i="3"/>
  <c r="BM73" i="3"/>
  <c r="BP147" i="3"/>
  <c r="AE6" i="3"/>
  <c r="AK6" i="3" s="1"/>
  <c r="BP279" i="3"/>
  <c r="BM177" i="3"/>
  <c r="BN358" i="3"/>
  <c r="BO353" i="3"/>
  <c r="BM133" i="3"/>
  <c r="BL60" i="3"/>
  <c r="BL328" i="3"/>
  <c r="BL134" i="3"/>
  <c r="BM36" i="3"/>
  <c r="BP116" i="3"/>
  <c r="BO255" i="3"/>
  <c r="BL270" i="3"/>
  <c r="BM41" i="3"/>
  <c r="BM165" i="3"/>
  <c r="BP206" i="3"/>
  <c r="BN126" i="3"/>
  <c r="BM69" i="3"/>
  <c r="BM354" i="3"/>
  <c r="BP332" i="3"/>
  <c r="BP40" i="3"/>
  <c r="BM361" i="3"/>
  <c r="BN222" i="3"/>
  <c r="BN127" i="3"/>
  <c r="BP33" i="3"/>
  <c r="BP221" i="3"/>
  <c r="BO190" i="3"/>
  <c r="BM315" i="3"/>
  <c r="BM146" i="3"/>
  <c r="BP38" i="3"/>
  <c r="BL303" i="3"/>
  <c r="BM239" i="3"/>
  <c r="BL264" i="3"/>
  <c r="BP127" i="3"/>
  <c r="BM283" i="3"/>
  <c r="BO59" i="3"/>
  <c r="BL330" i="3"/>
  <c r="BN128" i="3"/>
  <c r="BO342" i="3"/>
  <c r="BL63" i="3"/>
  <c r="BN97" i="3"/>
  <c r="BL117" i="3"/>
  <c r="BL299" i="3"/>
  <c r="BM33" i="3"/>
  <c r="BM205" i="3"/>
  <c r="BO346" i="3"/>
  <c r="BO226" i="3"/>
  <c r="BP325" i="3"/>
  <c r="BM83" i="3"/>
  <c r="BN61" i="3"/>
  <c r="BL202" i="3"/>
  <c r="BO14" i="3"/>
  <c r="BP199" i="3"/>
  <c r="BO42" i="3"/>
  <c r="BN239" i="3"/>
  <c r="BL139" i="3"/>
  <c r="BN44" i="3"/>
  <c r="BO224" i="3"/>
  <c r="BM14" i="3"/>
  <c r="BL66" i="3"/>
  <c r="BM18" i="3"/>
  <c r="BO7" i="3"/>
  <c r="BP74" i="3"/>
  <c r="BN85" i="3"/>
  <c r="BP234" i="3"/>
  <c r="BP210" i="3"/>
  <c r="BN336" i="3"/>
  <c r="BP45" i="3"/>
  <c r="BM160" i="3"/>
  <c r="BO129" i="3"/>
  <c r="BL148" i="3"/>
  <c r="BP363" i="3"/>
  <c r="BL88" i="3"/>
  <c r="BL100" i="3"/>
  <c r="BN131" i="3"/>
  <c r="BM294" i="3"/>
  <c r="BP321" i="3"/>
  <c r="BM44" i="3"/>
  <c r="BO232" i="3"/>
  <c r="BP263" i="3"/>
  <c r="AE48" i="3"/>
  <c r="AK48" i="3" s="1"/>
  <c r="BL176" i="3"/>
  <c r="BM318" i="3"/>
  <c r="BO173" i="3"/>
  <c r="BP50" i="3"/>
  <c r="BO116" i="3"/>
  <c r="BP251" i="3"/>
  <c r="BN161" i="3"/>
  <c r="BL59" i="3"/>
  <c r="BL114" i="3"/>
  <c r="BL27" i="3"/>
  <c r="BO11" i="3"/>
  <c r="BO289" i="3"/>
  <c r="BO174" i="3"/>
  <c r="BN89" i="3"/>
  <c r="BL356" i="3"/>
  <c r="BL327" i="3"/>
  <c r="BL14" i="3"/>
  <c r="BO241" i="3"/>
  <c r="BL323" i="3"/>
  <c r="BN323" i="3"/>
  <c r="BP359" i="3"/>
  <c r="BL193" i="3"/>
  <c r="BP255" i="3"/>
  <c r="BM43" i="3"/>
  <c r="BO309" i="3"/>
  <c r="BP52" i="3"/>
  <c r="BP264" i="3"/>
  <c r="BM299" i="3"/>
  <c r="BP200" i="3"/>
  <c r="BP213" i="3"/>
  <c r="BN20" i="3"/>
  <c r="BP225" i="3"/>
  <c r="BL324" i="3"/>
  <c r="BO335" i="3"/>
  <c r="BP192" i="3"/>
  <c r="BP84" i="3"/>
  <c r="BL357" i="3"/>
  <c r="BO286" i="3"/>
  <c r="BO29" i="3"/>
  <c r="BL28" i="3"/>
  <c r="BL198" i="3"/>
  <c r="BN365" i="3"/>
  <c r="BL167" i="3"/>
  <c r="BM169" i="3"/>
  <c r="BP276" i="3"/>
  <c r="BN27" i="3"/>
  <c r="BM276" i="3"/>
  <c r="AB107" i="3"/>
  <c r="AH107" i="3" s="1"/>
  <c r="BO135" i="3"/>
  <c r="BM191" i="3"/>
  <c r="BM360" i="3"/>
  <c r="BO112" i="3"/>
  <c r="BL54" i="3"/>
  <c r="BO333" i="3"/>
  <c r="BO166" i="3"/>
  <c r="BM271" i="3"/>
  <c r="BP51" i="3"/>
  <c r="BP239" i="3"/>
  <c r="BM117" i="3"/>
  <c r="BP49" i="3"/>
  <c r="BN108" i="3"/>
  <c r="BO228" i="3"/>
  <c r="AE68" i="3"/>
  <c r="AK68" i="3" s="1"/>
  <c r="BO126" i="3"/>
  <c r="BN342" i="3"/>
  <c r="BP121" i="3"/>
  <c r="BN182" i="3"/>
  <c r="BO317" i="3"/>
  <c r="BN120" i="3"/>
  <c r="BO258" i="3"/>
  <c r="BP204" i="3"/>
  <c r="BN318" i="3"/>
  <c r="BP24" i="3"/>
  <c r="BL119" i="3"/>
  <c r="BP329" i="3"/>
  <c r="BO155" i="3"/>
  <c r="BL346" i="3"/>
  <c r="BM244" i="3"/>
  <c r="BM364" i="3"/>
  <c r="BM227" i="3"/>
  <c r="BL140" i="3"/>
  <c r="BP292" i="3"/>
  <c r="BM341" i="3"/>
  <c r="BP311" i="3"/>
  <c r="BN185" i="3"/>
  <c r="BM101" i="3"/>
  <c r="BO115" i="3"/>
  <c r="BP313" i="3"/>
  <c r="BL254" i="3"/>
  <c r="BL190" i="3"/>
  <c r="BL353" i="3"/>
  <c r="BN141" i="3"/>
  <c r="BP284" i="3"/>
  <c r="BN168" i="3"/>
  <c r="BN284" i="3"/>
  <c r="BN91" i="3"/>
  <c r="BL168" i="3"/>
  <c r="BM232" i="3"/>
  <c r="BM57" i="3"/>
  <c r="BL263" i="3"/>
  <c r="BO75" i="3"/>
  <c r="BN58" i="3"/>
  <c r="BL217" i="3"/>
  <c r="BO56" i="3"/>
  <c r="BL305" i="3"/>
  <c r="BL316" i="3"/>
  <c r="BP46" i="3"/>
  <c r="BN55" i="3"/>
  <c r="BO257" i="3"/>
  <c r="BO223" i="3"/>
  <c r="BM110" i="3"/>
  <c r="BO341" i="3"/>
  <c r="BN259" i="3"/>
  <c r="BN139" i="3"/>
  <c r="BO45" i="3"/>
  <c r="BN174" i="3"/>
  <c r="AF98" i="3"/>
  <c r="AL98" i="3" s="1"/>
  <c r="BO63" i="3"/>
  <c r="BM15" i="3"/>
  <c r="BO144" i="3"/>
  <c r="BM230" i="3"/>
  <c r="BN170" i="3"/>
  <c r="BN296" i="3"/>
  <c r="BP80" i="3"/>
  <c r="BP353" i="3"/>
  <c r="BL93" i="3"/>
  <c r="BO37" i="3"/>
  <c r="BN159" i="3"/>
  <c r="BP356" i="3"/>
  <c r="BL108" i="3"/>
  <c r="BN229" i="3"/>
  <c r="BP244" i="3"/>
  <c r="BO15" i="3"/>
  <c r="BO361" i="3"/>
  <c r="BM259" i="3"/>
  <c r="BM235" i="3"/>
  <c r="BN143" i="3"/>
  <c r="BN260" i="3"/>
  <c r="BM268" i="3"/>
  <c r="BO365" i="3"/>
  <c r="BO88" i="3"/>
  <c r="BM220" i="3"/>
  <c r="BO343" i="3"/>
  <c r="BO79" i="3"/>
  <c r="BL43" i="3"/>
  <c r="BL109" i="3"/>
  <c r="BO18" i="3"/>
  <c r="BO254" i="3"/>
  <c r="BM79" i="3"/>
  <c r="BO165" i="3"/>
  <c r="BO306" i="3"/>
  <c r="BN26" i="3"/>
  <c r="BO60" i="3"/>
  <c r="BO78" i="3"/>
  <c r="BM306" i="3"/>
  <c r="BN241" i="3"/>
  <c r="BL178" i="3"/>
  <c r="BP163" i="3"/>
  <c r="BP362" i="3"/>
  <c r="BL211" i="3"/>
  <c r="BM98" i="3"/>
  <c r="BP338" i="3"/>
  <c r="BN52" i="3"/>
  <c r="BM365" i="3"/>
  <c r="BM253" i="3"/>
  <c r="BN327" i="3"/>
  <c r="BO212" i="3"/>
  <c r="BL34" i="3"/>
  <c r="BP11" i="3"/>
  <c r="BP115" i="3"/>
  <c r="BL273" i="3"/>
  <c r="BL298" i="3"/>
  <c r="BM148" i="3"/>
  <c r="BL149" i="3"/>
  <c r="BL78" i="3"/>
  <c r="BM275" i="3"/>
  <c r="BO291" i="3"/>
  <c r="BO101" i="3"/>
  <c r="BP351" i="3"/>
  <c r="BL10" i="3"/>
  <c r="BP295" i="3"/>
  <c r="BM265" i="3"/>
  <c r="BM288" i="3"/>
  <c r="BO185" i="3"/>
  <c r="BN150" i="3"/>
  <c r="BN355" i="3"/>
  <c r="BM152" i="3"/>
  <c r="BN206" i="3"/>
  <c r="BN252" i="3"/>
  <c r="BO137" i="3"/>
  <c r="BN103" i="3"/>
  <c r="BP242" i="3"/>
  <c r="BO36" i="3"/>
  <c r="BM199" i="3"/>
  <c r="BN300" i="3"/>
  <c r="BN10" i="3"/>
  <c r="BP10" i="3"/>
  <c r="BN192" i="3"/>
  <c r="BM336" i="3"/>
  <c r="BN153" i="3"/>
  <c r="BM241" i="3"/>
  <c r="BO10" i="3"/>
  <c r="BN94" i="3"/>
  <c r="BL38" i="3"/>
  <c r="BP162" i="3"/>
  <c r="BN80" i="3"/>
  <c r="BL179" i="3"/>
  <c r="BM332" i="3"/>
  <c r="BN33" i="3"/>
  <c r="BP208" i="3"/>
  <c r="BL133" i="3"/>
  <c r="BO95" i="3"/>
  <c r="BP58" i="3"/>
  <c r="BM238" i="3"/>
  <c r="BP272" i="3"/>
  <c r="BL110" i="3"/>
  <c r="BN65" i="3"/>
  <c r="BP64" i="3"/>
  <c r="BP144" i="3"/>
  <c r="BP201" i="3"/>
  <c r="BP334" i="3"/>
  <c r="BO64" i="3"/>
  <c r="BO237" i="3"/>
  <c r="BL360" i="3"/>
  <c r="BM314" i="3"/>
  <c r="BN17" i="3"/>
  <c r="BM250" i="3"/>
  <c r="BN156" i="3"/>
  <c r="BL288" i="3"/>
  <c r="BM31" i="3"/>
  <c r="BL150" i="3"/>
  <c r="BN179" i="3"/>
  <c r="BO204" i="3"/>
  <c r="BL296" i="3"/>
  <c r="BP273" i="3"/>
  <c r="BN36" i="3"/>
  <c r="BM200" i="3"/>
  <c r="BL285" i="3"/>
  <c r="BQ285" i="3" s="1"/>
  <c r="BM257" i="3"/>
  <c r="BL181" i="3"/>
  <c r="BN195" i="3"/>
  <c r="BP194" i="3"/>
  <c r="BL16" i="3"/>
  <c r="BM168" i="3"/>
  <c r="BL72" i="3"/>
  <c r="BP17" i="3"/>
  <c r="BP296" i="3"/>
  <c r="BL91" i="3"/>
  <c r="BO194" i="3"/>
  <c r="BM149" i="3"/>
  <c r="BN137" i="3"/>
  <c r="BO349" i="3"/>
  <c r="BM175" i="3"/>
  <c r="BM188" i="3"/>
  <c r="BP257" i="3"/>
  <c r="BL365" i="3"/>
  <c r="BQ365" i="3" s="1"/>
  <c r="BP365" i="3"/>
  <c r="BL32" i="3"/>
  <c r="BP41" i="3"/>
  <c r="BM27" i="3"/>
  <c r="BL195" i="3"/>
  <c r="BP266" i="3"/>
  <c r="BO143" i="3"/>
  <c r="BP350" i="3"/>
  <c r="BP129" i="3"/>
  <c r="BP130" i="3"/>
  <c r="BN310" i="3"/>
  <c r="BL106" i="3"/>
  <c r="BO82" i="3"/>
  <c r="BL156" i="3"/>
  <c r="BL325" i="3"/>
  <c r="BN207" i="3"/>
  <c r="BO360" i="3"/>
  <c r="BL7" i="3"/>
  <c r="BM327" i="3"/>
  <c r="BM143" i="3"/>
  <c r="BL124" i="3"/>
  <c r="BP100" i="3"/>
  <c r="BO130" i="3"/>
  <c r="BN41" i="3"/>
  <c r="BO66" i="3"/>
  <c r="BL183" i="3"/>
  <c r="BO108" i="3"/>
  <c r="BN194" i="3"/>
  <c r="BL278" i="3"/>
  <c r="BL135" i="3"/>
  <c r="BP287" i="3"/>
  <c r="BN334" i="3"/>
  <c r="BP333" i="3"/>
  <c r="BN166" i="3"/>
  <c r="BL336" i="3"/>
  <c r="BN39" i="3"/>
  <c r="BP177" i="3"/>
  <c r="BM339" i="3"/>
  <c r="BL31" i="3"/>
  <c r="BO259" i="3"/>
  <c r="BL301" i="3"/>
  <c r="BP151" i="3"/>
  <c r="BP281" i="3"/>
  <c r="BN308" i="3"/>
  <c r="BO277" i="3"/>
  <c r="BN13" i="3"/>
  <c r="BN343" i="3"/>
  <c r="BL24" i="3"/>
  <c r="BO225" i="3"/>
  <c r="BN335" i="3"/>
  <c r="BL227" i="3"/>
  <c r="BP82" i="3"/>
  <c r="BM66" i="3"/>
  <c r="BM326" i="3"/>
  <c r="BP154" i="3"/>
  <c r="BM251" i="3"/>
  <c r="BL239" i="3"/>
  <c r="AD62" i="3"/>
  <c r="AJ62" i="3" s="1"/>
  <c r="BO234" i="3"/>
  <c r="BL45" i="3"/>
  <c r="BP72" i="3"/>
  <c r="BO264" i="3"/>
  <c r="BL75" i="3"/>
  <c r="BP9" i="3"/>
  <c r="BN211" i="3"/>
  <c r="BO102" i="3"/>
  <c r="BO146" i="3"/>
  <c r="BM9" i="3"/>
  <c r="BL334" i="3"/>
  <c r="BM124" i="3"/>
  <c r="BN104" i="3"/>
  <c r="BL335" i="3"/>
  <c r="BO53" i="3"/>
  <c r="BL310" i="3"/>
  <c r="BO248" i="3"/>
  <c r="BL172" i="3"/>
  <c r="BO203" i="3"/>
  <c r="BL256" i="3"/>
  <c r="BO252" i="3"/>
  <c r="BM24" i="3"/>
  <c r="BO31" i="3"/>
  <c r="BP60" i="3"/>
  <c r="BO17" i="3"/>
  <c r="BP317" i="3"/>
  <c r="BM256" i="3"/>
  <c r="BO217" i="3"/>
  <c r="BL123" i="3"/>
  <c r="BP222" i="3"/>
  <c r="BP114" i="3"/>
  <c r="BM104" i="3"/>
  <c r="BN320" i="3"/>
  <c r="BM269" i="3"/>
  <c r="BP171" i="3"/>
  <c r="BO322" i="3"/>
  <c r="BP246" i="3"/>
  <c r="BN225" i="3"/>
  <c r="BO196" i="3"/>
  <c r="BO73" i="3"/>
  <c r="BP55" i="3"/>
  <c r="BO178" i="3"/>
  <c r="BM87" i="3"/>
  <c r="BO296" i="3"/>
  <c r="BO55" i="3"/>
  <c r="BO77" i="3"/>
  <c r="BP347" i="3"/>
  <c r="BO222" i="3"/>
  <c r="BP315" i="3"/>
  <c r="BL223" i="3"/>
  <c r="BO154" i="3"/>
  <c r="BL274" i="3"/>
  <c r="BP290" i="3"/>
  <c r="BM62" i="3"/>
  <c r="BM274" i="3"/>
  <c r="BO344" i="3"/>
  <c r="BO302" i="3"/>
  <c r="BN338" i="3"/>
  <c r="BL322" i="3"/>
  <c r="BP174" i="3"/>
  <c r="BN253" i="3"/>
  <c r="BM60" i="3"/>
  <c r="BL287" i="3"/>
  <c r="BL289" i="3"/>
  <c r="BO84" i="3"/>
  <c r="BL84" i="3"/>
  <c r="BM85" i="3"/>
  <c r="BL234" i="3"/>
  <c r="BO324" i="3"/>
  <c r="BM53" i="3"/>
  <c r="BP262" i="3"/>
  <c r="BN35" i="3"/>
  <c r="BP145" i="3"/>
  <c r="BN330" i="3"/>
  <c r="BM350" i="3"/>
  <c r="BN347" i="3"/>
  <c r="BN221" i="3"/>
  <c r="BO294" i="3"/>
  <c r="BM75" i="3"/>
  <c r="BP301" i="3"/>
  <c r="AF89" i="3"/>
  <c r="AL89" i="3" s="1"/>
  <c r="BP148" i="3"/>
  <c r="BM242" i="3"/>
  <c r="BL26" i="3"/>
  <c r="AB90" i="3"/>
  <c r="AH90" i="3" s="1"/>
  <c r="BO136" i="3"/>
  <c r="BN87" i="3"/>
  <c r="BP274" i="3"/>
  <c r="BN244" i="3"/>
  <c r="BO92" i="3"/>
  <c r="BL265" i="3"/>
  <c r="BM94" i="3"/>
  <c r="BN362" i="3"/>
  <c r="AE142" i="3"/>
  <c r="AK142" i="3" s="1"/>
  <c r="BP202" i="3"/>
  <c r="BM343" i="3"/>
  <c r="BO132" i="3"/>
  <c r="BL276" i="3"/>
  <c r="BP306" i="3"/>
  <c r="BP134" i="3"/>
  <c r="BM291" i="3"/>
  <c r="BL225" i="3"/>
  <c r="BP331" i="3"/>
  <c r="BO125" i="3"/>
  <c r="BL97" i="3"/>
  <c r="BN111" i="3"/>
  <c r="BP223" i="3"/>
  <c r="BO147" i="3"/>
  <c r="BN352" i="3"/>
  <c r="BP150" i="3"/>
  <c r="BM305" i="3"/>
  <c r="BL57" i="3"/>
  <c r="BN210" i="3"/>
  <c r="BL281" i="3"/>
  <c r="BO43" i="3"/>
  <c r="BM355" i="3"/>
  <c r="BL224" i="3"/>
  <c r="BN321" i="3"/>
  <c r="BO279" i="3"/>
  <c r="BM266" i="3"/>
  <c r="BO169" i="3"/>
  <c r="BO318" i="3"/>
  <c r="BL249" i="3"/>
  <c r="BO172" i="3"/>
  <c r="BL210" i="3"/>
  <c r="BN113" i="3"/>
  <c r="BN54" i="3"/>
  <c r="BN29" i="3"/>
  <c r="BM295" i="3"/>
  <c r="BO158" i="3"/>
  <c r="BM166" i="3"/>
  <c r="AF138" i="3"/>
  <c r="AL138" i="3" s="1"/>
  <c r="BP214" i="3"/>
  <c r="BL216" i="3"/>
  <c r="BN267" i="3"/>
  <c r="BM344" i="3"/>
  <c r="BP160" i="3"/>
  <c r="BM48" i="3"/>
  <c r="BL220" i="3"/>
  <c r="BL191" i="3"/>
  <c r="BN11" i="3"/>
  <c r="BP267" i="3"/>
  <c r="BM293" i="3"/>
  <c r="AB44" i="3"/>
  <c r="AH44" i="3" s="1"/>
  <c r="BO58" i="3"/>
  <c r="BN289" i="3"/>
  <c r="BN328" i="3"/>
  <c r="BP265" i="3"/>
  <c r="BO298" i="3"/>
  <c r="BO261" i="3"/>
  <c r="BO74" i="3"/>
  <c r="BO164" i="3"/>
  <c r="BM38" i="3"/>
  <c r="BL313" i="3"/>
  <c r="BN86" i="3"/>
  <c r="BM90" i="3"/>
  <c r="BP230" i="3"/>
  <c r="BN75" i="3"/>
  <c r="AF35" i="3"/>
  <c r="AL35" i="3" s="1"/>
  <c r="BP336" i="3"/>
  <c r="BM151" i="3"/>
  <c r="BO140" i="3"/>
  <c r="BO51" i="3"/>
  <c r="BP167" i="3"/>
  <c r="BP19" i="3"/>
  <c r="BN178" i="3"/>
  <c r="BP168" i="3"/>
  <c r="BM189" i="3"/>
  <c r="BL315" i="3"/>
  <c r="BM223" i="3"/>
  <c r="BM231" i="3"/>
  <c r="BL36" i="3"/>
  <c r="BP316" i="3"/>
  <c r="BL340" i="3"/>
  <c r="BP78" i="3"/>
  <c r="BN288" i="3"/>
  <c r="BN152" i="3"/>
  <c r="BL158" i="3"/>
  <c r="BM20" i="3"/>
  <c r="BP99" i="3"/>
  <c r="BO229" i="3"/>
  <c r="BP203" i="3"/>
  <c r="BM96" i="3"/>
  <c r="AF54" i="3"/>
  <c r="AL54" i="3" s="1"/>
  <c r="AC109" i="3"/>
  <c r="AI109" i="3" s="1"/>
  <c r="BL40" i="3"/>
  <c r="BL50" i="3"/>
  <c r="BP297" i="3"/>
  <c r="BL271" i="3"/>
  <c r="BP166" i="3"/>
  <c r="BL153" i="3"/>
  <c r="BO359" i="3"/>
  <c r="BN214" i="3"/>
  <c r="BL111" i="3"/>
  <c r="BP16" i="3"/>
  <c r="BM303" i="3"/>
  <c r="BL113" i="3"/>
  <c r="BM78" i="3"/>
  <c r="BM30" i="3"/>
  <c r="BN76" i="3"/>
  <c r="BM282" i="3"/>
  <c r="BO281" i="3"/>
  <c r="BO290" i="3"/>
  <c r="BM35" i="3"/>
  <c r="BO288" i="3"/>
  <c r="BP59" i="3"/>
  <c r="BP69" i="3"/>
  <c r="BP283" i="3"/>
  <c r="BL283" i="3"/>
  <c r="BO70" i="3"/>
  <c r="BL56" i="3"/>
  <c r="BP226" i="3"/>
  <c r="BM42" i="3"/>
  <c r="BL261" i="3"/>
  <c r="BM12" i="3"/>
  <c r="BO299" i="3"/>
  <c r="BP136" i="3"/>
  <c r="BL74" i="3"/>
  <c r="BL11" i="3"/>
  <c r="BP307" i="3"/>
  <c r="BL284" i="3"/>
  <c r="BL229" i="3"/>
  <c r="BN163" i="3"/>
  <c r="BP158" i="3"/>
  <c r="BL152" i="3"/>
  <c r="BM337" i="3"/>
  <c r="BP76" i="3"/>
  <c r="BP339" i="3"/>
  <c r="BM210" i="3"/>
  <c r="BN242" i="3"/>
  <c r="BM23" i="3"/>
  <c r="BL160" i="3"/>
  <c r="BN148" i="3"/>
  <c r="AD155" i="3"/>
  <c r="AJ155" i="3" s="1"/>
  <c r="BL333" i="3"/>
  <c r="AE87" i="3"/>
  <c r="AK87" i="3" s="1"/>
  <c r="AC64" i="3"/>
  <c r="AI64" i="3" s="1"/>
  <c r="BL194" i="3"/>
  <c r="BQ194" i="3" s="1"/>
  <c r="BN274" i="3"/>
  <c r="BN95" i="3"/>
  <c r="BM280" i="3"/>
  <c r="BO27" i="3"/>
  <c r="BP159" i="3"/>
  <c r="BM254" i="3"/>
  <c r="BL243" i="3"/>
  <c r="BP98" i="3"/>
  <c r="BN50" i="3"/>
  <c r="BL64" i="3"/>
  <c r="BP212" i="3"/>
  <c r="BO105" i="3"/>
  <c r="BL294" i="3"/>
  <c r="BQ294" i="3" s="1"/>
  <c r="BO19" i="3"/>
  <c r="BN38" i="3"/>
  <c r="BP56" i="3"/>
  <c r="BN190" i="3"/>
  <c r="BN105" i="3"/>
  <c r="BP81" i="3"/>
  <c r="BP318" i="3"/>
  <c r="BO47" i="3"/>
  <c r="BN265" i="3"/>
  <c r="BM8" i="3"/>
  <c r="BN116" i="3"/>
  <c r="BN37" i="3"/>
  <c r="BN297" i="3"/>
  <c r="BP209" i="3"/>
  <c r="BP344" i="3"/>
  <c r="BM193" i="3"/>
  <c r="BN177" i="3"/>
  <c r="BO188" i="3"/>
  <c r="BL169" i="3"/>
  <c r="BM279" i="3"/>
  <c r="BP93" i="3"/>
  <c r="BM197" i="3"/>
  <c r="BL300" i="3"/>
  <c r="BL67" i="3"/>
  <c r="BL61" i="3"/>
  <c r="BL77" i="3"/>
  <c r="BN51" i="3"/>
  <c r="BM328" i="3"/>
  <c r="BL141" i="3"/>
  <c r="BO198" i="3"/>
  <c r="BO201" i="3"/>
  <c r="BM55" i="3"/>
  <c r="AD136" i="3"/>
  <c r="AJ136" i="3" s="1"/>
  <c r="AF152" i="3"/>
  <c r="AL152" i="3" s="1"/>
  <c r="BN15" i="3"/>
  <c r="BP352" i="3"/>
  <c r="BN186" i="3"/>
  <c r="BP337" i="3"/>
  <c r="BM185" i="3"/>
  <c r="BP123" i="3"/>
  <c r="BP259" i="3"/>
  <c r="BM56" i="3"/>
  <c r="BN57" i="3"/>
  <c r="BN92" i="3"/>
  <c r="BM63" i="3"/>
  <c r="BO41" i="3"/>
  <c r="BL309" i="3"/>
  <c r="BM237" i="3"/>
  <c r="BP128" i="3"/>
  <c r="BM139" i="3"/>
  <c r="BO99" i="3"/>
  <c r="BN230" i="3"/>
  <c r="BM102" i="3"/>
  <c r="BM222" i="3"/>
  <c r="BM88" i="3"/>
  <c r="BL41" i="3"/>
  <c r="BQ41" i="3" s="1"/>
  <c r="BP236" i="3"/>
  <c r="BP216" i="3"/>
  <c r="BM286" i="3"/>
  <c r="AC97" i="3"/>
  <c r="AI97" i="3" s="1"/>
  <c r="BP219" i="3"/>
  <c r="AD98" i="3"/>
  <c r="AJ98" i="3" s="1"/>
  <c r="AC46" i="3"/>
  <c r="AI46" i="3" s="1"/>
  <c r="BP354" i="3"/>
  <c r="BM64" i="3"/>
  <c r="BO202" i="3"/>
  <c r="BO24" i="3"/>
  <c r="BO272" i="3"/>
  <c r="BN72" i="3"/>
  <c r="BM29" i="3"/>
  <c r="BP164" i="3"/>
  <c r="BP34" i="3"/>
  <c r="BO269" i="3"/>
  <c r="AC123" i="3"/>
  <c r="AI123" i="3" s="1"/>
  <c r="BL219" i="3"/>
  <c r="AF64" i="3"/>
  <c r="AL64" i="3" s="1"/>
  <c r="BL47" i="3"/>
  <c r="AF142" i="3"/>
  <c r="AL142" i="3" s="1"/>
  <c r="BL233" i="3"/>
  <c r="AE78" i="3"/>
  <c r="AK78" i="3" s="1"/>
  <c r="BP361" i="3"/>
  <c r="BO177" i="3"/>
  <c r="BO275" i="3"/>
  <c r="BM342" i="3"/>
  <c r="AE7" i="3"/>
  <c r="AK7" i="3" s="1"/>
  <c r="BO32" i="3"/>
  <c r="BN134" i="3"/>
  <c r="BO142" i="3"/>
  <c r="BM114" i="3"/>
  <c r="BN77" i="3"/>
  <c r="BL302" i="3"/>
  <c r="BN234" i="3"/>
  <c r="BL142" i="3"/>
  <c r="BL21" i="3"/>
  <c r="BM158" i="3"/>
  <c r="BN125" i="3"/>
  <c r="BN344" i="3"/>
  <c r="BP65" i="3"/>
  <c r="BM196" i="3"/>
  <c r="BL311" i="3"/>
  <c r="BN102" i="3"/>
  <c r="BO124" i="3"/>
  <c r="AE89" i="3"/>
  <c r="AK89" i="3" s="1"/>
  <c r="AC132" i="3"/>
  <c r="AI132" i="3" s="1"/>
  <c r="BN34" i="3"/>
  <c r="BM202" i="3"/>
  <c r="BP190" i="3"/>
  <c r="BP233" i="3"/>
  <c r="BO282" i="3"/>
  <c r="BL329" i="3"/>
  <c r="BN256" i="3"/>
  <c r="BL275" i="3"/>
  <c r="BP310" i="3"/>
  <c r="BN208" i="3"/>
  <c r="BN59" i="3"/>
  <c r="BO315" i="3"/>
  <c r="AB34" i="3"/>
  <c r="AH34" i="3" s="1"/>
  <c r="BO189" i="3"/>
  <c r="BM17" i="3"/>
  <c r="BL207" i="3"/>
  <c r="BO131" i="3"/>
  <c r="BN197" i="3"/>
  <c r="BL358" i="3"/>
  <c r="BL235" i="3"/>
  <c r="BN273" i="3"/>
  <c r="BM118" i="3"/>
  <c r="BO218" i="3"/>
  <c r="BL251" i="3"/>
  <c r="BO334" i="3"/>
  <c r="BN269" i="3"/>
  <c r="AF154" i="3"/>
  <c r="AL154" i="3" s="1"/>
  <c r="BL68" i="3"/>
  <c r="BL42" i="3"/>
  <c r="BN60" i="3"/>
  <c r="BP173" i="3"/>
  <c r="AE137" i="3"/>
  <c r="AK137" i="3" s="1"/>
  <c r="BN283" i="3"/>
  <c r="BN351" i="3"/>
  <c r="BL290" i="3"/>
  <c r="BL107" i="3"/>
  <c r="BO243" i="3"/>
  <c r="BO295" i="3"/>
  <c r="BP303" i="3"/>
  <c r="BN277" i="3"/>
  <c r="BN132" i="3"/>
  <c r="BN216" i="3"/>
  <c r="AC107" i="3"/>
  <c r="AI107" i="3" s="1"/>
  <c r="BO111" i="3"/>
  <c r="AE18" i="3"/>
  <c r="AK18" i="3" s="1"/>
  <c r="AF147" i="3"/>
  <c r="AL147" i="3" s="1"/>
  <c r="BM357" i="3"/>
  <c r="AE120" i="3"/>
  <c r="AK120" i="3" s="1"/>
  <c r="BL344" i="3"/>
  <c r="BL161" i="3"/>
  <c r="AC143" i="3"/>
  <c r="AI143" i="3" s="1"/>
  <c r="BL73" i="3"/>
  <c r="BO331" i="3"/>
  <c r="BL350" i="3"/>
  <c r="BL120" i="3"/>
  <c r="BO215" i="3"/>
  <c r="BO179" i="3"/>
  <c r="AB55" i="3"/>
  <c r="AH55" i="3" s="1"/>
  <c r="BP320" i="3"/>
  <c r="BM103" i="3"/>
  <c r="AD95" i="3"/>
  <c r="AJ95" i="3" s="1"/>
  <c r="BO245" i="3"/>
  <c r="AD101" i="3"/>
  <c r="AJ101" i="3" s="1"/>
  <c r="BO9" i="3"/>
  <c r="BN266" i="3"/>
  <c r="AC120" i="3"/>
  <c r="AI120" i="3" s="1"/>
  <c r="BM304" i="3"/>
  <c r="BP138" i="3"/>
  <c r="BO160" i="3"/>
  <c r="BL320" i="3"/>
  <c r="BP66" i="3"/>
  <c r="BN240" i="3"/>
  <c r="BO352" i="3"/>
  <c r="BL130" i="3"/>
  <c r="BM72" i="3"/>
  <c r="BM246" i="3"/>
  <c r="BL9" i="3"/>
  <c r="BP67" i="3"/>
  <c r="BN237" i="3"/>
  <c r="BL86" i="3"/>
  <c r="BL345" i="3"/>
  <c r="BL143" i="3"/>
  <c r="BL267" i="3"/>
  <c r="BN363" i="3"/>
  <c r="BO263" i="3"/>
  <c r="BM100" i="3"/>
  <c r="BO195" i="3"/>
  <c r="BN250" i="3"/>
  <c r="BN223" i="3"/>
  <c r="BP13" i="3"/>
  <c r="AB49" i="3"/>
  <c r="AH49" i="3" s="1"/>
  <c r="BN254" i="3"/>
  <c r="AB113" i="3"/>
  <c r="AH113" i="3" s="1"/>
  <c r="BL79" i="3"/>
  <c r="AF132" i="3"/>
  <c r="AL132" i="3" s="1"/>
  <c r="BM159" i="3"/>
  <c r="BO219" i="3"/>
  <c r="BP31" i="3"/>
  <c r="BL209" i="3"/>
  <c r="BN28" i="3"/>
  <c r="AC43" i="3"/>
  <c r="AI43" i="3" s="1"/>
  <c r="AB117" i="3"/>
  <c r="AH117" i="3" s="1"/>
  <c r="BP289" i="3"/>
  <c r="AD114" i="3"/>
  <c r="AJ114" i="3" s="1"/>
  <c r="BO187" i="3"/>
  <c r="BO347" i="3"/>
  <c r="BN264" i="3"/>
  <c r="BL362" i="3"/>
  <c r="BO28" i="3"/>
  <c r="BN217" i="3"/>
  <c r="BL80" i="3"/>
  <c r="BP178" i="3"/>
  <c r="BL39" i="3"/>
  <c r="AB66" i="3"/>
  <c r="AH66" i="3" s="1"/>
  <c r="BO52" i="3"/>
  <c r="BN90" i="3"/>
  <c r="AF9" i="3"/>
  <c r="AL9" i="3" s="1"/>
  <c r="BL105" i="3"/>
  <c r="BM362" i="3"/>
  <c r="BP18" i="3"/>
  <c r="BM7" i="3"/>
  <c r="BP248" i="3"/>
  <c r="BM180" i="3"/>
  <c r="BN279" i="3"/>
  <c r="BO328" i="3"/>
  <c r="BP61" i="3"/>
  <c r="BM170" i="3"/>
  <c r="BM324" i="3"/>
  <c r="BN341" i="3"/>
  <c r="BP70" i="3"/>
  <c r="BN286" i="3"/>
  <c r="BN83" i="3"/>
  <c r="BP217" i="3"/>
  <c r="BM321" i="3"/>
  <c r="BP27" i="3"/>
  <c r="BL246" i="3"/>
  <c r="BM233" i="3"/>
  <c r="BM204" i="3"/>
  <c r="BN31" i="3"/>
  <c r="BO44" i="3"/>
  <c r="BP220" i="3"/>
  <c r="BL230" i="3"/>
  <c r="BM106" i="3"/>
  <c r="BL347" i="3"/>
  <c r="BM334" i="3"/>
  <c r="BN193" i="3"/>
  <c r="BL245" i="3"/>
  <c r="BM277" i="3"/>
  <c r="BP286" i="3"/>
  <c r="AF55" i="3"/>
  <c r="AL55" i="3" s="1"/>
  <c r="BP341" i="3"/>
  <c r="BP349" i="3"/>
  <c r="BO81" i="3"/>
  <c r="BM86" i="3"/>
  <c r="AF124" i="3"/>
  <c r="AL124" i="3" s="1"/>
  <c r="BP110" i="3"/>
  <c r="BM113" i="3"/>
  <c r="BP109" i="3"/>
  <c r="BN144" i="3"/>
  <c r="BO354" i="3"/>
  <c r="BM297" i="3"/>
  <c r="BP364" i="3"/>
  <c r="BM135" i="3"/>
  <c r="BM224" i="3"/>
  <c r="AC7" i="3"/>
  <c r="AI7" i="3" s="1"/>
  <c r="AC24" i="3"/>
  <c r="AI24" i="3" s="1"/>
  <c r="BM212" i="3"/>
  <c r="BL232" i="3"/>
  <c r="BM229" i="3"/>
  <c r="BO80" i="3"/>
  <c r="BN24" i="3"/>
  <c r="BM252" i="3"/>
  <c r="BO107" i="3"/>
  <c r="BP237" i="3"/>
  <c r="BP132" i="3"/>
  <c r="BM91" i="3"/>
  <c r="BO270" i="3"/>
  <c r="BM167" i="3"/>
  <c r="BN311" i="3"/>
  <c r="BP282" i="3"/>
  <c r="BL292" i="3"/>
  <c r="AF69" i="3"/>
  <c r="AL69" i="3" s="1"/>
  <c r="BM46" i="3"/>
  <c r="BO180" i="3"/>
  <c r="BP20" i="3"/>
  <c r="BL8" i="3"/>
  <c r="BL138" i="3"/>
  <c r="BL364" i="3"/>
  <c r="BN68" i="3"/>
  <c r="BO49" i="3"/>
  <c r="BO72" i="3"/>
  <c r="BO308" i="3"/>
  <c r="BM25" i="3"/>
  <c r="BM120" i="3"/>
  <c r="BO184" i="3"/>
  <c r="BM278" i="3"/>
  <c r="BN122" i="3"/>
  <c r="BL262" i="3"/>
  <c r="BN231" i="3"/>
  <c r="BM128" i="3"/>
  <c r="BM208" i="3"/>
  <c r="BP54" i="3"/>
  <c r="BO191" i="3"/>
  <c r="BN154" i="3"/>
  <c r="BM311" i="3"/>
  <c r="AE114" i="3"/>
  <c r="AK114" i="3" s="1"/>
  <c r="BP101" i="3"/>
  <c r="BN78" i="3"/>
  <c r="AE85" i="3"/>
  <c r="AK85" i="3" s="1"/>
  <c r="AE81" i="3"/>
  <c r="AK81" i="3" s="1"/>
  <c r="BM331" i="3"/>
  <c r="BM13" i="3"/>
  <c r="BL355" i="3"/>
  <c r="BL291" i="3"/>
  <c r="BO239" i="3"/>
  <c r="AB114" i="3"/>
  <c r="AH114" i="3" s="1"/>
  <c r="BM22" i="3"/>
  <c r="BO216" i="3"/>
  <c r="BO314" i="3"/>
  <c r="BO287" i="3"/>
  <c r="BL282" i="3"/>
  <c r="BQ282" i="3" s="1"/>
  <c r="AE47" i="3"/>
  <c r="AK47" i="3" s="1"/>
  <c r="AC101" i="3"/>
  <c r="AI101" i="3" s="1"/>
  <c r="BP15" i="3"/>
  <c r="BO122" i="3"/>
  <c r="BM77" i="3"/>
  <c r="BO357" i="3"/>
  <c r="AB7" i="3"/>
  <c r="AH7" i="3" s="1"/>
  <c r="AE16" i="3"/>
  <c r="AK16" i="3" s="1"/>
  <c r="BM320" i="3"/>
  <c r="BO21" i="3"/>
  <c r="BL237" i="3"/>
  <c r="BQ237" i="3" s="1"/>
  <c r="BN164" i="3"/>
  <c r="BP268" i="3"/>
  <c r="AF49" i="3"/>
  <c r="AL49" i="3" s="1"/>
  <c r="AB129" i="3"/>
  <c r="AH129" i="3" s="1"/>
  <c r="BN353" i="3"/>
  <c r="AC23" i="3"/>
  <c r="AI23" i="3" s="1"/>
  <c r="AC153" i="3"/>
  <c r="AI153" i="3" s="1"/>
  <c r="BO23" i="3"/>
  <c r="BO163" i="3"/>
  <c r="AB73" i="3"/>
  <c r="AH73" i="3" s="1"/>
  <c r="AE140" i="3"/>
  <c r="AK140" i="3" s="1"/>
  <c r="BM80" i="3"/>
  <c r="BL162" i="3"/>
  <c r="BO30" i="3"/>
  <c r="BO206" i="3"/>
  <c r="BL236" i="3"/>
  <c r="BN32" i="3"/>
  <c r="BM247" i="3"/>
  <c r="BL15" i="3"/>
  <c r="BL177" i="3"/>
  <c r="BP195" i="3"/>
  <c r="BN47" i="3"/>
  <c r="BN112" i="3"/>
  <c r="BM10" i="3"/>
  <c r="BP95" i="3"/>
  <c r="BO193" i="3"/>
  <c r="AB21" i="3"/>
  <c r="AH21" i="3" s="1"/>
  <c r="BN350" i="3"/>
  <c r="BM67" i="3"/>
  <c r="BN49" i="3"/>
  <c r="BM338" i="3"/>
  <c r="BL81" i="3"/>
  <c r="BP28" i="3"/>
  <c r="BL129" i="3"/>
  <c r="BL127" i="3"/>
  <c r="BN233" i="3"/>
  <c r="BO350" i="3"/>
  <c r="BL182" i="3"/>
  <c r="BN272" i="3"/>
  <c r="BP77" i="3"/>
  <c r="BL171" i="3"/>
  <c r="BL98" i="3"/>
  <c r="AF63" i="3"/>
  <c r="AL63" i="3" s="1"/>
  <c r="BM49" i="3"/>
  <c r="BO283" i="3"/>
  <c r="BO152" i="3"/>
  <c r="BN227" i="3"/>
  <c r="BN147" i="3"/>
  <c r="AB52" i="3"/>
  <c r="AH52" i="3" s="1"/>
  <c r="BN165" i="3"/>
  <c r="AB61" i="3"/>
  <c r="AH61" i="3" s="1"/>
  <c r="AC141" i="3"/>
  <c r="AI141" i="3" s="1"/>
  <c r="BM156" i="3"/>
  <c r="AB106" i="3"/>
  <c r="AH106" i="3" s="1"/>
  <c r="BO256" i="3"/>
  <c r="AD130" i="3"/>
  <c r="AJ130" i="3" s="1"/>
  <c r="BL46" i="3"/>
  <c r="BN96" i="3"/>
  <c r="BL94" i="3"/>
  <c r="BM219" i="3"/>
  <c r="BM325" i="3"/>
  <c r="BL49" i="3"/>
  <c r="BQ49" i="3" s="1"/>
  <c r="BP143" i="3"/>
  <c r="BP335" i="3"/>
  <c r="BN138" i="3"/>
  <c r="BL218" i="3"/>
  <c r="BO119" i="3"/>
  <c r="BN88" i="3"/>
  <c r="BN133" i="3"/>
  <c r="AF123" i="3"/>
  <c r="AL123" i="3" s="1"/>
  <c r="BM203" i="3"/>
  <c r="BL170" i="3"/>
  <c r="BN263" i="3"/>
  <c r="BL242" i="3"/>
  <c r="BM349" i="3"/>
  <c r="BO253" i="3"/>
  <c r="BM302" i="3"/>
  <c r="AC92" i="3"/>
  <c r="AI92" i="3" s="1"/>
  <c r="BM138" i="3"/>
  <c r="BM129" i="3"/>
  <c r="BP346" i="3"/>
  <c r="BN82" i="3"/>
  <c r="BN169" i="3"/>
  <c r="BP280" i="3"/>
  <c r="BM183" i="3"/>
  <c r="BN258" i="3"/>
  <c r="BM65" i="3"/>
  <c r="BM187" i="3"/>
  <c r="AC77" i="3"/>
  <c r="AI77" i="3" s="1"/>
  <c r="BN62" i="3"/>
  <c r="AD148" i="3"/>
  <c r="AJ148" i="3" s="1"/>
  <c r="BM358" i="3"/>
  <c r="BM201" i="3"/>
  <c r="BM19" i="3"/>
  <c r="BL131" i="3"/>
  <c r="BM153" i="3"/>
  <c r="AB137" i="3"/>
  <c r="AH137" i="3" s="1"/>
  <c r="BM290" i="3"/>
  <c r="BP229" i="3"/>
  <c r="AE70" i="3"/>
  <c r="AK70" i="3" s="1"/>
  <c r="BP131" i="3"/>
  <c r="BL175" i="3"/>
  <c r="BP302" i="3"/>
  <c r="AC67" i="3"/>
  <c r="AI67" i="3" s="1"/>
  <c r="BP124" i="3"/>
  <c r="BN42" i="3"/>
  <c r="BM260" i="3"/>
  <c r="BL116" i="3"/>
  <c r="BO325" i="3"/>
  <c r="BL18" i="3"/>
  <c r="BM330" i="3"/>
  <c r="BN364" i="3"/>
  <c r="BP227" i="3"/>
  <c r="BN271" i="3"/>
  <c r="BO251" i="3"/>
  <c r="AC129" i="3"/>
  <c r="AI129" i="3" s="1"/>
  <c r="BM76" i="3"/>
  <c r="AE17" i="3"/>
  <c r="AK17" i="3" s="1"/>
  <c r="BM50" i="3"/>
  <c r="AC35" i="3"/>
  <c r="AI35" i="3" s="1"/>
  <c r="BL306" i="3"/>
  <c r="BQ306" i="3" s="1"/>
  <c r="BP252" i="3"/>
  <c r="AD55" i="3"/>
  <c r="AJ55" i="3" s="1"/>
  <c r="AF131" i="3"/>
  <c r="AL131" i="3" s="1"/>
  <c r="AB72" i="3"/>
  <c r="AH72" i="3" s="1"/>
  <c r="AD49" i="3"/>
  <c r="AJ49" i="3" s="1"/>
  <c r="BO260" i="3"/>
  <c r="BN189" i="3"/>
  <c r="BO300" i="3"/>
  <c r="BO301" i="3"/>
  <c r="AD103" i="3"/>
  <c r="AJ103" i="3" s="1"/>
  <c r="AC138" i="3"/>
  <c r="AI138" i="3" s="1"/>
  <c r="BM105" i="3"/>
  <c r="BO242" i="3"/>
  <c r="AC38" i="3"/>
  <c r="AI38" i="3" s="1"/>
  <c r="BO175" i="3"/>
  <c r="BN304" i="3"/>
  <c r="BL215" i="3"/>
  <c r="BN293" i="3"/>
  <c r="BN115" i="3"/>
  <c r="BO304" i="3"/>
  <c r="BO205" i="3"/>
  <c r="BO145" i="3"/>
  <c r="BN228" i="3"/>
  <c r="AD152" i="3"/>
  <c r="AJ152" i="3" s="1"/>
  <c r="BL359" i="3"/>
  <c r="BN349" i="3"/>
  <c r="BO213" i="3"/>
  <c r="BM322" i="3"/>
  <c r="AB130" i="3"/>
  <c r="AH130" i="3" s="1"/>
  <c r="AC22" i="3"/>
  <c r="AI22" i="3" s="1"/>
  <c r="BM82" i="3"/>
  <c r="BM352" i="3"/>
  <c r="BL165" i="3"/>
  <c r="AD134" i="3"/>
  <c r="AJ134" i="3" s="1"/>
  <c r="BO67" i="3"/>
  <c r="BL25" i="3"/>
  <c r="BP348" i="3"/>
  <c r="BP68" i="3"/>
  <c r="AF20" i="3"/>
  <c r="AL20" i="3" s="1"/>
  <c r="BO244" i="3"/>
  <c r="BO91" i="3"/>
  <c r="BN309" i="3"/>
  <c r="BP293" i="3"/>
  <c r="BL87" i="3"/>
  <c r="AD142" i="3"/>
  <c r="AJ142" i="3" s="1"/>
  <c r="AE19" i="3"/>
  <c r="AK19" i="3" s="1"/>
  <c r="AC112" i="3"/>
  <c r="AI112" i="3" s="1"/>
  <c r="AE155" i="3"/>
  <c r="AK155" i="3" s="1"/>
  <c r="BN247" i="3"/>
  <c r="BO33" i="3"/>
  <c r="AC156" i="3"/>
  <c r="AI156" i="3" s="1"/>
  <c r="BN121" i="3"/>
  <c r="BL184" i="3"/>
  <c r="BO307" i="3"/>
  <c r="AE35" i="3"/>
  <c r="AK35" i="3" s="1"/>
  <c r="BO316" i="3"/>
  <c r="BM154" i="3"/>
  <c r="BN84" i="3"/>
  <c r="AE101" i="3"/>
  <c r="AK101" i="3" s="1"/>
  <c r="BO246" i="3"/>
  <c r="BO364" i="3"/>
  <c r="BL48" i="3"/>
  <c r="BN319" i="3"/>
  <c r="BM16" i="3"/>
  <c r="BN219" i="3"/>
  <c r="BO211" i="3"/>
  <c r="BO305" i="3"/>
  <c r="BP140" i="3"/>
  <c r="BL146" i="3"/>
  <c r="BO54" i="3"/>
  <c r="BM213" i="3"/>
  <c r="BM127" i="3"/>
  <c r="BP324" i="3"/>
  <c r="BP205" i="3"/>
  <c r="BM218" i="3"/>
  <c r="BP183" i="3"/>
  <c r="BP107" i="3"/>
  <c r="BO118" i="3"/>
  <c r="BL314" i="3"/>
  <c r="BP304" i="3"/>
  <c r="BM195" i="3"/>
  <c r="BN361" i="3"/>
  <c r="BN56" i="3"/>
  <c r="AE117" i="3"/>
  <c r="AK117" i="3" s="1"/>
  <c r="AD29" i="3"/>
  <c r="AJ29" i="3" s="1"/>
  <c r="AD88" i="3"/>
  <c r="AJ88" i="3" s="1"/>
  <c r="AE106" i="3"/>
  <c r="AK106" i="3" s="1"/>
  <c r="AF148" i="3"/>
  <c r="AL148" i="3" s="1"/>
  <c r="AB42" i="3"/>
  <c r="AH42" i="3" s="1"/>
  <c r="AC147" i="3"/>
  <c r="AI147" i="3" s="1"/>
  <c r="AD131" i="3"/>
  <c r="AJ131" i="3" s="1"/>
  <c r="BP53" i="3"/>
  <c r="AF157" i="3"/>
  <c r="AL157" i="3" s="1"/>
  <c r="BM226" i="3"/>
  <c r="AC81" i="3"/>
  <c r="AI81" i="3" s="1"/>
  <c r="BN339" i="3"/>
  <c r="BM119" i="3"/>
  <c r="AE62" i="3"/>
  <c r="AK62" i="3" s="1"/>
  <c r="BP30" i="3"/>
  <c r="BO267" i="3"/>
  <c r="BM89" i="3"/>
  <c r="AB123" i="3"/>
  <c r="AH123" i="3" s="1"/>
  <c r="AB45" i="3"/>
  <c r="AH45" i="3" s="1"/>
  <c r="AD9" i="3"/>
  <c r="AJ9" i="3" s="1"/>
  <c r="AF163" i="3"/>
  <c r="AL163" i="3" s="1"/>
  <c r="AC104" i="3"/>
  <c r="AI104" i="3" s="1"/>
  <c r="BL122" i="3"/>
  <c r="BP113" i="3"/>
  <c r="BN281" i="3"/>
  <c r="AD144" i="3"/>
  <c r="AJ144" i="3" s="1"/>
  <c r="BO161" i="3"/>
  <c r="BM181" i="3"/>
  <c r="BN348" i="3"/>
  <c r="BP108" i="3"/>
  <c r="AB36" i="3"/>
  <c r="AH36" i="3" s="1"/>
  <c r="BO327" i="3"/>
  <c r="BO280" i="3"/>
  <c r="BO208" i="3"/>
  <c r="BM21" i="3"/>
  <c r="BL260" i="3"/>
  <c r="BM301" i="3"/>
  <c r="BM182" i="3"/>
  <c r="BN359" i="3"/>
  <c r="BL247" i="3"/>
  <c r="AB9" i="3"/>
  <c r="AH9" i="3" s="1"/>
  <c r="BM313" i="3"/>
  <c r="BM130" i="3"/>
  <c r="BP260" i="3"/>
  <c r="BM228" i="3"/>
  <c r="BO167" i="3"/>
  <c r="BN9" i="3"/>
  <c r="BO13" i="3"/>
  <c r="BN299" i="3"/>
  <c r="BO303" i="3"/>
  <c r="BM52" i="3"/>
  <c r="BN204" i="3"/>
  <c r="BL318" i="3"/>
  <c r="BQ318" i="3" s="1"/>
  <c r="BO113" i="3"/>
  <c r="BN19" i="3"/>
  <c r="BM272" i="3"/>
  <c r="BL35" i="3"/>
  <c r="BL51" i="3"/>
  <c r="AB28" i="3"/>
  <c r="AH28" i="3" s="1"/>
  <c r="BP135" i="3"/>
  <c r="BN290" i="3"/>
  <c r="AB48" i="3"/>
  <c r="AH48" i="3" s="1"/>
  <c r="AF136" i="3"/>
  <c r="AL136" i="3" s="1"/>
  <c r="AC121" i="3"/>
  <c r="AI121" i="3" s="1"/>
  <c r="BN136" i="3"/>
  <c r="BP193" i="3"/>
  <c r="AF45" i="3"/>
  <c r="AL45" i="3" s="1"/>
  <c r="BM37" i="3"/>
  <c r="AC56" i="3"/>
  <c r="AI56" i="3" s="1"/>
  <c r="AC87" i="3"/>
  <c r="AI87" i="3" s="1"/>
  <c r="BL82" i="3"/>
  <c r="BM209" i="3"/>
  <c r="BO265" i="3"/>
  <c r="BP196" i="3"/>
  <c r="BN226" i="3"/>
  <c r="BP249" i="3"/>
  <c r="AC116" i="3"/>
  <c r="AI116" i="3" s="1"/>
  <c r="AD46" i="3"/>
  <c r="AJ46" i="3" s="1"/>
  <c r="AB132" i="3"/>
  <c r="AH132" i="3" s="1"/>
  <c r="BL126" i="3"/>
  <c r="BM107" i="3"/>
  <c r="BO65" i="3"/>
  <c r="AC117" i="3"/>
  <c r="AI117" i="3" s="1"/>
  <c r="BN270" i="3"/>
  <c r="BN45" i="3"/>
  <c r="BP102" i="3"/>
  <c r="BP326" i="3"/>
  <c r="BP71" i="3"/>
  <c r="BP32" i="3"/>
  <c r="BL297" i="3"/>
  <c r="AE102" i="3"/>
  <c r="AK102" i="3" s="1"/>
  <c r="BP360" i="3"/>
  <c r="AF165" i="3"/>
  <c r="AL165" i="3" s="1"/>
  <c r="BP261" i="3"/>
  <c r="BL321" i="3"/>
  <c r="BQ321" i="3" s="1"/>
  <c r="BM262" i="3"/>
  <c r="AB76" i="3"/>
  <c r="AH76" i="3" s="1"/>
  <c r="BO157" i="3"/>
  <c r="BP12" i="3"/>
  <c r="BL352" i="3"/>
  <c r="BQ352" i="3" s="1"/>
  <c r="BM307" i="3"/>
  <c r="BO127" i="3"/>
  <c r="BL151" i="3"/>
  <c r="BM281" i="3"/>
  <c r="BN66" i="3"/>
  <c r="BM225" i="3"/>
  <c r="AD86" i="3"/>
  <c r="AJ86" i="3" s="1"/>
  <c r="AC58" i="3"/>
  <c r="AI58" i="3" s="1"/>
  <c r="AC140" i="3"/>
  <c r="AI140" i="3" s="1"/>
  <c r="AB35" i="3"/>
  <c r="AH35" i="3" s="1"/>
  <c r="AD162" i="3"/>
  <c r="AJ162" i="3" s="1"/>
  <c r="AF13" i="3"/>
  <c r="AL13" i="3" s="1"/>
  <c r="BP142" i="3"/>
  <c r="BP120" i="3"/>
  <c r="BN7" i="3"/>
  <c r="BM206" i="3"/>
  <c r="BN337" i="3"/>
  <c r="BP29" i="3"/>
  <c r="BL253" i="3"/>
  <c r="AD51" i="3"/>
  <c r="AJ51" i="3" s="1"/>
  <c r="BL132" i="3"/>
  <c r="BO110" i="3"/>
  <c r="AF151" i="3"/>
  <c r="AL151" i="3" s="1"/>
  <c r="BP44" i="3"/>
  <c r="AC155" i="3"/>
  <c r="AI155" i="3" s="1"/>
  <c r="AB65" i="3"/>
  <c r="AH65" i="3" s="1"/>
  <c r="BL203" i="3"/>
  <c r="BL228" i="3"/>
  <c r="BP207" i="3"/>
  <c r="BP185" i="3"/>
  <c r="AB12" i="3"/>
  <c r="AH12" i="3" s="1"/>
  <c r="AF24" i="3"/>
  <c r="AL24" i="3" s="1"/>
  <c r="BN79" i="3"/>
  <c r="BP149" i="3"/>
  <c r="BM178" i="3"/>
  <c r="BP7" i="3"/>
  <c r="BL319" i="3"/>
  <c r="AC65" i="3"/>
  <c r="AI65" i="3" s="1"/>
  <c r="BP275" i="3"/>
  <c r="BP228" i="3"/>
  <c r="BL154" i="3"/>
  <c r="BQ154" i="3" s="1"/>
  <c r="BM340" i="3"/>
  <c r="BP186" i="3"/>
  <c r="AE10" i="3"/>
  <c r="AK10" i="3" s="1"/>
  <c r="AC91" i="3"/>
  <c r="AI91" i="3" s="1"/>
  <c r="AC90" i="3"/>
  <c r="AI90" i="3" s="1"/>
  <c r="AD36" i="3"/>
  <c r="AJ36" i="3" s="1"/>
  <c r="AE23" i="3"/>
  <c r="AK23" i="3" s="1"/>
  <c r="BP254" i="3"/>
  <c r="BP330" i="3"/>
  <c r="BL53" i="3"/>
  <c r="BP191" i="3"/>
  <c r="BL342" i="3"/>
  <c r="BM40" i="3"/>
  <c r="BM359" i="3"/>
  <c r="AB53" i="3"/>
  <c r="AH53" i="3" s="1"/>
  <c r="AF134" i="3"/>
  <c r="AL134" i="3" s="1"/>
  <c r="BN340" i="3"/>
  <c r="AE74" i="3"/>
  <c r="AK74" i="3" s="1"/>
  <c r="BL96" i="3"/>
  <c r="BP170" i="3"/>
  <c r="BN305" i="3"/>
  <c r="BL341" i="3"/>
  <c r="BQ341" i="3" s="1"/>
  <c r="BN93" i="3"/>
  <c r="BN124" i="3"/>
  <c r="AC39" i="3"/>
  <c r="AI39" i="3" s="1"/>
  <c r="AC78" i="3"/>
  <c r="AI78" i="3" s="1"/>
  <c r="AD47" i="3"/>
  <c r="AJ47" i="3" s="1"/>
  <c r="AE164" i="3"/>
  <c r="AK164" i="3" s="1"/>
  <c r="AE55" i="3"/>
  <c r="AK55" i="3" s="1"/>
  <c r="AB135" i="3"/>
  <c r="AH135" i="3" s="1"/>
  <c r="AC26" i="3"/>
  <c r="AI26" i="3" s="1"/>
  <c r="BM300" i="3"/>
  <c r="AC124" i="3"/>
  <c r="AI124" i="3" s="1"/>
  <c r="AB125" i="3"/>
  <c r="AH125" i="3" s="1"/>
  <c r="BO192" i="3"/>
  <c r="BM363" i="3"/>
  <c r="BP97" i="3"/>
  <c r="BO323" i="3"/>
  <c r="BL89" i="3"/>
  <c r="BN255" i="3"/>
  <c r="BP161" i="3"/>
  <c r="BN117" i="3"/>
  <c r="BM122" i="3"/>
  <c r="BN345" i="3"/>
  <c r="BN99" i="3"/>
  <c r="BM214" i="3"/>
  <c r="BL221" i="3"/>
  <c r="BO25" i="3"/>
  <c r="BM346" i="3"/>
  <c r="BL293" i="3"/>
  <c r="BO310" i="3"/>
  <c r="AC12" i="3"/>
  <c r="AI12" i="3" s="1"/>
  <c r="AE56" i="3"/>
  <c r="AK56" i="3" s="1"/>
  <c r="AD63" i="3"/>
  <c r="AJ63" i="3" s="1"/>
  <c r="AF126" i="3"/>
  <c r="AL126" i="3" s="1"/>
  <c r="BN167" i="3"/>
  <c r="BM116" i="3"/>
  <c r="AC15" i="3"/>
  <c r="AI15" i="3" s="1"/>
  <c r="AF161" i="3"/>
  <c r="AL161" i="3" s="1"/>
  <c r="AF103" i="3"/>
  <c r="AL103" i="3" s="1"/>
  <c r="BO262" i="3"/>
  <c r="BL258" i="3"/>
  <c r="AE32" i="3"/>
  <c r="AK32" i="3" s="1"/>
  <c r="BL55" i="3"/>
  <c r="BQ55" i="3" s="1"/>
  <c r="AE146" i="3"/>
  <c r="AK146" i="3" s="1"/>
  <c r="BL259" i="3"/>
  <c r="BQ259" i="3" s="1"/>
  <c r="BP73" i="3"/>
  <c r="AF91" i="3"/>
  <c r="AL91" i="3" s="1"/>
  <c r="BO329" i="3"/>
  <c r="BN278" i="3"/>
  <c r="BN181" i="3"/>
  <c r="BN123" i="3"/>
  <c r="BL196" i="3"/>
  <c r="BO231" i="3"/>
  <c r="BN130" i="3"/>
  <c r="BM173" i="3"/>
  <c r="BL76" i="3"/>
  <c r="BN191" i="3"/>
  <c r="BL188" i="3"/>
  <c r="BL173" i="3"/>
  <c r="BQ173" i="3" s="1"/>
  <c r="BN312" i="3"/>
  <c r="BO150" i="3"/>
  <c r="BN171" i="3"/>
  <c r="AF127" i="3"/>
  <c r="AL127" i="3" s="1"/>
  <c r="AD94" i="3"/>
  <c r="AJ94" i="3" s="1"/>
  <c r="BN110" i="3"/>
  <c r="AF15" i="3"/>
  <c r="AL15" i="3" s="1"/>
  <c r="AB50" i="3"/>
  <c r="AH50" i="3" s="1"/>
  <c r="BL331" i="3"/>
  <c r="BQ331" i="3" s="1"/>
  <c r="AE59" i="3"/>
  <c r="AK59" i="3" s="1"/>
  <c r="AD59" i="3"/>
  <c r="AJ59" i="3" s="1"/>
  <c r="AD84" i="3"/>
  <c r="AJ84" i="3" s="1"/>
  <c r="BO35" i="3"/>
  <c r="AD141" i="3"/>
  <c r="AJ141" i="3" s="1"/>
  <c r="AC13" i="3"/>
  <c r="AI13" i="3" s="1"/>
  <c r="AE162" i="3"/>
  <c r="AK162" i="3" s="1"/>
  <c r="AE64" i="3"/>
  <c r="AK64" i="3" s="1"/>
  <c r="AF18" i="3"/>
  <c r="AL18" i="3" s="1"/>
  <c r="BO209" i="3"/>
  <c r="AF43" i="3"/>
  <c r="AL43" i="3" s="1"/>
  <c r="AB10" i="3"/>
  <c r="AH10" i="3" s="1"/>
  <c r="AF101" i="3"/>
  <c r="AL101" i="3" s="1"/>
  <c r="AD106" i="3"/>
  <c r="AJ106" i="3" s="1"/>
  <c r="AC164" i="3"/>
  <c r="AI164" i="3" s="1"/>
  <c r="BO363" i="3"/>
  <c r="BL103" i="3"/>
  <c r="BL326" i="3"/>
  <c r="AD124" i="3"/>
  <c r="AJ124" i="3" s="1"/>
  <c r="AC122" i="3"/>
  <c r="AI122" i="3" s="1"/>
  <c r="AD111" i="3"/>
  <c r="AJ111" i="3" s="1"/>
  <c r="AD109" i="3"/>
  <c r="AJ109" i="3" s="1"/>
  <c r="AD24" i="3"/>
  <c r="AJ24" i="3" s="1"/>
  <c r="BO362" i="3"/>
  <c r="BO181" i="3"/>
  <c r="BN145" i="3"/>
  <c r="BM144" i="3"/>
  <c r="BL212" i="3"/>
  <c r="BQ212" i="3" s="1"/>
  <c r="BO149" i="3"/>
  <c r="BM356" i="3"/>
  <c r="BL240" i="3"/>
  <c r="AC55" i="3"/>
  <c r="AI55" i="3" s="1"/>
  <c r="BP314" i="3"/>
  <c r="BL125" i="3"/>
  <c r="BN262" i="3"/>
  <c r="AB69" i="3"/>
  <c r="AH69" i="3" s="1"/>
  <c r="AC74" i="3"/>
  <c r="AI74" i="3" s="1"/>
  <c r="BO120" i="3"/>
  <c r="BO94" i="3"/>
  <c r="AC44" i="3"/>
  <c r="AI44" i="3" s="1"/>
  <c r="AC9" i="3"/>
  <c r="AI9" i="3" s="1"/>
  <c r="AB83" i="3"/>
  <c r="AH83" i="3" s="1"/>
  <c r="AE158" i="3"/>
  <c r="AK158" i="3" s="1"/>
  <c r="AF40" i="3"/>
  <c r="AL40" i="3" s="1"/>
  <c r="BP88" i="3"/>
  <c r="AD92" i="3"/>
  <c r="AJ92" i="3" s="1"/>
  <c r="AF47" i="3"/>
  <c r="AL47" i="3" s="1"/>
  <c r="AF27" i="3"/>
  <c r="AL27" i="3" s="1"/>
  <c r="AD147" i="3"/>
  <c r="AJ147" i="3" s="1"/>
  <c r="BN30" i="3"/>
  <c r="AF86" i="3"/>
  <c r="AL86" i="3" s="1"/>
  <c r="BP152" i="3"/>
  <c r="AC142" i="3"/>
  <c r="AI142" i="3" s="1"/>
  <c r="BM140" i="3"/>
  <c r="AB16" i="3"/>
  <c r="AH16" i="3" s="1"/>
  <c r="AC73" i="3"/>
  <c r="AI73" i="3" s="1"/>
  <c r="BM234" i="3"/>
  <c r="BO123" i="3"/>
  <c r="BL252" i="3"/>
  <c r="BQ252" i="3" s="1"/>
  <c r="BP258" i="3"/>
  <c r="AC82" i="3"/>
  <c r="AI82" i="3" s="1"/>
  <c r="AD104" i="3"/>
  <c r="AJ104" i="3" s="1"/>
  <c r="BP62" i="3"/>
  <c r="BM171" i="3"/>
  <c r="BL180" i="3"/>
  <c r="BN114" i="3"/>
  <c r="BN81" i="3"/>
  <c r="BN280" i="3"/>
  <c r="BP141" i="3"/>
  <c r="BN157" i="3"/>
  <c r="BP57" i="3"/>
  <c r="AD80" i="3"/>
  <c r="AJ80" i="3" s="1"/>
  <c r="AF111" i="3"/>
  <c r="AL111" i="3" s="1"/>
  <c r="AB43" i="3"/>
  <c r="AH43" i="3" s="1"/>
  <c r="BM163" i="3"/>
  <c r="BO8" i="3"/>
  <c r="BL238" i="3"/>
  <c r="AF68" i="3"/>
  <c r="AL68" i="3" s="1"/>
  <c r="BO207" i="3"/>
  <c r="BN292" i="3"/>
  <c r="BN238" i="3"/>
  <c r="BO26" i="3"/>
  <c r="AC88" i="3"/>
  <c r="AI88" i="3" s="1"/>
  <c r="BM249" i="3"/>
  <c r="AB47" i="3"/>
  <c r="AH47" i="3" s="1"/>
  <c r="AE9" i="3"/>
  <c r="AK9" i="3" s="1"/>
  <c r="BL19" i="3"/>
  <c r="BQ19" i="3" s="1"/>
  <c r="AB59" i="3"/>
  <c r="AH59" i="3" s="1"/>
  <c r="AD138" i="3"/>
  <c r="AJ138" i="3" s="1"/>
  <c r="AD23" i="3"/>
  <c r="AJ23" i="3" s="1"/>
  <c r="BP187" i="3"/>
  <c r="AB102" i="3"/>
  <c r="AH102" i="3" s="1"/>
  <c r="AE51" i="3"/>
  <c r="AK51" i="3" s="1"/>
  <c r="AC95" i="3"/>
  <c r="AI95" i="3" s="1"/>
  <c r="AF48" i="3"/>
  <c r="AL48" i="3" s="1"/>
  <c r="AD33" i="3"/>
  <c r="AJ33" i="3" s="1"/>
  <c r="AE159" i="3"/>
  <c r="AK159" i="3" s="1"/>
  <c r="AB147" i="3"/>
  <c r="AH147" i="3" s="1"/>
  <c r="BO220" i="3"/>
  <c r="BO338" i="3"/>
  <c r="BP243" i="3"/>
  <c r="AB145" i="3"/>
  <c r="AH145" i="3" s="1"/>
  <c r="BP47" i="3"/>
  <c r="AF39" i="3"/>
  <c r="AL39" i="3" s="1"/>
  <c r="BM296" i="3"/>
  <c r="BP85" i="3"/>
  <c r="BP231" i="3"/>
  <c r="BP189" i="3"/>
  <c r="BM39" i="3"/>
  <c r="BL354" i="3"/>
  <c r="BO139" i="3"/>
  <c r="BO351" i="3"/>
  <c r="BP256" i="3"/>
  <c r="BP184" i="3"/>
  <c r="BM115" i="3"/>
  <c r="BM132" i="3"/>
  <c r="BL44" i="3"/>
  <c r="BQ44" i="3" s="1"/>
  <c r="BO151" i="3"/>
  <c r="AB162" i="3"/>
  <c r="AH162" i="3" s="1"/>
  <c r="BL186" i="3"/>
  <c r="BM215" i="3"/>
  <c r="AF53" i="3"/>
  <c r="AL53" i="3" s="1"/>
  <c r="BP92" i="3"/>
  <c r="BO337" i="3"/>
  <c r="BP345" i="3"/>
  <c r="BL159" i="3"/>
  <c r="BP299" i="3"/>
  <c r="AB62" i="3"/>
  <c r="AH62" i="3" s="1"/>
  <c r="AB22" i="3"/>
  <c r="AH22" i="3" s="1"/>
  <c r="AB87" i="3"/>
  <c r="AH87" i="3" s="1"/>
  <c r="AB25" i="3"/>
  <c r="AH25" i="3" s="1"/>
  <c r="AD69" i="3"/>
  <c r="AJ69" i="3" s="1"/>
  <c r="BL257" i="3"/>
  <c r="BO313" i="3"/>
  <c r="AD53" i="3"/>
  <c r="AJ53" i="3" s="1"/>
  <c r="BL144" i="3"/>
  <c r="BQ144" i="3" s="1"/>
  <c r="AB92" i="3"/>
  <c r="AH92" i="3" s="1"/>
  <c r="AE121" i="3"/>
  <c r="AK121" i="3" s="1"/>
  <c r="AC57" i="3"/>
  <c r="AI57" i="3" s="1"/>
  <c r="AB19" i="3"/>
  <c r="AH19" i="3" s="1"/>
  <c r="AE109" i="3"/>
  <c r="AK109" i="3" s="1"/>
  <c r="AF7" i="3"/>
  <c r="AL7" i="3" s="1"/>
  <c r="AE113" i="3"/>
  <c r="AK113" i="3" s="1"/>
  <c r="AF16" i="3"/>
  <c r="AL16" i="3" s="1"/>
  <c r="AD99" i="3"/>
  <c r="AJ99" i="3" s="1"/>
  <c r="BO273" i="3"/>
  <c r="BL214" i="3"/>
  <c r="BN53" i="3"/>
  <c r="BN235" i="3"/>
  <c r="BM54" i="3"/>
  <c r="BO104" i="3"/>
  <c r="BO89" i="3"/>
  <c r="AF115" i="3"/>
  <c r="AL115" i="3" s="1"/>
  <c r="BO98" i="3"/>
  <c r="BL197" i="3"/>
  <c r="AB56" i="3"/>
  <c r="AH56" i="3" s="1"/>
  <c r="BP137" i="3"/>
  <c r="BP39" i="3"/>
  <c r="BL351" i="3"/>
  <c r="AC99" i="3"/>
  <c r="AI99" i="3" s="1"/>
  <c r="BL115" i="3"/>
  <c r="BQ115" i="3" s="1"/>
  <c r="BN249" i="3"/>
  <c r="BM32" i="3"/>
  <c r="BO271" i="3"/>
  <c r="BP270" i="3"/>
  <c r="AB119" i="3"/>
  <c r="AH119" i="3" s="1"/>
  <c r="AE157" i="3"/>
  <c r="AK157" i="3" s="1"/>
  <c r="AB155" i="3"/>
  <c r="AH155" i="3" s="1"/>
  <c r="AF80" i="3"/>
  <c r="AL80" i="3" s="1"/>
  <c r="BN329" i="3"/>
  <c r="AC10" i="3"/>
  <c r="AI10" i="3" s="1"/>
  <c r="BN14" i="3"/>
  <c r="AD8" i="3"/>
  <c r="AJ8" i="3" s="1"/>
  <c r="AE133" i="3"/>
  <c r="AK133" i="3" s="1"/>
  <c r="BL226" i="3"/>
  <c r="BQ226" i="3" s="1"/>
  <c r="BO40" i="3"/>
  <c r="AE20" i="3"/>
  <c r="AK20" i="3" s="1"/>
  <c r="AF100" i="3"/>
  <c r="AL100" i="3" s="1"/>
  <c r="AD50" i="3"/>
  <c r="AJ50" i="3" s="1"/>
  <c r="AB105" i="3"/>
  <c r="AH105" i="3" s="1"/>
  <c r="AC105" i="3"/>
  <c r="AI105" i="3" s="1"/>
  <c r="AF59" i="3"/>
  <c r="AL59" i="3" s="1"/>
  <c r="AC126" i="3"/>
  <c r="AI126" i="3" s="1"/>
  <c r="AF135" i="3"/>
  <c r="AL135" i="3" s="1"/>
  <c r="BN302" i="3"/>
  <c r="BN326" i="3"/>
  <c r="AB96" i="3"/>
  <c r="AH96" i="3" s="1"/>
  <c r="BM126" i="3"/>
  <c r="BN151" i="3"/>
  <c r="AD158" i="3"/>
  <c r="AJ158" i="3" s="1"/>
  <c r="AF94" i="3"/>
  <c r="AL94" i="3" s="1"/>
  <c r="AB142" i="3"/>
  <c r="AH142" i="3" s="1"/>
  <c r="BN215" i="3"/>
  <c r="AE104" i="3"/>
  <c r="AK104" i="3" s="1"/>
  <c r="BP328" i="3"/>
  <c r="AC30" i="3"/>
  <c r="AI30" i="3" s="1"/>
  <c r="BL147" i="3"/>
  <c r="AB136" i="3"/>
  <c r="AH136" i="3" s="1"/>
  <c r="AD151" i="3"/>
  <c r="AJ151" i="3" s="1"/>
  <c r="AC106" i="3"/>
  <c r="AI106" i="3" s="1"/>
  <c r="AD21" i="3"/>
  <c r="AJ21" i="3" s="1"/>
  <c r="AD19" i="3"/>
  <c r="AJ19" i="3" s="1"/>
  <c r="AF67" i="3"/>
  <c r="AL67" i="3" s="1"/>
  <c r="AC8" i="3"/>
  <c r="AI8" i="3" s="1"/>
  <c r="BP118" i="3"/>
  <c r="BO39" i="3"/>
  <c r="AC28" i="3"/>
  <c r="AI28" i="3" s="1"/>
  <c r="AF52" i="3"/>
  <c r="AL52" i="3" s="1"/>
  <c r="BN188" i="3"/>
  <c r="BP176" i="3"/>
  <c r="BN18" i="3"/>
  <c r="AB11" i="3"/>
  <c r="AH11" i="3" s="1"/>
  <c r="AB64" i="3"/>
  <c r="AH64" i="3" s="1"/>
  <c r="AD75" i="3"/>
  <c r="AJ75" i="3" s="1"/>
  <c r="AE82" i="3"/>
  <c r="AK82" i="3" s="1"/>
  <c r="BP245" i="3"/>
  <c r="BM176" i="3"/>
  <c r="BP165" i="3"/>
  <c r="BO159" i="3"/>
  <c r="BM351" i="3"/>
  <c r="AB163" i="3"/>
  <c r="AH163" i="3" s="1"/>
  <c r="AE60" i="3"/>
  <c r="AK60" i="3" s="1"/>
  <c r="BO103" i="3"/>
  <c r="AF8" i="3"/>
  <c r="AL8" i="3" s="1"/>
  <c r="AF60" i="3"/>
  <c r="AL60" i="3" s="1"/>
  <c r="AD102" i="3"/>
  <c r="AJ102" i="3" s="1"/>
  <c r="BP83" i="3"/>
  <c r="BM121" i="3"/>
  <c r="BO336" i="3"/>
  <c r="AB82" i="3"/>
  <c r="AH82" i="3" s="1"/>
  <c r="AC32" i="3"/>
  <c r="AI32" i="3" s="1"/>
  <c r="AB98" i="3"/>
  <c r="AH98" i="3" s="1"/>
  <c r="AE132" i="3"/>
  <c r="AK132" i="3" s="1"/>
  <c r="BO186" i="3"/>
  <c r="BO182" i="3"/>
  <c r="AF51" i="3"/>
  <c r="AL51" i="3" s="1"/>
  <c r="AE24" i="3"/>
  <c r="AK24" i="3" s="1"/>
  <c r="AB109" i="3"/>
  <c r="AH109" i="3" s="1"/>
  <c r="AF130" i="3"/>
  <c r="AL130" i="3" s="1"/>
  <c r="AD112" i="3"/>
  <c r="AJ112" i="3" s="1"/>
  <c r="AC114" i="3"/>
  <c r="AI114" i="3" s="1"/>
  <c r="AD64" i="3"/>
  <c r="AJ64" i="3" s="1"/>
  <c r="AC33" i="3"/>
  <c r="AI33" i="3" s="1"/>
  <c r="AE61" i="3"/>
  <c r="AK61" i="3" s="1"/>
  <c r="AF72" i="3"/>
  <c r="AL72" i="3" s="1"/>
  <c r="AF95" i="3"/>
  <c r="AL95" i="3" s="1"/>
  <c r="AE134" i="3"/>
  <c r="AK134" i="3" s="1"/>
  <c r="AB75" i="3"/>
  <c r="AH75" i="3" s="1"/>
  <c r="AD83" i="3"/>
  <c r="AJ83" i="3" s="1"/>
  <c r="BM317" i="3"/>
  <c r="AF112" i="3"/>
  <c r="AL112" i="3" s="1"/>
  <c r="BO106" i="3"/>
  <c r="BM155" i="3"/>
  <c r="BL163" i="3"/>
  <c r="BQ163" i="3" s="1"/>
  <c r="AB18" i="3"/>
  <c r="AH18" i="3" s="1"/>
  <c r="BN314" i="3"/>
  <c r="AB149" i="3"/>
  <c r="AH149" i="3" s="1"/>
  <c r="AC17" i="3"/>
  <c r="AI17" i="3" s="1"/>
  <c r="AF14" i="3"/>
  <c r="AL14" i="3" s="1"/>
  <c r="BP139" i="3"/>
  <c r="BL112" i="3"/>
  <c r="BO356" i="3"/>
  <c r="AD133" i="3"/>
  <c r="AJ133" i="3" s="1"/>
  <c r="AD37" i="3"/>
  <c r="AJ37" i="3" s="1"/>
  <c r="AB57" i="3"/>
  <c r="AH57" i="3" s="1"/>
  <c r="BO284" i="3"/>
  <c r="AF78" i="3"/>
  <c r="AL78" i="3" s="1"/>
  <c r="BN324" i="3"/>
  <c r="AD77" i="3"/>
  <c r="AJ77" i="3" s="1"/>
  <c r="BN261" i="3"/>
  <c r="BP342" i="3"/>
  <c r="BO69" i="3"/>
  <c r="BL102" i="3"/>
  <c r="BQ102" i="3" s="1"/>
  <c r="BM270" i="3"/>
  <c r="BO238" i="3"/>
  <c r="AE144" i="3"/>
  <c r="AK144" i="3" s="1"/>
  <c r="BL62" i="3"/>
  <c r="BQ62" i="3" s="1"/>
  <c r="AB151" i="3"/>
  <c r="AH151" i="3" s="1"/>
  <c r="BN158" i="3"/>
  <c r="AE94" i="3"/>
  <c r="AK94" i="3" s="1"/>
  <c r="AC135" i="3"/>
  <c r="AI135" i="3" s="1"/>
  <c r="AD120" i="3"/>
  <c r="AJ120" i="3" s="1"/>
  <c r="AE69" i="3"/>
  <c r="AK69" i="3" s="1"/>
  <c r="BM179" i="3"/>
  <c r="AB95" i="3"/>
  <c r="AH95" i="3" s="1"/>
  <c r="AE53" i="3"/>
  <c r="AK53" i="3" s="1"/>
  <c r="AE77" i="3"/>
  <c r="AK77" i="3" s="1"/>
  <c r="AF10" i="3"/>
  <c r="AL10" i="3" s="1"/>
  <c r="AE83" i="3"/>
  <c r="AK83" i="3" s="1"/>
  <c r="BO62" i="3"/>
  <c r="AF137" i="3"/>
  <c r="AL137" i="3" s="1"/>
  <c r="BM347" i="3"/>
  <c r="AB97" i="3"/>
  <c r="AH97" i="3" s="1"/>
  <c r="BM348" i="3"/>
  <c r="AF85" i="3"/>
  <c r="AL85" i="3" s="1"/>
  <c r="BO200" i="3"/>
  <c r="BM207" i="3"/>
  <c r="AB150" i="3"/>
  <c r="AH150" i="3" s="1"/>
  <c r="BP125" i="3"/>
  <c r="AE33" i="3"/>
  <c r="AK33" i="3" s="1"/>
  <c r="AF42" i="3"/>
  <c r="AL42" i="3" s="1"/>
  <c r="AB139" i="3"/>
  <c r="AH139" i="3" s="1"/>
  <c r="AC154" i="3"/>
  <c r="AI154" i="3" s="1"/>
  <c r="AD41" i="3"/>
  <c r="AJ41" i="3" s="1"/>
  <c r="BM248" i="3"/>
  <c r="BO326" i="3"/>
  <c r="BL166" i="3"/>
  <c r="BQ166" i="3" s="1"/>
  <c r="AB60" i="3"/>
  <c r="AH60" i="3" s="1"/>
  <c r="BN73" i="3"/>
  <c r="AC145" i="3"/>
  <c r="AI145" i="3" s="1"/>
  <c r="BL337" i="3"/>
  <c r="BQ337" i="3" s="1"/>
  <c r="AC85" i="3"/>
  <c r="AI85" i="3" s="1"/>
  <c r="AE28" i="3"/>
  <c r="AK28" i="3" s="1"/>
  <c r="BP322" i="3"/>
  <c r="AD12" i="3"/>
  <c r="AJ12" i="3" s="1"/>
  <c r="BM287" i="3"/>
  <c r="BL145" i="3"/>
  <c r="AF120" i="3"/>
  <c r="AL120" i="3" s="1"/>
  <c r="AF29" i="3"/>
  <c r="AL29" i="3" s="1"/>
  <c r="AE66" i="3"/>
  <c r="AK66" i="3" s="1"/>
  <c r="AF106" i="3"/>
  <c r="AL106" i="3" s="1"/>
  <c r="BP235" i="3"/>
  <c r="AB101" i="3"/>
  <c r="AH101" i="3" s="1"/>
  <c r="AD25" i="3"/>
  <c r="AJ25" i="3" s="1"/>
  <c r="AB143" i="3"/>
  <c r="AH143" i="3" s="1"/>
  <c r="AE153" i="3"/>
  <c r="AK153" i="3" s="1"/>
  <c r="AC161" i="3"/>
  <c r="AI161" i="3" s="1"/>
  <c r="AD68" i="3"/>
  <c r="AJ68" i="3" s="1"/>
  <c r="BN162" i="3"/>
  <c r="AE37" i="3"/>
  <c r="AK37" i="3" s="1"/>
  <c r="AD156" i="3"/>
  <c r="AJ156" i="3" s="1"/>
  <c r="BN180" i="3"/>
  <c r="BL185" i="3"/>
  <c r="BQ185" i="3" s="1"/>
  <c r="AC79" i="3"/>
  <c r="AI79" i="3" s="1"/>
  <c r="AB103" i="3"/>
  <c r="AH103" i="3" s="1"/>
  <c r="AF87" i="3"/>
  <c r="AL87" i="3" s="1"/>
  <c r="AD129" i="3"/>
  <c r="AJ129" i="3" s="1"/>
  <c r="AD90" i="3"/>
  <c r="AJ90" i="3" s="1"/>
  <c r="AC51" i="3"/>
  <c r="AI51" i="3" s="1"/>
  <c r="AD73" i="3"/>
  <c r="AJ73" i="3" s="1"/>
  <c r="AE40" i="3"/>
  <c r="AK40" i="3" s="1"/>
  <c r="AE43" i="3"/>
  <c r="AK43" i="3" s="1"/>
  <c r="BN135" i="3"/>
  <c r="AD42" i="3"/>
  <c r="AJ42" i="3" s="1"/>
  <c r="AC146" i="3"/>
  <c r="AI146" i="3" s="1"/>
  <c r="BL157" i="3"/>
  <c r="AE50" i="3"/>
  <c r="AK50" i="3" s="1"/>
  <c r="AE103" i="3"/>
  <c r="AK103" i="3" s="1"/>
  <c r="AC29" i="3"/>
  <c r="AI29" i="3" s="1"/>
  <c r="BP198" i="3"/>
  <c r="BN287" i="3"/>
  <c r="BL250" i="3"/>
  <c r="AC45" i="3"/>
  <c r="AI45" i="3" s="1"/>
  <c r="AF93" i="3"/>
  <c r="AL93" i="3" s="1"/>
  <c r="BM147" i="3"/>
  <c r="AB99" i="3"/>
  <c r="AH99" i="3" s="1"/>
  <c r="AB46" i="3"/>
  <c r="AH46" i="3" s="1"/>
  <c r="AE149" i="3"/>
  <c r="AK149" i="3" s="1"/>
  <c r="AE130" i="3"/>
  <c r="AK130" i="3" s="1"/>
  <c r="AB77" i="3"/>
  <c r="AH77" i="3" s="1"/>
  <c r="AD60" i="3"/>
  <c r="AJ60" i="3" s="1"/>
  <c r="BP197" i="3"/>
  <c r="BP211" i="3"/>
  <c r="AB89" i="3"/>
  <c r="AH89" i="3" s="1"/>
  <c r="AC76" i="3"/>
  <c r="AI76" i="3" s="1"/>
  <c r="AC27" i="3"/>
  <c r="AI27" i="3" s="1"/>
  <c r="AE95" i="3"/>
  <c r="AK95" i="3" s="1"/>
  <c r="AE108" i="3"/>
  <c r="AK108" i="3" s="1"/>
  <c r="BN232" i="3"/>
  <c r="AB158" i="3"/>
  <c r="AH158" i="3" s="1"/>
  <c r="AC52" i="3"/>
  <c r="AI52" i="3" s="1"/>
  <c r="AD35" i="3"/>
  <c r="AJ35" i="3" s="1"/>
  <c r="AF65" i="3"/>
  <c r="AL65" i="3" s="1"/>
  <c r="BL332" i="3"/>
  <c r="BQ332" i="3" s="1"/>
  <c r="AF19" i="3"/>
  <c r="AL19" i="3" s="1"/>
  <c r="AD66" i="3"/>
  <c r="AJ66" i="3" s="1"/>
  <c r="AE105" i="3"/>
  <c r="AK105" i="3" s="1"/>
  <c r="AB112" i="3"/>
  <c r="AH112" i="3" s="1"/>
  <c r="AC68" i="3"/>
  <c r="AI68" i="3" s="1"/>
  <c r="AC165" i="3"/>
  <c r="AI165" i="3" s="1"/>
  <c r="AC157" i="3"/>
  <c r="AI157" i="3" s="1"/>
  <c r="AC80" i="3"/>
  <c r="AI80" i="3" s="1"/>
  <c r="BM61" i="3"/>
  <c r="BN107" i="3"/>
  <c r="BM164" i="3"/>
  <c r="BN316" i="3"/>
  <c r="BO141" i="3"/>
  <c r="BN346" i="3"/>
  <c r="BN140" i="3"/>
  <c r="AB134" i="3"/>
  <c r="AH134" i="3" s="1"/>
  <c r="AC75" i="3"/>
  <c r="AI75" i="3" s="1"/>
  <c r="AF114" i="3"/>
  <c r="AL114" i="3" s="1"/>
  <c r="AB6" i="3"/>
  <c r="AH6" i="3" s="1"/>
  <c r="AC70" i="3"/>
  <c r="AI70" i="3" s="1"/>
  <c r="BM74" i="3"/>
  <c r="AD140" i="3"/>
  <c r="AJ140" i="3" s="1"/>
  <c r="AF71" i="3"/>
  <c r="AL71" i="3" s="1"/>
  <c r="BP105" i="3"/>
  <c r="BM28" i="3"/>
  <c r="AC54" i="3"/>
  <c r="AI54" i="3" s="1"/>
  <c r="BL317" i="3"/>
  <c r="AF116" i="3"/>
  <c r="AL116" i="3" s="1"/>
  <c r="AD65" i="3"/>
  <c r="AJ65" i="3" s="1"/>
  <c r="AB144" i="3"/>
  <c r="AH144" i="3" s="1"/>
  <c r="AE41" i="3"/>
  <c r="AK41" i="3" s="1"/>
  <c r="AD45" i="3"/>
  <c r="AJ45" i="3" s="1"/>
  <c r="AE93" i="3"/>
  <c r="AK93" i="3" s="1"/>
  <c r="BO71" i="3"/>
  <c r="AE161" i="3"/>
  <c r="AK161" i="3" s="1"/>
  <c r="BN187" i="3"/>
  <c r="AD32" i="3"/>
  <c r="AJ32" i="3" s="1"/>
  <c r="AB39" i="3"/>
  <c r="AH39" i="3" s="1"/>
  <c r="AD128" i="3"/>
  <c r="AJ128" i="3" s="1"/>
  <c r="AB85" i="3"/>
  <c r="AH85" i="3" s="1"/>
  <c r="AC133" i="3"/>
  <c r="AI133" i="3" s="1"/>
  <c r="BP305" i="3"/>
  <c r="AF62" i="3"/>
  <c r="AL62" i="3" s="1"/>
  <c r="BM184" i="3"/>
  <c r="AB115" i="3"/>
  <c r="AH115" i="3" s="1"/>
  <c r="AB84" i="3"/>
  <c r="AH84" i="3" s="1"/>
  <c r="AE138" i="3"/>
  <c r="AK138" i="3" s="1"/>
  <c r="AB13" i="3"/>
  <c r="AH13" i="3" s="1"/>
  <c r="AB70" i="3"/>
  <c r="AH70" i="3" s="1"/>
  <c r="AF28" i="3"/>
  <c r="AL28" i="3" s="1"/>
  <c r="AC94" i="3"/>
  <c r="AI94" i="3" s="1"/>
  <c r="BP112" i="3"/>
  <c r="AF21" i="3"/>
  <c r="AL21" i="3" s="1"/>
  <c r="BL348" i="3"/>
  <c r="AB24" i="3"/>
  <c r="AH24" i="3" s="1"/>
  <c r="AD70" i="3"/>
  <c r="AJ70" i="3" s="1"/>
  <c r="AD137" i="3"/>
  <c r="AJ137" i="3" s="1"/>
  <c r="AD28" i="3"/>
  <c r="AJ28" i="3" s="1"/>
  <c r="AD150" i="3"/>
  <c r="AJ150" i="3" s="1"/>
  <c r="AC49" i="3"/>
  <c r="AI49" i="3" s="1"/>
  <c r="BM312" i="3"/>
  <c r="AD161" i="3"/>
  <c r="AJ161" i="3" s="1"/>
  <c r="AB141" i="3"/>
  <c r="AH141" i="3" s="1"/>
  <c r="AF117" i="3"/>
  <c r="AL117" i="3" s="1"/>
  <c r="BO128" i="3"/>
  <c r="AD76" i="3"/>
  <c r="AJ76" i="3" s="1"/>
  <c r="AC103" i="3"/>
  <c r="AI103" i="3" s="1"/>
  <c r="AD119" i="3"/>
  <c r="AJ119" i="3" s="1"/>
  <c r="AE88" i="3"/>
  <c r="AK88" i="3" s="1"/>
  <c r="AE73" i="3"/>
  <c r="AK73" i="3" s="1"/>
  <c r="BO274" i="3"/>
  <c r="AC72" i="3"/>
  <c r="AI72" i="3" s="1"/>
  <c r="AD122" i="3"/>
  <c r="AJ122" i="3" s="1"/>
  <c r="AF122" i="3"/>
  <c r="AL122" i="3" s="1"/>
  <c r="AD48" i="3"/>
  <c r="AJ48" i="3" s="1"/>
  <c r="BO96" i="3"/>
  <c r="AD85" i="3"/>
  <c r="AJ85" i="3" s="1"/>
  <c r="AD30" i="3"/>
  <c r="AJ30" i="3" s="1"/>
  <c r="BP358" i="3"/>
  <c r="AD160" i="3"/>
  <c r="AJ160" i="3" s="1"/>
  <c r="AE90" i="3"/>
  <c r="AK90" i="3" s="1"/>
  <c r="AE119" i="3"/>
  <c r="AK119" i="3" s="1"/>
  <c r="AE75" i="3"/>
  <c r="AK75" i="3" s="1"/>
  <c r="AF58" i="3"/>
  <c r="AL58" i="3" s="1"/>
  <c r="AB79" i="3"/>
  <c r="AH79" i="3" s="1"/>
  <c r="AF141" i="3"/>
  <c r="AL141" i="3" s="1"/>
  <c r="BP87" i="3"/>
  <c r="BM267" i="3"/>
  <c r="AF79" i="3"/>
  <c r="AL79" i="3" s="1"/>
  <c r="BP111" i="3"/>
  <c r="AC144" i="3"/>
  <c r="AI144" i="3" s="1"/>
  <c r="AF99" i="3"/>
  <c r="AL99" i="3" s="1"/>
  <c r="AF162" i="3"/>
  <c r="AL162" i="3" s="1"/>
  <c r="AC150" i="3"/>
  <c r="AI150" i="3" s="1"/>
  <c r="BN25" i="3"/>
  <c r="BL349" i="3"/>
  <c r="BQ349" i="3" s="1"/>
  <c r="BP357" i="3"/>
  <c r="BL241" i="3"/>
  <c r="BQ241" i="3" s="1"/>
  <c r="AB160" i="3"/>
  <c r="AH160" i="3" s="1"/>
  <c r="AD57" i="3"/>
  <c r="AJ57" i="3" s="1"/>
  <c r="BL343" i="3"/>
  <c r="BL248" i="3"/>
  <c r="AB138" i="3"/>
  <c r="AH138" i="3" s="1"/>
  <c r="AF26" i="3"/>
  <c r="AL26" i="3" s="1"/>
  <c r="AC131" i="3"/>
  <c r="AI131" i="3" s="1"/>
  <c r="BL280" i="3"/>
  <c r="BQ280" i="3" s="1"/>
  <c r="AF92" i="3"/>
  <c r="AL92" i="3" s="1"/>
  <c r="AC83" i="3"/>
  <c r="AI83" i="3" s="1"/>
  <c r="AB118" i="3"/>
  <c r="AH118" i="3" s="1"/>
  <c r="BP238" i="3"/>
  <c r="AF33" i="3"/>
  <c r="AL33" i="3" s="1"/>
  <c r="BO148" i="3"/>
  <c r="BO230" i="3"/>
  <c r="BL71" i="3"/>
  <c r="AE135" i="3"/>
  <c r="AK135" i="3" s="1"/>
  <c r="BP247" i="3"/>
  <c r="AC63" i="3"/>
  <c r="AI63" i="3" s="1"/>
  <c r="BM263" i="3"/>
  <c r="AF36" i="3"/>
  <c r="AL36" i="3" s="1"/>
  <c r="AC137" i="3"/>
  <c r="AI137" i="3" s="1"/>
  <c r="AD126" i="3"/>
  <c r="AJ126" i="3" s="1"/>
  <c r="AF70" i="3"/>
  <c r="AL70" i="3" s="1"/>
  <c r="AF125" i="3"/>
  <c r="AL125" i="3" s="1"/>
  <c r="AF74" i="3"/>
  <c r="AL74" i="3" s="1"/>
  <c r="BN303" i="3"/>
  <c r="AC149" i="3"/>
  <c r="AI149" i="3" s="1"/>
  <c r="AB153" i="3"/>
  <c r="AH153" i="3" s="1"/>
  <c r="AC6" i="3"/>
  <c r="AI6" i="3" s="1"/>
  <c r="AB80" i="3"/>
  <c r="AH80" i="3" s="1"/>
  <c r="AD123" i="3"/>
  <c r="AJ123" i="3" s="1"/>
  <c r="AC14" i="3"/>
  <c r="AI14" i="3" s="1"/>
  <c r="AD61" i="3"/>
  <c r="AJ61" i="3" s="1"/>
  <c r="AC152" i="3"/>
  <c r="AI152" i="3" s="1"/>
  <c r="AC69" i="3"/>
  <c r="AI69" i="3" s="1"/>
  <c r="AE71" i="3"/>
  <c r="AK71" i="3" s="1"/>
  <c r="AB71" i="3"/>
  <c r="AH71" i="3" s="1"/>
  <c r="BP323" i="3"/>
  <c r="BM310" i="3"/>
  <c r="AF77" i="3"/>
  <c r="AL77" i="3" s="1"/>
  <c r="AD139" i="3"/>
  <c r="AJ139" i="3" s="1"/>
  <c r="AE125" i="3"/>
  <c r="AK125" i="3" s="1"/>
  <c r="BP133" i="3"/>
  <c r="AC21" i="3"/>
  <c r="AI21" i="3" s="1"/>
  <c r="AF139" i="3"/>
  <c r="AL139" i="3" s="1"/>
  <c r="AD143" i="3"/>
  <c r="AJ143" i="3" s="1"/>
  <c r="AB164" i="3"/>
  <c r="AH164" i="3" s="1"/>
  <c r="BM298" i="3"/>
  <c r="AE148" i="3"/>
  <c r="AK148" i="3" s="1"/>
  <c r="AB17" i="3"/>
  <c r="AH17" i="3" s="1"/>
  <c r="AC50" i="3"/>
  <c r="AI50" i="3" s="1"/>
  <c r="BN109" i="3"/>
  <c r="BL65" i="3"/>
  <c r="BQ65" i="3" s="1"/>
  <c r="AE79" i="3"/>
  <c r="AK79" i="3" s="1"/>
  <c r="AD17" i="3"/>
  <c r="AJ17" i="3" s="1"/>
  <c r="AE84" i="3"/>
  <c r="AK84" i="3" s="1"/>
  <c r="AB121" i="3"/>
  <c r="AH121" i="3" s="1"/>
  <c r="AC160" i="3"/>
  <c r="AI160" i="3" s="1"/>
  <c r="AB51" i="3"/>
  <c r="AH51" i="3" s="1"/>
  <c r="AD165" i="3"/>
  <c r="AJ165" i="3" s="1"/>
  <c r="BO156" i="3"/>
  <c r="BM261" i="3"/>
  <c r="AC111" i="3"/>
  <c r="AI111" i="3" s="1"/>
  <c r="AE42" i="3"/>
  <c r="AK42" i="3" s="1"/>
  <c r="BO266" i="3"/>
  <c r="BM316" i="3"/>
  <c r="BP91" i="3"/>
  <c r="AB32" i="3"/>
  <c r="AH32" i="3" s="1"/>
  <c r="AC163" i="3"/>
  <c r="AI163" i="3" s="1"/>
  <c r="BM217" i="3"/>
  <c r="AC48" i="3"/>
  <c r="AI48" i="3" s="1"/>
  <c r="BP269" i="3"/>
  <c r="AD18" i="3"/>
  <c r="AJ18" i="3" s="1"/>
  <c r="AF41" i="3"/>
  <c r="AL41" i="3" s="1"/>
  <c r="BL92" i="3"/>
  <c r="AD145" i="3"/>
  <c r="AJ145" i="3" s="1"/>
  <c r="AF34" i="3"/>
  <c r="AL34" i="3" s="1"/>
  <c r="AC71" i="3"/>
  <c r="AI71" i="3" s="1"/>
  <c r="AF76" i="3"/>
  <c r="AL76" i="3" s="1"/>
  <c r="AF164" i="3"/>
  <c r="AL164" i="3" s="1"/>
  <c r="BN69" i="3"/>
  <c r="AB148" i="3"/>
  <c r="AH148" i="3" s="1"/>
  <c r="AB68" i="3"/>
  <c r="AH68" i="3" s="1"/>
  <c r="AD93" i="3"/>
  <c r="AJ93" i="3" s="1"/>
  <c r="AC158" i="3"/>
  <c r="AI158" i="3" s="1"/>
  <c r="AC151" i="3"/>
  <c r="AI151" i="3" s="1"/>
  <c r="AC53" i="3"/>
  <c r="AI53" i="3" s="1"/>
  <c r="BM93" i="3"/>
  <c r="BM245" i="3"/>
  <c r="AF145" i="3"/>
  <c r="AL145" i="3" s="1"/>
  <c r="BP181" i="3"/>
  <c r="BL312" i="3"/>
  <c r="BN74" i="3"/>
  <c r="AB31" i="3"/>
  <c r="AH31" i="3" s="1"/>
  <c r="AC93" i="3"/>
  <c r="AI93" i="3" s="1"/>
  <c r="AF23" i="3"/>
  <c r="AL23" i="3" s="1"/>
  <c r="AD67" i="3"/>
  <c r="AJ67" i="3" s="1"/>
  <c r="BM319" i="3"/>
  <c r="AD44" i="3"/>
  <c r="AJ44" i="3" s="1"/>
  <c r="AC162" i="3"/>
  <c r="AI162" i="3" s="1"/>
  <c r="AE165" i="3"/>
  <c r="AK165" i="3" s="1"/>
  <c r="AF159" i="3"/>
  <c r="AL159" i="3" s="1"/>
  <c r="AD72" i="3"/>
  <c r="AJ72" i="3" s="1"/>
  <c r="AE8" i="3"/>
  <c r="AK8" i="3" s="1"/>
  <c r="AE163" i="3"/>
  <c r="AK163" i="3" s="1"/>
  <c r="AE26" i="3"/>
  <c r="AK26" i="3" s="1"/>
  <c r="AE123" i="3"/>
  <c r="AK123" i="3" s="1"/>
  <c r="AE15" i="3"/>
  <c r="AK15" i="3" s="1"/>
  <c r="AF102" i="3"/>
  <c r="AL102" i="3" s="1"/>
  <c r="BO162" i="3"/>
  <c r="AE67" i="3"/>
  <c r="AK67" i="3" s="1"/>
  <c r="AB108" i="3"/>
  <c r="AH108" i="3" s="1"/>
  <c r="AF66" i="3"/>
  <c r="AL66" i="3" s="1"/>
  <c r="AF22" i="3"/>
  <c r="AL22" i="3" s="1"/>
  <c r="AD125" i="3"/>
  <c r="AJ125" i="3" s="1"/>
  <c r="AC16" i="3"/>
  <c r="AI16" i="3" s="1"/>
  <c r="BO176" i="3"/>
  <c r="AD105" i="3"/>
  <c r="AJ105" i="3" s="1"/>
  <c r="AC113" i="3"/>
  <c r="AI113" i="3" s="1"/>
  <c r="AF107" i="3"/>
  <c r="AL107" i="3" s="1"/>
  <c r="BN199" i="3"/>
  <c r="AB88" i="3"/>
  <c r="AH88" i="3" s="1"/>
  <c r="AC110" i="3"/>
  <c r="AI110" i="3" s="1"/>
  <c r="BL101" i="3"/>
  <c r="BQ101" i="3" s="1"/>
  <c r="AD113" i="3"/>
  <c r="AJ113" i="3" s="1"/>
  <c r="AB15" i="3"/>
  <c r="AH15" i="3" s="1"/>
  <c r="AC25" i="3"/>
  <c r="AI25" i="3" s="1"/>
  <c r="AE151" i="3"/>
  <c r="AK151" i="3" s="1"/>
  <c r="AE31" i="3"/>
  <c r="AK31" i="3" s="1"/>
  <c r="BO330" i="3"/>
  <c r="BN175" i="3"/>
  <c r="AE12" i="3"/>
  <c r="AK12" i="3" s="1"/>
  <c r="AF160" i="3"/>
  <c r="AL160" i="3" s="1"/>
  <c r="BP309" i="3"/>
  <c r="AF73" i="3"/>
  <c r="AL73" i="3" s="1"/>
  <c r="BP253" i="3"/>
  <c r="AE80" i="3"/>
  <c r="AK80" i="3" s="1"/>
  <c r="AC62" i="3"/>
  <c r="AI62" i="3" s="1"/>
  <c r="AF90" i="3"/>
  <c r="AL90" i="3" s="1"/>
  <c r="AF83" i="3"/>
  <c r="AL83" i="3" s="1"/>
  <c r="AC59" i="3"/>
  <c r="AI59" i="3" s="1"/>
  <c r="AB58" i="3"/>
  <c r="AH58" i="3" s="1"/>
  <c r="AF156" i="3"/>
  <c r="AL156" i="3" s="1"/>
  <c r="AD108" i="3"/>
  <c r="AJ108" i="3" s="1"/>
  <c r="AC18" i="3"/>
  <c r="AI18" i="3" s="1"/>
  <c r="AB30" i="3"/>
  <c r="AH30" i="3" s="1"/>
  <c r="AD54" i="3"/>
  <c r="AJ54" i="3" s="1"/>
  <c r="AF128" i="3"/>
  <c r="AL128" i="3" s="1"/>
  <c r="BO233" i="3"/>
  <c r="AD163" i="3"/>
  <c r="AJ163" i="3" s="1"/>
  <c r="AF50" i="3"/>
  <c r="AL50" i="3" s="1"/>
  <c r="AD96" i="3"/>
  <c r="AJ96" i="3" s="1"/>
  <c r="AE127" i="3"/>
  <c r="AK127" i="3" s="1"/>
  <c r="BO50" i="3"/>
  <c r="AD82" i="3"/>
  <c r="AJ82" i="3" s="1"/>
  <c r="BO247" i="3"/>
  <c r="AB93" i="3"/>
  <c r="AH93" i="3" s="1"/>
  <c r="AE86" i="3"/>
  <c r="AK86" i="3" s="1"/>
  <c r="AD159" i="3"/>
  <c r="AJ159" i="3" s="1"/>
  <c r="BP14" i="3"/>
  <c r="AB126" i="3"/>
  <c r="AH126" i="3" s="1"/>
  <c r="AC130" i="3"/>
  <c r="AI130" i="3" s="1"/>
  <c r="BO87" i="3"/>
  <c r="BN245" i="3"/>
  <c r="AE97" i="3"/>
  <c r="AK97" i="3" s="1"/>
  <c r="BL99" i="3"/>
  <c r="BQ99" i="3" s="1"/>
  <c r="BP172" i="3"/>
  <c r="AB23" i="3"/>
  <c r="AH23" i="3" s="1"/>
  <c r="AE22" i="3"/>
  <c r="AK22" i="3" s="1"/>
  <c r="AB54" i="3"/>
  <c r="AH54" i="3" s="1"/>
  <c r="AB156" i="3"/>
  <c r="AH156" i="3" s="1"/>
  <c r="AE128" i="3"/>
  <c r="AK128" i="3" s="1"/>
  <c r="AE99" i="3"/>
  <c r="AK99" i="3" s="1"/>
  <c r="AF105" i="3"/>
  <c r="AL105" i="3" s="1"/>
  <c r="AF82" i="3"/>
  <c r="AL82" i="3" s="1"/>
  <c r="BL90" i="3"/>
  <c r="BO153" i="3"/>
  <c r="AD146" i="3"/>
  <c r="AJ146" i="3" s="1"/>
  <c r="BO117" i="3"/>
  <c r="AD116" i="3"/>
  <c r="AJ116" i="3" s="1"/>
  <c r="AB127" i="3"/>
  <c r="AH127" i="3" s="1"/>
  <c r="AF108" i="3"/>
  <c r="AL108" i="3" s="1"/>
  <c r="AB146" i="3"/>
  <c r="AH146" i="3" s="1"/>
  <c r="AD127" i="3"/>
  <c r="AJ127" i="3" s="1"/>
  <c r="AD7" i="3"/>
  <c r="AJ7" i="3" s="1"/>
  <c r="AD74" i="3"/>
  <c r="AJ74" i="3" s="1"/>
  <c r="AC41" i="3"/>
  <c r="AI41" i="3" s="1"/>
  <c r="AF37" i="3"/>
  <c r="AL37" i="3" s="1"/>
  <c r="BP250" i="3"/>
  <c r="AE143" i="3"/>
  <c r="AK143" i="3" s="1"/>
  <c r="AD110" i="3"/>
  <c r="AJ110" i="3" s="1"/>
  <c r="AE36" i="3"/>
  <c r="AK36" i="3" s="1"/>
  <c r="BM172" i="3"/>
  <c r="AC102" i="3"/>
  <c r="AI102" i="3" s="1"/>
  <c r="AD71" i="3"/>
  <c r="AJ71" i="3" s="1"/>
  <c r="BN354" i="3"/>
  <c r="AE160" i="3"/>
  <c r="AK160" i="3" s="1"/>
  <c r="AD11" i="3"/>
  <c r="AJ11" i="3" s="1"/>
  <c r="AF12" i="3"/>
  <c r="AL12" i="3" s="1"/>
  <c r="BL187" i="3"/>
  <c r="BQ187" i="3" s="1"/>
  <c r="AB100" i="3"/>
  <c r="AH100" i="3" s="1"/>
  <c r="AB37" i="3"/>
  <c r="AH37" i="3" s="1"/>
  <c r="AD132" i="3"/>
  <c r="AJ132" i="3" s="1"/>
  <c r="BN307" i="3"/>
  <c r="AD6" i="3"/>
  <c r="AJ6" i="3" s="1"/>
  <c r="AE141" i="3"/>
  <c r="AK141" i="3" s="1"/>
  <c r="AF140" i="3"/>
  <c r="AL140" i="3" s="1"/>
  <c r="AF113" i="3"/>
  <c r="AL113" i="3" s="1"/>
  <c r="BM345" i="3"/>
  <c r="AE25" i="3"/>
  <c r="AK25" i="3" s="1"/>
  <c r="BO76" i="3"/>
  <c r="BM51" i="3"/>
  <c r="AC134" i="3"/>
  <c r="AI134" i="3" s="1"/>
  <c r="AD153" i="3"/>
  <c r="AJ153" i="3" s="1"/>
  <c r="AE147" i="3"/>
  <c r="AK147" i="3" s="1"/>
  <c r="AE131" i="3"/>
  <c r="AK131" i="3" s="1"/>
  <c r="BM145" i="3"/>
  <c r="AE91" i="3"/>
  <c r="AK91" i="3" s="1"/>
  <c r="AD13" i="3"/>
  <c r="AJ13" i="3" s="1"/>
  <c r="AE46" i="3"/>
  <c r="AK46" i="3" s="1"/>
  <c r="AF118" i="3"/>
  <c r="AL118" i="3" s="1"/>
  <c r="AD40" i="3"/>
  <c r="AJ40" i="3" s="1"/>
  <c r="AC159" i="3"/>
  <c r="AI159" i="3" s="1"/>
  <c r="BN248" i="3"/>
  <c r="AC40" i="3"/>
  <c r="AI40" i="3" s="1"/>
  <c r="AC37" i="3"/>
  <c r="AI37" i="3" s="1"/>
  <c r="BN23" i="3"/>
  <c r="BN16" i="3"/>
  <c r="BM162" i="3"/>
  <c r="BN40" i="3"/>
  <c r="AB20" i="3"/>
  <c r="AH20" i="3" s="1"/>
  <c r="AD121" i="3"/>
  <c r="AJ121" i="3" s="1"/>
  <c r="BN46" i="3"/>
  <c r="AC100" i="3"/>
  <c r="AI100" i="3" s="1"/>
  <c r="AC119" i="3"/>
  <c r="AI119" i="3" s="1"/>
  <c r="BO293" i="3"/>
  <c r="AD164" i="3"/>
  <c r="AJ164" i="3" s="1"/>
  <c r="AD117" i="3"/>
  <c r="AJ117" i="3" s="1"/>
  <c r="AD31" i="3"/>
  <c r="AJ31" i="3" s="1"/>
  <c r="AE39" i="3"/>
  <c r="AK39" i="3" s="1"/>
  <c r="AC125" i="3"/>
  <c r="AI125" i="3" s="1"/>
  <c r="AE150" i="3"/>
  <c r="AK150" i="3" s="1"/>
  <c r="BO38" i="3"/>
  <c r="BM264" i="3"/>
  <c r="BP298" i="3"/>
  <c r="AD91" i="3"/>
  <c r="AJ91" i="3" s="1"/>
  <c r="BM308" i="3"/>
  <c r="AE139" i="3"/>
  <c r="AK139" i="3" s="1"/>
  <c r="AB120" i="3"/>
  <c r="AH120" i="3" s="1"/>
  <c r="BO348" i="3"/>
  <c r="BP180" i="3"/>
  <c r="AB94" i="3"/>
  <c r="AH94" i="3" s="1"/>
  <c r="AD34" i="3"/>
  <c r="AJ34" i="3" s="1"/>
  <c r="AC89" i="3"/>
  <c r="AI89" i="3" s="1"/>
  <c r="AE29" i="3"/>
  <c r="AK29" i="3" s="1"/>
  <c r="AE152" i="3"/>
  <c r="AK152" i="3" s="1"/>
  <c r="AE96" i="3"/>
  <c r="AK96" i="3" s="1"/>
  <c r="AC127" i="3"/>
  <c r="AI127" i="3" s="1"/>
  <c r="AF150" i="3"/>
  <c r="AL150" i="3" s="1"/>
  <c r="BO345" i="3"/>
  <c r="AF6" i="3"/>
  <c r="AL6" i="3" s="1"/>
  <c r="BP327" i="3"/>
  <c r="AB41" i="3"/>
  <c r="AH41" i="3" s="1"/>
  <c r="AC31" i="3"/>
  <c r="AI31" i="3" s="1"/>
  <c r="BO90" i="3"/>
  <c r="BN276" i="3"/>
  <c r="BM47" i="3"/>
  <c r="AD100" i="3"/>
  <c r="AJ100" i="3" s="1"/>
  <c r="AF158" i="3"/>
  <c r="AL158" i="3" s="1"/>
  <c r="AE129" i="3"/>
  <c r="AK129" i="3" s="1"/>
  <c r="AF96" i="3"/>
  <c r="AL96" i="3" s="1"/>
  <c r="BP48" i="3"/>
  <c r="AF75" i="3"/>
  <c r="AL75" i="3" s="1"/>
  <c r="BN236" i="3"/>
  <c r="AB110" i="3"/>
  <c r="AH110" i="3" s="1"/>
  <c r="BL174" i="3"/>
  <c r="BQ174" i="3" s="1"/>
  <c r="AF104" i="3"/>
  <c r="AL104" i="3" s="1"/>
  <c r="AB140" i="3"/>
  <c r="AH140" i="3" s="1"/>
  <c r="AE72" i="3"/>
  <c r="AK72" i="3" s="1"/>
  <c r="AE58" i="3"/>
  <c r="AK58" i="3" s="1"/>
  <c r="AE49" i="3"/>
  <c r="AK49" i="3" s="1"/>
  <c r="BO20" i="3"/>
  <c r="BP25" i="3"/>
  <c r="AB104" i="3"/>
  <c r="AH104" i="3" s="1"/>
  <c r="AD78" i="3"/>
  <c r="AJ78" i="3" s="1"/>
  <c r="BM333" i="3"/>
  <c r="BL222" i="3"/>
  <c r="BQ222" i="3" s="1"/>
  <c r="AB74" i="3"/>
  <c r="AH74" i="3" s="1"/>
  <c r="AB67" i="3"/>
  <c r="AH67" i="3" s="1"/>
  <c r="AF121" i="3"/>
  <c r="AL121" i="3" s="1"/>
  <c r="AC86" i="3"/>
  <c r="AI86" i="3" s="1"/>
  <c r="BN71" i="3"/>
  <c r="BM221" i="3"/>
  <c r="BO249" i="3"/>
  <c r="BM134" i="3"/>
  <c r="BO93" i="3"/>
  <c r="BO210" i="3"/>
  <c r="AB133" i="3"/>
  <c r="AH133" i="3" s="1"/>
  <c r="AE111" i="3"/>
  <c r="AK111" i="3" s="1"/>
  <c r="AB154" i="3"/>
  <c r="AH154" i="3" s="1"/>
  <c r="AB78" i="3"/>
  <c r="AH78" i="3" s="1"/>
  <c r="AB91" i="3"/>
  <c r="AH91" i="3" s="1"/>
  <c r="AC96" i="3"/>
  <c r="AI96" i="3" s="1"/>
  <c r="AF30" i="3"/>
  <c r="AL30" i="3" s="1"/>
  <c r="AC84" i="3"/>
  <c r="AI84" i="3" s="1"/>
  <c r="BV327" i="3"/>
  <c r="CA327" i="3" s="1"/>
  <c r="BV133" i="3"/>
  <c r="CA133" i="3" s="1"/>
  <c r="BV263" i="3"/>
  <c r="CA263" i="3" s="1"/>
  <c r="BV162" i="3"/>
  <c r="CA162" i="3" s="1"/>
  <c r="BV84" i="3"/>
  <c r="CA84" i="3" s="1"/>
  <c r="BV41" i="3"/>
  <c r="CA41" i="3" s="1"/>
  <c r="BV171" i="3"/>
  <c r="CA171" i="3" s="1"/>
  <c r="BV96" i="3"/>
  <c r="CA96" i="3" s="1"/>
  <c r="BV276" i="3"/>
  <c r="CA276" i="3" s="1"/>
  <c r="BV217" i="3"/>
  <c r="BV206" i="3"/>
  <c r="CA206" i="3" s="1"/>
  <c r="BV205" i="3"/>
  <c r="CA205" i="3" s="1"/>
  <c r="BV216" i="3"/>
  <c r="CA216" i="3" s="1"/>
  <c r="BV160" i="3"/>
  <c r="CA160" i="3" s="1"/>
  <c r="BV244" i="3"/>
  <c r="CA244" i="3" s="1"/>
  <c r="BV339" i="3"/>
  <c r="CA339" i="3" s="1"/>
  <c r="BV308" i="3"/>
  <c r="CA308" i="3" s="1"/>
  <c r="BV93" i="3"/>
  <c r="CA93" i="3" s="1"/>
  <c r="BV99" i="3"/>
  <c r="CA99" i="3" s="1"/>
  <c r="BV104" i="3"/>
  <c r="CA104" i="3" s="1"/>
  <c r="BV230" i="3"/>
  <c r="CA230" i="3" s="1"/>
  <c r="BV336" i="3"/>
  <c r="CA336" i="3" s="1"/>
  <c r="BV256" i="3"/>
  <c r="CA256" i="3" s="1"/>
  <c r="BV202" i="3"/>
  <c r="CA202" i="3" s="1"/>
  <c r="BV43" i="3"/>
  <c r="CA43" i="3" s="1"/>
  <c r="BV277" i="3"/>
  <c r="BV148" i="3"/>
  <c r="CA148" i="3" s="1"/>
  <c r="BV147" i="3"/>
  <c r="CA147" i="3" s="1"/>
  <c r="BV286" i="3"/>
  <c r="CA286" i="3" s="1"/>
  <c r="BV290" i="3"/>
  <c r="CA290" i="3" s="1"/>
  <c r="BV158" i="3"/>
  <c r="CA158" i="3" s="1"/>
  <c r="BV13" i="3"/>
  <c r="BV361" i="3"/>
  <c r="CA361" i="3" s="1"/>
  <c r="BV311" i="3"/>
  <c r="CA311" i="3" s="1"/>
  <c r="BV50" i="3"/>
  <c r="CA50" i="3" s="1"/>
  <c r="BV83" i="3"/>
  <c r="CA83" i="3" s="1"/>
  <c r="BV37" i="3"/>
  <c r="BV116" i="3"/>
  <c r="CA116" i="3" s="1"/>
  <c r="BV257" i="3"/>
  <c r="CA257" i="3" s="1"/>
  <c r="BV220" i="3"/>
  <c r="CA220" i="3" s="1"/>
  <c r="BV55" i="3"/>
  <c r="BV219" i="3"/>
  <c r="CA219" i="3" s="1"/>
  <c r="BV248" i="3"/>
  <c r="CA248" i="3" s="1"/>
  <c r="BV98" i="3"/>
  <c r="BV48" i="3"/>
  <c r="BV352" i="3"/>
  <c r="CA352" i="3" s="1"/>
  <c r="BV123" i="3"/>
  <c r="CA123" i="3" s="1"/>
  <c r="BV247" i="3"/>
  <c r="CA247" i="3" s="1"/>
  <c r="BV224" i="3"/>
  <c r="CA224" i="3" s="1"/>
  <c r="BV32" i="3"/>
  <c r="CA32" i="3" s="1"/>
  <c r="BV63" i="3"/>
  <c r="CA63" i="3" s="1"/>
  <c r="BV359" i="3"/>
  <c r="CA359" i="3" s="1"/>
  <c r="BV91" i="3"/>
  <c r="BV165" i="3"/>
  <c r="CA165" i="3" s="1"/>
  <c r="BV126" i="3"/>
  <c r="CA126" i="3" s="1"/>
  <c r="BV338" i="3"/>
  <c r="CA338" i="3" s="1"/>
  <c r="BV167" i="3"/>
  <c r="CA167" i="3" s="1"/>
  <c r="BV281" i="3"/>
  <c r="CA281" i="3" s="1"/>
  <c r="BV303" i="3"/>
  <c r="CA303" i="3" s="1"/>
  <c r="BV267" i="3"/>
  <c r="CA267" i="3" s="1"/>
  <c r="BV288" i="3"/>
  <c r="CA288" i="3" s="1"/>
  <c r="BV118" i="3"/>
  <c r="CA118" i="3" s="1"/>
  <c r="BV6" i="3"/>
  <c r="BV89" i="3"/>
  <c r="CA89" i="3" s="1"/>
  <c r="BV212" i="3"/>
  <c r="CA212" i="3" s="1"/>
  <c r="BV31" i="3"/>
  <c r="BV301" i="3"/>
  <c r="CA301" i="3" s="1"/>
  <c r="BV81" i="3"/>
  <c r="CA81" i="3" s="1"/>
  <c r="BV309" i="3"/>
  <c r="CA309" i="3" s="1"/>
  <c r="BV66" i="3"/>
  <c r="BV260" i="3"/>
  <c r="CA260" i="3" s="1"/>
  <c r="BV307" i="3"/>
  <c r="CA307" i="3" s="1"/>
  <c r="BV278" i="3"/>
  <c r="CA278" i="3" s="1"/>
  <c r="BV215" i="3"/>
  <c r="CA215" i="3" s="1"/>
  <c r="BV67" i="3"/>
  <c r="CA67" i="3" s="1"/>
  <c r="BV362" i="3"/>
  <c r="CA362" i="3" s="1"/>
  <c r="BV172" i="3"/>
  <c r="CA172" i="3" s="1"/>
  <c r="BV292" i="3"/>
  <c r="CA292" i="3" s="1"/>
  <c r="BV137" i="3"/>
  <c r="CA137" i="3" s="1"/>
  <c r="BO6" i="3"/>
  <c r="BV39" i="3"/>
  <c r="CA39" i="3" s="1"/>
  <c r="BV196" i="3"/>
  <c r="CA196" i="3" s="1"/>
  <c r="BV201" i="3"/>
  <c r="CA201" i="3" s="1"/>
  <c r="BV58" i="3"/>
  <c r="BV192" i="3"/>
  <c r="CA192" i="3" s="1"/>
  <c r="BV69" i="3"/>
  <c r="CA69" i="3" s="1"/>
  <c r="BV330" i="3"/>
  <c r="CA330" i="3" s="1"/>
  <c r="BV355" i="3"/>
  <c r="CA355" i="3" s="1"/>
  <c r="CA6" i="3"/>
  <c r="BV282" i="3"/>
  <c r="CA282" i="3" s="1"/>
  <c r="BV179" i="3"/>
  <c r="CA179" i="3" s="1"/>
  <c r="BV57" i="3"/>
  <c r="CA57" i="3" s="1"/>
  <c r="BV21" i="3"/>
  <c r="BV78" i="3"/>
  <c r="CA78" i="3" s="1"/>
  <c r="BV302" i="3"/>
  <c r="CA302" i="3" s="1"/>
  <c r="BV151" i="3"/>
  <c r="CA151" i="3" s="1"/>
  <c r="BV139" i="3"/>
  <c r="CA139" i="3" s="1"/>
  <c r="BV132" i="3"/>
  <c r="CA132" i="3" s="1"/>
  <c r="BV240" i="3"/>
  <c r="CA240" i="3" s="1"/>
  <c r="BV246" i="3"/>
  <c r="CA246" i="3" s="1"/>
  <c r="BV235" i="3"/>
  <c r="CA235" i="3" s="1"/>
  <c r="BV154" i="3"/>
  <c r="CA154" i="3" s="1"/>
  <c r="BV337" i="3"/>
  <c r="CA337" i="3" s="1"/>
  <c r="BV105" i="3"/>
  <c r="BV365" i="3"/>
  <c r="BV221" i="3"/>
  <c r="CA221" i="3" s="1"/>
  <c r="BV289" i="3"/>
  <c r="CA289" i="3" s="1"/>
  <c r="BV314" i="3"/>
  <c r="CA314" i="3" s="1"/>
  <c r="BV342" i="3"/>
  <c r="CA342" i="3" s="1"/>
  <c r="BV241" i="3"/>
  <c r="CA241" i="3" s="1"/>
  <c r="BV227" i="3"/>
  <c r="CA227" i="3" s="1"/>
  <c r="BV305" i="3"/>
  <c r="CA305" i="3" s="1"/>
  <c r="BV30" i="3"/>
  <c r="CA30" i="3" s="1"/>
  <c r="BV243" i="3"/>
  <c r="CA243" i="3" s="1"/>
  <c r="BV325" i="3"/>
  <c r="CA325" i="3" s="1"/>
  <c r="BV97" i="3"/>
  <c r="CA97" i="3" s="1"/>
  <c r="BV255" i="3"/>
  <c r="CA255" i="3" s="1"/>
  <c r="BV42" i="3"/>
  <c r="BV310" i="3"/>
  <c r="CA310" i="3" s="1"/>
  <c r="BV354" i="3"/>
  <c r="CA354" i="3" s="1"/>
  <c r="BV312" i="3"/>
  <c r="CA312" i="3" s="1"/>
  <c r="BV52" i="3"/>
  <c r="CA52" i="3" s="1"/>
  <c r="BV353" i="3"/>
  <c r="CA353" i="3" s="1"/>
  <c r="BV298" i="3"/>
  <c r="CA298" i="3" s="1"/>
  <c r="BV329" i="3"/>
  <c r="CA329" i="3" s="1"/>
  <c r="BV283" i="3"/>
  <c r="CA283" i="3" s="1"/>
  <c r="BV174" i="3"/>
  <c r="CA174" i="3" s="1"/>
  <c r="BV101" i="3"/>
  <c r="CA101" i="3" s="1"/>
  <c r="BV360" i="3"/>
  <c r="BV199" i="3"/>
  <c r="CA199" i="3" s="1"/>
  <c r="BV128" i="3"/>
  <c r="BV8" i="3"/>
  <c r="BV294" i="3"/>
  <c r="CA294" i="3" s="1"/>
  <c r="BV188" i="3"/>
  <c r="CA188" i="3" s="1"/>
  <c r="BV242" i="3"/>
  <c r="CA242" i="3" s="1"/>
  <c r="BV189" i="3"/>
  <c r="CA189" i="3" s="1"/>
  <c r="BV291" i="3"/>
  <c r="CA291" i="3" s="1"/>
  <c r="BV77" i="3"/>
  <c r="CA77" i="3" s="1"/>
  <c r="BV94" i="3"/>
  <c r="CA94" i="3" s="1"/>
  <c r="BV90" i="3"/>
  <c r="CA90" i="3" s="1"/>
  <c r="BV274" i="3"/>
  <c r="CA274" i="3" s="1"/>
  <c r="BV138" i="3"/>
  <c r="CA138" i="3" s="1"/>
  <c r="BV233" i="3"/>
  <c r="CA233" i="3" s="1"/>
  <c r="BV141" i="3"/>
  <c r="CA141" i="3" s="1"/>
  <c r="BV119" i="3"/>
  <c r="CA119" i="3" s="1"/>
  <c r="BV24" i="3"/>
  <c r="CA24" i="3" s="1"/>
  <c r="BV323" i="3"/>
  <c r="CA323" i="3" s="1"/>
  <c r="BV350" i="3"/>
  <c r="CA350" i="3" s="1"/>
  <c r="BV238" i="3"/>
  <c r="CA238" i="3" s="1"/>
  <c r="BV214" i="3"/>
  <c r="CA214" i="3" s="1"/>
  <c r="BV102" i="3"/>
  <c r="CA102" i="3" s="1"/>
  <c r="BV173" i="3"/>
  <c r="CA173" i="3" s="1"/>
  <c r="BV237" i="3"/>
  <c r="CA237" i="3" s="1"/>
  <c r="BV331" i="3"/>
  <c r="CA331" i="3" s="1"/>
  <c r="BV347" i="3"/>
  <c r="CA347" i="3" s="1"/>
  <c r="BV51" i="3"/>
  <c r="BV92" i="3"/>
  <c r="CA92" i="3" s="1"/>
  <c r="BV47" i="3"/>
  <c r="CA47" i="3" s="1"/>
  <c r="BV280" i="3"/>
  <c r="CA280" i="3" s="1"/>
  <c r="BV284" i="3"/>
  <c r="CA284" i="3" s="1"/>
  <c r="BV357" i="3"/>
  <c r="CA357" i="3" s="1"/>
  <c r="BV82" i="3"/>
  <c r="CA82" i="3" s="1"/>
  <c r="BV95" i="3"/>
  <c r="CA95" i="3" s="1"/>
  <c r="BV163" i="3"/>
  <c r="CA163" i="3" s="1"/>
  <c r="BV80" i="3"/>
  <c r="BV180" i="3"/>
  <c r="CA180" i="3" s="1"/>
  <c r="BV185" i="3"/>
  <c r="CA185" i="3" s="1"/>
  <c r="BV197" i="3"/>
  <c r="CA197" i="3" s="1"/>
  <c r="BV164" i="3"/>
  <c r="CA164" i="3" s="1"/>
  <c r="BV200" i="3"/>
  <c r="CA200" i="3" s="1"/>
  <c r="BV62" i="3"/>
  <c r="BV320" i="3"/>
  <c r="CA320" i="3" s="1"/>
  <c r="BV231" i="3"/>
  <c r="BV319" i="3"/>
  <c r="CA319" i="3" s="1"/>
  <c r="BV108" i="3"/>
  <c r="CA108" i="3" s="1"/>
  <c r="BV218" i="3"/>
  <c r="CA218" i="3" s="1"/>
  <c r="BV88" i="3"/>
  <c r="CA88" i="3" s="1"/>
  <c r="BV210" i="3"/>
  <c r="CA210" i="3" s="1"/>
  <c r="BV250" i="3"/>
  <c r="CA250" i="3" s="1"/>
  <c r="BV194" i="3"/>
  <c r="CA194" i="3" s="1"/>
  <c r="CA360" i="3"/>
  <c r="BV49" i="3"/>
  <c r="CA49" i="3" s="1"/>
  <c r="BV169" i="3"/>
  <c r="CA169" i="3" s="1"/>
  <c r="BV87" i="3"/>
  <c r="CA87" i="3" s="1"/>
  <c r="BV176" i="3"/>
  <c r="CA176" i="3" s="1"/>
  <c r="BV14" i="3"/>
  <c r="CA98" i="3"/>
  <c r="BV193" i="3"/>
  <c r="CA193" i="3" s="1"/>
  <c r="BV107" i="3"/>
  <c r="CA107" i="3" s="1"/>
  <c r="BV316" i="3"/>
  <c r="CA316" i="3" s="1"/>
  <c r="BV111" i="3"/>
  <c r="CA111" i="3" s="1"/>
  <c r="BV135" i="3"/>
  <c r="CA135" i="3" s="1"/>
  <c r="BV259" i="3"/>
  <c r="BV258" i="3"/>
  <c r="CA258" i="3" s="1"/>
  <c r="BV358" i="3"/>
  <c r="CA358" i="3" s="1"/>
  <c r="BV226" i="3"/>
  <c r="CA226" i="3" s="1"/>
  <c r="BV10" i="3"/>
  <c r="BV225" i="3"/>
  <c r="CA225" i="3" s="1"/>
  <c r="BV156" i="3"/>
  <c r="CA156" i="3" s="1"/>
  <c r="BV144" i="3"/>
  <c r="CA144" i="3" s="1"/>
  <c r="BV275" i="3"/>
  <c r="CA275" i="3" s="1"/>
  <c r="BV245" i="3"/>
  <c r="BV129" i="3"/>
  <c r="CA129" i="3" s="1"/>
  <c r="BV7" i="3"/>
  <c r="BV315" i="3"/>
  <c r="CA315" i="3" s="1"/>
  <c r="BV333" i="3"/>
  <c r="CA333" i="3" s="1"/>
  <c r="BV183" i="3"/>
  <c r="CA183" i="3" s="1"/>
  <c r="BV198" i="3"/>
  <c r="CA198" i="3" s="1"/>
  <c r="BV74" i="3"/>
  <c r="CA74" i="3" s="1"/>
  <c r="BV149" i="3"/>
  <c r="CA149" i="3" s="1"/>
  <c r="BV211" i="3"/>
  <c r="CA211" i="3" s="1"/>
  <c r="BV23" i="3"/>
  <c r="BV295" i="3"/>
  <c r="CA295" i="3" s="1"/>
  <c r="BV287" i="3"/>
  <c r="CA287" i="3" s="1"/>
  <c r="BV187" i="3"/>
  <c r="CA187" i="3" s="1"/>
  <c r="BV293" i="3"/>
  <c r="CA293" i="3" s="1"/>
  <c r="BV304" i="3"/>
  <c r="CA304" i="3" s="1"/>
  <c r="BV17" i="3"/>
  <c r="BV9" i="3"/>
  <c r="BV285" i="3"/>
  <c r="CA285" i="3" s="1"/>
  <c r="BV131" i="3"/>
  <c r="CA131" i="3" s="1"/>
  <c r="BV16" i="3"/>
  <c r="BV109" i="3"/>
  <c r="CA109" i="3" s="1"/>
  <c r="BV213" i="3"/>
  <c r="CA213" i="3" s="1"/>
  <c r="BV40" i="3"/>
  <c r="CA66" i="3"/>
  <c r="CA105" i="3"/>
  <c r="BV53" i="3"/>
  <c r="CA53" i="3" s="1"/>
  <c r="BV363" i="3"/>
  <c r="CA363" i="3" s="1"/>
  <c r="BV229" i="3"/>
  <c r="CA229" i="3" s="1"/>
  <c r="BV168" i="3"/>
  <c r="CA168" i="3" s="1"/>
  <c r="BV181" i="3"/>
  <c r="CA181" i="3" s="1"/>
  <c r="BV70" i="3"/>
  <c r="BV29" i="3"/>
  <c r="BV265" i="3"/>
  <c r="CA265" i="3" s="1"/>
  <c r="BV349" i="3"/>
  <c r="CA349" i="3" s="1"/>
  <c r="BV191" i="3"/>
  <c r="CA191" i="3" s="1"/>
  <c r="BV35" i="3"/>
  <c r="BV127" i="3"/>
  <c r="CA127" i="3" s="1"/>
  <c r="BV252" i="3"/>
  <c r="CA252" i="3" s="1"/>
  <c r="BV261" i="3"/>
  <c r="CA261" i="3" s="1"/>
  <c r="BV340" i="3"/>
  <c r="CA340" i="3" s="1"/>
  <c r="BV297" i="3"/>
  <c r="CA297" i="3" s="1"/>
  <c r="BV140" i="3"/>
  <c r="CA140" i="3" s="1"/>
  <c r="BV157" i="3"/>
  <c r="CA157" i="3" s="1"/>
  <c r="BV254" i="3"/>
  <c r="CA254" i="3" s="1"/>
  <c r="BV296" i="3"/>
  <c r="BV346" i="3"/>
  <c r="CA346" i="3" s="1"/>
  <c r="BV143" i="3"/>
  <c r="CA143" i="3" s="1"/>
  <c r="BV113" i="3"/>
  <c r="CA113" i="3" s="1"/>
  <c r="BV44" i="3"/>
  <c r="CA44" i="3" s="1"/>
  <c r="BV334" i="3"/>
  <c r="CA334" i="3" s="1"/>
  <c r="BV150" i="3"/>
  <c r="CA150" i="3" s="1"/>
  <c r="BV112" i="3"/>
  <c r="BV271" i="3"/>
  <c r="CA271" i="3" s="1"/>
  <c r="BV152" i="3"/>
  <c r="CA152" i="3" s="1"/>
  <c r="BV195" i="3"/>
  <c r="CA195" i="3" s="1"/>
  <c r="BV184" i="3"/>
  <c r="CA184" i="3" s="1"/>
  <c r="BV15" i="3"/>
  <c r="BV79" i="3"/>
  <c r="CA79" i="3" s="1"/>
  <c r="BV182" i="3"/>
  <c r="CA182" i="3" s="1"/>
  <c r="BV22" i="3"/>
  <c r="BV120" i="3"/>
  <c r="CA120" i="3" s="1"/>
  <c r="BV348" i="3"/>
  <c r="CA348" i="3" s="1"/>
  <c r="BV159" i="3"/>
  <c r="CA159" i="3" s="1"/>
  <c r="BV64" i="3"/>
  <c r="CA64" i="3" s="1"/>
  <c r="BV178" i="3"/>
  <c r="CA178" i="3" s="1"/>
  <c r="CA112" i="3"/>
  <c r="BV324" i="3"/>
  <c r="CA324" i="3" s="1"/>
  <c r="BV268" i="3"/>
  <c r="CA268" i="3" s="1"/>
  <c r="BV208" i="3"/>
  <c r="CA208" i="3" s="1"/>
  <c r="BV106" i="3"/>
  <c r="CA106" i="3" s="1"/>
  <c r="BV317" i="3"/>
  <c r="CA317" i="3" s="1"/>
  <c r="BV12" i="3"/>
  <c r="CA245" i="3"/>
  <c r="CA35" i="3"/>
  <c r="BV249" i="3"/>
  <c r="CA249" i="3" s="1"/>
  <c r="BV170" i="3"/>
  <c r="CA170" i="3" s="1"/>
  <c r="BV299" i="3"/>
  <c r="CA299" i="3" s="1"/>
  <c r="BV61" i="3"/>
  <c r="CA61" i="3" s="1"/>
  <c r="BV100" i="3"/>
  <c r="CA100" i="3" s="1"/>
  <c r="BV85" i="3"/>
  <c r="BV36" i="3"/>
  <c r="CA36" i="3" s="1"/>
  <c r="BV60" i="3"/>
  <c r="CA60" i="3" s="1"/>
  <c r="BV190" i="3"/>
  <c r="BV351" i="3"/>
  <c r="CA351" i="3" s="1"/>
  <c r="BV114" i="3"/>
  <c r="CA114" i="3" s="1"/>
  <c r="BV72" i="3"/>
  <c r="CA72" i="3" s="1"/>
  <c r="BV33" i="3"/>
  <c r="BV332" i="3"/>
  <c r="CA332" i="3" s="1"/>
  <c r="BV86" i="3"/>
  <c r="CA86" i="3" s="1"/>
  <c r="BV73" i="3"/>
  <c r="CA73" i="3" s="1"/>
  <c r="BV59" i="3"/>
  <c r="CA59" i="3" s="1"/>
  <c r="BV356" i="3"/>
  <c r="CA356" i="3" s="1"/>
  <c r="BV76" i="3"/>
  <c r="CA76" i="3" s="1"/>
  <c r="BV27" i="3"/>
  <c r="CA27" i="3" s="1"/>
  <c r="BV45" i="3"/>
  <c r="BV46" i="3"/>
  <c r="CA46" i="3" s="1"/>
  <c r="BV306" i="3"/>
  <c r="CA306" i="3" s="1"/>
  <c r="BV222" i="3"/>
  <c r="CA222" i="3" s="1"/>
  <c r="BV146" i="3"/>
  <c r="CA146" i="3" s="1"/>
  <c r="BV19" i="3"/>
  <c r="BV326" i="3"/>
  <c r="CA326" i="3" s="1"/>
  <c r="BV54" i="3"/>
  <c r="CA54" i="3" s="1"/>
  <c r="BV344" i="3"/>
  <c r="CA344" i="3" s="1"/>
  <c r="BV321" i="3"/>
  <c r="CA321" i="3" s="1"/>
  <c r="BV345" i="3"/>
  <c r="CA345" i="3" s="1"/>
  <c r="BV155" i="3"/>
  <c r="BV25" i="3"/>
  <c r="BV204" i="3"/>
  <c r="BV11" i="3"/>
  <c r="BV318" i="3"/>
  <c r="CA318" i="3" s="1"/>
  <c r="BV20" i="3"/>
  <c r="BV145" i="3"/>
  <c r="BV341" i="3"/>
  <c r="CA341" i="3" s="1"/>
  <c r="BV26" i="3"/>
  <c r="CA26" i="3" s="1"/>
  <c r="BV166" i="3"/>
  <c r="BV234" i="3"/>
  <c r="CA234" i="3" s="1"/>
  <c r="BV56" i="3"/>
  <c r="CA56" i="3" s="1"/>
  <c r="BV38" i="3"/>
  <c r="CA38" i="3" s="1"/>
  <c r="BV335" i="3"/>
  <c r="CA335" i="3" s="1"/>
  <c r="BV207" i="3"/>
  <c r="CA207" i="3" s="1"/>
  <c r="BV117" i="3"/>
  <c r="CA117" i="3" s="1"/>
  <c r="CA10" i="3"/>
  <c r="CA217" i="3"/>
  <c r="BV115" i="3"/>
  <c r="CA115" i="3" s="1"/>
  <c r="BV322" i="3"/>
  <c r="CA322" i="3" s="1"/>
  <c r="BV121" i="3"/>
  <c r="CA121" i="3" s="1"/>
  <c r="BV228" i="3"/>
  <c r="CA228" i="3" s="1"/>
  <c r="BV203" i="3"/>
  <c r="CA203" i="3" s="1"/>
  <c r="BV266" i="3"/>
  <c r="CA266" i="3" s="1"/>
  <c r="BV262" i="3"/>
  <c r="CA262" i="3" s="1"/>
  <c r="BV122" i="3"/>
  <c r="CA122" i="3" s="1"/>
  <c r="BV328" i="3"/>
  <c r="CA328" i="3" s="1"/>
  <c r="BV364" i="3"/>
  <c r="CA364" i="3" s="1"/>
  <c r="BV153" i="3"/>
  <c r="CA153" i="3" s="1"/>
  <c r="BV28" i="3"/>
  <c r="BV232" i="3"/>
  <c r="CA232" i="3" s="1"/>
  <c r="BV279" i="3"/>
  <c r="CA279" i="3" s="1"/>
  <c r="BV124" i="3"/>
  <c r="CA124" i="3" s="1"/>
  <c r="BV110" i="3"/>
  <c r="CA110" i="3" s="1"/>
  <c r="CA19" i="3"/>
  <c r="BV313" i="3"/>
  <c r="CA313" i="3" s="1"/>
  <c r="BV134" i="3"/>
  <c r="CA134" i="3" s="1"/>
  <c r="BV343" i="3"/>
  <c r="CA343" i="3" s="1"/>
  <c r="BV130" i="3"/>
  <c r="CA130" i="3" s="1"/>
  <c r="BV75" i="3"/>
  <c r="BV273" i="3"/>
  <c r="CA273" i="3" s="1"/>
  <c r="CA25" i="3"/>
  <c r="BV253" i="3"/>
  <c r="CA253" i="3" s="1"/>
  <c r="BV272" i="3"/>
  <c r="CA272" i="3" s="1"/>
  <c r="BV239" i="3"/>
  <c r="CA239" i="3" s="1"/>
  <c r="BV186" i="3"/>
  <c r="CA186" i="3" s="1"/>
  <c r="BV223" i="3"/>
  <c r="CA223" i="3" s="1"/>
  <c r="BV34" i="3"/>
  <c r="CA34" i="3" s="1"/>
  <c r="CA45" i="3"/>
  <c r="BV125" i="3"/>
  <c r="CA125" i="3" s="1"/>
  <c r="BV71" i="3"/>
  <c r="CA71" i="3" s="1"/>
  <c r="BV65" i="3"/>
  <c r="CA65" i="3" s="1"/>
  <c r="BV209" i="3"/>
  <c r="CA209" i="3" s="1"/>
  <c r="BV175" i="3"/>
  <c r="CA175" i="3" s="1"/>
  <c r="BV251" i="3"/>
  <c r="CA251" i="3" s="1"/>
  <c r="BV161" i="3"/>
  <c r="CA161" i="3" s="1"/>
  <c r="BV270" i="3"/>
  <c r="CA270" i="3" s="1"/>
  <c r="BV142" i="3"/>
  <c r="CA142" i="3" s="1"/>
  <c r="BV18" i="3"/>
  <c r="CA18" i="3" s="1"/>
  <c r="BV177" i="3"/>
  <c r="CA177" i="3" s="1"/>
  <c r="BV300" i="3"/>
  <c r="CA300" i="3" s="1"/>
  <c r="BV68" i="3"/>
  <c r="CA68" i="3" s="1"/>
  <c r="BV103" i="3"/>
  <c r="CA103" i="3" s="1"/>
  <c r="BV236" i="3"/>
  <c r="CA236" i="3" s="1"/>
  <c r="BV264" i="3"/>
  <c r="CA264" i="3" s="1"/>
  <c r="BV136" i="3"/>
  <c r="CA136" i="3" s="1"/>
  <c r="BV269" i="3"/>
  <c r="CA269" i="3" s="1"/>
  <c r="CA42" i="3"/>
  <c r="CA37" i="3"/>
  <c r="CA85" i="3"/>
  <c r="CA15" i="3"/>
  <c r="CA128" i="3"/>
  <c r="CA55" i="3"/>
  <c r="CA9" i="3"/>
  <c r="CA11" i="3"/>
  <c r="CA51" i="3"/>
  <c r="CA13" i="3"/>
  <c r="CA204" i="3"/>
  <c r="CA75" i="3"/>
  <c r="CA155" i="3"/>
  <c r="CA31" i="3"/>
  <c r="CA91" i="3"/>
  <c r="CA12" i="3"/>
  <c r="CA23" i="3"/>
  <c r="CA21" i="3"/>
  <c r="CA80" i="3"/>
  <c r="CA22" i="3"/>
  <c r="CA16" i="3"/>
  <c r="CA33" i="3"/>
  <c r="CA145" i="3"/>
  <c r="BU265" i="3"/>
  <c r="BZ265" i="3" s="1"/>
  <c r="BU23" i="3"/>
  <c r="BZ23" i="3" s="1"/>
  <c r="BU183" i="3"/>
  <c r="BZ183" i="3" s="1"/>
  <c r="BU301" i="3"/>
  <c r="BZ301" i="3" s="1"/>
  <c r="BU196" i="3"/>
  <c r="BZ196" i="3" s="1"/>
  <c r="BU241" i="3"/>
  <c r="BZ241" i="3" s="1"/>
  <c r="BU47" i="3"/>
  <c r="BZ47" i="3" s="1"/>
  <c r="BU340" i="3"/>
  <c r="BZ340" i="3" s="1"/>
  <c r="BU75" i="3"/>
  <c r="BZ75" i="3" s="1"/>
  <c r="BU156" i="3"/>
  <c r="BZ156" i="3" s="1"/>
  <c r="BU34" i="3"/>
  <c r="BU83" i="3"/>
  <c r="BU204" i="3"/>
  <c r="BZ204" i="3" s="1"/>
  <c r="BU356" i="3"/>
  <c r="BZ356" i="3" s="1"/>
  <c r="BU127" i="3"/>
  <c r="BZ127" i="3" s="1"/>
  <c r="BU338" i="3"/>
  <c r="BZ338" i="3" s="1"/>
  <c r="BU99" i="3"/>
  <c r="BZ99" i="3" s="1"/>
  <c r="BU363" i="3"/>
  <c r="BZ363" i="3" s="1"/>
  <c r="BU117" i="3"/>
  <c r="BZ117" i="3" s="1"/>
  <c r="BU344" i="3"/>
  <c r="BZ344" i="3" s="1"/>
  <c r="BU252" i="3"/>
  <c r="BZ252" i="3" s="1"/>
  <c r="BU331" i="3"/>
  <c r="BZ331" i="3" s="1"/>
  <c r="BU98" i="3"/>
  <c r="BZ98" i="3" s="1"/>
  <c r="BU195" i="3"/>
  <c r="BZ195" i="3" s="1"/>
  <c r="BU94" i="3"/>
  <c r="BZ94" i="3" s="1"/>
  <c r="BU65" i="3"/>
  <c r="BZ65" i="3" s="1"/>
  <c r="BU14" i="3"/>
  <c r="BU283" i="3"/>
  <c r="BZ283" i="3" s="1"/>
  <c r="BU139" i="3"/>
  <c r="BZ139" i="3" s="1"/>
  <c r="BU287" i="3"/>
  <c r="BZ287" i="3" s="1"/>
  <c r="BU225" i="3"/>
  <c r="BZ225" i="3" s="1"/>
  <c r="BU357" i="3"/>
  <c r="BZ357" i="3" s="1"/>
  <c r="BU116" i="3"/>
  <c r="BZ116" i="3" s="1"/>
  <c r="BU237" i="3"/>
  <c r="BZ237" i="3" s="1"/>
  <c r="BU69" i="3"/>
  <c r="BZ69" i="3" s="1"/>
  <c r="BU229" i="3"/>
  <c r="BZ229" i="3" s="1"/>
  <c r="BU67" i="3"/>
  <c r="BZ67" i="3" s="1"/>
  <c r="BU295" i="3"/>
  <c r="BZ295" i="3" s="1"/>
  <c r="BU29" i="3"/>
  <c r="BZ29" i="3" s="1"/>
  <c r="BU328" i="3"/>
  <c r="BZ328" i="3" s="1"/>
  <c r="BU193" i="3"/>
  <c r="BZ193" i="3" s="1"/>
  <c r="BU71" i="3"/>
  <c r="BZ71" i="3" s="1"/>
  <c r="BU251" i="3"/>
  <c r="BZ251" i="3" s="1"/>
  <c r="BU260" i="3"/>
  <c r="BZ260" i="3" s="1"/>
  <c r="BU126" i="3"/>
  <c r="BZ126" i="3" s="1"/>
  <c r="BU52" i="3"/>
  <c r="BU308" i="3"/>
  <c r="BZ308" i="3" s="1"/>
  <c r="BU263" i="3"/>
  <c r="BZ263" i="3" s="1"/>
  <c r="BU240" i="3"/>
  <c r="BZ240" i="3" s="1"/>
  <c r="BU95" i="3"/>
  <c r="BU180" i="3"/>
  <c r="BZ180" i="3" s="1"/>
  <c r="BU86" i="3"/>
  <c r="BZ86" i="3" s="1"/>
  <c r="BU322" i="3"/>
  <c r="BZ322" i="3" s="1"/>
  <c r="BU51" i="3"/>
  <c r="BZ51" i="3" s="1"/>
  <c r="BU37" i="3"/>
  <c r="BZ37" i="3" s="1"/>
  <c r="BU19" i="3"/>
  <c r="BU73" i="3"/>
  <c r="BU136" i="3"/>
  <c r="BZ136" i="3" s="1"/>
  <c r="BU130" i="3"/>
  <c r="BZ130" i="3" s="1"/>
  <c r="BU35" i="3"/>
  <c r="BZ35" i="3" s="1"/>
  <c r="BU114" i="3"/>
  <c r="BZ114" i="3" s="1"/>
  <c r="BU351" i="3"/>
  <c r="BZ351" i="3" s="1"/>
  <c r="BU6" i="3"/>
  <c r="BU38" i="3"/>
  <c r="BU258" i="3"/>
  <c r="BU155" i="3"/>
  <c r="BZ155" i="3" s="1"/>
  <c r="BU181" i="3"/>
  <c r="BZ181" i="3" s="1"/>
  <c r="BU348" i="3"/>
  <c r="BZ348" i="3" s="1"/>
  <c r="BU162" i="3"/>
  <c r="BU8" i="3"/>
  <c r="BU77" i="3"/>
  <c r="BZ77" i="3" s="1"/>
  <c r="BU170" i="3"/>
  <c r="BZ170" i="3" s="1"/>
  <c r="BU115" i="3"/>
  <c r="BU282" i="3"/>
  <c r="BZ282" i="3" s="1"/>
  <c r="BU90" i="3"/>
  <c r="BZ90" i="3" s="1"/>
  <c r="BU92" i="3"/>
  <c r="BZ92" i="3" s="1"/>
  <c r="BU334" i="3"/>
  <c r="BZ334" i="3" s="1"/>
  <c r="BU53" i="3"/>
  <c r="BZ53" i="3" s="1"/>
  <c r="BU292" i="3"/>
  <c r="BZ292" i="3" s="1"/>
  <c r="BU235" i="3"/>
  <c r="BZ235" i="3" s="1"/>
  <c r="BU234" i="3"/>
  <c r="BZ234" i="3" s="1"/>
  <c r="BU184" i="3"/>
  <c r="BZ184" i="3" s="1"/>
  <c r="BU205" i="3"/>
  <c r="BZ205" i="3" s="1"/>
  <c r="BU296" i="3"/>
  <c r="BZ296" i="3" s="1"/>
  <c r="BU218" i="3"/>
  <c r="BZ218" i="3" s="1"/>
  <c r="BU59" i="3"/>
  <c r="BZ59" i="3" s="1"/>
  <c r="BU243" i="3"/>
  <c r="BZ243" i="3" s="1"/>
  <c r="BU311" i="3"/>
  <c r="BZ311" i="3" s="1"/>
  <c r="BU149" i="3"/>
  <c r="BZ149" i="3" s="1"/>
  <c r="BU182" i="3"/>
  <c r="BZ182" i="3" s="1"/>
  <c r="BU118" i="3"/>
  <c r="BZ118" i="3" s="1"/>
  <c r="BU106" i="3"/>
  <c r="BZ106" i="3" s="1"/>
  <c r="BU85" i="3"/>
  <c r="BZ85" i="3" s="1"/>
  <c r="BZ19" i="3"/>
  <c r="BZ73" i="3"/>
  <c r="BU217" i="3"/>
  <c r="BZ217" i="3" s="1"/>
  <c r="BU200" i="3"/>
  <c r="BZ200" i="3" s="1"/>
  <c r="BU307" i="3"/>
  <c r="BZ307" i="3" s="1"/>
  <c r="BU177" i="3"/>
  <c r="BZ177" i="3" s="1"/>
  <c r="BU266" i="3"/>
  <c r="BZ266" i="3" s="1"/>
  <c r="BU40" i="3"/>
  <c r="BZ40" i="3" s="1"/>
  <c r="BU43" i="3"/>
  <c r="BU208" i="3"/>
  <c r="BZ208" i="3" s="1"/>
  <c r="BU82" i="3"/>
  <c r="BZ82" i="3" s="1"/>
  <c r="BU290" i="3"/>
  <c r="BZ290" i="3" s="1"/>
  <c r="BU293" i="3"/>
  <c r="BZ293" i="3" s="1"/>
  <c r="BU142" i="3"/>
  <c r="BZ142" i="3" s="1"/>
  <c r="BU313" i="3"/>
  <c r="BZ313" i="3" s="1"/>
  <c r="BU97" i="3"/>
  <c r="BZ97" i="3" s="1"/>
  <c r="BU137" i="3"/>
  <c r="BZ137" i="3" s="1"/>
  <c r="BU275" i="3"/>
  <c r="BZ275" i="3" s="1"/>
  <c r="BU270" i="3"/>
  <c r="BZ270" i="3" s="1"/>
  <c r="BU120" i="3"/>
  <c r="BZ120" i="3" s="1"/>
  <c r="BU346" i="3"/>
  <c r="BZ346" i="3" s="1"/>
  <c r="BU239" i="3"/>
  <c r="BZ239" i="3" s="1"/>
  <c r="BU150" i="3"/>
  <c r="BZ150" i="3" s="1"/>
  <c r="BU318" i="3"/>
  <c r="BZ318" i="3" s="1"/>
  <c r="BU49" i="3"/>
  <c r="BU286" i="3"/>
  <c r="BZ286" i="3" s="1"/>
  <c r="BU211" i="3"/>
  <c r="BU309" i="3"/>
  <c r="BZ309" i="3" s="1"/>
  <c r="BU261" i="3"/>
  <c r="BZ261" i="3" s="1"/>
  <c r="BU26" i="3"/>
  <c r="BZ26" i="3" s="1"/>
  <c r="BU76" i="3"/>
  <c r="BZ76" i="3" s="1"/>
  <c r="BU176" i="3"/>
  <c r="BZ176" i="3" s="1"/>
  <c r="BU231" i="3"/>
  <c r="BZ231" i="3" s="1"/>
  <c r="BU27" i="3"/>
  <c r="BU74" i="3"/>
  <c r="BZ74" i="3" s="1"/>
  <c r="BU143" i="3"/>
  <c r="BZ143" i="3" s="1"/>
  <c r="BU202" i="3"/>
  <c r="BZ202" i="3" s="1"/>
  <c r="BU199" i="3"/>
  <c r="BZ199" i="3" s="1"/>
  <c r="BU190" i="3"/>
  <c r="BZ190" i="3" s="1"/>
  <c r="BU333" i="3"/>
  <c r="BZ333" i="3" s="1"/>
  <c r="BU362" i="3"/>
  <c r="BZ362" i="3" s="1"/>
  <c r="BU315" i="3"/>
  <c r="BZ315" i="3" s="1"/>
  <c r="BU46" i="3"/>
  <c r="BU306" i="3"/>
  <c r="BZ306" i="3" s="1"/>
  <c r="BU12" i="3"/>
  <c r="BU250" i="3"/>
  <c r="BZ250" i="3" s="1"/>
  <c r="BU321" i="3"/>
  <c r="BZ321" i="3" s="1"/>
  <c r="BU135" i="3"/>
  <c r="BZ135" i="3" s="1"/>
  <c r="BU134" i="3"/>
  <c r="BZ134" i="3" s="1"/>
  <c r="BZ6" i="3"/>
  <c r="BU17" i="3"/>
  <c r="BU358" i="3"/>
  <c r="BZ358" i="3" s="1"/>
  <c r="BU79" i="3"/>
  <c r="BZ79" i="3" s="1"/>
  <c r="BU124" i="3"/>
  <c r="BZ124" i="3" s="1"/>
  <c r="BU224" i="3"/>
  <c r="BZ224" i="3" s="1"/>
  <c r="BU312" i="3"/>
  <c r="BZ312" i="3" s="1"/>
  <c r="BU119" i="3"/>
  <c r="BZ119" i="3" s="1"/>
  <c r="BU41" i="3"/>
  <c r="BU343" i="3"/>
  <c r="BZ343" i="3" s="1"/>
  <c r="BU316" i="3"/>
  <c r="BZ316" i="3" s="1"/>
  <c r="BU221" i="3"/>
  <c r="BZ221" i="3" s="1"/>
  <c r="BU31" i="3"/>
  <c r="BZ31" i="3" s="1"/>
  <c r="BU310" i="3"/>
  <c r="BZ310" i="3" s="1"/>
  <c r="BU216" i="3"/>
  <c r="BZ216" i="3" s="1"/>
  <c r="BU60" i="3"/>
  <c r="BU336" i="3"/>
  <c r="BZ336" i="3" s="1"/>
  <c r="BU288" i="3"/>
  <c r="BZ288" i="3" s="1"/>
  <c r="BU246" i="3"/>
  <c r="BZ246" i="3" s="1"/>
  <c r="BU360" i="3"/>
  <c r="BZ360" i="3" s="1"/>
  <c r="BU165" i="3"/>
  <c r="BZ165" i="3" s="1"/>
  <c r="BU192" i="3"/>
  <c r="BZ192" i="3" s="1"/>
  <c r="BU256" i="3"/>
  <c r="BZ256" i="3" s="1"/>
  <c r="BU249" i="3"/>
  <c r="BZ249" i="3" s="1"/>
  <c r="BU317" i="3"/>
  <c r="BU151" i="3"/>
  <c r="BU10" i="3"/>
  <c r="BU303" i="3"/>
  <c r="BZ303" i="3" s="1"/>
  <c r="BU228" i="3"/>
  <c r="BZ228" i="3" s="1"/>
  <c r="BU278" i="3"/>
  <c r="BZ278" i="3" s="1"/>
  <c r="BU299" i="3"/>
  <c r="BZ299" i="3" s="1"/>
  <c r="BU254" i="3"/>
  <c r="BZ254" i="3" s="1"/>
  <c r="BU164" i="3"/>
  <c r="BZ164" i="3" s="1"/>
  <c r="BU15" i="3"/>
  <c r="BU298" i="3"/>
  <c r="BZ298" i="3" s="1"/>
  <c r="BU20" i="3"/>
  <c r="BU352" i="3"/>
  <c r="BZ352" i="3" s="1"/>
  <c r="BU325" i="3"/>
  <c r="BZ325" i="3" s="1"/>
  <c r="BU354" i="3"/>
  <c r="BZ354" i="3" s="1"/>
  <c r="BU103" i="3"/>
  <c r="BZ103" i="3" s="1"/>
  <c r="BU215" i="3"/>
  <c r="BZ215" i="3" s="1"/>
  <c r="BU230" i="3"/>
  <c r="BZ230" i="3" s="1"/>
  <c r="BU56" i="3"/>
  <c r="BU16" i="3"/>
  <c r="BZ16" i="3" s="1"/>
  <c r="BU30" i="3"/>
  <c r="BU178" i="3"/>
  <c r="BZ178" i="3" s="1"/>
  <c r="BZ258" i="3"/>
  <c r="BU271" i="3"/>
  <c r="BZ271" i="3" s="1"/>
  <c r="BU324" i="3"/>
  <c r="BZ324" i="3" s="1"/>
  <c r="BU236" i="3"/>
  <c r="BZ236" i="3" s="1"/>
  <c r="BU104" i="3"/>
  <c r="BZ104" i="3" s="1"/>
  <c r="BU257" i="3"/>
  <c r="BZ257" i="3" s="1"/>
  <c r="BU125" i="3"/>
  <c r="BZ125" i="3" s="1"/>
  <c r="BU57" i="3"/>
  <c r="BZ57" i="3" s="1"/>
  <c r="BU93" i="3"/>
  <c r="BZ93" i="3" s="1"/>
  <c r="BU147" i="3"/>
  <c r="BZ147" i="3" s="1"/>
  <c r="BU185" i="3"/>
  <c r="BU161" i="3"/>
  <c r="BZ161" i="3" s="1"/>
  <c r="BU62" i="3"/>
  <c r="BZ62" i="3" s="1"/>
  <c r="BU245" i="3"/>
  <c r="BZ245" i="3" s="1"/>
  <c r="BU227" i="3"/>
  <c r="BZ227" i="3" s="1"/>
  <c r="BU163" i="3"/>
  <c r="BZ163" i="3" s="1"/>
  <c r="BU248" i="3"/>
  <c r="BZ248" i="3" s="1"/>
  <c r="BU55" i="3"/>
  <c r="BZ55" i="3" s="1"/>
  <c r="BU58" i="3"/>
  <c r="BZ58" i="3" s="1"/>
  <c r="BU61" i="3"/>
  <c r="BZ61" i="3" s="1"/>
  <c r="BU209" i="3"/>
  <c r="BZ209" i="3" s="1"/>
  <c r="BU323" i="3"/>
  <c r="BZ323" i="3" s="1"/>
  <c r="BU289" i="3"/>
  <c r="BZ289" i="3" s="1"/>
  <c r="BU81" i="3"/>
  <c r="BZ81" i="3" s="1"/>
  <c r="BU113" i="3"/>
  <c r="BZ113" i="3" s="1"/>
  <c r="BU214" i="3"/>
  <c r="BZ214" i="3" s="1"/>
  <c r="BU102" i="3"/>
  <c r="BZ102" i="3" s="1"/>
  <c r="BU108" i="3"/>
  <c r="BZ108" i="3" s="1"/>
  <c r="BZ13" i="3"/>
  <c r="BU186" i="3"/>
  <c r="BZ186" i="3" s="1"/>
  <c r="BU220" i="3"/>
  <c r="BZ220" i="3" s="1"/>
  <c r="BU353" i="3"/>
  <c r="BZ353" i="3" s="1"/>
  <c r="BU68" i="3"/>
  <c r="BU335" i="3"/>
  <c r="BZ335" i="3" s="1"/>
  <c r="BU233" i="3"/>
  <c r="BZ233" i="3" s="1"/>
  <c r="BU152" i="3"/>
  <c r="BZ152" i="3" s="1"/>
  <c r="BU253" i="3"/>
  <c r="BZ253" i="3" s="1"/>
  <c r="BU268" i="3"/>
  <c r="BZ268" i="3" s="1"/>
  <c r="BZ43" i="3"/>
  <c r="BZ38" i="3"/>
  <c r="BU326" i="3"/>
  <c r="BZ326" i="3" s="1"/>
  <c r="BU153" i="3"/>
  <c r="BZ153" i="3" s="1"/>
  <c r="BU141" i="3"/>
  <c r="BU167" i="3"/>
  <c r="BZ167" i="3" s="1"/>
  <c r="BU226" i="3"/>
  <c r="BZ226" i="3" s="1"/>
  <c r="BZ49" i="3"/>
  <c r="BZ46" i="3"/>
  <c r="BU207" i="3"/>
  <c r="BZ207" i="3" s="1"/>
  <c r="BU9" i="3"/>
  <c r="BZ9" i="3" s="1"/>
  <c r="BU189" i="3"/>
  <c r="BZ189" i="3" s="1"/>
  <c r="BU123" i="3"/>
  <c r="BU146" i="3"/>
  <c r="BZ146" i="3" s="1"/>
  <c r="BU244" i="3"/>
  <c r="BZ244" i="3" s="1"/>
  <c r="BU7" i="3"/>
  <c r="BU285" i="3"/>
  <c r="BZ285" i="3" s="1"/>
  <c r="BU140" i="3"/>
  <c r="BZ140" i="3" s="1"/>
  <c r="BU87" i="3"/>
  <c r="BZ87" i="3" s="1"/>
  <c r="BU100" i="3"/>
  <c r="BZ100" i="3" s="1"/>
  <c r="BU191" i="3"/>
  <c r="BZ191" i="3" s="1"/>
  <c r="BU64" i="3"/>
  <c r="BZ64" i="3" s="1"/>
  <c r="BU105" i="3"/>
  <c r="BZ105" i="3" s="1"/>
  <c r="BU359" i="3"/>
  <c r="BU188" i="3"/>
  <c r="BZ188" i="3" s="1"/>
  <c r="BU96" i="3"/>
  <c r="BZ96" i="3" s="1"/>
  <c r="BU279" i="3"/>
  <c r="BZ279" i="3" s="1"/>
  <c r="BU44" i="3"/>
  <c r="BZ44" i="3" s="1"/>
  <c r="BU247" i="3"/>
  <c r="BZ247" i="3" s="1"/>
  <c r="BU222" i="3"/>
  <c r="BZ222" i="3" s="1"/>
  <c r="BU166" i="3"/>
  <c r="BZ166" i="3" s="1"/>
  <c r="BN6" i="3"/>
  <c r="BU319" i="3"/>
  <c r="BZ319" i="3" s="1"/>
  <c r="BU50" i="3"/>
  <c r="BZ50" i="3" s="1"/>
  <c r="BU158" i="3"/>
  <c r="BZ158" i="3" s="1"/>
  <c r="BU197" i="3"/>
  <c r="BZ95" i="3"/>
  <c r="BU159" i="3"/>
  <c r="BZ159" i="3" s="1"/>
  <c r="BU355" i="3"/>
  <c r="BZ355" i="3" s="1"/>
  <c r="BU350" i="3"/>
  <c r="BZ350" i="3" s="1"/>
  <c r="BU168" i="3"/>
  <c r="BZ168" i="3" s="1"/>
  <c r="BU179" i="3"/>
  <c r="BZ179" i="3" s="1"/>
  <c r="BU175" i="3"/>
  <c r="BZ175" i="3" s="1"/>
  <c r="BU274" i="3"/>
  <c r="BZ274" i="3" s="1"/>
  <c r="BU259" i="3"/>
  <c r="BZ259" i="3" s="1"/>
  <c r="BU138" i="3"/>
  <c r="BZ138" i="3" s="1"/>
  <c r="BU277" i="3"/>
  <c r="BU172" i="3"/>
  <c r="BZ172" i="3" s="1"/>
  <c r="BU66" i="3"/>
  <c r="BZ66" i="3" s="1"/>
  <c r="BU305" i="3"/>
  <c r="BZ305" i="3" s="1"/>
  <c r="BU110" i="3"/>
  <c r="BZ110" i="3" s="1"/>
  <c r="BU173" i="3"/>
  <c r="BU302" i="3"/>
  <c r="BZ302" i="3" s="1"/>
  <c r="BU347" i="3"/>
  <c r="BZ347" i="3" s="1"/>
  <c r="BU297" i="3"/>
  <c r="BU70" i="3"/>
  <c r="BZ70" i="3" s="1"/>
  <c r="BU13" i="3"/>
  <c r="BU304" i="3"/>
  <c r="BZ304" i="3" s="1"/>
  <c r="BU273" i="3"/>
  <c r="BZ273" i="3" s="1"/>
  <c r="BU194" i="3"/>
  <c r="BZ194" i="3" s="1"/>
  <c r="BU154" i="3"/>
  <c r="BZ154" i="3" s="1"/>
  <c r="BU267" i="3"/>
  <c r="BZ267" i="3" s="1"/>
  <c r="BU203" i="3"/>
  <c r="BZ203" i="3" s="1"/>
  <c r="BU329" i="3"/>
  <c r="BZ329" i="3" s="1"/>
  <c r="BU148" i="3"/>
  <c r="BZ148" i="3" s="1"/>
  <c r="BU54" i="3"/>
  <c r="BZ54" i="3" s="1"/>
  <c r="BU272" i="3"/>
  <c r="BZ272" i="3" s="1"/>
  <c r="BU160" i="3"/>
  <c r="BZ160" i="3" s="1"/>
  <c r="BU131" i="3"/>
  <c r="BZ131" i="3" s="1"/>
  <c r="BU121" i="3"/>
  <c r="BZ121" i="3" s="1"/>
  <c r="BU132" i="3"/>
  <c r="BU255" i="3"/>
  <c r="BZ255" i="3" s="1"/>
  <c r="BU342" i="3"/>
  <c r="BZ342" i="3" s="1"/>
  <c r="BU111" i="3"/>
  <c r="BZ111" i="3" s="1"/>
  <c r="BU219" i="3"/>
  <c r="BZ219" i="3" s="1"/>
  <c r="BU300" i="3"/>
  <c r="BZ300" i="3" s="1"/>
  <c r="BU213" i="3"/>
  <c r="BZ213" i="3" s="1"/>
  <c r="BU349" i="3"/>
  <c r="BZ349" i="3" s="1"/>
  <c r="BU25" i="3"/>
  <c r="BU294" i="3"/>
  <c r="BZ294" i="3" s="1"/>
  <c r="BU42" i="3"/>
  <c r="BZ42" i="3" s="1"/>
  <c r="BU24" i="3"/>
  <c r="BU169" i="3"/>
  <c r="BZ169" i="3" s="1"/>
  <c r="BU212" i="3"/>
  <c r="BZ212" i="3" s="1"/>
  <c r="BU330" i="3"/>
  <c r="BZ330" i="3" s="1"/>
  <c r="BU89" i="3"/>
  <c r="BZ89" i="3" s="1"/>
  <c r="BU157" i="3"/>
  <c r="BZ157" i="3" s="1"/>
  <c r="BU63" i="3"/>
  <c r="BZ63" i="3" s="1"/>
  <c r="BU145" i="3"/>
  <c r="BZ145" i="3" s="1"/>
  <c r="BU91" i="3"/>
  <c r="BZ91" i="3" s="1"/>
  <c r="BU262" i="3"/>
  <c r="BZ262" i="3" s="1"/>
  <c r="BU112" i="3"/>
  <c r="BZ112" i="3" s="1"/>
  <c r="BU339" i="3"/>
  <c r="BZ339" i="3" s="1"/>
  <c r="BU39" i="3"/>
  <c r="BZ39" i="3" s="1"/>
  <c r="BU101" i="3"/>
  <c r="BU364" i="3"/>
  <c r="BZ364" i="3" s="1"/>
  <c r="BU33" i="3"/>
  <c r="BZ33" i="3" s="1"/>
  <c r="BU269" i="3"/>
  <c r="BZ269" i="3" s="1"/>
  <c r="BU345" i="3"/>
  <c r="BZ345" i="3" s="1"/>
  <c r="BU78" i="3"/>
  <c r="BZ20" i="3"/>
  <c r="BU327" i="3"/>
  <c r="BZ327" i="3" s="1"/>
  <c r="BU291" i="3"/>
  <c r="BZ291" i="3" s="1"/>
  <c r="BU48" i="3"/>
  <c r="BZ48" i="3" s="1"/>
  <c r="BU129" i="3"/>
  <c r="BZ129" i="3" s="1"/>
  <c r="BU122" i="3"/>
  <c r="BZ122" i="3" s="1"/>
  <c r="BU80" i="3"/>
  <c r="BZ80" i="3" s="1"/>
  <c r="BU280" i="3"/>
  <c r="BZ280" i="3" s="1"/>
  <c r="BU171" i="3"/>
  <c r="BZ171" i="3" s="1"/>
  <c r="BU281" i="3"/>
  <c r="BZ281" i="3" s="1"/>
  <c r="BU242" i="3"/>
  <c r="BU332" i="3"/>
  <c r="BZ332" i="3" s="1"/>
  <c r="BU84" i="3"/>
  <c r="BZ84" i="3" s="1"/>
  <c r="BU314" i="3"/>
  <c r="BZ314" i="3" s="1"/>
  <c r="BU36" i="3"/>
  <c r="BU88" i="3"/>
  <c r="BU337" i="3"/>
  <c r="BU11" i="3"/>
  <c r="BZ297" i="3"/>
  <c r="BU341" i="3"/>
  <c r="BZ341" i="3" s="1"/>
  <c r="BU201" i="3"/>
  <c r="BZ201" i="3" s="1"/>
  <c r="BU365" i="3"/>
  <c r="BZ365" i="3" s="1"/>
  <c r="BU28" i="3"/>
  <c r="BU206" i="3"/>
  <c r="BZ206" i="3" s="1"/>
  <c r="BZ185" i="3"/>
  <c r="BU32" i="3"/>
  <c r="BU128" i="3"/>
  <c r="BZ128" i="3" s="1"/>
  <c r="BU361" i="3"/>
  <c r="BZ361" i="3" s="1"/>
  <c r="BU22" i="3"/>
  <c r="BU21" i="3"/>
  <c r="BZ197" i="3"/>
  <c r="BU187" i="3"/>
  <c r="BZ187" i="3" s="1"/>
  <c r="BU198" i="3"/>
  <c r="BZ198" i="3" s="1"/>
  <c r="BU144" i="3"/>
  <c r="BZ144" i="3" s="1"/>
  <c r="BU264" i="3"/>
  <c r="BZ264" i="3" s="1"/>
  <c r="BU238" i="3"/>
  <c r="BZ238" i="3" s="1"/>
  <c r="BU223" i="3"/>
  <c r="BZ223" i="3" s="1"/>
  <c r="BU276" i="3"/>
  <c r="BZ276" i="3" s="1"/>
  <c r="BU174" i="3"/>
  <c r="BZ174" i="3" s="1"/>
  <c r="BU133" i="3"/>
  <c r="BZ133" i="3" s="1"/>
  <c r="BU320" i="3"/>
  <c r="BZ320" i="3" s="1"/>
  <c r="BU18" i="3"/>
  <c r="BU45" i="3"/>
  <c r="BZ45" i="3" s="1"/>
  <c r="BU284" i="3"/>
  <c r="BZ284" i="3" s="1"/>
  <c r="BU109" i="3"/>
  <c r="BZ109" i="3" s="1"/>
  <c r="BU210" i="3"/>
  <c r="BZ210" i="3" s="1"/>
  <c r="BU72" i="3"/>
  <c r="BZ72" i="3" s="1"/>
  <c r="BU107" i="3"/>
  <c r="BZ107" i="3" s="1"/>
  <c r="BU232" i="3"/>
  <c r="BZ232" i="3" s="1"/>
  <c r="BZ68" i="3"/>
  <c r="BZ15" i="3"/>
  <c r="BZ14" i="3"/>
  <c r="BZ24" i="3"/>
  <c r="BZ151" i="3"/>
  <c r="BZ211" i="3"/>
  <c r="BZ34" i="3"/>
  <c r="BZ115" i="3"/>
  <c r="BZ317" i="3"/>
  <c r="BZ52" i="3"/>
  <c r="BZ337" i="3"/>
  <c r="BZ8" i="3"/>
  <c r="BZ21" i="3"/>
  <c r="BZ88" i="3"/>
  <c r="BZ123" i="3"/>
  <c r="BZ359" i="3"/>
  <c r="BZ78" i="3"/>
  <c r="BZ7" i="3"/>
  <c r="BZ141" i="3"/>
  <c r="BZ101" i="3"/>
  <c r="BZ56" i="3"/>
  <c r="BZ12" i="3"/>
  <c r="BZ22" i="3"/>
  <c r="BZ30" i="3"/>
  <c r="BZ25" i="3"/>
  <c r="BZ60" i="3"/>
  <c r="BW253" i="3"/>
  <c r="CB253" i="3" s="1"/>
  <c r="BW320" i="3"/>
  <c r="CB320" i="3" s="1"/>
  <c r="BW57" i="3"/>
  <c r="CB57" i="3" s="1"/>
  <c r="BW96" i="3"/>
  <c r="CB96" i="3" s="1"/>
  <c r="BW186" i="3"/>
  <c r="CB186" i="3" s="1"/>
  <c r="BW68" i="3"/>
  <c r="BW357" i="3"/>
  <c r="CB357" i="3" s="1"/>
  <c r="BW169" i="3"/>
  <c r="CB169" i="3" s="1"/>
  <c r="BW212" i="3"/>
  <c r="CB212" i="3" s="1"/>
  <c r="BW220" i="3"/>
  <c r="CB220" i="3" s="1"/>
  <c r="BW315" i="3"/>
  <c r="CB315" i="3" s="1"/>
  <c r="BW176" i="3"/>
  <c r="CB176" i="3" s="1"/>
  <c r="BW258" i="3"/>
  <c r="CB258" i="3" s="1"/>
  <c r="BW231" i="3"/>
  <c r="CB231" i="3" s="1"/>
  <c r="BW257" i="3"/>
  <c r="CB257" i="3" s="1"/>
  <c r="BW139" i="3"/>
  <c r="CB139" i="3" s="1"/>
  <c r="BW129" i="3"/>
  <c r="CB129" i="3" s="1"/>
  <c r="BW336" i="3"/>
  <c r="CB336" i="3" s="1"/>
  <c r="BW305" i="3"/>
  <c r="CB305" i="3" s="1"/>
  <c r="BW314" i="3"/>
  <c r="CB314" i="3" s="1"/>
  <c r="BW351" i="3"/>
  <c r="CB351" i="3" s="1"/>
  <c r="BW159" i="3"/>
  <c r="CB159" i="3" s="1"/>
  <c r="BW90" i="3"/>
  <c r="CB90" i="3" s="1"/>
  <c r="BW28" i="3"/>
  <c r="CB28" i="3" s="1"/>
  <c r="BW46" i="3"/>
  <c r="BW14" i="3"/>
  <c r="BW15" i="3"/>
  <c r="BW67" i="3"/>
  <c r="CB67" i="3" s="1"/>
  <c r="BW82" i="3"/>
  <c r="BW300" i="3"/>
  <c r="CB300" i="3" s="1"/>
  <c r="BW211" i="3"/>
  <c r="BW71" i="3"/>
  <c r="CB71" i="3" s="1"/>
  <c r="BW324" i="3"/>
  <c r="CB324" i="3" s="1"/>
  <c r="BW167" i="3"/>
  <c r="CB167" i="3" s="1"/>
  <c r="BW285" i="3"/>
  <c r="CB285" i="3" s="1"/>
  <c r="BW301" i="3"/>
  <c r="CB301" i="3" s="1"/>
  <c r="BW157" i="3"/>
  <c r="CB157" i="3" s="1"/>
  <c r="BW289" i="3"/>
  <c r="CB289" i="3" s="1"/>
  <c r="BW266" i="3"/>
  <c r="CB266" i="3" s="1"/>
  <c r="BW298" i="3"/>
  <c r="CB298" i="3" s="1"/>
  <c r="BW142" i="3"/>
  <c r="CB142" i="3" s="1"/>
  <c r="BW349" i="3"/>
  <c r="CB349" i="3" s="1"/>
  <c r="BW88" i="3"/>
  <c r="BW219" i="3"/>
  <c r="CB219" i="3" s="1"/>
  <c r="BW21" i="3"/>
  <c r="CB21" i="3" s="1"/>
  <c r="BW321" i="3"/>
  <c r="CB321" i="3" s="1"/>
  <c r="BW189" i="3"/>
  <c r="CB189" i="3" s="1"/>
  <c r="CB26" i="3"/>
  <c r="BW30" i="3"/>
  <c r="BW47" i="3"/>
  <c r="CB47" i="3" s="1"/>
  <c r="BW150" i="3"/>
  <c r="CB150" i="3" s="1"/>
  <c r="BW333" i="3"/>
  <c r="CB333" i="3" s="1"/>
  <c r="BW85" i="3"/>
  <c r="CB85" i="3" s="1"/>
  <c r="BW177" i="3"/>
  <c r="CB177" i="3" s="1"/>
  <c r="BW256" i="3"/>
  <c r="CB256" i="3" s="1"/>
  <c r="BW342" i="3"/>
  <c r="CB342" i="3" s="1"/>
  <c r="BW152" i="3"/>
  <c r="BW23" i="3"/>
  <c r="BW263" i="3"/>
  <c r="CB263" i="3" s="1"/>
  <c r="BW267" i="3"/>
  <c r="CB267" i="3" s="1"/>
  <c r="BW26" i="3"/>
  <c r="BW185" i="3"/>
  <c r="CB185" i="3" s="1"/>
  <c r="BW355" i="3"/>
  <c r="CB355" i="3" s="1"/>
  <c r="BW252" i="3"/>
  <c r="CB252" i="3" s="1"/>
  <c r="BW277" i="3"/>
  <c r="CB277" i="3" s="1"/>
  <c r="BW280" i="3"/>
  <c r="CB280" i="3" s="1"/>
  <c r="BW238" i="3"/>
  <c r="CB238" i="3" s="1"/>
  <c r="BW33" i="3"/>
  <c r="CB33" i="3" s="1"/>
  <c r="BW116" i="3"/>
  <c r="CB116" i="3" s="1"/>
  <c r="BW44" i="3"/>
  <c r="BW254" i="3"/>
  <c r="CB254" i="3" s="1"/>
  <c r="BW75" i="3"/>
  <c r="CB75" i="3" s="1"/>
  <c r="BW216" i="3"/>
  <c r="CB216" i="3" s="1"/>
  <c r="BW232" i="3"/>
  <c r="CB232" i="3" s="1"/>
  <c r="BW111" i="3"/>
  <c r="CB111" i="3" s="1"/>
  <c r="BW206" i="3"/>
  <c r="CB206" i="3" s="1"/>
  <c r="BW117" i="3"/>
  <c r="CB117" i="3" s="1"/>
  <c r="BW240" i="3"/>
  <c r="CB240" i="3" s="1"/>
  <c r="BW25" i="3"/>
  <c r="CB25" i="3" s="1"/>
  <c r="BW227" i="3"/>
  <c r="CB227" i="3" s="1"/>
  <c r="BW242" i="3"/>
  <c r="CB242" i="3" s="1"/>
  <c r="BW347" i="3"/>
  <c r="CB347" i="3" s="1"/>
  <c r="BW279" i="3"/>
  <c r="BW80" i="3"/>
  <c r="CB80" i="3" s="1"/>
  <c r="BW39" i="3"/>
  <c r="BW83" i="3"/>
  <c r="CB83" i="3" s="1"/>
  <c r="CB23" i="3"/>
  <c r="BW295" i="3"/>
  <c r="CB295" i="3" s="1"/>
  <c r="BW101" i="3"/>
  <c r="CB101" i="3" s="1"/>
  <c r="BW149" i="3"/>
  <c r="CB149" i="3" s="1"/>
  <c r="BW286" i="3"/>
  <c r="CB286" i="3" s="1"/>
  <c r="BW98" i="3"/>
  <c r="CB98" i="3" s="1"/>
  <c r="BW112" i="3"/>
  <c r="CB112" i="3" s="1"/>
  <c r="BW264" i="3"/>
  <c r="CB264" i="3" s="1"/>
  <c r="BW316" i="3"/>
  <c r="CB316" i="3" s="1"/>
  <c r="BW235" i="3"/>
  <c r="CB235" i="3" s="1"/>
  <c r="BW136" i="3"/>
  <c r="CB136" i="3" s="1"/>
  <c r="BW190" i="3"/>
  <c r="CB190" i="3" s="1"/>
  <c r="BW345" i="3"/>
  <c r="CB345" i="3" s="1"/>
  <c r="BW309" i="3"/>
  <c r="CB309" i="3" s="1"/>
  <c r="BW175" i="3"/>
  <c r="CB175" i="3" s="1"/>
  <c r="BW194" i="3"/>
  <c r="CB194" i="3" s="1"/>
  <c r="BW250" i="3"/>
  <c r="CB250" i="3" s="1"/>
  <c r="BW120" i="3"/>
  <c r="BW361" i="3"/>
  <c r="CB361" i="3" s="1"/>
  <c r="BW7" i="3"/>
  <c r="BW34" i="3"/>
  <c r="BW288" i="3"/>
  <c r="CB288" i="3" s="1"/>
  <c r="BW84" i="3"/>
  <c r="CB84" i="3" s="1"/>
  <c r="BW143" i="3"/>
  <c r="BW281" i="3"/>
  <c r="CB281" i="3" s="1"/>
  <c r="BW12" i="3"/>
  <c r="BW359" i="3"/>
  <c r="CB359" i="3" s="1"/>
  <c r="BW312" i="3"/>
  <c r="CB312" i="3" s="1"/>
  <c r="BW35" i="3"/>
  <c r="CB35" i="3" s="1"/>
  <c r="BW310" i="3"/>
  <c r="CB310" i="3" s="1"/>
  <c r="BW245" i="3"/>
  <c r="BW60" i="3"/>
  <c r="BW51" i="3"/>
  <c r="CB51" i="3" s="1"/>
  <c r="BW144" i="3"/>
  <c r="CB144" i="3" s="1"/>
  <c r="BW72" i="3"/>
  <c r="CB72" i="3" s="1"/>
  <c r="BW260" i="3"/>
  <c r="CB260" i="3" s="1"/>
  <c r="BW217" i="3"/>
  <c r="CB217" i="3" s="1"/>
  <c r="BW284" i="3"/>
  <c r="CB284" i="3" s="1"/>
  <c r="BW344" i="3"/>
  <c r="CB344" i="3" s="1"/>
  <c r="BW322" i="3"/>
  <c r="CB322" i="3" s="1"/>
  <c r="BW226" i="3"/>
  <c r="CB226" i="3" s="1"/>
  <c r="BW287" i="3"/>
  <c r="CB287" i="3" s="1"/>
  <c r="BW180" i="3"/>
  <c r="CB180" i="3" s="1"/>
  <c r="BW354" i="3"/>
  <c r="CB354" i="3" s="1"/>
  <c r="BW36" i="3"/>
  <c r="BW20" i="3"/>
  <c r="BW128" i="3"/>
  <c r="BW350" i="3"/>
  <c r="CB350" i="3" s="1"/>
  <c r="BW193" i="3"/>
  <c r="CB193" i="3" s="1"/>
  <c r="BW140" i="3"/>
  <c r="CB140" i="3" s="1"/>
  <c r="BW363" i="3"/>
  <c r="CB363" i="3" s="1"/>
  <c r="BW104" i="3"/>
  <c r="CB104" i="3" s="1"/>
  <c r="BW94" i="3"/>
  <c r="BW87" i="3"/>
  <c r="CB87" i="3" s="1"/>
  <c r="BW110" i="3"/>
  <c r="CB110" i="3" s="1"/>
  <c r="BW123" i="3"/>
  <c r="CB123" i="3" s="1"/>
  <c r="BW146" i="3"/>
  <c r="CB146" i="3" s="1"/>
  <c r="BW229" i="3"/>
  <c r="CB229" i="3" s="1"/>
  <c r="BW296" i="3"/>
  <c r="CB296" i="3" s="1"/>
  <c r="BW53" i="3"/>
  <c r="BW95" i="3"/>
  <c r="CB95" i="3" s="1"/>
  <c r="BW69" i="3"/>
  <c r="CB69" i="3" s="1"/>
  <c r="BW147" i="3"/>
  <c r="CB147" i="3" s="1"/>
  <c r="BW135" i="3"/>
  <c r="CB135" i="3" s="1"/>
  <c r="BW106" i="3"/>
  <c r="CB106" i="3" s="1"/>
  <c r="BW192" i="3"/>
  <c r="CB192" i="3" s="1"/>
  <c r="BW45" i="3"/>
  <c r="CB45" i="3" s="1"/>
  <c r="BW249" i="3"/>
  <c r="CB249" i="3" s="1"/>
  <c r="BW55" i="3"/>
  <c r="CB55" i="3" s="1"/>
  <c r="BW262" i="3"/>
  <c r="BW222" i="3"/>
  <c r="CB222" i="3" s="1"/>
  <c r="CB10" i="3"/>
  <c r="BW97" i="3"/>
  <c r="CB97" i="3" s="1"/>
  <c r="BW255" i="3"/>
  <c r="CB255" i="3" s="1"/>
  <c r="BW19" i="3"/>
  <c r="BW138" i="3"/>
  <c r="CB138" i="3" s="1"/>
  <c r="BW29" i="3"/>
  <c r="BW308" i="3"/>
  <c r="CB308" i="3" s="1"/>
  <c r="BW126" i="3"/>
  <c r="CB126" i="3" s="1"/>
  <c r="BW11" i="3"/>
  <c r="BW27" i="3"/>
  <c r="BW73" i="3"/>
  <c r="BW313" i="3"/>
  <c r="CB313" i="3" s="1"/>
  <c r="BW24" i="3"/>
  <c r="BW197" i="3"/>
  <c r="BW119" i="3"/>
  <c r="CB119" i="3" s="1"/>
  <c r="BW89" i="3"/>
  <c r="CB89" i="3" s="1"/>
  <c r="BW241" i="3"/>
  <c r="CB241" i="3" s="1"/>
  <c r="BW326" i="3"/>
  <c r="CB326" i="3" s="1"/>
  <c r="BW62" i="3"/>
  <c r="CB62" i="3" s="1"/>
  <c r="BW248" i="3"/>
  <c r="CB248" i="3" s="1"/>
  <c r="BW113" i="3"/>
  <c r="BW272" i="3"/>
  <c r="CB272" i="3" s="1"/>
  <c r="BW61" i="3"/>
  <c r="CB61" i="3" s="1"/>
  <c r="BW307" i="3"/>
  <c r="CB307" i="3" s="1"/>
  <c r="BW234" i="3"/>
  <c r="CB234" i="3" s="1"/>
  <c r="BW317" i="3"/>
  <c r="CB317" i="3" s="1"/>
  <c r="BW200" i="3"/>
  <c r="CB200" i="3" s="1"/>
  <c r="BW195" i="3"/>
  <c r="CB195" i="3" s="1"/>
  <c r="BW362" i="3"/>
  <c r="CB362" i="3" s="1"/>
  <c r="BW261" i="3"/>
  <c r="CB261" i="3" s="1"/>
  <c r="BW54" i="3"/>
  <c r="CB54" i="3" s="1"/>
  <c r="BW155" i="3"/>
  <c r="CB155" i="3" s="1"/>
  <c r="BW78" i="3"/>
  <c r="CB78" i="3" s="1"/>
  <c r="BW166" i="3"/>
  <c r="CB166" i="3" s="1"/>
  <c r="BW58" i="3"/>
  <c r="CB58" i="3" s="1"/>
  <c r="BW196" i="3"/>
  <c r="CB196" i="3" s="1"/>
  <c r="BW282" i="3"/>
  <c r="CB282" i="3" s="1"/>
  <c r="BW291" i="3"/>
  <c r="CB291" i="3" s="1"/>
  <c r="BW10" i="3"/>
  <c r="BW40" i="3"/>
  <c r="CB40" i="3" s="1"/>
  <c r="BW38" i="3"/>
  <c r="CB38" i="3" s="1"/>
  <c r="BW325" i="3"/>
  <c r="CB325" i="3" s="1"/>
  <c r="BW297" i="3"/>
  <c r="CB297" i="3" s="1"/>
  <c r="BW243" i="3"/>
  <c r="CB243" i="3" s="1"/>
  <c r="BW65" i="3"/>
  <c r="CB65" i="3" s="1"/>
  <c r="BW184" i="3"/>
  <c r="BW181" i="3"/>
  <c r="CB181" i="3" s="1"/>
  <c r="BW187" i="3"/>
  <c r="CB187" i="3" s="1"/>
  <c r="BW179" i="3"/>
  <c r="CB179" i="3" s="1"/>
  <c r="BW100" i="3"/>
  <c r="BW165" i="3"/>
  <c r="CB165" i="3" s="1"/>
  <c r="BW164" i="3"/>
  <c r="CB164" i="3" s="1"/>
  <c r="BW276" i="3"/>
  <c r="CB276" i="3" s="1"/>
  <c r="BW236" i="3"/>
  <c r="CB236" i="3" s="1"/>
  <c r="BW360" i="3"/>
  <c r="CB360" i="3" s="1"/>
  <c r="BW92" i="3"/>
  <c r="CB92" i="3" s="1"/>
  <c r="BW292" i="3"/>
  <c r="CB292" i="3" s="1"/>
  <c r="BW151" i="3"/>
  <c r="CB151" i="3" s="1"/>
  <c r="BW299" i="3"/>
  <c r="CB299" i="3" s="1"/>
  <c r="BW332" i="3"/>
  <c r="CB332" i="3" s="1"/>
  <c r="BW77" i="3"/>
  <c r="BW198" i="3"/>
  <c r="CB198" i="3" s="1"/>
  <c r="BW91" i="3"/>
  <c r="CB91" i="3" s="1"/>
  <c r="CB94" i="3"/>
  <c r="BW323" i="3"/>
  <c r="CB323" i="3" s="1"/>
  <c r="BW306" i="3"/>
  <c r="CB306" i="3" s="1"/>
  <c r="BW16" i="3"/>
  <c r="BW161" i="3"/>
  <c r="CB161" i="3" s="1"/>
  <c r="BW223" i="3"/>
  <c r="CB223" i="3" s="1"/>
  <c r="BW275" i="3"/>
  <c r="CB275" i="3" s="1"/>
  <c r="CB68" i="3"/>
  <c r="BW268" i="3"/>
  <c r="CB268" i="3" s="1"/>
  <c r="BW118" i="3"/>
  <c r="CB118" i="3" s="1"/>
  <c r="BW334" i="3"/>
  <c r="CB334" i="3" s="1"/>
  <c r="BW246" i="3"/>
  <c r="CB246" i="3" s="1"/>
  <c r="BW79" i="3"/>
  <c r="CB79" i="3" s="1"/>
  <c r="BW208" i="3"/>
  <c r="CB208" i="3" s="1"/>
  <c r="BW108" i="3"/>
  <c r="CB108" i="3" s="1"/>
  <c r="BW22" i="3"/>
  <c r="CB22" i="3" s="1"/>
  <c r="BW122" i="3"/>
  <c r="CB122" i="3" s="1"/>
  <c r="BW271" i="3"/>
  <c r="CB271" i="3" s="1"/>
  <c r="BW41" i="3"/>
  <c r="BW59" i="3"/>
  <c r="CB59" i="3" s="1"/>
  <c r="BW131" i="3"/>
  <c r="CB131" i="3" s="1"/>
  <c r="BW237" i="3"/>
  <c r="CB237" i="3" s="1"/>
  <c r="BW330" i="3"/>
  <c r="CB330" i="3" s="1"/>
  <c r="BW49" i="3"/>
  <c r="BW158" i="3"/>
  <c r="CB158" i="3" s="1"/>
  <c r="BW274" i="3"/>
  <c r="CB274" i="3" s="1"/>
  <c r="BW251" i="3"/>
  <c r="CB251" i="3" s="1"/>
  <c r="BW191" i="3"/>
  <c r="CB191" i="3" s="1"/>
  <c r="BW141" i="3"/>
  <c r="CB141" i="3" s="1"/>
  <c r="BW42" i="3"/>
  <c r="CB42" i="3" s="1"/>
  <c r="BW63" i="3"/>
  <c r="CB63" i="3" s="1"/>
  <c r="BW199" i="3"/>
  <c r="CB199" i="3" s="1"/>
  <c r="BW328" i="3"/>
  <c r="CB328" i="3" s="1"/>
  <c r="BW270" i="3"/>
  <c r="CB270" i="3" s="1"/>
  <c r="BW337" i="3"/>
  <c r="CB337" i="3" s="1"/>
  <c r="BW132" i="3"/>
  <c r="CB132" i="3" s="1"/>
  <c r="BW168" i="3"/>
  <c r="CB168" i="3" s="1"/>
  <c r="BW230" i="3"/>
  <c r="CB230" i="3" s="1"/>
  <c r="BW233" i="3"/>
  <c r="CB233" i="3" s="1"/>
  <c r="BW228" i="3"/>
  <c r="BW209" i="3"/>
  <c r="CB209" i="3" s="1"/>
  <c r="BW183" i="3"/>
  <c r="CB183" i="3" s="1"/>
  <c r="BW335" i="3"/>
  <c r="CB335" i="3" s="1"/>
  <c r="CB262" i="3"/>
  <c r="BW103" i="3"/>
  <c r="CB103" i="3" s="1"/>
  <c r="BW64" i="3"/>
  <c r="BW319" i="3"/>
  <c r="CB319" i="3" s="1"/>
  <c r="BW364" i="3"/>
  <c r="CB364" i="3" s="1"/>
  <c r="CB49" i="3"/>
  <c r="BW202" i="3"/>
  <c r="CB202" i="3" s="1"/>
  <c r="CB32" i="3"/>
  <c r="BW107" i="3"/>
  <c r="BW124" i="3"/>
  <c r="CB124" i="3" s="1"/>
  <c r="BW221" i="3"/>
  <c r="CB221" i="3" s="1"/>
  <c r="BW93" i="3"/>
  <c r="CB93" i="3" s="1"/>
  <c r="BW207" i="3"/>
  <c r="CB207" i="3" s="1"/>
  <c r="BW76" i="3"/>
  <c r="CB76" i="3" s="1"/>
  <c r="BW145" i="3"/>
  <c r="CB145" i="3" s="1"/>
  <c r="BW225" i="3"/>
  <c r="CB225" i="3" s="1"/>
  <c r="BW293" i="3"/>
  <c r="CB293" i="3" s="1"/>
  <c r="BP6" i="3"/>
  <c r="BW203" i="3"/>
  <c r="CB203" i="3" s="1"/>
  <c r="BW37" i="3"/>
  <c r="CB37" i="3" s="1"/>
  <c r="BW338" i="3"/>
  <c r="CB338" i="3" s="1"/>
  <c r="BW210" i="3"/>
  <c r="CB210" i="3" s="1"/>
  <c r="BW341" i="3"/>
  <c r="CB341" i="3" s="1"/>
  <c r="BW81" i="3"/>
  <c r="CB81" i="3" s="1"/>
  <c r="BW224" i="3"/>
  <c r="CB224" i="3" s="1"/>
  <c r="BW137" i="3"/>
  <c r="CB137" i="3" s="1"/>
  <c r="BW259" i="3"/>
  <c r="CB259" i="3" s="1"/>
  <c r="BW356" i="3"/>
  <c r="CB356" i="3" s="1"/>
  <c r="BW105" i="3"/>
  <c r="CB105" i="3" s="1"/>
  <c r="BW283" i="3"/>
  <c r="CB283" i="3" s="1"/>
  <c r="BW365" i="3"/>
  <c r="CB365" i="3" s="1"/>
  <c r="BW331" i="3"/>
  <c r="CB331" i="3" s="1"/>
  <c r="BW109" i="3"/>
  <c r="CB109" i="3" s="1"/>
  <c r="BW6" i="3"/>
  <c r="CB6" i="3" s="1"/>
  <c r="BW102" i="3"/>
  <c r="CB102" i="3" s="1"/>
  <c r="BW48" i="3"/>
  <c r="CB48" i="3" s="1"/>
  <c r="BW17" i="3"/>
  <c r="BW32" i="3"/>
  <c r="BW134" i="3"/>
  <c r="CB134" i="3" s="1"/>
  <c r="BW218" i="3"/>
  <c r="CB218" i="3" s="1"/>
  <c r="BW125" i="3"/>
  <c r="CB125" i="3" s="1"/>
  <c r="BW56" i="3"/>
  <c r="BW163" i="3"/>
  <c r="CB163" i="3" s="1"/>
  <c r="BW303" i="3"/>
  <c r="CB303" i="3" s="1"/>
  <c r="BW269" i="3"/>
  <c r="CB269" i="3" s="1"/>
  <c r="BW160" i="3"/>
  <c r="CB160" i="3" s="1"/>
  <c r="BW201" i="3"/>
  <c r="CB201" i="3" s="1"/>
  <c r="BW13" i="3"/>
  <c r="CB11" i="3"/>
  <c r="BW327" i="3"/>
  <c r="CB327" i="3" s="1"/>
  <c r="BW43" i="3"/>
  <c r="CB43" i="3" s="1"/>
  <c r="BW182" i="3"/>
  <c r="CB182" i="3" s="1"/>
  <c r="BW329" i="3"/>
  <c r="CB329" i="3" s="1"/>
  <c r="BW340" i="3"/>
  <c r="CB340" i="3" s="1"/>
  <c r="BW172" i="3"/>
  <c r="CB172" i="3" s="1"/>
  <c r="BW343" i="3"/>
  <c r="CB343" i="3" s="1"/>
  <c r="BW18" i="3"/>
  <c r="BW171" i="3"/>
  <c r="CB171" i="3" s="1"/>
  <c r="BW244" i="3"/>
  <c r="CB244" i="3" s="1"/>
  <c r="BW239" i="3"/>
  <c r="CB239" i="3" s="1"/>
  <c r="BW188" i="3"/>
  <c r="CB188" i="3" s="1"/>
  <c r="BW304" i="3"/>
  <c r="CB304" i="3" s="1"/>
  <c r="CB30" i="3"/>
  <c r="BW205" i="3"/>
  <c r="CB205" i="3" s="1"/>
  <c r="BW115" i="3"/>
  <c r="CB115" i="3" s="1"/>
  <c r="BW173" i="3"/>
  <c r="BW215" i="3"/>
  <c r="CB215" i="3" s="1"/>
  <c r="BW352" i="3"/>
  <c r="CB352" i="3" s="1"/>
  <c r="BW121" i="3"/>
  <c r="CB121" i="3" s="1"/>
  <c r="BW174" i="3"/>
  <c r="CB174" i="3" s="1"/>
  <c r="BW339" i="3"/>
  <c r="CB339" i="3" s="1"/>
  <c r="BW214" i="3"/>
  <c r="CB214" i="3" s="1"/>
  <c r="BW127" i="3"/>
  <c r="CB127" i="3" s="1"/>
  <c r="BW213" i="3"/>
  <c r="CB213" i="3" s="1"/>
  <c r="BW162" i="3"/>
  <c r="CB162" i="3" s="1"/>
  <c r="BW50" i="3"/>
  <c r="CB50" i="3" s="1"/>
  <c r="BW265" i="3"/>
  <c r="CB265" i="3" s="1"/>
  <c r="BW153" i="3"/>
  <c r="CB153" i="3" s="1"/>
  <c r="BW52" i="3"/>
  <c r="CB52" i="3" s="1"/>
  <c r="BW294" i="3"/>
  <c r="CB294" i="3" s="1"/>
  <c r="CB44" i="3"/>
  <c r="BW302" i="3"/>
  <c r="CB302" i="3" s="1"/>
  <c r="BW278" i="3"/>
  <c r="CB278" i="3" s="1"/>
  <c r="BW358" i="3"/>
  <c r="CB358" i="3" s="1"/>
  <c r="BW114" i="3"/>
  <c r="CB114" i="3" s="1"/>
  <c r="BW318" i="3"/>
  <c r="CB318" i="3" s="1"/>
  <c r="CB120" i="3"/>
  <c r="BW204" i="3"/>
  <c r="CB204" i="3" s="1"/>
  <c r="BW9" i="3"/>
  <c r="BW70" i="3"/>
  <c r="CB70" i="3" s="1"/>
  <c r="BW8" i="3"/>
  <c r="BW247" i="3"/>
  <c r="CB247" i="3" s="1"/>
  <c r="BW66" i="3"/>
  <c r="CB66" i="3" s="1"/>
  <c r="BW130" i="3"/>
  <c r="CB130" i="3" s="1"/>
  <c r="BW273" i="3"/>
  <c r="CB273" i="3" s="1"/>
  <c r="BW170" i="3"/>
  <c r="CB170" i="3" s="1"/>
  <c r="BW31" i="3"/>
  <c r="CB31" i="3" s="1"/>
  <c r="BW99" i="3"/>
  <c r="CB99" i="3" s="1"/>
  <c r="BW148" i="3"/>
  <c r="CB148" i="3" s="1"/>
  <c r="BW346" i="3"/>
  <c r="CB346" i="3" s="1"/>
  <c r="BW154" i="3"/>
  <c r="CB154" i="3" s="1"/>
  <c r="BW353" i="3"/>
  <c r="CB353" i="3" s="1"/>
  <c r="CB184" i="3"/>
  <c r="BW290" i="3"/>
  <c r="CB290" i="3" s="1"/>
  <c r="BW74" i="3"/>
  <c r="CB74" i="3" s="1"/>
  <c r="BW311" i="3"/>
  <c r="CB311" i="3" s="1"/>
  <c r="BW86" i="3"/>
  <c r="CB86" i="3" s="1"/>
  <c r="BW133" i="3"/>
  <c r="CB133" i="3" s="1"/>
  <c r="BW156" i="3"/>
  <c r="CB156" i="3" s="1"/>
  <c r="BW178" i="3"/>
  <c r="CB178" i="3" s="1"/>
  <c r="BW348" i="3"/>
  <c r="CB348" i="3" s="1"/>
  <c r="CB128" i="3"/>
  <c r="CB77" i="3"/>
  <c r="CB29" i="3"/>
  <c r="CB16" i="3"/>
  <c r="CB279" i="3"/>
  <c r="CB20" i="3"/>
  <c r="CB113" i="3"/>
  <c r="CB53" i="3"/>
  <c r="CB60" i="3"/>
  <c r="CB211" i="3"/>
  <c r="CB245" i="3"/>
  <c r="CB64" i="3"/>
  <c r="CB107" i="3"/>
  <c r="CB82" i="3"/>
  <c r="CB56" i="3"/>
  <c r="CB197" i="3"/>
  <c r="CB12" i="3"/>
  <c r="CB152" i="3"/>
  <c r="CB17" i="3"/>
  <c r="CB24" i="3"/>
  <c r="CB143" i="3"/>
  <c r="CB15" i="3"/>
  <c r="CB8" i="3"/>
  <c r="CB73" i="3"/>
  <c r="CB88" i="3"/>
  <c r="CB34" i="3"/>
  <c r="CB36" i="3"/>
  <c r="CB14" i="3"/>
  <c r="CB173" i="3"/>
  <c r="CB39" i="3"/>
  <c r="CB46" i="3"/>
  <c r="BS329" i="3"/>
  <c r="BX329" i="3" s="1"/>
  <c r="BS260" i="3"/>
  <c r="BS287" i="3"/>
  <c r="BX287" i="3" s="1"/>
  <c r="BS40" i="3"/>
  <c r="BS362" i="3"/>
  <c r="BX362" i="3" s="1"/>
  <c r="BS125" i="3"/>
  <c r="BX125" i="3" s="1"/>
  <c r="BS267" i="3"/>
  <c r="BX267" i="3" s="1"/>
  <c r="BS77" i="3"/>
  <c r="BS13" i="3"/>
  <c r="BS206" i="3"/>
  <c r="BX206" i="3" s="1"/>
  <c r="BS201" i="3"/>
  <c r="BX201" i="3" s="1"/>
  <c r="BS95" i="3"/>
  <c r="BX95" i="3" s="1"/>
  <c r="BS249" i="3"/>
  <c r="BX249" i="3" s="1"/>
  <c r="BS140" i="3"/>
  <c r="BX140" i="3" s="1"/>
  <c r="BS147" i="3"/>
  <c r="BX147" i="3" s="1"/>
  <c r="BS141" i="3"/>
  <c r="BS44" i="3"/>
  <c r="BX44" i="3" s="1"/>
  <c r="BS353" i="3"/>
  <c r="BX353" i="3" s="1"/>
  <c r="BS262" i="3"/>
  <c r="BX262" i="3" s="1"/>
  <c r="BS64" i="3"/>
  <c r="BX64" i="3" s="1"/>
  <c r="BS186" i="3"/>
  <c r="BX186" i="3" s="1"/>
  <c r="BS233" i="3"/>
  <c r="BX233" i="3" s="1"/>
  <c r="BS23" i="3"/>
  <c r="BS215" i="3"/>
  <c r="BX215" i="3" s="1"/>
  <c r="BS225" i="3"/>
  <c r="BX225" i="3" s="1"/>
  <c r="BS119" i="3"/>
  <c r="BX119" i="3" s="1"/>
  <c r="BS7" i="3"/>
  <c r="BX7" i="3" s="1"/>
  <c r="BS304" i="3"/>
  <c r="BX304" i="3" s="1"/>
  <c r="BS86" i="3"/>
  <c r="BX86" i="3" s="1"/>
  <c r="BS244" i="3"/>
  <c r="BX244" i="3" s="1"/>
  <c r="BS173" i="3"/>
  <c r="BX173" i="3" s="1"/>
  <c r="BS209" i="3"/>
  <c r="BX209" i="3" s="1"/>
  <c r="BS32" i="3"/>
  <c r="BX32" i="3" s="1"/>
  <c r="BS238" i="3"/>
  <c r="BX238" i="3" s="1"/>
  <c r="BS106" i="3"/>
  <c r="BX106" i="3" s="1"/>
  <c r="BS230" i="3"/>
  <c r="BX230" i="3" s="1"/>
  <c r="BS50" i="3"/>
  <c r="BX50" i="3" s="1"/>
  <c r="BS161" i="3"/>
  <c r="BS102" i="3"/>
  <c r="BX102" i="3" s="1"/>
  <c r="BS256" i="3"/>
  <c r="BX256" i="3" s="1"/>
  <c r="BS9" i="3"/>
  <c r="BS182" i="3"/>
  <c r="BX182" i="3" s="1"/>
  <c r="BS98" i="3"/>
  <c r="BX98" i="3" s="1"/>
  <c r="BS65" i="3"/>
  <c r="BX65" i="3" s="1"/>
  <c r="BS78" i="3"/>
  <c r="BX78" i="3" s="1"/>
  <c r="BS92" i="3"/>
  <c r="BX92" i="3" s="1"/>
  <c r="BS301" i="3"/>
  <c r="BX301" i="3" s="1"/>
  <c r="BS203" i="3"/>
  <c r="BX203" i="3" s="1"/>
  <c r="BS123" i="3"/>
  <c r="BS193" i="3"/>
  <c r="BX193" i="3" s="1"/>
  <c r="BS243" i="3"/>
  <c r="BX243" i="3" s="1"/>
  <c r="BS149" i="3"/>
  <c r="BX149" i="3" s="1"/>
  <c r="BS179" i="3"/>
  <c r="BX179" i="3" s="1"/>
  <c r="BS276" i="3"/>
  <c r="BX276" i="3" s="1"/>
  <c r="BS153" i="3"/>
  <c r="BX153" i="3" s="1"/>
  <c r="BS21" i="3"/>
  <c r="BS36" i="3"/>
  <c r="BS299" i="3"/>
  <c r="BX299" i="3" s="1"/>
  <c r="BS234" i="3"/>
  <c r="BX234" i="3" s="1"/>
  <c r="BS346" i="3"/>
  <c r="BX346" i="3" s="1"/>
  <c r="BS341" i="3"/>
  <c r="BS48" i="3"/>
  <c r="BX48" i="3" s="1"/>
  <c r="BS56" i="3"/>
  <c r="BX56" i="3" s="1"/>
  <c r="BS91" i="3"/>
  <c r="BX91" i="3" s="1"/>
  <c r="BS150" i="3"/>
  <c r="BX150" i="3" s="1"/>
  <c r="BS19" i="3"/>
  <c r="BX19" i="3" s="1"/>
  <c r="BS196" i="3"/>
  <c r="BX196" i="3" s="1"/>
  <c r="BS286" i="3"/>
  <c r="BX286" i="3" s="1"/>
  <c r="BS6" i="3"/>
  <c r="BS46" i="3"/>
  <c r="BS10" i="3"/>
  <c r="BS235" i="3"/>
  <c r="BX235" i="3" s="1"/>
  <c r="BS108" i="3"/>
  <c r="BX108" i="3" s="1"/>
  <c r="BS138" i="3"/>
  <c r="BX138" i="3" s="1"/>
  <c r="BS296" i="3"/>
  <c r="BX296" i="3" s="1"/>
  <c r="BS115" i="3"/>
  <c r="BS110" i="3"/>
  <c r="BX110" i="3" s="1"/>
  <c r="BS88" i="3"/>
  <c r="BS180" i="3"/>
  <c r="BX180" i="3" s="1"/>
  <c r="BS219" i="3"/>
  <c r="BX219" i="3" s="1"/>
  <c r="BS291" i="3"/>
  <c r="BX291" i="3" s="1"/>
  <c r="BS312" i="3"/>
  <c r="BX312" i="3" s="1"/>
  <c r="BS259" i="3"/>
  <c r="BX259" i="3" s="1"/>
  <c r="BS35" i="3"/>
  <c r="BX35" i="3" s="1"/>
  <c r="BS228" i="3"/>
  <c r="BX228" i="3" s="1"/>
  <c r="BS152" i="3"/>
  <c r="BX152" i="3" s="1"/>
  <c r="BS302" i="3"/>
  <c r="BX302" i="3" s="1"/>
  <c r="BS59" i="3"/>
  <c r="BS246" i="3"/>
  <c r="BX246" i="3" s="1"/>
  <c r="BS288" i="3"/>
  <c r="BX288" i="3" s="1"/>
  <c r="BS113" i="3"/>
  <c r="BX113" i="3" s="1"/>
  <c r="BX77" i="3"/>
  <c r="BS33" i="3"/>
  <c r="BS285" i="3"/>
  <c r="BX285" i="3" s="1"/>
  <c r="BS222" i="3"/>
  <c r="BX222" i="3" s="1"/>
  <c r="BS269" i="3"/>
  <c r="BX269" i="3" s="1"/>
  <c r="BS343" i="3"/>
  <c r="BX343" i="3" s="1"/>
  <c r="BS190" i="3"/>
  <c r="BX190" i="3" s="1"/>
  <c r="BS130" i="3"/>
  <c r="BX130" i="3" s="1"/>
  <c r="BS356" i="3"/>
  <c r="BX356" i="3" s="1"/>
  <c r="BS347" i="3"/>
  <c r="BX347" i="3" s="1"/>
  <c r="BS51" i="3"/>
  <c r="BX51" i="3" s="1"/>
  <c r="BS183" i="3"/>
  <c r="BX183" i="3" s="1"/>
  <c r="BS25" i="3"/>
  <c r="BS181" i="3"/>
  <c r="BX181" i="3" s="1"/>
  <c r="BS251" i="3"/>
  <c r="BX251" i="3" s="1"/>
  <c r="BS328" i="3"/>
  <c r="BX328" i="3" s="1"/>
  <c r="BS97" i="3"/>
  <c r="BX97" i="3" s="1"/>
  <c r="BS268" i="3"/>
  <c r="BX268" i="3" s="1"/>
  <c r="BS282" i="3"/>
  <c r="BX282" i="3" s="1"/>
  <c r="BS358" i="3"/>
  <c r="BX358" i="3" s="1"/>
  <c r="BS303" i="3"/>
  <c r="BX303" i="3" s="1"/>
  <c r="BS159" i="3"/>
  <c r="BX159" i="3" s="1"/>
  <c r="BS184" i="3"/>
  <c r="BX184" i="3" s="1"/>
  <c r="BS334" i="3"/>
  <c r="BX334" i="3" s="1"/>
  <c r="BS37" i="3"/>
  <c r="BX37" i="3" s="1"/>
  <c r="BS11" i="3"/>
  <c r="BS27" i="3"/>
  <c r="BX27" i="3" s="1"/>
  <c r="BS168" i="3"/>
  <c r="BX168" i="3" s="1"/>
  <c r="BS254" i="3"/>
  <c r="BX254" i="3" s="1"/>
  <c r="BS176" i="3"/>
  <c r="BX176" i="3" s="1"/>
  <c r="BS117" i="3"/>
  <c r="BX117" i="3" s="1"/>
  <c r="BS167" i="3"/>
  <c r="BX167" i="3" s="1"/>
  <c r="BS204" i="3"/>
  <c r="BX204" i="3" s="1"/>
  <c r="BS281" i="3"/>
  <c r="BX281" i="3" s="1"/>
  <c r="BS120" i="3"/>
  <c r="BX120" i="3" s="1"/>
  <c r="BS198" i="3"/>
  <c r="BS211" i="3"/>
  <c r="BS277" i="3"/>
  <c r="BX277" i="3" s="1"/>
  <c r="BS195" i="3"/>
  <c r="BX195" i="3" s="1"/>
  <c r="BS324" i="3"/>
  <c r="BX324" i="3" s="1"/>
  <c r="BS157" i="3"/>
  <c r="BX157" i="3" s="1"/>
  <c r="BS45" i="3"/>
  <c r="BX45" i="3" s="1"/>
  <c r="BS70" i="3"/>
  <c r="BX70" i="3" s="1"/>
  <c r="BS352" i="3"/>
  <c r="BX352" i="3" s="1"/>
  <c r="BS237" i="3"/>
  <c r="BX237" i="3" s="1"/>
  <c r="BS242" i="3"/>
  <c r="BS118" i="3"/>
  <c r="BX118" i="3" s="1"/>
  <c r="BS263" i="3"/>
  <c r="BX263" i="3" s="1"/>
  <c r="BS55" i="3"/>
  <c r="BS239" i="3"/>
  <c r="BX239" i="3" s="1"/>
  <c r="BS94" i="3"/>
  <c r="BS349" i="3"/>
  <c r="BX349" i="3" s="1"/>
  <c r="BS43" i="3"/>
  <c r="BS158" i="3"/>
  <c r="BX158" i="3" s="1"/>
  <c r="BS169" i="3"/>
  <c r="BX169" i="3" s="1"/>
  <c r="BS253" i="3"/>
  <c r="BX253" i="3" s="1"/>
  <c r="BS200" i="3"/>
  <c r="BX200" i="3" s="1"/>
  <c r="BS178" i="3"/>
  <c r="BX178" i="3" s="1"/>
  <c r="BS74" i="3"/>
  <c r="BX74" i="3" s="1"/>
  <c r="BS38" i="3"/>
  <c r="BS283" i="3"/>
  <c r="BX283" i="3" s="1"/>
  <c r="BS247" i="3"/>
  <c r="BX247" i="3" s="1"/>
  <c r="BS124" i="3"/>
  <c r="BX124" i="3" s="1"/>
  <c r="BS67" i="3"/>
  <c r="BX67" i="3" s="1"/>
  <c r="BS365" i="3"/>
  <c r="BS163" i="3"/>
  <c r="BX163" i="3" s="1"/>
  <c r="BS170" i="3"/>
  <c r="BX170" i="3" s="1"/>
  <c r="BS272" i="3"/>
  <c r="BX272" i="3" s="1"/>
  <c r="BS294" i="3"/>
  <c r="BX294" i="3" s="1"/>
  <c r="BS30" i="3"/>
  <c r="BX30" i="3" s="1"/>
  <c r="BS332" i="3"/>
  <c r="BX332" i="3" s="1"/>
  <c r="BS81" i="3"/>
  <c r="BX81" i="3" s="1"/>
  <c r="BS264" i="3"/>
  <c r="BX264" i="3" s="1"/>
  <c r="BS52" i="3"/>
  <c r="BS80" i="3"/>
  <c r="BX80" i="3" s="1"/>
  <c r="BS14" i="3"/>
  <c r="BX14" i="3" s="1"/>
  <c r="BS232" i="3"/>
  <c r="BX232" i="3" s="1"/>
  <c r="BS122" i="3"/>
  <c r="BX122" i="3" s="1"/>
  <c r="BS139" i="3"/>
  <c r="BX139" i="3" s="1"/>
  <c r="BS66" i="3"/>
  <c r="BX66" i="3" s="1"/>
  <c r="BS245" i="3"/>
  <c r="BX245" i="3" s="1"/>
  <c r="BS240" i="3"/>
  <c r="BX240" i="3" s="1"/>
  <c r="BS333" i="3"/>
  <c r="BX333" i="3" s="1"/>
  <c r="BS344" i="3"/>
  <c r="BX344" i="3" s="1"/>
  <c r="BS111" i="3"/>
  <c r="BX111" i="3" s="1"/>
  <c r="BS345" i="3"/>
  <c r="BX345" i="3" s="1"/>
  <c r="BS305" i="3"/>
  <c r="BX305" i="3" s="1"/>
  <c r="BX6" i="3"/>
  <c r="BS54" i="3"/>
  <c r="BX54" i="3" s="1"/>
  <c r="BS58" i="3"/>
  <c r="BX58" i="3" s="1"/>
  <c r="BS145" i="3"/>
  <c r="BX145" i="3" s="1"/>
  <c r="BS116" i="3"/>
  <c r="BX116" i="3" s="1"/>
  <c r="BS295" i="3"/>
  <c r="BX295" i="3" s="1"/>
  <c r="BS68" i="3"/>
  <c r="BS143" i="3"/>
  <c r="BX143" i="3" s="1"/>
  <c r="BS96" i="3"/>
  <c r="BX96" i="3" s="1"/>
  <c r="BS257" i="3"/>
  <c r="BX257" i="3" s="1"/>
  <c r="BS104" i="3"/>
  <c r="BX104" i="3" s="1"/>
  <c r="BS126" i="3"/>
  <c r="BX126" i="3" s="1"/>
  <c r="BS205" i="3"/>
  <c r="BX205" i="3" s="1"/>
  <c r="BS87" i="3"/>
  <c r="BX87" i="3" s="1"/>
  <c r="BS177" i="3"/>
  <c r="BX177" i="3" s="1"/>
  <c r="BS226" i="3"/>
  <c r="BS250" i="3"/>
  <c r="BX250" i="3" s="1"/>
  <c r="BS8" i="3"/>
  <c r="BS191" i="3"/>
  <c r="BX191" i="3" s="1"/>
  <c r="BS270" i="3"/>
  <c r="BX270" i="3" s="1"/>
  <c r="BS85" i="3"/>
  <c r="BX85" i="3" s="1"/>
  <c r="BS79" i="3"/>
  <c r="BX79" i="3" s="1"/>
  <c r="BS12" i="3"/>
  <c r="BS160" i="3"/>
  <c r="BX160" i="3" s="1"/>
  <c r="BX11" i="3"/>
  <c r="BS136" i="3"/>
  <c r="BX136" i="3" s="1"/>
  <c r="BS171" i="3"/>
  <c r="BX171" i="3" s="1"/>
  <c r="BS355" i="3"/>
  <c r="BX355" i="3" s="1"/>
  <c r="BS82" i="3"/>
  <c r="BS105" i="3"/>
  <c r="BX105" i="3" s="1"/>
  <c r="BS39" i="3"/>
  <c r="BX39" i="3" s="1"/>
  <c r="BS360" i="3"/>
  <c r="BX360" i="3" s="1"/>
  <c r="BS351" i="3"/>
  <c r="BX351" i="3" s="1"/>
  <c r="BS197" i="3"/>
  <c r="BX197" i="3" s="1"/>
  <c r="BS174" i="3"/>
  <c r="BX174" i="3" s="1"/>
  <c r="BS280" i="3"/>
  <c r="BX280" i="3" s="1"/>
  <c r="BS146" i="3"/>
  <c r="BX146" i="3" s="1"/>
  <c r="BS210" i="3"/>
  <c r="BX210" i="3" s="1"/>
  <c r="BS187" i="3"/>
  <c r="BX187" i="3" s="1"/>
  <c r="BS166" i="3"/>
  <c r="BX166" i="3" s="1"/>
  <c r="BS60" i="3"/>
  <c r="BX60" i="3" s="1"/>
  <c r="BX107" i="3"/>
  <c r="BS354" i="3"/>
  <c r="BX354" i="3" s="1"/>
  <c r="BS271" i="3"/>
  <c r="BX271" i="3" s="1"/>
  <c r="BS300" i="3"/>
  <c r="BX300" i="3" s="1"/>
  <c r="BS99" i="3"/>
  <c r="BX99" i="3" s="1"/>
  <c r="BS207" i="3"/>
  <c r="BX207" i="3" s="1"/>
  <c r="BX260" i="3"/>
  <c r="BS26" i="3"/>
  <c r="BS189" i="3"/>
  <c r="BX189" i="3" s="1"/>
  <c r="BS321" i="3"/>
  <c r="BX321" i="3" s="1"/>
  <c r="BS71" i="3"/>
  <c r="BX71" i="3" s="1"/>
  <c r="BS357" i="3"/>
  <c r="BX357" i="3" s="1"/>
  <c r="BS320" i="3"/>
  <c r="BX320" i="3" s="1"/>
  <c r="BS73" i="3"/>
  <c r="BX73" i="3" s="1"/>
  <c r="BS322" i="3"/>
  <c r="BX322" i="3" s="1"/>
  <c r="BS101" i="3"/>
  <c r="BS308" i="3"/>
  <c r="BX308" i="3" s="1"/>
  <c r="BS336" i="3"/>
  <c r="BX336" i="3" s="1"/>
  <c r="BS127" i="3"/>
  <c r="BX127" i="3" s="1"/>
  <c r="BS194" i="3"/>
  <c r="BX194" i="3" s="1"/>
  <c r="BS144" i="3"/>
  <c r="BX144" i="3" s="1"/>
  <c r="BS327" i="3"/>
  <c r="BX327" i="3" s="1"/>
  <c r="BS213" i="3"/>
  <c r="BX213" i="3" s="1"/>
  <c r="BS156" i="3"/>
  <c r="BX156" i="3" s="1"/>
  <c r="BS298" i="3"/>
  <c r="BS292" i="3"/>
  <c r="BX292" i="3" s="1"/>
  <c r="BS227" i="3"/>
  <c r="BX227" i="3" s="1"/>
  <c r="BS42" i="3"/>
  <c r="BX42" i="3" s="1"/>
  <c r="BS326" i="3"/>
  <c r="BX326" i="3" s="1"/>
  <c r="BS121" i="3"/>
  <c r="BX121" i="3" s="1"/>
  <c r="BS229" i="3"/>
  <c r="BX229" i="3" s="1"/>
  <c r="BS221" i="3"/>
  <c r="BX221" i="3" s="1"/>
  <c r="BS129" i="3"/>
  <c r="BX129" i="3" s="1"/>
  <c r="BS62" i="3"/>
  <c r="BX62" i="3" s="1"/>
  <c r="BS128" i="3"/>
  <c r="BX128" i="3" s="1"/>
  <c r="BS266" i="3"/>
  <c r="BX266" i="3" s="1"/>
  <c r="BS342" i="3"/>
  <c r="BX342" i="3" s="1"/>
  <c r="BS76" i="3"/>
  <c r="BX76" i="3" s="1"/>
  <c r="BS350" i="3"/>
  <c r="BX350" i="3" s="1"/>
  <c r="BS188" i="3"/>
  <c r="BX188" i="3" s="1"/>
  <c r="BS114" i="3"/>
  <c r="BX114" i="3" s="1"/>
  <c r="BS331" i="3"/>
  <c r="BX331" i="3" s="1"/>
  <c r="BS248" i="3"/>
  <c r="BX248" i="3" s="1"/>
  <c r="BS22" i="3"/>
  <c r="BS361" i="3"/>
  <c r="BX361" i="3" s="1"/>
  <c r="BS241" i="3"/>
  <c r="BX241" i="3" s="1"/>
  <c r="BX211" i="3"/>
  <c r="BS223" i="3"/>
  <c r="BX223" i="3" s="1"/>
  <c r="BS330" i="3"/>
  <c r="BX330" i="3" s="1"/>
  <c r="BS364" i="3"/>
  <c r="BX364" i="3" s="1"/>
  <c r="BS131" i="3"/>
  <c r="BX131" i="3" s="1"/>
  <c r="BS53" i="3"/>
  <c r="BX53" i="3" s="1"/>
  <c r="BS164" i="3"/>
  <c r="BX164" i="3" s="1"/>
  <c r="BS214" i="3"/>
  <c r="BX214" i="3" s="1"/>
  <c r="BS307" i="3"/>
  <c r="BX307" i="3" s="1"/>
  <c r="BS231" i="3"/>
  <c r="BX231" i="3" s="1"/>
  <c r="BS57" i="3"/>
  <c r="BX57" i="3" s="1"/>
  <c r="BS49" i="3"/>
  <c r="BX49" i="3" s="1"/>
  <c r="BS284" i="3"/>
  <c r="BX284" i="3" s="1"/>
  <c r="BS15" i="3"/>
  <c r="BS165" i="3"/>
  <c r="BX165" i="3" s="1"/>
  <c r="BS134" i="3"/>
  <c r="BX134" i="3" s="1"/>
  <c r="BS154" i="3"/>
  <c r="BX154" i="3" s="1"/>
  <c r="BS335" i="3"/>
  <c r="BX335" i="3" s="1"/>
  <c r="BS61" i="3"/>
  <c r="BX61" i="3" s="1"/>
  <c r="BS162" i="3"/>
  <c r="BX162" i="3" s="1"/>
  <c r="BS338" i="3"/>
  <c r="BX338" i="3" s="1"/>
  <c r="BL6" i="3"/>
  <c r="BS274" i="3"/>
  <c r="BX274" i="3" s="1"/>
  <c r="BS16" i="3"/>
  <c r="BS17" i="3"/>
  <c r="BS265" i="3"/>
  <c r="BX265" i="3" s="1"/>
  <c r="BS192" i="3"/>
  <c r="BX192" i="3" s="1"/>
  <c r="BS290" i="3"/>
  <c r="BX290" i="3" s="1"/>
  <c r="BS24" i="3"/>
  <c r="BX24" i="3" s="1"/>
  <c r="BS310" i="3"/>
  <c r="BX310" i="3" s="1"/>
  <c r="BS135" i="3"/>
  <c r="BX135" i="3" s="1"/>
  <c r="BS208" i="3"/>
  <c r="BX208" i="3" s="1"/>
  <c r="BS224" i="3"/>
  <c r="BX224" i="3" s="1"/>
  <c r="BS109" i="3"/>
  <c r="BX109" i="3" s="1"/>
  <c r="BS220" i="3"/>
  <c r="BX220" i="3" s="1"/>
  <c r="BS185" i="3"/>
  <c r="BS279" i="3"/>
  <c r="BX279" i="3" s="1"/>
  <c r="BX46" i="3"/>
  <c r="BS306" i="3"/>
  <c r="BX306" i="3" s="1"/>
  <c r="BS112" i="3"/>
  <c r="BX112" i="3" s="1"/>
  <c r="BS218" i="3"/>
  <c r="BX218" i="3" s="1"/>
  <c r="BS348" i="3"/>
  <c r="BX348" i="3" s="1"/>
  <c r="BS28" i="3"/>
  <c r="BS202" i="3"/>
  <c r="BX202" i="3" s="1"/>
  <c r="BS217" i="3"/>
  <c r="BX217" i="3" s="1"/>
  <c r="BS107" i="3"/>
  <c r="BS132" i="3"/>
  <c r="BX132" i="3" s="1"/>
  <c r="BS89" i="3"/>
  <c r="BX89" i="3" s="1"/>
  <c r="BS47" i="3"/>
  <c r="BX47" i="3" s="1"/>
  <c r="BS34" i="3"/>
  <c r="BX34" i="3" s="1"/>
  <c r="BS317" i="3"/>
  <c r="BX317" i="3" s="1"/>
  <c r="BS318" i="3"/>
  <c r="BX318" i="3" s="1"/>
  <c r="BS31" i="3"/>
  <c r="BS137" i="3"/>
  <c r="BX137" i="3" s="1"/>
  <c r="BS314" i="3"/>
  <c r="BX314" i="3" s="1"/>
  <c r="BX21" i="3"/>
  <c r="BX40" i="3"/>
  <c r="BS297" i="3"/>
  <c r="BX297" i="3" s="1"/>
  <c r="BS148" i="3"/>
  <c r="BX148" i="3" s="1"/>
  <c r="BS142" i="3"/>
  <c r="BX142" i="3" s="1"/>
  <c r="BX12" i="3"/>
  <c r="BS151" i="3"/>
  <c r="BS359" i="3"/>
  <c r="BX359" i="3" s="1"/>
  <c r="BS273" i="3"/>
  <c r="BX273" i="3" s="1"/>
  <c r="BS323" i="3"/>
  <c r="BX323" i="3" s="1"/>
  <c r="BS84" i="3"/>
  <c r="BX84" i="3" s="1"/>
  <c r="BS75" i="3"/>
  <c r="BX75" i="3" s="1"/>
  <c r="BS252" i="3"/>
  <c r="BX252" i="3" s="1"/>
  <c r="BS172" i="3"/>
  <c r="BS261" i="3"/>
  <c r="BX261" i="3" s="1"/>
  <c r="BS340" i="3"/>
  <c r="BX340" i="3" s="1"/>
  <c r="BS311" i="3"/>
  <c r="BX311" i="3" s="1"/>
  <c r="BS337" i="3"/>
  <c r="BX337" i="3" s="1"/>
  <c r="BS289" i="3"/>
  <c r="BX289" i="3" s="1"/>
  <c r="BS339" i="3"/>
  <c r="BX339" i="3" s="1"/>
  <c r="BS316" i="3"/>
  <c r="BX316" i="3" s="1"/>
  <c r="BS236" i="3"/>
  <c r="BX236" i="3" s="1"/>
  <c r="BS325" i="3"/>
  <c r="BX325" i="3" s="1"/>
  <c r="BS69" i="3"/>
  <c r="BX69" i="3" s="1"/>
  <c r="BS216" i="3"/>
  <c r="BX216" i="3" s="1"/>
  <c r="BS258" i="3"/>
  <c r="BX258" i="3" s="1"/>
  <c r="BS103" i="3"/>
  <c r="BX103" i="3" s="1"/>
  <c r="BS175" i="3"/>
  <c r="BX175" i="3" s="1"/>
  <c r="BS72" i="3"/>
  <c r="BS309" i="3"/>
  <c r="BX309" i="3" s="1"/>
  <c r="BS363" i="3"/>
  <c r="BX363" i="3" s="1"/>
  <c r="BS275" i="3"/>
  <c r="BX275" i="3" s="1"/>
  <c r="BS155" i="3"/>
  <c r="BX155" i="3" s="1"/>
  <c r="BS29" i="3"/>
  <c r="BS133" i="3"/>
  <c r="BX133" i="3" s="1"/>
  <c r="BS199" i="3"/>
  <c r="BX199" i="3" s="1"/>
  <c r="BS100" i="3"/>
  <c r="BX100" i="3" s="1"/>
  <c r="BS90" i="3"/>
  <c r="BX90" i="3" s="1"/>
  <c r="BS18" i="3"/>
  <c r="BX298" i="3"/>
  <c r="BS93" i="3"/>
  <c r="BX93" i="3" s="1"/>
  <c r="BS41" i="3"/>
  <c r="BX41" i="3" s="1"/>
  <c r="BS293" i="3"/>
  <c r="BX293" i="3" s="1"/>
  <c r="BS20" i="3"/>
  <c r="BS313" i="3"/>
  <c r="BX313" i="3" s="1"/>
  <c r="BS319" i="3"/>
  <c r="BS212" i="3"/>
  <c r="BX212" i="3" s="1"/>
  <c r="BS315" i="3"/>
  <c r="BX315" i="3" s="1"/>
  <c r="BS278" i="3"/>
  <c r="BS255" i="3"/>
  <c r="BX255" i="3" s="1"/>
  <c r="BS63" i="3"/>
  <c r="BX20" i="3"/>
  <c r="BS83" i="3"/>
  <c r="BX83" i="3" s="1"/>
  <c r="BX43" i="3"/>
  <c r="BX59" i="3"/>
  <c r="BX141" i="3"/>
  <c r="BX55" i="3"/>
  <c r="BX31" i="3"/>
  <c r="BX26" i="3"/>
  <c r="BX88" i="3"/>
  <c r="BX161" i="3"/>
  <c r="BX82" i="3"/>
  <c r="BX115" i="3"/>
  <c r="BX23" i="3"/>
  <c r="BX341" i="3"/>
  <c r="BX72" i="3"/>
  <c r="BX68" i="3"/>
  <c r="BX16" i="3"/>
  <c r="BX10" i="3"/>
  <c r="BX319" i="3"/>
  <c r="BX28" i="3"/>
  <c r="BX8" i="3"/>
  <c r="BX242" i="3"/>
  <c r="BX36" i="3"/>
  <c r="BX13" i="3"/>
  <c r="BX94" i="3"/>
  <c r="BX33" i="3"/>
  <c r="BX52" i="3"/>
  <c r="BX226" i="3"/>
  <c r="BX123" i="3"/>
  <c r="BX29" i="3"/>
  <c r="BX15" i="3"/>
  <c r="BX101" i="3"/>
  <c r="BT139" i="3"/>
  <c r="BY139" i="3" s="1"/>
  <c r="BT242" i="3"/>
  <c r="BY242" i="3" s="1"/>
  <c r="BT187" i="3"/>
  <c r="BY187" i="3" s="1"/>
  <c r="BT50" i="3"/>
  <c r="BY50" i="3" s="1"/>
  <c r="BT303" i="3"/>
  <c r="BY303" i="3" s="1"/>
  <c r="BT202" i="3"/>
  <c r="BY202" i="3" s="1"/>
  <c r="BT356" i="3"/>
  <c r="BY356" i="3" s="1"/>
  <c r="BT365" i="3"/>
  <c r="BT159" i="3"/>
  <c r="BY159" i="3" s="1"/>
  <c r="BT93" i="3"/>
  <c r="BY93" i="3" s="1"/>
  <c r="BT241" i="3"/>
  <c r="BT228" i="3"/>
  <c r="BY228" i="3" s="1"/>
  <c r="BT313" i="3"/>
  <c r="BY313" i="3" s="1"/>
  <c r="BT36" i="3"/>
  <c r="BT339" i="3"/>
  <c r="BT275" i="3"/>
  <c r="BY275" i="3" s="1"/>
  <c r="BT347" i="3"/>
  <c r="BY347" i="3" s="1"/>
  <c r="BT218" i="3"/>
  <c r="BY218" i="3" s="1"/>
  <c r="BT170" i="3"/>
  <c r="BY170" i="3" s="1"/>
  <c r="BT84" i="3"/>
  <c r="BY84" i="3" s="1"/>
  <c r="BT209" i="3"/>
  <c r="BY209" i="3" s="1"/>
  <c r="BT44" i="3"/>
  <c r="BY44" i="3" s="1"/>
  <c r="BT62" i="3"/>
  <c r="BY62" i="3" s="1"/>
  <c r="BT216" i="3"/>
  <c r="BY216" i="3" s="1"/>
  <c r="BT307" i="3"/>
  <c r="BY307" i="3" s="1"/>
  <c r="BT239" i="3"/>
  <c r="BY239" i="3" s="1"/>
  <c r="BT107" i="3"/>
  <c r="BT233" i="3"/>
  <c r="BY233" i="3" s="1"/>
  <c r="BT302" i="3"/>
  <c r="BY302" i="3" s="1"/>
  <c r="BT147" i="3"/>
  <c r="BY147" i="3" s="1"/>
  <c r="BT190" i="3"/>
  <c r="BY190" i="3" s="1"/>
  <c r="BT359" i="3"/>
  <c r="BY359" i="3" s="1"/>
  <c r="BT48" i="3"/>
  <c r="BY48" i="3" s="1"/>
  <c r="BT306" i="3"/>
  <c r="BY306" i="3" s="1"/>
  <c r="BT8" i="3"/>
  <c r="BT19" i="3"/>
  <c r="BT206" i="3"/>
  <c r="BY206" i="3" s="1"/>
  <c r="BT235" i="3"/>
  <c r="BY235" i="3" s="1"/>
  <c r="BT149" i="3"/>
  <c r="BY149" i="3" s="1"/>
  <c r="BT226" i="3"/>
  <c r="BT360" i="3"/>
  <c r="BY360" i="3" s="1"/>
  <c r="BT194" i="3"/>
  <c r="BY194" i="3" s="1"/>
  <c r="BT123" i="3"/>
  <c r="BT346" i="3"/>
  <c r="BY346" i="3" s="1"/>
  <c r="BT332" i="3"/>
  <c r="BY332" i="3" s="1"/>
  <c r="BT310" i="3"/>
  <c r="BY310" i="3" s="1"/>
  <c r="BT315" i="3"/>
  <c r="BY315" i="3" s="1"/>
  <c r="BT116" i="3"/>
  <c r="BY116" i="3" s="1"/>
  <c r="BT236" i="3"/>
  <c r="BY236" i="3" s="1"/>
  <c r="BT293" i="3"/>
  <c r="BY293" i="3" s="1"/>
  <c r="BT215" i="3"/>
  <c r="BY215" i="3" s="1"/>
  <c r="BT330" i="3"/>
  <c r="BY330" i="3" s="1"/>
  <c r="BT266" i="3"/>
  <c r="BY266" i="3" s="1"/>
  <c r="BT168" i="3"/>
  <c r="BY168" i="3" s="1"/>
  <c r="BT323" i="3"/>
  <c r="BY323" i="3" s="1"/>
  <c r="BT308" i="3"/>
  <c r="BY308" i="3" s="1"/>
  <c r="BT166" i="3"/>
  <c r="BY166" i="3" s="1"/>
  <c r="BT133" i="3"/>
  <c r="BY133" i="3" s="1"/>
  <c r="BT155" i="3"/>
  <c r="BY155" i="3" s="1"/>
  <c r="BT6" i="3"/>
  <c r="BT70" i="3"/>
  <c r="BY70" i="3" s="1"/>
  <c r="BT203" i="3"/>
  <c r="BY203" i="3" s="1"/>
  <c r="BT355" i="3"/>
  <c r="BY355" i="3" s="1"/>
  <c r="BT64" i="3"/>
  <c r="BY64" i="3" s="1"/>
  <c r="BT305" i="3"/>
  <c r="BY305" i="3" s="1"/>
  <c r="BT43" i="3"/>
  <c r="BT317" i="3"/>
  <c r="BY317" i="3" s="1"/>
  <c r="BT287" i="3"/>
  <c r="BY287" i="3" s="1"/>
  <c r="BT212" i="3"/>
  <c r="BY212" i="3" s="1"/>
  <c r="BT18" i="3"/>
  <c r="BT122" i="3"/>
  <c r="BY122" i="3" s="1"/>
  <c r="BT311" i="3"/>
  <c r="BY311" i="3" s="1"/>
  <c r="BT234" i="3"/>
  <c r="BY234" i="3" s="1"/>
  <c r="BT145" i="3"/>
  <c r="BY145" i="3" s="1"/>
  <c r="BT180" i="3"/>
  <c r="BY180" i="3" s="1"/>
  <c r="BT51" i="3"/>
  <c r="BY51" i="3" s="1"/>
  <c r="BT52" i="3"/>
  <c r="BT364" i="3"/>
  <c r="BY364" i="3" s="1"/>
  <c r="BT182" i="3"/>
  <c r="BY182" i="3" s="1"/>
  <c r="BT289" i="3"/>
  <c r="BY289" i="3" s="1"/>
  <c r="BT331" i="3"/>
  <c r="BY331" i="3" s="1"/>
  <c r="BT128" i="3"/>
  <c r="BY128" i="3" s="1"/>
  <c r="BT221" i="3"/>
  <c r="BY221" i="3" s="1"/>
  <c r="BT201" i="3"/>
  <c r="BY201" i="3" s="1"/>
  <c r="BT29" i="3"/>
  <c r="BY29" i="3" s="1"/>
  <c r="BT78" i="3"/>
  <c r="BY78" i="3" s="1"/>
  <c r="BT9" i="3"/>
  <c r="BT165" i="3"/>
  <c r="BY165" i="3" s="1"/>
  <c r="BT264" i="3"/>
  <c r="BY264" i="3" s="1"/>
  <c r="BT259" i="3"/>
  <c r="BY259" i="3" s="1"/>
  <c r="BT337" i="3"/>
  <c r="BY337" i="3" s="1"/>
  <c r="BT285" i="3"/>
  <c r="BY285" i="3" s="1"/>
  <c r="BT7" i="3"/>
  <c r="BT240" i="3"/>
  <c r="BY240" i="3" s="1"/>
  <c r="BT129" i="3"/>
  <c r="BY129" i="3" s="1"/>
  <c r="BT342" i="3"/>
  <c r="BY342" i="3" s="1"/>
  <c r="BT141" i="3"/>
  <c r="BY141" i="3" s="1"/>
  <c r="BT250" i="3"/>
  <c r="BY250" i="3" s="1"/>
  <c r="BT348" i="3"/>
  <c r="BY348" i="3" s="1"/>
  <c r="BT335" i="3"/>
  <c r="BY335" i="3" s="1"/>
  <c r="BT14" i="3"/>
  <c r="BT162" i="3"/>
  <c r="BY162" i="3" s="1"/>
  <c r="BT60" i="3"/>
  <c r="BY60" i="3" s="1"/>
  <c r="BT146" i="3"/>
  <c r="BY146" i="3" s="1"/>
  <c r="BT32" i="3"/>
  <c r="BT152" i="3"/>
  <c r="BY152" i="3" s="1"/>
  <c r="BT334" i="3"/>
  <c r="BY334" i="3" s="1"/>
  <c r="BT140" i="3"/>
  <c r="BT63" i="3"/>
  <c r="BT273" i="3"/>
  <c r="BY273" i="3" s="1"/>
  <c r="BT172" i="3"/>
  <c r="BY172" i="3" s="1"/>
  <c r="BT325" i="3"/>
  <c r="BY325" i="3" s="1"/>
  <c r="BT130" i="3"/>
  <c r="BY130" i="3" s="1"/>
  <c r="BT336" i="3"/>
  <c r="BY336" i="3" s="1"/>
  <c r="BT119" i="3"/>
  <c r="BY119" i="3" s="1"/>
  <c r="BT163" i="3"/>
  <c r="BY163" i="3" s="1"/>
  <c r="BT294" i="3"/>
  <c r="BY294" i="3" s="1"/>
  <c r="BT39" i="3"/>
  <c r="BY39" i="3" s="1"/>
  <c r="BT61" i="3"/>
  <c r="BY61" i="3" s="1"/>
  <c r="BT352" i="3"/>
  <c r="BY352" i="3" s="1"/>
  <c r="BT300" i="3"/>
  <c r="BY300" i="3" s="1"/>
  <c r="BT309" i="3"/>
  <c r="BY309" i="3" s="1"/>
  <c r="BT350" i="3"/>
  <c r="BY350" i="3" s="1"/>
  <c r="BT281" i="3"/>
  <c r="BY281" i="3" s="1"/>
  <c r="BT99" i="3"/>
  <c r="BY99" i="3" s="1"/>
  <c r="BT42" i="3"/>
  <c r="BY42" i="3" s="1"/>
  <c r="BT58" i="3"/>
  <c r="BY58" i="3" s="1"/>
  <c r="BT109" i="3"/>
  <c r="BY109" i="3" s="1"/>
  <c r="BT150" i="3"/>
  <c r="BT204" i="3"/>
  <c r="BY204" i="3" s="1"/>
  <c r="BT267" i="3"/>
  <c r="BY267" i="3" s="1"/>
  <c r="BT16" i="3"/>
  <c r="BT20" i="3"/>
  <c r="BY20" i="3" s="1"/>
  <c r="BT113" i="3"/>
  <c r="BY113" i="3" s="1"/>
  <c r="BT158" i="3"/>
  <c r="BY158" i="3" s="1"/>
  <c r="BT256" i="3"/>
  <c r="BY256" i="3" s="1"/>
  <c r="BT108" i="3"/>
  <c r="BY108" i="3" s="1"/>
  <c r="BT87" i="3"/>
  <c r="BY87" i="3" s="1"/>
  <c r="BT184" i="3"/>
  <c r="BT290" i="3"/>
  <c r="BY290" i="3" s="1"/>
  <c r="BT195" i="3"/>
  <c r="BY195" i="3" s="1"/>
  <c r="BT75" i="3"/>
  <c r="BY75" i="3" s="1"/>
  <c r="BT238" i="3"/>
  <c r="BY238" i="3" s="1"/>
  <c r="BT298" i="3"/>
  <c r="BY298" i="3" s="1"/>
  <c r="BT272" i="3"/>
  <c r="BY272" i="3" s="1"/>
  <c r="BT304" i="3"/>
  <c r="BY304" i="3" s="1"/>
  <c r="BT33" i="3"/>
  <c r="BT47" i="3"/>
  <c r="BY47" i="3" s="1"/>
  <c r="BT111" i="3"/>
  <c r="BY111" i="3" s="1"/>
  <c r="BT244" i="3"/>
  <c r="BY244" i="3" s="1"/>
  <c r="BT169" i="3"/>
  <c r="BY169" i="3" s="1"/>
  <c r="BT26" i="3"/>
  <c r="BT114" i="3"/>
  <c r="BT225" i="3"/>
  <c r="BY225" i="3" s="1"/>
  <c r="BT37" i="3"/>
  <c r="BY37" i="3" s="1"/>
  <c r="BT341" i="3"/>
  <c r="BY341" i="3" s="1"/>
  <c r="BT156" i="3"/>
  <c r="BY156" i="3" s="1"/>
  <c r="BT98" i="3"/>
  <c r="BY98" i="3" s="1"/>
  <c r="BT322" i="3"/>
  <c r="BY322" i="3" s="1"/>
  <c r="BT324" i="3"/>
  <c r="BY324" i="3" s="1"/>
  <c r="BT45" i="3"/>
  <c r="BY45" i="3" s="1"/>
  <c r="BT258" i="3"/>
  <c r="BT362" i="3"/>
  <c r="BY362" i="3" s="1"/>
  <c r="BT230" i="3"/>
  <c r="BY230" i="3" s="1"/>
  <c r="BT21" i="3"/>
  <c r="BT185" i="3"/>
  <c r="BY185" i="3" s="1"/>
  <c r="BT200" i="3"/>
  <c r="BY200" i="3" s="1"/>
  <c r="BY21" i="3"/>
  <c r="BT278" i="3"/>
  <c r="BY278" i="3" s="1"/>
  <c r="BT338" i="3"/>
  <c r="BY338" i="3" s="1"/>
  <c r="BT247" i="3"/>
  <c r="BY247" i="3" s="1"/>
  <c r="BT345" i="3"/>
  <c r="BY345" i="3" s="1"/>
  <c r="BT213" i="3"/>
  <c r="BY213" i="3" s="1"/>
  <c r="BT288" i="3"/>
  <c r="BY288" i="3" s="1"/>
  <c r="BT363" i="3"/>
  <c r="BT321" i="3"/>
  <c r="BY321" i="3" s="1"/>
  <c r="BT192" i="3"/>
  <c r="BY192" i="3" s="1"/>
  <c r="BT66" i="3"/>
  <c r="BY66" i="3" s="1"/>
  <c r="BT219" i="3"/>
  <c r="BY219" i="3" s="1"/>
  <c r="BT81" i="3"/>
  <c r="BY81" i="3" s="1"/>
  <c r="BT68" i="3"/>
  <c r="BY68" i="3" s="1"/>
  <c r="BT193" i="3"/>
  <c r="BY193" i="3" s="1"/>
  <c r="BT280" i="3"/>
  <c r="BY280" i="3" s="1"/>
  <c r="BT245" i="3"/>
  <c r="BY245" i="3" s="1"/>
  <c r="BT231" i="3"/>
  <c r="BY231" i="3" s="1"/>
  <c r="BT299" i="3"/>
  <c r="BY299" i="3" s="1"/>
  <c r="BT17" i="3"/>
  <c r="BT263" i="3"/>
  <c r="BY263" i="3" s="1"/>
  <c r="BT196" i="3"/>
  <c r="BY196" i="3" s="1"/>
  <c r="BT137" i="3"/>
  <c r="BY137" i="3" s="1"/>
  <c r="BT138" i="3"/>
  <c r="BY138" i="3" s="1"/>
  <c r="BT354" i="3"/>
  <c r="BY354" i="3" s="1"/>
  <c r="BT25" i="3"/>
  <c r="BT134" i="3"/>
  <c r="BY134" i="3" s="1"/>
  <c r="BT106" i="3"/>
  <c r="BY106" i="3" s="1"/>
  <c r="BT318" i="3"/>
  <c r="BY318" i="3" s="1"/>
  <c r="BT349" i="3"/>
  <c r="BY349" i="3" s="1"/>
  <c r="BT12" i="3"/>
  <c r="BT227" i="3"/>
  <c r="BY227" i="3" s="1"/>
  <c r="BT56" i="3"/>
  <c r="BY56" i="3" s="1"/>
  <c r="BT217" i="3"/>
  <c r="BY217" i="3" s="1"/>
  <c r="BT79" i="3"/>
  <c r="BY79" i="3" s="1"/>
  <c r="BT269" i="3"/>
  <c r="BY269" i="3" s="1"/>
  <c r="BT11" i="3"/>
  <c r="BT316" i="3"/>
  <c r="BT83" i="3"/>
  <c r="BY83" i="3" s="1"/>
  <c r="BT124" i="3"/>
  <c r="BY124" i="3" s="1"/>
  <c r="BT132" i="3"/>
  <c r="BY132" i="3" s="1"/>
  <c r="BT142" i="3"/>
  <c r="BY142" i="3" s="1"/>
  <c r="BT55" i="3"/>
  <c r="BT260" i="3"/>
  <c r="BY260" i="3" s="1"/>
  <c r="BT237" i="3"/>
  <c r="BY237" i="3" s="1"/>
  <c r="BT164" i="3"/>
  <c r="BY164" i="3" s="1"/>
  <c r="BT243" i="3"/>
  <c r="BY243" i="3" s="1"/>
  <c r="BT254" i="3"/>
  <c r="BY254" i="3" s="1"/>
  <c r="BT151" i="3"/>
  <c r="BY151" i="3" s="1"/>
  <c r="BT328" i="3"/>
  <c r="BY328" i="3" s="1"/>
  <c r="BT265" i="3"/>
  <c r="BY265" i="3" s="1"/>
  <c r="BT188" i="3"/>
  <c r="BY188" i="3" s="1"/>
  <c r="BT131" i="3"/>
  <c r="BT69" i="3"/>
  <c r="BY69" i="3" s="1"/>
  <c r="BT291" i="3"/>
  <c r="BY291" i="3" s="1"/>
  <c r="BT10" i="3"/>
  <c r="BT174" i="3"/>
  <c r="BY174" i="3" s="1"/>
  <c r="BT22" i="3"/>
  <c r="BT95" i="3"/>
  <c r="BY95" i="3" s="1"/>
  <c r="BT89" i="3"/>
  <c r="BY89" i="3" s="1"/>
  <c r="BT90" i="3"/>
  <c r="BY90" i="3" s="1"/>
  <c r="BT183" i="3"/>
  <c r="BY183" i="3" s="1"/>
  <c r="BY226" i="3"/>
  <c r="BT268" i="3"/>
  <c r="BY268" i="3" s="1"/>
  <c r="BT72" i="3"/>
  <c r="BT262" i="3"/>
  <c r="BY262" i="3" s="1"/>
  <c r="BM6" i="3"/>
  <c r="BT208" i="3"/>
  <c r="BY208" i="3" s="1"/>
  <c r="BT357" i="3"/>
  <c r="BY357" i="3" s="1"/>
  <c r="BT329" i="3"/>
  <c r="BY329" i="3" s="1"/>
  <c r="BT143" i="3"/>
  <c r="BY143" i="3" s="1"/>
  <c r="BT177" i="3"/>
  <c r="BY177" i="3" s="1"/>
  <c r="BT214" i="3"/>
  <c r="BY214" i="3" s="1"/>
  <c r="BT248" i="3"/>
  <c r="BY248" i="3" s="1"/>
  <c r="BT333" i="3"/>
  <c r="BY333" i="3" s="1"/>
  <c r="BT286" i="3"/>
  <c r="BY286" i="3" s="1"/>
  <c r="BT49" i="3"/>
  <c r="BT34" i="3"/>
  <c r="BY34" i="3" s="1"/>
  <c r="BT65" i="3"/>
  <c r="BY65" i="3" s="1"/>
  <c r="BT24" i="3"/>
  <c r="BY24" i="3" s="1"/>
  <c r="BT205" i="3"/>
  <c r="BY205" i="3" s="1"/>
  <c r="BT38" i="3"/>
  <c r="BY38" i="3" s="1"/>
  <c r="BT76" i="3"/>
  <c r="BY76" i="3" s="1"/>
  <c r="BY8" i="3"/>
  <c r="BT80" i="3"/>
  <c r="BY80" i="3" s="1"/>
  <c r="BT40" i="3"/>
  <c r="BT270" i="3"/>
  <c r="BY270" i="3" s="1"/>
  <c r="BT277" i="3"/>
  <c r="BY277" i="3" s="1"/>
  <c r="BT160" i="3"/>
  <c r="BT157" i="3"/>
  <c r="BY157" i="3" s="1"/>
  <c r="BT53" i="3"/>
  <c r="BY53" i="3" s="1"/>
  <c r="BT135" i="3"/>
  <c r="BY135" i="3" s="1"/>
  <c r="BT327" i="3"/>
  <c r="BY327" i="3" s="1"/>
  <c r="BT103" i="3"/>
  <c r="BY103" i="3" s="1"/>
  <c r="BT312" i="3"/>
  <c r="BY312" i="3" s="1"/>
  <c r="BT314" i="3"/>
  <c r="BY314" i="3" s="1"/>
  <c r="BT232" i="3"/>
  <c r="BY232" i="3" s="1"/>
  <c r="BT127" i="3"/>
  <c r="BY127" i="3" s="1"/>
  <c r="BT292" i="3"/>
  <c r="BY292" i="3" s="1"/>
  <c r="BT31" i="3"/>
  <c r="BY31" i="3" s="1"/>
  <c r="BT229" i="3"/>
  <c r="BY229" i="3" s="1"/>
  <c r="BT102" i="3"/>
  <c r="BY102" i="3" s="1"/>
  <c r="BY94" i="3"/>
  <c r="BT198" i="3"/>
  <c r="BY198" i="3" s="1"/>
  <c r="BT13" i="3"/>
  <c r="BT249" i="3"/>
  <c r="BY249" i="3" s="1"/>
  <c r="BT320" i="3"/>
  <c r="BY320" i="3" s="1"/>
  <c r="BT179" i="3"/>
  <c r="BY179" i="3" s="1"/>
  <c r="BT175" i="3"/>
  <c r="BY175" i="3" s="1"/>
  <c r="BT94" i="3"/>
  <c r="BT279" i="3"/>
  <c r="BY279" i="3" s="1"/>
  <c r="BY18" i="3"/>
  <c r="BT82" i="3"/>
  <c r="BT117" i="3"/>
  <c r="BY117" i="3" s="1"/>
  <c r="BT361" i="3"/>
  <c r="BY361" i="3" s="1"/>
  <c r="BT276" i="3"/>
  <c r="BT251" i="3"/>
  <c r="BY251" i="3" s="1"/>
  <c r="BT189" i="3"/>
  <c r="BY189" i="3" s="1"/>
  <c r="BT96" i="3"/>
  <c r="BY96" i="3" s="1"/>
  <c r="BT358" i="3"/>
  <c r="BY358" i="3" s="1"/>
  <c r="BT153" i="3"/>
  <c r="BY153" i="3" s="1"/>
  <c r="BT210" i="3"/>
  <c r="BY210" i="3" s="1"/>
  <c r="BY211" i="3"/>
  <c r="BT30" i="3"/>
  <c r="BT191" i="3"/>
  <c r="BY191" i="3" s="1"/>
  <c r="BT282" i="3"/>
  <c r="BY282" i="3" s="1"/>
  <c r="BT154" i="3"/>
  <c r="BY154" i="3" s="1"/>
  <c r="BT340" i="3"/>
  <c r="BY340" i="3" s="1"/>
  <c r="BT173" i="3"/>
  <c r="BY173" i="3" s="1"/>
  <c r="BT171" i="3"/>
  <c r="BY171" i="3" s="1"/>
  <c r="BT167" i="3"/>
  <c r="BY167" i="3" s="1"/>
  <c r="BT112" i="3"/>
  <c r="BY112" i="3" s="1"/>
  <c r="BT77" i="3"/>
  <c r="BT15" i="3"/>
  <c r="BT46" i="3"/>
  <c r="BT223" i="3"/>
  <c r="BY223" i="3" s="1"/>
  <c r="BT125" i="3"/>
  <c r="BY125" i="3" s="1"/>
  <c r="BT105" i="3"/>
  <c r="BY105" i="3" s="1"/>
  <c r="BT74" i="3"/>
  <c r="BY74" i="3" s="1"/>
  <c r="BT115" i="3"/>
  <c r="BY115" i="3" s="1"/>
  <c r="BT326" i="3"/>
  <c r="BY326" i="3" s="1"/>
  <c r="BT144" i="3"/>
  <c r="BY144" i="3" s="1"/>
  <c r="BY11" i="3"/>
  <c r="BT252" i="3"/>
  <c r="BY252" i="3" s="1"/>
  <c r="BT295" i="3"/>
  <c r="BY295" i="3" s="1"/>
  <c r="BT211" i="3"/>
  <c r="BT120" i="3"/>
  <c r="BY120" i="3" s="1"/>
  <c r="BT301" i="3"/>
  <c r="BY301" i="3" s="1"/>
  <c r="BT181" i="3"/>
  <c r="BY181" i="3" s="1"/>
  <c r="BT71" i="3"/>
  <c r="BY71" i="3" s="1"/>
  <c r="BT261" i="3"/>
  <c r="BY261" i="3" s="1"/>
  <c r="BT207" i="3"/>
  <c r="BY207" i="3" s="1"/>
  <c r="BT199" i="3"/>
  <c r="BY199" i="3" s="1"/>
  <c r="BT343" i="3"/>
  <c r="BY343" i="3" s="1"/>
  <c r="BT101" i="3"/>
  <c r="BY101" i="3" s="1"/>
  <c r="BT73" i="3"/>
  <c r="BY73" i="3" s="1"/>
  <c r="BT353" i="3"/>
  <c r="BY353" i="3" s="1"/>
  <c r="BT85" i="3"/>
  <c r="BY85" i="3" s="1"/>
  <c r="BT271" i="3"/>
  <c r="BY271" i="3" s="1"/>
  <c r="BT136" i="3"/>
  <c r="BY136" i="3" s="1"/>
  <c r="BT255" i="3"/>
  <c r="BY255" i="3" s="1"/>
  <c r="BT27" i="3"/>
  <c r="BY27" i="3" s="1"/>
  <c r="BY19" i="3"/>
  <c r="BY123" i="3"/>
  <c r="BT57" i="3"/>
  <c r="BY57" i="3" s="1"/>
  <c r="BT86" i="3"/>
  <c r="BY86" i="3" s="1"/>
  <c r="BT67" i="3"/>
  <c r="BT253" i="3"/>
  <c r="BY253" i="3" s="1"/>
  <c r="BT35" i="3"/>
  <c r="BY35" i="3" s="1"/>
  <c r="BT186" i="3"/>
  <c r="BY186" i="3" s="1"/>
  <c r="BT59" i="3"/>
  <c r="BY59" i="3" s="1"/>
  <c r="BT220" i="3"/>
  <c r="BY220" i="3" s="1"/>
  <c r="BT296" i="3"/>
  <c r="BT176" i="3"/>
  <c r="BY176" i="3" s="1"/>
  <c r="BT23" i="3"/>
  <c r="BT88" i="3"/>
  <c r="BT283" i="3"/>
  <c r="BY283" i="3" s="1"/>
  <c r="BT257" i="3"/>
  <c r="BY257" i="3" s="1"/>
  <c r="BT161" i="3"/>
  <c r="BY161" i="3" s="1"/>
  <c r="BT197" i="3"/>
  <c r="BT118" i="3"/>
  <c r="BY118" i="3" s="1"/>
  <c r="BT126" i="3"/>
  <c r="BY126" i="3" s="1"/>
  <c r="BT351" i="3"/>
  <c r="BY351" i="3" s="1"/>
  <c r="BY9" i="3"/>
  <c r="BY40" i="3"/>
  <c r="BY160" i="3"/>
  <c r="BT284" i="3"/>
  <c r="BY284" i="3" s="1"/>
  <c r="BT104" i="3"/>
  <c r="BY104" i="3" s="1"/>
  <c r="BT41" i="3"/>
  <c r="BY41" i="3" s="1"/>
  <c r="BT297" i="3"/>
  <c r="BY297" i="3" s="1"/>
  <c r="BT92" i="3"/>
  <c r="BY92" i="3" s="1"/>
  <c r="BT91" i="3"/>
  <c r="BY91" i="3" s="1"/>
  <c r="BT97" i="3"/>
  <c r="BY97" i="3" s="1"/>
  <c r="BT222" i="3"/>
  <c r="BY222" i="3" s="1"/>
  <c r="BT224" i="3"/>
  <c r="BY224" i="3" s="1"/>
  <c r="BT54" i="3"/>
  <c r="BY54" i="3" s="1"/>
  <c r="BT344" i="3"/>
  <c r="BY344" i="3" s="1"/>
  <c r="BY13" i="3"/>
  <c r="BT319" i="3"/>
  <c r="BY319" i="3" s="1"/>
  <c r="BT100" i="3"/>
  <c r="BT178" i="3"/>
  <c r="BY178" i="3" s="1"/>
  <c r="BT274" i="3"/>
  <c r="BY274" i="3" s="1"/>
  <c r="BT121" i="3"/>
  <c r="BY121" i="3" s="1"/>
  <c r="BT110" i="3"/>
  <c r="BY110" i="3" s="1"/>
  <c r="BT148" i="3"/>
  <c r="BY148" i="3" s="1"/>
  <c r="BT28" i="3"/>
  <c r="BT246" i="3"/>
  <c r="BY246" i="3" s="1"/>
  <c r="BY197" i="3"/>
  <c r="BY7" i="3"/>
  <c r="BY316" i="3"/>
  <c r="BY55" i="3"/>
  <c r="BY140" i="3"/>
  <c r="BY6" i="3"/>
  <c r="BY184" i="3"/>
  <c r="BY363" i="3"/>
  <c r="BY276" i="3"/>
  <c r="BY32" i="3"/>
  <c r="BY33" i="3"/>
  <c r="BY28" i="3"/>
  <c r="BY241" i="3"/>
  <c r="BY26" i="3"/>
  <c r="BY25" i="3"/>
  <c r="BY365" i="3"/>
  <c r="BY339" i="3"/>
  <c r="BY52" i="3"/>
  <c r="BY46" i="3"/>
  <c r="BY114" i="3"/>
  <c r="BY10" i="3"/>
  <c r="BY43" i="3"/>
  <c r="BY150" i="3"/>
  <c r="BY88" i="3"/>
  <c r="BY82" i="3"/>
  <c r="BY23" i="3"/>
  <c r="BY16" i="3"/>
  <c r="BY12" i="3"/>
  <c r="BY258" i="3"/>
  <c r="BY72" i="3"/>
  <c r="F17" i="3"/>
  <c r="F19" i="3"/>
  <c r="F23" i="3"/>
  <c r="F20" i="3"/>
  <c r="F21" i="3"/>
  <c r="F18" i="3"/>
  <c r="AD16" i="3"/>
  <c r="AJ16" i="3" s="1"/>
  <c r="AC47" i="3"/>
  <c r="AI47" i="3" s="1"/>
  <c r="AF110" i="3"/>
  <c r="AL110" i="3" s="1"/>
  <c r="BM84" i="3"/>
  <c r="AB159" i="3"/>
  <c r="AH159" i="3" s="1"/>
  <c r="F22" i="3"/>
  <c r="AE54" i="3"/>
  <c r="AK54" i="3" s="1"/>
  <c r="AC11" i="3"/>
  <c r="AI11" i="3" s="1"/>
  <c r="BN317" i="3"/>
  <c r="AC36" i="3"/>
  <c r="AI36" i="3" s="1"/>
  <c r="AE14" i="3"/>
  <c r="AK14" i="3" s="1"/>
  <c r="AB40" i="3"/>
  <c r="AH40" i="3" s="1"/>
  <c r="BN63" i="3"/>
  <c r="AB124" i="3"/>
  <c r="AH124" i="3" s="1"/>
  <c r="AD107" i="3"/>
  <c r="AJ107" i="3" s="1"/>
  <c r="AF88" i="3"/>
  <c r="AL88" i="3" s="1"/>
  <c r="AB81" i="3"/>
  <c r="AH81" i="3" s="1"/>
  <c r="BO171" i="3"/>
  <c r="AF153" i="3"/>
  <c r="AL153" i="3" s="1"/>
  <c r="AF17" i="3"/>
  <c r="AL17" i="3" s="1"/>
  <c r="AD43" i="3"/>
  <c r="AJ43" i="3" s="1"/>
  <c r="AD20" i="3"/>
  <c r="AJ20" i="3" s="1"/>
  <c r="BP146" i="3"/>
  <c r="AE100" i="3"/>
  <c r="AK100" i="3" s="1"/>
  <c r="BO83" i="3"/>
  <c r="AE34" i="3"/>
  <c r="AK34" i="3" s="1"/>
  <c r="AD87" i="3"/>
  <c r="AJ87" i="3" s="1"/>
  <c r="AD135" i="3"/>
  <c r="AJ135" i="3" s="1"/>
  <c r="AE65" i="3"/>
  <c r="AK65" i="3" s="1"/>
  <c r="BM157" i="3"/>
  <c r="BN205" i="3"/>
  <c r="AD14" i="3"/>
  <c r="AJ14" i="3" s="1"/>
  <c r="BL121" i="3"/>
  <c r="BQ121" i="3" s="1"/>
  <c r="BP86" i="3"/>
  <c r="AE107" i="3"/>
  <c r="AK107" i="3" s="1"/>
  <c r="BM255" i="3"/>
  <c r="AB116" i="3"/>
  <c r="AH116" i="3" s="1"/>
  <c r="BP175" i="3"/>
  <c r="AC115" i="3"/>
  <c r="AI115" i="3" s="1"/>
  <c r="AC108" i="3"/>
  <c r="AI108" i="3" s="1"/>
  <c r="AE122" i="3"/>
  <c r="AK122" i="3" s="1"/>
  <c r="AB38" i="3"/>
  <c r="AH38" i="3" s="1"/>
  <c r="AD89" i="3"/>
  <c r="AJ89" i="3" s="1"/>
  <c r="BP355" i="3"/>
  <c r="AE110" i="3"/>
  <c r="AK110" i="3" s="1"/>
  <c r="BP104" i="3"/>
  <c r="BM142" i="3"/>
  <c r="BN257" i="3"/>
  <c r="AF155" i="3"/>
  <c r="AL155" i="3" s="1"/>
  <c r="BP291" i="3"/>
  <c r="BL339" i="3"/>
  <c r="BQ339" i="3" s="1"/>
  <c r="AE11" i="3"/>
  <c r="AK11" i="3" s="1"/>
  <c r="AC20" i="3"/>
  <c r="AI20" i="3" s="1"/>
  <c r="AE13" i="3"/>
  <c r="AK13" i="3" s="1"/>
  <c r="AF149" i="3"/>
  <c r="AL149" i="3" s="1"/>
  <c r="AB152" i="3"/>
  <c r="AH152" i="3" s="1"/>
  <c r="AD97" i="3"/>
  <c r="AJ97" i="3" s="1"/>
  <c r="AF81" i="3"/>
  <c r="AL81" i="3" s="1"/>
  <c r="AD118" i="3"/>
  <c r="AJ118" i="3" s="1"/>
  <c r="AF109" i="3"/>
  <c r="AL109" i="3" s="1"/>
  <c r="BP224" i="3"/>
  <c r="BO197" i="3"/>
  <c r="BO138" i="3"/>
  <c r="BL136" i="3"/>
  <c r="AE76" i="3"/>
  <c r="AK76" i="3" s="1"/>
  <c r="AF143" i="3"/>
  <c r="AL143" i="3" s="1"/>
  <c r="AB161" i="3"/>
  <c r="AH161" i="3" s="1"/>
  <c r="BL13" i="3"/>
  <c r="BQ13" i="3" s="1"/>
  <c r="AB29" i="3"/>
  <c r="AH29" i="3" s="1"/>
  <c r="AB33" i="3"/>
  <c r="AH33" i="3" s="1"/>
  <c r="AB14" i="3"/>
  <c r="AH14" i="3" s="1"/>
  <c r="AF56" i="3"/>
  <c r="AL56" i="3" s="1"/>
  <c r="BP117" i="3"/>
  <c r="AC34" i="3"/>
  <c r="AI34" i="3" s="1"/>
  <c r="AF133" i="3"/>
  <c r="AL133" i="3" s="1"/>
  <c r="BP126" i="3"/>
  <c r="AD22" i="3"/>
  <c r="AJ22" i="3" s="1"/>
  <c r="BO312" i="3"/>
  <c r="BM131" i="3"/>
  <c r="AF44" i="3"/>
  <c r="AL44" i="3" s="1"/>
  <c r="BM136" i="3"/>
  <c r="AE116" i="3"/>
  <c r="AK116" i="3" s="1"/>
  <c r="BO297" i="3"/>
  <c r="AC66" i="3"/>
  <c r="AI66" i="3" s="1"/>
  <c r="BP75" i="3"/>
  <c r="AB131" i="3"/>
  <c r="AH131" i="3" s="1"/>
  <c r="AF31" i="3"/>
  <c r="AL31" i="3" s="1"/>
  <c r="BO57" i="3"/>
  <c r="AC42" i="3"/>
  <c r="AI42" i="3" s="1"/>
  <c r="AF38" i="3"/>
  <c r="AL38" i="3" s="1"/>
  <c r="AF84" i="3"/>
  <c r="AL84" i="3" s="1"/>
  <c r="AF97" i="3"/>
  <c r="AL97" i="3" s="1"/>
  <c r="BL164" i="3"/>
  <c r="BQ164" i="3" s="1"/>
  <c r="BM92" i="3"/>
  <c r="AD56" i="3"/>
  <c r="AJ56" i="3" s="1"/>
  <c r="AF119" i="3"/>
  <c r="AL119" i="3" s="1"/>
  <c r="BO133" i="3"/>
  <c r="AE63" i="3"/>
  <c r="AK63" i="3" s="1"/>
  <c r="AD58" i="3"/>
  <c r="AJ58" i="3" s="1"/>
  <c r="AB111" i="3"/>
  <c r="AH111" i="3" s="1"/>
  <c r="AD26" i="3"/>
  <c r="AJ26" i="3" s="1"/>
  <c r="BN220" i="3"/>
  <c r="AE124" i="3"/>
  <c r="AK124" i="3" s="1"/>
  <c r="AE136" i="3"/>
  <c r="AK136" i="3" s="1"/>
  <c r="BL363" i="3"/>
  <c r="BQ363" i="3" s="1"/>
  <c r="AE115" i="3"/>
  <c r="AK115" i="3" s="1"/>
  <c r="BM240" i="3"/>
  <c r="BM292" i="3"/>
  <c r="AE156" i="3"/>
  <c r="AK156" i="3" s="1"/>
  <c r="BN315" i="3"/>
  <c r="BN333" i="3"/>
  <c r="BN196" i="3"/>
  <c r="BP36" i="3"/>
  <c r="AD157" i="3"/>
  <c r="AJ157" i="3" s="1"/>
  <c r="AC19" i="3"/>
  <c r="AI19" i="3" s="1"/>
  <c r="AB128" i="3"/>
  <c r="AH128" i="3" s="1"/>
  <c r="AC60" i="3"/>
  <c r="AI60" i="3" s="1"/>
  <c r="AF57" i="3"/>
  <c r="AL57" i="3" s="1"/>
  <c r="AD38" i="3"/>
  <c r="AJ38" i="3" s="1"/>
  <c r="AE21" i="3"/>
  <c r="AK21" i="3" s="1"/>
  <c r="AD115" i="3"/>
  <c r="AJ115" i="3" s="1"/>
  <c r="AD154" i="3"/>
  <c r="AJ154" i="3" s="1"/>
  <c r="AE52" i="3"/>
  <c r="AK52" i="3" s="1"/>
  <c r="BN203" i="3"/>
  <c r="AF146" i="3"/>
  <c r="AL146" i="3" s="1"/>
  <c r="BP157" i="3"/>
  <c r="AB26" i="3"/>
  <c r="AH26" i="3" s="1"/>
  <c r="AF11" i="3"/>
  <c r="AL11" i="3" s="1"/>
  <c r="AD27" i="3"/>
  <c r="AJ27" i="3" s="1"/>
  <c r="AC61" i="3"/>
  <c r="AI61" i="3" s="1"/>
  <c r="BL295" i="3"/>
  <c r="BP156" i="3"/>
  <c r="AE30" i="3"/>
  <c r="AK30" i="3" s="1"/>
  <c r="AC128" i="3"/>
  <c r="AI128" i="3" s="1"/>
  <c r="BN356" i="3"/>
  <c r="AE27" i="3"/>
  <c r="AK27" i="3" s="1"/>
  <c r="AE98" i="3"/>
  <c r="AK98" i="3" s="1"/>
  <c r="BN301" i="3"/>
  <c r="AE57" i="3"/>
  <c r="AK57" i="3" s="1"/>
  <c r="BL22" i="3"/>
  <c r="BQ22" i="3" s="1"/>
  <c r="BP343" i="3"/>
  <c r="AB27" i="3"/>
  <c r="AH27" i="3" s="1"/>
  <c r="AF61" i="3"/>
  <c r="AL61" i="3" s="1"/>
  <c r="AB63" i="3"/>
  <c r="AH63" i="3" s="1"/>
  <c r="AD79" i="3"/>
  <c r="AJ79" i="3" s="1"/>
  <c r="AC136" i="3"/>
  <c r="AI136" i="3" s="1"/>
  <c r="AF25" i="3"/>
  <c r="AL25" i="3" s="1"/>
  <c r="AD81" i="3"/>
  <c r="AJ81" i="3" s="1"/>
  <c r="AE38" i="3"/>
  <c r="AK38" i="3" s="1"/>
  <c r="BO46" i="3"/>
  <c r="AD10" i="3"/>
  <c r="AJ10" i="3" s="1"/>
  <c r="AE44" i="3"/>
  <c r="AK44" i="3" s="1"/>
  <c r="BL33" i="3"/>
  <c r="BQ33" i="3" s="1"/>
  <c r="BM309" i="3"/>
  <c r="BM95" i="3"/>
  <c r="BL83" i="3"/>
  <c r="AD15" i="3"/>
  <c r="AJ15" i="3" s="1"/>
  <c r="AC98" i="3"/>
  <c r="AI98" i="3" s="1"/>
  <c r="AE126" i="3"/>
  <c r="AK126" i="3" s="1"/>
  <c r="AF144" i="3"/>
  <c r="AL144" i="3" s="1"/>
  <c r="AD39" i="3"/>
  <c r="AJ39" i="3" s="1"/>
  <c r="AE112" i="3"/>
  <c r="AK112" i="3" s="1"/>
  <c r="AD149" i="3"/>
  <c r="AJ149" i="3" s="1"/>
  <c r="AF32" i="3"/>
  <c r="AL32" i="3" s="1"/>
  <c r="AE45" i="3"/>
  <c r="AK45" i="3" s="1"/>
  <c r="AB157" i="3"/>
  <c r="AH157" i="3" s="1"/>
  <c r="AE154" i="3"/>
  <c r="AK154" i="3" s="1"/>
  <c r="BN295" i="3"/>
  <c r="BN243" i="3"/>
  <c r="AE118" i="3"/>
  <c r="AK118" i="3" s="1"/>
  <c r="BL286" i="3"/>
  <c r="BQ286" i="3" s="1"/>
  <c r="AF129" i="3"/>
  <c r="AL129" i="3" s="1"/>
  <c r="AC139" i="3"/>
  <c r="AI139" i="3" s="1"/>
  <c r="AE92" i="3"/>
  <c r="AK92" i="3" s="1"/>
  <c r="AC148" i="3"/>
  <c r="AI148" i="3" s="1"/>
  <c r="BL244" i="3"/>
  <c r="BQ244" i="3" s="1"/>
  <c r="BL20" i="3"/>
  <c r="BQ20" i="3" s="1"/>
  <c r="AE145" i="3"/>
  <c r="AK145" i="3" s="1"/>
  <c r="AF46" i="3"/>
  <c r="AL46" i="3" s="1"/>
  <c r="AS103" i="3"/>
  <c r="AS107" i="3"/>
  <c r="AS102" i="3"/>
  <c r="AS105" i="3"/>
  <c r="AS106" i="3"/>
  <c r="AS101" i="3"/>
  <c r="AS104" i="3"/>
  <c r="AQ442" i="3"/>
  <c r="AQ462" i="3"/>
  <c r="AQ466" i="3"/>
  <c r="AQ445" i="3"/>
  <c r="AQ464" i="3"/>
  <c r="AQ468" i="3"/>
  <c r="AQ446" i="3"/>
  <c r="AQ440" i="3"/>
  <c r="AQ459" i="3"/>
  <c r="AQ455" i="3"/>
  <c r="AQ454" i="3"/>
  <c r="AQ441" i="3"/>
  <c r="AQ444" i="3"/>
  <c r="AQ461" i="3"/>
  <c r="AQ457" i="3"/>
  <c r="AQ456" i="3"/>
  <c r="AQ443" i="3"/>
  <c r="AQ447" i="3"/>
  <c r="AQ460" i="3"/>
  <c r="AQ450" i="3"/>
  <c r="AQ463" i="3"/>
  <c r="AQ449" i="3"/>
  <c r="AQ452" i="3"/>
  <c r="AQ448" i="3"/>
  <c r="AQ458" i="3"/>
  <c r="AQ453" i="3"/>
  <c r="AQ469" i="3"/>
  <c r="AQ451" i="3"/>
  <c r="AQ467" i="3"/>
  <c r="AQ439" i="3"/>
  <c r="AQ465" i="3"/>
  <c r="AS30" i="3"/>
  <c r="AR941" i="3"/>
  <c r="AR971" i="3"/>
  <c r="AR974" i="3"/>
  <c r="AR989" i="3"/>
  <c r="AR968" i="3"/>
  <c r="AR1001" i="3"/>
  <c r="AR977" i="3"/>
  <c r="AR993" i="3"/>
  <c r="AR954" i="3"/>
  <c r="AR965" i="3"/>
  <c r="AR984" i="3"/>
  <c r="AR969" i="3"/>
  <c r="AR970" i="3"/>
  <c r="AR1004" i="3"/>
  <c r="AR942" i="3"/>
  <c r="AR976" i="3"/>
  <c r="AR959" i="3"/>
  <c r="AR986" i="3"/>
  <c r="AR960" i="3"/>
  <c r="AR988" i="3"/>
  <c r="AR978" i="3"/>
  <c r="AR938" i="3"/>
  <c r="AR940" i="3"/>
  <c r="AR962" i="3"/>
  <c r="AR997" i="3"/>
  <c r="AR957" i="3"/>
  <c r="AR944" i="3"/>
  <c r="AR966" i="3"/>
  <c r="AR998" i="3"/>
  <c r="AR987" i="3"/>
  <c r="AR963" i="3"/>
  <c r="AR955" i="3"/>
  <c r="AR979" i="3"/>
  <c r="AR983" i="3"/>
  <c r="AR947" i="3"/>
  <c r="AR1002" i="3"/>
  <c r="AR981" i="3"/>
  <c r="AR1003" i="3"/>
  <c r="AR937" i="3"/>
  <c r="AR985" i="3"/>
  <c r="AR939" i="3"/>
  <c r="AR949" i="3"/>
  <c r="AR990" i="3"/>
  <c r="AR958" i="3"/>
  <c r="AR995" i="3"/>
  <c r="AR964" i="3"/>
  <c r="AR975" i="3"/>
  <c r="AR994" i="3"/>
  <c r="AR999" i="3"/>
  <c r="AR972" i="3"/>
  <c r="AR991" i="3"/>
  <c r="AR961" i="3"/>
  <c r="AR956" i="3"/>
  <c r="AR967" i="3"/>
  <c r="AR1000" i="3"/>
  <c r="AR996" i="3"/>
  <c r="AR982" i="3"/>
  <c r="AR992" i="3"/>
  <c r="AR950" i="3"/>
  <c r="AR980" i="3"/>
  <c r="AR948" i="3"/>
  <c r="AR952" i="3"/>
  <c r="AR951" i="3"/>
  <c r="AR943" i="3"/>
  <c r="AR1005" i="3"/>
  <c r="AR973" i="3"/>
  <c r="AR945" i="3"/>
  <c r="AR953" i="3"/>
  <c r="AR946" i="3"/>
  <c r="AR15" i="3"/>
  <c r="AS960" i="3"/>
  <c r="AS976" i="3"/>
  <c r="AS966" i="3"/>
  <c r="AS945" i="3"/>
  <c r="AS964" i="3"/>
  <c r="AS993" i="3"/>
  <c r="AS988" i="3"/>
  <c r="AS959" i="3"/>
  <c r="AS957" i="3"/>
  <c r="AS986" i="3"/>
  <c r="AS1000" i="3"/>
  <c r="AS967" i="3"/>
  <c r="AS951" i="3"/>
  <c r="AS973" i="3"/>
  <c r="AS963" i="3"/>
  <c r="AS983" i="3"/>
  <c r="AS961" i="3"/>
  <c r="AS991" i="3"/>
  <c r="AS982" i="3"/>
  <c r="AS979" i="3"/>
  <c r="AS953" i="3"/>
  <c r="AS947" i="3"/>
  <c r="AS977" i="3"/>
  <c r="AS969" i="3"/>
  <c r="AS956" i="3"/>
  <c r="AS992" i="3"/>
  <c r="AS943" i="3"/>
  <c r="AS1001" i="3"/>
  <c r="AS999" i="3"/>
  <c r="AS995" i="3"/>
  <c r="AS1002" i="3"/>
  <c r="AS994" i="3"/>
  <c r="AS1003" i="3"/>
  <c r="AS985" i="3"/>
  <c r="AS984" i="3"/>
  <c r="AS950" i="3"/>
  <c r="AS997" i="3"/>
  <c r="AS970" i="3"/>
  <c r="AS948" i="3"/>
  <c r="AS962" i="3"/>
  <c r="AS949" i="3"/>
  <c r="AS989" i="3"/>
  <c r="AS946" i="3"/>
  <c r="AS965" i="3"/>
  <c r="AS981" i="3"/>
  <c r="AS998" i="3"/>
  <c r="AS972" i="3"/>
  <c r="AS974" i="3"/>
  <c r="AS975" i="3"/>
  <c r="AS968" i="3"/>
  <c r="AS971" i="3"/>
  <c r="AS978" i="3"/>
  <c r="AS980" i="3"/>
  <c r="AS944" i="3"/>
  <c r="AS954" i="3"/>
  <c r="AS958" i="3"/>
  <c r="AS955" i="3"/>
  <c r="AS1005" i="3"/>
  <c r="AS990" i="3"/>
  <c r="AS952" i="3"/>
  <c r="AS942" i="3"/>
  <c r="AS987" i="3"/>
  <c r="AS996" i="3"/>
  <c r="AS1004" i="3"/>
  <c r="AP380" i="3"/>
  <c r="AP375" i="3"/>
  <c r="AP389" i="3"/>
  <c r="AP387" i="3"/>
  <c r="AP369" i="3"/>
  <c r="AP373" i="3"/>
  <c r="AP388" i="3"/>
  <c r="AP381" i="3"/>
  <c r="AP365" i="3"/>
  <c r="AP372" i="3"/>
  <c r="AP379" i="3"/>
  <c r="AP371" i="3"/>
  <c r="AP383" i="3"/>
  <c r="AP385" i="3"/>
  <c r="AP377" i="3"/>
  <c r="AP384" i="3"/>
  <c r="AP382" i="3"/>
  <c r="AP386" i="3"/>
  <c r="AP370" i="3"/>
  <c r="AP364" i="3"/>
  <c r="AP374" i="3"/>
  <c r="AP368" i="3"/>
  <c r="AP366" i="3"/>
  <c r="AP367" i="3"/>
  <c r="AP378" i="3"/>
  <c r="AP376" i="3"/>
  <c r="AQ20" i="3"/>
  <c r="AO151" i="3"/>
  <c r="AO146" i="3"/>
  <c r="AO148" i="3"/>
  <c r="AO142" i="3"/>
  <c r="AO143" i="3"/>
  <c r="AO145" i="3"/>
  <c r="AO150" i="3"/>
  <c r="AO149" i="3"/>
  <c r="AO147" i="3"/>
  <c r="AO144" i="3"/>
  <c r="AP361" i="3"/>
  <c r="AP349" i="3"/>
  <c r="AP341" i="3"/>
  <c r="AP348" i="3"/>
  <c r="AP355" i="3"/>
  <c r="AP340" i="3"/>
  <c r="AP344" i="3"/>
  <c r="AP353" i="3"/>
  <c r="AP343" i="3"/>
  <c r="AP345" i="3"/>
  <c r="AP357" i="3"/>
  <c r="AP342" i="3"/>
  <c r="AP362" i="3"/>
  <c r="AP346" i="3"/>
  <c r="AP356" i="3"/>
  <c r="AP354" i="3"/>
  <c r="AP363" i="3"/>
  <c r="AP350" i="3"/>
  <c r="AP347" i="3"/>
  <c r="AP351" i="3"/>
  <c r="AP352" i="3"/>
  <c r="AP358" i="3"/>
  <c r="AP360" i="3"/>
  <c r="AP359" i="3"/>
  <c r="AS253" i="3"/>
  <c r="AS255" i="3"/>
  <c r="AS262" i="3"/>
  <c r="AS252" i="3"/>
  <c r="AS250" i="3"/>
  <c r="AS258" i="3"/>
  <c r="AS254" i="3"/>
  <c r="AS247" i="3"/>
  <c r="AS246" i="3"/>
  <c r="AS259" i="3"/>
  <c r="AS249" i="3"/>
  <c r="AS251" i="3"/>
  <c r="AS256" i="3"/>
  <c r="AS261" i="3"/>
  <c r="AS248" i="3"/>
  <c r="AS260" i="3"/>
  <c r="AS257" i="3"/>
  <c r="AS118" i="3"/>
  <c r="AS117" i="3"/>
  <c r="AS114" i="3"/>
  <c r="AS116" i="3"/>
  <c r="AS120" i="3"/>
  <c r="AS119" i="3"/>
  <c r="AS115" i="3"/>
  <c r="AQ181" i="3"/>
  <c r="AQ175" i="3"/>
  <c r="AQ183" i="3"/>
  <c r="AQ182" i="3"/>
  <c r="AQ180" i="3"/>
  <c r="AQ174" i="3"/>
  <c r="AQ179" i="3"/>
  <c r="AQ185" i="3"/>
  <c r="AQ178" i="3"/>
  <c r="AQ176" i="3"/>
  <c r="AQ184" i="3"/>
  <c r="AQ177" i="3"/>
  <c r="AS9" i="3"/>
  <c r="AS85" i="3"/>
  <c r="AS87" i="3"/>
  <c r="AS84" i="3"/>
  <c r="AS83" i="3"/>
  <c r="AS88" i="3"/>
  <c r="AS86" i="3"/>
  <c r="AP285" i="3"/>
  <c r="AP292" i="3"/>
  <c r="AP277" i="3"/>
  <c r="AP283" i="3"/>
  <c r="AP289" i="3"/>
  <c r="AP282" i="3"/>
  <c r="AP279" i="3"/>
  <c r="AP278" i="3"/>
  <c r="AP294" i="3"/>
  <c r="AP296" i="3"/>
  <c r="AP284" i="3"/>
  <c r="AP286" i="3"/>
  <c r="AP288" i="3"/>
  <c r="AP295" i="3"/>
  <c r="AP290" i="3"/>
  <c r="AP287" i="3"/>
  <c r="AP293" i="3"/>
  <c r="AP281" i="3"/>
  <c r="AP280" i="3"/>
  <c r="AP291" i="3"/>
  <c r="AO8" i="3"/>
  <c r="AP37" i="3"/>
  <c r="AP38" i="3"/>
  <c r="AQ21" i="3"/>
  <c r="AO572" i="3"/>
  <c r="AO568" i="3"/>
  <c r="AO585" i="3"/>
  <c r="AO560" i="3"/>
  <c r="AO582" i="3"/>
  <c r="AO589" i="3"/>
  <c r="AO588" i="3"/>
  <c r="AO590" i="3"/>
  <c r="AO575" i="3"/>
  <c r="AO571" i="3"/>
  <c r="AO555" i="3"/>
  <c r="AO592" i="3"/>
  <c r="AO554" i="3"/>
  <c r="AO569" i="3"/>
  <c r="AO567" i="3"/>
  <c r="AO564" i="3"/>
  <c r="AO591" i="3"/>
  <c r="AO584" i="3"/>
  <c r="AO581" i="3"/>
  <c r="AO573" i="3"/>
  <c r="AO577" i="3"/>
  <c r="AO566" i="3"/>
  <c r="AO562" i="3"/>
  <c r="AO563" i="3"/>
  <c r="AO579" i="3"/>
  <c r="AO586" i="3"/>
  <c r="AO558" i="3"/>
  <c r="AO574" i="3"/>
  <c r="AO561" i="3"/>
  <c r="AO576" i="3"/>
  <c r="AO557" i="3"/>
  <c r="AO556" i="3"/>
  <c r="AO580" i="3"/>
  <c r="AO553" i="3"/>
  <c r="AO578" i="3"/>
  <c r="AO583" i="3"/>
  <c r="AO570" i="3"/>
  <c r="AO559" i="3"/>
  <c r="AO587" i="3"/>
  <c r="AO565" i="3"/>
  <c r="AS27" i="3"/>
  <c r="AS460" i="3"/>
  <c r="AS463" i="3"/>
  <c r="AS450" i="3"/>
  <c r="AS452" i="3"/>
  <c r="AS453" i="3"/>
  <c r="AS448" i="3"/>
  <c r="AS461" i="3"/>
  <c r="AS459" i="3"/>
  <c r="AS474" i="3"/>
  <c r="AS467" i="3"/>
  <c r="AS458" i="3"/>
  <c r="AS470" i="3"/>
  <c r="AS472" i="3"/>
  <c r="AS455" i="3"/>
  <c r="AS456" i="3"/>
  <c r="AS451" i="3"/>
  <c r="AS471" i="3"/>
  <c r="AS465" i="3"/>
  <c r="AS457" i="3"/>
  <c r="AS446" i="3"/>
  <c r="AS466" i="3"/>
  <c r="AS449" i="3"/>
  <c r="AS462" i="3"/>
  <c r="AS447" i="3"/>
  <c r="AS464" i="3"/>
  <c r="AS473" i="3"/>
  <c r="AS476" i="3"/>
  <c r="AS454" i="3"/>
  <c r="AS468" i="3"/>
  <c r="AS475" i="3"/>
  <c r="AS469" i="3"/>
  <c r="AS52" i="3"/>
  <c r="AS53" i="3"/>
  <c r="AS50" i="3"/>
  <c r="AS51" i="3"/>
  <c r="AR50" i="3"/>
  <c r="AR51" i="3"/>
  <c r="AR49" i="3"/>
  <c r="AO835" i="3"/>
  <c r="AO791" i="3"/>
  <c r="AO809" i="3"/>
  <c r="AO820" i="3"/>
  <c r="AO815" i="3"/>
  <c r="AO807" i="3"/>
  <c r="AO817" i="3"/>
  <c r="AO801" i="3"/>
  <c r="AO823" i="3"/>
  <c r="AO833" i="3"/>
  <c r="AO792" i="3"/>
  <c r="AO834" i="3"/>
  <c r="AO816" i="3"/>
  <c r="AO794" i="3"/>
  <c r="AO790" i="3"/>
  <c r="AO784" i="3"/>
  <c r="AO785" i="3"/>
  <c r="AO811" i="3"/>
  <c r="AO787" i="3"/>
  <c r="AO818" i="3"/>
  <c r="AO802" i="3"/>
  <c r="AO830" i="3"/>
  <c r="AO789" i="3"/>
  <c r="AO788" i="3"/>
  <c r="AO810" i="3"/>
  <c r="AO825" i="3"/>
  <c r="AO814" i="3"/>
  <c r="AO798" i="3"/>
  <c r="AO782" i="3"/>
  <c r="AO831" i="3"/>
  <c r="AO806" i="3"/>
  <c r="AO796" i="3"/>
  <c r="AO808" i="3"/>
  <c r="AO783" i="3"/>
  <c r="AO812" i="3"/>
  <c r="AO795" i="3"/>
  <c r="AO829" i="3"/>
  <c r="AO803" i="3"/>
  <c r="AO821" i="3"/>
  <c r="AO781" i="3"/>
  <c r="AO832" i="3"/>
  <c r="AO797" i="3"/>
  <c r="AO804" i="3"/>
  <c r="AO819" i="3"/>
  <c r="AO826" i="3"/>
  <c r="AO799" i="3"/>
  <c r="AO793" i="3"/>
  <c r="AO813" i="3"/>
  <c r="AO827" i="3"/>
  <c r="AO822" i="3"/>
  <c r="AO800" i="3"/>
  <c r="AO828" i="3"/>
  <c r="AO824" i="3"/>
  <c r="AO805" i="3"/>
  <c r="AO786" i="3"/>
  <c r="AP26" i="3"/>
  <c r="AR17" i="3"/>
  <c r="AP28" i="3"/>
  <c r="AP27" i="3"/>
  <c r="AP74" i="3"/>
  <c r="AP73" i="3"/>
  <c r="AP76" i="3"/>
  <c r="AP75" i="3"/>
  <c r="AP77" i="3"/>
  <c r="AQ51" i="3"/>
  <c r="AQ52" i="3"/>
  <c r="AQ50" i="3"/>
  <c r="AQ9" i="3"/>
  <c r="AR173" i="3"/>
  <c r="AR170" i="3"/>
  <c r="AR172" i="3"/>
  <c r="AR169" i="3"/>
  <c r="AR168" i="3"/>
  <c r="AR171" i="3"/>
  <c r="AR175" i="3"/>
  <c r="AR177" i="3"/>
  <c r="AR174" i="3"/>
  <c r="AR167" i="3"/>
  <c r="AR176" i="3"/>
  <c r="AQ193" i="3"/>
  <c r="AQ190" i="3"/>
  <c r="AQ197" i="3"/>
  <c r="AQ192" i="3"/>
  <c r="AQ186" i="3"/>
  <c r="AQ187" i="3"/>
  <c r="AQ194" i="3"/>
  <c r="AQ196" i="3"/>
  <c r="AQ189" i="3"/>
  <c r="AQ195" i="3"/>
  <c r="AQ188" i="3"/>
  <c r="AQ191" i="3"/>
  <c r="AO180" i="3"/>
  <c r="AO174" i="3"/>
  <c r="AO181" i="3"/>
  <c r="AO175" i="3"/>
  <c r="AO179" i="3"/>
  <c r="AO182" i="3"/>
  <c r="AO177" i="3"/>
  <c r="AO185" i="3"/>
  <c r="AO178" i="3"/>
  <c r="AO176" i="3"/>
  <c r="AO184" i="3"/>
  <c r="AO183" i="3"/>
  <c r="AO173" i="3"/>
  <c r="AP55" i="3"/>
  <c r="AP53" i="3"/>
  <c r="AP54" i="3"/>
  <c r="AO335" i="3"/>
  <c r="AO329" i="3"/>
  <c r="AO341" i="3"/>
  <c r="AO320" i="3"/>
  <c r="AO328" i="3"/>
  <c r="AO326" i="3"/>
  <c r="AO332" i="3"/>
  <c r="AO338" i="3"/>
  <c r="AO333" i="3"/>
  <c r="AO330" i="3"/>
  <c r="AO337" i="3"/>
  <c r="AO336" i="3"/>
  <c r="AO321" i="3"/>
  <c r="AO340" i="3"/>
  <c r="AO322" i="3"/>
  <c r="AO324" i="3"/>
  <c r="AO331" i="3"/>
  <c r="AO323" i="3"/>
  <c r="AO327" i="3"/>
  <c r="AO325" i="3"/>
  <c r="AO334" i="3"/>
  <c r="AO339" i="3"/>
  <c r="AP50" i="3"/>
  <c r="AP51" i="3"/>
  <c r="AP52" i="3"/>
  <c r="AO10" i="3"/>
  <c r="AO35" i="3"/>
  <c r="AO34" i="3"/>
  <c r="AQ95" i="3"/>
  <c r="AQ92" i="3"/>
  <c r="AQ91" i="3"/>
  <c r="AQ93" i="3"/>
  <c r="AQ94" i="3"/>
  <c r="AQ90" i="3"/>
  <c r="AQ89" i="3"/>
  <c r="AP730" i="3"/>
  <c r="AP743" i="3"/>
  <c r="AP749" i="3"/>
  <c r="AP724" i="3"/>
  <c r="AP721" i="3"/>
  <c r="AP746" i="3"/>
  <c r="AP758" i="3"/>
  <c r="AP714" i="3"/>
  <c r="AP723" i="3"/>
  <c r="AP718" i="3"/>
  <c r="AP728" i="3"/>
  <c r="AP745" i="3"/>
  <c r="AP741" i="3"/>
  <c r="AP733" i="3"/>
  <c r="AP759" i="3"/>
  <c r="AP751" i="3"/>
  <c r="AP752" i="3"/>
  <c r="AP754" i="3"/>
  <c r="AP735" i="3"/>
  <c r="AP734" i="3"/>
  <c r="AP727" i="3"/>
  <c r="AP744" i="3"/>
  <c r="AP719" i="3"/>
  <c r="AP747" i="3"/>
  <c r="AP726" i="3"/>
  <c r="AP748" i="3"/>
  <c r="AP757" i="3"/>
  <c r="AP732" i="3"/>
  <c r="AP736" i="3"/>
  <c r="AP742" i="3"/>
  <c r="AP764" i="3"/>
  <c r="AP729" i="3"/>
  <c r="AP762" i="3"/>
  <c r="AP713" i="3"/>
  <c r="AP725" i="3"/>
  <c r="AP761" i="3"/>
  <c r="AP765" i="3"/>
  <c r="AP763" i="3"/>
  <c r="AP716" i="3"/>
  <c r="AP722" i="3"/>
  <c r="AP756" i="3"/>
  <c r="AP755" i="3"/>
  <c r="AP717" i="3"/>
  <c r="AP738" i="3"/>
  <c r="AP739" i="3"/>
  <c r="AP760" i="3"/>
  <c r="AP737" i="3"/>
  <c r="AP731" i="3"/>
  <c r="AP720" i="3"/>
  <c r="AP715" i="3"/>
  <c r="AP740" i="3"/>
  <c r="AP750" i="3"/>
  <c r="AP753" i="3"/>
  <c r="AR209" i="3"/>
  <c r="AR210" i="3"/>
  <c r="AR212" i="3"/>
  <c r="AR207" i="3"/>
  <c r="AR208" i="3"/>
  <c r="AR211" i="3"/>
  <c r="AR214" i="3"/>
  <c r="AR213" i="3"/>
  <c r="AR205" i="3"/>
  <c r="AR217" i="3"/>
  <c r="AR215" i="3"/>
  <c r="AR206" i="3"/>
  <c r="AR216" i="3"/>
  <c r="AP642" i="3"/>
  <c r="AP630" i="3"/>
  <c r="AP666" i="3"/>
  <c r="AP627" i="3"/>
  <c r="AP624" i="3"/>
  <c r="AP658" i="3"/>
  <c r="AP647" i="3"/>
  <c r="AP648" i="3"/>
  <c r="AP650" i="3"/>
  <c r="AP628" i="3"/>
  <c r="AP662" i="3"/>
  <c r="AP664" i="3"/>
  <c r="AP644" i="3"/>
  <c r="AP659" i="3"/>
  <c r="AP661" i="3"/>
  <c r="AP629" i="3"/>
  <c r="AP634" i="3"/>
  <c r="AP657" i="3"/>
  <c r="AP639" i="3"/>
  <c r="AP633" i="3"/>
  <c r="AP660" i="3"/>
  <c r="AP655" i="3"/>
  <c r="AP638" i="3"/>
  <c r="AP652" i="3"/>
  <c r="AP643" i="3"/>
  <c r="AP635" i="3"/>
  <c r="AP645" i="3"/>
  <c r="AP631" i="3"/>
  <c r="AP626" i="3"/>
  <c r="AP653" i="3"/>
  <c r="AP646" i="3"/>
  <c r="AP625" i="3"/>
  <c r="AP665" i="3"/>
  <c r="AP649" i="3"/>
  <c r="AP656" i="3"/>
  <c r="AP641" i="3"/>
  <c r="AP637" i="3"/>
  <c r="AP640" i="3"/>
  <c r="AP632" i="3"/>
  <c r="AP654" i="3"/>
  <c r="AP663" i="3"/>
  <c r="AP636" i="3"/>
  <c r="AP651" i="3"/>
  <c r="AS864" i="3"/>
  <c r="AS819" i="3"/>
  <c r="AS847" i="3"/>
  <c r="AS821" i="3"/>
  <c r="AS867" i="3"/>
  <c r="AS853" i="3"/>
  <c r="AS871" i="3"/>
  <c r="AS850" i="3"/>
  <c r="AS851" i="3"/>
  <c r="AS846" i="3"/>
  <c r="AS876" i="3"/>
  <c r="AS863" i="3"/>
  <c r="AS835" i="3"/>
  <c r="AS844" i="3"/>
  <c r="AS839" i="3"/>
  <c r="AS825" i="3"/>
  <c r="AS858" i="3"/>
  <c r="AS840" i="3"/>
  <c r="AS860" i="3"/>
  <c r="AS865" i="3"/>
  <c r="AS845" i="3"/>
  <c r="AS877" i="3"/>
  <c r="AS855" i="3"/>
  <c r="AS826" i="3"/>
  <c r="AS870" i="3"/>
  <c r="AS874" i="3"/>
  <c r="AS843" i="3"/>
  <c r="AS878" i="3"/>
  <c r="AS834" i="3"/>
  <c r="AS852" i="3"/>
  <c r="AS824" i="3"/>
  <c r="AS854" i="3"/>
  <c r="AS827" i="3"/>
  <c r="AS869" i="3"/>
  <c r="AS861" i="3"/>
  <c r="AS820" i="3"/>
  <c r="AS838" i="3"/>
  <c r="AS862" i="3"/>
  <c r="AS866" i="3"/>
  <c r="AS831" i="3"/>
  <c r="AS857" i="3"/>
  <c r="AS873" i="3"/>
  <c r="AS837" i="3"/>
  <c r="AS856" i="3"/>
  <c r="AS841" i="3"/>
  <c r="AS848" i="3"/>
  <c r="AS872" i="3"/>
  <c r="AS829" i="3"/>
  <c r="AS830" i="3"/>
  <c r="AS875" i="3"/>
  <c r="AS822" i="3"/>
  <c r="AS842" i="3"/>
  <c r="AS859" i="3"/>
  <c r="AS823" i="3"/>
  <c r="AS836" i="3"/>
  <c r="AS833" i="3"/>
  <c r="AS849" i="3"/>
  <c r="AS828" i="3"/>
  <c r="AS832" i="3"/>
  <c r="AS868" i="3"/>
  <c r="CI15" i="3"/>
  <c r="CI10" i="3"/>
  <c r="CI19" i="3"/>
  <c r="CI17" i="3"/>
  <c r="CI9" i="3"/>
  <c r="CI20" i="3"/>
  <c r="CI7" i="3"/>
  <c r="CI18" i="3"/>
  <c r="CI6" i="3"/>
  <c r="CI27" i="3"/>
  <c r="CI13" i="3"/>
  <c r="CI23" i="3"/>
  <c r="CI24" i="3"/>
  <c r="CI22" i="3"/>
  <c r="CI26" i="3"/>
  <c r="CI25" i="3"/>
  <c r="CI11" i="3"/>
  <c r="CI14" i="3"/>
  <c r="CI21" i="3"/>
  <c r="CI8" i="3"/>
  <c r="CI12" i="3"/>
  <c r="CI16" i="3"/>
  <c r="CI33" i="3"/>
  <c r="CI35" i="3"/>
  <c r="CI34" i="3"/>
  <c r="CI98" i="3"/>
  <c r="CI39" i="3"/>
  <c r="CI40" i="3"/>
  <c r="CI41" i="3"/>
  <c r="CN82" i="3"/>
  <c r="CN64" i="3"/>
  <c r="CI87" i="3"/>
  <c r="CI59" i="3"/>
  <c r="CN41" i="3"/>
  <c r="CN40" i="3"/>
  <c r="CN39" i="3"/>
  <c r="CN68" i="3"/>
  <c r="CN71" i="3"/>
  <c r="CN87" i="3"/>
  <c r="CN56" i="3"/>
  <c r="CH40" i="3"/>
  <c r="CH37" i="3"/>
  <c r="CH36" i="3"/>
  <c r="CH35" i="3"/>
  <c r="CH70" i="3"/>
  <c r="CM61" i="3"/>
  <c r="CH92" i="3"/>
  <c r="AP20" i="3"/>
  <c r="AR188" i="3"/>
  <c r="AR190" i="3"/>
  <c r="AR186" i="3"/>
  <c r="AR185" i="3"/>
  <c r="AR182" i="3"/>
  <c r="AR189" i="3"/>
  <c r="AR181" i="3"/>
  <c r="AR183" i="3"/>
  <c r="AR184" i="3"/>
  <c r="AR180" i="3"/>
  <c r="AR178" i="3"/>
  <c r="AR187" i="3"/>
  <c r="AR179" i="3"/>
  <c r="AQ562" i="3"/>
  <c r="AQ572" i="3"/>
  <c r="AQ571" i="3"/>
  <c r="AQ554" i="3"/>
  <c r="AQ536" i="3"/>
  <c r="AQ558" i="3"/>
  <c r="AQ551" i="3"/>
  <c r="AQ540" i="3"/>
  <c r="AQ538" i="3"/>
  <c r="AQ564" i="3"/>
  <c r="AQ574" i="3"/>
  <c r="AQ543" i="3"/>
  <c r="AQ557" i="3"/>
  <c r="AQ563" i="3"/>
  <c r="AQ548" i="3"/>
  <c r="AQ556" i="3"/>
  <c r="AQ573" i="3"/>
  <c r="AQ567" i="3"/>
  <c r="AQ552" i="3"/>
  <c r="AQ544" i="3"/>
  <c r="AQ561" i="3"/>
  <c r="AQ569" i="3"/>
  <c r="AQ546" i="3"/>
  <c r="AQ537" i="3"/>
  <c r="AQ568" i="3"/>
  <c r="AQ539" i="3"/>
  <c r="AQ549" i="3"/>
  <c r="AQ570" i="3"/>
  <c r="AQ541" i="3"/>
  <c r="AQ550" i="3"/>
  <c r="AQ547" i="3"/>
  <c r="AQ553" i="3"/>
  <c r="AQ560" i="3"/>
  <c r="AQ535" i="3"/>
  <c r="AQ565" i="3"/>
  <c r="AQ545" i="3"/>
  <c r="AQ559" i="3"/>
  <c r="AQ555" i="3"/>
  <c r="AQ566" i="3"/>
  <c r="AQ542" i="3"/>
  <c r="AP701" i="3"/>
  <c r="AP699" i="3"/>
  <c r="AP704" i="3"/>
  <c r="AP694" i="3"/>
  <c r="AP703" i="3"/>
  <c r="AP689" i="3"/>
  <c r="AP693" i="3"/>
  <c r="AP691" i="3"/>
  <c r="AP695" i="3"/>
  <c r="AP682" i="3"/>
  <c r="AP683" i="3"/>
  <c r="AP700" i="3"/>
  <c r="AP686" i="3"/>
  <c r="AP685" i="3"/>
  <c r="AP688" i="3"/>
  <c r="AP677" i="3"/>
  <c r="AP668" i="3"/>
  <c r="AP709" i="3"/>
  <c r="AP696" i="3"/>
  <c r="AP708" i="3"/>
  <c r="AP667" i="3"/>
  <c r="AP681" i="3"/>
  <c r="AP710" i="3"/>
  <c r="AP680" i="3"/>
  <c r="AP684" i="3"/>
  <c r="AP711" i="3"/>
  <c r="AP692" i="3"/>
  <c r="AP705" i="3"/>
  <c r="AP671" i="3"/>
  <c r="AP675" i="3"/>
  <c r="AP697" i="3"/>
  <c r="AP687" i="3"/>
  <c r="AP702" i="3"/>
  <c r="AP678" i="3"/>
  <c r="AP698" i="3"/>
  <c r="AP707" i="3"/>
  <c r="AP669" i="3"/>
  <c r="AP676" i="3"/>
  <c r="AP712" i="3"/>
  <c r="AP673" i="3"/>
  <c r="AP672" i="3"/>
  <c r="AP690" i="3"/>
  <c r="AP679" i="3"/>
  <c r="AP674" i="3"/>
  <c r="AP670" i="3"/>
  <c r="AP706" i="3"/>
  <c r="AP13" i="3"/>
  <c r="AP7" i="3"/>
  <c r="AQ231" i="3"/>
  <c r="AQ241" i="3"/>
  <c r="AQ234" i="3"/>
  <c r="AQ233" i="3"/>
  <c r="AQ237" i="3"/>
  <c r="AQ235" i="3"/>
  <c r="AQ238" i="3"/>
  <c r="AQ239" i="3"/>
  <c r="AQ229" i="3"/>
  <c r="AQ227" i="3"/>
  <c r="AQ232" i="3"/>
  <c r="AQ236" i="3"/>
  <c r="AQ230" i="3"/>
  <c r="AQ242" i="3"/>
  <c r="AQ240" i="3"/>
  <c r="AQ228" i="3"/>
  <c r="AP61" i="3"/>
  <c r="AP60" i="3"/>
  <c r="AP62" i="3"/>
  <c r="AP63" i="3"/>
  <c r="AP333" i="3"/>
  <c r="AP324" i="3"/>
  <c r="AP321" i="3"/>
  <c r="AP322" i="3"/>
  <c r="AP336" i="3"/>
  <c r="AP337" i="3"/>
  <c r="AP317" i="3"/>
  <c r="AP318" i="3"/>
  <c r="AP331" i="3"/>
  <c r="AP330" i="3"/>
  <c r="AP327" i="3"/>
  <c r="AP335" i="3"/>
  <c r="AP334" i="3"/>
  <c r="AP325" i="3"/>
  <c r="AP328" i="3"/>
  <c r="AP338" i="3"/>
  <c r="AP339" i="3"/>
  <c r="AP332" i="3"/>
  <c r="AP326" i="3"/>
  <c r="AP319" i="3"/>
  <c r="AP329" i="3"/>
  <c r="AP320" i="3"/>
  <c r="AP323" i="3"/>
  <c r="AR22" i="3"/>
  <c r="AR23" i="3"/>
  <c r="AQ345" i="3"/>
  <c r="AQ353" i="3"/>
  <c r="AQ343" i="3"/>
  <c r="AQ356" i="3"/>
  <c r="AQ340" i="3"/>
  <c r="AQ346" i="3"/>
  <c r="AQ357" i="3"/>
  <c r="AQ339" i="3"/>
  <c r="AQ352" i="3"/>
  <c r="AQ341" i="3"/>
  <c r="AQ358" i="3"/>
  <c r="AQ338" i="3"/>
  <c r="AQ355" i="3"/>
  <c r="AQ342" i="3"/>
  <c r="AQ344" i="3"/>
  <c r="AQ348" i="3"/>
  <c r="AQ350" i="3"/>
  <c r="AQ354" i="3"/>
  <c r="AQ347" i="3"/>
  <c r="AQ351" i="3"/>
  <c r="AQ359" i="3"/>
  <c r="AQ349" i="3"/>
  <c r="AO89" i="3"/>
  <c r="AO92" i="3"/>
  <c r="AO91" i="3"/>
  <c r="AO90" i="3"/>
  <c r="AO94" i="3"/>
  <c r="AO93" i="3"/>
  <c r="AO875" i="3"/>
  <c r="AO853" i="3"/>
  <c r="AO862" i="3"/>
  <c r="AO892" i="3"/>
  <c r="AO852" i="3"/>
  <c r="AO849" i="3"/>
  <c r="AO859" i="3"/>
  <c r="AO840" i="3"/>
  <c r="AO858" i="3"/>
  <c r="AO850" i="3"/>
  <c r="AO865" i="3"/>
  <c r="AO877" i="3"/>
  <c r="AO884" i="3"/>
  <c r="AO872" i="3"/>
  <c r="AO857" i="3"/>
  <c r="AO891" i="3"/>
  <c r="AO893" i="3"/>
  <c r="AO885" i="3"/>
  <c r="AO876" i="3"/>
  <c r="AO873" i="3"/>
  <c r="AO837" i="3"/>
  <c r="AO863" i="3"/>
  <c r="AO895" i="3"/>
  <c r="AO878" i="3"/>
  <c r="AO841" i="3"/>
  <c r="AO868" i="3"/>
  <c r="AO861" i="3"/>
  <c r="AO854" i="3"/>
  <c r="AO867" i="3"/>
  <c r="AO836" i="3"/>
  <c r="AO882" i="3"/>
  <c r="AO887" i="3"/>
  <c r="AO847" i="3"/>
  <c r="AO890" i="3"/>
  <c r="AO848" i="3"/>
  <c r="AO869" i="3"/>
  <c r="AO855" i="3"/>
  <c r="AO886" i="3"/>
  <c r="AO888" i="3"/>
  <c r="AO874" i="3"/>
  <c r="AO839" i="3"/>
  <c r="AO894" i="3"/>
  <c r="AO880" i="3"/>
  <c r="AO870" i="3"/>
  <c r="AO846" i="3"/>
  <c r="AO845" i="3"/>
  <c r="AO866" i="3"/>
  <c r="AO883" i="3"/>
  <c r="AO864" i="3"/>
  <c r="AO889" i="3"/>
  <c r="AO851" i="3"/>
  <c r="AO838" i="3"/>
  <c r="AO843" i="3"/>
  <c r="AO871" i="3"/>
  <c r="AO860" i="3"/>
  <c r="AO879" i="3"/>
  <c r="AO881" i="3"/>
  <c r="AO856" i="3"/>
  <c r="AO844" i="3"/>
  <c r="AO842" i="3"/>
  <c r="AQ68" i="3"/>
  <c r="AQ66" i="3"/>
  <c r="AQ65" i="3"/>
  <c r="AQ67" i="3"/>
  <c r="AO39" i="3"/>
  <c r="AO40" i="3"/>
  <c r="AS12" i="3"/>
  <c r="AR31" i="3"/>
  <c r="AR30" i="3"/>
  <c r="AO52" i="3"/>
  <c r="AO51" i="3"/>
  <c r="AO50" i="3"/>
  <c r="AQ86" i="3"/>
  <c r="AQ87" i="3"/>
  <c r="AQ84" i="3"/>
  <c r="AQ88" i="3"/>
  <c r="AQ85" i="3"/>
  <c r="AR467" i="3"/>
  <c r="AR451" i="3"/>
  <c r="AR465" i="3"/>
  <c r="AR450" i="3"/>
  <c r="AR473" i="3"/>
  <c r="AR461" i="3"/>
  <c r="AR454" i="3"/>
  <c r="AR472" i="3"/>
  <c r="AR475" i="3"/>
  <c r="AR447" i="3"/>
  <c r="AR456" i="3"/>
  <c r="AR459" i="3"/>
  <c r="AR471" i="3"/>
  <c r="AR477" i="3"/>
  <c r="AR470" i="3"/>
  <c r="AR455" i="3"/>
  <c r="AR476" i="3"/>
  <c r="AR458" i="3"/>
  <c r="AR453" i="3"/>
  <c r="AR457" i="3"/>
  <c r="AR478" i="3"/>
  <c r="AR466" i="3"/>
  <c r="AR462" i="3"/>
  <c r="AR449" i="3"/>
  <c r="AR452" i="3"/>
  <c r="AR460" i="3"/>
  <c r="AR474" i="3"/>
  <c r="AR469" i="3"/>
  <c r="AR448" i="3"/>
  <c r="AR468" i="3"/>
  <c r="AR464" i="3"/>
  <c r="AR479" i="3"/>
  <c r="AR463" i="3"/>
  <c r="AR480" i="3"/>
  <c r="AO686" i="3"/>
  <c r="AO697" i="3"/>
  <c r="AO687" i="3"/>
  <c r="AO720" i="3"/>
  <c r="AO726" i="3"/>
  <c r="AO681" i="3"/>
  <c r="AO727" i="3"/>
  <c r="AO698" i="3"/>
  <c r="AO688" i="3"/>
  <c r="AO722" i="3"/>
  <c r="AO724" i="3"/>
  <c r="AO701" i="3"/>
  <c r="AO692" i="3"/>
  <c r="AO680" i="3"/>
  <c r="AO695" i="3"/>
  <c r="AO721" i="3"/>
  <c r="AO719" i="3"/>
  <c r="AO712" i="3"/>
  <c r="AO711" i="3"/>
  <c r="AO728" i="3"/>
  <c r="AO693" i="3"/>
  <c r="AO718" i="3"/>
  <c r="AO682" i="3"/>
  <c r="AO725" i="3"/>
  <c r="AO703" i="3"/>
  <c r="AO710" i="3"/>
  <c r="AO690" i="3"/>
  <c r="AO683" i="3"/>
  <c r="AO685" i="3"/>
  <c r="AO684" i="3"/>
  <c r="AO716" i="3"/>
  <c r="AO694" i="3"/>
  <c r="AO696" i="3"/>
  <c r="AO723" i="3"/>
  <c r="AO713" i="3"/>
  <c r="AO715" i="3"/>
  <c r="AO709" i="3"/>
  <c r="AO691" i="3"/>
  <c r="AO708" i="3"/>
  <c r="AO702" i="3"/>
  <c r="AO689" i="3"/>
  <c r="AO714" i="3"/>
  <c r="AO704" i="3"/>
  <c r="AO705" i="3"/>
  <c r="AO700" i="3"/>
  <c r="AO707" i="3"/>
  <c r="AO706" i="3"/>
  <c r="AO717" i="3"/>
  <c r="AO699" i="3"/>
  <c r="AO351" i="3"/>
  <c r="AO349" i="3"/>
  <c r="AO364" i="3"/>
  <c r="AO365" i="3"/>
  <c r="AO343" i="3"/>
  <c r="AO357" i="3"/>
  <c r="AO348" i="3"/>
  <c r="AO362" i="3"/>
  <c r="AO361" i="3"/>
  <c r="AO347" i="3"/>
  <c r="AO359" i="3"/>
  <c r="AO346" i="3"/>
  <c r="AO356" i="3"/>
  <c r="AO342" i="3"/>
  <c r="AO352" i="3"/>
  <c r="AO350" i="3"/>
  <c r="AO344" i="3"/>
  <c r="AO358" i="3"/>
  <c r="AO353" i="3"/>
  <c r="AO354" i="3"/>
  <c r="AO355" i="3"/>
  <c r="AO360" i="3"/>
  <c r="AO345" i="3"/>
  <c r="AO366" i="3"/>
  <c r="AO363" i="3"/>
  <c r="AO15" i="3"/>
  <c r="AO243" i="3"/>
  <c r="AO248" i="3"/>
  <c r="AO257" i="3"/>
  <c r="AO254" i="3"/>
  <c r="AO247" i="3"/>
  <c r="AO256" i="3"/>
  <c r="AO249" i="3"/>
  <c r="AO246" i="3"/>
  <c r="AO255" i="3"/>
  <c r="AO253" i="3"/>
  <c r="AO258" i="3"/>
  <c r="AO245" i="3"/>
  <c r="AO244" i="3"/>
  <c r="AO259" i="3"/>
  <c r="AO252" i="3"/>
  <c r="AO250" i="3"/>
  <c r="AO251" i="3"/>
  <c r="AR64" i="3"/>
  <c r="AR63" i="3"/>
  <c r="AR65" i="3"/>
  <c r="AR66" i="3"/>
  <c r="AP78" i="3"/>
  <c r="AP81" i="3"/>
  <c r="AP79" i="3"/>
  <c r="AP82" i="3"/>
  <c r="AP80" i="3"/>
  <c r="AP24" i="3"/>
  <c r="AP25" i="3"/>
  <c r="AO29" i="3"/>
  <c r="AO88" i="3"/>
  <c r="AO83" i="3"/>
  <c r="AO87" i="3"/>
  <c r="AO84" i="3"/>
  <c r="AO86" i="3"/>
  <c r="AO85" i="3"/>
  <c r="AS111" i="3"/>
  <c r="AS112" i="3"/>
  <c r="AS109" i="3"/>
  <c r="AS110" i="3"/>
  <c r="AS113" i="3"/>
  <c r="AS108" i="3"/>
  <c r="AQ27" i="3"/>
  <c r="AQ26" i="3"/>
  <c r="AQ156" i="3"/>
  <c r="AQ160" i="3"/>
  <c r="AQ159" i="3"/>
  <c r="AQ162" i="3"/>
  <c r="AQ154" i="3"/>
  <c r="AQ153" i="3"/>
  <c r="AQ161" i="3"/>
  <c r="AQ155" i="3"/>
  <c r="AQ157" i="3"/>
  <c r="AQ158" i="3"/>
  <c r="AQ152" i="3"/>
  <c r="AP15" i="3"/>
  <c r="AQ78" i="3"/>
  <c r="AQ76" i="3"/>
  <c r="AQ74" i="3"/>
  <c r="AQ75" i="3"/>
  <c r="AQ77" i="3"/>
  <c r="AP257" i="3"/>
  <c r="AP243" i="3"/>
  <c r="AP258" i="3"/>
  <c r="AP245" i="3"/>
  <c r="AP253" i="3"/>
  <c r="AP244" i="3"/>
  <c r="AP255" i="3"/>
  <c r="AP251" i="3"/>
  <c r="AP250" i="3"/>
  <c r="AP248" i="3"/>
  <c r="AP242" i="3"/>
  <c r="AP252" i="3"/>
  <c r="AP254" i="3"/>
  <c r="AP249" i="3"/>
  <c r="AP246" i="3"/>
  <c r="AP247" i="3"/>
  <c r="AP256" i="3"/>
  <c r="AR815" i="3"/>
  <c r="AR774" i="3"/>
  <c r="AR821" i="3"/>
  <c r="AR787" i="3"/>
  <c r="AR813" i="3"/>
  <c r="AR772" i="3"/>
  <c r="AR797" i="3"/>
  <c r="AR783" i="3"/>
  <c r="AR793" i="3"/>
  <c r="AR809" i="3"/>
  <c r="AR786" i="3"/>
  <c r="AR811" i="3"/>
  <c r="AR781" i="3"/>
  <c r="AR788" i="3"/>
  <c r="AR806" i="3"/>
  <c r="AR807" i="3"/>
  <c r="AR770" i="3"/>
  <c r="AR802" i="3"/>
  <c r="AR776" i="3"/>
  <c r="AR800" i="3"/>
  <c r="AR805" i="3"/>
  <c r="AR801" i="3"/>
  <c r="AR789" i="3"/>
  <c r="AR791" i="3"/>
  <c r="AR795" i="3"/>
  <c r="AR773" i="3"/>
  <c r="AR818" i="3"/>
  <c r="AR799" i="3"/>
  <c r="AR779" i="3"/>
  <c r="AR814" i="3"/>
  <c r="AR785" i="3"/>
  <c r="AR778" i="3"/>
  <c r="AR804" i="3"/>
  <c r="AR771" i="3"/>
  <c r="AR780" i="3"/>
  <c r="AR808" i="3"/>
  <c r="AR792" i="3"/>
  <c r="AR819" i="3"/>
  <c r="AR794" i="3"/>
  <c r="AR810" i="3"/>
  <c r="AR812" i="3"/>
  <c r="AR784" i="3"/>
  <c r="AR817" i="3"/>
  <c r="AR775" i="3"/>
  <c r="AR796" i="3"/>
  <c r="AR816" i="3"/>
  <c r="AR790" i="3"/>
  <c r="AR798" i="3"/>
  <c r="AR803" i="3"/>
  <c r="AR777" i="3"/>
  <c r="AR782" i="3"/>
  <c r="AR820" i="3"/>
  <c r="CI55" i="3"/>
  <c r="CI90" i="3"/>
  <c r="CI58" i="3"/>
  <c r="CI88" i="3"/>
  <c r="CN92" i="3"/>
  <c r="CN58" i="3"/>
  <c r="CI85" i="3"/>
  <c r="CN36" i="3"/>
  <c r="CN37" i="3"/>
  <c r="CN38" i="3"/>
  <c r="CN62" i="3"/>
  <c r="CH66" i="3"/>
  <c r="CH50" i="3"/>
  <c r="CH67" i="3"/>
  <c r="CH85" i="3"/>
  <c r="CH34" i="3"/>
  <c r="CH33" i="3"/>
  <c r="AS174" i="3"/>
  <c r="AS178" i="3"/>
  <c r="AS177" i="3"/>
  <c r="AS176" i="3"/>
  <c r="AS180" i="3"/>
  <c r="AS181" i="3"/>
  <c r="AS182" i="3"/>
  <c r="AS179" i="3"/>
  <c r="AS183" i="3"/>
  <c r="AS175" i="3"/>
  <c r="AS184" i="3"/>
  <c r="AR87" i="3"/>
  <c r="AR91" i="3"/>
  <c r="AR90" i="3"/>
  <c r="AR86" i="3"/>
  <c r="AR89" i="3"/>
  <c r="AR88" i="3"/>
  <c r="AP70" i="3"/>
  <c r="AP71" i="3"/>
  <c r="AP72" i="3"/>
  <c r="AP68" i="3"/>
  <c r="AP69" i="3"/>
  <c r="AR9" i="3"/>
  <c r="AR573" i="3"/>
  <c r="AR562" i="3"/>
  <c r="AR547" i="3"/>
  <c r="AR549" i="3"/>
  <c r="AR553" i="3"/>
  <c r="AR548" i="3"/>
  <c r="AR552" i="3"/>
  <c r="AR572" i="3"/>
  <c r="AR554" i="3"/>
  <c r="AR581" i="3"/>
  <c r="AR580" i="3"/>
  <c r="AR577" i="3"/>
  <c r="AR575" i="3"/>
  <c r="AR576" i="3"/>
  <c r="AR570" i="3"/>
  <c r="AR571" i="3"/>
  <c r="AR563" i="3"/>
  <c r="AR567" i="3"/>
  <c r="AR551" i="3"/>
  <c r="AR550" i="3"/>
  <c r="AR560" i="3"/>
  <c r="AR559" i="3"/>
  <c r="AR565" i="3"/>
  <c r="AR564" i="3"/>
  <c r="AR569" i="3"/>
  <c r="AR582" i="3"/>
  <c r="AR557" i="3"/>
  <c r="AR574" i="3"/>
  <c r="AR561" i="3"/>
  <c r="AR556" i="3"/>
  <c r="AR566" i="3"/>
  <c r="AR579" i="3"/>
  <c r="AR568" i="3"/>
  <c r="AR558" i="3"/>
  <c r="AR578" i="3"/>
  <c r="AR555" i="3"/>
  <c r="AP178" i="3"/>
  <c r="AP176" i="3"/>
  <c r="AP172" i="3"/>
  <c r="AP180" i="3"/>
  <c r="AP177" i="3"/>
  <c r="AP184" i="3"/>
  <c r="AP179" i="3"/>
  <c r="AP175" i="3"/>
  <c r="AP181" i="3"/>
  <c r="AP173" i="3"/>
  <c r="AP174" i="3"/>
  <c r="AP182" i="3"/>
  <c r="AP183" i="3"/>
  <c r="AO20" i="3"/>
  <c r="AO21" i="3"/>
  <c r="AO9" i="3"/>
  <c r="AR416" i="3"/>
  <c r="AR428" i="3"/>
  <c r="AR426" i="3"/>
  <c r="AR430" i="3"/>
  <c r="AR422" i="3"/>
  <c r="AR429" i="3"/>
  <c r="AR436" i="3"/>
  <c r="AR438" i="3"/>
  <c r="AR445" i="3"/>
  <c r="AR424" i="3"/>
  <c r="AR420" i="3"/>
  <c r="AR431" i="3"/>
  <c r="AR425" i="3"/>
  <c r="AR441" i="3"/>
  <c r="AR435" i="3"/>
  <c r="AR440" i="3"/>
  <c r="AR421" i="3"/>
  <c r="AR423" i="3"/>
  <c r="AR433" i="3"/>
  <c r="AR415" i="3"/>
  <c r="AR446" i="3"/>
  <c r="AR434" i="3"/>
  <c r="AR427" i="3"/>
  <c r="AR443" i="3"/>
  <c r="AR419" i="3"/>
  <c r="AR444" i="3"/>
  <c r="AR442" i="3"/>
  <c r="AR439" i="3"/>
  <c r="AR418" i="3"/>
  <c r="AR432" i="3"/>
  <c r="AR437" i="3"/>
  <c r="AR417" i="3"/>
  <c r="AQ203" i="3"/>
  <c r="AQ211" i="3"/>
  <c r="AQ209" i="3"/>
  <c r="AQ198" i="3"/>
  <c r="AQ206" i="3"/>
  <c r="AQ202" i="3"/>
  <c r="AQ199" i="3"/>
  <c r="AQ205" i="3"/>
  <c r="AQ204" i="3"/>
  <c r="AQ208" i="3"/>
  <c r="AQ200" i="3"/>
  <c r="AQ201" i="3"/>
  <c r="AQ207" i="3"/>
  <c r="AQ210" i="3"/>
  <c r="AQ45" i="3"/>
  <c r="AQ46" i="3"/>
  <c r="AQ44" i="3"/>
  <c r="AS218" i="3"/>
  <c r="AS228" i="3"/>
  <c r="AS213" i="3"/>
  <c r="AS222" i="3"/>
  <c r="AS226" i="3"/>
  <c r="AS215" i="3"/>
  <c r="AS216" i="3"/>
  <c r="AS219" i="3"/>
  <c r="AS217" i="3"/>
  <c r="AS221" i="3"/>
  <c r="AS220" i="3"/>
  <c r="AS227" i="3"/>
  <c r="AS223" i="3"/>
  <c r="AS224" i="3"/>
  <c r="AS225" i="3"/>
  <c r="AS214" i="3"/>
  <c r="AS212" i="3"/>
  <c r="AP108" i="3"/>
  <c r="AP114" i="3"/>
  <c r="AP109" i="3"/>
  <c r="AP113" i="3"/>
  <c r="AP111" i="3"/>
  <c r="AP112" i="3"/>
  <c r="AP110" i="3"/>
  <c r="AP191" i="3"/>
  <c r="AP189" i="3"/>
  <c r="AP197" i="3"/>
  <c r="AP187" i="3"/>
  <c r="AP188" i="3"/>
  <c r="AP194" i="3"/>
  <c r="AP186" i="3"/>
  <c r="AP196" i="3"/>
  <c r="AP195" i="3"/>
  <c r="AP185" i="3"/>
  <c r="AP192" i="3"/>
  <c r="AP193" i="3"/>
  <c r="AP190" i="3"/>
  <c r="AO23" i="3"/>
  <c r="AR18" i="3"/>
  <c r="AR701" i="3"/>
  <c r="AR692" i="3"/>
  <c r="AR716" i="3"/>
  <c r="AR671" i="3"/>
  <c r="AR718" i="3"/>
  <c r="AR684" i="3"/>
  <c r="AR698" i="3"/>
  <c r="AR678" i="3"/>
  <c r="AR693" i="3"/>
  <c r="AR691" i="3"/>
  <c r="AR713" i="3"/>
  <c r="AR688" i="3"/>
  <c r="AR687" i="3"/>
  <c r="AR717" i="3"/>
  <c r="AR695" i="3"/>
  <c r="AR689" i="3"/>
  <c r="AR683" i="3"/>
  <c r="AR679" i="3"/>
  <c r="AR677" i="3"/>
  <c r="AR706" i="3"/>
  <c r="AR685" i="3"/>
  <c r="AR699" i="3"/>
  <c r="AR711" i="3"/>
  <c r="AR697" i="3"/>
  <c r="AR675" i="3"/>
  <c r="AR715" i="3"/>
  <c r="AR681" i="3"/>
  <c r="AR709" i="3"/>
  <c r="AR676" i="3"/>
  <c r="AR686" i="3"/>
  <c r="AR672" i="3"/>
  <c r="AR707" i="3"/>
  <c r="AR694" i="3"/>
  <c r="AR696" i="3"/>
  <c r="AR682" i="3"/>
  <c r="AR710" i="3"/>
  <c r="AR690" i="3"/>
  <c r="AR700" i="3"/>
  <c r="AR703" i="3"/>
  <c r="AR702" i="3"/>
  <c r="AR680" i="3"/>
  <c r="AR714" i="3"/>
  <c r="AR674" i="3"/>
  <c r="AR673" i="3"/>
  <c r="AR708" i="3"/>
  <c r="AR705" i="3"/>
  <c r="AR704" i="3"/>
  <c r="AR712" i="3"/>
  <c r="AP886" i="3"/>
  <c r="AP933" i="3"/>
  <c r="AP885" i="3"/>
  <c r="AP930" i="3"/>
  <c r="AP900" i="3"/>
  <c r="AP941" i="3"/>
  <c r="AP924" i="3"/>
  <c r="AP917" i="3"/>
  <c r="AP921" i="3"/>
  <c r="AP922" i="3"/>
  <c r="AP940" i="3"/>
  <c r="AP927" i="3"/>
  <c r="AP902" i="3"/>
  <c r="AP882" i="3"/>
  <c r="AP913" i="3"/>
  <c r="AP898" i="3"/>
  <c r="AP891" i="3"/>
  <c r="AP944" i="3"/>
  <c r="AP895" i="3"/>
  <c r="AP903" i="3"/>
  <c r="AP932" i="3"/>
  <c r="AP929" i="3"/>
  <c r="AP904" i="3"/>
  <c r="AP897" i="3"/>
  <c r="AP894" i="3"/>
  <c r="AP881" i="3"/>
  <c r="AP936" i="3"/>
  <c r="AP892" i="3"/>
  <c r="AP923" i="3"/>
  <c r="AP915" i="3"/>
  <c r="AP918" i="3"/>
  <c r="AP901" i="3"/>
  <c r="AP912" i="3"/>
  <c r="AP888" i="3"/>
  <c r="AP925" i="3"/>
  <c r="AP919" i="3"/>
  <c r="AP896" i="3"/>
  <c r="AP926" i="3"/>
  <c r="AP905" i="3"/>
  <c r="AP942" i="3"/>
  <c r="AP908" i="3"/>
  <c r="AP910" i="3"/>
  <c r="AP916" i="3"/>
  <c r="AP911" i="3"/>
  <c r="AP934" i="3"/>
  <c r="AP943" i="3"/>
  <c r="AP883" i="3"/>
  <c r="AP938" i="3"/>
  <c r="AP907" i="3"/>
  <c r="AP937" i="3"/>
  <c r="AP914" i="3"/>
  <c r="AP906" i="3"/>
  <c r="AP939" i="3"/>
  <c r="AP935" i="3"/>
  <c r="AP928" i="3"/>
  <c r="AP920" i="3"/>
  <c r="AP889" i="3"/>
  <c r="AP931" i="3"/>
  <c r="AP899" i="3"/>
  <c r="AP884" i="3"/>
  <c r="AP890" i="3"/>
  <c r="AP893" i="3"/>
  <c r="AP909" i="3"/>
  <c r="AP887" i="3"/>
  <c r="AO66" i="3"/>
  <c r="AO64" i="3"/>
  <c r="AO67" i="3"/>
  <c r="AO65" i="3"/>
  <c r="AS36" i="3"/>
  <c r="AS35" i="3"/>
  <c r="AQ110" i="3"/>
  <c r="AQ115" i="3"/>
  <c r="AQ112" i="3"/>
  <c r="AQ111" i="3"/>
  <c r="AQ113" i="3"/>
  <c r="AQ114" i="3"/>
  <c r="AQ109" i="3"/>
  <c r="AO545" i="3"/>
  <c r="AO519" i="3"/>
  <c r="AO528" i="3"/>
  <c r="AO538" i="3"/>
  <c r="AO541" i="3"/>
  <c r="AO542" i="3"/>
  <c r="AO549" i="3"/>
  <c r="AO532" i="3"/>
  <c r="AO540" i="3"/>
  <c r="AO535" i="3"/>
  <c r="AO552" i="3"/>
  <c r="AO524" i="3"/>
  <c r="AO522" i="3"/>
  <c r="AO539" i="3"/>
  <c r="AO529" i="3"/>
  <c r="AO523" i="3"/>
  <c r="AO551" i="3"/>
  <c r="AO537" i="3"/>
  <c r="AO546" i="3"/>
  <c r="AO526" i="3"/>
  <c r="AO536" i="3"/>
  <c r="AO543" i="3"/>
  <c r="AO534" i="3"/>
  <c r="AO525" i="3"/>
  <c r="AO520" i="3"/>
  <c r="AO527" i="3"/>
  <c r="AO550" i="3"/>
  <c r="AO518" i="3"/>
  <c r="AO530" i="3"/>
  <c r="AO521" i="3"/>
  <c r="AO517" i="3"/>
  <c r="AO544" i="3"/>
  <c r="AO531" i="3"/>
  <c r="AO533" i="3"/>
  <c r="AO516" i="3"/>
  <c r="AO548" i="3"/>
  <c r="R16" i="3"/>
  <c r="AO547" i="3"/>
  <c r="AO628" i="3"/>
  <c r="AO630" i="3"/>
  <c r="AO622" i="3"/>
  <c r="AO601" i="3"/>
  <c r="AO604" i="3"/>
  <c r="AO618" i="3"/>
  <c r="AO607" i="3"/>
  <c r="AO627" i="3"/>
  <c r="AO609" i="3"/>
  <c r="AO633" i="3"/>
  <c r="AO598" i="3"/>
  <c r="AO621" i="3"/>
  <c r="AO626" i="3"/>
  <c r="AO596" i="3"/>
  <c r="AO610" i="3"/>
  <c r="AO613" i="3"/>
  <c r="AO612" i="3"/>
  <c r="AO623" i="3"/>
  <c r="AO593" i="3"/>
  <c r="AO631" i="3"/>
  <c r="AO603" i="3"/>
  <c r="AO614" i="3"/>
  <c r="AO615" i="3"/>
  <c r="AO624" i="3"/>
  <c r="AO594" i="3"/>
  <c r="AO605" i="3"/>
  <c r="AO595" i="3"/>
  <c r="AO608" i="3"/>
  <c r="AO611" i="3"/>
  <c r="AO616" i="3"/>
  <c r="AO600" i="3"/>
  <c r="AO629" i="3"/>
  <c r="AO625" i="3"/>
  <c r="AO619" i="3"/>
  <c r="AO632" i="3"/>
  <c r="AO602" i="3"/>
  <c r="AO620" i="3"/>
  <c r="AO606" i="3"/>
  <c r="AO597" i="3"/>
  <c r="AO599" i="3"/>
  <c r="AO634" i="3"/>
  <c r="AO617" i="3"/>
  <c r="AP9" i="3"/>
  <c r="AO22" i="3"/>
  <c r="AP125" i="3"/>
  <c r="AP130" i="3"/>
  <c r="AP124" i="3"/>
  <c r="AP129" i="3"/>
  <c r="AP128" i="3"/>
  <c r="AP131" i="3"/>
  <c r="AP126" i="3"/>
  <c r="AP127" i="3"/>
  <c r="AS24" i="3"/>
  <c r="AS34" i="3"/>
  <c r="AS33" i="3"/>
  <c r="AR11" i="3"/>
  <c r="AR56" i="3"/>
  <c r="AR57" i="3"/>
  <c r="AR58" i="3"/>
  <c r="AQ327" i="3"/>
  <c r="AQ322" i="3"/>
  <c r="AQ335" i="3"/>
  <c r="AQ336" i="3"/>
  <c r="AQ326" i="3"/>
  <c r="AQ337" i="3"/>
  <c r="AQ323" i="3"/>
  <c r="AQ334" i="3"/>
  <c r="AQ325" i="3"/>
  <c r="AQ329" i="3"/>
  <c r="AQ324" i="3"/>
  <c r="AQ320" i="3"/>
  <c r="AQ328" i="3"/>
  <c r="AQ331" i="3"/>
  <c r="AQ321" i="3"/>
  <c r="AQ332" i="3"/>
  <c r="AQ319" i="3"/>
  <c r="AQ333" i="3"/>
  <c r="AQ318" i="3"/>
  <c r="AQ330" i="3"/>
  <c r="AP6" i="3"/>
  <c r="AS73" i="3"/>
  <c r="AS70" i="3"/>
  <c r="AS71" i="3"/>
  <c r="AS69" i="3"/>
  <c r="AS72" i="3"/>
  <c r="AR14" i="3"/>
  <c r="AO502" i="3"/>
  <c r="AO482" i="3"/>
  <c r="AO491" i="3"/>
  <c r="AO509" i="3"/>
  <c r="AO503" i="3"/>
  <c r="AO507" i="3"/>
  <c r="AO485" i="3"/>
  <c r="AO501" i="3"/>
  <c r="AO484" i="3"/>
  <c r="AO500" i="3"/>
  <c r="AO505" i="3"/>
  <c r="AO494" i="3"/>
  <c r="AO510" i="3"/>
  <c r="AO497" i="3"/>
  <c r="AO499" i="3"/>
  <c r="AO487" i="3"/>
  <c r="AO504" i="3"/>
  <c r="AO490" i="3"/>
  <c r="AO495" i="3"/>
  <c r="AO508" i="3"/>
  <c r="AO488" i="3"/>
  <c r="AO492" i="3"/>
  <c r="AO512" i="3"/>
  <c r="AO513" i="3"/>
  <c r="AO496" i="3"/>
  <c r="AO498" i="3"/>
  <c r="AO514" i="3"/>
  <c r="AO493" i="3"/>
  <c r="AO489" i="3"/>
  <c r="AO486" i="3"/>
  <c r="AO511" i="3"/>
  <c r="AO483" i="3"/>
  <c r="AO506" i="3"/>
  <c r="AO515" i="3"/>
  <c r="AQ512" i="3"/>
  <c r="AQ515" i="3"/>
  <c r="AQ502" i="3"/>
  <c r="AQ523" i="3"/>
  <c r="AQ511" i="3"/>
  <c r="AQ534" i="3"/>
  <c r="AQ513" i="3"/>
  <c r="AQ525" i="3"/>
  <c r="AQ527" i="3"/>
  <c r="AQ517" i="3"/>
  <c r="AQ501" i="3"/>
  <c r="AQ507" i="3"/>
  <c r="AQ521" i="3"/>
  <c r="AQ529" i="3"/>
  <c r="AQ531" i="3"/>
  <c r="AQ533" i="3"/>
  <c r="AQ516" i="3"/>
  <c r="AQ532" i="3"/>
  <c r="AQ530" i="3"/>
  <c r="AQ514" i="3"/>
  <c r="AQ506" i="3"/>
  <c r="AQ526" i="3"/>
  <c r="AQ508" i="3"/>
  <c r="AQ524" i="3"/>
  <c r="AQ504" i="3"/>
  <c r="AQ528" i="3"/>
  <c r="AQ522" i="3"/>
  <c r="AQ505" i="3"/>
  <c r="AQ509" i="3"/>
  <c r="AQ510" i="3"/>
  <c r="AQ519" i="3"/>
  <c r="AQ503" i="3"/>
  <c r="AQ518" i="3"/>
  <c r="AQ520" i="3"/>
  <c r="AO974" i="3"/>
  <c r="AO991" i="3"/>
  <c r="AO992" i="3"/>
  <c r="AO963" i="3"/>
  <c r="AO990" i="3"/>
  <c r="AO986" i="3"/>
  <c r="AO970" i="3"/>
  <c r="AO964" i="3"/>
  <c r="AO984" i="3"/>
  <c r="AO1004" i="3"/>
  <c r="AO962" i="3"/>
  <c r="AO967" i="3"/>
  <c r="AO966" i="3"/>
  <c r="AO989" i="3"/>
  <c r="AO977" i="3"/>
  <c r="AO987" i="3"/>
  <c r="AO983" i="3"/>
  <c r="AO999" i="3"/>
  <c r="AO971" i="3"/>
  <c r="AO988" i="3"/>
  <c r="AO1002" i="3"/>
  <c r="AO993" i="3"/>
  <c r="AO973" i="3"/>
  <c r="AO998" i="3"/>
  <c r="AO960" i="3"/>
  <c r="AO981" i="3"/>
  <c r="AO961" i="3"/>
  <c r="AO979" i="3"/>
  <c r="AO976" i="3"/>
  <c r="AO980" i="3"/>
  <c r="AO972" i="3"/>
  <c r="AO994" i="3"/>
  <c r="AO1003" i="3"/>
  <c r="AO996" i="3"/>
  <c r="AO1001" i="3"/>
  <c r="AO1000" i="3"/>
  <c r="AO997" i="3"/>
  <c r="AO978" i="3"/>
  <c r="AO965" i="3"/>
  <c r="AO975" i="3"/>
  <c r="AO969" i="3"/>
  <c r="AO995" i="3"/>
  <c r="AO1005" i="3"/>
  <c r="AO982" i="3"/>
  <c r="AO968" i="3"/>
  <c r="AO985" i="3"/>
  <c r="CI65" i="3"/>
  <c r="CI67" i="3"/>
  <c r="CI50" i="3"/>
  <c r="CI64" i="3"/>
  <c r="CI82" i="3"/>
  <c r="CI56" i="3"/>
  <c r="CI53" i="3"/>
  <c r="CI91" i="3"/>
  <c r="CI52" i="3"/>
  <c r="CN43" i="3"/>
  <c r="CN42" i="3"/>
  <c r="CN79" i="3"/>
  <c r="CN63" i="3"/>
  <c r="CH46" i="3"/>
  <c r="CH42" i="3"/>
  <c r="CH41" i="3"/>
  <c r="AR159" i="3"/>
  <c r="AR161" i="3"/>
  <c r="AR166" i="3"/>
  <c r="AR162" i="3"/>
  <c r="AR165" i="3"/>
  <c r="AR158" i="3"/>
  <c r="AR160" i="3"/>
  <c r="AR164" i="3"/>
  <c r="AR156" i="3"/>
  <c r="AR157" i="3"/>
  <c r="AR163" i="3"/>
  <c r="AR138" i="3"/>
  <c r="AR143" i="3"/>
  <c r="AR140" i="3"/>
  <c r="AR137" i="3"/>
  <c r="AR139" i="3"/>
  <c r="AR142" i="3"/>
  <c r="AR145" i="3"/>
  <c r="AR141" i="3"/>
  <c r="AR144" i="3"/>
  <c r="AO30" i="3"/>
  <c r="AO31" i="3"/>
  <c r="AP133" i="3"/>
  <c r="AP140" i="3"/>
  <c r="AP139" i="3"/>
  <c r="AP134" i="3"/>
  <c r="AP138" i="3"/>
  <c r="AP136" i="3"/>
  <c r="AP135" i="3"/>
  <c r="AP137" i="3"/>
  <c r="AP132" i="3"/>
  <c r="AP39" i="3"/>
  <c r="AP40" i="3"/>
  <c r="AO32" i="3"/>
  <c r="AO33" i="3"/>
  <c r="AP8" i="3"/>
  <c r="AR8" i="3"/>
  <c r="AQ803" i="3"/>
  <c r="AQ811" i="3"/>
  <c r="AQ782" i="3"/>
  <c r="AQ763" i="3"/>
  <c r="AQ772" i="3"/>
  <c r="AQ794" i="3"/>
  <c r="AQ809" i="3"/>
  <c r="AQ808" i="3"/>
  <c r="AQ789" i="3"/>
  <c r="AQ779" i="3"/>
  <c r="AQ766" i="3"/>
  <c r="AQ810" i="3"/>
  <c r="AQ767" i="3"/>
  <c r="AQ784" i="3"/>
  <c r="AQ801" i="3"/>
  <c r="AQ787" i="3"/>
  <c r="AQ795" i="3"/>
  <c r="AQ777" i="3"/>
  <c r="AQ797" i="3"/>
  <c r="AQ785" i="3"/>
  <c r="AQ780" i="3"/>
  <c r="AQ807" i="3"/>
  <c r="AQ764" i="3"/>
  <c r="AQ776" i="3"/>
  <c r="AQ771" i="3"/>
  <c r="AQ773" i="3"/>
  <c r="AQ765" i="3"/>
  <c r="AQ796" i="3"/>
  <c r="AQ778" i="3"/>
  <c r="AQ770" i="3"/>
  <c r="AQ800" i="3"/>
  <c r="AQ802" i="3"/>
  <c r="AQ769" i="3"/>
  <c r="AQ806" i="3"/>
  <c r="AQ799" i="3"/>
  <c r="AQ792" i="3"/>
  <c r="AQ781" i="3"/>
  <c r="AQ774" i="3"/>
  <c r="AQ805" i="3"/>
  <c r="AQ791" i="3"/>
  <c r="AQ762" i="3"/>
  <c r="AQ793" i="3"/>
  <c r="AQ804" i="3"/>
  <c r="AQ783" i="3"/>
  <c r="AQ775" i="3"/>
  <c r="AQ786" i="3"/>
  <c r="AQ798" i="3"/>
  <c r="AQ788" i="3"/>
  <c r="AQ790" i="3"/>
  <c r="AQ768" i="3"/>
  <c r="AQ944" i="3"/>
  <c r="AQ979" i="3"/>
  <c r="AQ977" i="3"/>
  <c r="AQ957" i="3"/>
  <c r="AQ940" i="3"/>
  <c r="AQ996" i="3"/>
  <c r="AQ998" i="3"/>
  <c r="AQ993" i="3"/>
  <c r="AQ985" i="3"/>
  <c r="AQ967" i="3"/>
  <c r="AQ949" i="3"/>
  <c r="AQ994" i="3"/>
  <c r="AQ970" i="3"/>
  <c r="AQ950" i="3"/>
  <c r="AQ951" i="3"/>
  <c r="AQ989" i="3"/>
  <c r="AQ968" i="3"/>
  <c r="AQ932" i="3"/>
  <c r="AQ981" i="3"/>
  <c r="AQ962" i="3"/>
  <c r="AQ954" i="3"/>
  <c r="AQ988" i="3"/>
  <c r="AQ990" i="3"/>
  <c r="AQ943" i="3"/>
  <c r="AQ945" i="3"/>
  <c r="AQ980" i="3"/>
  <c r="AQ931" i="3"/>
  <c r="AQ936" i="3"/>
  <c r="AQ995" i="3"/>
  <c r="AQ948" i="3"/>
  <c r="AQ958" i="3"/>
  <c r="AQ935" i="3"/>
  <c r="AQ972" i="3"/>
  <c r="AQ939" i="3"/>
  <c r="AQ976" i="3"/>
  <c r="AQ956" i="3"/>
  <c r="AQ983" i="3"/>
  <c r="AQ946" i="3"/>
  <c r="AQ966" i="3"/>
  <c r="AQ997" i="3"/>
  <c r="AQ992" i="3"/>
  <c r="AQ986" i="3"/>
  <c r="AQ933" i="3"/>
  <c r="AQ971" i="3"/>
  <c r="AQ969" i="3"/>
  <c r="AQ960" i="3"/>
  <c r="AQ965" i="3"/>
  <c r="AQ975" i="3"/>
  <c r="AQ974" i="3"/>
  <c r="AQ941" i="3"/>
  <c r="AQ953" i="3"/>
  <c r="AQ955" i="3"/>
  <c r="AQ952" i="3"/>
  <c r="AQ934" i="3"/>
  <c r="AQ947" i="3"/>
  <c r="AQ938" i="3"/>
  <c r="AQ973" i="3"/>
  <c r="AQ978" i="3"/>
  <c r="AQ942" i="3"/>
  <c r="AQ982" i="3"/>
  <c r="AQ961" i="3"/>
  <c r="AQ987" i="3"/>
  <c r="AQ937" i="3"/>
  <c r="AQ963" i="3"/>
  <c r="AQ984" i="3"/>
  <c r="AQ991" i="3"/>
  <c r="AQ959" i="3"/>
  <c r="AQ964" i="3"/>
  <c r="AQ306" i="3"/>
  <c r="AQ315" i="3"/>
  <c r="AQ301" i="3"/>
  <c r="AQ299" i="3"/>
  <c r="AQ317" i="3"/>
  <c r="AQ310" i="3"/>
  <c r="AQ316" i="3"/>
  <c r="AQ304" i="3"/>
  <c r="AQ305" i="3"/>
  <c r="AQ308" i="3"/>
  <c r="AQ300" i="3"/>
  <c r="AQ313" i="3"/>
  <c r="AQ314" i="3"/>
  <c r="AQ312" i="3"/>
  <c r="AQ309" i="3"/>
  <c r="AQ311" i="3"/>
  <c r="AQ307" i="3"/>
  <c r="AQ302" i="3"/>
  <c r="AQ303" i="3"/>
  <c r="AQ298" i="3"/>
  <c r="AQ669" i="3"/>
  <c r="AQ705" i="3"/>
  <c r="AQ691" i="3"/>
  <c r="AQ697" i="3"/>
  <c r="AQ695" i="3"/>
  <c r="AQ700" i="3"/>
  <c r="AQ677" i="3"/>
  <c r="AQ685" i="3"/>
  <c r="AQ684" i="3"/>
  <c r="AQ702" i="3"/>
  <c r="AQ664" i="3"/>
  <c r="AQ676" i="3"/>
  <c r="AQ670" i="3"/>
  <c r="AQ703" i="3"/>
  <c r="AQ683" i="3"/>
  <c r="AQ693" i="3"/>
  <c r="AQ675" i="3"/>
  <c r="AQ692" i="3"/>
  <c r="AQ690" i="3"/>
  <c r="AQ665" i="3"/>
  <c r="AQ674" i="3"/>
  <c r="AQ679" i="3"/>
  <c r="AQ710" i="3"/>
  <c r="AQ673" i="3"/>
  <c r="AQ704" i="3"/>
  <c r="AQ681" i="3"/>
  <c r="AQ668" i="3"/>
  <c r="AQ672" i="3"/>
  <c r="AQ680" i="3"/>
  <c r="AQ711" i="3"/>
  <c r="AQ689" i="3"/>
  <c r="AQ678" i="3"/>
  <c r="AQ709" i="3"/>
  <c r="AQ706" i="3"/>
  <c r="AQ686" i="3"/>
  <c r="AQ701" i="3"/>
  <c r="AQ688" i="3"/>
  <c r="AQ708" i="3"/>
  <c r="AQ694" i="3"/>
  <c r="AQ671" i="3"/>
  <c r="AQ696" i="3"/>
  <c r="AQ687" i="3"/>
  <c r="AQ667" i="3"/>
  <c r="AQ682" i="3"/>
  <c r="AQ707" i="3"/>
  <c r="AQ699" i="3"/>
  <c r="AQ666" i="3"/>
  <c r="AQ698" i="3"/>
  <c r="AS29" i="3"/>
  <c r="AS28" i="3"/>
  <c r="AP462" i="3"/>
  <c r="AP470" i="3"/>
  <c r="AP447" i="3"/>
  <c r="AP450" i="3"/>
  <c r="AP458" i="3"/>
  <c r="AP448" i="3"/>
  <c r="AP472" i="3"/>
  <c r="AP445" i="3"/>
  <c r="AP473" i="3"/>
  <c r="AP444" i="3"/>
  <c r="AP471" i="3"/>
  <c r="AP465" i="3"/>
  <c r="AP455" i="3"/>
  <c r="AP464" i="3"/>
  <c r="AP463" i="3"/>
  <c r="AP454" i="3"/>
  <c r="AP449" i="3"/>
  <c r="AP467" i="3"/>
  <c r="AP453" i="3"/>
  <c r="AP468" i="3"/>
  <c r="AP446" i="3"/>
  <c r="AP459" i="3"/>
  <c r="AP457" i="3"/>
  <c r="AP451" i="3"/>
  <c r="AP474" i="3"/>
  <c r="AP452" i="3"/>
  <c r="AP466" i="3"/>
  <c r="AP460" i="3"/>
  <c r="AP461" i="3"/>
  <c r="AP469" i="3"/>
  <c r="AP456" i="3"/>
  <c r="AQ101" i="3"/>
  <c r="AQ98" i="3"/>
  <c r="AQ99" i="3"/>
  <c r="AQ100" i="3"/>
  <c r="AQ97" i="3"/>
  <c r="AQ96" i="3"/>
  <c r="AR29" i="3"/>
  <c r="AO214" i="3"/>
  <c r="AO220" i="3"/>
  <c r="AO213" i="3"/>
  <c r="AO221" i="3"/>
  <c r="AO217" i="3"/>
  <c r="AO216" i="3"/>
  <c r="AO219" i="3"/>
  <c r="AO215" i="3"/>
  <c r="AO223" i="3"/>
  <c r="AO225" i="3"/>
  <c r="AO222" i="3"/>
  <c r="AO224" i="3"/>
  <c r="AO212" i="3"/>
  <c r="AO218" i="3"/>
  <c r="AO226" i="3"/>
  <c r="AS151" i="3"/>
  <c r="AS146" i="3"/>
  <c r="AS149" i="3"/>
  <c r="AS147" i="3"/>
  <c r="AS148" i="3"/>
  <c r="AS150" i="3"/>
  <c r="AS145" i="3"/>
  <c r="AS152" i="3"/>
  <c r="AS144" i="3"/>
  <c r="AR20" i="3"/>
  <c r="AS810" i="3"/>
  <c r="AS804" i="3"/>
  <c r="AS786" i="3"/>
  <c r="AS817" i="3"/>
  <c r="AS776" i="3"/>
  <c r="AS764" i="3"/>
  <c r="AS777" i="3"/>
  <c r="AS815" i="3"/>
  <c r="AS811" i="3"/>
  <c r="AS800" i="3"/>
  <c r="AS765" i="3"/>
  <c r="AS788" i="3"/>
  <c r="AS812" i="3"/>
  <c r="AS805" i="3"/>
  <c r="AS792" i="3"/>
  <c r="AS775" i="3"/>
  <c r="AS816" i="3"/>
  <c r="AS795" i="3"/>
  <c r="AS798" i="3"/>
  <c r="AS770" i="3"/>
  <c r="AS789" i="3"/>
  <c r="AS799" i="3"/>
  <c r="AS808" i="3"/>
  <c r="AS769" i="3"/>
  <c r="AS773" i="3"/>
  <c r="AS771" i="3"/>
  <c r="AS796" i="3"/>
  <c r="AS797" i="3"/>
  <c r="AS768" i="3"/>
  <c r="AS806" i="3"/>
  <c r="AS778" i="3"/>
  <c r="AS781" i="3"/>
  <c r="AS783" i="3"/>
  <c r="AS809" i="3"/>
  <c r="AS767" i="3"/>
  <c r="AS802" i="3"/>
  <c r="AS787" i="3"/>
  <c r="AS814" i="3"/>
  <c r="AS813" i="3"/>
  <c r="AS818" i="3"/>
  <c r="AS790" i="3"/>
  <c r="AS774" i="3"/>
  <c r="AS782" i="3"/>
  <c r="AS801" i="3"/>
  <c r="AS791" i="3"/>
  <c r="AS807" i="3"/>
  <c r="AS785" i="3"/>
  <c r="AS780" i="3"/>
  <c r="AS794" i="3"/>
  <c r="AS772" i="3"/>
  <c r="AS779" i="3"/>
  <c r="AS803" i="3"/>
  <c r="AS766" i="3"/>
  <c r="AS793" i="3"/>
  <c r="AS784" i="3"/>
  <c r="AP153" i="3"/>
  <c r="AP154" i="3"/>
  <c r="AP156" i="3"/>
  <c r="AP155" i="3"/>
  <c r="AP159" i="3"/>
  <c r="AP152" i="3"/>
  <c r="AP157" i="3"/>
  <c r="AP160" i="3"/>
  <c r="AP151" i="3"/>
  <c r="AP158" i="3"/>
  <c r="AR12" i="3"/>
  <c r="AP171" i="3"/>
  <c r="AP161" i="3"/>
  <c r="AP169" i="3"/>
  <c r="AP164" i="3"/>
  <c r="AP162" i="3"/>
  <c r="AP165" i="3"/>
  <c r="AP166" i="3"/>
  <c r="AP168" i="3"/>
  <c r="AP170" i="3"/>
  <c r="AP167" i="3"/>
  <c r="AP163" i="3"/>
  <c r="AQ16" i="3"/>
  <c r="AO260" i="3"/>
  <c r="AO268" i="3"/>
  <c r="AO265" i="3"/>
  <c r="AO262" i="3"/>
  <c r="AO264" i="3"/>
  <c r="AO269" i="3"/>
  <c r="AO277" i="3"/>
  <c r="AO275" i="3"/>
  <c r="AO271" i="3"/>
  <c r="AO266" i="3"/>
  <c r="AO278" i="3"/>
  <c r="AO276" i="3"/>
  <c r="AO273" i="3"/>
  <c r="AO263" i="3"/>
  <c r="AO274" i="3"/>
  <c r="AO272" i="3"/>
  <c r="AO267" i="3"/>
  <c r="AO270" i="3"/>
  <c r="AO261" i="3"/>
  <c r="AQ73" i="3"/>
  <c r="AQ70" i="3"/>
  <c r="AQ71" i="3"/>
  <c r="AQ69" i="3"/>
  <c r="AQ72" i="3"/>
  <c r="AS647" i="3"/>
  <c r="AS639" i="3"/>
  <c r="AS666" i="3"/>
  <c r="AS642" i="3"/>
  <c r="AS656" i="3"/>
  <c r="AS645" i="3"/>
  <c r="AS661" i="3"/>
  <c r="AS641" i="3"/>
  <c r="AS670" i="3"/>
  <c r="AS629" i="3"/>
  <c r="AS644" i="3"/>
  <c r="AS669" i="3"/>
  <c r="AS668" i="3"/>
  <c r="AS636" i="3"/>
  <c r="AS652" i="3"/>
  <c r="AS631" i="3"/>
  <c r="AS651" i="3"/>
  <c r="AS665" i="3"/>
  <c r="AS660" i="3"/>
  <c r="AS657" i="3"/>
  <c r="AS634" i="3"/>
  <c r="AS662" i="3"/>
  <c r="AS646" i="3"/>
  <c r="AS655" i="3"/>
  <c r="AS635" i="3"/>
  <c r="AS667" i="3"/>
  <c r="AS650" i="3"/>
  <c r="AS649" i="3"/>
  <c r="AS653" i="3"/>
  <c r="AS633" i="3"/>
  <c r="AS638" i="3"/>
  <c r="AS658" i="3"/>
  <c r="AS643" i="3"/>
  <c r="AS648" i="3"/>
  <c r="AS632" i="3"/>
  <c r="AS663" i="3"/>
  <c r="AS664" i="3"/>
  <c r="AS659" i="3"/>
  <c r="AS630" i="3"/>
  <c r="AS640" i="3"/>
  <c r="AS654" i="3"/>
  <c r="AS637" i="3"/>
  <c r="AP95" i="3"/>
  <c r="AP96" i="3"/>
  <c r="AP98" i="3"/>
  <c r="AP97" i="3"/>
  <c r="AP99" i="3"/>
  <c r="AP100" i="3"/>
  <c r="AS6" i="3"/>
  <c r="AO102" i="3"/>
  <c r="AO103" i="3"/>
  <c r="AO107" i="3"/>
  <c r="AO105" i="3"/>
  <c r="AO104" i="3"/>
  <c r="AO106" i="3"/>
  <c r="AS7" i="3"/>
  <c r="AS229" i="3"/>
  <c r="AS240" i="3"/>
  <c r="AS232" i="3"/>
  <c r="AS230" i="3"/>
  <c r="AS235" i="3"/>
  <c r="AS245" i="3"/>
  <c r="AS237" i="3"/>
  <c r="AS241" i="3"/>
  <c r="AS231" i="3"/>
  <c r="AS244" i="3"/>
  <c r="AS236" i="3"/>
  <c r="AS233" i="3"/>
  <c r="AS234" i="3"/>
  <c r="AS242" i="3"/>
  <c r="AS238" i="3"/>
  <c r="AS239" i="3"/>
  <c r="AS243" i="3"/>
  <c r="AP43" i="3"/>
  <c r="AP42" i="3"/>
  <c r="AP41" i="3"/>
  <c r="AO474" i="3"/>
  <c r="AO467" i="3"/>
  <c r="AO456" i="3"/>
  <c r="AO461" i="3"/>
  <c r="AO465" i="3"/>
  <c r="AO480" i="3"/>
  <c r="AO454" i="3"/>
  <c r="AO481" i="3"/>
  <c r="AO463" i="3"/>
  <c r="AO458" i="3"/>
  <c r="AO468" i="3"/>
  <c r="AO478" i="3"/>
  <c r="AO460" i="3"/>
  <c r="AO459" i="3"/>
  <c r="AO476" i="3"/>
  <c r="AO471" i="3"/>
  <c r="AO452" i="3"/>
  <c r="AO472" i="3"/>
  <c r="AO457" i="3"/>
  <c r="AO450" i="3"/>
  <c r="AO464" i="3"/>
  <c r="AO466" i="3"/>
  <c r="AO477" i="3"/>
  <c r="AO469" i="3"/>
  <c r="AO462" i="3"/>
  <c r="AO473" i="3"/>
  <c r="AO475" i="3"/>
  <c r="AO455" i="3"/>
  <c r="AO470" i="3"/>
  <c r="AO451" i="3"/>
  <c r="AO453" i="3"/>
  <c r="AO479" i="3"/>
  <c r="AR315" i="3"/>
  <c r="AR305" i="3"/>
  <c r="AR303" i="3"/>
  <c r="AR298" i="3"/>
  <c r="AR304" i="3"/>
  <c r="AR297" i="3"/>
  <c r="AR309" i="3"/>
  <c r="AR301" i="3"/>
  <c r="AR302" i="3"/>
  <c r="AR312" i="3"/>
  <c r="AR314" i="3"/>
  <c r="AR300" i="3"/>
  <c r="AR308" i="3"/>
  <c r="AR306" i="3"/>
  <c r="AR313" i="3"/>
  <c r="AR311" i="3"/>
  <c r="AR316" i="3"/>
  <c r="AR299" i="3"/>
  <c r="AR310" i="3"/>
  <c r="AR307" i="3"/>
  <c r="AR346" i="3"/>
  <c r="AR359" i="3"/>
  <c r="AR354" i="3"/>
  <c r="AR348" i="3"/>
  <c r="AR343" i="3"/>
  <c r="AR351" i="3"/>
  <c r="AR347" i="3"/>
  <c r="AR338" i="3"/>
  <c r="AR344" i="3"/>
  <c r="AR340" i="3"/>
  <c r="AR355" i="3"/>
  <c r="AR349" i="3"/>
  <c r="AR357" i="3"/>
  <c r="AR353" i="3"/>
  <c r="AR341" i="3"/>
  <c r="AR360" i="3"/>
  <c r="AR342" i="3"/>
  <c r="AR350" i="3"/>
  <c r="AR356" i="3"/>
  <c r="AR345" i="3"/>
  <c r="AR339" i="3"/>
  <c r="AR358" i="3"/>
  <c r="AR352" i="3"/>
  <c r="AS671" i="3"/>
  <c r="AS694" i="3"/>
  <c r="AS700" i="3"/>
  <c r="AS679" i="3"/>
  <c r="AS707" i="3"/>
  <c r="AS711" i="3"/>
  <c r="AS696" i="3"/>
  <c r="AS705" i="3"/>
  <c r="AS699" i="3"/>
  <c r="AS672" i="3"/>
  <c r="AS698" i="3"/>
  <c r="AS692" i="3"/>
  <c r="AS685" i="3"/>
  <c r="AS702" i="3"/>
  <c r="AS674" i="3"/>
  <c r="AS695" i="3"/>
  <c r="AS706" i="3"/>
  <c r="AS687" i="3"/>
  <c r="AS710" i="3"/>
  <c r="AS678" i="3"/>
  <c r="AS673" i="3"/>
  <c r="AS681" i="3"/>
  <c r="AS689" i="3"/>
  <c r="AS677" i="3"/>
  <c r="AS701" i="3"/>
  <c r="AS715" i="3"/>
  <c r="AS697" i="3"/>
  <c r="AS714" i="3"/>
  <c r="AS709" i="3"/>
  <c r="AS683" i="3"/>
  <c r="AS693" i="3"/>
  <c r="AS676" i="3"/>
  <c r="AS675" i="3"/>
  <c r="AS704" i="3"/>
  <c r="AS712" i="3"/>
  <c r="AS708" i="3"/>
  <c r="AS684" i="3"/>
  <c r="AS680" i="3"/>
  <c r="AS686" i="3"/>
  <c r="AS682" i="3"/>
  <c r="AS691" i="3"/>
  <c r="AS690" i="3"/>
  <c r="AS703" i="3"/>
  <c r="AS688" i="3"/>
  <c r="AS713" i="3"/>
  <c r="AQ10" i="3"/>
  <c r="AS270" i="3"/>
  <c r="AS266" i="3"/>
  <c r="AS278" i="3"/>
  <c r="AS276" i="3"/>
  <c r="AS275" i="3"/>
  <c r="AS263" i="3"/>
  <c r="AS268" i="3"/>
  <c r="AS271" i="3"/>
  <c r="AS267" i="3"/>
  <c r="AS277" i="3"/>
  <c r="AS272" i="3"/>
  <c r="AS265" i="3"/>
  <c r="AS273" i="3"/>
  <c r="AS264" i="3"/>
  <c r="AS274" i="3"/>
  <c r="AS279" i="3"/>
  <c r="AS269" i="3"/>
  <c r="AQ123" i="3"/>
  <c r="AQ122" i="3"/>
  <c r="AQ117" i="3"/>
  <c r="AQ116" i="3"/>
  <c r="AQ121" i="3"/>
  <c r="AQ119" i="3"/>
  <c r="AQ118" i="3"/>
  <c r="AQ120" i="3"/>
  <c r="AO164" i="3"/>
  <c r="AO162" i="3"/>
  <c r="AO171" i="3"/>
  <c r="AO165" i="3"/>
  <c r="AO167" i="3"/>
  <c r="AO170" i="3"/>
  <c r="AO172" i="3"/>
  <c r="AO168" i="3"/>
  <c r="AO163" i="3"/>
  <c r="AO169" i="3"/>
  <c r="AO166" i="3"/>
  <c r="CI62" i="3"/>
  <c r="CN9" i="3"/>
  <c r="CN13" i="3"/>
  <c r="CN19" i="3"/>
  <c r="CN20" i="3"/>
  <c r="CN17" i="3"/>
  <c r="CN12" i="3"/>
  <c r="CN6" i="3"/>
  <c r="CN15" i="3"/>
  <c r="CN16" i="3"/>
  <c r="CN11" i="3"/>
  <c r="CN14" i="3"/>
  <c r="CN7" i="3"/>
  <c r="CN18" i="3"/>
  <c r="CN10" i="3"/>
  <c r="CN8" i="3"/>
  <c r="CI99" i="3"/>
  <c r="CI73" i="3"/>
  <c r="CI97" i="3"/>
  <c r="CI83" i="3"/>
  <c r="CI42" i="3"/>
  <c r="CI43" i="3"/>
  <c r="CI89" i="3"/>
  <c r="CN67" i="3"/>
  <c r="CN70" i="3"/>
  <c r="CN44" i="3"/>
  <c r="CN86" i="3"/>
  <c r="CH83" i="3"/>
  <c r="CH57" i="3"/>
  <c r="CH77" i="3"/>
  <c r="CH81" i="3"/>
  <c r="CH79" i="3"/>
  <c r="CH86" i="3"/>
  <c r="AQ23" i="3"/>
  <c r="AQ24" i="3"/>
  <c r="AR48" i="3"/>
  <c r="AR46" i="3"/>
  <c r="AR47" i="3"/>
  <c r="AO379" i="3"/>
  <c r="AO377" i="3"/>
  <c r="AO373" i="3"/>
  <c r="AO371" i="3"/>
  <c r="AO372" i="3"/>
  <c r="AO376" i="3"/>
  <c r="AO383" i="3"/>
  <c r="AO391" i="3"/>
  <c r="AO375" i="3"/>
  <c r="AO367" i="3"/>
  <c r="AO390" i="3"/>
  <c r="AO374" i="3"/>
  <c r="AO370" i="3"/>
  <c r="AO384" i="3"/>
  <c r="AO380" i="3"/>
  <c r="AO387" i="3"/>
  <c r="AO386" i="3"/>
  <c r="AO378" i="3"/>
  <c r="AO388" i="3"/>
  <c r="AO381" i="3"/>
  <c r="AO392" i="3"/>
  <c r="AO385" i="3"/>
  <c r="AO369" i="3"/>
  <c r="AO389" i="3"/>
  <c r="AO382" i="3"/>
  <c r="AO368" i="3"/>
  <c r="AP59" i="3"/>
  <c r="AP56" i="3"/>
  <c r="AP58" i="3"/>
  <c r="AP57" i="3"/>
  <c r="AO37" i="3"/>
  <c r="AO36" i="3"/>
  <c r="AO38" i="3"/>
  <c r="AO76" i="3"/>
  <c r="AO73" i="3"/>
  <c r="AO74" i="3"/>
  <c r="AO75" i="3"/>
  <c r="AO77" i="3"/>
  <c r="AR106" i="3"/>
  <c r="AR107" i="3"/>
  <c r="AR109" i="3"/>
  <c r="AR111" i="3"/>
  <c r="AR112" i="3"/>
  <c r="AR110" i="3"/>
  <c r="AR108" i="3"/>
  <c r="AO122" i="3"/>
  <c r="AO117" i="3"/>
  <c r="AO120" i="3"/>
  <c r="AO119" i="3"/>
  <c r="AO121" i="3"/>
  <c r="AO118" i="3"/>
  <c r="AO116" i="3"/>
  <c r="AO123" i="3"/>
  <c r="AO17" i="3"/>
  <c r="AP35" i="3"/>
  <c r="AP36" i="3"/>
  <c r="AP34" i="3"/>
  <c r="AO28" i="3"/>
  <c r="AO27" i="3"/>
  <c r="AQ7" i="3"/>
  <c r="AS11" i="3"/>
  <c r="AQ25" i="3"/>
  <c r="AR936" i="3"/>
  <c r="AR927" i="3"/>
  <c r="AR882" i="3"/>
  <c r="AR900" i="3"/>
  <c r="AR908" i="3"/>
  <c r="AR924" i="3"/>
  <c r="AR918" i="3"/>
  <c r="AR894" i="3"/>
  <c r="AR909" i="3"/>
  <c r="AR884" i="3"/>
  <c r="AR910" i="3"/>
  <c r="AR889" i="3"/>
  <c r="AR904" i="3"/>
  <c r="AR898" i="3"/>
  <c r="AR921" i="3"/>
  <c r="AR907" i="3"/>
  <c r="AR906" i="3"/>
  <c r="AR899" i="3"/>
  <c r="AR926" i="3"/>
  <c r="AR892" i="3"/>
  <c r="AR911" i="3"/>
  <c r="AR929" i="3"/>
  <c r="AR920" i="3"/>
  <c r="AR895" i="3"/>
  <c r="AR934" i="3"/>
  <c r="AR885" i="3"/>
  <c r="AR905" i="3"/>
  <c r="AR879" i="3"/>
  <c r="AR917" i="3"/>
  <c r="AR930" i="3"/>
  <c r="AR880" i="3"/>
  <c r="AR916" i="3"/>
  <c r="AR890" i="3"/>
  <c r="AR877" i="3"/>
  <c r="AR881" i="3"/>
  <c r="AR913" i="3"/>
  <c r="AR919" i="3"/>
  <c r="AR883" i="3"/>
  <c r="AR896" i="3"/>
  <c r="AR902" i="3"/>
  <c r="AR887" i="3"/>
  <c r="AR901" i="3"/>
  <c r="AR922" i="3"/>
  <c r="AR914" i="3"/>
  <c r="AR933" i="3"/>
  <c r="AR915" i="3"/>
  <c r="AR925" i="3"/>
  <c r="AR897" i="3"/>
  <c r="AR928" i="3"/>
  <c r="AR891" i="3"/>
  <c r="AR893" i="3"/>
  <c r="AR912" i="3"/>
  <c r="AR903" i="3"/>
  <c r="AR935" i="3"/>
  <c r="AR932" i="3"/>
  <c r="AR878" i="3"/>
  <c r="AR886" i="3"/>
  <c r="AR931" i="3"/>
  <c r="AR888" i="3"/>
  <c r="AR923" i="3"/>
  <c r="AS143" i="3"/>
  <c r="AS140" i="3"/>
  <c r="AS142" i="3"/>
  <c r="AS139" i="3"/>
  <c r="AS136" i="3"/>
  <c r="AS138" i="3"/>
  <c r="AS137" i="3"/>
  <c r="AS141" i="3"/>
  <c r="AR120" i="3"/>
  <c r="AR113" i="3"/>
  <c r="AR117" i="3"/>
  <c r="AR115" i="3"/>
  <c r="AR116" i="3"/>
  <c r="AR114" i="3"/>
  <c r="AR119" i="3"/>
  <c r="AR118" i="3"/>
  <c r="AP10" i="3"/>
  <c r="AR83" i="3"/>
  <c r="AR81" i="3"/>
  <c r="AR82" i="3"/>
  <c r="AR84" i="3"/>
  <c r="AR85" i="3"/>
  <c r="AS82" i="3"/>
  <c r="AS80" i="3"/>
  <c r="AS81" i="3"/>
  <c r="AS79" i="3"/>
  <c r="AS78" i="3"/>
  <c r="AO936" i="3"/>
  <c r="AO902" i="3"/>
  <c r="AO904" i="3"/>
  <c r="AO958" i="3"/>
  <c r="AO908" i="3"/>
  <c r="AO926" i="3"/>
  <c r="AO905" i="3"/>
  <c r="AO941" i="3"/>
  <c r="AO953" i="3"/>
  <c r="AO947" i="3"/>
  <c r="AO903" i="3"/>
  <c r="AO931" i="3"/>
  <c r="AO907" i="3"/>
  <c r="AO937" i="3"/>
  <c r="AO898" i="3"/>
  <c r="AO951" i="3"/>
  <c r="AO909" i="3"/>
  <c r="AO940" i="3"/>
  <c r="AO935" i="3"/>
  <c r="AO927" i="3"/>
  <c r="AO939" i="3"/>
  <c r="AO934" i="3"/>
  <c r="AO923" i="3"/>
  <c r="AO943" i="3"/>
  <c r="AO913" i="3"/>
  <c r="AO945" i="3"/>
  <c r="AO912" i="3"/>
  <c r="AO944" i="3"/>
  <c r="AO932" i="3"/>
  <c r="AO950" i="3"/>
  <c r="AO959" i="3"/>
  <c r="AO917" i="3"/>
  <c r="AO949" i="3"/>
  <c r="AO916" i="3"/>
  <c r="AO948" i="3"/>
  <c r="AO906" i="3"/>
  <c r="AO938" i="3"/>
  <c r="AO900" i="3"/>
  <c r="AO954" i="3"/>
  <c r="AO919" i="3"/>
  <c r="AO925" i="3"/>
  <c r="AO957" i="3"/>
  <c r="AO920" i="3"/>
  <c r="AO952" i="3"/>
  <c r="AO910" i="3"/>
  <c r="AO942" i="3"/>
  <c r="AO915" i="3"/>
  <c r="AO930" i="3"/>
  <c r="AO955" i="3"/>
  <c r="AO897" i="3"/>
  <c r="AO929" i="3"/>
  <c r="AO924" i="3"/>
  <c r="AO956" i="3"/>
  <c r="AO914" i="3"/>
  <c r="AO946" i="3"/>
  <c r="AO922" i="3"/>
  <c r="AO921" i="3"/>
  <c r="AO911" i="3"/>
  <c r="AO901" i="3"/>
  <c r="AO933" i="3"/>
  <c r="AO896" i="3"/>
  <c r="AO928" i="3"/>
  <c r="AO899" i="3"/>
  <c r="AO918" i="3"/>
  <c r="AR276" i="3"/>
  <c r="AR262" i="3"/>
  <c r="AR264" i="3"/>
  <c r="AR274" i="3"/>
  <c r="AR275" i="3"/>
  <c r="AR269" i="3"/>
  <c r="AR273" i="3"/>
  <c r="AR271" i="3"/>
  <c r="AR270" i="3"/>
  <c r="AR265" i="3"/>
  <c r="AR267" i="3"/>
  <c r="AR260" i="3"/>
  <c r="AR261" i="3"/>
  <c r="AR268" i="3"/>
  <c r="AR266" i="3"/>
  <c r="AR263" i="3"/>
  <c r="AR272" i="3"/>
  <c r="AR277" i="3"/>
  <c r="AP119" i="3"/>
  <c r="AP123" i="3"/>
  <c r="AP118" i="3"/>
  <c r="AP121" i="3"/>
  <c r="AP117" i="3"/>
  <c r="AP116" i="3"/>
  <c r="AP120" i="3"/>
  <c r="AP115" i="3"/>
  <c r="AP122" i="3"/>
  <c r="AR232" i="3"/>
  <c r="AR245" i="3"/>
  <c r="AR236" i="3"/>
  <c r="AR243" i="3"/>
  <c r="AR239" i="3"/>
  <c r="AR244" i="3"/>
  <c r="AR242" i="3"/>
  <c r="AR238" i="3"/>
  <c r="AR237" i="3"/>
  <c r="AR235" i="3"/>
  <c r="AR240" i="3"/>
  <c r="AR234" i="3"/>
  <c r="AR241" i="3"/>
  <c r="AR233" i="3"/>
  <c r="AO99" i="3"/>
  <c r="AO98" i="3"/>
  <c r="AO95" i="3"/>
  <c r="AO101" i="3"/>
  <c r="AO97" i="3"/>
  <c r="AO96" i="3"/>
  <c r="AO100" i="3"/>
  <c r="AR193" i="3"/>
  <c r="AR194" i="3"/>
  <c r="AR200" i="3"/>
  <c r="AR197" i="3"/>
  <c r="AR201" i="3"/>
  <c r="AR198" i="3"/>
  <c r="AR203" i="3"/>
  <c r="AR199" i="3"/>
  <c r="AR195" i="3"/>
  <c r="AR202" i="3"/>
  <c r="AR191" i="3"/>
  <c r="AR196" i="3"/>
  <c r="AR204" i="3"/>
  <c r="AR192" i="3"/>
  <c r="AS54" i="3"/>
  <c r="AS56" i="3"/>
  <c r="AS55" i="3"/>
  <c r="AO190" i="3"/>
  <c r="AO194" i="3"/>
  <c r="AO198" i="3"/>
  <c r="AO191" i="3"/>
  <c r="AO193" i="3"/>
  <c r="AO186" i="3"/>
  <c r="AO188" i="3"/>
  <c r="AO189" i="3"/>
  <c r="AO192" i="3"/>
  <c r="AO187" i="3"/>
  <c r="AO195" i="3"/>
  <c r="AO197" i="3"/>
  <c r="AO196" i="3"/>
  <c r="AR94" i="3"/>
  <c r="AR97" i="3"/>
  <c r="AR92" i="3"/>
  <c r="AR95" i="3"/>
  <c r="AR98" i="3"/>
  <c r="AR96" i="3"/>
  <c r="AR93" i="3"/>
  <c r="AP89" i="3"/>
  <c r="AP94" i="3"/>
  <c r="AP91" i="3"/>
  <c r="AP92" i="3"/>
  <c r="AP93" i="3"/>
  <c r="AP90" i="3"/>
  <c r="AQ726" i="3"/>
  <c r="AQ729" i="3"/>
  <c r="AQ759" i="3"/>
  <c r="AQ741" i="3"/>
  <c r="AQ756" i="3"/>
  <c r="AQ717" i="3"/>
  <c r="AQ740" i="3"/>
  <c r="AQ716" i="3"/>
  <c r="AQ732" i="3"/>
  <c r="AQ713" i="3"/>
  <c r="AQ725" i="3"/>
  <c r="AQ748" i="3"/>
  <c r="AQ752" i="3"/>
  <c r="AQ746" i="3"/>
  <c r="AQ755" i="3"/>
  <c r="AQ743" i="3"/>
  <c r="AQ722" i="3"/>
  <c r="AQ721" i="3"/>
  <c r="AQ745" i="3"/>
  <c r="AQ734" i="3"/>
  <c r="AQ728" i="3"/>
  <c r="AQ753" i="3"/>
  <c r="AQ719" i="3"/>
  <c r="AQ747" i="3"/>
  <c r="AQ714" i="3"/>
  <c r="AQ727" i="3"/>
  <c r="AQ735" i="3"/>
  <c r="AQ761" i="3"/>
  <c r="AQ744" i="3"/>
  <c r="AQ758" i="3"/>
  <c r="AQ723" i="3"/>
  <c r="AQ712" i="3"/>
  <c r="AQ720" i="3"/>
  <c r="AQ749" i="3"/>
  <c r="AQ742" i="3"/>
  <c r="AQ736" i="3"/>
  <c r="AQ757" i="3"/>
  <c r="AQ718" i="3"/>
  <c r="AQ751" i="3"/>
  <c r="AQ750" i="3"/>
  <c r="AQ715" i="3"/>
  <c r="AQ733" i="3"/>
  <c r="AQ737" i="3"/>
  <c r="AQ724" i="3"/>
  <c r="AQ731" i="3"/>
  <c r="AQ754" i="3"/>
  <c r="AQ738" i="3"/>
  <c r="AQ730" i="3"/>
  <c r="AQ739" i="3"/>
  <c r="AQ760" i="3"/>
  <c r="AO6" i="3"/>
  <c r="AO45" i="3"/>
  <c r="AO46" i="3"/>
  <c r="AO44" i="3"/>
  <c r="AR151" i="3"/>
  <c r="AR152" i="3"/>
  <c r="AR149" i="3"/>
  <c r="AR154" i="3"/>
  <c r="AR146" i="3"/>
  <c r="AR155" i="3"/>
  <c r="AR153" i="3"/>
  <c r="AR147" i="3"/>
  <c r="AR148" i="3"/>
  <c r="AR150" i="3"/>
  <c r="AS288" i="3"/>
  <c r="AS284" i="3"/>
  <c r="AS295" i="3"/>
  <c r="AS280" i="3"/>
  <c r="AS286" i="3"/>
  <c r="AS292" i="3"/>
  <c r="AS283" i="3"/>
  <c r="AS297" i="3"/>
  <c r="AS298" i="3"/>
  <c r="AS281" i="3"/>
  <c r="AS289" i="3"/>
  <c r="AS296" i="3"/>
  <c r="AS291" i="3"/>
  <c r="AS285" i="3"/>
  <c r="AS282" i="3"/>
  <c r="AS290" i="3"/>
  <c r="AS294" i="3"/>
  <c r="AS293" i="3"/>
  <c r="AS287" i="3"/>
  <c r="AS343" i="3"/>
  <c r="AS345" i="3"/>
  <c r="AS342" i="3"/>
  <c r="AS364" i="3"/>
  <c r="AS360" i="3"/>
  <c r="AS355" i="3"/>
  <c r="AS358" i="3"/>
  <c r="AS348" i="3"/>
  <c r="AS341" i="3"/>
  <c r="AS354" i="3"/>
  <c r="AS350" i="3"/>
  <c r="AS344" i="3"/>
  <c r="AS365" i="3"/>
  <c r="AS346" i="3"/>
  <c r="AS349" i="3"/>
  <c r="AS361" i="3"/>
  <c r="AS356" i="3"/>
  <c r="AS351" i="3"/>
  <c r="AS362" i="3"/>
  <c r="AS353" i="3"/>
  <c r="AS363" i="3"/>
  <c r="AS347" i="3"/>
  <c r="AS359" i="3"/>
  <c r="AS352" i="3"/>
  <c r="AS357" i="3"/>
  <c r="AQ13" i="3"/>
  <c r="AQ285" i="3"/>
  <c r="AQ280" i="3"/>
  <c r="AQ281" i="3"/>
  <c r="AQ295" i="3"/>
  <c r="AQ282" i="3"/>
  <c r="AQ290" i="3"/>
  <c r="AQ297" i="3"/>
  <c r="AQ287" i="3"/>
  <c r="AQ278" i="3"/>
  <c r="AQ293" i="3"/>
  <c r="AQ289" i="3"/>
  <c r="AQ283" i="3"/>
  <c r="AQ292" i="3"/>
  <c r="AQ279" i="3"/>
  <c r="AQ286" i="3"/>
  <c r="AQ284" i="3"/>
  <c r="AQ296" i="3"/>
  <c r="AQ291" i="3"/>
  <c r="AQ288" i="3"/>
  <c r="AQ294" i="3"/>
  <c r="AP309" i="3"/>
  <c r="AP301" i="3"/>
  <c r="AP304" i="3"/>
  <c r="AP302" i="3"/>
  <c r="AP300" i="3"/>
  <c r="AP307" i="3"/>
  <c r="AP308" i="3"/>
  <c r="AP314" i="3"/>
  <c r="AP305" i="3"/>
  <c r="AP299" i="3"/>
  <c r="AP313" i="3"/>
  <c r="AP315" i="3"/>
  <c r="AP306" i="3"/>
  <c r="AP316" i="3"/>
  <c r="AP312" i="3"/>
  <c r="AP297" i="3"/>
  <c r="AP310" i="3"/>
  <c r="AP298" i="3"/>
  <c r="AP303" i="3"/>
  <c r="AP311" i="3"/>
  <c r="AO418" i="3"/>
  <c r="AO414" i="3"/>
  <c r="AO404" i="3"/>
  <c r="AO401" i="3"/>
  <c r="AO419" i="3"/>
  <c r="AO397" i="3"/>
  <c r="AO405" i="3"/>
  <c r="AO393" i="3"/>
  <c r="AO402" i="3"/>
  <c r="AO406" i="3"/>
  <c r="AO395" i="3"/>
  <c r="AO413" i="3"/>
  <c r="AO399" i="3"/>
  <c r="AO407" i="3"/>
  <c r="AO417" i="3"/>
  <c r="AO396" i="3"/>
  <c r="AO411" i="3"/>
  <c r="AO394" i="3"/>
  <c r="AO416" i="3"/>
  <c r="AO415" i="3"/>
  <c r="AO410" i="3"/>
  <c r="AO398" i="3"/>
  <c r="AO408" i="3"/>
  <c r="AO403" i="3"/>
  <c r="AO400" i="3"/>
  <c r="AO412" i="3"/>
  <c r="AO409" i="3"/>
  <c r="CI45" i="3"/>
  <c r="CI46" i="3"/>
  <c r="CI81" i="3"/>
  <c r="CI70" i="3"/>
  <c r="CI47" i="3"/>
  <c r="CI95" i="3"/>
  <c r="CN65" i="3"/>
  <c r="CN57" i="3"/>
  <c r="CH29" i="3"/>
  <c r="CH32" i="3"/>
  <c r="CH31" i="3"/>
  <c r="CH30" i="3"/>
  <c r="CM49" i="3"/>
  <c r="CH63" i="3"/>
  <c r="CH65" i="3"/>
  <c r="CM41" i="3"/>
  <c r="CM42" i="3"/>
  <c r="CH69" i="3"/>
  <c r="CM75" i="3"/>
  <c r="AO26" i="3"/>
  <c r="AS22" i="3"/>
  <c r="AS21" i="3"/>
  <c r="AO54" i="3"/>
  <c r="AO53" i="3"/>
  <c r="AO55" i="3"/>
  <c r="AQ28" i="3"/>
  <c r="AQ624" i="3"/>
  <c r="AQ658" i="3"/>
  <c r="AQ632" i="3"/>
  <c r="AQ620" i="3"/>
  <c r="AQ659" i="3"/>
  <c r="AQ619" i="3"/>
  <c r="AQ663" i="3"/>
  <c r="AQ634" i="3"/>
  <c r="AQ638" i="3"/>
  <c r="AQ650" i="3"/>
  <c r="AQ662" i="3"/>
  <c r="AQ655" i="3"/>
  <c r="AQ626" i="3"/>
  <c r="AQ660" i="3"/>
  <c r="AQ652" i="3"/>
  <c r="AQ627" i="3"/>
  <c r="AQ647" i="3"/>
  <c r="AQ622" i="3"/>
  <c r="AQ629" i="3"/>
  <c r="AQ621" i="3"/>
  <c r="AQ654" i="3"/>
  <c r="AQ636" i="3"/>
  <c r="AQ631" i="3"/>
  <c r="AQ657" i="3"/>
  <c r="AQ651" i="3"/>
  <c r="AQ625" i="3"/>
  <c r="AQ656" i="3"/>
  <c r="AQ633" i="3"/>
  <c r="AQ648" i="3"/>
  <c r="AQ639" i="3"/>
  <c r="AQ644" i="3"/>
  <c r="AQ628" i="3"/>
  <c r="AQ640" i="3"/>
  <c r="AQ646" i="3"/>
  <c r="AQ645" i="3"/>
  <c r="AQ661" i="3"/>
  <c r="AQ653" i="3"/>
  <c r="AQ637" i="3"/>
  <c r="AQ643" i="3"/>
  <c r="AQ630" i="3"/>
  <c r="AQ618" i="3"/>
  <c r="AQ649" i="3"/>
  <c r="AQ623" i="3"/>
  <c r="AQ641" i="3"/>
  <c r="AQ642" i="3"/>
  <c r="AQ635" i="3"/>
  <c r="AR32" i="3"/>
  <c r="AR33" i="3"/>
  <c r="AP853" i="3"/>
  <c r="AP880" i="3"/>
  <c r="AP855" i="3"/>
  <c r="AP851" i="3"/>
  <c r="AP864" i="3"/>
  <c r="AP826" i="3"/>
  <c r="AP879" i="3"/>
  <c r="AP846" i="3"/>
  <c r="AP830" i="3"/>
  <c r="AP842" i="3"/>
  <c r="AP828" i="3"/>
  <c r="AP827" i="3"/>
  <c r="AP844" i="3"/>
  <c r="AP859" i="3"/>
  <c r="AP878" i="3"/>
  <c r="AP874" i="3"/>
  <c r="AP873" i="3"/>
  <c r="AP847" i="3"/>
  <c r="AP839" i="3"/>
  <c r="AP829" i="3"/>
  <c r="AP863" i="3"/>
  <c r="AP845" i="3"/>
  <c r="AP876" i="3"/>
  <c r="AP822" i="3"/>
  <c r="AP824" i="3"/>
  <c r="AP831" i="3"/>
  <c r="AP825" i="3"/>
  <c r="AP834" i="3"/>
  <c r="AP852" i="3"/>
  <c r="AP861" i="3"/>
  <c r="AP875" i="3"/>
  <c r="AP832" i="3"/>
  <c r="AP838" i="3"/>
  <c r="AP856" i="3"/>
  <c r="AP862" i="3"/>
  <c r="AP877" i="3"/>
  <c r="AP835" i="3"/>
  <c r="AP857" i="3"/>
  <c r="AP870" i="3"/>
  <c r="AP858" i="3"/>
  <c r="AP872" i="3"/>
  <c r="AP841" i="3"/>
  <c r="AP868" i="3"/>
  <c r="AP867" i="3"/>
  <c r="AP823" i="3"/>
  <c r="AP871" i="3"/>
  <c r="AP854" i="3"/>
  <c r="AP843" i="3"/>
  <c r="AP840" i="3"/>
  <c r="AP849" i="3"/>
  <c r="AP866" i="3"/>
  <c r="AP865" i="3"/>
  <c r="AP850" i="3"/>
  <c r="AP833" i="3"/>
  <c r="AP848" i="3"/>
  <c r="AP837" i="3"/>
  <c r="AP860" i="3"/>
  <c r="AP869" i="3"/>
  <c r="AP836" i="3"/>
  <c r="AO25" i="3"/>
  <c r="AO24" i="3"/>
  <c r="AP268" i="3"/>
  <c r="AP272" i="3"/>
  <c r="AP267" i="3"/>
  <c r="AP273" i="3"/>
  <c r="AP261" i="3"/>
  <c r="AP269" i="3"/>
  <c r="AP276" i="3"/>
  <c r="AP264" i="3"/>
  <c r="AP270" i="3"/>
  <c r="AP271" i="3"/>
  <c r="AP262" i="3"/>
  <c r="AP275" i="3"/>
  <c r="AP260" i="3"/>
  <c r="AP263" i="3"/>
  <c r="AP266" i="3"/>
  <c r="AP259" i="3"/>
  <c r="AP265" i="3"/>
  <c r="AP274" i="3"/>
  <c r="AQ17" i="3"/>
  <c r="AO12" i="3"/>
  <c r="AO69" i="3"/>
  <c r="AO71" i="3"/>
  <c r="AO70" i="3"/>
  <c r="AO72" i="3"/>
  <c r="AO68" i="3"/>
  <c r="AP14" i="3"/>
  <c r="AR36" i="3"/>
  <c r="AR37" i="3"/>
  <c r="AP33" i="3"/>
  <c r="AP18" i="3"/>
  <c r="AP105" i="3"/>
  <c r="AP106" i="3"/>
  <c r="AP102" i="3"/>
  <c r="AP107" i="3"/>
  <c r="AP104" i="3"/>
  <c r="AP101" i="3"/>
  <c r="AP103" i="3"/>
  <c r="AQ138" i="3"/>
  <c r="AQ133" i="3"/>
  <c r="AQ140" i="3"/>
  <c r="AQ139" i="3"/>
  <c r="AQ134" i="3"/>
  <c r="AQ141" i="3"/>
  <c r="AQ135" i="3"/>
  <c r="AQ137" i="3"/>
  <c r="AQ136" i="3"/>
  <c r="AO49" i="3"/>
  <c r="AO47" i="3"/>
  <c r="AO48" i="3"/>
  <c r="AS8" i="3"/>
  <c r="AO56" i="3"/>
  <c r="AO57" i="3"/>
  <c r="AO59" i="3"/>
  <c r="AO58" i="3"/>
  <c r="AP582" i="3"/>
  <c r="AP617" i="3"/>
  <c r="AP593" i="3"/>
  <c r="AP604" i="3"/>
  <c r="AP598" i="3"/>
  <c r="AP601" i="3"/>
  <c r="AP589" i="3"/>
  <c r="AP610" i="3"/>
  <c r="AP608" i="3"/>
  <c r="AP612" i="3"/>
  <c r="AP606" i="3"/>
  <c r="AP594" i="3"/>
  <c r="AP586" i="3"/>
  <c r="AP603" i="3"/>
  <c r="AP621" i="3"/>
  <c r="AP583" i="3"/>
  <c r="AP590" i="3"/>
  <c r="AP600" i="3"/>
  <c r="AP622" i="3"/>
  <c r="AP587" i="3"/>
  <c r="AP605" i="3"/>
  <c r="AP585" i="3"/>
  <c r="AP619" i="3"/>
  <c r="AP616" i="3"/>
  <c r="AP584" i="3"/>
  <c r="AP607" i="3"/>
  <c r="AP613" i="3"/>
  <c r="AP615" i="3"/>
  <c r="AP620" i="3"/>
  <c r="AP599" i="3"/>
  <c r="AP597" i="3"/>
  <c r="AP623" i="3"/>
  <c r="AP596" i="3"/>
  <c r="AP602" i="3"/>
  <c r="AP592" i="3"/>
  <c r="AP614" i="3"/>
  <c r="AP591" i="3"/>
  <c r="AP595" i="3"/>
  <c r="AP618" i="3"/>
  <c r="AP611" i="3"/>
  <c r="AP588" i="3"/>
  <c r="AP609" i="3"/>
  <c r="AP958" i="3"/>
  <c r="AP996" i="3"/>
  <c r="AP956" i="3"/>
  <c r="AP1000" i="3"/>
  <c r="AP955" i="3"/>
  <c r="AP981" i="3"/>
  <c r="AP962" i="3"/>
  <c r="AP947" i="3"/>
  <c r="AP952" i="3"/>
  <c r="AP1001" i="3"/>
  <c r="AP986" i="3"/>
  <c r="AP989" i="3"/>
  <c r="AP971" i="3"/>
  <c r="AP975" i="3"/>
  <c r="AP961" i="3"/>
  <c r="AP997" i="3"/>
  <c r="AP979" i="3"/>
  <c r="AP993" i="3"/>
  <c r="AP945" i="3"/>
  <c r="AP983" i="3"/>
  <c r="AP963" i="3"/>
  <c r="AP987" i="3"/>
  <c r="AP991" i="3"/>
  <c r="AP1004" i="3"/>
  <c r="AP950" i="3"/>
  <c r="AP959" i="3"/>
  <c r="AP973" i="3"/>
  <c r="AP972" i="3"/>
  <c r="AP982" i="3"/>
  <c r="AP960" i="3"/>
  <c r="AP998" i="3"/>
  <c r="AP974" i="3"/>
  <c r="AP968" i="3"/>
  <c r="AP977" i="3"/>
  <c r="AP967" i="3"/>
  <c r="AP999" i="3"/>
  <c r="AP964" i="3"/>
  <c r="AP954" i="3"/>
  <c r="AP995" i="3"/>
  <c r="AP992" i="3"/>
  <c r="AP946" i="3"/>
  <c r="AP953" i="3"/>
  <c r="AP988" i="3"/>
  <c r="AP949" i="3"/>
  <c r="AP951" i="3"/>
  <c r="AP985" i="3"/>
  <c r="AP969" i="3"/>
  <c r="AP980" i="3"/>
  <c r="AP948" i="3"/>
  <c r="AP978" i="3"/>
  <c r="AP965" i="3"/>
  <c r="AP957" i="3"/>
  <c r="AP990" i="3"/>
  <c r="AP1002" i="3"/>
  <c r="AP994" i="3"/>
  <c r="AP976" i="3"/>
  <c r="AP1005" i="3"/>
  <c r="AP1003" i="3"/>
  <c r="AP970" i="3"/>
  <c r="AP984" i="3"/>
  <c r="AP966" i="3"/>
  <c r="AO647" i="3"/>
  <c r="AO648" i="3"/>
  <c r="AO679" i="3"/>
  <c r="AO652" i="3"/>
  <c r="AO638" i="3"/>
  <c r="AO658" i="3"/>
  <c r="AO646" i="3"/>
  <c r="AO651" i="3"/>
  <c r="AO649" i="3"/>
  <c r="AO650" i="3"/>
  <c r="AO663" i="3"/>
  <c r="AO675" i="3"/>
  <c r="AO655" i="3"/>
  <c r="AO676" i="3"/>
  <c r="AO636" i="3"/>
  <c r="AO639" i="3"/>
  <c r="AO642" i="3"/>
  <c r="AO671" i="3"/>
  <c r="AO653" i="3"/>
  <c r="AO666" i="3"/>
  <c r="AO637" i="3"/>
  <c r="AO672" i="3"/>
  <c r="AO669" i="3"/>
  <c r="AO673" i="3"/>
  <c r="AO643" i="3"/>
  <c r="AO645" i="3"/>
  <c r="AO659" i="3"/>
  <c r="AO635" i="3"/>
  <c r="AO661" i="3"/>
  <c r="AO644" i="3"/>
  <c r="AO674" i="3"/>
  <c r="AO641" i="3"/>
  <c r="AO660" i="3"/>
  <c r="AO662" i="3"/>
  <c r="AO668" i="3"/>
  <c r="AO678" i="3"/>
  <c r="AO665" i="3"/>
  <c r="AO656" i="3"/>
  <c r="AO677" i="3"/>
  <c r="AO664" i="3"/>
  <c r="AO670" i="3"/>
  <c r="AO657" i="3"/>
  <c r="AO667" i="3"/>
  <c r="AO640" i="3"/>
  <c r="AO654" i="3"/>
  <c r="AO134" i="3"/>
  <c r="AO136" i="3"/>
  <c r="AO135" i="3"/>
  <c r="AO133" i="3"/>
  <c r="AO138" i="3"/>
  <c r="AO132" i="3"/>
  <c r="AO140" i="3"/>
  <c r="AO141" i="3"/>
  <c r="AO137" i="3"/>
  <c r="AO139" i="3"/>
  <c r="AQ11" i="3"/>
  <c r="AR252" i="3"/>
  <c r="AR247" i="3"/>
  <c r="AR249" i="3"/>
  <c r="AR259" i="3"/>
  <c r="AR250" i="3"/>
  <c r="AR255" i="3"/>
  <c r="AR248" i="3"/>
  <c r="AR253" i="3"/>
  <c r="AR257" i="3"/>
  <c r="AR258" i="3"/>
  <c r="AR254" i="3"/>
  <c r="AR251" i="3"/>
  <c r="AR246" i="3"/>
  <c r="AR256" i="3"/>
  <c r="AP239" i="3"/>
  <c r="AP237" i="3"/>
  <c r="AP236" i="3"/>
  <c r="AP228" i="3"/>
  <c r="AP227" i="3"/>
  <c r="AP232" i="3"/>
  <c r="AP235" i="3"/>
  <c r="AP238" i="3"/>
  <c r="AP234" i="3"/>
  <c r="AP241" i="3"/>
  <c r="AP230" i="3"/>
  <c r="AP240" i="3"/>
  <c r="AP229" i="3"/>
  <c r="AP231" i="3"/>
  <c r="AP233" i="3"/>
  <c r="AR41" i="3"/>
  <c r="AR42" i="3"/>
  <c r="AQ63" i="3"/>
  <c r="AQ62" i="3"/>
  <c r="AQ64" i="3"/>
  <c r="AQ61" i="3"/>
  <c r="AS89" i="3"/>
  <c r="AS92" i="3"/>
  <c r="AS94" i="3"/>
  <c r="AS90" i="3"/>
  <c r="AS91" i="3"/>
  <c r="AS93" i="3"/>
  <c r="AQ14" i="3"/>
  <c r="AO155" i="3"/>
  <c r="AO156" i="3"/>
  <c r="AO157" i="3"/>
  <c r="AO159" i="3"/>
  <c r="AO160" i="3"/>
  <c r="AO152" i="3"/>
  <c r="AO161" i="3"/>
  <c r="AO154" i="3"/>
  <c r="AO153" i="3"/>
  <c r="AO158" i="3"/>
  <c r="AR641" i="3"/>
  <c r="AR629" i="3"/>
  <c r="AR646" i="3"/>
  <c r="AR650" i="3"/>
  <c r="AR656" i="3"/>
  <c r="AR634" i="3"/>
  <c r="AR636" i="3"/>
  <c r="AR626" i="3"/>
  <c r="AR670" i="3"/>
  <c r="AR645" i="3"/>
  <c r="AR633" i="3"/>
  <c r="AR632" i="3"/>
  <c r="AR652" i="3"/>
  <c r="AR648" i="3"/>
  <c r="AR631" i="3"/>
  <c r="AR659" i="3"/>
  <c r="AR660" i="3"/>
  <c r="AR644" i="3"/>
  <c r="AR653" i="3"/>
  <c r="AR635" i="3"/>
  <c r="AR654" i="3"/>
  <c r="AR647" i="3"/>
  <c r="AR627" i="3"/>
  <c r="AR630" i="3"/>
  <c r="AR639" i="3"/>
  <c r="AR657" i="3"/>
  <c r="AR658" i="3"/>
  <c r="AR665" i="3"/>
  <c r="AR637" i="3"/>
  <c r="AR640" i="3"/>
  <c r="AR651" i="3"/>
  <c r="AR655" i="3"/>
  <c r="AR668" i="3"/>
  <c r="AR661" i="3"/>
  <c r="AR625" i="3"/>
  <c r="AR662" i="3"/>
  <c r="AR628" i="3"/>
  <c r="AR649" i="3"/>
  <c r="AR666" i="3"/>
  <c r="AR642" i="3"/>
  <c r="AR663" i="3"/>
  <c r="AR669" i="3"/>
  <c r="AR667" i="3"/>
  <c r="AR643" i="3"/>
  <c r="AR638" i="3"/>
  <c r="AR664" i="3"/>
  <c r="AQ54" i="3"/>
  <c r="AQ55" i="3"/>
  <c r="AQ53" i="3"/>
  <c r="AQ56" i="3"/>
  <c r="AS525" i="3"/>
  <c r="AS529" i="3"/>
  <c r="AS535" i="3"/>
  <c r="AS519" i="3"/>
  <c r="AS545" i="3"/>
  <c r="AS516" i="3"/>
  <c r="AS536" i="3"/>
  <c r="AS528" i="3"/>
  <c r="AS513" i="3"/>
  <c r="AS540" i="3"/>
  <c r="AS512" i="3"/>
  <c r="AS510" i="3"/>
  <c r="AS543" i="3"/>
  <c r="AS544" i="3"/>
  <c r="AS527" i="3"/>
  <c r="AS515" i="3"/>
  <c r="AS533" i="3"/>
  <c r="AS546" i="3"/>
  <c r="AS511" i="3"/>
  <c r="AS541" i="3"/>
  <c r="AS539" i="3"/>
  <c r="AS538" i="3"/>
  <c r="AS532" i="3"/>
  <c r="AS517" i="3"/>
  <c r="AS524" i="3"/>
  <c r="AS514" i="3"/>
  <c r="AS521" i="3"/>
  <c r="AS542" i="3"/>
  <c r="AS518" i="3"/>
  <c r="AS523" i="3"/>
  <c r="AS526" i="3"/>
  <c r="AS520" i="3"/>
  <c r="AS534" i="3"/>
  <c r="AS522" i="3"/>
  <c r="AS537" i="3"/>
  <c r="AS547" i="3"/>
  <c r="AS531" i="3"/>
  <c r="AS530" i="3"/>
  <c r="AP31" i="3"/>
  <c r="AP32" i="3"/>
  <c r="AQ8" i="3"/>
  <c r="AQ106" i="3"/>
  <c r="AQ107" i="3"/>
  <c r="AQ103" i="3"/>
  <c r="AQ102" i="3"/>
  <c r="AQ108" i="3"/>
  <c r="AQ104" i="3"/>
  <c r="AQ105" i="3"/>
  <c r="AS912" i="3"/>
  <c r="AS911" i="3"/>
  <c r="AS903" i="3"/>
  <c r="AS919" i="3"/>
  <c r="AS932" i="3"/>
  <c r="AS893" i="3"/>
  <c r="AS889" i="3"/>
  <c r="AS927" i="3"/>
  <c r="AS930" i="3"/>
  <c r="AS894" i="3"/>
  <c r="AS884" i="3"/>
  <c r="AS881" i="3"/>
  <c r="AS907" i="3"/>
  <c r="AS926" i="3"/>
  <c r="AS879" i="3"/>
  <c r="AS904" i="3"/>
  <c r="AS917" i="3"/>
  <c r="AS895" i="3"/>
  <c r="AS885" i="3"/>
  <c r="AS896" i="3"/>
  <c r="AS924" i="3"/>
  <c r="AS931" i="3"/>
  <c r="AS913" i="3"/>
  <c r="AS921" i="3"/>
  <c r="AS901" i="3"/>
  <c r="AS920" i="3"/>
  <c r="AS914" i="3"/>
  <c r="AS915" i="3"/>
  <c r="AS906" i="3"/>
  <c r="AS882" i="3"/>
  <c r="AS900" i="3"/>
  <c r="AS916" i="3"/>
  <c r="AS933" i="3"/>
  <c r="AS922" i="3"/>
  <c r="AS897" i="3"/>
  <c r="AS937" i="3"/>
  <c r="AS941" i="3"/>
  <c r="AS886" i="3"/>
  <c r="AS910" i="3"/>
  <c r="AS908" i="3"/>
  <c r="AS929" i="3"/>
  <c r="AS928" i="3"/>
  <c r="AS923" i="3"/>
  <c r="AS935" i="3"/>
  <c r="AS909" i="3"/>
  <c r="AS892" i="3"/>
  <c r="AS883" i="3"/>
  <c r="AS891" i="3"/>
  <c r="AS939" i="3"/>
  <c r="AS938" i="3"/>
  <c r="AS880" i="3"/>
  <c r="AS905" i="3"/>
  <c r="AS898" i="3"/>
  <c r="AS902" i="3"/>
  <c r="AS936" i="3"/>
  <c r="AS925" i="3"/>
  <c r="AS934" i="3"/>
  <c r="AS940" i="3"/>
  <c r="AS890" i="3"/>
  <c r="AS918" i="3"/>
  <c r="AS887" i="3"/>
  <c r="AS899" i="3"/>
  <c r="AS888" i="3"/>
  <c r="AS32" i="3"/>
  <c r="AS31" i="3"/>
  <c r="AQ6" i="3"/>
  <c r="AP22" i="3"/>
  <c r="AS45" i="3"/>
  <c r="AS46" i="3"/>
  <c r="AP30" i="3"/>
  <c r="AP29" i="3"/>
  <c r="AP404" i="3"/>
  <c r="AP416" i="3"/>
  <c r="AP413" i="3"/>
  <c r="AP393" i="3"/>
  <c r="AP415" i="3"/>
  <c r="AP407" i="3"/>
  <c r="AP394" i="3"/>
  <c r="AP403" i="3"/>
  <c r="AP414" i="3"/>
  <c r="AP399" i="3"/>
  <c r="AP391" i="3"/>
  <c r="AP408" i="3"/>
  <c r="AP412" i="3"/>
  <c r="AP405" i="3"/>
  <c r="AP390" i="3"/>
  <c r="AP411" i="3"/>
  <c r="AP395" i="3"/>
  <c r="AP396" i="3"/>
  <c r="AP401" i="3"/>
  <c r="AP400" i="3"/>
  <c r="AP402" i="3"/>
  <c r="AP406" i="3"/>
  <c r="AP392" i="3"/>
  <c r="AP397" i="3"/>
  <c r="AP409" i="3"/>
  <c r="AP398" i="3"/>
  <c r="AP410" i="3"/>
  <c r="AQ82" i="3"/>
  <c r="AQ83" i="3"/>
  <c r="AQ79" i="3"/>
  <c r="AQ81" i="3"/>
  <c r="AQ80" i="3"/>
  <c r="AR44" i="3"/>
  <c r="AR43" i="3"/>
  <c r="AR45" i="3"/>
  <c r="AS37" i="3"/>
  <c r="AS38" i="3"/>
  <c r="AS39" i="3"/>
  <c r="AS65" i="3"/>
  <c r="AS68" i="3"/>
  <c r="AS66" i="3"/>
  <c r="AS67" i="3"/>
  <c r="AQ1004" i="3"/>
  <c r="AQ999" i="3"/>
  <c r="AQ1002" i="3"/>
  <c r="AQ1003" i="3"/>
  <c r="AQ1001" i="3"/>
  <c r="AQ1005" i="3"/>
  <c r="AQ1000" i="3"/>
  <c r="AO7" i="3"/>
  <c r="AS159" i="3"/>
  <c r="AS158" i="3"/>
  <c r="AS157" i="3"/>
  <c r="AS156" i="3"/>
  <c r="AS161" i="3"/>
  <c r="AS154" i="3"/>
  <c r="AS155" i="3"/>
  <c r="AS160" i="3"/>
  <c r="AS162" i="3"/>
  <c r="AS153" i="3"/>
  <c r="AR61" i="3"/>
  <c r="AR59" i="3"/>
  <c r="AR60" i="3"/>
  <c r="AR62" i="3"/>
  <c r="AP475" i="3"/>
  <c r="AP486" i="3"/>
  <c r="AP502" i="3"/>
  <c r="AP501" i="3"/>
  <c r="AP504" i="3"/>
  <c r="AP485" i="3"/>
  <c r="AP487" i="3"/>
  <c r="AP477" i="3"/>
  <c r="AP482" i="3"/>
  <c r="AP507" i="3"/>
  <c r="AP495" i="3"/>
  <c r="AP480" i="3"/>
  <c r="AP500" i="3"/>
  <c r="AP490" i="3"/>
  <c r="AP489" i="3"/>
  <c r="AP498" i="3"/>
  <c r="AP476" i="3"/>
  <c r="AP484" i="3"/>
  <c r="AP488" i="3"/>
  <c r="AP479" i="3"/>
  <c r="AP483" i="3"/>
  <c r="AP478" i="3"/>
  <c r="AP496" i="3"/>
  <c r="AP499" i="3"/>
  <c r="AP491" i="3"/>
  <c r="AP481" i="3"/>
  <c r="AP493" i="3"/>
  <c r="AP503" i="3"/>
  <c r="AP497" i="3"/>
  <c r="AP492" i="3"/>
  <c r="AP506" i="3"/>
  <c r="AP505" i="3"/>
  <c r="AP494" i="3"/>
  <c r="CI92" i="3"/>
  <c r="CI96" i="3"/>
  <c r="CI80" i="3"/>
  <c r="CI105" i="3"/>
  <c r="CI101" i="3"/>
  <c r="CI102" i="3"/>
  <c r="CI104" i="3"/>
  <c r="CI103" i="3"/>
  <c r="CI100" i="3"/>
  <c r="CI77" i="3"/>
  <c r="CI93" i="3"/>
  <c r="CN80" i="3"/>
  <c r="CI94" i="3"/>
  <c r="CI66" i="3"/>
  <c r="CI75" i="3"/>
  <c r="CI63" i="3"/>
  <c r="CI68" i="3"/>
  <c r="CI54" i="3"/>
  <c r="CI60" i="3"/>
  <c r="CN78" i="3"/>
  <c r="CH49" i="3"/>
  <c r="CH12" i="3"/>
  <c r="CH10" i="3"/>
  <c r="CH24" i="3"/>
  <c r="CH17" i="3"/>
  <c r="CH15" i="3"/>
  <c r="CH14" i="3"/>
  <c r="CH13" i="3"/>
  <c r="CH8" i="3"/>
  <c r="CH11" i="3"/>
  <c r="CH7" i="3"/>
  <c r="CH9" i="3"/>
  <c r="CH18" i="3"/>
  <c r="CH20" i="3"/>
  <c r="CH6" i="3"/>
  <c r="CH19" i="3"/>
  <c r="CH21" i="3"/>
  <c r="CH22" i="3"/>
  <c r="CH23" i="3"/>
  <c r="CH16" i="3"/>
  <c r="CM71" i="3"/>
  <c r="CH55" i="3"/>
  <c r="CM20" i="3"/>
  <c r="CM18" i="3"/>
  <c r="CM21" i="3"/>
  <c r="CM19" i="3"/>
  <c r="CM22" i="3"/>
  <c r="CM23" i="3"/>
  <c r="CM24" i="3"/>
  <c r="CM9" i="3"/>
  <c r="CM8" i="3"/>
  <c r="CM6" i="3"/>
  <c r="CM14" i="3"/>
  <c r="CM17" i="3"/>
  <c r="CM16" i="3"/>
  <c r="CM11" i="3"/>
  <c r="CM10" i="3"/>
  <c r="CM13" i="3"/>
  <c r="CM15" i="3"/>
  <c r="CM7" i="3"/>
  <c r="CM12" i="3"/>
  <c r="CH68" i="3"/>
  <c r="CM90" i="3"/>
  <c r="CH88" i="3"/>
  <c r="CH72" i="3"/>
  <c r="AO298" i="3"/>
  <c r="AO279" i="3"/>
  <c r="AO284" i="3"/>
  <c r="AO295" i="3"/>
  <c r="AO287" i="3"/>
  <c r="AO286" i="3"/>
  <c r="AO283" i="3"/>
  <c r="AO281" i="3"/>
  <c r="AO294" i="3"/>
  <c r="AO285" i="3"/>
  <c r="AO292" i="3"/>
  <c r="AO289" i="3"/>
  <c r="AO293" i="3"/>
  <c r="AO280" i="3"/>
  <c r="AO290" i="3"/>
  <c r="AO297" i="3"/>
  <c r="AO291" i="3"/>
  <c r="AO282" i="3"/>
  <c r="AO296" i="3"/>
  <c r="AO288" i="3"/>
  <c r="AP543" i="3"/>
  <c r="AP510" i="3"/>
  <c r="AP517" i="3"/>
  <c r="AP539" i="3"/>
  <c r="AP514" i="3"/>
  <c r="AP520" i="3"/>
  <c r="AP522" i="3"/>
  <c r="AP521" i="3"/>
  <c r="AP508" i="3"/>
  <c r="AP524" i="3"/>
  <c r="AP534" i="3"/>
  <c r="AP530" i="3"/>
  <c r="AP532" i="3"/>
  <c r="AP537" i="3"/>
  <c r="AP513" i="3"/>
  <c r="AP538" i="3"/>
  <c r="AP535" i="3"/>
  <c r="AP527" i="3"/>
  <c r="AP512" i="3"/>
  <c r="AP526" i="3"/>
  <c r="AP518" i="3"/>
  <c r="AP509" i="3"/>
  <c r="AP540" i="3"/>
  <c r="AP541" i="3"/>
  <c r="AP525" i="3"/>
  <c r="AP533" i="3"/>
  <c r="AP516" i="3"/>
  <c r="AP529" i="3"/>
  <c r="AP523" i="3"/>
  <c r="AP515" i="3"/>
  <c r="AP519" i="3"/>
  <c r="AP542" i="3"/>
  <c r="AP531" i="3"/>
  <c r="AP511" i="3"/>
  <c r="AP528" i="3"/>
  <c r="AP536" i="3"/>
  <c r="AS23" i="3"/>
  <c r="AR55" i="3"/>
  <c r="AR53" i="3"/>
  <c r="AR54" i="3"/>
  <c r="AR52" i="3"/>
  <c r="AR410" i="3"/>
  <c r="AR409" i="3"/>
  <c r="AR391" i="3"/>
  <c r="AR397" i="3"/>
  <c r="AR395" i="3"/>
  <c r="AR411" i="3"/>
  <c r="AR401" i="3"/>
  <c r="AR406" i="3"/>
  <c r="AR407" i="3"/>
  <c r="AR393" i="3"/>
  <c r="AR398" i="3"/>
  <c r="AR405" i="3"/>
  <c r="AR387" i="3"/>
  <c r="AR408" i="3"/>
  <c r="AR396" i="3"/>
  <c r="AR390" i="3"/>
  <c r="AR414" i="3"/>
  <c r="AR388" i="3"/>
  <c r="AR392" i="3"/>
  <c r="AR404" i="3"/>
  <c r="AR402" i="3"/>
  <c r="AR386" i="3"/>
  <c r="AR399" i="3"/>
  <c r="AR412" i="3"/>
  <c r="AR413" i="3"/>
  <c r="AR389" i="3"/>
  <c r="AR403" i="3"/>
  <c r="AR400" i="3"/>
  <c r="AR394" i="3"/>
  <c r="AO13" i="3"/>
  <c r="AR67" i="3"/>
  <c r="AR69" i="3"/>
  <c r="AR68" i="3"/>
  <c r="AR70" i="3"/>
  <c r="AP145" i="3"/>
  <c r="AP143" i="3"/>
  <c r="AP144" i="3"/>
  <c r="AP146" i="3"/>
  <c r="AP147" i="3"/>
  <c r="AP149" i="3"/>
  <c r="AP150" i="3"/>
  <c r="AP148" i="3"/>
  <c r="AP141" i="3"/>
  <c r="AP142" i="3"/>
  <c r="AR28" i="3"/>
  <c r="AR27" i="3"/>
  <c r="AS427" i="3"/>
  <c r="AS442" i="3"/>
  <c r="AS434" i="3"/>
  <c r="AS419" i="3"/>
  <c r="AS433" i="3"/>
  <c r="AS423" i="3"/>
  <c r="AS428" i="3"/>
  <c r="AS425" i="3"/>
  <c r="AS418" i="3"/>
  <c r="AS441" i="3"/>
  <c r="AS424" i="3"/>
  <c r="AS430" i="3"/>
  <c r="AS444" i="3"/>
  <c r="AS436" i="3"/>
  <c r="AS439" i="3"/>
  <c r="AS445" i="3"/>
  <c r="AS443" i="3"/>
  <c r="AS429" i="3"/>
  <c r="AS421" i="3"/>
  <c r="AS426" i="3"/>
  <c r="AS420" i="3"/>
  <c r="AS432" i="3"/>
  <c r="AS435" i="3"/>
  <c r="AS437" i="3"/>
  <c r="AS440" i="3"/>
  <c r="AS431" i="3"/>
  <c r="AS422" i="3"/>
  <c r="AS438" i="3"/>
  <c r="AO421" i="3"/>
  <c r="AO436" i="3"/>
  <c r="AO444" i="3"/>
  <c r="AO437" i="3"/>
  <c r="AO432" i="3"/>
  <c r="AO420" i="3"/>
  <c r="AO435" i="3"/>
  <c r="AO425" i="3"/>
  <c r="AO431" i="3"/>
  <c r="AO429" i="3"/>
  <c r="AO438" i="3"/>
  <c r="AO440" i="3"/>
  <c r="AO447" i="3"/>
  <c r="AO426" i="3"/>
  <c r="AO422" i="3"/>
  <c r="AO424" i="3"/>
  <c r="AO439" i="3"/>
  <c r="AO427" i="3"/>
  <c r="AO445" i="3"/>
  <c r="AO442" i="3"/>
  <c r="AO434" i="3"/>
  <c r="R15" i="3"/>
  <c r="AO423" i="3"/>
  <c r="AO433" i="3"/>
  <c r="AO443" i="3"/>
  <c r="AO428" i="3"/>
  <c r="AO446" i="3"/>
  <c r="AO441" i="3"/>
  <c r="AO449" i="3"/>
  <c r="AO430" i="3"/>
  <c r="AO448" i="3"/>
  <c r="AQ494" i="3"/>
  <c r="AQ500" i="3"/>
  <c r="AQ487" i="3"/>
  <c r="AQ473" i="3"/>
  <c r="AQ484" i="3"/>
  <c r="AQ480" i="3"/>
  <c r="AQ485" i="3"/>
  <c r="AQ492" i="3"/>
  <c r="AQ491" i="3"/>
  <c r="AQ474" i="3"/>
  <c r="AQ478" i="3"/>
  <c r="AQ472" i="3"/>
  <c r="AQ475" i="3"/>
  <c r="AQ471" i="3"/>
  <c r="AQ482" i="3"/>
  <c r="AQ488" i="3"/>
  <c r="AQ477" i="3"/>
  <c r="AQ483" i="3"/>
  <c r="AQ486" i="3"/>
  <c r="AQ479" i="3"/>
  <c r="AQ497" i="3"/>
  <c r="AQ498" i="3"/>
  <c r="AQ499" i="3"/>
  <c r="AQ476" i="3"/>
  <c r="AQ489" i="3"/>
  <c r="AQ481" i="3"/>
  <c r="AQ470" i="3"/>
  <c r="AQ495" i="3"/>
  <c r="AQ493" i="3"/>
  <c r="AQ490" i="3"/>
  <c r="AQ496" i="3"/>
  <c r="AS550" i="3"/>
  <c r="AS554" i="3"/>
  <c r="AS562" i="3"/>
  <c r="AS574" i="3"/>
  <c r="AS582" i="3"/>
  <c r="AS578" i="3"/>
  <c r="AS552" i="3"/>
  <c r="AS548" i="3"/>
  <c r="AS586" i="3"/>
  <c r="AS558" i="3"/>
  <c r="AS556" i="3"/>
  <c r="AS585" i="3"/>
  <c r="AS557" i="3"/>
  <c r="AS577" i="3"/>
  <c r="AS579" i="3"/>
  <c r="AS588" i="3"/>
  <c r="AS584" i="3"/>
  <c r="AS569" i="3"/>
  <c r="AS575" i="3"/>
  <c r="AS567" i="3"/>
  <c r="AS559" i="3"/>
  <c r="AS568" i="3"/>
  <c r="AS573" i="3"/>
  <c r="AS561" i="3"/>
  <c r="AS551" i="3"/>
  <c r="AS549" i="3"/>
  <c r="AS571" i="3"/>
  <c r="AS560" i="3"/>
  <c r="AS553" i="3"/>
  <c r="AS555" i="3"/>
  <c r="AS565" i="3"/>
  <c r="AS570" i="3"/>
  <c r="AS581" i="3"/>
  <c r="AS563" i="3"/>
  <c r="AS566" i="3"/>
  <c r="AS572" i="3"/>
  <c r="AS580" i="3"/>
  <c r="AS583" i="3"/>
  <c r="AS576" i="3"/>
  <c r="AS564" i="3"/>
  <c r="AS587" i="3"/>
  <c r="AS58" i="3"/>
  <c r="AS57" i="3"/>
  <c r="AS60" i="3"/>
  <c r="AS59" i="3"/>
  <c r="AR6" i="3"/>
  <c r="AS18" i="3"/>
  <c r="AQ167" i="3"/>
  <c r="AQ171" i="3"/>
  <c r="AQ173" i="3"/>
  <c r="AQ164" i="3"/>
  <c r="AQ165" i="3"/>
  <c r="AQ163" i="3"/>
  <c r="AQ170" i="3"/>
  <c r="AQ168" i="3"/>
  <c r="AQ169" i="3"/>
  <c r="AQ172" i="3"/>
  <c r="AQ166" i="3"/>
  <c r="AO41" i="3"/>
  <c r="AO43" i="3"/>
  <c r="AO42" i="3"/>
  <c r="AR127" i="3"/>
  <c r="AR126" i="3"/>
  <c r="AR122" i="3"/>
  <c r="AR125" i="3"/>
  <c r="AR123" i="3"/>
  <c r="AR124" i="3"/>
  <c r="AR128" i="3"/>
  <c r="AR121" i="3"/>
  <c r="AS318" i="3"/>
  <c r="AS304" i="3"/>
  <c r="AS314" i="3"/>
  <c r="AS308" i="3"/>
  <c r="AS300" i="3"/>
  <c r="AS317" i="3"/>
  <c r="AS306" i="3"/>
  <c r="AS315" i="3"/>
  <c r="AS309" i="3"/>
  <c r="AS307" i="3"/>
  <c r="AS313" i="3"/>
  <c r="AS299" i="3"/>
  <c r="AS305" i="3"/>
  <c r="AS302" i="3"/>
  <c r="AS301" i="3"/>
  <c r="AS303" i="3"/>
  <c r="AS312" i="3"/>
  <c r="AS311" i="3"/>
  <c r="AS310" i="3"/>
  <c r="AS316" i="3"/>
  <c r="AP19" i="3"/>
  <c r="AQ38" i="3"/>
  <c r="AQ37" i="3"/>
  <c r="AR522" i="3"/>
  <c r="AR525" i="3"/>
  <c r="AR523" i="3"/>
  <c r="AR524" i="3"/>
  <c r="AR546" i="3"/>
  <c r="AR542" i="3"/>
  <c r="AR537" i="3"/>
  <c r="AR514" i="3"/>
  <c r="AR536" i="3"/>
  <c r="AR541" i="3"/>
  <c r="AR544" i="3"/>
  <c r="AR529" i="3"/>
  <c r="AR518" i="3"/>
  <c r="AR535" i="3"/>
  <c r="AR538" i="3"/>
  <c r="AR531" i="3"/>
  <c r="AR520" i="3"/>
  <c r="AR528" i="3"/>
  <c r="AR521" i="3"/>
  <c r="AR517" i="3"/>
  <c r="AR532" i="3"/>
  <c r="AR515" i="3"/>
  <c r="AR534" i="3"/>
  <c r="AR545" i="3"/>
  <c r="AR543" i="3"/>
  <c r="AR530" i="3"/>
  <c r="AR519" i="3"/>
  <c r="AR539" i="3"/>
  <c r="AR526" i="3"/>
  <c r="AR540" i="3"/>
  <c r="AR533" i="3"/>
  <c r="AR527" i="3"/>
  <c r="AR516" i="3"/>
  <c r="AS20" i="3"/>
  <c r="AP435" i="3"/>
  <c r="AP438" i="3"/>
  <c r="AP420" i="3"/>
  <c r="AP442" i="3"/>
  <c r="AP425" i="3"/>
  <c r="AP424" i="3"/>
  <c r="AP421" i="3"/>
  <c r="AP427" i="3"/>
  <c r="AP443" i="3"/>
  <c r="AP422" i="3"/>
  <c r="AP437" i="3"/>
  <c r="AP436" i="3"/>
  <c r="AP418" i="3"/>
  <c r="AP417" i="3"/>
  <c r="AP426" i="3"/>
  <c r="AP429" i="3"/>
  <c r="AP428" i="3"/>
  <c r="AP430" i="3"/>
  <c r="AP431" i="3"/>
  <c r="AP419" i="3"/>
  <c r="AP439" i="3"/>
  <c r="AP423" i="3"/>
  <c r="AP433" i="3"/>
  <c r="AP434" i="3"/>
  <c r="AP432" i="3"/>
  <c r="AP441" i="3"/>
  <c r="AP440" i="3"/>
  <c r="AP790" i="3"/>
  <c r="AP794" i="3"/>
  <c r="AP814" i="3"/>
  <c r="AP804" i="3"/>
  <c r="AP819" i="3"/>
  <c r="AP812" i="3"/>
  <c r="AP792" i="3"/>
  <c r="AP779" i="3"/>
  <c r="AP810" i="3"/>
  <c r="AP807" i="3"/>
  <c r="AP772" i="3"/>
  <c r="AP766" i="3"/>
  <c r="AP803" i="3"/>
  <c r="AP816" i="3"/>
  <c r="AP789" i="3"/>
  <c r="AP817" i="3"/>
  <c r="AP773" i="3"/>
  <c r="AP798" i="3"/>
  <c r="AP778" i="3"/>
  <c r="AP781" i="3"/>
  <c r="AP809" i="3"/>
  <c r="AP767" i="3"/>
  <c r="AP784" i="3"/>
  <c r="AP818" i="3"/>
  <c r="AP805" i="3"/>
  <c r="AP776" i="3"/>
  <c r="AP768" i="3"/>
  <c r="AP775" i="3"/>
  <c r="AP780" i="3"/>
  <c r="AP770" i="3"/>
  <c r="AP791" i="3"/>
  <c r="AP802" i="3"/>
  <c r="AP774" i="3"/>
  <c r="AP800" i="3"/>
  <c r="AP782" i="3"/>
  <c r="AP788" i="3"/>
  <c r="AP786" i="3"/>
  <c r="AP815" i="3"/>
  <c r="AP801" i="3"/>
  <c r="AP785" i="3"/>
  <c r="AP777" i="3"/>
  <c r="AP769" i="3"/>
  <c r="AP799" i="3"/>
  <c r="AP787" i="3"/>
  <c r="AP820" i="3"/>
  <c r="AP796" i="3"/>
  <c r="AP808" i="3"/>
  <c r="AP821" i="3"/>
  <c r="AP783" i="3"/>
  <c r="AP813" i="3"/>
  <c r="AP811" i="3"/>
  <c r="AP806" i="3"/>
  <c r="AP771" i="3"/>
  <c r="AP793" i="3"/>
  <c r="AP797" i="3"/>
  <c r="AP795" i="3"/>
  <c r="AQ19" i="3"/>
  <c r="AR74" i="3"/>
  <c r="AR73" i="3"/>
  <c r="AR75" i="3"/>
  <c r="AR71" i="3"/>
  <c r="AR72" i="3"/>
  <c r="AS125" i="3"/>
  <c r="AS122" i="3"/>
  <c r="AS121" i="3"/>
  <c r="AS128" i="3"/>
  <c r="AS123" i="3"/>
  <c r="AS124" i="3"/>
  <c r="AS126" i="3"/>
  <c r="AS127" i="3"/>
  <c r="AS49" i="3"/>
  <c r="AS47" i="3"/>
  <c r="AS48" i="3"/>
  <c r="AR133" i="3"/>
  <c r="AR131" i="3"/>
  <c r="AR130" i="3"/>
  <c r="AR135" i="3"/>
  <c r="AR132" i="3"/>
  <c r="AR129" i="3"/>
  <c r="AR134" i="3"/>
  <c r="AR136" i="3"/>
  <c r="AS323" i="3"/>
  <c r="AS322" i="3"/>
  <c r="AS333" i="3"/>
  <c r="AS330" i="3"/>
  <c r="AS332" i="3"/>
  <c r="AS324" i="3"/>
  <c r="AS327" i="3"/>
  <c r="AS320" i="3"/>
  <c r="AS336" i="3"/>
  <c r="AS340" i="3"/>
  <c r="AS331" i="3"/>
  <c r="AS326" i="3"/>
  <c r="AS328" i="3"/>
  <c r="AS338" i="3"/>
  <c r="AS339" i="3"/>
  <c r="AS325" i="3"/>
  <c r="AS334" i="3"/>
  <c r="AS319" i="3"/>
  <c r="AS329" i="3"/>
  <c r="AS337" i="3"/>
  <c r="AS335" i="3"/>
  <c r="AS321" i="3"/>
  <c r="AQ878" i="3"/>
  <c r="AQ892" i="3"/>
  <c r="AQ904" i="3"/>
  <c r="AQ891" i="3"/>
  <c r="AQ924" i="3"/>
  <c r="AQ886" i="3"/>
  <c r="AQ926" i="3"/>
  <c r="AQ914" i="3"/>
  <c r="AQ909" i="3"/>
  <c r="AQ908" i="3"/>
  <c r="AQ890" i="3"/>
  <c r="AQ930" i="3"/>
  <c r="AQ899" i="3"/>
  <c r="AQ881" i="3"/>
  <c r="AQ888" i="3"/>
  <c r="AQ871" i="3"/>
  <c r="AQ910" i="3"/>
  <c r="AQ923" i="3"/>
  <c r="AQ894" i="3"/>
  <c r="AQ895" i="3"/>
  <c r="AQ885" i="3"/>
  <c r="AQ884" i="3"/>
  <c r="AQ875" i="3"/>
  <c r="AQ925" i="3"/>
  <c r="AQ903" i="3"/>
  <c r="AQ912" i="3"/>
  <c r="AQ898" i="3"/>
  <c r="AQ874" i="3"/>
  <c r="AQ889" i="3"/>
  <c r="AQ896" i="3"/>
  <c r="AQ879" i="3"/>
  <c r="AQ905" i="3"/>
  <c r="AQ921" i="3"/>
  <c r="AQ867" i="3"/>
  <c r="AQ870" i="3"/>
  <c r="AQ882" i="3"/>
  <c r="AQ893" i="3"/>
  <c r="AQ880" i="3"/>
  <c r="AQ883" i="3"/>
  <c r="AQ907" i="3"/>
  <c r="AQ887" i="3"/>
  <c r="AQ868" i="3"/>
  <c r="AQ916" i="3"/>
  <c r="AQ876" i="3"/>
  <c r="AQ911" i="3"/>
  <c r="AQ902" i="3"/>
  <c r="AQ897" i="3"/>
  <c r="AQ917" i="3"/>
  <c r="AQ915" i="3"/>
  <c r="AQ920" i="3"/>
  <c r="AQ929" i="3"/>
  <c r="AQ918" i="3"/>
  <c r="AQ873" i="3"/>
  <c r="AQ869" i="3"/>
  <c r="AQ901" i="3"/>
  <c r="AQ900" i="3"/>
  <c r="AQ919" i="3"/>
  <c r="AQ928" i="3"/>
  <c r="AQ906" i="3"/>
  <c r="AQ922" i="3"/>
  <c r="AQ872" i="3"/>
  <c r="AQ877" i="3"/>
  <c r="AQ913" i="3"/>
  <c r="AQ927" i="3"/>
  <c r="AQ398" i="3"/>
  <c r="AQ395" i="3"/>
  <c r="AQ402" i="3"/>
  <c r="AQ385" i="3"/>
  <c r="AQ399" i="3"/>
  <c r="AQ392" i="3"/>
  <c r="AQ388" i="3"/>
  <c r="AQ408" i="3"/>
  <c r="AQ405" i="3"/>
  <c r="AQ390" i="3"/>
  <c r="AQ403" i="3"/>
  <c r="AQ404" i="3"/>
  <c r="AQ397" i="3"/>
  <c r="AQ394" i="3"/>
  <c r="AQ406" i="3"/>
  <c r="AQ401" i="3"/>
  <c r="AQ384" i="3"/>
  <c r="AQ391" i="3"/>
  <c r="AQ386" i="3"/>
  <c r="AQ393" i="3"/>
  <c r="AQ407" i="3"/>
  <c r="AQ389" i="3"/>
  <c r="AQ410" i="3"/>
  <c r="AQ387" i="3"/>
  <c r="AQ409" i="3"/>
  <c r="AQ396" i="3"/>
  <c r="AQ400" i="3"/>
  <c r="AS494" i="3"/>
  <c r="AS480" i="3"/>
  <c r="AS503" i="3"/>
  <c r="AS481" i="3"/>
  <c r="AS507" i="3"/>
  <c r="AS484" i="3"/>
  <c r="AS499" i="3"/>
  <c r="AS482" i="3"/>
  <c r="AS498" i="3"/>
  <c r="AS486" i="3"/>
  <c r="AS487" i="3"/>
  <c r="AS495" i="3"/>
  <c r="AS497" i="3"/>
  <c r="AS501" i="3"/>
  <c r="AS504" i="3"/>
  <c r="AS505" i="3"/>
  <c r="AS483" i="3"/>
  <c r="AS489" i="3"/>
  <c r="AS500" i="3"/>
  <c r="AS477" i="3"/>
  <c r="AS488" i="3"/>
  <c r="AS492" i="3"/>
  <c r="AS493" i="3"/>
  <c r="AS490" i="3"/>
  <c r="AS506" i="3"/>
  <c r="AS485" i="3"/>
  <c r="AS502" i="3"/>
  <c r="AS496" i="3"/>
  <c r="AS479" i="3"/>
  <c r="AS508" i="3"/>
  <c r="AS509" i="3"/>
  <c r="AS478" i="3"/>
  <c r="AS491" i="3"/>
  <c r="AR26" i="3"/>
  <c r="AO130" i="3"/>
  <c r="AO129" i="3"/>
  <c r="AO126" i="3"/>
  <c r="AO125" i="3"/>
  <c r="AO128" i="3"/>
  <c r="AO127" i="3"/>
  <c r="AO131" i="3"/>
  <c r="AO124" i="3"/>
  <c r="CI71" i="3"/>
  <c r="CI69" i="3"/>
  <c r="CI79" i="3"/>
  <c r="CI72" i="3"/>
  <c r="CI51" i="3"/>
  <c r="CN74" i="3"/>
  <c r="CI61" i="3"/>
  <c r="CI44" i="3"/>
  <c r="CI78" i="3"/>
  <c r="CI86" i="3"/>
  <c r="CN48" i="3"/>
  <c r="CN49" i="3"/>
  <c r="CN91" i="3"/>
  <c r="CN55" i="3"/>
  <c r="CH59" i="3"/>
  <c r="CH43" i="3"/>
  <c r="CH71" i="3"/>
  <c r="CH61" i="3"/>
  <c r="CH87" i="3"/>
  <c r="CH64" i="3"/>
  <c r="CH62" i="3"/>
  <c r="CH93" i="3"/>
  <c r="CM65" i="3"/>
  <c r="CH26" i="3"/>
  <c r="CH28" i="3"/>
  <c r="CH25" i="3"/>
  <c r="CH27" i="3"/>
  <c r="CH95" i="3"/>
  <c r="CH91" i="3"/>
  <c r="CH74" i="3"/>
  <c r="AQ42" i="3"/>
  <c r="AQ43" i="3"/>
  <c r="AO19" i="3"/>
  <c r="AS14" i="3"/>
  <c r="AQ374" i="3"/>
  <c r="AQ377" i="3"/>
  <c r="AQ380" i="3"/>
  <c r="AQ366" i="3"/>
  <c r="AQ361" i="3"/>
  <c r="AQ375" i="3"/>
  <c r="AQ365" i="3"/>
  <c r="AQ369" i="3"/>
  <c r="AQ373" i="3"/>
  <c r="AQ362" i="3"/>
  <c r="AQ383" i="3"/>
  <c r="AQ376" i="3"/>
  <c r="AQ382" i="3"/>
  <c r="AQ371" i="3"/>
  <c r="AQ370" i="3"/>
  <c r="AQ363" i="3"/>
  <c r="AQ378" i="3"/>
  <c r="AQ364" i="3"/>
  <c r="AQ381" i="3"/>
  <c r="AQ372" i="3"/>
  <c r="AQ360" i="3"/>
  <c r="AQ367" i="3"/>
  <c r="AQ368" i="3"/>
  <c r="AQ379" i="3"/>
  <c r="AP17" i="3"/>
  <c r="AO111" i="3"/>
  <c r="AO115" i="3"/>
  <c r="AO110" i="3"/>
  <c r="AO108" i="3"/>
  <c r="AO109" i="3"/>
  <c r="AO112" i="3"/>
  <c r="AO113" i="3"/>
  <c r="AO114" i="3"/>
  <c r="AQ22" i="3"/>
  <c r="AQ18" i="3"/>
  <c r="AQ36" i="3"/>
  <c r="AQ35" i="3"/>
  <c r="AO242" i="3"/>
  <c r="AO229" i="3"/>
  <c r="AO231" i="3"/>
  <c r="AO232" i="3"/>
  <c r="AO241" i="3"/>
  <c r="AO233" i="3"/>
  <c r="AO227" i="3"/>
  <c r="AO238" i="3"/>
  <c r="AO237" i="3"/>
  <c r="AO230" i="3"/>
  <c r="AO240" i="3"/>
  <c r="AO228" i="3"/>
  <c r="AO239" i="3"/>
  <c r="AO235" i="3"/>
  <c r="AO234" i="3"/>
  <c r="AO236" i="3"/>
  <c r="AO18" i="3"/>
  <c r="AS13" i="3"/>
  <c r="AO302" i="3"/>
  <c r="AO301" i="3"/>
  <c r="AO306" i="3"/>
  <c r="AO319" i="3"/>
  <c r="AO317" i="3"/>
  <c r="AO314" i="3"/>
  <c r="AO308" i="3"/>
  <c r="AO310" i="3"/>
  <c r="AO309" i="3"/>
  <c r="AO315" i="3"/>
  <c r="AO312" i="3"/>
  <c r="AO305" i="3"/>
  <c r="AO300" i="3"/>
  <c r="AO299" i="3"/>
  <c r="AO307" i="3"/>
  <c r="AO303" i="3"/>
  <c r="AO316" i="3"/>
  <c r="AO304" i="3"/>
  <c r="AO313" i="3"/>
  <c r="AO311" i="3"/>
  <c r="AO318" i="3"/>
  <c r="AS198" i="3"/>
  <c r="AS206" i="3"/>
  <c r="AS208" i="3"/>
  <c r="AS199" i="3"/>
  <c r="AS209" i="3"/>
  <c r="AS207" i="3"/>
  <c r="AS203" i="3"/>
  <c r="AS201" i="3"/>
  <c r="AS202" i="3"/>
  <c r="AS200" i="3"/>
  <c r="AS210" i="3"/>
  <c r="AS211" i="3"/>
  <c r="AS205" i="3"/>
  <c r="AS204" i="3"/>
  <c r="AR504" i="3"/>
  <c r="AR497" i="3"/>
  <c r="AR490" i="3"/>
  <c r="AR495" i="3"/>
  <c r="AR500" i="3"/>
  <c r="AR503" i="3"/>
  <c r="AR507" i="3"/>
  <c r="AR505" i="3"/>
  <c r="AR486" i="3"/>
  <c r="AR487" i="3"/>
  <c r="AR498" i="3"/>
  <c r="AR508" i="3"/>
  <c r="AR489" i="3"/>
  <c r="AR502" i="3"/>
  <c r="AR493" i="3"/>
  <c r="AR491" i="3"/>
  <c r="AR488" i="3"/>
  <c r="AR484" i="3"/>
  <c r="AR481" i="3"/>
  <c r="AR494" i="3"/>
  <c r="AR499" i="3"/>
  <c r="AR492" i="3"/>
  <c r="AR511" i="3"/>
  <c r="AR513" i="3"/>
  <c r="AR510" i="3"/>
  <c r="AR509" i="3"/>
  <c r="AR485" i="3"/>
  <c r="AR512" i="3"/>
  <c r="AR506" i="3"/>
  <c r="AR496" i="3"/>
  <c r="AR483" i="3"/>
  <c r="AR501" i="3"/>
  <c r="AR482" i="3"/>
  <c r="AQ598" i="3"/>
  <c r="AQ595" i="3"/>
  <c r="AQ601" i="3"/>
  <c r="AQ606" i="3"/>
  <c r="AQ602" i="3"/>
  <c r="AQ583" i="3"/>
  <c r="AQ599" i="3"/>
  <c r="AQ580" i="3"/>
  <c r="AQ579" i="3"/>
  <c r="AQ605" i="3"/>
  <c r="AQ590" i="3"/>
  <c r="AQ594" i="3"/>
  <c r="AQ597" i="3"/>
  <c r="AQ615" i="3"/>
  <c r="AQ613" i="3"/>
  <c r="AQ581" i="3"/>
  <c r="AQ600" i="3"/>
  <c r="AQ608" i="3"/>
  <c r="AQ587" i="3"/>
  <c r="AQ585" i="3"/>
  <c r="AQ611" i="3"/>
  <c r="AQ617" i="3"/>
  <c r="AQ607" i="3"/>
  <c r="AQ584" i="3"/>
  <c r="AQ582" i="3"/>
  <c r="AQ603" i="3"/>
  <c r="AQ576" i="3"/>
  <c r="AQ586" i="3"/>
  <c r="AQ593" i="3"/>
  <c r="AQ575" i="3"/>
  <c r="AQ592" i="3"/>
  <c r="AQ589" i="3"/>
  <c r="AQ609" i="3"/>
  <c r="AQ616" i="3"/>
  <c r="AQ612" i="3"/>
  <c r="AQ596" i="3"/>
  <c r="AQ604" i="3"/>
  <c r="AQ577" i="3"/>
  <c r="AQ578" i="3"/>
  <c r="AQ591" i="3"/>
  <c r="AQ588" i="3"/>
  <c r="AQ614" i="3"/>
  <c r="AQ610" i="3"/>
  <c r="AQ48" i="3"/>
  <c r="AQ49" i="3"/>
  <c r="AQ47" i="3"/>
  <c r="AQ270" i="3"/>
  <c r="AQ259" i="3"/>
  <c r="AQ267" i="3"/>
  <c r="AQ268" i="3"/>
  <c r="AQ274" i="3"/>
  <c r="AQ263" i="3"/>
  <c r="AQ266" i="3"/>
  <c r="AQ260" i="3"/>
  <c r="AQ262" i="3"/>
  <c r="AQ276" i="3"/>
  <c r="AQ261" i="3"/>
  <c r="AQ271" i="3"/>
  <c r="AQ269" i="3"/>
  <c r="AQ273" i="3"/>
  <c r="AQ275" i="3"/>
  <c r="AQ265" i="3"/>
  <c r="AQ277" i="3"/>
  <c r="AQ264" i="3"/>
  <c r="AQ272" i="3"/>
  <c r="AS132" i="3"/>
  <c r="AS135" i="3"/>
  <c r="AS130" i="3"/>
  <c r="AS134" i="3"/>
  <c r="AS131" i="3"/>
  <c r="AS133" i="3"/>
  <c r="AS129" i="3"/>
  <c r="AP88" i="3"/>
  <c r="AP85" i="3"/>
  <c r="AP86" i="3"/>
  <c r="AP84" i="3"/>
  <c r="AP83" i="3"/>
  <c r="AP87" i="3"/>
  <c r="AS603" i="3"/>
  <c r="AS620" i="3"/>
  <c r="AS615" i="3"/>
  <c r="AS602" i="3"/>
  <c r="AS600" i="3"/>
  <c r="AS611" i="3"/>
  <c r="AS614" i="3"/>
  <c r="AS618" i="3"/>
  <c r="AS591" i="3"/>
  <c r="AS610" i="3"/>
  <c r="AS597" i="3"/>
  <c r="AS617" i="3"/>
  <c r="AS607" i="3"/>
  <c r="AS626" i="3"/>
  <c r="AS625" i="3"/>
  <c r="AS604" i="3"/>
  <c r="AS616" i="3"/>
  <c r="AS609" i="3"/>
  <c r="AS599" i="3"/>
  <c r="AS619" i="3"/>
  <c r="AS628" i="3"/>
  <c r="AS595" i="3"/>
  <c r="AS624" i="3"/>
  <c r="AS608" i="3"/>
  <c r="AS606" i="3"/>
  <c r="AS598" i="3"/>
  <c r="AS594" i="3"/>
  <c r="AS612" i="3"/>
  <c r="AS596" i="3"/>
  <c r="AS592" i="3"/>
  <c r="AS623" i="3"/>
  <c r="AS593" i="3"/>
  <c r="AS621" i="3"/>
  <c r="AS627" i="3"/>
  <c r="AS601" i="3"/>
  <c r="AS589" i="3"/>
  <c r="AS622" i="3"/>
  <c r="AS605" i="3"/>
  <c r="AS613" i="3"/>
  <c r="AS590" i="3"/>
  <c r="AP23" i="3"/>
  <c r="AS17" i="3"/>
  <c r="AS192" i="3"/>
  <c r="AS191" i="3"/>
  <c r="AS188" i="3"/>
  <c r="AS189" i="3"/>
  <c r="AS194" i="3"/>
  <c r="AS195" i="3"/>
  <c r="AS193" i="3"/>
  <c r="AS190" i="3"/>
  <c r="AS186" i="3"/>
  <c r="AS187" i="3"/>
  <c r="AS185" i="3"/>
  <c r="AS197" i="3"/>
  <c r="AS196" i="3"/>
  <c r="AQ31" i="3"/>
  <c r="AQ32" i="3"/>
  <c r="AP205" i="3"/>
  <c r="AP207" i="3"/>
  <c r="AP206" i="3"/>
  <c r="AP203" i="3"/>
  <c r="AP210" i="3"/>
  <c r="AP200" i="3"/>
  <c r="AP204" i="3"/>
  <c r="AP199" i="3"/>
  <c r="AP202" i="3"/>
  <c r="AP211" i="3"/>
  <c r="AP201" i="3"/>
  <c r="AP208" i="3"/>
  <c r="AP198" i="3"/>
  <c r="AP209" i="3"/>
  <c r="AS41" i="3"/>
  <c r="AS40" i="3"/>
  <c r="AQ39" i="3"/>
  <c r="AQ40" i="3"/>
  <c r="AQ41" i="3"/>
  <c r="AQ58" i="3"/>
  <c r="AQ60" i="3"/>
  <c r="AQ57" i="3"/>
  <c r="AQ59" i="3"/>
  <c r="AS25" i="3"/>
  <c r="AS26" i="3"/>
  <c r="AR100" i="3"/>
  <c r="AR104" i="3"/>
  <c r="AR101" i="3"/>
  <c r="AR102" i="3"/>
  <c r="AR105" i="3"/>
  <c r="AR99" i="3"/>
  <c r="AR103" i="3"/>
  <c r="AO775" i="3"/>
  <c r="AO778" i="3"/>
  <c r="AO774" i="3"/>
  <c r="AO741" i="3"/>
  <c r="AO740" i="3"/>
  <c r="AO780" i="3"/>
  <c r="AO743" i="3"/>
  <c r="AO758" i="3"/>
  <c r="AO760" i="3"/>
  <c r="AO733" i="3"/>
  <c r="AO777" i="3"/>
  <c r="AO762" i="3"/>
  <c r="AO766" i="3"/>
  <c r="AO746" i="3"/>
  <c r="AO755" i="3"/>
  <c r="AO773" i="3"/>
  <c r="AO754" i="3"/>
  <c r="AO757" i="3"/>
  <c r="AO751" i="3"/>
  <c r="AO764" i="3"/>
  <c r="AO779" i="3"/>
  <c r="AO730" i="3"/>
  <c r="AO742" i="3"/>
  <c r="AO752" i="3"/>
  <c r="AO763" i="3"/>
  <c r="AO749" i="3"/>
  <c r="AO759" i="3"/>
  <c r="AO753" i="3"/>
  <c r="AO739" i="3"/>
  <c r="AO750" i="3"/>
  <c r="AO767" i="3"/>
  <c r="AO736" i="3"/>
  <c r="AO772" i="3"/>
  <c r="AO771" i="3"/>
  <c r="AO745" i="3"/>
  <c r="AO744" i="3"/>
  <c r="AO732" i="3"/>
  <c r="AO734" i="3"/>
  <c r="AO765" i="3"/>
  <c r="AO731" i="3"/>
  <c r="AO729" i="3"/>
  <c r="AO769" i="3"/>
  <c r="AO747" i="3"/>
  <c r="AO770" i="3"/>
  <c r="AO735" i="3"/>
  <c r="AO738" i="3"/>
  <c r="AO748" i="3"/>
  <c r="AO761" i="3"/>
  <c r="AO756" i="3"/>
  <c r="AO776" i="3"/>
  <c r="AO737" i="3"/>
  <c r="AO768" i="3"/>
  <c r="AR282" i="3"/>
  <c r="AR279" i="3"/>
  <c r="AR293" i="3"/>
  <c r="AR295" i="3"/>
  <c r="AR280" i="3"/>
  <c r="AR281" i="3"/>
  <c r="AR290" i="3"/>
  <c r="AR294" i="3"/>
  <c r="AR291" i="3"/>
  <c r="AR285" i="3"/>
  <c r="AR278" i="3"/>
  <c r="AR283" i="3"/>
  <c r="AR288" i="3"/>
  <c r="AR292" i="3"/>
  <c r="AR289" i="3"/>
  <c r="AR286" i="3"/>
  <c r="AR296" i="3"/>
  <c r="AR284" i="3"/>
  <c r="AR287" i="3"/>
  <c r="AS42" i="3"/>
  <c r="AS43" i="3"/>
  <c r="AS44" i="3"/>
  <c r="AR16" i="3"/>
  <c r="AO81" i="3"/>
  <c r="AO80" i="3"/>
  <c r="AO78" i="3"/>
  <c r="AO79" i="3"/>
  <c r="AO82" i="3"/>
  <c r="AP215" i="3"/>
  <c r="AP224" i="3"/>
  <c r="AP218" i="3"/>
  <c r="AP219" i="3"/>
  <c r="AP220" i="3"/>
  <c r="AP223" i="3"/>
  <c r="AP214" i="3"/>
  <c r="AP222" i="3"/>
  <c r="AP212" i="3"/>
  <c r="AP226" i="3"/>
  <c r="AP216" i="3"/>
  <c r="AP217" i="3"/>
  <c r="AP225" i="3"/>
  <c r="AP221" i="3"/>
  <c r="AP213" i="3"/>
  <c r="CI74" i="3"/>
  <c r="CI84" i="3"/>
  <c r="CN100" i="3"/>
  <c r="CI30" i="3"/>
  <c r="CI32" i="3"/>
  <c r="CI28" i="3"/>
  <c r="CI31" i="3"/>
  <c r="CI29" i="3"/>
  <c r="CI57" i="3"/>
  <c r="CI36" i="3"/>
  <c r="CI38" i="3"/>
  <c r="CI37" i="3"/>
  <c r="CN81" i="3"/>
  <c r="CI48" i="3"/>
  <c r="CI49" i="3"/>
  <c r="CN94" i="3"/>
  <c r="CI76" i="3"/>
  <c r="CN84" i="3"/>
  <c r="CN76" i="3"/>
  <c r="CN77" i="3"/>
  <c r="CH73" i="3"/>
  <c r="CH75" i="3"/>
  <c r="CH90" i="3"/>
  <c r="CH78" i="3"/>
  <c r="CH47" i="3"/>
  <c r="CH82" i="3"/>
  <c r="CH44" i="3"/>
  <c r="CH45" i="3"/>
  <c r="CM63" i="3"/>
  <c r="CM64" i="3"/>
  <c r="CH53" i="3"/>
  <c r="CH103" i="3"/>
  <c r="CH99" i="3"/>
  <c r="CH105" i="3"/>
  <c r="CH98" i="3"/>
  <c r="CH97" i="3"/>
  <c r="CH96" i="3"/>
  <c r="CH101" i="3"/>
  <c r="CH102" i="3"/>
  <c r="CH100" i="3"/>
  <c r="CH104" i="3"/>
  <c r="CH51" i="3"/>
  <c r="CM53" i="3"/>
  <c r="CM29" i="3"/>
  <c r="CM30" i="3"/>
  <c r="CM32" i="3"/>
  <c r="CM31" i="3"/>
  <c r="CM76" i="3"/>
  <c r="CJ56" i="3"/>
  <c r="CJ55" i="3"/>
  <c r="CJ96" i="3"/>
  <c r="CJ73" i="3"/>
  <c r="CJ88" i="3"/>
  <c r="CJ69" i="3"/>
  <c r="CJ100" i="3"/>
  <c r="CJ19" i="3"/>
  <c r="CJ32" i="3"/>
  <c r="CJ23" i="3"/>
  <c r="CJ33" i="3"/>
  <c r="CJ12" i="3"/>
  <c r="CJ10" i="3"/>
  <c r="CJ17" i="3"/>
  <c r="CJ11" i="3"/>
  <c r="CJ18" i="3"/>
  <c r="CJ21" i="3"/>
  <c r="CJ14" i="3"/>
  <c r="CJ27" i="3"/>
  <c r="CJ20" i="3"/>
  <c r="CJ31" i="3"/>
  <c r="CJ16" i="3"/>
  <c r="CJ6" i="3"/>
  <c r="CJ34" i="3"/>
  <c r="CJ30" i="3"/>
  <c r="CJ7" i="3"/>
  <c r="CJ22" i="3"/>
  <c r="CJ29" i="3"/>
  <c r="CJ24" i="3"/>
  <c r="CJ13" i="3"/>
  <c r="CJ28" i="3"/>
  <c r="CJ9" i="3"/>
  <c r="CJ8" i="3"/>
  <c r="CJ26" i="3"/>
  <c r="CJ25" i="3"/>
  <c r="CJ15" i="3"/>
  <c r="CJ80" i="3"/>
  <c r="CJ98" i="3"/>
  <c r="CO69" i="3"/>
  <c r="CO103" i="3"/>
  <c r="CO96" i="3"/>
  <c r="CO87" i="3"/>
  <c r="CF85" i="3"/>
  <c r="CF74" i="3"/>
  <c r="CF46" i="3"/>
  <c r="CF63" i="3"/>
  <c r="CF49" i="3"/>
  <c r="CF82" i="3"/>
  <c r="CF56" i="3"/>
  <c r="CF39" i="3"/>
  <c r="CF87" i="3"/>
  <c r="CF51" i="3"/>
  <c r="CF45" i="3"/>
  <c r="CF64" i="3"/>
  <c r="CK50" i="3"/>
  <c r="CK89" i="3"/>
  <c r="CK84" i="3"/>
  <c r="CK52" i="3"/>
  <c r="CG57" i="3"/>
  <c r="CG45" i="3"/>
  <c r="CG66" i="3"/>
  <c r="CG47" i="3"/>
  <c r="CG87" i="3"/>
  <c r="CG68" i="3"/>
  <c r="CG80" i="3"/>
  <c r="CL72" i="3"/>
  <c r="CL18" i="3"/>
  <c r="CL14" i="3"/>
  <c r="CL19" i="3"/>
  <c r="CL9" i="3"/>
  <c r="CL7" i="3"/>
  <c r="CL11" i="3"/>
  <c r="CL10" i="3"/>
  <c r="CL16" i="3"/>
  <c r="CL12" i="3"/>
  <c r="CL22" i="3"/>
  <c r="CL6" i="3"/>
  <c r="CL21" i="3"/>
  <c r="CL20" i="3"/>
  <c r="CL15" i="3"/>
  <c r="CL13" i="3"/>
  <c r="CL17" i="3"/>
  <c r="CL8" i="3"/>
  <c r="CL52" i="3"/>
  <c r="CL60" i="3"/>
  <c r="CL68" i="3"/>
  <c r="R11" i="3"/>
  <c r="AQ213" i="3"/>
  <c r="AQ221" i="3"/>
  <c r="AQ218" i="3"/>
  <c r="AQ214" i="3"/>
  <c r="AQ220" i="3"/>
  <c r="AQ226" i="3"/>
  <c r="AQ217" i="3"/>
  <c r="AQ215" i="3"/>
  <c r="AQ224" i="3"/>
  <c r="AQ219" i="3"/>
  <c r="AQ225" i="3"/>
  <c r="AQ222" i="3"/>
  <c r="AQ212" i="3"/>
  <c r="AQ223" i="3"/>
  <c r="AQ216" i="3"/>
  <c r="AR616" i="3"/>
  <c r="AR604" i="3"/>
  <c r="AR607" i="3"/>
  <c r="AR624" i="3"/>
  <c r="AR623" i="3"/>
  <c r="AR585" i="3"/>
  <c r="AR617" i="3"/>
  <c r="AR601" i="3"/>
  <c r="AR597" i="3"/>
  <c r="AR599" i="3"/>
  <c r="AR584" i="3"/>
  <c r="AR596" i="3"/>
  <c r="AR612" i="3"/>
  <c r="AR588" i="3"/>
  <c r="AR586" i="3"/>
  <c r="AR587" i="3"/>
  <c r="AR605" i="3"/>
  <c r="AR589" i="3"/>
  <c r="AR591" i="3"/>
  <c r="AR611" i="3"/>
  <c r="AR621" i="3"/>
  <c r="AR595" i="3"/>
  <c r="AR594" i="3"/>
  <c r="AR620" i="3"/>
  <c r="AR602" i="3"/>
  <c r="AR610" i="3"/>
  <c r="AR619" i="3"/>
  <c r="AR609" i="3"/>
  <c r="AR593" i="3"/>
  <c r="AR598" i="3"/>
  <c r="AR608" i="3"/>
  <c r="AR606" i="3"/>
  <c r="AR622" i="3"/>
  <c r="AR615" i="3"/>
  <c r="AR592" i="3"/>
  <c r="AR583" i="3"/>
  <c r="AR614" i="3"/>
  <c r="AR600" i="3"/>
  <c r="AR590" i="3"/>
  <c r="AR603" i="3"/>
  <c r="AR618" i="3"/>
  <c r="AR613" i="3"/>
  <c r="AQ250" i="3"/>
  <c r="AQ243" i="3"/>
  <c r="AQ245" i="3"/>
  <c r="AQ249" i="3"/>
  <c r="AQ255" i="3"/>
  <c r="AQ254" i="3"/>
  <c r="AQ257" i="3"/>
  <c r="AQ247" i="3"/>
  <c r="AQ252" i="3"/>
  <c r="AQ244" i="3"/>
  <c r="AQ246" i="3"/>
  <c r="AQ251" i="3"/>
  <c r="AQ248" i="3"/>
  <c r="AQ253" i="3"/>
  <c r="AQ258" i="3"/>
  <c r="AQ256" i="3"/>
  <c r="AS75" i="3"/>
  <c r="AS77" i="3"/>
  <c r="AS76" i="3"/>
  <c r="AS74" i="3"/>
  <c r="AQ33" i="3"/>
  <c r="AQ34" i="3"/>
  <c r="AR19" i="3"/>
  <c r="AR24" i="3"/>
  <c r="AR25" i="3"/>
  <c r="AS10" i="3"/>
  <c r="CH60" i="3"/>
  <c r="CH56" i="3"/>
  <c r="CM86" i="3"/>
  <c r="CM82" i="3"/>
  <c r="CM51" i="3"/>
  <c r="CM67" i="3"/>
  <c r="CJ57" i="3"/>
  <c r="CJ87" i="3"/>
  <c r="CJ65" i="3"/>
  <c r="CO65" i="3"/>
  <c r="CJ103" i="3"/>
  <c r="CJ63" i="3"/>
  <c r="CJ104" i="3"/>
  <c r="CJ99" i="3"/>
  <c r="CJ85" i="3"/>
  <c r="CJ82" i="3"/>
  <c r="CJ97" i="3"/>
  <c r="CJ41" i="3"/>
  <c r="CJ40" i="3"/>
  <c r="CJ43" i="3"/>
  <c r="CJ42" i="3"/>
  <c r="CO58" i="3"/>
  <c r="CO72" i="3"/>
  <c r="CF23" i="3"/>
  <c r="CF22" i="3"/>
  <c r="CF24" i="3"/>
  <c r="CF21" i="3"/>
  <c r="CF55" i="3"/>
  <c r="CF84" i="3"/>
  <c r="CF58" i="3"/>
  <c r="CF68" i="3"/>
  <c r="CF60" i="3"/>
  <c r="CF80" i="3"/>
  <c r="CF66" i="3"/>
  <c r="CK45" i="3"/>
  <c r="CK69" i="3"/>
  <c r="CK66" i="3"/>
  <c r="CK55" i="3"/>
  <c r="CK40" i="3"/>
  <c r="CG91" i="3"/>
  <c r="CG31" i="3"/>
  <c r="CG30" i="3"/>
  <c r="CG32" i="3"/>
  <c r="CG51" i="3"/>
  <c r="CG49" i="3"/>
  <c r="CG58" i="3"/>
  <c r="CL45" i="3"/>
  <c r="CG61" i="3"/>
  <c r="CL35" i="3"/>
  <c r="CL36" i="3"/>
  <c r="CG53" i="3"/>
  <c r="CL82" i="3"/>
  <c r="CL79" i="3"/>
  <c r="CL53" i="3"/>
  <c r="CL38" i="3"/>
  <c r="CL37" i="3"/>
  <c r="R14" i="3"/>
  <c r="AP21" i="3"/>
  <c r="AO208" i="3"/>
  <c r="AO201" i="3"/>
  <c r="AO199" i="3"/>
  <c r="AO206" i="3"/>
  <c r="AO204" i="3"/>
  <c r="AO211" i="3"/>
  <c r="AO210" i="3"/>
  <c r="AO209" i="3"/>
  <c r="AO200" i="3"/>
  <c r="AO202" i="3"/>
  <c r="AO207" i="3"/>
  <c r="AO203" i="3"/>
  <c r="AO205" i="3"/>
  <c r="AQ413" i="3"/>
  <c r="AQ417" i="3"/>
  <c r="AQ418" i="3"/>
  <c r="AQ419" i="3"/>
  <c r="AQ436" i="3"/>
  <c r="AQ437" i="3"/>
  <c r="AQ423" i="3"/>
  <c r="AQ429" i="3"/>
  <c r="AQ412" i="3"/>
  <c r="AQ428" i="3"/>
  <c r="AQ421" i="3"/>
  <c r="AQ411" i="3"/>
  <c r="AQ431" i="3"/>
  <c r="AQ435" i="3"/>
  <c r="AQ420" i="3"/>
  <c r="AQ434" i="3"/>
  <c r="AQ415" i="3"/>
  <c r="AQ426" i="3"/>
  <c r="AQ430" i="3"/>
  <c r="AQ414" i="3"/>
  <c r="AQ427" i="3"/>
  <c r="AQ433" i="3"/>
  <c r="AQ438" i="3"/>
  <c r="AQ422" i="3"/>
  <c r="AQ425" i="3"/>
  <c r="AQ416" i="3"/>
  <c r="AQ424" i="3"/>
  <c r="AQ432" i="3"/>
  <c r="AQ126" i="3"/>
  <c r="AQ128" i="3"/>
  <c r="AQ125" i="3"/>
  <c r="AQ124" i="3"/>
  <c r="AQ130" i="3"/>
  <c r="AQ132" i="3"/>
  <c r="AQ127" i="3"/>
  <c r="AQ129" i="3"/>
  <c r="AQ131" i="3"/>
  <c r="CH84" i="3"/>
  <c r="CM87" i="3"/>
  <c r="CM74" i="3"/>
  <c r="CM40" i="3"/>
  <c r="CJ95" i="3"/>
  <c r="CJ81" i="3"/>
  <c r="CJ93" i="3"/>
  <c r="CJ47" i="3"/>
  <c r="CJ48" i="3"/>
  <c r="CO105" i="3"/>
  <c r="CO82" i="3"/>
  <c r="CO66" i="3"/>
  <c r="CO73" i="3"/>
  <c r="CF57" i="3"/>
  <c r="CF65" i="3"/>
  <c r="CF53" i="3"/>
  <c r="CK36" i="3"/>
  <c r="CK35" i="3"/>
  <c r="CF79" i="3"/>
  <c r="CF88" i="3"/>
  <c r="CK78" i="3"/>
  <c r="CK65" i="3"/>
  <c r="CK37" i="3"/>
  <c r="CK38" i="3"/>
  <c r="CK71" i="3"/>
  <c r="CG93" i="3"/>
  <c r="CG105" i="3"/>
  <c r="CG98" i="3"/>
  <c r="CG99" i="3"/>
  <c r="CG100" i="3"/>
  <c r="CG97" i="3"/>
  <c r="CG101" i="3"/>
  <c r="CG94" i="3"/>
  <c r="CG96" i="3"/>
  <c r="CG104" i="3"/>
  <c r="CG103" i="3"/>
  <c r="CG95" i="3"/>
  <c r="CG102" i="3"/>
  <c r="CG85" i="3"/>
  <c r="CG64" i="3"/>
  <c r="CG39" i="3"/>
  <c r="CG70" i="3"/>
  <c r="CG67" i="3"/>
  <c r="CG50" i="3"/>
  <c r="CL92" i="3"/>
  <c r="CL99" i="3"/>
  <c r="CL102" i="3"/>
  <c r="CL105" i="3"/>
  <c r="CL95" i="3"/>
  <c r="CL97" i="3"/>
  <c r="CL104" i="3"/>
  <c r="CL103" i="3"/>
  <c r="CL101" i="3"/>
  <c r="CL98" i="3"/>
  <c r="CL100" i="3"/>
  <c r="CL96" i="3"/>
  <c r="CL94" i="3"/>
  <c r="CL93" i="3"/>
  <c r="CL71" i="3"/>
  <c r="R8" i="3"/>
  <c r="R12" i="3"/>
  <c r="AQ15" i="3"/>
  <c r="AR38" i="3"/>
  <c r="AR39" i="3"/>
  <c r="AR40" i="3"/>
  <c r="AR731" i="3"/>
  <c r="AR728" i="3"/>
  <c r="AR763" i="3"/>
  <c r="AR767" i="3"/>
  <c r="AR747" i="3"/>
  <c r="AR741" i="3"/>
  <c r="AR727" i="3"/>
  <c r="AR720" i="3"/>
  <c r="AR742" i="3"/>
  <c r="AR744" i="3"/>
  <c r="AR754" i="3"/>
  <c r="AR726" i="3"/>
  <c r="AR750" i="3"/>
  <c r="AR738" i="3"/>
  <c r="AR725" i="3"/>
  <c r="AR732" i="3"/>
  <c r="AR735" i="3"/>
  <c r="AR769" i="3"/>
  <c r="AR724" i="3"/>
  <c r="AR749" i="3"/>
  <c r="AR745" i="3"/>
  <c r="AR757" i="3"/>
  <c r="AR733" i="3"/>
  <c r="AR761" i="3"/>
  <c r="AR748" i="3"/>
  <c r="AR758" i="3"/>
  <c r="AR768" i="3"/>
  <c r="AR760" i="3"/>
  <c r="AR753" i="3"/>
  <c r="AR740" i="3"/>
  <c r="AR730" i="3"/>
  <c r="AR751" i="3"/>
  <c r="AR734" i="3"/>
  <c r="AR743" i="3"/>
  <c r="AR746" i="3"/>
  <c r="AR762" i="3"/>
  <c r="AR752" i="3"/>
  <c r="AR765" i="3"/>
  <c r="AR737" i="3"/>
  <c r="AR723" i="3"/>
  <c r="AR739" i="3"/>
  <c r="AR766" i="3"/>
  <c r="AR755" i="3"/>
  <c r="AR764" i="3"/>
  <c r="AR719" i="3"/>
  <c r="AR722" i="3"/>
  <c r="AR756" i="3"/>
  <c r="AR721" i="3"/>
  <c r="AR736" i="3"/>
  <c r="AR729" i="3"/>
  <c r="AR759" i="3"/>
  <c r="AP44" i="3"/>
  <c r="AP46" i="3"/>
  <c r="AP45" i="3"/>
  <c r="AR10" i="3"/>
  <c r="R13" i="3"/>
  <c r="AO11" i="3"/>
  <c r="AS16" i="3"/>
  <c r="AP577" i="3"/>
  <c r="AP558" i="3"/>
  <c r="AP564" i="3"/>
  <c r="AP576" i="3"/>
  <c r="AP561" i="3"/>
  <c r="AP545" i="3"/>
  <c r="AP546" i="3"/>
  <c r="AP544" i="3"/>
  <c r="AP560" i="3"/>
  <c r="AP579" i="3"/>
  <c r="AP553" i="3"/>
  <c r="AP552" i="3"/>
  <c r="AP548" i="3"/>
  <c r="AP571" i="3"/>
  <c r="AP573" i="3"/>
  <c r="AP581" i="3"/>
  <c r="AP557" i="3"/>
  <c r="AP551" i="3"/>
  <c r="AP556" i="3"/>
  <c r="AP580" i="3"/>
  <c r="AP563" i="3"/>
  <c r="AP572" i="3"/>
  <c r="AP550" i="3"/>
  <c r="AP565" i="3"/>
  <c r="AP568" i="3"/>
  <c r="AP555" i="3"/>
  <c r="AP559" i="3"/>
  <c r="AP562" i="3"/>
  <c r="AP567" i="3"/>
  <c r="AP549" i="3"/>
  <c r="AP578" i="3"/>
  <c r="AP554" i="3"/>
  <c r="AP570" i="3"/>
  <c r="AP575" i="3"/>
  <c r="AP569" i="3"/>
  <c r="AP566" i="3"/>
  <c r="AP547" i="3"/>
  <c r="AP574" i="3"/>
  <c r="AR218" i="3"/>
  <c r="AR231" i="3"/>
  <c r="AR224" i="3"/>
  <c r="AR219" i="3"/>
  <c r="AR220" i="3"/>
  <c r="AR226" i="3"/>
  <c r="AR228" i="3"/>
  <c r="AR223" i="3"/>
  <c r="AR222" i="3"/>
  <c r="AR227" i="3"/>
  <c r="AR221" i="3"/>
  <c r="AR230" i="3"/>
  <c r="AR229" i="3"/>
  <c r="AR225" i="3"/>
  <c r="CL26" i="3"/>
  <c r="CL23" i="3"/>
  <c r="CL25" i="3"/>
  <c r="CL24" i="3"/>
  <c r="CL55" i="3"/>
  <c r="CL63" i="3"/>
  <c r="CL50" i="3"/>
  <c r="R10" i="3"/>
  <c r="R9" i="3"/>
  <c r="AR21" i="3"/>
  <c r="AQ858" i="3"/>
  <c r="AQ856" i="3"/>
  <c r="AQ827" i="3"/>
  <c r="AQ828" i="3"/>
  <c r="AQ813" i="3"/>
  <c r="AQ814" i="3"/>
  <c r="AQ826" i="3"/>
  <c r="AQ855" i="3"/>
  <c r="AQ849" i="3"/>
  <c r="AQ835" i="3"/>
  <c r="AQ834" i="3"/>
  <c r="AQ845" i="3"/>
  <c r="AQ851" i="3"/>
  <c r="AQ863" i="3"/>
  <c r="AQ844" i="3"/>
  <c r="AQ812" i="3"/>
  <c r="AQ825" i="3"/>
  <c r="AQ839" i="3"/>
  <c r="AQ842" i="3"/>
  <c r="AQ841" i="3"/>
  <c r="AQ832" i="3"/>
  <c r="AQ840" i="3"/>
  <c r="AQ837" i="3"/>
  <c r="AQ857" i="3"/>
  <c r="AQ829" i="3"/>
  <c r="AQ853" i="3"/>
  <c r="AQ833" i="3"/>
  <c r="AQ846" i="3"/>
  <c r="AQ823" i="3"/>
  <c r="AQ822" i="3"/>
  <c r="AQ852" i="3"/>
  <c r="AQ820" i="3"/>
  <c r="AQ821" i="3"/>
  <c r="AQ824" i="3"/>
  <c r="AQ817" i="3"/>
  <c r="AQ816" i="3"/>
  <c r="AQ850" i="3"/>
  <c r="AQ836" i="3"/>
  <c r="AQ861" i="3"/>
  <c r="AQ847" i="3"/>
  <c r="AQ860" i="3"/>
  <c r="AQ838" i="3"/>
  <c r="AQ830" i="3"/>
  <c r="AQ865" i="3"/>
  <c r="AQ843" i="3"/>
  <c r="AQ854" i="3"/>
  <c r="AQ819" i="3"/>
  <c r="AQ815" i="3"/>
  <c r="AQ859" i="3"/>
  <c r="AQ866" i="3"/>
  <c r="AQ862" i="3"/>
  <c r="AQ848" i="3"/>
  <c r="AQ831" i="3"/>
  <c r="AQ818" i="3"/>
  <c r="AQ864" i="3"/>
  <c r="AQ30" i="3"/>
  <c r="AQ29" i="3"/>
  <c r="AS19" i="3"/>
  <c r="CL56" i="3"/>
  <c r="AS100" i="3"/>
  <c r="AS99" i="3"/>
  <c r="AS97" i="3"/>
  <c r="AS96" i="3"/>
  <c r="AS98" i="3"/>
  <c r="AS95" i="3"/>
  <c r="AS15" i="3"/>
  <c r="AR7" i="3"/>
  <c r="AR13" i="3"/>
  <c r="CL46" i="3"/>
  <c r="CN59" i="3"/>
  <c r="CM50" i="3"/>
  <c r="CH94" i="3"/>
  <c r="CM85" i="3"/>
  <c r="CM59" i="3"/>
  <c r="CM79" i="3"/>
  <c r="CM52" i="3"/>
  <c r="CJ86" i="3"/>
  <c r="CJ94" i="3"/>
  <c r="CO47" i="3"/>
  <c r="CO48" i="3"/>
  <c r="CJ50" i="3"/>
  <c r="CJ51" i="3"/>
  <c r="CJ49" i="3"/>
  <c r="CO83" i="3"/>
  <c r="CJ64" i="3"/>
  <c r="CJ78" i="3"/>
  <c r="CJ102" i="3"/>
  <c r="CJ60" i="3"/>
  <c r="CJ59" i="3"/>
  <c r="CO63" i="3"/>
  <c r="CO90" i="3"/>
  <c r="CO55" i="3"/>
  <c r="CO56" i="3"/>
  <c r="CF36" i="3"/>
  <c r="CF35" i="3"/>
  <c r="CF47" i="3"/>
  <c r="CF40" i="3"/>
  <c r="CK59" i="3"/>
  <c r="CF72" i="3"/>
  <c r="CF77" i="3"/>
  <c r="CF44" i="3"/>
  <c r="CK58" i="3"/>
  <c r="CK68" i="3"/>
  <c r="CK70" i="3"/>
  <c r="CG55" i="3"/>
  <c r="CG48" i="3"/>
  <c r="CG44" i="3"/>
  <c r="CL28" i="3"/>
  <c r="CL29" i="3"/>
  <c r="CL27" i="3"/>
  <c r="CG71" i="3"/>
  <c r="CL30" i="3"/>
  <c r="CL31" i="3"/>
  <c r="CL32" i="3"/>
  <c r="CG73" i="3"/>
  <c r="CL83" i="3"/>
  <c r="CL88" i="3"/>
  <c r="CL91" i="3"/>
  <c r="CL70" i="3"/>
  <c r="CL84" i="3"/>
  <c r="CL59" i="3"/>
  <c r="CG65" i="3"/>
  <c r="CN85" i="3"/>
  <c r="CM77" i="3"/>
  <c r="CM69" i="3"/>
  <c r="CH39" i="3"/>
  <c r="CH38" i="3"/>
  <c r="CH58" i="3"/>
  <c r="CH48" i="3"/>
  <c r="CM70" i="3"/>
  <c r="CM78" i="3"/>
  <c r="CM95" i="3"/>
  <c r="CM57" i="3"/>
  <c r="CJ83" i="3"/>
  <c r="CJ67" i="3"/>
  <c r="CJ105" i="3"/>
  <c r="CJ92" i="3"/>
  <c r="CJ52" i="3"/>
  <c r="CJ53" i="3"/>
  <c r="CJ68" i="3"/>
  <c r="CO88" i="3"/>
  <c r="CO78" i="3"/>
  <c r="CJ71" i="3"/>
  <c r="CO91" i="3"/>
  <c r="CO86" i="3"/>
  <c r="CO95" i="3"/>
  <c r="CO98" i="3"/>
  <c r="CF78" i="3"/>
  <c r="CF73" i="3"/>
  <c r="CK67" i="3"/>
  <c r="CK6" i="3"/>
  <c r="CK10" i="3"/>
  <c r="CK14" i="3"/>
  <c r="CK20" i="3"/>
  <c r="CK9" i="3"/>
  <c r="CK12" i="3"/>
  <c r="CK15" i="3"/>
  <c r="CK19" i="3"/>
  <c r="CK17" i="3"/>
  <c r="CK13" i="3"/>
  <c r="CK11" i="3"/>
  <c r="CK18" i="3"/>
  <c r="CK16" i="3"/>
  <c r="CK7" i="3"/>
  <c r="CK8" i="3"/>
  <c r="CF83" i="3"/>
  <c r="CK85" i="3"/>
  <c r="CF75" i="3"/>
  <c r="CK87" i="3"/>
  <c r="CK63" i="3"/>
  <c r="CK73" i="3"/>
  <c r="CK32" i="3"/>
  <c r="CK31" i="3"/>
  <c r="CK33" i="3"/>
  <c r="CK54" i="3"/>
  <c r="CG60" i="3"/>
  <c r="CG79" i="3"/>
  <c r="CG52" i="3"/>
  <c r="CG35" i="3"/>
  <c r="CG36" i="3"/>
  <c r="CG77" i="3"/>
  <c r="CG62" i="3"/>
  <c r="CG81" i="3"/>
  <c r="CL61" i="3"/>
  <c r="AR375" i="3"/>
  <c r="AR372" i="3"/>
  <c r="AR362" i="3"/>
  <c r="AR377" i="3"/>
  <c r="AR374" i="3"/>
  <c r="AR385" i="3"/>
  <c r="AR367" i="3"/>
  <c r="AR383" i="3"/>
  <c r="AR369" i="3"/>
  <c r="AR364" i="3"/>
  <c r="AR370" i="3"/>
  <c r="AR384" i="3"/>
  <c r="AR378" i="3"/>
  <c r="AR380" i="3"/>
  <c r="AR365" i="3"/>
  <c r="AR366" i="3"/>
  <c r="AR376" i="3"/>
  <c r="AR368" i="3"/>
  <c r="AR382" i="3"/>
  <c r="AR363" i="3"/>
  <c r="AR361" i="3"/>
  <c r="AR381" i="3"/>
  <c r="AR373" i="3"/>
  <c r="AR371" i="3"/>
  <c r="AR379" i="3"/>
  <c r="AS718" i="3"/>
  <c r="AS727" i="3"/>
  <c r="AS744" i="3"/>
  <c r="AS756" i="3"/>
  <c r="AS738" i="3"/>
  <c r="AS735" i="3"/>
  <c r="AS739" i="3"/>
  <c r="AS731" i="3"/>
  <c r="AS755" i="3"/>
  <c r="AS720" i="3"/>
  <c r="AS748" i="3"/>
  <c r="AS725" i="3"/>
  <c r="AS753" i="3"/>
  <c r="AS737" i="3"/>
  <c r="AS721" i="3"/>
  <c r="AS734" i="3"/>
  <c r="AS728" i="3"/>
  <c r="AS729" i="3"/>
  <c r="AS761" i="3"/>
  <c r="AS745" i="3"/>
  <c r="AS741" i="3"/>
  <c r="AS758" i="3"/>
  <c r="AS730" i="3"/>
  <c r="AS757" i="3"/>
  <c r="AS763" i="3"/>
  <c r="AS732" i="3"/>
  <c r="AS754" i="3"/>
  <c r="AS749" i="3"/>
  <c r="AS733" i="3"/>
  <c r="AS746" i="3"/>
  <c r="AS726" i="3"/>
  <c r="AS723" i="3"/>
  <c r="AS747" i="3"/>
  <c r="AS751" i="3"/>
  <c r="AS716" i="3"/>
  <c r="AS719" i="3"/>
  <c r="AS722" i="3"/>
  <c r="AS762" i="3"/>
  <c r="AS759" i="3"/>
  <c r="AS724" i="3"/>
  <c r="AS717" i="3"/>
  <c r="AS750" i="3"/>
  <c r="AS743" i="3"/>
  <c r="AS742" i="3"/>
  <c r="AS760" i="3"/>
  <c r="AS736" i="3"/>
  <c r="AS752" i="3"/>
  <c r="AS740" i="3"/>
  <c r="AO62" i="3"/>
  <c r="AO60" i="3"/>
  <c r="AO63" i="3"/>
  <c r="AO61" i="3"/>
  <c r="AR79" i="3"/>
  <c r="AR76" i="3"/>
  <c r="AR78" i="3"/>
  <c r="AR77" i="3"/>
  <c r="AR80" i="3"/>
  <c r="AP16" i="3"/>
  <c r="AR328" i="3"/>
  <c r="AR332" i="3"/>
  <c r="AR331" i="3"/>
  <c r="AR333" i="3"/>
  <c r="AR321" i="3"/>
  <c r="AR323" i="3"/>
  <c r="AR318" i="3"/>
  <c r="AR326" i="3"/>
  <c r="AR324" i="3"/>
  <c r="AR329" i="3"/>
  <c r="AR325" i="3"/>
  <c r="AR319" i="3"/>
  <c r="AR317" i="3"/>
  <c r="AR320" i="3"/>
  <c r="AR330" i="3"/>
  <c r="AR322" i="3"/>
  <c r="AR334" i="3"/>
  <c r="AR335" i="3"/>
  <c r="AR336" i="3"/>
  <c r="AR327" i="3"/>
  <c r="AR337" i="3"/>
  <c r="CN98" i="3"/>
  <c r="CN52" i="3"/>
  <c r="CM88" i="3"/>
  <c r="CH80" i="3"/>
  <c r="CH54" i="3"/>
  <c r="CH76" i="3"/>
  <c r="CH89" i="3"/>
  <c r="CM92" i="3"/>
  <c r="CM45" i="3"/>
  <c r="CM44" i="3"/>
  <c r="CM93" i="3"/>
  <c r="CM72" i="3"/>
  <c r="CM54" i="3"/>
  <c r="CJ101" i="3"/>
  <c r="CJ76" i="3"/>
  <c r="CJ84" i="3"/>
  <c r="CJ89" i="3"/>
  <c r="CO70" i="3"/>
  <c r="CO92" i="3"/>
  <c r="CO99" i="3"/>
  <c r="CO79" i="3"/>
  <c r="CO80" i="3"/>
  <c r="CO57" i="3"/>
  <c r="CO74" i="3"/>
  <c r="CF48" i="3"/>
  <c r="CF89" i="3"/>
  <c r="CF15" i="3"/>
  <c r="CF8" i="3"/>
  <c r="CF17" i="3"/>
  <c r="CF19" i="3"/>
  <c r="CF20" i="3"/>
  <c r="CF13" i="3"/>
  <c r="CF10" i="3"/>
  <c r="CF6" i="3"/>
  <c r="CF7" i="3"/>
  <c r="CF16" i="3"/>
  <c r="CF14" i="3"/>
  <c r="CF11" i="3"/>
  <c r="CF9" i="3"/>
  <c r="CF12" i="3"/>
  <c r="CF18" i="3"/>
  <c r="CF54" i="3"/>
  <c r="CF34" i="3"/>
  <c r="CF62" i="3"/>
  <c r="CF91" i="3"/>
  <c r="CF93" i="3"/>
  <c r="CF99" i="3"/>
  <c r="CF98" i="3"/>
  <c r="CF95" i="3"/>
  <c r="CF103" i="3"/>
  <c r="CF105" i="3"/>
  <c r="CF90" i="3"/>
  <c r="CF94" i="3"/>
  <c r="CF97" i="3"/>
  <c r="CF104" i="3"/>
  <c r="CF100" i="3"/>
  <c r="CF101" i="3"/>
  <c r="CF102" i="3"/>
  <c r="CF96" i="3"/>
  <c r="CF92" i="3"/>
  <c r="CK34" i="3"/>
  <c r="CF50" i="3"/>
  <c r="CF41" i="3"/>
  <c r="CF42" i="3"/>
  <c r="CK76" i="3"/>
  <c r="CK88" i="3"/>
  <c r="CK61" i="3"/>
  <c r="CG86" i="3"/>
  <c r="CG74" i="3"/>
  <c r="CG29" i="3"/>
  <c r="CG27" i="3"/>
  <c r="CG28" i="3"/>
  <c r="CG76" i="3"/>
  <c r="CG75" i="3"/>
  <c r="CG90" i="3"/>
  <c r="CG59" i="3"/>
  <c r="CG88" i="3"/>
  <c r="CG84" i="3"/>
  <c r="CL80" i="3"/>
  <c r="CL90" i="3"/>
  <c r="CL64" i="3"/>
  <c r="CL75" i="3"/>
  <c r="AQ12" i="3"/>
  <c r="CN99" i="3"/>
  <c r="CN83" i="3"/>
  <c r="CN89" i="3"/>
  <c r="CM43" i="3"/>
  <c r="CM66" i="3"/>
  <c r="CM28" i="3"/>
  <c r="CM25" i="3"/>
  <c r="CM26" i="3"/>
  <c r="CM27" i="3"/>
  <c r="CM68" i="3"/>
  <c r="CJ74" i="3"/>
  <c r="CJ36" i="3"/>
  <c r="CJ39" i="3"/>
  <c r="CJ37" i="3"/>
  <c r="CJ35" i="3"/>
  <c r="CJ38" i="3"/>
  <c r="CJ62" i="3"/>
  <c r="CJ75" i="3"/>
  <c r="CO71" i="3"/>
  <c r="CJ54" i="3"/>
  <c r="CO93" i="3"/>
  <c r="CO81" i="3"/>
  <c r="CO100" i="3"/>
  <c r="CO77" i="3"/>
  <c r="CF67" i="3"/>
  <c r="CF76" i="3"/>
  <c r="CF59" i="3"/>
  <c r="CF69" i="3"/>
  <c r="CF61" i="3"/>
  <c r="CF28" i="3"/>
  <c r="CF25" i="3"/>
  <c r="CF26" i="3"/>
  <c r="CF27" i="3"/>
  <c r="CK72" i="3"/>
  <c r="CK82" i="3"/>
  <c r="CF43" i="3"/>
  <c r="CK57" i="3"/>
  <c r="CF52" i="3"/>
  <c r="CF86" i="3"/>
  <c r="CK62" i="3"/>
  <c r="CK48" i="3"/>
  <c r="CK51" i="3"/>
  <c r="CK83" i="3"/>
  <c r="CG46" i="3"/>
  <c r="CG8" i="3"/>
  <c r="CG7" i="3"/>
  <c r="CG19" i="3"/>
  <c r="CG9" i="3"/>
  <c r="CG22" i="3"/>
  <c r="CG17" i="3"/>
  <c r="CG6" i="3"/>
  <c r="CG12" i="3"/>
  <c r="CG10" i="3"/>
  <c r="CG14" i="3"/>
  <c r="CG20" i="3"/>
  <c r="CG13" i="3"/>
  <c r="CG18" i="3"/>
  <c r="CG15" i="3"/>
  <c r="CG21" i="3"/>
  <c r="CG16" i="3"/>
  <c r="CG11" i="3"/>
  <c r="CG78" i="3"/>
  <c r="CG82" i="3"/>
  <c r="CG92" i="3"/>
  <c r="CG37" i="3"/>
  <c r="CG38" i="3"/>
  <c r="CL85" i="3"/>
  <c r="CG54" i="3"/>
  <c r="CH52" i="3"/>
  <c r="CM94" i="3"/>
  <c r="CM81" i="3"/>
  <c r="CJ77" i="3"/>
  <c r="CJ70" i="3"/>
  <c r="CJ72" i="3"/>
  <c r="CJ79" i="3"/>
  <c r="CJ66" i="3"/>
  <c r="CJ91" i="3"/>
  <c r="CJ58" i="3"/>
  <c r="CO104" i="3"/>
  <c r="CJ90" i="3"/>
  <c r="CO50" i="3"/>
  <c r="CO49" i="3"/>
  <c r="CO51" i="3"/>
  <c r="CJ61" i="3"/>
  <c r="CO76" i="3"/>
  <c r="CJ45" i="3"/>
  <c r="CJ46" i="3"/>
  <c r="CJ44" i="3"/>
  <c r="CO85" i="3"/>
  <c r="CO101" i="3"/>
  <c r="CO84" i="3"/>
  <c r="CF37" i="3"/>
  <c r="CF38" i="3"/>
  <c r="CF29" i="3"/>
  <c r="CF30" i="3"/>
  <c r="CF33" i="3"/>
  <c r="CF31" i="3"/>
  <c r="CF32" i="3"/>
  <c r="CF81" i="3"/>
  <c r="CF70" i="3"/>
  <c r="CF71" i="3"/>
  <c r="CK53" i="3"/>
  <c r="CK74" i="3"/>
  <c r="CG63" i="3"/>
  <c r="CG26" i="3"/>
  <c r="CG24" i="3"/>
  <c r="CG23" i="3"/>
  <c r="CG25" i="3"/>
  <c r="CG40" i="3"/>
  <c r="CG41" i="3"/>
  <c r="CG43" i="3"/>
  <c r="CG56" i="3"/>
  <c r="CG33" i="3"/>
  <c r="CG34" i="3"/>
  <c r="CG72" i="3"/>
  <c r="CG69" i="3"/>
  <c r="CL76" i="3"/>
  <c r="CG83" i="3"/>
  <c r="CL78" i="3"/>
  <c r="CL86" i="3"/>
  <c r="CL33" i="3"/>
  <c r="CL34" i="3"/>
  <c r="CL87" i="3"/>
  <c r="AS397" i="3"/>
  <c r="AS398" i="3"/>
  <c r="AS408" i="3"/>
  <c r="AS393" i="3"/>
  <c r="AS413" i="3"/>
  <c r="AS407" i="3"/>
  <c r="AS414" i="3"/>
  <c r="AS411" i="3"/>
  <c r="AS415" i="3"/>
  <c r="AS409" i="3"/>
  <c r="AS410" i="3"/>
  <c r="AS403" i="3"/>
  <c r="AS400" i="3"/>
  <c r="AS392" i="3"/>
  <c r="AS416" i="3"/>
  <c r="AS412" i="3"/>
  <c r="AS402" i="3"/>
  <c r="AS394" i="3"/>
  <c r="AS396" i="3"/>
  <c r="AS405" i="3"/>
  <c r="AS406" i="3"/>
  <c r="AS404" i="3"/>
  <c r="AS399" i="3"/>
  <c r="AS401" i="3"/>
  <c r="AS417" i="3"/>
  <c r="AS395" i="3"/>
  <c r="AP12" i="3"/>
  <c r="AO14" i="3"/>
  <c r="AS61" i="3"/>
  <c r="AS64" i="3"/>
  <c r="AS62" i="3"/>
  <c r="AS63" i="3"/>
  <c r="AP11" i="3"/>
  <c r="AR34" i="3"/>
  <c r="AR35" i="3"/>
  <c r="AP49" i="3"/>
  <c r="AP47" i="3"/>
  <c r="AP48" i="3"/>
  <c r="AR837" i="3"/>
  <c r="AR860" i="3"/>
  <c r="AR832" i="3"/>
  <c r="AR845" i="3"/>
  <c r="AR849" i="3"/>
  <c r="AR873" i="3"/>
  <c r="AR854" i="3"/>
  <c r="AR846" i="3"/>
  <c r="AR861" i="3"/>
  <c r="AR863" i="3"/>
  <c r="AR866" i="3"/>
  <c r="AR842" i="3"/>
  <c r="AR853" i="3"/>
  <c r="AR855" i="3"/>
  <c r="AR825" i="3"/>
  <c r="AR824" i="3"/>
  <c r="AR869" i="3"/>
  <c r="AR851" i="3"/>
  <c r="AR829" i="3"/>
  <c r="AR835" i="3"/>
  <c r="AR862" i="3"/>
  <c r="AR827" i="3"/>
  <c r="AR870" i="3"/>
  <c r="AR826" i="3"/>
  <c r="AR858" i="3"/>
  <c r="AR839" i="3"/>
  <c r="AR865" i="3"/>
  <c r="AR872" i="3"/>
  <c r="AR843" i="3"/>
  <c r="AR831" i="3"/>
  <c r="AR834" i="3"/>
  <c r="AR859" i="3"/>
  <c r="AR836" i="3"/>
  <c r="AR852" i="3"/>
  <c r="AR850" i="3"/>
  <c r="AR830" i="3"/>
  <c r="AR847" i="3"/>
  <c r="AR822" i="3"/>
  <c r="AR868" i="3"/>
  <c r="AR867" i="3"/>
  <c r="AR864" i="3"/>
  <c r="AR857" i="3"/>
  <c r="AR871" i="3"/>
  <c r="AR844" i="3"/>
  <c r="AR833" i="3"/>
  <c r="AR874" i="3"/>
  <c r="AR841" i="3"/>
  <c r="AR838" i="3"/>
  <c r="AR840" i="3"/>
  <c r="AR823" i="3"/>
  <c r="AR856" i="3"/>
  <c r="AR875" i="3"/>
  <c r="AR876" i="3"/>
  <c r="AR828" i="3"/>
  <c r="AR848" i="3"/>
  <c r="CG42" i="3"/>
  <c r="CG89" i="3"/>
  <c r="CL51" i="3"/>
  <c r="AO16" i="3"/>
  <c r="AS366" i="3"/>
  <c r="AS383" i="3"/>
  <c r="AS389" i="3"/>
  <c r="AS380" i="3"/>
  <c r="AS386" i="3"/>
  <c r="AS369" i="3"/>
  <c r="AS371" i="3"/>
  <c r="AS372" i="3"/>
  <c r="AS370" i="3"/>
  <c r="AS368" i="3"/>
  <c r="AS382" i="3"/>
  <c r="AS379" i="3"/>
  <c r="AS367" i="3"/>
  <c r="AS381" i="3"/>
  <c r="AS388" i="3"/>
  <c r="AS376" i="3"/>
  <c r="AS377" i="3"/>
  <c r="AS384" i="3"/>
  <c r="AS373" i="3"/>
  <c r="AS385" i="3"/>
  <c r="AS378" i="3"/>
  <c r="AS375" i="3"/>
  <c r="AS390" i="3"/>
  <c r="AS374" i="3"/>
  <c r="AS391" i="3"/>
  <c r="AS387" i="3"/>
  <c r="AP65" i="3"/>
  <c r="AP67" i="3"/>
  <c r="AP66" i="3"/>
  <c r="AP64" i="3"/>
  <c r="AS173" i="3"/>
  <c r="AS168" i="3"/>
  <c r="AS165" i="3"/>
  <c r="AS164" i="3"/>
  <c r="AS172" i="3"/>
  <c r="AS163" i="3"/>
  <c r="AS171" i="3"/>
  <c r="AS170" i="3"/>
  <c r="AS167" i="3"/>
  <c r="AS169" i="3"/>
  <c r="AS166" i="3"/>
  <c r="AQ146" i="3"/>
  <c r="AQ150" i="3"/>
  <c r="AQ147" i="3"/>
  <c r="AQ142" i="3"/>
  <c r="AQ145" i="3"/>
  <c r="AQ151" i="3"/>
  <c r="AQ143" i="3"/>
  <c r="AQ149" i="3"/>
  <c r="AQ148" i="3"/>
  <c r="AQ144" i="3"/>
  <c r="CM99" i="3"/>
  <c r="CM101" i="3"/>
  <c r="CM98" i="3"/>
  <c r="CM102" i="3"/>
  <c r="CM97" i="3"/>
  <c r="CM103" i="3"/>
  <c r="CM105" i="3"/>
  <c r="CM100" i="3"/>
  <c r="CM96" i="3"/>
  <c r="CM104" i="3"/>
  <c r="CO64" i="3"/>
  <c r="CK39" i="3"/>
  <c r="CK75" i="3"/>
  <c r="CL47" i="3"/>
  <c r="CO94" i="3"/>
  <c r="CK21" i="3"/>
  <c r="CK22" i="3"/>
  <c r="CK23" i="3"/>
  <c r="CK24" i="3"/>
  <c r="CO20" i="3"/>
  <c r="CO12" i="3"/>
  <c r="CO25" i="3"/>
  <c r="CO21" i="3"/>
  <c r="CO16" i="3"/>
  <c r="CO26" i="3"/>
  <c r="CO11" i="3"/>
  <c r="CO10" i="3"/>
  <c r="CO17" i="3"/>
  <c r="CO6" i="3"/>
  <c r="CO9" i="3"/>
  <c r="CO22" i="3"/>
  <c r="CO15" i="3"/>
  <c r="CO19" i="3"/>
  <c r="CO8" i="3"/>
  <c r="CO18" i="3"/>
  <c r="CO13" i="3"/>
  <c r="CO24" i="3"/>
  <c r="CO7" i="3"/>
  <c r="CO14" i="3"/>
  <c r="CO23" i="3"/>
  <c r="CL58" i="3"/>
  <c r="CL81" i="3"/>
  <c r="CO97" i="3"/>
  <c r="CK60" i="3"/>
  <c r="CL65" i="3"/>
  <c r="BQ186" i="3" l="1"/>
  <c r="BQ351" i="3"/>
  <c r="BQ242" i="3"/>
  <c r="BQ218" i="3"/>
  <c r="BQ129" i="3"/>
  <c r="BQ112" i="3"/>
  <c r="BQ147" i="3"/>
  <c r="BQ258" i="3"/>
  <c r="BQ246" i="3"/>
  <c r="AT16" i="3"/>
  <c r="AT14" i="3"/>
  <c r="AT61" i="3"/>
  <c r="AT63" i="3"/>
  <c r="AT60" i="3"/>
  <c r="AT62" i="3"/>
  <c r="AT11" i="3"/>
  <c r="AT205" i="3"/>
  <c r="AT203" i="3"/>
  <c r="AT207" i="3"/>
  <c r="AT202" i="3"/>
  <c r="AT200" i="3"/>
  <c r="AT209" i="3"/>
  <c r="AT210" i="3"/>
  <c r="AT211" i="3"/>
  <c r="G21" i="3" s="1"/>
  <c r="H21" i="3" s="1"/>
  <c r="I21" i="3" s="1"/>
  <c r="AT204" i="3"/>
  <c r="AT206" i="3"/>
  <c r="AT199" i="3"/>
  <c r="AT201" i="3"/>
  <c r="AT208" i="3"/>
  <c r="AT82" i="3"/>
  <c r="G17" i="3" s="1"/>
  <c r="H17" i="3" s="1"/>
  <c r="I17" i="3" s="1"/>
  <c r="AT79" i="3"/>
  <c r="AT78" i="3"/>
  <c r="AT80" i="3"/>
  <c r="AT81" i="3"/>
  <c r="AT768" i="3"/>
  <c r="AT737" i="3"/>
  <c r="AT776" i="3"/>
  <c r="AT756" i="3"/>
  <c r="AT761" i="3"/>
  <c r="AT748" i="3"/>
  <c r="AT738" i="3"/>
  <c r="AT735" i="3"/>
  <c r="AT770" i="3"/>
  <c r="AT747" i="3"/>
  <c r="AT769" i="3"/>
  <c r="AT729" i="3"/>
  <c r="AT731" i="3"/>
  <c r="AT765" i="3"/>
  <c r="AT734" i="3"/>
  <c r="AT732" i="3"/>
  <c r="AT744" i="3"/>
  <c r="AT745" i="3"/>
  <c r="AT771" i="3"/>
  <c r="AT772" i="3"/>
  <c r="AT736" i="3"/>
  <c r="AT767" i="3"/>
  <c r="AT750" i="3"/>
  <c r="AT739" i="3"/>
  <c r="AT753" i="3"/>
  <c r="AT759" i="3"/>
  <c r="AT749" i="3"/>
  <c r="AT763" i="3"/>
  <c r="AT752" i="3"/>
  <c r="AT742" i="3"/>
  <c r="AT730" i="3"/>
  <c r="AT779" i="3"/>
  <c r="AT764" i="3"/>
  <c r="AT751" i="3"/>
  <c r="AT757" i="3"/>
  <c r="AT754" i="3"/>
  <c r="AT773" i="3"/>
  <c r="AT755" i="3"/>
  <c r="AT746" i="3"/>
  <c r="AT766" i="3"/>
  <c r="AT762" i="3"/>
  <c r="AT777" i="3"/>
  <c r="AT733" i="3"/>
  <c r="AT760" i="3"/>
  <c r="AT758" i="3"/>
  <c r="AT743" i="3"/>
  <c r="AT780" i="3"/>
  <c r="AT740" i="3"/>
  <c r="AT741" i="3"/>
  <c r="AT774" i="3"/>
  <c r="AT778" i="3"/>
  <c r="AT775" i="3"/>
  <c r="AT318" i="3"/>
  <c r="AT311" i="3"/>
  <c r="AT313" i="3"/>
  <c r="AT304" i="3"/>
  <c r="AT316" i="3"/>
  <c r="AT303" i="3"/>
  <c r="AT307" i="3"/>
  <c r="AT299" i="3"/>
  <c r="AT300" i="3"/>
  <c r="AT305" i="3"/>
  <c r="AT312" i="3"/>
  <c r="AT315" i="3"/>
  <c r="AT309" i="3"/>
  <c r="AT310" i="3"/>
  <c r="AT308" i="3"/>
  <c r="AT314" i="3"/>
  <c r="AT317" i="3"/>
  <c r="AT319" i="3"/>
  <c r="AT306" i="3"/>
  <c r="AT301" i="3"/>
  <c r="AT302" i="3"/>
  <c r="AT18" i="3"/>
  <c r="AT236" i="3"/>
  <c r="AT234" i="3"/>
  <c r="AT235" i="3"/>
  <c r="AT239" i="3"/>
  <c r="AT228" i="3"/>
  <c r="AT240" i="3"/>
  <c r="AT230" i="3"/>
  <c r="AT237" i="3"/>
  <c r="AT238" i="3"/>
  <c r="AT227" i="3"/>
  <c r="AT233" i="3"/>
  <c r="AT241" i="3"/>
  <c r="AT232" i="3"/>
  <c r="AT231" i="3"/>
  <c r="AT229" i="3"/>
  <c r="AT242" i="3"/>
  <c r="AT114" i="3"/>
  <c r="AT113" i="3"/>
  <c r="AT112" i="3"/>
  <c r="AT109" i="3"/>
  <c r="AT108" i="3"/>
  <c r="AT110" i="3"/>
  <c r="AT115" i="3"/>
  <c r="AT111" i="3"/>
  <c r="AT19" i="3"/>
  <c r="AT124" i="3"/>
  <c r="AT131" i="3"/>
  <c r="AT127" i="3"/>
  <c r="AT128" i="3"/>
  <c r="AT125" i="3"/>
  <c r="AT126" i="3"/>
  <c r="AT129" i="3"/>
  <c r="AT130" i="3"/>
  <c r="AT42" i="3"/>
  <c r="AT43" i="3"/>
  <c r="AT41" i="3"/>
  <c r="AT448" i="3"/>
  <c r="AT430" i="3"/>
  <c r="AT449" i="3"/>
  <c r="AT441" i="3"/>
  <c r="AT446" i="3"/>
  <c r="AT428" i="3"/>
  <c r="AT443" i="3"/>
  <c r="AT433" i="3"/>
  <c r="AT423" i="3"/>
  <c r="T15" i="3"/>
  <c r="AT434" i="3"/>
  <c r="AT442" i="3"/>
  <c r="AT445" i="3"/>
  <c r="AT427" i="3"/>
  <c r="AT439" i="3"/>
  <c r="AT424" i="3"/>
  <c r="AT422" i="3"/>
  <c r="AT426" i="3"/>
  <c r="AT447" i="3"/>
  <c r="AT440" i="3"/>
  <c r="AT438" i="3"/>
  <c r="AT429" i="3"/>
  <c r="AT431" i="3"/>
  <c r="AT425" i="3"/>
  <c r="AT435" i="3"/>
  <c r="AT420" i="3"/>
  <c r="AT432" i="3"/>
  <c r="AT437" i="3"/>
  <c r="AT444" i="3"/>
  <c r="AT436" i="3"/>
  <c r="AT421" i="3"/>
  <c r="AT13" i="3"/>
  <c r="AT288" i="3"/>
  <c r="AT296" i="3"/>
  <c r="AT282" i="3"/>
  <c r="AT291" i="3"/>
  <c r="AT297" i="3"/>
  <c r="AT290" i="3"/>
  <c r="AT280" i="3"/>
  <c r="AT293" i="3"/>
  <c r="AT289" i="3"/>
  <c r="AT292" i="3"/>
  <c r="AT285" i="3"/>
  <c r="AT294" i="3"/>
  <c r="AT281" i="3"/>
  <c r="AT283" i="3"/>
  <c r="AT286" i="3"/>
  <c r="AT287" i="3"/>
  <c r="AT295" i="3"/>
  <c r="AT284" i="3"/>
  <c r="AT279" i="3"/>
  <c r="AT298" i="3"/>
  <c r="AT7" i="3"/>
  <c r="AT158" i="3"/>
  <c r="AT153" i="3"/>
  <c r="AT154" i="3"/>
  <c r="AT161" i="3"/>
  <c r="AT152" i="3"/>
  <c r="AT160" i="3"/>
  <c r="AT159" i="3"/>
  <c r="AT157" i="3"/>
  <c r="AT156" i="3"/>
  <c r="AT155" i="3"/>
  <c r="AT139" i="3"/>
  <c r="AT137" i="3"/>
  <c r="AT141" i="3"/>
  <c r="AT140" i="3"/>
  <c r="AT132" i="3"/>
  <c r="AT138" i="3"/>
  <c r="AT133" i="3"/>
  <c r="AT135" i="3"/>
  <c r="AT136" i="3"/>
  <c r="AT134" i="3"/>
  <c r="AT654" i="3"/>
  <c r="AT640" i="3"/>
  <c r="AT667" i="3"/>
  <c r="AT657" i="3"/>
  <c r="AT670" i="3"/>
  <c r="AT664" i="3"/>
  <c r="AT677" i="3"/>
  <c r="AT656" i="3"/>
  <c r="AT665" i="3"/>
  <c r="AT678" i="3"/>
  <c r="AT668" i="3"/>
  <c r="AT662" i="3"/>
  <c r="AT660" i="3"/>
  <c r="AT641" i="3"/>
  <c r="AT674" i="3"/>
  <c r="AT644" i="3"/>
  <c r="AT661" i="3"/>
  <c r="AT635" i="3"/>
  <c r="AT659" i="3"/>
  <c r="AT645" i="3"/>
  <c r="AT643" i="3"/>
  <c r="AT673" i="3"/>
  <c r="AT669" i="3"/>
  <c r="AT672" i="3"/>
  <c r="AT637" i="3"/>
  <c r="AT666" i="3"/>
  <c r="AT653" i="3"/>
  <c r="AT671" i="3"/>
  <c r="AT642" i="3"/>
  <c r="AT639" i="3"/>
  <c r="AT636" i="3"/>
  <c r="AT676" i="3"/>
  <c r="AT655" i="3"/>
  <c r="AT675" i="3"/>
  <c r="AT663" i="3"/>
  <c r="AT650" i="3"/>
  <c r="AT649" i="3"/>
  <c r="AT651" i="3"/>
  <c r="AT646" i="3"/>
  <c r="AT658" i="3"/>
  <c r="AT638" i="3"/>
  <c r="AT652" i="3"/>
  <c r="AT679" i="3"/>
  <c r="AT648" i="3"/>
  <c r="AT647" i="3"/>
  <c r="AT58" i="3"/>
  <c r="AT59" i="3"/>
  <c r="AT57" i="3"/>
  <c r="AT56" i="3"/>
  <c r="AT48" i="3"/>
  <c r="AT47" i="3"/>
  <c r="AT49" i="3"/>
  <c r="AT68" i="3"/>
  <c r="AT72" i="3"/>
  <c r="AT70" i="3"/>
  <c r="AT71" i="3"/>
  <c r="AT69" i="3"/>
  <c r="AT12" i="3"/>
  <c r="AT24" i="3"/>
  <c r="AT25" i="3"/>
  <c r="AT55" i="3"/>
  <c r="AT53" i="3"/>
  <c r="AT54" i="3"/>
  <c r="AT26" i="3"/>
  <c r="AT409" i="3"/>
  <c r="AT412" i="3"/>
  <c r="AT400" i="3"/>
  <c r="AT403" i="3"/>
  <c r="AT408" i="3"/>
  <c r="AT398" i="3"/>
  <c r="AT410" i="3"/>
  <c r="AT415" i="3"/>
  <c r="AT416" i="3"/>
  <c r="AT394" i="3"/>
  <c r="AT411" i="3"/>
  <c r="AT396" i="3"/>
  <c r="AT417" i="3"/>
  <c r="AT407" i="3"/>
  <c r="AT399" i="3"/>
  <c r="AT413" i="3"/>
  <c r="AT395" i="3"/>
  <c r="AT406" i="3"/>
  <c r="AT402" i="3"/>
  <c r="AT393" i="3"/>
  <c r="AT405" i="3"/>
  <c r="AT397" i="3"/>
  <c r="AT419" i="3"/>
  <c r="G24" i="3" s="1"/>
  <c r="H24" i="3" s="1"/>
  <c r="I24" i="3" s="1"/>
  <c r="AT401" i="3"/>
  <c r="AT404" i="3"/>
  <c r="AT414" i="3"/>
  <c r="AT418" i="3"/>
  <c r="AT44" i="3"/>
  <c r="AT46" i="3"/>
  <c r="AT45" i="3"/>
  <c r="AT6" i="3"/>
  <c r="AT196" i="3"/>
  <c r="AT197" i="3"/>
  <c r="AT195" i="3"/>
  <c r="AT187" i="3"/>
  <c r="AT192" i="3"/>
  <c r="AT189" i="3"/>
  <c r="AT188" i="3"/>
  <c r="AT186" i="3"/>
  <c r="AT193" i="3"/>
  <c r="AT191" i="3"/>
  <c r="AT198" i="3"/>
  <c r="AT194" i="3"/>
  <c r="AT190" i="3"/>
  <c r="AT100" i="3"/>
  <c r="AT96" i="3"/>
  <c r="AT97" i="3"/>
  <c r="AT101" i="3"/>
  <c r="AT95" i="3"/>
  <c r="AT98" i="3"/>
  <c r="AT99" i="3"/>
  <c r="AT918" i="3"/>
  <c r="AT899" i="3"/>
  <c r="AT928" i="3"/>
  <c r="AT896" i="3"/>
  <c r="AT933" i="3"/>
  <c r="AT901" i="3"/>
  <c r="AT911" i="3"/>
  <c r="AT921" i="3"/>
  <c r="AT922" i="3"/>
  <c r="AT946" i="3"/>
  <c r="AT914" i="3"/>
  <c r="AT956" i="3"/>
  <c r="AT924" i="3"/>
  <c r="AT929" i="3"/>
  <c r="AT897" i="3"/>
  <c r="AT955" i="3"/>
  <c r="AT930" i="3"/>
  <c r="AT915" i="3"/>
  <c r="AT942" i="3"/>
  <c r="AT910" i="3"/>
  <c r="AT952" i="3"/>
  <c r="AT920" i="3"/>
  <c r="AT957" i="3"/>
  <c r="AT925" i="3"/>
  <c r="AT919" i="3"/>
  <c r="AT954" i="3"/>
  <c r="AT900" i="3"/>
  <c r="AT938" i="3"/>
  <c r="AT906" i="3"/>
  <c r="AT948" i="3"/>
  <c r="AT916" i="3"/>
  <c r="AT949" i="3"/>
  <c r="AT917" i="3"/>
  <c r="AT959" i="3"/>
  <c r="AT950" i="3"/>
  <c r="AT932" i="3"/>
  <c r="AT944" i="3"/>
  <c r="AT912" i="3"/>
  <c r="AT945" i="3"/>
  <c r="AT913" i="3"/>
  <c r="AT943" i="3"/>
  <c r="AT923" i="3"/>
  <c r="AT934" i="3"/>
  <c r="AT939" i="3"/>
  <c r="AT927" i="3"/>
  <c r="AT935" i="3"/>
  <c r="AT940" i="3"/>
  <c r="AT909" i="3"/>
  <c r="AT951" i="3"/>
  <c r="AT898" i="3"/>
  <c r="AT937" i="3"/>
  <c r="AT907" i="3"/>
  <c r="AT931" i="3"/>
  <c r="AT903" i="3"/>
  <c r="AT947" i="3"/>
  <c r="AT953" i="3"/>
  <c r="AT941" i="3"/>
  <c r="AT905" i="3"/>
  <c r="AT926" i="3"/>
  <c r="AT908" i="3"/>
  <c r="AT958" i="3"/>
  <c r="AT904" i="3"/>
  <c r="AT902" i="3"/>
  <c r="AT936" i="3"/>
  <c r="AT27" i="3"/>
  <c r="AT28" i="3"/>
  <c r="AT17" i="3"/>
  <c r="AT123" i="3"/>
  <c r="AT116" i="3"/>
  <c r="AT118" i="3"/>
  <c r="AT121" i="3"/>
  <c r="AT119" i="3"/>
  <c r="AT120" i="3"/>
  <c r="AT117" i="3"/>
  <c r="AT122" i="3"/>
  <c r="AT77" i="3"/>
  <c r="AT75" i="3"/>
  <c r="AT74" i="3"/>
  <c r="AT73" i="3"/>
  <c r="AT76" i="3"/>
  <c r="AT38" i="3"/>
  <c r="AT36" i="3"/>
  <c r="AT37" i="3"/>
  <c r="AT368" i="3"/>
  <c r="AT382" i="3"/>
  <c r="AT389" i="3"/>
  <c r="AT369" i="3"/>
  <c r="AT385" i="3"/>
  <c r="AT392" i="3"/>
  <c r="AT381" i="3"/>
  <c r="AT388" i="3"/>
  <c r="AT378" i="3"/>
  <c r="AT386" i="3"/>
  <c r="AT387" i="3"/>
  <c r="AT380" i="3"/>
  <c r="AT384" i="3"/>
  <c r="AT370" i="3"/>
  <c r="AT374" i="3"/>
  <c r="AT390" i="3"/>
  <c r="AT367" i="3"/>
  <c r="AT375" i="3"/>
  <c r="AT391" i="3"/>
  <c r="AT383" i="3"/>
  <c r="AT376" i="3"/>
  <c r="AT372" i="3"/>
  <c r="AT371" i="3"/>
  <c r="AT373" i="3"/>
  <c r="AT377" i="3"/>
  <c r="AT379" i="3"/>
  <c r="AT166" i="3"/>
  <c r="AT169" i="3"/>
  <c r="AT163" i="3"/>
  <c r="AT168" i="3"/>
  <c r="AT172" i="3"/>
  <c r="AT170" i="3"/>
  <c r="AT167" i="3"/>
  <c r="AT165" i="3"/>
  <c r="AT171" i="3"/>
  <c r="AT162" i="3"/>
  <c r="AT164" i="3"/>
  <c r="AT479" i="3"/>
  <c r="AT453" i="3"/>
  <c r="AT451" i="3"/>
  <c r="AT470" i="3"/>
  <c r="AT455" i="3"/>
  <c r="AT475" i="3"/>
  <c r="AT473" i="3"/>
  <c r="AT462" i="3"/>
  <c r="AT469" i="3"/>
  <c r="AT477" i="3"/>
  <c r="AT466" i="3"/>
  <c r="AT464" i="3"/>
  <c r="AT450" i="3"/>
  <c r="AT457" i="3"/>
  <c r="AT472" i="3"/>
  <c r="AT452" i="3"/>
  <c r="AT471" i="3"/>
  <c r="AT476" i="3"/>
  <c r="AT459" i="3"/>
  <c r="AT460" i="3"/>
  <c r="AT478" i="3"/>
  <c r="AT468" i="3"/>
  <c r="AT458" i="3"/>
  <c r="AT463" i="3"/>
  <c r="AT481" i="3"/>
  <c r="AT454" i="3"/>
  <c r="AT480" i="3"/>
  <c r="AT465" i="3"/>
  <c r="AT461" i="3"/>
  <c r="AT456" i="3"/>
  <c r="AT467" i="3"/>
  <c r="AT474" i="3"/>
  <c r="AT106" i="3"/>
  <c r="AT104" i="3"/>
  <c r="AT105" i="3"/>
  <c r="AT107" i="3"/>
  <c r="G19" i="3" s="1"/>
  <c r="H19" i="3" s="1"/>
  <c r="I19" i="3" s="1"/>
  <c r="AT103" i="3"/>
  <c r="AT102" i="3"/>
  <c r="AT261" i="3"/>
  <c r="AT270" i="3"/>
  <c r="AT267" i="3"/>
  <c r="AT272" i="3"/>
  <c r="AT274" i="3"/>
  <c r="AT263" i="3"/>
  <c r="AT273" i="3"/>
  <c r="AT276" i="3"/>
  <c r="AT278" i="3"/>
  <c r="AT266" i="3"/>
  <c r="AT271" i="3"/>
  <c r="AT275" i="3"/>
  <c r="AT277" i="3"/>
  <c r="AT269" i="3"/>
  <c r="AT264" i="3"/>
  <c r="AT262" i="3"/>
  <c r="AT265" i="3"/>
  <c r="AT268" i="3"/>
  <c r="AT260" i="3"/>
  <c r="G22" i="3" s="1"/>
  <c r="H22" i="3" s="1"/>
  <c r="I22" i="3" s="1"/>
  <c r="AT226" i="3"/>
  <c r="AT218" i="3"/>
  <c r="AT212" i="3"/>
  <c r="AT224" i="3"/>
  <c r="AT222" i="3"/>
  <c r="AT225" i="3"/>
  <c r="AT223" i="3"/>
  <c r="AT215" i="3"/>
  <c r="AT219" i="3"/>
  <c r="AT216" i="3"/>
  <c r="AT217" i="3"/>
  <c r="AT221" i="3"/>
  <c r="AT213" i="3"/>
  <c r="AT220" i="3"/>
  <c r="AT214" i="3"/>
  <c r="AT33" i="3"/>
  <c r="AT32" i="3"/>
  <c r="AT31" i="3"/>
  <c r="AT30" i="3"/>
  <c r="AT985" i="3"/>
  <c r="AT968" i="3"/>
  <c r="AT982" i="3"/>
  <c r="AT1005" i="3"/>
  <c r="AT995" i="3"/>
  <c r="AT969" i="3"/>
  <c r="AT975" i="3"/>
  <c r="AT965" i="3"/>
  <c r="AT978" i="3"/>
  <c r="AT997" i="3"/>
  <c r="AT1000" i="3"/>
  <c r="AT1001" i="3"/>
  <c r="AT996" i="3"/>
  <c r="AT1003" i="3"/>
  <c r="AT994" i="3"/>
  <c r="AT972" i="3"/>
  <c r="AT980" i="3"/>
  <c r="AT976" i="3"/>
  <c r="AT979" i="3"/>
  <c r="AT961" i="3"/>
  <c r="AT981" i="3"/>
  <c r="AT960" i="3"/>
  <c r="AT998" i="3"/>
  <c r="AT973" i="3"/>
  <c r="AT993" i="3"/>
  <c r="AT1002" i="3"/>
  <c r="AT988" i="3"/>
  <c r="AT971" i="3"/>
  <c r="AT999" i="3"/>
  <c r="AT983" i="3"/>
  <c r="AT987" i="3"/>
  <c r="AT977" i="3"/>
  <c r="AT989" i="3"/>
  <c r="AT966" i="3"/>
  <c r="AT967" i="3"/>
  <c r="AT962" i="3"/>
  <c r="AT1004" i="3"/>
  <c r="AT984" i="3"/>
  <c r="AT964" i="3"/>
  <c r="AT970" i="3"/>
  <c r="AT986" i="3"/>
  <c r="AT990" i="3"/>
  <c r="AT963" i="3"/>
  <c r="AT992" i="3"/>
  <c r="AT991" i="3"/>
  <c r="AT974" i="3"/>
  <c r="AT515" i="3"/>
  <c r="AT506" i="3"/>
  <c r="AT483" i="3"/>
  <c r="AT511" i="3"/>
  <c r="AT486" i="3"/>
  <c r="AT489" i="3"/>
  <c r="AT493" i="3"/>
  <c r="AT514" i="3"/>
  <c r="AT498" i="3"/>
  <c r="AT496" i="3"/>
  <c r="AT513" i="3"/>
  <c r="AT512" i="3"/>
  <c r="AT492" i="3"/>
  <c r="AT488" i="3"/>
  <c r="AT508" i="3"/>
  <c r="AT495" i="3"/>
  <c r="AT490" i="3"/>
  <c r="AT504" i="3"/>
  <c r="AT487" i="3"/>
  <c r="AT499" i="3"/>
  <c r="AT497" i="3"/>
  <c r="AT510" i="3"/>
  <c r="AT494" i="3"/>
  <c r="AT505" i="3"/>
  <c r="AT500" i="3"/>
  <c r="AT484" i="3"/>
  <c r="AT501" i="3"/>
  <c r="AT485" i="3"/>
  <c r="AT507" i="3"/>
  <c r="AT503" i="3"/>
  <c r="AT509" i="3"/>
  <c r="AT491" i="3"/>
  <c r="AT482" i="3"/>
  <c r="AT502" i="3"/>
  <c r="AT22" i="3"/>
  <c r="AT617" i="3"/>
  <c r="AT634" i="3"/>
  <c r="AT599" i="3"/>
  <c r="AT597" i="3"/>
  <c r="AT606" i="3"/>
  <c r="AT620" i="3"/>
  <c r="AT602" i="3"/>
  <c r="AT632" i="3"/>
  <c r="AT619" i="3"/>
  <c r="AT625" i="3"/>
  <c r="AT629" i="3"/>
  <c r="AT600" i="3"/>
  <c r="AT616" i="3"/>
  <c r="AT611" i="3"/>
  <c r="AT608" i="3"/>
  <c r="AT595" i="3"/>
  <c r="AT605" i="3"/>
  <c r="AT594" i="3"/>
  <c r="AT624" i="3"/>
  <c r="AT615" i="3"/>
  <c r="AT614" i="3"/>
  <c r="AT603" i="3"/>
  <c r="AT631" i="3"/>
  <c r="AT593" i="3"/>
  <c r="AT623" i="3"/>
  <c r="AT612" i="3"/>
  <c r="AT613" i="3"/>
  <c r="AT610" i="3"/>
  <c r="AT596" i="3"/>
  <c r="AT626" i="3"/>
  <c r="AT621" i="3"/>
  <c r="AT598" i="3"/>
  <c r="AT633" i="3"/>
  <c r="AT609" i="3"/>
  <c r="AT627" i="3"/>
  <c r="AT607" i="3"/>
  <c r="AT618" i="3"/>
  <c r="AT604" i="3"/>
  <c r="AT601" i="3"/>
  <c r="AT622" i="3"/>
  <c r="AT630" i="3"/>
  <c r="AT628" i="3"/>
  <c r="AT547" i="3"/>
  <c r="T16" i="3"/>
  <c r="AT548" i="3"/>
  <c r="AT516" i="3"/>
  <c r="G25" i="3" s="1"/>
  <c r="H25" i="3" s="1"/>
  <c r="I25" i="3" s="1"/>
  <c r="AT533" i="3"/>
  <c r="AT531" i="3"/>
  <c r="AT544" i="3"/>
  <c r="AT517" i="3"/>
  <c r="AT521" i="3"/>
  <c r="AT530" i="3"/>
  <c r="AT518" i="3"/>
  <c r="AT550" i="3"/>
  <c r="AT527" i="3"/>
  <c r="AT520" i="3"/>
  <c r="AT525" i="3"/>
  <c r="AT534" i="3"/>
  <c r="AT543" i="3"/>
  <c r="AT536" i="3"/>
  <c r="AT526" i="3"/>
  <c r="AT546" i="3"/>
  <c r="AT537" i="3"/>
  <c r="AT551" i="3"/>
  <c r="AT523" i="3"/>
  <c r="AT529" i="3"/>
  <c r="AT539" i="3"/>
  <c r="AT522" i="3"/>
  <c r="AT524" i="3"/>
  <c r="AT552" i="3"/>
  <c r="AT535" i="3"/>
  <c r="AT540" i="3"/>
  <c r="AT532" i="3"/>
  <c r="AT549" i="3"/>
  <c r="AT542" i="3"/>
  <c r="AT541" i="3"/>
  <c r="AT538" i="3"/>
  <c r="AT528" i="3"/>
  <c r="AT519" i="3"/>
  <c r="AT545" i="3"/>
  <c r="AT65" i="3"/>
  <c r="AT67" i="3"/>
  <c r="AT64" i="3"/>
  <c r="AT66" i="3"/>
  <c r="AT23" i="3"/>
  <c r="AT9" i="3"/>
  <c r="AT21" i="3"/>
  <c r="AT20" i="3"/>
  <c r="AT85" i="3"/>
  <c r="AT86" i="3"/>
  <c r="AT84" i="3"/>
  <c r="AT87" i="3"/>
  <c r="AT83" i="3"/>
  <c r="AT88" i="3"/>
  <c r="AT29" i="3"/>
  <c r="AT251" i="3"/>
  <c r="AT250" i="3"/>
  <c r="AT252" i="3"/>
  <c r="AT259" i="3"/>
  <c r="AT244" i="3"/>
  <c r="AT245" i="3"/>
  <c r="AT258" i="3"/>
  <c r="AT253" i="3"/>
  <c r="AT255" i="3"/>
  <c r="AT246" i="3"/>
  <c r="AT249" i="3"/>
  <c r="AT256" i="3"/>
  <c r="AT247" i="3"/>
  <c r="AT254" i="3"/>
  <c r="AT257" i="3"/>
  <c r="AT248" i="3"/>
  <c r="AT243" i="3"/>
  <c r="AT15" i="3"/>
  <c r="AT363" i="3"/>
  <c r="AT366" i="3"/>
  <c r="G23" i="3" s="1"/>
  <c r="H23" i="3" s="1"/>
  <c r="I23" i="3" s="1"/>
  <c r="AT345" i="3"/>
  <c r="AT360" i="3"/>
  <c r="AT355" i="3"/>
  <c r="AT354" i="3"/>
  <c r="AT353" i="3"/>
  <c r="AT358" i="3"/>
  <c r="AT344" i="3"/>
  <c r="AT350" i="3"/>
  <c r="AT352" i="3"/>
  <c r="AT342" i="3"/>
  <c r="AT356" i="3"/>
  <c r="AT346" i="3"/>
  <c r="AT359" i="3"/>
  <c r="AT347" i="3"/>
  <c r="AT361" i="3"/>
  <c r="AT362" i="3"/>
  <c r="AT348" i="3"/>
  <c r="AT357" i="3"/>
  <c r="AT343" i="3"/>
  <c r="AT365" i="3"/>
  <c r="AT364" i="3"/>
  <c r="AT349" i="3"/>
  <c r="AT351" i="3"/>
  <c r="AT699" i="3"/>
  <c r="AT717" i="3"/>
  <c r="AT706" i="3"/>
  <c r="AT707" i="3"/>
  <c r="AT700" i="3"/>
  <c r="AT705" i="3"/>
  <c r="AT704" i="3"/>
  <c r="AT714" i="3"/>
  <c r="AT689" i="3"/>
  <c r="AT702" i="3"/>
  <c r="AT708" i="3"/>
  <c r="AT691" i="3"/>
  <c r="AT709" i="3"/>
  <c r="AT715" i="3"/>
  <c r="AT713" i="3"/>
  <c r="AT723" i="3"/>
  <c r="AT696" i="3"/>
  <c r="AT694" i="3"/>
  <c r="AT716" i="3"/>
  <c r="AT684" i="3"/>
  <c r="AT685" i="3"/>
  <c r="AT683" i="3"/>
  <c r="AT690" i="3"/>
  <c r="AT710" i="3"/>
  <c r="AT703" i="3"/>
  <c r="AT725" i="3"/>
  <c r="AT682" i="3"/>
  <c r="AT718" i="3"/>
  <c r="AT693" i="3"/>
  <c r="AT728" i="3"/>
  <c r="AT711" i="3"/>
  <c r="AT712" i="3"/>
  <c r="AT719" i="3"/>
  <c r="AT721" i="3"/>
  <c r="AT695" i="3"/>
  <c r="AT680" i="3"/>
  <c r="AT692" i="3"/>
  <c r="AT701" i="3"/>
  <c r="AT724" i="3"/>
  <c r="AT722" i="3"/>
  <c r="AT688" i="3"/>
  <c r="AT698" i="3"/>
  <c r="AT727" i="3"/>
  <c r="AT681" i="3"/>
  <c r="AT726" i="3"/>
  <c r="AT720" i="3"/>
  <c r="AT687" i="3"/>
  <c r="AT697" i="3"/>
  <c r="AT686" i="3"/>
  <c r="AT50" i="3"/>
  <c r="AT51" i="3"/>
  <c r="AT52" i="3"/>
  <c r="AT40" i="3"/>
  <c r="AT39" i="3"/>
  <c r="AT842" i="3"/>
  <c r="AT844" i="3"/>
  <c r="AT856" i="3"/>
  <c r="AT881" i="3"/>
  <c r="AT879" i="3"/>
  <c r="AT860" i="3"/>
  <c r="AT871" i="3"/>
  <c r="AT843" i="3"/>
  <c r="AT838" i="3"/>
  <c r="AT851" i="3"/>
  <c r="AT889" i="3"/>
  <c r="AT864" i="3"/>
  <c r="AT883" i="3"/>
  <c r="AT866" i="3"/>
  <c r="AT845" i="3"/>
  <c r="AT846" i="3"/>
  <c r="AT870" i="3"/>
  <c r="AT880" i="3"/>
  <c r="AT894" i="3"/>
  <c r="AT839" i="3"/>
  <c r="AT874" i="3"/>
  <c r="AT888" i="3"/>
  <c r="AT886" i="3"/>
  <c r="AT855" i="3"/>
  <c r="AT869" i="3"/>
  <c r="AT848" i="3"/>
  <c r="AT890" i="3"/>
  <c r="AT847" i="3"/>
  <c r="AT887" i="3"/>
  <c r="AT882" i="3"/>
  <c r="AT836" i="3"/>
  <c r="AT867" i="3"/>
  <c r="AT854" i="3"/>
  <c r="AT861" i="3"/>
  <c r="AT868" i="3"/>
  <c r="AT841" i="3"/>
  <c r="AT878" i="3"/>
  <c r="AT895" i="3"/>
  <c r="AT863" i="3"/>
  <c r="AT837" i="3"/>
  <c r="AT873" i="3"/>
  <c r="AT876" i="3"/>
  <c r="AT885" i="3"/>
  <c r="AT893" i="3"/>
  <c r="AT891" i="3"/>
  <c r="AT857" i="3"/>
  <c r="AT872" i="3"/>
  <c r="AT884" i="3"/>
  <c r="AT877" i="3"/>
  <c r="AT865" i="3"/>
  <c r="AT850" i="3"/>
  <c r="AT858" i="3"/>
  <c r="AT840" i="3"/>
  <c r="AT859" i="3"/>
  <c r="AT849" i="3"/>
  <c r="AT852" i="3"/>
  <c r="AT892" i="3"/>
  <c r="AT862" i="3"/>
  <c r="AT853" i="3"/>
  <c r="AT875" i="3"/>
  <c r="AT93" i="3"/>
  <c r="AT94" i="3"/>
  <c r="G18" i="3" s="1"/>
  <c r="H18" i="3" s="1"/>
  <c r="I18" i="3" s="1"/>
  <c r="AT90" i="3"/>
  <c r="AT91" i="3"/>
  <c r="AT92" i="3"/>
  <c r="AT89" i="3"/>
  <c r="AT34" i="3"/>
  <c r="AT35" i="3"/>
  <c r="AT10" i="3"/>
  <c r="AT339" i="3"/>
  <c r="AT334" i="3"/>
  <c r="AT325" i="3"/>
  <c r="AT327" i="3"/>
  <c r="AT323" i="3"/>
  <c r="AT331" i="3"/>
  <c r="AT324" i="3"/>
  <c r="AT322" i="3"/>
  <c r="AT340" i="3"/>
  <c r="AT321" i="3"/>
  <c r="AT336" i="3"/>
  <c r="AT337" i="3"/>
  <c r="AT330" i="3"/>
  <c r="AT333" i="3"/>
  <c r="AT338" i="3"/>
  <c r="AT332" i="3"/>
  <c r="AT326" i="3"/>
  <c r="AT328" i="3"/>
  <c r="AT320" i="3"/>
  <c r="AT341" i="3"/>
  <c r="AT329" i="3"/>
  <c r="AT335" i="3"/>
  <c r="AT173" i="3"/>
  <c r="AT183" i="3"/>
  <c r="AT184" i="3"/>
  <c r="AT176" i="3"/>
  <c r="AT178" i="3"/>
  <c r="AT185" i="3"/>
  <c r="G20" i="3" s="1"/>
  <c r="H20" i="3" s="1"/>
  <c r="I20" i="3" s="1"/>
  <c r="AT177" i="3"/>
  <c r="AT182" i="3"/>
  <c r="AT179" i="3"/>
  <c r="AT175" i="3"/>
  <c r="AT181" i="3"/>
  <c r="AT174" i="3"/>
  <c r="AT180" i="3"/>
  <c r="AT786" i="3"/>
  <c r="AT805" i="3"/>
  <c r="AT824" i="3"/>
  <c r="AT828" i="3"/>
  <c r="AT800" i="3"/>
  <c r="AT822" i="3"/>
  <c r="AT827" i="3"/>
  <c r="AT813" i="3"/>
  <c r="AT793" i="3"/>
  <c r="AT799" i="3"/>
  <c r="AT826" i="3"/>
  <c r="AT819" i="3"/>
  <c r="AT804" i="3"/>
  <c r="AT797" i="3"/>
  <c r="AT832" i="3"/>
  <c r="AT781" i="3"/>
  <c r="AT821" i="3"/>
  <c r="AT803" i="3"/>
  <c r="AT829" i="3"/>
  <c r="AT795" i="3"/>
  <c r="AT812" i="3"/>
  <c r="AT783" i="3"/>
  <c r="AT808" i="3"/>
  <c r="AT796" i="3"/>
  <c r="AT806" i="3"/>
  <c r="AT831" i="3"/>
  <c r="AT782" i="3"/>
  <c r="AT798" i="3"/>
  <c r="AT814" i="3"/>
  <c r="AT825" i="3"/>
  <c r="AT810" i="3"/>
  <c r="AT788" i="3"/>
  <c r="AT789" i="3"/>
  <c r="AT830" i="3"/>
  <c r="AT802" i="3"/>
  <c r="AT818" i="3"/>
  <c r="AT787" i="3"/>
  <c r="AT811" i="3"/>
  <c r="AT785" i="3"/>
  <c r="AT784" i="3"/>
  <c r="AT790" i="3"/>
  <c r="AT794" i="3"/>
  <c r="AT816" i="3"/>
  <c r="AT834" i="3"/>
  <c r="AT792" i="3"/>
  <c r="AT833" i="3"/>
  <c r="AT823" i="3"/>
  <c r="AT801" i="3"/>
  <c r="AT817" i="3"/>
  <c r="AT807" i="3"/>
  <c r="AT815" i="3"/>
  <c r="AT820" i="3"/>
  <c r="AT809" i="3"/>
  <c r="AT791" i="3"/>
  <c r="AT835" i="3"/>
  <c r="AT565" i="3"/>
  <c r="AT587" i="3"/>
  <c r="AT559" i="3"/>
  <c r="AT570" i="3"/>
  <c r="AT583" i="3"/>
  <c r="AT578" i="3"/>
  <c r="AT553" i="3"/>
  <c r="AT580" i="3"/>
  <c r="AT556" i="3"/>
  <c r="AT557" i="3"/>
  <c r="AT576" i="3"/>
  <c r="AT561" i="3"/>
  <c r="AT574" i="3"/>
  <c r="AT558" i="3"/>
  <c r="AT586" i="3"/>
  <c r="AT579" i="3"/>
  <c r="AT563" i="3"/>
  <c r="AT562" i="3"/>
  <c r="AT566" i="3"/>
  <c r="AT577" i="3"/>
  <c r="AT573" i="3"/>
  <c r="AT581" i="3"/>
  <c r="AT584" i="3"/>
  <c r="AT591" i="3"/>
  <c r="AT564" i="3"/>
  <c r="AT567" i="3"/>
  <c r="AT569" i="3"/>
  <c r="AT554" i="3"/>
  <c r="AT592" i="3"/>
  <c r="AT555" i="3"/>
  <c r="AT571" i="3"/>
  <c r="AT575" i="3"/>
  <c r="AT590" i="3"/>
  <c r="AT588" i="3"/>
  <c r="AT589" i="3"/>
  <c r="AT582" i="3"/>
  <c r="AT560" i="3"/>
  <c r="AT585" i="3"/>
  <c r="AT568" i="3"/>
  <c r="AT572" i="3"/>
  <c r="AT8" i="3"/>
  <c r="AT144" i="3"/>
  <c r="AT147" i="3"/>
  <c r="AT149" i="3"/>
  <c r="AT150" i="3"/>
  <c r="AT145" i="3"/>
  <c r="AT143" i="3"/>
  <c r="AT142" i="3"/>
  <c r="AT148" i="3"/>
  <c r="AT146" i="3"/>
  <c r="AT151" i="3"/>
  <c r="BQ83" i="3"/>
  <c r="BY14" i="3"/>
  <c r="BX198" i="3"/>
  <c r="BX9" i="3"/>
  <c r="CB18" i="3"/>
  <c r="BY77" i="3"/>
  <c r="BY107" i="3"/>
  <c r="BX365" i="3"/>
  <c r="CB19" i="3"/>
  <c r="CB7" i="3"/>
  <c r="BZ242" i="3"/>
  <c r="BQ136" i="3"/>
  <c r="BY49" i="3"/>
  <c r="CB27" i="3"/>
  <c r="BZ18" i="3"/>
  <c r="BZ32" i="3"/>
  <c r="BZ11" i="3"/>
  <c r="BY100" i="3"/>
  <c r="BY17" i="3"/>
  <c r="BY30" i="3"/>
  <c r="BX278" i="3"/>
  <c r="BX18" i="3"/>
  <c r="BQ6" i="3"/>
  <c r="BX17" i="3"/>
  <c r="BX151" i="3"/>
  <c r="BX22" i="3"/>
  <c r="CB9" i="3"/>
  <c r="CB41" i="3"/>
  <c r="BY296" i="3"/>
  <c r="BY67" i="3"/>
  <c r="BX172" i="3"/>
  <c r="CB100" i="3"/>
  <c r="BZ173" i="3"/>
  <c r="BY22" i="3"/>
  <c r="BY131" i="3"/>
  <c r="BY15" i="3"/>
  <c r="BX185" i="3"/>
  <c r="CB13" i="3"/>
  <c r="BZ28" i="3"/>
  <c r="BZ36" i="3"/>
  <c r="BQ295" i="3"/>
  <c r="BY63" i="3"/>
  <c r="BY36" i="3"/>
  <c r="BX63" i="3"/>
  <c r="BX38" i="3"/>
  <c r="BX25" i="3"/>
  <c r="CB228" i="3"/>
  <c r="BZ83" i="3"/>
  <c r="CA7" i="3"/>
  <c r="BQ157" i="3"/>
  <c r="BQ125" i="3"/>
  <c r="BQ326" i="3"/>
  <c r="BQ96" i="3"/>
  <c r="BQ228" i="3"/>
  <c r="BQ126" i="3"/>
  <c r="BQ247" i="3"/>
  <c r="BQ87" i="3"/>
  <c r="BQ25" i="3"/>
  <c r="BQ162" i="3"/>
  <c r="BQ355" i="3"/>
  <c r="BQ292" i="3"/>
  <c r="BQ9" i="3"/>
  <c r="BQ42" i="3"/>
  <c r="BQ142" i="3"/>
  <c r="BQ47" i="3"/>
  <c r="BQ141" i="3"/>
  <c r="BQ64" i="3"/>
  <c r="BQ160" i="3"/>
  <c r="BQ57" i="3"/>
  <c r="BQ289" i="3"/>
  <c r="BQ310" i="3"/>
  <c r="BQ183" i="3"/>
  <c r="BQ7" i="3"/>
  <c r="BQ32" i="3"/>
  <c r="BQ296" i="3"/>
  <c r="BQ109" i="3"/>
  <c r="BQ108" i="3"/>
  <c r="BQ316" i="3"/>
  <c r="BQ190" i="3"/>
  <c r="BQ119" i="3"/>
  <c r="BQ27" i="3"/>
  <c r="BQ202" i="3"/>
  <c r="BQ299" i="3"/>
  <c r="BQ69" i="3"/>
  <c r="BQ266" i="3"/>
  <c r="BQ204" i="3"/>
  <c r="BQ213" i="3"/>
  <c r="BQ128" i="3"/>
  <c r="BZ132" i="3"/>
  <c r="BZ277" i="3"/>
  <c r="CA58" i="3"/>
  <c r="CA48" i="3"/>
  <c r="BQ90" i="3"/>
  <c r="BQ317" i="3"/>
  <c r="BQ180" i="3"/>
  <c r="BQ103" i="3"/>
  <c r="BQ293" i="3"/>
  <c r="BQ53" i="3"/>
  <c r="BQ203" i="3"/>
  <c r="BQ253" i="3"/>
  <c r="BQ151" i="3"/>
  <c r="BQ82" i="3"/>
  <c r="BQ122" i="3"/>
  <c r="BQ116" i="3"/>
  <c r="BQ177" i="3"/>
  <c r="BQ364" i="3"/>
  <c r="BQ362" i="3"/>
  <c r="BQ73" i="3"/>
  <c r="BQ107" i="3"/>
  <c r="BQ68" i="3"/>
  <c r="BQ235" i="3"/>
  <c r="BQ311" i="3"/>
  <c r="BQ153" i="3"/>
  <c r="BQ287" i="3"/>
  <c r="BQ239" i="3"/>
  <c r="BQ301" i="3"/>
  <c r="BQ43" i="3"/>
  <c r="BQ305" i="3"/>
  <c r="BQ168" i="3"/>
  <c r="BQ254" i="3"/>
  <c r="BQ140" i="3"/>
  <c r="BQ198" i="3"/>
  <c r="BQ324" i="3"/>
  <c r="BQ14" i="3"/>
  <c r="BQ114" i="3"/>
  <c r="BQ176" i="3"/>
  <c r="BQ100" i="3"/>
  <c r="BQ117" i="3"/>
  <c r="BQ205" i="3"/>
  <c r="BQ272" i="3"/>
  <c r="BQ307" i="3"/>
  <c r="BQ255" i="3"/>
  <c r="BZ27" i="3"/>
  <c r="CA40" i="3"/>
  <c r="CA365" i="3"/>
  <c r="CA277" i="3"/>
  <c r="BQ71" i="3"/>
  <c r="BQ250" i="3"/>
  <c r="BQ196" i="3"/>
  <c r="BQ94" i="3"/>
  <c r="BQ127" i="3"/>
  <c r="BQ15" i="3"/>
  <c r="BQ138" i="3"/>
  <c r="BQ245" i="3"/>
  <c r="BQ209" i="3"/>
  <c r="BQ267" i="3"/>
  <c r="BQ290" i="3"/>
  <c r="BQ358" i="3"/>
  <c r="BQ302" i="3"/>
  <c r="BQ219" i="3"/>
  <c r="BQ169" i="3"/>
  <c r="BQ229" i="3"/>
  <c r="BQ261" i="3"/>
  <c r="BQ340" i="3"/>
  <c r="BQ216" i="3"/>
  <c r="BQ225" i="3"/>
  <c r="BQ335" i="3"/>
  <c r="BQ24" i="3"/>
  <c r="BQ91" i="3"/>
  <c r="BQ181" i="3"/>
  <c r="BQ360" i="3"/>
  <c r="BQ110" i="3"/>
  <c r="BQ34" i="3"/>
  <c r="BQ211" i="3"/>
  <c r="BQ28" i="3"/>
  <c r="BQ327" i="3"/>
  <c r="BQ59" i="3"/>
  <c r="BQ88" i="3"/>
  <c r="BQ264" i="3"/>
  <c r="BQ134" i="3"/>
  <c r="BQ23" i="3"/>
  <c r="BQ58" i="3"/>
  <c r="BQ85" i="3"/>
  <c r="BQ199" i="3"/>
  <c r="BQ155" i="3"/>
  <c r="BQ338" i="3"/>
  <c r="BQ304" i="3"/>
  <c r="BQ268" i="3"/>
  <c r="CA231" i="3"/>
  <c r="CA259" i="3"/>
  <c r="CA28" i="3"/>
  <c r="BQ240" i="3"/>
  <c r="BQ165" i="3"/>
  <c r="BQ359" i="3"/>
  <c r="BQ215" i="3"/>
  <c r="BQ98" i="3"/>
  <c r="BQ8" i="3"/>
  <c r="BQ143" i="3"/>
  <c r="BQ130" i="3"/>
  <c r="BQ161" i="3"/>
  <c r="BQ77" i="3"/>
  <c r="BQ243" i="3"/>
  <c r="BQ284" i="3"/>
  <c r="BQ113" i="3"/>
  <c r="BQ271" i="3"/>
  <c r="BQ210" i="3"/>
  <c r="BQ224" i="3"/>
  <c r="BQ123" i="3"/>
  <c r="BQ75" i="3"/>
  <c r="BQ31" i="3"/>
  <c r="BQ325" i="3"/>
  <c r="BQ150" i="3"/>
  <c r="BQ179" i="3"/>
  <c r="BQ78" i="3"/>
  <c r="BQ217" i="3"/>
  <c r="BQ356" i="3"/>
  <c r="BQ139" i="3"/>
  <c r="BQ63" i="3"/>
  <c r="BQ328" i="3"/>
  <c r="BQ269" i="3"/>
  <c r="BZ162" i="3"/>
  <c r="BZ41" i="3"/>
  <c r="CA14" i="3"/>
  <c r="CA62" i="3"/>
  <c r="CA296" i="3"/>
  <c r="BQ159" i="3"/>
  <c r="BQ354" i="3"/>
  <c r="BQ188" i="3"/>
  <c r="BQ221" i="3"/>
  <c r="BQ89" i="3"/>
  <c r="BQ260" i="3"/>
  <c r="BQ46" i="3"/>
  <c r="BQ171" i="3"/>
  <c r="BQ39" i="3"/>
  <c r="BQ345" i="3"/>
  <c r="BQ344" i="3"/>
  <c r="BQ61" i="3"/>
  <c r="BQ36" i="3"/>
  <c r="BQ191" i="3"/>
  <c r="BQ26" i="3"/>
  <c r="BQ234" i="3"/>
  <c r="BQ274" i="3"/>
  <c r="BQ256" i="3"/>
  <c r="BQ135" i="3"/>
  <c r="BQ156" i="3"/>
  <c r="BQ149" i="3"/>
  <c r="BQ93" i="3"/>
  <c r="BQ193" i="3"/>
  <c r="BQ148" i="3"/>
  <c r="BQ303" i="3"/>
  <c r="BQ60" i="3"/>
  <c r="BQ30" i="3"/>
  <c r="BQ137" i="3"/>
  <c r="BQ200" i="3"/>
  <c r="BQ208" i="3"/>
  <c r="BQ118" i="3"/>
  <c r="BZ17" i="3"/>
  <c r="CA20" i="3"/>
  <c r="CA70" i="3"/>
  <c r="BQ312" i="3"/>
  <c r="BQ145" i="3"/>
  <c r="BQ257" i="3"/>
  <c r="BQ238" i="3"/>
  <c r="BQ314" i="3"/>
  <c r="BQ170" i="3"/>
  <c r="BQ81" i="3"/>
  <c r="BQ236" i="3"/>
  <c r="BQ232" i="3"/>
  <c r="BQ347" i="3"/>
  <c r="BQ86" i="3"/>
  <c r="BQ251" i="3"/>
  <c r="BQ207" i="3"/>
  <c r="BQ275" i="3"/>
  <c r="BQ67" i="3"/>
  <c r="BQ333" i="3"/>
  <c r="BQ11" i="3"/>
  <c r="BQ56" i="3"/>
  <c r="BQ50" i="3"/>
  <c r="BQ220" i="3"/>
  <c r="BQ249" i="3"/>
  <c r="BQ265" i="3"/>
  <c r="BQ322" i="3"/>
  <c r="BQ334" i="3"/>
  <c r="BQ278" i="3"/>
  <c r="BQ124" i="3"/>
  <c r="BQ195" i="3"/>
  <c r="BQ72" i="3"/>
  <c r="BQ288" i="3"/>
  <c r="BQ178" i="3"/>
  <c r="BQ346" i="3"/>
  <c r="BQ54" i="3"/>
  <c r="BQ357" i="3"/>
  <c r="BQ95" i="3"/>
  <c r="BQ231" i="3"/>
  <c r="BQ104" i="3"/>
  <c r="BQ308" i="3"/>
  <c r="BQ37" i="3"/>
  <c r="BQ206" i="3"/>
  <c r="CA166" i="3"/>
  <c r="CA190" i="3"/>
  <c r="CA17" i="3"/>
  <c r="BQ92" i="3"/>
  <c r="BQ248" i="3"/>
  <c r="BQ348" i="3"/>
  <c r="BQ76" i="3"/>
  <c r="BQ297" i="3"/>
  <c r="BQ51" i="3"/>
  <c r="BQ48" i="3"/>
  <c r="BQ131" i="3"/>
  <c r="BQ80" i="3"/>
  <c r="BQ120" i="3"/>
  <c r="BQ233" i="3"/>
  <c r="BQ309" i="3"/>
  <c r="BQ300" i="3"/>
  <c r="BQ74" i="3"/>
  <c r="BQ111" i="3"/>
  <c r="BQ40" i="3"/>
  <c r="BQ158" i="3"/>
  <c r="BQ313" i="3"/>
  <c r="BQ281" i="3"/>
  <c r="BQ276" i="3"/>
  <c r="BQ84" i="3"/>
  <c r="BQ223" i="3"/>
  <c r="BQ172" i="3"/>
  <c r="BQ45" i="3"/>
  <c r="BQ106" i="3"/>
  <c r="BQ38" i="3"/>
  <c r="BQ10" i="3"/>
  <c r="BQ298" i="3"/>
  <c r="BQ263" i="3"/>
  <c r="BQ330" i="3"/>
  <c r="BQ270" i="3"/>
  <c r="BQ277" i="3"/>
  <c r="BQ29" i="3"/>
  <c r="BQ201" i="3"/>
  <c r="BQ17" i="3"/>
  <c r="BQ189" i="3"/>
  <c r="BQ279" i="3"/>
  <c r="BQ70" i="3"/>
  <c r="BZ10" i="3"/>
  <c r="CA29" i="3"/>
  <c r="CA8" i="3"/>
  <c r="BQ343" i="3"/>
  <c r="BQ197" i="3"/>
  <c r="BQ214" i="3"/>
  <c r="BQ342" i="3"/>
  <c r="BQ319" i="3"/>
  <c r="BQ132" i="3"/>
  <c r="BQ35" i="3"/>
  <c r="BQ146" i="3"/>
  <c r="BQ184" i="3"/>
  <c r="BQ18" i="3"/>
  <c r="BQ175" i="3"/>
  <c r="BQ182" i="3"/>
  <c r="BQ291" i="3"/>
  <c r="BQ262" i="3"/>
  <c r="BQ230" i="3"/>
  <c r="BQ105" i="3"/>
  <c r="BQ79" i="3"/>
  <c r="BQ320" i="3"/>
  <c r="BQ350" i="3"/>
  <c r="BQ329" i="3"/>
  <c r="BQ21" i="3"/>
  <c r="BQ152" i="3"/>
  <c r="BQ283" i="3"/>
  <c r="BQ315" i="3"/>
  <c r="BQ97" i="3"/>
  <c r="BQ227" i="3"/>
  <c r="BQ336" i="3"/>
  <c r="BQ16" i="3"/>
  <c r="BQ133" i="3"/>
  <c r="BQ273" i="3"/>
  <c r="BQ353" i="3"/>
  <c r="BQ167" i="3"/>
  <c r="BQ323" i="3"/>
  <c r="BQ66" i="3"/>
  <c r="BQ52" i="3"/>
  <c r="BQ361" i="3"/>
  <c r="BQ12" i="3"/>
  <c r="BQ192" i="3"/>
  <c r="T13" i="3"/>
  <c r="S13" i="3"/>
  <c r="T9" i="3"/>
  <c r="S9" i="3"/>
  <c r="T12" i="3"/>
  <c r="S12" i="3"/>
  <c r="T11" i="3"/>
  <c r="S11" i="3"/>
  <c r="T14" i="3"/>
  <c r="S14" i="3"/>
  <c r="T10" i="3"/>
  <c r="S10" i="3"/>
  <c r="T8" i="3"/>
  <c r="S8" i="3"/>
  <c r="CO59" i="3"/>
  <c r="CO60" i="3"/>
  <c r="CO61" i="3"/>
  <c r="CL62" i="3"/>
  <c r="CK86" i="3"/>
  <c r="CL89" i="3"/>
  <c r="CK80" i="3"/>
  <c r="CN60" i="3"/>
  <c r="CL69" i="3"/>
  <c r="CO67" i="3"/>
  <c r="CO68" i="3"/>
  <c r="CK44" i="3"/>
  <c r="CL67" i="3"/>
  <c r="CO53" i="3"/>
  <c r="CO52" i="3"/>
  <c r="CO54" i="3"/>
  <c r="CK49" i="3"/>
  <c r="CN66" i="3"/>
  <c r="CN73" i="3"/>
  <c r="CN97" i="3"/>
  <c r="CM46" i="3"/>
  <c r="CM47" i="3"/>
  <c r="CL74" i="3"/>
  <c r="CM48" i="3"/>
  <c r="CK79" i="3"/>
  <c r="CM56" i="3"/>
  <c r="CO102" i="3"/>
  <c r="CN101" i="3"/>
  <c r="CN102" i="3"/>
  <c r="CN103" i="3"/>
  <c r="CN104" i="3"/>
  <c r="CN105" i="3"/>
  <c r="CK102" i="3"/>
  <c r="CK95" i="3"/>
  <c r="CK105" i="3"/>
  <c r="CK100" i="3"/>
  <c r="CK94" i="3"/>
  <c r="CK104" i="3"/>
  <c r="CK91" i="3"/>
  <c r="CK101" i="3"/>
  <c r="CK90" i="3"/>
  <c r="CK92" i="3"/>
  <c r="CK99" i="3"/>
  <c r="CK98" i="3"/>
  <c r="CK93" i="3"/>
  <c r="CK96" i="3"/>
  <c r="CK97" i="3"/>
  <c r="CK103" i="3"/>
  <c r="CM58" i="3"/>
  <c r="CK42" i="3"/>
  <c r="CK41" i="3"/>
  <c r="CK43" i="3"/>
  <c r="CO89" i="3"/>
  <c r="CM60" i="3"/>
  <c r="CM73" i="3"/>
  <c r="CN96" i="3"/>
  <c r="CO62" i="3"/>
  <c r="CM38" i="3"/>
  <c r="CM39" i="3"/>
  <c r="CK77" i="3"/>
  <c r="CM84" i="3"/>
  <c r="CN22" i="3"/>
  <c r="CN25" i="3"/>
  <c r="CN23" i="3"/>
  <c r="CN21" i="3"/>
  <c r="CN24" i="3"/>
  <c r="CN27" i="3"/>
  <c r="CN26" i="3"/>
  <c r="CN31" i="3"/>
  <c r="CN32" i="3"/>
  <c r="CN28" i="3"/>
  <c r="CN29" i="3"/>
  <c r="CN30" i="3"/>
  <c r="CM80" i="3"/>
  <c r="CN75" i="3"/>
  <c r="CN88" i="3"/>
  <c r="CN50" i="3"/>
  <c r="CN51" i="3"/>
  <c r="CN61" i="3"/>
  <c r="CL39" i="3"/>
  <c r="CL40" i="3"/>
  <c r="CL41" i="3"/>
  <c r="CO34" i="3"/>
  <c r="CO32" i="3"/>
  <c r="CO31" i="3"/>
  <c r="CO28" i="3"/>
  <c r="CO33" i="3"/>
  <c r="CO27" i="3"/>
  <c r="CO29" i="3"/>
  <c r="CO30" i="3"/>
  <c r="CO39" i="3"/>
  <c r="CO36" i="3"/>
  <c r="CO35" i="3"/>
  <c r="CO37" i="3"/>
  <c r="CO38" i="3"/>
  <c r="CL73" i="3"/>
  <c r="CK46" i="3"/>
  <c r="CK47" i="3"/>
  <c r="CL48" i="3"/>
  <c r="CL49" i="3"/>
  <c r="CL66" i="3"/>
  <c r="CM91" i="3"/>
  <c r="CN90" i="3"/>
  <c r="CM34" i="3"/>
  <c r="CM33" i="3"/>
  <c r="CM37" i="3"/>
  <c r="CM35" i="3"/>
  <c r="CM36" i="3"/>
  <c r="CM83" i="3"/>
  <c r="CK81" i="3"/>
  <c r="CM89" i="3"/>
  <c r="CL43" i="3"/>
  <c r="CL44" i="3"/>
  <c r="CO43" i="3"/>
  <c r="CO40" i="3"/>
  <c r="CO41" i="3"/>
  <c r="CO42" i="3"/>
  <c r="CO46" i="3"/>
  <c r="CO44" i="3"/>
  <c r="CO45" i="3"/>
  <c r="CL77" i="3"/>
  <c r="CL57" i="3"/>
  <c r="CN72" i="3"/>
  <c r="CN93" i="3"/>
  <c r="CK28" i="3"/>
  <c r="CK27" i="3"/>
  <c r="CK25" i="3"/>
  <c r="CK26" i="3"/>
  <c r="CK30" i="3"/>
  <c r="CK29" i="3"/>
  <c r="CL54" i="3"/>
  <c r="CO75" i="3"/>
  <c r="CL42" i="3"/>
  <c r="CK64" i="3"/>
  <c r="CN69" i="3"/>
  <c r="CN95" i="3"/>
  <c r="CM62" i="3"/>
  <c r="CN34" i="3"/>
  <c r="CN35" i="3"/>
  <c r="CN33" i="3"/>
  <c r="CK56" i="3"/>
  <c r="CM55" i="3"/>
  <c r="CN46" i="3"/>
  <c r="CN45" i="3"/>
  <c r="CN47" i="3"/>
  <c r="CN53" i="3"/>
  <c r="CN54" i="3"/>
  <c r="S16" i="3" l="1"/>
  <c r="S15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H3" authorId="0" shapeId="0" xr:uid="{00000000-0006-0000-0100-000001000000}">
      <text>
        <r>
          <rPr>
            <b/>
            <sz val="9"/>
            <color indexed="81"/>
            <rFont val="宋体"/>
            <family val="3"/>
            <charset val="134"/>
          </rPr>
          <t>不同付费层实力相当于非r的倍数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AY1" authorId="0" shapeId="0" xr:uid="{00000000-0006-0000-0500-000001000000}">
      <text>
        <r>
          <rPr>
            <b/>
            <sz val="9"/>
            <color indexed="81"/>
            <rFont val="宋体"/>
            <family val="3"/>
            <charset val="134"/>
          </rPr>
          <t>注意是战中的损失不是实际损失</t>
        </r>
      </text>
    </comment>
    <comment ref="AZ4" authorId="0" shapeId="0" xr:uid="{00000000-0006-0000-0500-000002000000}">
      <text>
        <r>
          <rPr>
            <b/>
            <sz val="9"/>
            <color indexed="81"/>
            <rFont val="宋体"/>
            <family val="3"/>
            <charset val="134"/>
          </rPr>
          <t>指伤亡，主力伤亡区分付费层，攻城队伍伤亡按0%计算，这里伤亡指损耗+负伤一起</t>
        </r>
      </text>
    </comment>
    <comment ref="F16" authorId="0" shapeId="0" xr:uid="{00000000-0006-0000-0500-000005000000}">
      <text>
        <r>
          <rPr>
            <b/>
            <sz val="9"/>
            <color indexed="81"/>
            <rFont val="宋体"/>
            <family val="3"/>
            <charset val="134"/>
          </rPr>
          <t>受到位置修正等影响</t>
        </r>
      </text>
    </comment>
    <comment ref="I16" authorId="0" shapeId="0" xr:uid="{00000000-0006-0000-0500-000006000000}">
      <text>
        <r>
          <rPr>
            <b/>
            <sz val="9"/>
            <color indexed="81"/>
            <rFont val="宋体"/>
            <family val="3"/>
            <charset val="134"/>
          </rPr>
          <t>这里不使用特殊城池标准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N14" authorId="0" shapeId="0" xr:uid="{1C4861F5-4AD4-4D73-A1CE-332A8C3F3D9E}">
      <text>
        <r>
          <rPr>
            <b/>
            <sz val="9"/>
            <color indexed="81"/>
            <rFont val="宋体"/>
            <family val="3"/>
            <charset val="134"/>
          </rPr>
          <t>进攻占一半战斗</t>
        </r>
      </text>
    </comment>
    <comment ref="N15" authorId="0" shapeId="0" xr:uid="{61360D8D-330C-4F12-B401-944131C61B81}">
      <text>
        <r>
          <rPr>
            <b/>
            <sz val="9"/>
            <color indexed="81"/>
            <rFont val="宋体"/>
            <family val="3"/>
            <charset val="134"/>
          </rPr>
          <t>开军略驻守时生效的效果视为占总发生战斗的10%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作者</author>
  </authors>
  <commentList>
    <comment ref="AC3" authorId="0" shapeId="0" xr:uid="{00000000-0006-0000-0200-000001000000}">
      <text/>
    </comment>
    <comment ref="C29" authorId="1" shapeId="0" xr:uid="{00000000-0006-0000-0200-000002000000}">
      <text>
        <r>
          <rPr>
            <b/>
            <sz val="9"/>
            <color indexed="81"/>
            <rFont val="宋体"/>
            <family val="3"/>
            <charset val="134"/>
          </rPr>
          <t>战损修正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</authors>
  <commentList>
    <comment ref="O8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指放到斜角时离最近攻打区域的距离</t>
        </r>
      </text>
    </comment>
    <comment ref="D16" authorId="0" shapeId="0" xr:uid="{00000000-0006-0000-0300-000002000000}">
      <text>
        <r>
          <rPr>
            <sz val="9"/>
            <color indexed="81"/>
            <rFont val="宋体"/>
            <family val="3"/>
            <charset val="134"/>
          </rPr>
          <t xml:space="preserve">天气会有影响，这里会调整为0.08
</t>
        </r>
      </text>
    </comment>
  </commentList>
</comments>
</file>

<file path=xl/sharedStrings.xml><?xml version="1.0" encoding="utf-8"?>
<sst xmlns="http://schemas.openxmlformats.org/spreadsheetml/2006/main" count="706" uniqueCount="366">
  <si>
    <t>基本信息</t>
    <phoneticPr fontId="1" type="noConversion"/>
  </si>
  <si>
    <t>消耗点</t>
    <phoneticPr fontId="1" type="noConversion"/>
  </si>
  <si>
    <t>消耗值</t>
    <phoneticPr fontId="1" type="noConversion"/>
  </si>
  <si>
    <t>攻打玩家城</t>
    <phoneticPr fontId="1" type="noConversion"/>
  </si>
  <si>
    <t>掠夺玩家城</t>
    <phoneticPr fontId="1" type="noConversion"/>
  </si>
  <si>
    <t>打野</t>
    <phoneticPr fontId="1" type="noConversion"/>
  </si>
  <si>
    <t>采集</t>
    <phoneticPr fontId="1" type="noConversion"/>
  </si>
  <si>
    <t>打NPC城</t>
    <phoneticPr fontId="1" type="noConversion"/>
  </si>
  <si>
    <t>疲劳值消耗</t>
    <phoneticPr fontId="1" type="noConversion"/>
  </si>
  <si>
    <t>非r</t>
  </si>
  <si>
    <t>小r</t>
  </si>
  <si>
    <t>中r</t>
  </si>
  <si>
    <t>大r</t>
  </si>
  <si>
    <t>超r</t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</si>
  <si>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</si>
  <si>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</si>
  <si>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</si>
  <si>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</si>
  <si>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</si>
  <si>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战法效用</t>
    <phoneticPr fontId="1" type="noConversion"/>
  </si>
  <si>
    <t>技能效用</t>
    <phoneticPr fontId="1" type="noConversion"/>
  </si>
  <si>
    <t>基础技能加成</t>
  </si>
  <si>
    <t>天数</t>
    <phoneticPr fontId="1" type="noConversion"/>
  </si>
  <si>
    <t>非r</t>
    <phoneticPr fontId="1" type="noConversion"/>
  </si>
  <si>
    <t>辅助能力</t>
  </si>
  <si>
    <t>生存能力</t>
  </si>
  <si>
    <t>输出能力</t>
  </si>
  <si>
    <t>能力分配</t>
  </si>
  <si>
    <t>每秒攻城系数预估</t>
    <phoneticPr fontId="1" type="noConversion"/>
  </si>
  <si>
    <t>每秒攻城系数演算</t>
    <phoneticPr fontId="1" type="noConversion"/>
  </si>
  <si>
    <t>小r</t>
    <phoneticPr fontId="1" type="noConversion"/>
  </si>
  <si>
    <t>超r</t>
    <phoneticPr fontId="1" type="noConversion"/>
  </si>
  <si>
    <t>,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</si>
  <si>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</si>
  <si>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</si>
  <si>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</si>
  <si>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</si>
  <si>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</si>
  <si>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中r</t>
    <phoneticPr fontId="1" type="noConversion"/>
  </si>
  <si>
    <t>中r</t>
    <phoneticPr fontId="1" type="noConversion"/>
  </si>
  <si>
    <t>超r</t>
    <phoneticPr fontId="1" type="noConversion"/>
  </si>
  <si>
    <t>每次标准战斗时长</t>
    <phoneticPr fontId="1" type="noConversion"/>
  </si>
  <si>
    <t>预估参与攻城队伍数</t>
    <phoneticPr fontId="1" type="noConversion"/>
  </si>
  <si>
    <t>每次战斗攻城时长</t>
    <phoneticPr fontId="1" type="noConversion"/>
  </si>
  <si>
    <t>恢复满标准时长</t>
    <phoneticPr fontId="1" type="noConversion"/>
  </si>
  <si>
    <t>疲劳降低移速</t>
    <phoneticPr fontId="1" type="noConversion"/>
  </si>
  <si>
    <t>基础值/秒</t>
    <phoneticPr fontId="1" type="noConversion"/>
  </si>
  <si>
    <t>每秒恢复情况</t>
    <phoneticPr fontId="1" type="noConversion"/>
  </si>
  <si>
    <t>军略影响</t>
    <phoneticPr fontId="1" type="noConversion"/>
  </si>
  <si>
    <t>消耗减少情况</t>
    <phoneticPr fontId="1" type="noConversion"/>
  </si>
  <si>
    <t>圣人主推</t>
    <phoneticPr fontId="1" type="noConversion"/>
  </si>
  <si>
    <t>上限情况</t>
    <phoneticPr fontId="1" type="noConversion"/>
  </si>
  <si>
    <t>基础值</t>
    <phoneticPr fontId="1" type="noConversion"/>
  </si>
  <si>
    <t>国建增加值</t>
    <phoneticPr fontId="1" type="noConversion"/>
  </si>
  <si>
    <t>每次战斗最大扣除比例</t>
    <phoneticPr fontId="1" type="noConversion"/>
  </si>
  <si>
    <t>对应参考城防值</t>
    <phoneticPr fontId="1" type="noConversion"/>
  </si>
  <si>
    <t>总计</t>
    <phoneticPr fontId="1" type="noConversion"/>
  </si>
  <si>
    <t>修正最终城防值</t>
    <phoneticPr fontId="1" type="noConversion"/>
  </si>
  <si>
    <t>一般城池</t>
    <phoneticPr fontId="1" type="noConversion"/>
  </si>
  <si>
    <t>特殊城池</t>
    <phoneticPr fontId="1" type="noConversion"/>
  </si>
  <si>
    <t>大殿等级</t>
  </si>
  <si>
    <t>大殿等级累积停留时间(天）</t>
  </si>
  <si>
    <t>大殿等级阶段停留时间（天）</t>
  </si>
  <si>
    <t>天数对应大殿等级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</si>
  <si>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</si>
  <si>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</si>
  <si>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</si>
  <si>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</si>
  <si>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</si>
  <si>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预估投入的兵力/玩家*一次城战</t>
    <phoneticPr fontId="1" type="noConversion"/>
  </si>
  <si>
    <t>预估投入的兵力/军团*一次城战</t>
    <phoneticPr fontId="1" type="noConversion"/>
  </si>
  <si>
    <t>预估造成的城防伤害/军团*一次城战</t>
    <phoneticPr fontId="1" type="noConversion"/>
  </si>
  <si>
    <t>预估造成的城防伤害/单个玩家*一次城战</t>
    <phoneticPr fontId="1" type="noConversion"/>
  </si>
  <si>
    <t>士兵战损修正</t>
    <phoneticPr fontId="1" type="noConversion"/>
  </si>
  <si>
    <t>士兵模型修正</t>
    <phoneticPr fontId="1" type="noConversion"/>
  </si>
  <si>
    <t>预估人数分布/单服</t>
    <phoneticPr fontId="1" type="noConversion"/>
  </si>
  <si>
    <t>天数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</si>
  <si>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</si>
  <si>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</si>
  <si>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</si>
  <si>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大r</t>
    <phoneticPr fontId="1" type="noConversion"/>
  </si>
  <si>
    <t>超r</t>
    <phoneticPr fontId="1" type="noConversion"/>
  </si>
  <si>
    <t>预估人数分布比例/单服</t>
    <phoneticPr fontId="1" type="noConversion"/>
  </si>
  <si>
    <t>军团人数</t>
    <phoneticPr fontId="1" type="noConversion"/>
  </si>
  <si>
    <t>等级对应带兵数/单个武将</t>
    <phoneticPr fontId="1" type="noConversion"/>
  </si>
  <si>
    <t>非r</t>
    <phoneticPr fontId="1" type="noConversion"/>
  </si>
  <si>
    <t>小r</t>
    <phoneticPr fontId="1" type="noConversion"/>
  </si>
  <si>
    <t>大r</t>
    <phoneticPr fontId="1" type="noConversion"/>
  </si>
  <si>
    <t>超r</t>
    <phoneticPr fontId="1" type="noConversion"/>
  </si>
  <si>
    <t>天数对应带兵数/单个队伍</t>
    <phoneticPr fontId="1" type="noConversion"/>
  </si>
  <si>
    <t>预估投入的兵力/玩家*一次城战</t>
    <phoneticPr fontId="1" type="noConversion"/>
  </si>
  <si>
    <t>调整系数</t>
    <phoneticPr fontId="1" type="noConversion"/>
  </si>
  <si>
    <t>攻陷惩罚</t>
    <phoneticPr fontId="1" type="noConversion"/>
  </si>
  <si>
    <t>迁城cd</t>
    <phoneticPr fontId="1" type="noConversion"/>
  </si>
  <si>
    <t>调整系数</t>
    <phoneticPr fontId="1" type="noConversion"/>
  </si>
  <si>
    <t>天数</t>
    <phoneticPr fontId="1" type="noConversion"/>
  </si>
  <si>
    <t>天数对应匹配付费层非r实力数</t>
    <phoneticPr fontId="1" type="noConversion"/>
  </si>
  <si>
    <t>总计实力数/军团</t>
    <phoneticPr fontId="1" type="noConversion"/>
  </si>
  <si>
    <t>武将</t>
    <phoneticPr fontId="1" type="noConversion"/>
  </si>
  <si>
    <t>士兵</t>
    <phoneticPr fontId="1" type="noConversion"/>
  </si>
  <si>
    <t>非R</t>
    <phoneticPr fontId="1" type="noConversion"/>
  </si>
  <si>
    <t>攻城值/单个武将</t>
    <phoneticPr fontId="1" type="noConversion"/>
  </si>
  <si>
    <t>攻城值/单个士兵</t>
    <phoneticPr fontId="1" type="noConversion"/>
  </si>
  <si>
    <t>攻城值/单将带兵</t>
    <phoneticPr fontId="1" type="noConversion"/>
  </si>
  <si>
    <t>非R</t>
    <phoneticPr fontId="1" type="noConversion"/>
  </si>
  <si>
    <t>小R</t>
    <phoneticPr fontId="1" type="noConversion"/>
  </si>
  <si>
    <t>中R</t>
    <phoneticPr fontId="1" type="noConversion"/>
  </si>
  <si>
    <t>超R</t>
    <phoneticPr fontId="1" type="noConversion"/>
  </si>
  <si>
    <t>大R</t>
    <phoneticPr fontId="1" type="noConversion"/>
  </si>
  <si>
    <t>超R</t>
    <phoneticPr fontId="1" type="noConversion"/>
  </si>
  <si>
    <t>武将</t>
    <phoneticPr fontId="1" type="noConversion"/>
  </si>
  <si>
    <t>士兵</t>
    <phoneticPr fontId="1" type="noConversion"/>
  </si>
  <si>
    <t>攻城值</t>
    <phoneticPr fontId="1" type="noConversion"/>
  </si>
  <si>
    <t>天数</t>
    <phoneticPr fontId="1" type="noConversion"/>
  </si>
  <si>
    <t>天数对应预估参与攻城队伍数</t>
    <phoneticPr fontId="1" type="noConversion"/>
  </si>
  <si>
    <t>每秒攻城伤害预估/单队伍</t>
    <phoneticPr fontId="1" type="noConversion"/>
  </si>
  <si>
    <t>设计思路：</t>
    <phoneticPr fontId="1" type="noConversion"/>
  </si>
  <si>
    <t>武将上下阵</t>
    <phoneticPr fontId="1" type="noConversion"/>
  </si>
  <si>
    <t>预估攻打npc次数/1次城战</t>
    <phoneticPr fontId="1" type="noConversion"/>
  </si>
  <si>
    <t>预估造成的城防伤害/单个玩家*一次战斗</t>
    <phoneticPr fontId="1" type="noConversion"/>
  </si>
  <si>
    <t>天数对应攻方部队实际战损率</t>
    <phoneticPr fontId="1" type="noConversion"/>
  </si>
  <si>
    <t>天数对应守方部队实际战损率</t>
    <phoneticPr fontId="1" type="noConversion"/>
  </si>
  <si>
    <t>攻城影响累积基础战损数</t>
    <phoneticPr fontId="1" type="noConversion"/>
  </si>
  <si>
    <t>攻城影响累积基础战伤数</t>
    <phoneticPr fontId="1" type="noConversion"/>
  </si>
  <si>
    <t>核心军团基础攻城次数/天</t>
    <phoneticPr fontId="1" type="noConversion"/>
  </si>
  <si>
    <t>等级</t>
    <phoneticPr fontId="1" type="noConversion"/>
  </si>
  <si>
    <t>定义等级累积停留天数（天）</t>
  </si>
  <si>
    <t>定义等级阶段停留天数（天）</t>
  </si>
  <si>
    <t>天数对应定义等级</t>
  </si>
  <si>
    <t>定义等级</t>
  </si>
  <si>
    <t>定义等级对应攻城影响累积战损数</t>
  </si>
  <si>
    <t>定义等级对应攻城影响累积战伤数</t>
  </si>
  <si>
    <t>疲劳值</t>
    <phoneticPr fontId="1" type="noConversion"/>
  </si>
  <si>
    <t>地图信息</t>
    <phoneticPr fontId="1" type="noConversion"/>
  </si>
  <si>
    <t>参考攻打区域标的的边长（格）</t>
    <phoneticPr fontId="1" type="noConversion"/>
  </si>
  <si>
    <t>玩家自身的边长（格）</t>
    <phoneticPr fontId="1" type="noConversion"/>
  </si>
  <si>
    <t>分布层次</t>
    <phoneticPr fontId="1" type="noConversion"/>
  </si>
  <si>
    <t>移速修正</t>
    <phoneticPr fontId="1" type="noConversion"/>
  </si>
  <si>
    <t>目标最短距离</t>
    <phoneticPr fontId="1" type="noConversion"/>
  </si>
  <si>
    <t>目标最长距离</t>
    <phoneticPr fontId="1" type="noConversion"/>
  </si>
  <si>
    <t>目标最短行动时长</t>
    <phoneticPr fontId="1" type="noConversion"/>
  </si>
  <si>
    <t>目标最长行动时长</t>
    <phoneticPr fontId="1" type="noConversion"/>
  </si>
  <si>
    <t>攻击缓冲时长（s）</t>
    <phoneticPr fontId="1" type="noConversion"/>
  </si>
  <si>
    <t>基础移动（秒/格）</t>
    <phoneticPr fontId="1" type="noConversion"/>
  </si>
  <si>
    <t>玩家容量</t>
    <phoneticPr fontId="1" type="noConversion"/>
  </si>
  <si>
    <t>平均行动时长</t>
    <phoneticPr fontId="1" type="noConversion"/>
  </si>
  <si>
    <t>玩家累积容量</t>
    <phoneticPr fontId="1" type="noConversion"/>
  </si>
  <si>
    <t>攻城的节奏信息(以第一层作为参考对象）</t>
    <phoneticPr fontId="1" type="noConversion"/>
  </si>
  <si>
    <t>人数调用信息</t>
    <phoneticPr fontId="1" type="noConversion"/>
  </si>
  <si>
    <t>当层攻城效率/人</t>
    <phoneticPr fontId="1" type="noConversion"/>
  </si>
  <si>
    <t>平均攻城效率/人</t>
    <phoneticPr fontId="1" type="noConversion"/>
  </si>
  <si>
    <t>攻打城墙平均次数/每个队伍</t>
    <phoneticPr fontId="1" type="noConversion"/>
  </si>
  <si>
    <t>攻打城墙时长</t>
    <phoneticPr fontId="1" type="noConversion"/>
  </si>
  <si>
    <t>攻打守军平均次数/主力队伍</t>
    <phoneticPr fontId="1" type="noConversion"/>
  </si>
  <si>
    <t>攻打守军时长</t>
    <phoneticPr fontId="1" type="noConversion"/>
  </si>
  <si>
    <t>高v会加速，故修正0.7倍</t>
    <phoneticPr fontId="1" type="noConversion"/>
  </si>
  <si>
    <t>攻打总时长</t>
    <phoneticPr fontId="1" type="noConversion"/>
  </si>
  <si>
    <t>参考攻打总时长</t>
    <phoneticPr fontId="1" type="noConversion"/>
  </si>
  <si>
    <t>标准时间</t>
    <phoneticPr fontId="1" type="noConversion"/>
  </si>
  <si>
    <t>难度修正</t>
    <phoneticPr fontId="1" type="noConversion"/>
  </si>
  <si>
    <t>位置修正</t>
    <phoneticPr fontId="1" type="noConversion"/>
  </si>
  <si>
    <t>组织度修正</t>
    <phoneticPr fontId="1" type="noConversion"/>
  </si>
  <si>
    <t>预估中r战中损失率</t>
    <phoneticPr fontId="1" type="noConversion"/>
  </si>
  <si>
    <t>城墙回血时间间隔</t>
    <phoneticPr fontId="1" type="noConversion"/>
  </si>
  <si>
    <t>城防回复匹配攻城玩家数</t>
    <phoneticPr fontId="1" type="noConversion"/>
  </si>
  <si>
    <t>军团人数</t>
    <phoneticPr fontId="1" type="noConversion"/>
  </si>
  <si>
    <t>一次攻城总回复城防值</t>
    <phoneticPr fontId="1" type="noConversion"/>
  </si>
  <si>
    <t>回复/总城防</t>
    <phoneticPr fontId="1" type="noConversion"/>
  </si>
  <si>
    <t>每次回复城防值</t>
    <phoneticPr fontId="1" type="noConversion"/>
  </si>
  <si>
    <t>守军回复时间间隔</t>
    <phoneticPr fontId="1" type="noConversion"/>
  </si>
  <si>
    <t>一次性回满</t>
    <phoneticPr fontId="1" type="noConversion"/>
  </si>
  <si>
    <t>游戏上线后防止数值变动，粘贴为数值</t>
    <phoneticPr fontId="1" type="noConversion"/>
  </si>
  <si>
    <t>游戏上线后防止数值变动，粘贴为数值</t>
  </si>
  <si>
    <t>兵营容量</t>
    <phoneticPr fontId="1" type="noConversion"/>
  </si>
  <si>
    <t>医馆容量</t>
    <phoneticPr fontId="1" type="noConversion"/>
  </si>
  <si>
    <t>城防回复</t>
    <phoneticPr fontId="1" type="noConversion"/>
  </si>
  <si>
    <t>参考对象为默认所有玩家紧挨2*2城池攻打20分钟，引入位置修正等系数做最终难度设计</t>
    <phoneticPr fontId="1" type="noConversion"/>
  </si>
  <si>
    <t>天</t>
    <phoneticPr fontId="1" type="noConversion"/>
  </si>
  <si>
    <t>次</t>
    <phoneticPr fontId="1" type="noConversion"/>
  </si>
  <si>
    <t>竞技币</t>
    <phoneticPr fontId="1" type="noConversion"/>
  </si>
  <si>
    <t>军团币</t>
    <phoneticPr fontId="1" type="noConversion"/>
  </si>
  <si>
    <t>国家币</t>
    <phoneticPr fontId="1" type="noConversion"/>
  </si>
  <si>
    <t>城防币</t>
    <phoneticPr fontId="1" type="noConversion"/>
  </si>
  <si>
    <t>黄金</t>
    <phoneticPr fontId="1" type="noConversion"/>
  </si>
  <si>
    <t>=</t>
    <phoneticPr fontId="1" type="noConversion"/>
  </si>
  <si>
    <t>设计思路：</t>
    <phoneticPr fontId="1" type="noConversion"/>
  </si>
  <si>
    <t>战略-进攻</t>
  </si>
  <si>
    <t>战略-防守</t>
  </si>
  <si>
    <t>战略-攻城</t>
  </si>
  <si>
    <t>战略-行军</t>
  </si>
  <si>
    <t>比赛开始时军团获取初始战略点，与军团等级相关，后续不再获取</t>
    <phoneticPr fontId="1" type="noConversion"/>
  </si>
  <si>
    <t>战略的开启受军团等级影响，有以下战略</t>
    <phoneticPr fontId="1" type="noConversion"/>
  </si>
  <si>
    <t>使用后</t>
    <phoneticPr fontId="1" type="noConversion"/>
  </si>
  <si>
    <t>冷却时间</t>
    <phoneticPr fontId="1" type="noConversion"/>
  </si>
  <si>
    <t>分钟</t>
    <phoneticPr fontId="1" type="noConversion"/>
  </si>
  <si>
    <t>分钟内，军团玩家进攻时士兵攻击提升</t>
    <phoneticPr fontId="1" type="noConversion"/>
  </si>
  <si>
    <t>分钟内，军团玩家士兵攻城值提升</t>
    <phoneticPr fontId="1" type="noConversion"/>
  </si>
  <si>
    <t>分钟内，军团玩家行军速度提升</t>
    <phoneticPr fontId="1" type="noConversion"/>
  </si>
  <si>
    <t>战损降低</t>
    <phoneticPr fontId="1" type="noConversion"/>
  </si>
  <si>
    <t>攻城值降低</t>
    <phoneticPr fontId="1" type="noConversion"/>
  </si>
  <si>
    <t>军团等级</t>
    <phoneticPr fontId="1" type="noConversion"/>
  </si>
  <si>
    <t>初始战略点</t>
    <phoneticPr fontId="1" type="noConversion"/>
  </si>
  <si>
    <t>进攻</t>
  </si>
  <si>
    <t>防守</t>
  </si>
  <si>
    <t>攻城</t>
  </si>
  <si>
    <t>行军</t>
  </si>
  <si>
    <t>战略</t>
    <phoneticPr fontId="1" type="noConversion"/>
  </si>
  <si>
    <t>使用消耗战略点</t>
    <phoneticPr fontId="1" type="noConversion"/>
  </si>
  <si>
    <t>buff价值1</t>
    <phoneticPr fontId="1" type="noConversion"/>
  </si>
  <si>
    <t>buff价值2</t>
    <phoneticPr fontId="1" type="noConversion"/>
  </si>
  <si>
    <t>分钟内，军团玩家驻守时士兵免伤提升</t>
    <phoneticPr fontId="1" type="noConversion"/>
  </si>
  <si>
    <t>价值调整系数1</t>
    <phoneticPr fontId="1" type="noConversion"/>
  </si>
  <si>
    <t>价值调整系数2</t>
  </si>
  <si>
    <t>比赛持续时长总计为</t>
    <phoneticPr fontId="1" type="noConversion"/>
  </si>
  <si>
    <t>兵营容量</t>
  </si>
  <si>
    <t>单次招募上限</t>
  </si>
  <si>
    <t>单次招募上限</t>
    <phoneticPr fontId="1" type="noConversion"/>
  </si>
  <si>
    <t>考虑到比赛中会高频率发生战斗，所以招募治疗相关相对于常规会有一定的提升，提升幅度如下：</t>
    <phoneticPr fontId="1" type="noConversion"/>
  </si>
  <si>
    <t>医馆容量</t>
  </si>
  <si>
    <t>单次治疗上限</t>
  </si>
  <si>
    <t>单次治疗上限</t>
    <phoneticPr fontId="1" type="noConversion"/>
  </si>
  <si>
    <t xml:space="preserve"> </t>
    <phoneticPr fontId="1" type="noConversion"/>
  </si>
  <si>
    <t>建筑等级</t>
    <phoneticPr fontId="1" type="noConversion"/>
  </si>
  <si>
    <t>招募数量/每小时</t>
  </si>
  <si>
    <t>招募数量/每小时</t>
    <phoneticPr fontId="1" type="noConversion"/>
  </si>
  <si>
    <t>治疗数量/每小时</t>
  </si>
  <si>
    <t>治疗数量/每小时</t>
    <phoneticPr fontId="1" type="noConversion"/>
  </si>
  <si>
    <t>时间累计值</t>
    <phoneticPr fontId="1" type="noConversion"/>
  </si>
  <si>
    <t>消耗黄金累计值</t>
    <phoneticPr fontId="1" type="noConversion"/>
  </si>
  <si>
    <t>数据类型</t>
    <phoneticPr fontId="1" type="noConversion"/>
  </si>
  <si>
    <t>提升幅度</t>
    <phoneticPr fontId="1" type="noConversion"/>
  </si>
  <si>
    <t>玩家可以花费黄金秒招募或者治疗，随着消耗的时间不同，花费的黄金也不同，具体数量如下：</t>
    <phoneticPr fontId="1" type="noConversion"/>
  </si>
  <si>
    <t>单次治疗黄金秒消耗</t>
    <phoneticPr fontId="1" type="noConversion"/>
  </si>
  <si>
    <t>单次招募黄金秒消耗</t>
    <phoneticPr fontId="1" type="noConversion"/>
  </si>
  <si>
    <t>定义等级</t>
    <phoneticPr fontId="1" type="noConversion"/>
  </si>
  <si>
    <t>战略开启等级</t>
    <phoneticPr fontId="1" type="noConversion"/>
  </si>
  <si>
    <t>玩家占领建筑兵营后可以使用民兵动员</t>
    <phoneticPr fontId="1" type="noConversion"/>
  </si>
  <si>
    <t>兵营等级之和</t>
    <phoneticPr fontId="1" type="noConversion"/>
  </si>
  <si>
    <t>招募民兵数量</t>
    <phoneticPr fontId="1" type="noConversion"/>
  </si>
  <si>
    <t>招募数量提升</t>
    <phoneticPr fontId="1" type="noConversion"/>
  </si>
  <si>
    <t>招募回复时间</t>
    <phoneticPr fontId="1" type="noConversion"/>
  </si>
  <si>
    <t>设计思路</t>
    <phoneticPr fontId="1" type="noConversion"/>
  </si>
  <si>
    <t>1、该玩法为军团跨服GVE玩法，每周开放2次，开放时间10：00~23：00</t>
    <phoneticPr fontId="1" type="noConversion"/>
  </si>
  <si>
    <t>天数</t>
    <phoneticPr fontId="1" type="noConversion"/>
  </si>
  <si>
    <t>2、玩法开启时间为开服60天以后</t>
    <phoneticPr fontId="1" type="noConversion"/>
  </si>
  <si>
    <t>定义等级</t>
    <phoneticPr fontId="1" type="noConversion"/>
  </si>
  <si>
    <t>队伍实力</t>
    <phoneticPr fontId="1" type="noConversion"/>
  </si>
  <si>
    <t>玩家阶段队伍实力</t>
  </si>
  <si>
    <t>3、该玩法分为3个难度，难度等级范围详见设计，难度命名为：困难、极难、硬核</t>
    <phoneticPr fontId="1" type="noConversion"/>
  </si>
  <si>
    <t>难度</t>
    <phoneticPr fontId="1" type="noConversion"/>
  </si>
  <si>
    <t>关卡</t>
    <phoneticPr fontId="1" type="noConversion"/>
  </si>
  <si>
    <t>定义等级标准</t>
    <phoneticPr fontId="1" type="noConversion"/>
  </si>
  <si>
    <t>困难</t>
    <phoneticPr fontId="1" type="noConversion"/>
  </si>
  <si>
    <t>极难</t>
    <phoneticPr fontId="1" type="noConversion"/>
  </si>
  <si>
    <t>硬核</t>
    <phoneticPr fontId="1" type="noConversion"/>
  </si>
  <si>
    <t>对应玩家等级</t>
    <phoneticPr fontId="1" type="noConversion"/>
  </si>
  <si>
    <t>第1关</t>
    <phoneticPr fontId="1" type="noConversion"/>
  </si>
  <si>
    <t>第2关</t>
    <phoneticPr fontId="1" type="noConversion"/>
  </si>
  <si>
    <t>第3关</t>
    <phoneticPr fontId="1" type="noConversion"/>
  </si>
  <si>
    <t>参与人数</t>
    <phoneticPr fontId="1" type="noConversion"/>
  </si>
  <si>
    <t>攻城队</t>
    <phoneticPr fontId="1" type="noConversion"/>
  </si>
  <si>
    <t>守军队</t>
    <phoneticPr fontId="1" type="noConversion"/>
  </si>
  <si>
    <t>攻城值/人</t>
    <phoneticPr fontId="1" type="noConversion"/>
  </si>
  <si>
    <t>行军时间</t>
    <phoneticPr fontId="1" type="noConversion"/>
  </si>
  <si>
    <t>参与系数</t>
    <phoneticPr fontId="1" type="noConversion"/>
  </si>
  <si>
    <t>预估城防值</t>
    <phoneticPr fontId="1" type="noConversion"/>
  </si>
  <si>
    <t>行军时间</t>
    <phoneticPr fontId="1" type="noConversion"/>
  </si>
  <si>
    <t>人数占比</t>
    <phoneticPr fontId="1" type="noConversion"/>
  </si>
  <si>
    <t>人数</t>
  </si>
  <si>
    <t>人数</t>
    <phoneticPr fontId="1" type="noConversion"/>
  </si>
  <si>
    <t>攻城次数</t>
    <phoneticPr fontId="1" type="noConversion"/>
  </si>
  <si>
    <t>累计攻城次数</t>
    <phoneticPr fontId="1" type="noConversion"/>
  </si>
  <si>
    <t>4、关卡内城和怪关系</t>
    <phoneticPr fontId="1" type="noConversion"/>
  </si>
  <si>
    <t>关卡</t>
    <phoneticPr fontId="1" type="noConversion"/>
  </si>
  <si>
    <t>目标</t>
    <phoneticPr fontId="1" type="noConversion"/>
  </si>
  <si>
    <t>虎牢关</t>
    <phoneticPr fontId="1" type="noConversion"/>
  </si>
  <si>
    <t>华雄</t>
    <phoneticPr fontId="1" type="noConversion"/>
  </si>
  <si>
    <t>目标1</t>
    <phoneticPr fontId="1" type="noConversion"/>
  </si>
  <si>
    <t>目标2</t>
    <phoneticPr fontId="1" type="noConversion"/>
  </si>
  <si>
    <t>目标3</t>
  </si>
  <si>
    <t>关系</t>
    <phoneticPr fontId="1" type="noConversion"/>
  </si>
  <si>
    <t>洛阳</t>
    <phoneticPr fontId="1" type="noConversion"/>
  </si>
  <si>
    <t>董卓</t>
    <phoneticPr fontId="1" type="noConversion"/>
  </si>
  <si>
    <t>高顺</t>
    <phoneticPr fontId="1" type="noConversion"/>
  </si>
  <si>
    <t>吕布</t>
    <phoneticPr fontId="1" type="noConversion"/>
  </si>
  <si>
    <t>张辽</t>
    <phoneticPr fontId="1" type="noConversion"/>
  </si>
  <si>
    <t>击败华雄解锁虎牢关</t>
    <phoneticPr fontId="1" type="noConversion"/>
  </si>
  <si>
    <t>张辽存活状态，洛阳守军攻血大幅度提升</t>
    <phoneticPr fontId="1" type="noConversion"/>
  </si>
  <si>
    <t>高顺给董卓守军回血、吕布清人</t>
    <phoneticPr fontId="1" type="noConversion"/>
  </si>
  <si>
    <t>5、难度设计思路</t>
    <phoneticPr fontId="1" type="noConversion"/>
  </si>
  <si>
    <t>6、进攻流程图</t>
    <phoneticPr fontId="1" type="noConversion"/>
  </si>
  <si>
    <t>核心思路：所有玩家在战斗中均有存在感，低战以攻城和进攻弱的守军为主，顶战作为精英小队</t>
    <phoneticPr fontId="1" type="noConversion"/>
  </si>
  <si>
    <t>董卓为纯部队，守军难度小R能穿1队，队伍数量多</t>
    <phoneticPr fontId="1" type="noConversion"/>
  </si>
  <si>
    <t>吕布为纯部队，守军难度非常高，大R能打2队的强度，队伍数量多，主要作用清除玩家队伍，董卓部队低于30%的时候出现</t>
    <phoneticPr fontId="1" type="noConversion"/>
  </si>
  <si>
    <t>高顺为纯部队，守军难度较高，小R能打1队的强度，队伍数量多，主要给董卓回部队数，董卓部队低于70%的时候出现</t>
    <phoneticPr fontId="1" type="noConversion"/>
  </si>
  <si>
    <t>非r</t>
    <phoneticPr fontId="1" type="noConversion"/>
  </si>
  <si>
    <t>华雄为纯部队，守军难度低，非R能打1队的强度，队伍数量多</t>
    <phoneticPr fontId="1" type="noConversion"/>
  </si>
  <si>
    <t>守军难度模板</t>
    <phoneticPr fontId="1" type="noConversion"/>
  </si>
  <si>
    <t>小r</t>
    <phoneticPr fontId="1" type="noConversion"/>
  </si>
  <si>
    <t>大r</t>
    <phoneticPr fontId="1" type="noConversion"/>
  </si>
  <si>
    <t>小r~中r</t>
    <phoneticPr fontId="1" type="noConversion"/>
  </si>
  <si>
    <t>洛阳为攻城，守军难度小R能打1队的强度，队伍多，需要一定的攻城能力，张辽不败，虎牢关守军强度达到中R才能打穿1队的水平</t>
    <phoneticPr fontId="1" type="noConversion"/>
  </si>
  <si>
    <t>虎牢关为攻城，守军难度非R能打1队的强度，队伍多，攻城能力要求高</t>
    <phoneticPr fontId="1" type="noConversion"/>
  </si>
  <si>
    <t>张辽营寨为攻城，守军难度非R能打1队的强度，队伍多，需要一定的攻城能力</t>
    <phoneticPr fontId="1" type="noConversion"/>
  </si>
  <si>
    <t>守军队伍数量</t>
    <phoneticPr fontId="1" type="noConversion"/>
  </si>
  <si>
    <t>玩法节奏</t>
    <phoneticPr fontId="1" type="noConversion"/>
  </si>
  <si>
    <t>军团副本开启需要服务器</t>
    <phoneticPr fontId="1" type="noConversion"/>
  </si>
  <si>
    <t>军团副本每个赛季持续</t>
    <phoneticPr fontId="1" type="noConversion"/>
  </si>
  <si>
    <t>军团副本每个赛季会比赛</t>
    <phoneticPr fontId="1" type="noConversion"/>
  </si>
  <si>
    <t>单局竞速军团排名</t>
    <phoneticPr fontId="1" type="noConversion"/>
  </si>
  <si>
    <t>排名下限</t>
    <phoneticPr fontId="1" type="noConversion"/>
  </si>
  <si>
    <t>排名上限</t>
    <phoneticPr fontId="1" type="noConversion"/>
  </si>
  <si>
    <t>黄金</t>
    <phoneticPr fontId="1" type="noConversion"/>
  </si>
  <si>
    <t>奖励1</t>
    <phoneticPr fontId="1" type="noConversion"/>
  </si>
  <si>
    <t>数量1</t>
    <phoneticPr fontId="1" type="noConversion"/>
  </si>
  <si>
    <t>奖励2</t>
  </si>
  <si>
    <t>数量2</t>
  </si>
  <si>
    <t>奖励3</t>
  </si>
  <si>
    <t>数量3</t>
  </si>
  <si>
    <t>价值</t>
    <phoneticPr fontId="1" type="noConversion"/>
  </si>
  <si>
    <t>训练1小时加速令</t>
    <phoneticPr fontId="1" type="noConversion"/>
  </si>
  <si>
    <t>训练3小时加速令</t>
    <phoneticPr fontId="1" type="noConversion"/>
  </si>
  <si>
    <t>军团击杀排名</t>
    <phoneticPr fontId="1" type="noConversion"/>
  </si>
  <si>
    <t>军团中参与活动且击杀至少1000士兵的玩家才能领奖</t>
    <phoneticPr fontId="1" type="noConversion"/>
  </si>
  <si>
    <t>军团内部的排名，玩家击杀士兵大于等于1000可上榜</t>
    <phoneticPr fontId="1" type="noConversion"/>
  </si>
  <si>
    <t>军团攻城排名</t>
    <phoneticPr fontId="1" type="noConversion"/>
  </si>
  <si>
    <t>军团内部的排名，玩家造成城防伤害大于等于100000可上榜</t>
    <phoneticPr fontId="1" type="noConversion"/>
  </si>
  <si>
    <t>通关奖励</t>
    <phoneticPr fontId="1" type="noConversion"/>
  </si>
  <si>
    <t>难度</t>
    <phoneticPr fontId="1" type="noConversion"/>
  </si>
  <si>
    <t>6级随机宝石</t>
  </si>
  <si>
    <t>7级随机宝石</t>
    <phoneticPr fontId="1" type="noConversion"/>
  </si>
  <si>
    <t>困难</t>
    <phoneticPr fontId="1" type="noConversion"/>
  </si>
  <si>
    <t>极难</t>
    <phoneticPr fontId="1" type="noConversion"/>
  </si>
  <si>
    <t>硬核</t>
    <phoneticPr fontId="1" type="noConversion"/>
  </si>
  <si>
    <t>黄金点将令</t>
    <phoneticPr fontId="1" type="noConversion"/>
  </si>
  <si>
    <t>一袋刀币</t>
    <phoneticPr fontId="1" type="noConversion"/>
  </si>
  <si>
    <t>军团副本兵营&amp;医馆数据</t>
    <phoneticPr fontId="1" type="noConversion"/>
  </si>
  <si>
    <t>基础兵营&amp;医馆数据</t>
    <phoneticPr fontId="1" type="noConversion"/>
  </si>
  <si>
    <t>难度进度</t>
    <phoneticPr fontId="1" type="noConversion"/>
  </si>
  <si>
    <t>对应天数</t>
    <phoneticPr fontId="1" type="noConversion"/>
  </si>
  <si>
    <t>数值美化</t>
    <phoneticPr fontId="1" type="noConversion"/>
  </si>
  <si>
    <t>攻城时间</t>
    <phoneticPr fontId="1" type="noConversion"/>
  </si>
  <si>
    <t>标准战斗时间</t>
    <phoneticPr fontId="1" type="noConversion"/>
  </si>
  <si>
    <t>进攻守军时间</t>
    <phoneticPr fontId="1" type="noConversion"/>
  </si>
  <si>
    <t>难度1</t>
    <phoneticPr fontId="1" type="noConversion"/>
  </si>
  <si>
    <t>难度2</t>
  </si>
  <si>
    <t>难度3</t>
  </si>
  <si>
    <t>难度1攻城值</t>
    <phoneticPr fontId="1" type="noConversion"/>
  </si>
  <si>
    <t>难度2攻城值</t>
  </si>
  <si>
    <t>难度3攻城值</t>
  </si>
  <si>
    <t>难度1打城防值</t>
    <phoneticPr fontId="1" type="noConversion"/>
  </si>
  <si>
    <t>难度2打城防值</t>
  </si>
  <si>
    <t>难度3打城防值</t>
  </si>
  <si>
    <t>预估城防值（数值美化）</t>
    <phoneticPr fontId="1" type="noConversion"/>
  </si>
  <si>
    <t>难度1</t>
    <phoneticPr fontId="1" type="noConversion"/>
  </si>
  <si>
    <t>难度2</t>
    <phoneticPr fontId="1" type="noConversion"/>
  </si>
  <si>
    <t>难度3</t>
    <phoneticPr fontId="1" type="noConversion"/>
  </si>
  <si>
    <t>数量1</t>
  </si>
  <si>
    <t>注：前台是显示的整体通关的奖励，后台配置为每个ID怪物击杀后的奖励，即后台每个怪击败的奖励集合=前台显示通关奖励</t>
    <phoneticPr fontId="1" type="noConversion"/>
  </si>
  <si>
    <t>成就类型</t>
    <phoneticPr fontId="1" type="noConversion"/>
  </si>
  <si>
    <t>1、累计击杀 X 数量的NPC守军</t>
  </si>
  <si>
    <t>2、累计通关 X 难度 Y 次（其中，Y可以是指定难度或者任意难度）</t>
  </si>
  <si>
    <t>3、在 X 分钟内通关 Y 难度</t>
  </si>
  <si>
    <t>4、击败/攻占 X 次指定 Y 难度的 指定怪物或城池 Z</t>
  </si>
  <si>
    <t>各付费层 进攻守军队伍数量</t>
    <phoneticPr fontId="1" type="noConversion"/>
  </si>
  <si>
    <t>难度1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</si>
</sst>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9"/>
      <color rgb="FFFF0000"/>
      <name val="宋体"/>
      <family val="3"/>
      <charset val="134"/>
    </font>
    <font>
      <sz val="9"/>
      <color theme="0" tint="-0.249977111117893"/>
      <name val="宋体"/>
      <family val="3"/>
      <charset val="134"/>
    </font>
    <font>
      <sz val="9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8">
    <xf numFmtId="0" fontId="0" fillId="0" borderId="0" xfId="0"/>
    <xf numFmtId="0" fontId="4" fillId="0" borderId="0" xfId="0" applyFont="1"/>
    <xf numFmtId="0" fontId="5" fillId="0" borderId="0" xfId="0" applyFont="1"/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right"/>
    </xf>
    <xf numFmtId="0" fontId="4" fillId="3" borderId="0" xfId="0" applyFont="1" applyFill="1" applyAlignment="1">
      <alignment horizontal="center" vertical="center"/>
    </xf>
    <xf numFmtId="0" fontId="4" fillId="0" borderId="1" xfId="0" applyFon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10" fontId="4" fillId="0" borderId="1" xfId="0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4" fillId="0" borderId="0" xfId="0" applyFont="1" applyAlignment="1">
      <alignment horizontal="right" vertical="center"/>
    </xf>
    <xf numFmtId="0" fontId="4" fillId="6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center" wrapText="1"/>
    </xf>
    <xf numFmtId="0" fontId="7" fillId="4" borderId="0" xfId="0" applyFont="1" applyFill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0" fontId="4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right" vertical="center"/>
    </xf>
    <xf numFmtId="0" fontId="4" fillId="5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 shrinkToFit="1"/>
    </xf>
    <xf numFmtId="0" fontId="4" fillId="0" borderId="1" xfId="0" applyFont="1" applyBorder="1" applyAlignment="1">
      <alignment horizontal="center" vertical="center" wrapText="1"/>
    </xf>
    <xf numFmtId="9" fontId="4" fillId="0" borderId="1" xfId="0" applyNumberFormat="1" applyFont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 vertical="center"/>
    </xf>
    <xf numFmtId="0" fontId="8" fillId="1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4" fillId="13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center"/>
    </xf>
    <xf numFmtId="0" fontId="4" fillId="2" borderId="0" xfId="0" applyFont="1" applyFill="1"/>
    <xf numFmtId="0" fontId="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11" borderId="8" xfId="0" applyFont="1" applyFill="1" applyBorder="1" applyAlignment="1">
      <alignment horizontal="center" vertical="center"/>
    </xf>
    <xf numFmtId="0" fontId="4" fillId="11" borderId="9" xfId="0" applyFont="1" applyFill="1" applyBorder="1" applyAlignment="1">
      <alignment horizontal="center" vertical="center"/>
    </xf>
    <xf numFmtId="0" fontId="4" fillId="11" borderId="10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center" vertical="center"/>
    </xf>
    <xf numFmtId="0" fontId="4" fillId="10" borderId="8" xfId="0" applyFont="1" applyFill="1" applyBorder="1" applyAlignment="1">
      <alignment horizontal="center" vertical="center"/>
    </xf>
    <xf numFmtId="0" fontId="4" fillId="10" borderId="9" xfId="0" applyFont="1" applyFill="1" applyBorder="1" applyAlignment="1">
      <alignment horizontal="center" vertical="center"/>
    </xf>
    <xf numFmtId="0" fontId="4" fillId="10" borderId="10" xfId="0" applyFont="1" applyFill="1" applyBorder="1" applyAlignment="1">
      <alignment horizontal="center" vertical="center"/>
    </xf>
    <xf numFmtId="0" fontId="4" fillId="10" borderId="11" xfId="0" applyFont="1" applyFill="1" applyBorder="1" applyAlignment="1">
      <alignment horizontal="center" vertical="center"/>
    </xf>
    <xf numFmtId="0" fontId="4" fillId="10" borderId="1" xfId="0" applyFont="1" applyFill="1" applyBorder="1" applyAlignment="1">
      <alignment horizontal="center" vertical="center"/>
    </xf>
    <xf numFmtId="0" fontId="4" fillId="9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7" borderId="8" xfId="0" applyFont="1" applyFill="1" applyBorder="1" applyAlignment="1">
      <alignment horizontal="center" vertical="center"/>
    </xf>
    <xf numFmtId="0" fontId="4" fillId="7" borderId="12" xfId="0" applyFont="1" applyFill="1" applyBorder="1" applyAlignment="1">
      <alignment horizontal="center" vertical="center"/>
    </xf>
    <xf numFmtId="0" fontId="4" fillId="7" borderId="9" xfId="0" applyFont="1" applyFill="1" applyBorder="1" applyAlignment="1">
      <alignment horizontal="center" vertical="center"/>
    </xf>
    <xf numFmtId="0" fontId="4" fillId="7" borderId="7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7" borderId="13" xfId="0" applyFont="1" applyFill="1" applyBorder="1" applyAlignment="1">
      <alignment horizontal="center" vertical="center"/>
    </xf>
    <xf numFmtId="0" fontId="4" fillId="7" borderId="10" xfId="0" applyFont="1" applyFill="1" applyBorder="1" applyAlignment="1">
      <alignment horizontal="center" vertical="center"/>
    </xf>
    <xf numFmtId="0" fontId="4" fillId="7" borderId="14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31</xdr:row>
      <xdr:rowOff>57150</xdr:rowOff>
    </xdr:from>
    <xdr:to>
      <xdr:col>7</xdr:col>
      <xdr:colOff>257175</xdr:colOff>
      <xdr:row>52</xdr:row>
      <xdr:rowOff>0</xdr:rowOff>
    </xdr:to>
    <xdr:grpSp>
      <xdr:nvGrpSpPr>
        <xdr:cNvPr id="56" name="组合 55">
          <a:extLst>
            <a:ext uri="{FF2B5EF4-FFF2-40B4-BE49-F238E27FC236}">
              <a16:creationId xmlns:a16="http://schemas.microsoft.com/office/drawing/2014/main" id="{EE624D82-FCCE-20A2-37CE-1196A437EF90}"/>
            </a:ext>
          </a:extLst>
        </xdr:cNvPr>
        <xdr:cNvGrpSpPr/>
      </xdr:nvGrpSpPr>
      <xdr:grpSpPr>
        <a:xfrm>
          <a:off x="685800" y="4486275"/>
          <a:ext cx="4543425" cy="2943225"/>
          <a:chOff x="685800" y="4486275"/>
          <a:chExt cx="4543425" cy="2943225"/>
        </a:xfrm>
      </xdr:grpSpPr>
      <xdr:sp macro="" textlink="">
        <xdr:nvSpPr>
          <xdr:cNvPr id="2" name="矩形: 圆角 1">
            <a:extLst>
              <a:ext uri="{FF2B5EF4-FFF2-40B4-BE49-F238E27FC236}">
                <a16:creationId xmlns:a16="http://schemas.microsoft.com/office/drawing/2014/main" id="{F0CC02EE-27EB-A6C7-4BB0-BD3FB2096C92}"/>
              </a:ext>
            </a:extLst>
          </xdr:cNvPr>
          <xdr:cNvSpPr/>
        </xdr:nvSpPr>
        <xdr:spPr>
          <a:xfrm>
            <a:off x="763966" y="4486275"/>
            <a:ext cx="1025935" cy="6286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</a:rPr>
              <a:t>击败华雄</a:t>
            </a:r>
          </a:p>
        </xdr:txBody>
      </xdr:sp>
      <xdr:sp macro="" textlink="">
        <xdr:nvSpPr>
          <xdr:cNvPr id="3" name="矩形: 圆角 2">
            <a:extLst>
              <a:ext uri="{FF2B5EF4-FFF2-40B4-BE49-F238E27FC236}">
                <a16:creationId xmlns:a16="http://schemas.microsoft.com/office/drawing/2014/main" id="{9A5C2088-D848-0161-C7DF-2331A29438A7}"/>
              </a:ext>
            </a:extLst>
          </xdr:cNvPr>
          <xdr:cNvSpPr/>
        </xdr:nvSpPr>
        <xdr:spPr>
          <a:xfrm>
            <a:off x="2449431" y="4489450"/>
            <a:ext cx="1025935" cy="62865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攻占虎牢关</a:t>
            </a:r>
            <a:endParaRPr lang="en-US" altLang="zh-CN" sz="105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4" name="矩形: 圆角 3">
            <a:extLst>
              <a:ext uri="{FF2B5EF4-FFF2-40B4-BE49-F238E27FC236}">
                <a16:creationId xmlns:a16="http://schemas.microsoft.com/office/drawing/2014/main" id="{852B997B-0F5C-BD1C-ADE8-1C559F69494A}"/>
              </a:ext>
            </a:extLst>
          </xdr:cNvPr>
          <xdr:cNvSpPr/>
        </xdr:nvSpPr>
        <xdr:spPr>
          <a:xfrm>
            <a:off x="2449431" y="5645150"/>
            <a:ext cx="1025935" cy="62865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攻占洛阳</a:t>
            </a:r>
            <a:endParaRPr lang="en-US" altLang="zh-CN" sz="105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5" name="矩形: 圆角 4">
            <a:extLst>
              <a:ext uri="{FF2B5EF4-FFF2-40B4-BE49-F238E27FC236}">
                <a16:creationId xmlns:a16="http://schemas.microsoft.com/office/drawing/2014/main" id="{10309D87-F245-B266-FA08-6202D3A4170B}"/>
              </a:ext>
            </a:extLst>
          </xdr:cNvPr>
          <xdr:cNvSpPr/>
        </xdr:nvSpPr>
        <xdr:spPr>
          <a:xfrm>
            <a:off x="4203290" y="5638800"/>
            <a:ext cx="1025935" cy="6286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</a:rPr>
              <a:t>攻破张辽</a:t>
            </a:r>
            <a:endParaRPr lang="en-US" altLang="zh-CN" sz="105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6" name="矩形: 圆角 5">
            <a:extLst>
              <a:ext uri="{FF2B5EF4-FFF2-40B4-BE49-F238E27FC236}">
                <a16:creationId xmlns:a16="http://schemas.microsoft.com/office/drawing/2014/main" id="{E504F243-E420-CEA6-B938-6BBB2E681B4A}"/>
              </a:ext>
            </a:extLst>
          </xdr:cNvPr>
          <xdr:cNvSpPr/>
        </xdr:nvSpPr>
        <xdr:spPr>
          <a:xfrm>
            <a:off x="2449431" y="6800850"/>
            <a:ext cx="1025935" cy="628650"/>
          </a:xfrm>
          <a:prstGeom prst="roundRect">
            <a:avLst/>
          </a:prstGeom>
          <a:solidFill>
            <a:schemeClr val="accent2">
              <a:lumMod val="60000"/>
              <a:lumOff val="40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solidFill>
                  <a:sysClr val="windowText" lastClr="000000"/>
                </a:solidFill>
                <a:latin typeface="微软雅黑" panose="020B0503020204020204" pitchFamily="34" charset="-122"/>
                <a:ea typeface="微软雅黑" panose="020B0503020204020204" pitchFamily="34" charset="-122"/>
              </a:rPr>
              <a:t>击败董卓</a:t>
            </a:r>
            <a:endParaRPr lang="en-US" altLang="zh-CN" sz="1050">
              <a:solidFill>
                <a:sysClr val="windowText" lastClr="000000"/>
              </a:solidFill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7" name="矩形: 圆角 6">
            <a:extLst>
              <a:ext uri="{FF2B5EF4-FFF2-40B4-BE49-F238E27FC236}">
                <a16:creationId xmlns:a16="http://schemas.microsoft.com/office/drawing/2014/main" id="{2F724D86-A2B1-8620-2FDB-445EF408FCCA}"/>
              </a:ext>
            </a:extLst>
          </xdr:cNvPr>
          <xdr:cNvSpPr/>
        </xdr:nvSpPr>
        <xdr:spPr>
          <a:xfrm>
            <a:off x="4203290" y="6800850"/>
            <a:ext cx="1025935" cy="6286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</a:rPr>
              <a:t>攻破高顺</a:t>
            </a:r>
            <a:endParaRPr lang="en-US" altLang="zh-CN" sz="105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sp macro="" textlink="">
        <xdr:nvSpPr>
          <xdr:cNvPr id="8" name="矩形: 圆角 7">
            <a:extLst>
              <a:ext uri="{FF2B5EF4-FFF2-40B4-BE49-F238E27FC236}">
                <a16:creationId xmlns:a16="http://schemas.microsoft.com/office/drawing/2014/main" id="{1D3F498C-AD28-D076-4658-4169354AE5FC}"/>
              </a:ext>
            </a:extLst>
          </xdr:cNvPr>
          <xdr:cNvSpPr/>
        </xdr:nvSpPr>
        <xdr:spPr>
          <a:xfrm>
            <a:off x="685800" y="6800850"/>
            <a:ext cx="1025935" cy="628650"/>
          </a:xfrm>
          <a:prstGeom prst="round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zh-CN" altLang="en-US" sz="1050">
                <a:latin typeface="微软雅黑" panose="020B0503020204020204" pitchFamily="34" charset="-122"/>
                <a:ea typeface="微软雅黑" panose="020B0503020204020204" pitchFamily="34" charset="-122"/>
              </a:rPr>
              <a:t>击败吕布</a:t>
            </a:r>
            <a:endParaRPr lang="en-US" altLang="zh-CN" sz="1050">
              <a:latin typeface="微软雅黑" panose="020B0503020204020204" pitchFamily="34" charset="-122"/>
              <a:ea typeface="微软雅黑" panose="020B0503020204020204" pitchFamily="34" charset="-122"/>
            </a:endParaRPr>
          </a:p>
        </xdr:txBody>
      </xdr: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ACB81E5D-11FD-C65D-271B-4BAAB9C979CE}"/>
              </a:ext>
            </a:extLst>
          </xdr:cNvPr>
          <xdr:cNvCxnSpPr>
            <a:stCxn id="2" idx="3"/>
            <a:endCxn id="3" idx="1"/>
          </xdr:cNvCxnSpPr>
        </xdr:nvCxnSpPr>
        <xdr:spPr>
          <a:xfrm>
            <a:off x="1789901" y="4800600"/>
            <a:ext cx="659530" cy="3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直接箭头连接符 12">
            <a:extLst>
              <a:ext uri="{FF2B5EF4-FFF2-40B4-BE49-F238E27FC236}">
                <a16:creationId xmlns:a16="http://schemas.microsoft.com/office/drawing/2014/main" id="{8EC751B0-4A2B-18B3-B372-E82DBFB9E109}"/>
              </a:ext>
            </a:extLst>
          </xdr:cNvPr>
          <xdr:cNvCxnSpPr>
            <a:stCxn id="3" idx="2"/>
            <a:endCxn id="4" idx="0"/>
          </xdr:cNvCxnSpPr>
        </xdr:nvCxnSpPr>
        <xdr:spPr>
          <a:xfrm>
            <a:off x="2962399" y="5118100"/>
            <a:ext cx="0" cy="52705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直接箭头连接符 14">
            <a:extLst>
              <a:ext uri="{FF2B5EF4-FFF2-40B4-BE49-F238E27FC236}">
                <a16:creationId xmlns:a16="http://schemas.microsoft.com/office/drawing/2014/main" id="{79B95338-9AC7-33D2-2D73-9D710A4F2D64}"/>
              </a:ext>
            </a:extLst>
          </xdr:cNvPr>
          <xdr:cNvCxnSpPr>
            <a:stCxn id="4" idx="2"/>
            <a:endCxn id="6" idx="0"/>
          </xdr:cNvCxnSpPr>
        </xdr:nvCxnSpPr>
        <xdr:spPr>
          <a:xfrm>
            <a:off x="2962399" y="6273800"/>
            <a:ext cx="0" cy="52705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直接箭头连接符 18">
            <a:extLst>
              <a:ext uri="{FF2B5EF4-FFF2-40B4-BE49-F238E27FC236}">
                <a16:creationId xmlns:a16="http://schemas.microsoft.com/office/drawing/2014/main" id="{33B3AA55-6481-0D41-341C-66B39D114BDC}"/>
              </a:ext>
            </a:extLst>
          </xdr:cNvPr>
          <xdr:cNvCxnSpPr>
            <a:stCxn id="5" idx="1"/>
            <a:endCxn id="4" idx="3"/>
          </xdr:cNvCxnSpPr>
        </xdr:nvCxnSpPr>
        <xdr:spPr>
          <a:xfrm flipH="1">
            <a:off x="3475366" y="5953125"/>
            <a:ext cx="727925" cy="635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直接箭头连接符 20">
            <a:extLst>
              <a:ext uri="{FF2B5EF4-FFF2-40B4-BE49-F238E27FC236}">
                <a16:creationId xmlns:a16="http://schemas.microsoft.com/office/drawing/2014/main" id="{711D3F32-B1BC-0F5B-EF1E-C0ED83A8DBA0}"/>
              </a:ext>
            </a:extLst>
          </xdr:cNvPr>
          <xdr:cNvCxnSpPr>
            <a:stCxn id="7" idx="1"/>
            <a:endCxn id="6" idx="3"/>
          </xdr:cNvCxnSpPr>
        </xdr:nvCxnSpPr>
        <xdr:spPr>
          <a:xfrm flipH="1">
            <a:off x="3475366" y="7115175"/>
            <a:ext cx="727925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直接箭头连接符 21">
            <a:extLst>
              <a:ext uri="{FF2B5EF4-FFF2-40B4-BE49-F238E27FC236}">
                <a16:creationId xmlns:a16="http://schemas.microsoft.com/office/drawing/2014/main" id="{1AB6DA0D-607E-1E5B-1A18-550E39B63533}"/>
              </a:ext>
            </a:extLst>
          </xdr:cNvPr>
          <xdr:cNvCxnSpPr>
            <a:stCxn id="8" idx="3"/>
            <a:endCxn id="6" idx="1"/>
          </xdr:cNvCxnSpPr>
        </xdr:nvCxnSpPr>
        <xdr:spPr>
          <a:xfrm>
            <a:off x="1711735" y="7115175"/>
            <a:ext cx="737696" cy="0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连接符: 肘形 43">
            <a:extLst>
              <a:ext uri="{FF2B5EF4-FFF2-40B4-BE49-F238E27FC236}">
                <a16:creationId xmlns:a16="http://schemas.microsoft.com/office/drawing/2014/main" id="{6F28B04A-81C5-2CB3-15C3-DA8A12010259}"/>
              </a:ext>
            </a:extLst>
          </xdr:cNvPr>
          <xdr:cNvCxnSpPr>
            <a:stCxn id="3" idx="3"/>
            <a:endCxn id="5" idx="0"/>
          </xdr:cNvCxnSpPr>
        </xdr:nvCxnSpPr>
        <xdr:spPr>
          <a:xfrm>
            <a:off x="3475366" y="4803775"/>
            <a:ext cx="1240892" cy="835025"/>
          </a:xfrm>
          <a:prstGeom prst="bentConnector2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连接符: 肘形 46">
            <a:extLst>
              <a:ext uri="{FF2B5EF4-FFF2-40B4-BE49-F238E27FC236}">
                <a16:creationId xmlns:a16="http://schemas.microsoft.com/office/drawing/2014/main" id="{7EB66309-DDB4-DFA9-0246-B491D4E9AA2D}"/>
              </a:ext>
            </a:extLst>
          </xdr:cNvPr>
          <xdr:cNvCxnSpPr>
            <a:stCxn id="4" idx="2"/>
            <a:endCxn id="8" idx="0"/>
          </xdr:cNvCxnSpPr>
        </xdr:nvCxnSpPr>
        <xdr:spPr>
          <a:xfrm rot="5400000">
            <a:off x="1817059" y="5655510"/>
            <a:ext cx="527050" cy="1763631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9" name="连接符: 肘形 48">
            <a:extLst>
              <a:ext uri="{FF2B5EF4-FFF2-40B4-BE49-F238E27FC236}">
                <a16:creationId xmlns:a16="http://schemas.microsoft.com/office/drawing/2014/main" id="{1E3B1E60-84AD-8033-242A-3B9266B2067D}"/>
              </a:ext>
            </a:extLst>
          </xdr:cNvPr>
          <xdr:cNvCxnSpPr>
            <a:stCxn id="4" idx="2"/>
            <a:endCxn id="7" idx="0"/>
          </xdr:cNvCxnSpPr>
        </xdr:nvCxnSpPr>
        <xdr:spPr>
          <a:xfrm rot="16200000" flipH="1">
            <a:off x="3575803" y="5660395"/>
            <a:ext cx="527050" cy="1753859"/>
          </a:xfrm>
          <a:prstGeom prst="bentConnector3">
            <a:avLst>
              <a:gd name="adj1" fmla="val 50000"/>
            </a:avLst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32463;&#27982;&#3492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22763;&#208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91;&#22242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0859;&#25104;&#34920;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&#25928;&#29992;&#27719;&#24635;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&#25112;&#27861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slg_cehua/trunk/&#25968;&#20540;&#25991;&#26723;/&#27963;&#21160;&#35774;&#35745;/&#31616;&#20307;/&#31616;&#20307;&#36890;&#29992;&#36947;&#20855;&#20449;&#2468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进度"/>
      <sheetName val="节奏总纲"/>
      <sheetName val="纲要"/>
      <sheetName val="问题"/>
      <sheetName val="资源-玩家经验"/>
      <sheetName val="资源-武将经验"/>
      <sheetName val="资源-装备经验"/>
      <sheetName val="资源-熔炼石"/>
      <sheetName val="功能-行军令"/>
      <sheetName val="功能-付费相关"/>
      <sheetName val="功能-采集"/>
      <sheetName val="功能-城建"/>
      <sheetName val="功能-实力"/>
      <sheetName val="资源-银币"/>
      <sheetName val="资源-铁"/>
      <sheetName val="资源-木石铜粮"/>
      <sheetName val="资源-战法经验"/>
      <sheetName val="资源-将魂"/>
      <sheetName val="功能-活动"/>
      <sheetName val="功能-士兵训练"/>
      <sheetName val="资源-士兵训练时间"/>
      <sheetName val="资源-玩家城池建筑时间"/>
      <sheetName val="资源-士兵招募时间"/>
      <sheetName val="资源-圣人研究时间"/>
      <sheetName val="养成buff汇总"/>
      <sheetName val="非养成buff汇总"/>
      <sheetName val="资源-钻石"/>
      <sheetName val="功能-分享问卷社区"/>
      <sheetName val="功能-战损相关"/>
      <sheetName val="服务器生态"/>
      <sheetName val="功能-仓库"/>
      <sheetName val="功能-士兵负重"/>
      <sheetName val="功能-竞技场"/>
      <sheetName val="功能-推荐任务"/>
      <sheetName val="功能-登录奖励"/>
      <sheetName val="功能-子任务"/>
      <sheetName val="功能-日常任务"/>
      <sheetName val="功能-九鼎之争"/>
      <sheetName val="调研"/>
      <sheetName val="资源-贡品"/>
      <sheetName val="资源-圣人好感度（废弃）"/>
      <sheetName val="资源-装备"/>
      <sheetName val="把控"/>
      <sheetName val="资源-时间分配"/>
      <sheetName val="功能-VIP"/>
      <sheetName val="草稿"/>
      <sheetName val="Sheet1"/>
      <sheetName val="Sheet4"/>
      <sheetName val="Sheet5"/>
      <sheetName val="功能-分享和问卷"/>
      <sheetName val="付费汇总"/>
      <sheetName val="资源-圣人好感度"/>
      <sheetName val="资源-城池"/>
      <sheetName val="资源-普通点将牌"/>
      <sheetName val="功能-主线副本"/>
      <sheetName val="功能-主线任务"/>
      <sheetName val="功能-成就"/>
      <sheetName val="功能-大地图"/>
      <sheetName val="功能-采集效率"/>
      <sheetName val="功能-付费占比汇总"/>
      <sheetName val="资源-国家币"/>
      <sheetName val="Sheet3"/>
      <sheetName val="功能-军团"/>
      <sheetName val="资源-士兵招募"/>
      <sheetName val="资源-抽奖卷"/>
      <sheetName val="功能-全局事件"/>
      <sheetName val="评分"/>
      <sheetName val="Sheet2"/>
      <sheetName val="资源-玩家城池建筑时间（备份）"/>
      <sheetName val="资源-战法"/>
      <sheetName val="资源-采集效率"/>
      <sheetName val="功能-圣人"/>
      <sheetName val="功能-国家城池"/>
      <sheetName val="功能-挑战副本"/>
      <sheetName val="资源-非养成buff价值"/>
      <sheetName val="资源-铁（备份）"/>
      <sheetName val="资源-木石铜（备份）"/>
      <sheetName val="功能-大地图城池"/>
    </sheetNames>
    <sheetDataSet>
      <sheetData sheetId="0"/>
      <sheetData sheetId="1">
        <row r="3">
          <cell r="N3" t="str">
            <v>对应玩家等级</v>
          </cell>
        </row>
        <row r="4">
          <cell r="N4">
            <v>2</v>
          </cell>
          <cell r="P4">
            <v>7.1773462536293131E-2</v>
          </cell>
          <cell r="Q4">
            <v>5.9787294292732177E-2</v>
          </cell>
          <cell r="R4">
            <v>4.677476553490223E-2</v>
          </cell>
          <cell r="S4">
            <v>3.2585151991477081E-2</v>
          </cell>
          <cell r="T4">
            <v>1.7039020006115988E-2</v>
          </cell>
          <cell r="W4">
            <v>7.1773462536293131E-2</v>
          </cell>
          <cell r="X4">
            <v>5.9787294292732177E-2</v>
          </cell>
          <cell r="Y4">
            <v>4.677476553490223E-2</v>
          </cell>
          <cell r="Z4">
            <v>3.2585151991477081E-2</v>
          </cell>
          <cell r="AA4">
            <v>1.7039020006115988E-2</v>
          </cell>
          <cell r="AD4">
            <v>10</v>
          </cell>
          <cell r="AE4">
            <v>11.148446722089302</v>
          </cell>
          <cell r="AF4">
            <v>12.761737853656415</v>
          </cell>
          <cell r="AG4">
            <v>15.452231935206081</v>
          </cell>
          <cell r="AH4">
            <v>21.291911942729964</v>
          </cell>
          <cell r="AM4">
            <v>7.4349177498517554E-3</v>
          </cell>
          <cell r="AN4">
            <v>5.947934199881405E-3</v>
          </cell>
          <cell r="AO4">
            <v>4.4609506499110529E-3</v>
          </cell>
          <cell r="AP4">
            <v>2.9739670999407025E-3</v>
          </cell>
          <cell r="AQ4">
            <v>1.4869835499703513E-3</v>
          </cell>
          <cell r="AT4">
            <v>7.4349177498517554E-3</v>
          </cell>
          <cell r="AU4">
            <v>5.947934199881405E-3</v>
          </cell>
          <cell r="AV4">
            <v>4.4609506499110529E-3</v>
          </cell>
          <cell r="AW4">
            <v>2.9739670999407025E-3</v>
          </cell>
          <cell r="AX4">
            <v>1.4869835499703513E-3</v>
          </cell>
          <cell r="BA4">
            <v>11.296493250964016</v>
          </cell>
          <cell r="BB4">
            <v>12.361596792946616</v>
          </cell>
          <cell r="BC4">
            <v>13.798091195443488</v>
          </cell>
          <cell r="BD4">
            <v>15.911635365458322</v>
          </cell>
          <cell r="BE4">
            <v>19.707330185578734</v>
          </cell>
          <cell r="BJ4">
            <v>0.3</v>
          </cell>
        </row>
        <row r="5">
          <cell r="N5">
            <v>4</v>
          </cell>
          <cell r="P5">
            <v>0.1486983549970351</v>
          </cell>
          <cell r="Q5">
            <v>0.12505531655250651</v>
          </cell>
          <cell r="R5">
            <v>9.883979656652922E-2</v>
          </cell>
          <cell r="S5">
            <v>6.9828747506607683E-2</v>
          </cell>
          <cell r="T5">
            <v>3.7085369736260552E-2</v>
          </cell>
          <cell r="W5">
            <v>7.6924892460741967E-2</v>
          </cell>
          <cell r="X5">
            <v>6.5268022259774336E-2</v>
          </cell>
          <cell r="Y5">
            <v>5.206503103162699E-2</v>
          </cell>
          <cell r="Z5">
            <v>3.7243595515130602E-2</v>
          </cell>
          <cell r="AA5">
            <v>2.0046349730144564E-2</v>
          </cell>
          <cell r="AD5">
            <v>15.845161563010114</v>
          </cell>
          <cell r="AE5">
            <v>17.271997130667014</v>
          </cell>
          <cell r="AF5">
            <v>19.263096801323076</v>
          </cell>
          <cell r="AG5">
            <v>22.536681597650272</v>
          </cell>
          <cell r="AH5">
            <v>29.386000042029625</v>
          </cell>
          <cell r="AM5">
            <v>2.3963093307967063E-2</v>
          </cell>
          <cell r="AN5">
            <v>1.9170474646373652E-2</v>
          </cell>
          <cell r="AO5">
            <v>1.4377855984780237E-2</v>
          </cell>
          <cell r="AP5">
            <v>9.5852373231868262E-3</v>
          </cell>
          <cell r="AQ5">
            <v>4.7926186615934131E-3</v>
          </cell>
          <cell r="AT5">
            <v>1.6528175558115307E-2</v>
          </cell>
          <cell r="AU5">
            <v>1.3222540446492247E-2</v>
          </cell>
          <cell r="AV5">
            <v>9.9169053348691846E-3</v>
          </cell>
          <cell r="AW5">
            <v>6.6112702232461237E-3</v>
          </cell>
          <cell r="AX5">
            <v>3.3056351116230618E-3</v>
          </cell>
          <cell r="BA5">
            <v>14.729965238833779</v>
          </cell>
          <cell r="BB5">
            <v>15.911635365458322</v>
          </cell>
          <cell r="BC5">
            <v>17.448850811924295</v>
          </cell>
          <cell r="BD5">
            <v>19.707330185578734</v>
          </cell>
          <cell r="BE5">
            <v>23.710496742673982</v>
          </cell>
          <cell r="BJ5">
            <v>0.47499999999999998</v>
          </cell>
        </row>
        <row r="6">
          <cell r="N6">
            <v>6</v>
          </cell>
          <cell r="P6">
            <v>0.23114441334491631</v>
          </cell>
          <cell r="Q6">
            <v>0.19582554698581309</v>
          </cell>
          <cell r="R6">
            <v>0.15616116565582547</v>
          </cell>
          <cell r="S6">
            <v>0.11120357726023924</v>
          </cell>
          <cell r="T6">
            <v>5.9380999788309005E-2</v>
          </cell>
          <cell r="W6">
            <v>8.2446058347881213E-2</v>
          </cell>
          <cell r="X6">
            <v>7.0770230433306575E-2</v>
          </cell>
          <cell r="Y6">
            <v>5.7321369089296248E-2</v>
          </cell>
          <cell r="Z6">
            <v>4.1374829753631562E-2</v>
          </cell>
          <cell r="AA6">
            <v>2.2295630052048453E-2</v>
          </cell>
          <cell r="AD6">
            <v>20</v>
          </cell>
          <cell r="AE6">
            <v>21.543844702365945</v>
          </cell>
          <cell r="AF6">
            <v>23.734615677065324</v>
          </cell>
          <cell r="AG6">
            <v>27.324610510337703</v>
          </cell>
          <cell r="AH6">
            <v>34.517938607173015</v>
          </cell>
          <cell r="AM6">
            <v>5.1571656651039799E-2</v>
          </cell>
          <cell r="AN6">
            <v>4.1257325320831845E-2</v>
          </cell>
          <cell r="AO6">
            <v>3.0942993990623877E-2</v>
          </cell>
          <cell r="AP6">
            <v>2.0628662660415922E-2</v>
          </cell>
          <cell r="AQ6">
            <v>1.0314331330207961E-2</v>
          </cell>
          <cell r="AT6">
            <v>2.7608563343072736E-2</v>
          </cell>
          <cell r="AU6">
            <v>2.2086850674458192E-2</v>
          </cell>
          <cell r="AV6">
            <v>1.6565138005843638E-2</v>
          </cell>
          <cell r="AW6">
            <v>1.1043425337229096E-2</v>
          </cell>
          <cell r="AX6">
            <v>5.5217126686145481E-3</v>
          </cell>
          <cell r="BA6">
            <v>16.888397947066121</v>
          </cell>
          <cell r="BB6">
            <v>18.108391417375849</v>
          </cell>
          <cell r="BC6">
            <v>19.707330185578734</v>
          </cell>
          <cell r="BD6">
            <v>22.041972908628715</v>
          </cell>
          <cell r="BE6">
            <v>26.127796402772656</v>
          </cell>
          <cell r="BJ6">
            <v>0.65</v>
          </cell>
        </row>
        <row r="7">
          <cell r="N7">
            <v>8</v>
          </cell>
          <cell r="P7">
            <v>0.3195079107728942</v>
          </cell>
          <cell r="Q7">
            <v>0.2719651336498875</v>
          </cell>
          <cell r="R7">
            <v>0.21816000147573214</v>
          </cell>
          <cell r="S7">
            <v>0.15607961441255883</v>
          </cell>
          <cell r="T7">
            <v>8.4062531324348461E-2</v>
          </cell>
          <cell r="W7">
            <v>8.8363497427977888E-2</v>
          </cell>
          <cell r="X7">
            <v>7.6139586664074416E-2</v>
          </cell>
          <cell r="Y7">
            <v>6.1998835819906672E-2</v>
          </cell>
          <cell r="Z7">
            <v>4.4876037152319581E-2</v>
          </cell>
          <cell r="AA7">
            <v>2.4681531536039455E-2</v>
          </cell>
          <cell r="AD7">
            <v>23.213386604241784</v>
          </cell>
          <cell r="AE7">
            <v>24.836966034810484</v>
          </cell>
          <cell r="AF7">
            <v>27.155717181399513</v>
          </cell>
          <cell r="AG7">
            <v>30.831257561377125</v>
          </cell>
          <cell r="AH7">
            <v>38.431365705145346</v>
          </cell>
          <cell r="AM7">
            <v>9.2637640824031031E-2</v>
          </cell>
          <cell r="AN7">
            <v>7.4110112659224833E-2</v>
          </cell>
          <cell r="AO7">
            <v>5.5582584494418615E-2</v>
          </cell>
          <cell r="AP7">
            <v>3.7055056329612417E-2</v>
          </cell>
          <cell r="AQ7">
            <v>1.8527528164806208E-2</v>
          </cell>
          <cell r="AT7">
            <v>4.1065984172991232E-2</v>
          </cell>
          <cell r="AU7">
            <v>3.2852787338392989E-2</v>
          </cell>
          <cell r="AV7">
            <v>2.4639590503794738E-2</v>
          </cell>
          <cell r="AW7">
            <v>1.6426393669196494E-2</v>
          </cell>
          <cell r="AX7">
            <v>8.2131968345982471E-3</v>
          </cell>
          <cell r="BA7">
            <v>18.453550676044042</v>
          </cell>
          <cell r="BB7">
            <v>19.707330185578734</v>
          </cell>
          <cell r="BC7">
            <v>21.34613466141565</v>
          </cell>
          <cell r="BD7">
            <v>23.710496742673982</v>
          </cell>
          <cell r="BE7">
            <v>27.863030247590562</v>
          </cell>
          <cell r="BJ7">
            <v>0.82499999999999996</v>
          </cell>
        </row>
        <row r="8">
          <cell r="N8">
            <v>10</v>
          </cell>
          <cell r="P8">
            <v>0.41421356237309515</v>
          </cell>
          <cell r="Q8">
            <v>0.35241289886702937</v>
          </cell>
          <cell r="R8">
            <v>0.28315639123824782</v>
          </cell>
          <cell r="S8">
            <v>0.20296464556281663</v>
          </cell>
          <cell r="T8">
            <v>0.10951806589144637</v>
          </cell>
          <cell r="W8">
            <v>9.4705651600200946E-2</v>
          </cell>
          <cell r="X8">
            <v>8.0447765217141864E-2</v>
          </cell>
          <cell r="Y8">
            <v>6.4996389762515677E-2</v>
          </cell>
          <cell r="Z8">
            <v>4.68850311502578E-2</v>
          </cell>
          <cell r="AA8">
            <v>2.5455534567097912E-2</v>
          </cell>
          <cell r="AD8">
            <v>25.845161563010112</v>
          </cell>
          <cell r="AE8">
            <v>27.525245270311611</v>
          </cell>
          <cell r="AF8">
            <v>29.892344464157688</v>
          </cell>
          <cell r="AG8">
            <v>33.672145166817529</v>
          </cell>
          <cell r="AH8">
            <v>41.359260538726978</v>
          </cell>
          <cell r="AM8">
            <v>0.15</v>
          </cell>
          <cell r="AN8">
            <v>0.12</v>
          </cell>
          <cell r="AO8">
            <v>0.09</v>
          </cell>
          <cell r="AP8">
            <v>0.06</v>
          </cell>
          <cell r="AQ8">
            <v>0.03</v>
          </cell>
          <cell r="AT8">
            <v>5.7362359175968963E-2</v>
          </cell>
          <cell r="AU8">
            <v>4.5889887340775162E-2</v>
          </cell>
          <cell r="AV8">
            <v>3.4417415505581382E-2</v>
          </cell>
          <cell r="AW8">
            <v>2.2944943670387581E-2</v>
          </cell>
          <cell r="AX8">
            <v>1.1472471835193791E-2</v>
          </cell>
          <cell r="BA8">
            <v>19.707330185578734</v>
          </cell>
          <cell r="BB8">
            <v>20.993539484876777</v>
          </cell>
          <cell r="BC8">
            <v>22.639743033177162</v>
          </cell>
          <cell r="BD8">
            <v>25.044229735272328</v>
          </cell>
          <cell r="BE8">
            <v>29.216428548527322</v>
          </cell>
          <cell r="BJ8">
            <v>1</v>
          </cell>
        </row>
        <row r="9">
          <cell r="N9">
            <v>12</v>
          </cell>
          <cell r="P9">
            <v>0.51571656651039799</v>
          </cell>
          <cell r="Q9">
            <v>0.43939051466685908</v>
          </cell>
          <cell r="R9">
            <v>0.35336899137292471</v>
          </cell>
          <cell r="S9">
            <v>0.25440298225957936</v>
          </cell>
          <cell r="T9">
            <v>0.13836675479473978</v>
          </cell>
          <cell r="W9">
            <v>0.10150300413730284</v>
          </cell>
          <cell r="X9">
            <v>8.6977615799829711E-2</v>
          </cell>
          <cell r="Y9">
            <v>7.0212600134676895E-2</v>
          </cell>
          <cell r="Z9">
            <v>5.1438336696762732E-2</v>
          </cell>
          <cell r="AA9">
            <v>2.884868890329341E-2</v>
          </cell>
          <cell r="AD9">
            <v>28.071211008105138</v>
          </cell>
          <cell r="AE9">
            <v>29.78183527117605</v>
          </cell>
          <cell r="AF9">
            <v>32.202183458664891</v>
          </cell>
          <cell r="AG9">
            <v>36.067019846099676</v>
          </cell>
          <cell r="AH9">
            <v>43.870275262019007</v>
          </cell>
          <cell r="AM9">
            <v>0.22055744069899194</v>
          </cell>
          <cell r="AN9">
            <v>0.17644595255919357</v>
          </cell>
          <cell r="AO9">
            <v>0.13233446441939517</v>
          </cell>
          <cell r="AP9">
            <v>8.8222976279596785E-2</v>
          </cell>
          <cell r="AQ9">
            <v>4.4111488139798392E-2</v>
          </cell>
          <cell r="AT9">
            <v>7.0557440698991947E-2</v>
          </cell>
          <cell r="AU9">
            <v>5.6445952559193574E-2</v>
          </cell>
          <cell r="AV9">
            <v>4.2334464419395174E-2</v>
          </cell>
          <cell r="AW9">
            <v>2.8222976279596787E-2</v>
          </cell>
          <cell r="AX9">
            <v>1.4111488139798394E-2</v>
          </cell>
          <cell r="BA9">
            <v>20.745154613657583</v>
          </cell>
          <cell r="BB9">
            <v>22.041972908628715</v>
          </cell>
          <cell r="BC9">
            <v>23.710496742673982</v>
          </cell>
          <cell r="BD9">
            <v>26.127796402772656</v>
          </cell>
          <cell r="BE9">
            <v>30.329493925593439</v>
          </cell>
          <cell r="BJ9">
            <v>1.0333333333333334</v>
          </cell>
        </row>
        <row r="10">
          <cell r="N10">
            <v>14</v>
          </cell>
          <cell r="P10">
            <v>0.62450479271247095</v>
          </cell>
          <cell r="Q10">
            <v>0.53413894920697635</v>
          </cell>
          <cell r="R10">
            <v>0.43072095553379119</v>
          </cell>
          <cell r="S10">
            <v>0.30950457526830061</v>
          </cell>
          <cell r="T10">
            <v>0.16699258157131475</v>
          </cell>
          <cell r="W10">
            <v>0.10878822620207296</v>
          </cell>
          <cell r="X10">
            <v>9.4748434540117277E-2</v>
          </cell>
          <cell r="Y10">
            <v>7.7351964160866482E-2</v>
          </cell>
          <cell r="Z10">
            <v>5.510159300872125E-2</v>
          </cell>
          <cell r="AA10">
            <v>2.8625826776574964E-2</v>
          </cell>
          <cell r="AD10">
            <v>30</v>
          </cell>
          <cell r="AE10">
            <v>31.718819483847451</v>
          </cell>
          <cell r="AF10">
            <v>34.192155176139416</v>
          </cell>
          <cell r="AG10">
            <v>38.19822972207853</v>
          </cell>
          <cell r="AH10">
            <v>46.093186357957826</v>
          </cell>
          <cell r="AM10">
            <v>0.31141300609369982</v>
          </cell>
          <cell r="AN10">
            <v>0.24913040487495985</v>
          </cell>
          <cell r="AO10">
            <v>0.18684780365621989</v>
          </cell>
          <cell r="AP10">
            <v>0.12456520243747993</v>
          </cell>
          <cell r="AQ10">
            <v>6.2282601218739964E-2</v>
          </cell>
          <cell r="AT10">
            <v>9.0855565394707877E-2</v>
          </cell>
          <cell r="AU10">
            <v>7.2684452315766285E-2</v>
          </cell>
          <cell r="AV10">
            <v>5.451333923682472E-2</v>
          </cell>
          <cell r="AW10">
            <v>3.6342226157883142E-2</v>
          </cell>
          <cell r="AX10">
            <v>1.8171113078941571E-2</v>
          </cell>
          <cell r="BA10">
            <v>21.627432338833255</v>
          </cell>
          <cell r="BB10">
            <v>22.938628095451385</v>
          </cell>
          <cell r="BC10">
            <v>24.619152272059132</v>
          </cell>
          <cell r="BD10">
            <v>27.059707353051884</v>
          </cell>
          <cell r="BE10">
            <v>31.280110398778046</v>
          </cell>
          <cell r="BJ10">
            <v>1.0666666666666669</v>
          </cell>
        </row>
        <row r="11">
          <cell r="N11">
            <v>16</v>
          </cell>
          <cell r="P11">
            <v>0.74110112659224825</v>
          </cell>
          <cell r="Q11">
            <v>0.63089938906798093</v>
          </cell>
          <cell r="R11">
            <v>0.50550507844857251</v>
          </cell>
          <cell r="S11">
            <v>0.36195379022765406</v>
          </cell>
          <cell r="T11">
            <v>0.19579891764567198</v>
          </cell>
          <cell r="W11">
            <v>0.1165963338797773</v>
          </cell>
          <cell r="X11">
            <v>9.6760439861004577E-2</v>
          </cell>
          <cell r="Y11">
            <v>7.4784122914781315E-2</v>
          </cell>
          <cell r="Z11">
            <v>5.2449214959353452E-2</v>
          </cell>
          <cell r="AA11">
            <v>2.8806336074357231E-2</v>
          </cell>
          <cell r="AD11">
            <v>31.691928656135214</v>
          </cell>
          <cell r="AE11">
            <v>33.465251056098396</v>
          </cell>
          <cell r="AF11">
            <v>35.930751746472978</v>
          </cell>
          <cell r="AG11">
            <v>39.998279638578282</v>
          </cell>
          <cell r="AH11">
            <v>48.067140183443534</v>
          </cell>
          <cell r="AM11">
            <v>0.42660095793436714</v>
          </cell>
          <cell r="AN11">
            <v>0.34128076634749371</v>
          </cell>
          <cell r="AO11">
            <v>0.25596057476062029</v>
          </cell>
          <cell r="AP11">
            <v>0.17064038317374686</v>
          </cell>
          <cell r="AQ11">
            <v>8.5320191586873428E-2</v>
          </cell>
          <cell r="AT11">
            <v>0.11518795184066732</v>
          </cell>
          <cell r="AU11">
            <v>9.2150361472533859E-2</v>
          </cell>
          <cell r="AV11">
            <v>6.9112771104400395E-2</v>
          </cell>
          <cell r="AW11">
            <v>4.607518073626693E-2</v>
          </cell>
          <cell r="AX11">
            <v>2.3037590368133465E-2</v>
          </cell>
          <cell r="BA11">
            <v>22.400634983357783</v>
          </cell>
          <cell r="BB11">
            <v>23.710496742673982</v>
          </cell>
          <cell r="BC11">
            <v>25.412810862541733</v>
          </cell>
          <cell r="BD11">
            <v>27.863030247590562</v>
          </cell>
          <cell r="BE11">
            <v>32.113552950216736</v>
          </cell>
          <cell r="BJ11">
            <v>1.1000000000000003</v>
          </cell>
        </row>
        <row r="12">
          <cell r="N12">
            <v>18</v>
          </cell>
          <cell r="P12">
            <v>0.86606598307361482</v>
          </cell>
          <cell r="Q12">
            <v>0.73702215159564621</v>
          </cell>
          <cell r="R12">
            <v>0.59282216541388932</v>
          </cell>
          <cell r="S12">
            <v>0.42766338244175101</v>
          </cell>
          <cell r="T12">
            <v>0.23193247026711403</v>
          </cell>
          <cell r="W12">
            <v>0.12496485648136657</v>
          </cell>
          <cell r="X12">
            <v>0.10612276252766528</v>
          </cell>
          <cell r="Y12">
            <v>8.7317086965316815E-2</v>
          </cell>
          <cell r="Z12">
            <v>6.5709592214096946E-2</v>
          </cell>
          <cell r="AA12">
            <v>3.613355262144205E-2</v>
          </cell>
          <cell r="AD12">
            <v>33.213386604241784</v>
          </cell>
          <cell r="AE12">
            <v>34.992730785174565</v>
          </cell>
          <cell r="AF12">
            <v>37.510565846691456</v>
          </cell>
          <cell r="AG12">
            <v>41.534743419557365</v>
          </cell>
          <cell r="AH12">
            <v>49.706056771838036</v>
          </cell>
          <cell r="AM12">
            <v>0.57090651823243421</v>
          </cell>
          <cell r="AN12">
            <v>0.45672521458594739</v>
          </cell>
          <cell r="AO12">
            <v>0.34254391093946052</v>
          </cell>
          <cell r="AP12">
            <v>0.2283626072929737</v>
          </cell>
          <cell r="AQ12">
            <v>0.11418130364648685</v>
          </cell>
          <cell r="AT12">
            <v>0.14430556029806707</v>
          </cell>
          <cell r="AU12">
            <v>0.11544444823845368</v>
          </cell>
          <cell r="AV12">
            <v>8.6583336178840231E-2</v>
          </cell>
          <cell r="AW12">
            <v>5.7722224119226839E-2</v>
          </cell>
          <cell r="AX12">
            <v>2.886111205961342E-2</v>
          </cell>
          <cell r="BA12">
            <v>23.100336713798686</v>
          </cell>
          <cell r="BB12">
            <v>24.402761517547276</v>
          </cell>
          <cell r="BC12">
            <v>26.127796402772656</v>
          </cell>
          <cell r="BD12">
            <v>28.568390277483555</v>
          </cell>
          <cell r="BE12">
            <v>32.842201900114915</v>
          </cell>
          <cell r="BJ12">
            <v>1.1333333333333337</v>
          </cell>
        </row>
        <row r="13">
          <cell r="N13">
            <v>20</v>
          </cell>
          <cell r="P13">
            <v>1</v>
          </cell>
          <cell r="Q13">
            <v>0.8548</v>
          </cell>
          <cell r="R13">
            <v>0.6895</v>
          </cell>
          <cell r="S13">
            <v>0.49980000000000002</v>
          </cell>
          <cell r="T13">
            <v>0.2732</v>
          </cell>
          <cell r="W13">
            <v>0.13393401692638518</v>
          </cell>
          <cell r="X13">
            <v>0.11777784840435379</v>
          </cell>
          <cell r="Y13">
            <v>9.6677834586110678E-2</v>
          </cell>
          <cell r="Z13">
            <v>7.2136617558249017E-2</v>
          </cell>
          <cell r="AA13">
            <v>4.1267529732885971E-2</v>
          </cell>
          <cell r="AD13">
            <v>34.585942742481357</v>
          </cell>
          <cell r="AE13">
            <v>36.36169634498642</v>
          </cell>
          <cell r="AF13">
            <v>38.977035507933373</v>
          </cell>
          <cell r="AG13">
            <v>42.970748198558951</v>
          </cell>
          <cell r="AH13">
            <v>51.212821897464167</v>
          </cell>
          <cell r="AM13">
            <v>0.75</v>
          </cell>
          <cell r="AN13">
            <v>0.60000000000000009</v>
          </cell>
          <cell r="AO13">
            <v>0.44999999999999996</v>
          </cell>
          <cell r="AP13">
            <v>0.30000000000000004</v>
          </cell>
          <cell r="AQ13">
            <v>0.15000000000000002</v>
          </cell>
          <cell r="AT13">
            <v>0.17909348176756579</v>
          </cell>
          <cell r="AU13">
            <v>0.1432747854140527</v>
          </cell>
          <cell r="AV13">
            <v>0.10745608906053944</v>
          </cell>
          <cell r="AW13">
            <v>7.1637392707026348E-2</v>
          </cell>
          <cell r="AX13">
            <v>3.5818696353513174E-2</v>
          </cell>
          <cell r="BA13">
            <v>23.710496742673982</v>
          </cell>
          <cell r="BB13">
            <v>25.044229735272328</v>
          </cell>
          <cell r="BC13">
            <v>26.755953543357073</v>
          </cell>
          <cell r="BD13">
            <v>29.216428548527322</v>
          </cell>
          <cell r="BE13">
            <v>33.487933395889513</v>
          </cell>
          <cell r="BJ13">
            <v>1.1666666666666672</v>
          </cell>
        </row>
        <row r="14">
          <cell r="N14">
            <v>21</v>
          </cell>
          <cell r="P14">
            <v>1.1435469250725863</v>
          </cell>
          <cell r="Q14">
            <v>0.98036277886472811</v>
          </cell>
          <cell r="R14">
            <v>0.79453640354043287</v>
          </cell>
          <cell r="S14">
            <v>0.57577587677404707</v>
          </cell>
          <cell r="T14">
            <v>0.31767733578516444</v>
          </cell>
          <cell r="W14">
            <v>0.14354692507258626</v>
          </cell>
          <cell r="X14">
            <v>0.12556277886472811</v>
          </cell>
          <cell r="Y14">
            <v>0.10503640354043287</v>
          </cell>
          <cell r="Z14">
            <v>7.5975876774047046E-2</v>
          </cell>
          <cell r="AA14">
            <v>4.447733578516444E-2</v>
          </cell>
          <cell r="AD14">
            <v>35.845161563010116</v>
          </cell>
          <cell r="AE14">
            <v>37.6388925299823</v>
          </cell>
          <cell r="AF14">
            <v>40.259528204263837</v>
          </cell>
          <cell r="AG14">
            <v>44.288230531994081</v>
          </cell>
          <cell r="AH14">
            <v>52.559419343629337</v>
          </cell>
          <cell r="AM14">
            <v>0.93464628919691628</v>
          </cell>
          <cell r="AN14">
            <v>0.74771703135753309</v>
          </cell>
          <cell r="AO14">
            <v>0.56078777351814979</v>
          </cell>
          <cell r="AP14">
            <v>0.37385851567876655</v>
          </cell>
          <cell r="AQ14">
            <v>0.18692925783938327</v>
          </cell>
          <cell r="AT14">
            <v>0.18464628919691628</v>
          </cell>
          <cell r="AU14">
            <v>0.147717031357533</v>
          </cell>
          <cell r="AV14">
            <v>0.11078777351814983</v>
          </cell>
          <cell r="AW14">
            <v>7.3858515678766501E-2</v>
          </cell>
          <cell r="AX14">
            <v>3.692925783938325E-2</v>
          </cell>
          <cell r="BA14">
            <v>24.272927064840161</v>
          </cell>
          <cell r="BB14">
            <v>25.597101426176433</v>
          </cell>
          <cell r="BC14">
            <v>27.327481651231444</v>
          </cell>
          <cell r="BD14">
            <v>29.80118336305917</v>
          </cell>
          <cell r="BE14">
            <v>34.09469189131628</v>
          </cell>
          <cell r="BJ14">
            <v>1.2000000000000006</v>
          </cell>
        </row>
        <row r="15">
          <cell r="N15">
            <v>22</v>
          </cell>
          <cell r="P15">
            <v>1.2973967099940702</v>
          </cell>
          <cell r="Q15">
            <v>1.1126474184909145</v>
          </cell>
          <cell r="R15">
            <v>0.9058423829178599</v>
          </cell>
          <cell r="S15">
            <v>0.66219128078097333</v>
          </cell>
          <cell r="T15">
            <v>0.36560639287632896</v>
          </cell>
          <cell r="W15">
            <v>0.15384978492148393</v>
          </cell>
          <cell r="X15">
            <v>0.13228463962618642</v>
          </cell>
          <cell r="Y15">
            <v>0.11130597937742703</v>
          </cell>
          <cell r="Z15">
            <v>8.6415404006926266E-2</v>
          </cell>
          <cell r="AA15">
            <v>4.7929057091164518E-2</v>
          </cell>
          <cell r="AD15">
            <v>37.004247194324648</v>
          </cell>
          <cell r="AE15">
            <v>38.827998824669805</v>
          </cell>
          <cell r="AF15">
            <v>41.408320762540754</v>
          </cell>
          <cell r="AG15">
            <v>45.500930067545958</v>
          </cell>
          <cell r="AH15">
            <v>53.855547243088772</v>
          </cell>
          <cell r="AM15">
            <v>1.1550685436347259</v>
          </cell>
          <cell r="AN15">
            <v>0.92405483490778073</v>
          </cell>
          <cell r="AO15">
            <v>0.69304112618083547</v>
          </cell>
          <cell r="AP15">
            <v>0.46202741745389037</v>
          </cell>
          <cell r="AQ15">
            <v>0.23101370872694518</v>
          </cell>
          <cell r="AT15">
            <v>0.22042225443780961</v>
          </cell>
          <cell r="AU15">
            <v>0.17633780355024764</v>
          </cell>
          <cell r="AV15">
            <v>0.13225335266268567</v>
          </cell>
          <cell r="AW15">
            <v>8.816890177512382E-2</v>
          </cell>
          <cell r="AX15">
            <v>4.408445088756191E-2</v>
          </cell>
          <cell r="BA15">
            <v>24.792264875668618</v>
          </cell>
          <cell r="BB15">
            <v>26.127796402772656</v>
          </cell>
          <cell r="BC15">
            <v>27.863030247590562</v>
          </cell>
          <cell r="BD15">
            <v>30.329493925593439</v>
          </cell>
          <cell r="BE15">
            <v>34.627226072894942</v>
          </cell>
          <cell r="BJ15">
            <v>1.2333333333333341</v>
          </cell>
        </row>
        <row r="16">
          <cell r="N16">
            <v>23</v>
          </cell>
          <cell r="P16">
            <v>1.4622888266898326</v>
          </cell>
          <cell r="Q16">
            <v>1.2628326307293396</v>
          </cell>
          <cell r="R16">
            <v>1.0294513339896421</v>
          </cell>
          <cell r="S16">
            <v>0.75556463675063656</v>
          </cell>
          <cell r="T16">
            <v>0.41865329108129906</v>
          </cell>
          <cell r="W16">
            <v>0.16489211669576243</v>
          </cell>
          <cell r="X16">
            <v>0.15018521223842507</v>
          </cell>
          <cell r="Y16">
            <v>0.12360895107178216</v>
          </cell>
          <cell r="Z16">
            <v>9.337335596966323E-2</v>
          </cell>
          <cell r="AA16">
            <v>5.3046898204970105E-2</v>
          </cell>
          <cell r="AD16">
            <v>38.071211008105138</v>
          </cell>
          <cell r="AE16">
            <v>39.935302111946527</v>
          </cell>
          <cell r="AF16">
            <v>42.470214785133983</v>
          </cell>
          <cell r="AG16">
            <v>46.631096344914496</v>
          </cell>
          <cell r="AH16">
            <v>55.062101953238496</v>
          </cell>
          <cell r="AM16">
            <v>1.417602554491646</v>
          </cell>
          <cell r="AN16">
            <v>1.1340820435933168</v>
          </cell>
          <cell r="AO16">
            <v>0.85056153269498758</v>
          </cell>
          <cell r="AP16">
            <v>0.56704102179665838</v>
          </cell>
          <cell r="AQ16">
            <v>0.28352051089832919</v>
          </cell>
          <cell r="AT16">
            <v>0.26253401085692007</v>
          </cell>
          <cell r="AU16">
            <v>0.21002720868553604</v>
          </cell>
          <cell r="AV16">
            <v>0.15752040651415211</v>
          </cell>
          <cell r="AW16">
            <v>0.10501360434276802</v>
          </cell>
          <cell r="AX16">
            <v>5.2506802171384009E-2</v>
          </cell>
          <cell r="BA16">
            <v>25.265378411633971</v>
          </cell>
          <cell r="BB16">
            <v>26.598914258210968</v>
          </cell>
          <cell r="BC16">
            <v>28.339982398803929</v>
          </cell>
          <cell r="BD16">
            <v>30.828727146189561</v>
          </cell>
          <cell r="BE16">
            <v>35.146386283795508</v>
          </cell>
          <cell r="BJ16">
            <v>1.2666666666666675</v>
          </cell>
        </row>
        <row r="17">
          <cell r="N17">
            <v>24</v>
          </cell>
          <cell r="P17">
            <v>1.6390158215457884</v>
          </cell>
          <cell r="Q17">
            <v>1.4136511460832426</v>
          </cell>
          <cell r="R17">
            <v>1.1545227446968533</v>
          </cell>
          <cell r="S17">
            <v>0.84605996708193598</v>
          </cell>
          <cell r="T17">
            <v>0.46810291863347719</v>
          </cell>
          <cell r="W17">
            <v>0.17672699485595578</v>
          </cell>
          <cell r="X17">
            <v>0.150818515353903</v>
          </cell>
          <cell r="Y17">
            <v>0.12507141070721128</v>
          </cell>
          <cell r="Z17">
            <v>9.0495330331299417E-2</v>
          </cell>
          <cell r="AA17">
            <v>4.9449627552178133E-2</v>
          </cell>
          <cell r="AD17">
            <v>39.066704614192943</v>
          </cell>
          <cell r="AE17">
            <v>40.935169244165145</v>
          </cell>
          <cell r="AF17">
            <v>43.484929789964411</v>
          </cell>
          <cell r="AG17">
            <v>47.711408234944486</v>
          </cell>
          <cell r="AH17">
            <v>56.165983112651688</v>
          </cell>
          <cell r="AM17">
            <v>1.7296773068470075</v>
          </cell>
          <cell r="AN17">
            <v>1.383741845477606</v>
          </cell>
          <cell r="AO17">
            <v>1.0378063841082044</v>
          </cell>
          <cell r="AP17">
            <v>0.69187092273880302</v>
          </cell>
          <cell r="AQ17">
            <v>0.34593546136940151</v>
          </cell>
          <cell r="AT17">
            <v>0.31207475235536153</v>
          </cell>
          <cell r="AU17">
            <v>0.24965980188428927</v>
          </cell>
          <cell r="AV17">
            <v>0.18724485141321678</v>
          </cell>
          <cell r="AW17">
            <v>0.12482990094214463</v>
          </cell>
          <cell r="AX17">
            <v>6.2414950471072317E-2</v>
          </cell>
          <cell r="BA17">
            <v>25.707675764357255</v>
          </cell>
          <cell r="BB17">
            <v>27.059707353051884</v>
          </cell>
          <cell r="BC17">
            <v>28.796798156163181</v>
          </cell>
          <cell r="BD17">
            <v>31.280110398778046</v>
          </cell>
          <cell r="BE17">
            <v>35.634340563113874</v>
          </cell>
          <cell r="BJ17">
            <v>1.3000000000000009</v>
          </cell>
        </row>
        <row r="18">
          <cell r="N18">
            <v>25</v>
          </cell>
          <cell r="P18">
            <v>1.8284271247461898</v>
          </cell>
          <cell r="Q18">
            <v>1.5793953503557587</v>
          </cell>
          <cell r="R18">
            <v>1.2928808199080308</v>
          </cell>
          <cell r="S18">
            <v>0.94895367774327255</v>
          </cell>
          <cell r="T18">
            <v>0.5271355400643265</v>
          </cell>
          <cell r="W18">
            <v>0.18941130320040145</v>
          </cell>
          <cell r="X18">
            <v>0.16574420427251613</v>
          </cell>
          <cell r="Y18">
            <v>0.13835807521117749</v>
          </cell>
          <cell r="Z18">
            <v>0.10289371066133657</v>
          </cell>
          <cell r="AA18">
            <v>5.9032621430849308E-2</v>
          </cell>
          <cell r="AD18">
            <v>40</v>
          </cell>
          <cell r="AE18">
            <v>41.83669503626701</v>
          </cell>
          <cell r="AF18">
            <v>44.442238853326032</v>
          </cell>
          <cell r="AG18">
            <v>48.731413734867289</v>
          </cell>
          <cell r="AH18">
            <v>57.176846218996921</v>
          </cell>
          <cell r="AM18">
            <v>2.1</v>
          </cell>
          <cell r="AN18">
            <v>1.6800000000000002</v>
          </cell>
          <cell r="AO18">
            <v>1.26</v>
          </cell>
          <cell r="AP18">
            <v>0.84000000000000008</v>
          </cell>
          <cell r="AQ18">
            <v>0.42000000000000004</v>
          </cell>
          <cell r="AT18">
            <v>0.3703226931529926</v>
          </cell>
          <cell r="AU18">
            <v>0.29625815452239412</v>
          </cell>
          <cell r="AV18">
            <v>0.22219361589179565</v>
          </cell>
          <cell r="AW18">
            <v>0.14812907726119706</v>
          </cell>
          <cell r="AX18">
            <v>7.4064538630598531E-2</v>
          </cell>
          <cell r="BA18">
            <v>26.127796402772656</v>
          </cell>
          <cell r="BB18">
            <v>27.461368800321225</v>
          </cell>
          <cell r="BC18">
            <v>29.216428548527322</v>
          </cell>
          <cell r="BD18">
            <v>31.706504654507764</v>
          </cell>
          <cell r="BE18">
            <v>36.105477566569242</v>
          </cell>
          <cell r="BJ18">
            <v>1.3333333333333344</v>
          </cell>
        </row>
        <row r="19">
          <cell r="N19">
            <v>26</v>
          </cell>
          <cell r="P19">
            <v>2.031433133020796</v>
          </cell>
          <cell r="Q19">
            <v>1.7586116632561031</v>
          </cell>
          <cell r="R19">
            <v>1.4398798046851402</v>
          </cell>
          <cell r="S19">
            <v>1.0618300986299702</v>
          </cell>
          <cell r="T19">
            <v>0.59460047803518701</v>
          </cell>
          <cell r="W19">
            <v>0.20300600827460613</v>
          </cell>
          <cell r="X19">
            <v>0.17921631290034434</v>
          </cell>
          <cell r="Y19">
            <v>0.14699898477710938</v>
          </cell>
          <cell r="Z19">
            <v>0.11287642088669769</v>
          </cell>
          <cell r="AA19">
            <v>6.7464937970860506E-2</v>
          </cell>
          <cell r="AD19">
            <v>40.870795385807064</v>
          </cell>
          <cell r="AE19">
            <v>42.707142308553742</v>
          </cell>
          <cell r="AF19">
            <v>45.343250058486468</v>
          </cell>
          <cell r="AG19">
            <v>49.654306534727205</v>
          </cell>
          <cell r="AH19">
            <v>58.12511610143563</v>
          </cell>
          <cell r="AM19">
            <v>2.5387719203926467</v>
          </cell>
          <cell r="AN19">
            <v>2.0310175363141174</v>
          </cell>
          <cell r="AO19">
            <v>1.5232631522355879</v>
          </cell>
          <cell r="AP19">
            <v>1.0155087681570587</v>
          </cell>
          <cell r="AQ19">
            <v>0.50775438407852935</v>
          </cell>
          <cell r="AT19">
            <v>0.43877192039264656</v>
          </cell>
          <cell r="AU19">
            <v>0.35101753631411725</v>
          </cell>
          <cell r="AV19">
            <v>0.26326315223558794</v>
          </cell>
          <cell r="AW19">
            <v>0.17550876815705863</v>
          </cell>
          <cell r="AX19">
            <v>8.7754384078529313E-2</v>
          </cell>
          <cell r="BA19">
            <v>26.504690687123308</v>
          </cell>
          <cell r="BB19">
            <v>27.863030247590562</v>
          </cell>
          <cell r="BC19">
            <v>29.606265091548554</v>
          </cell>
          <cell r="BD19">
            <v>32.113552950216736</v>
          </cell>
          <cell r="BE19">
            <v>36.526331209747774</v>
          </cell>
          <cell r="BJ19">
            <v>1.3666666666666678</v>
          </cell>
        </row>
        <row r="20">
          <cell r="N20">
            <v>27</v>
          </cell>
          <cell r="P20">
            <v>2.2490095854249419</v>
          </cell>
          <cell r="Q20">
            <v>1.9433691827656923</v>
          </cell>
          <cell r="R20">
            <v>1.5904995788125189</v>
          </cell>
          <cell r="S20">
            <v>1.1742079045503622</v>
          </cell>
          <cell r="T20">
            <v>0.65311238360740309</v>
          </cell>
          <cell r="W20">
            <v>0.21757645240414591</v>
          </cell>
          <cell r="X20">
            <v>0.18475751950958919</v>
          </cell>
          <cell r="Y20">
            <v>0.1506197741273787</v>
          </cell>
          <cell r="Z20">
            <v>0.11237780592039193</v>
          </cell>
          <cell r="AA20">
            <v>5.8511905572216083E-2</v>
          </cell>
          <cell r="AD20">
            <v>41.691928656135218</v>
          </cell>
          <cell r="AE20">
            <v>43.535389560453282</v>
          </cell>
          <cell r="AF20">
            <v>46.195785611164197</v>
          </cell>
          <cell r="AG20">
            <v>50.510850036206186</v>
          </cell>
          <cell r="AH20">
            <v>58.996855914896834</v>
          </cell>
          <cell r="AM20">
            <v>3.0579402515786085</v>
          </cell>
          <cell r="AN20">
            <v>2.4463522012628869</v>
          </cell>
          <cell r="AO20">
            <v>1.8347641509471651</v>
          </cell>
          <cell r="AP20">
            <v>1.2231761006314434</v>
          </cell>
          <cell r="AQ20">
            <v>0.61158805031572172</v>
          </cell>
          <cell r="AT20">
            <v>0.51916833118596184</v>
          </cell>
          <cell r="AU20">
            <v>0.41533466494876947</v>
          </cell>
          <cell r="AV20">
            <v>0.3115009987115771</v>
          </cell>
          <cell r="AW20">
            <v>0.20766733247438474</v>
          </cell>
          <cell r="AX20">
            <v>0.10383366623719237</v>
          </cell>
          <cell r="BA20">
            <v>26.881584971473956</v>
          </cell>
          <cell r="BB20">
            <v>28.225778459464117</v>
          </cell>
          <cell r="BC20">
            <v>29.996101634569786</v>
          </cell>
          <cell r="BD20">
            <v>32.477877425165822</v>
          </cell>
          <cell r="BE20">
            <v>36.947184852926306</v>
          </cell>
          <cell r="BJ20">
            <v>1.4000000000000012</v>
          </cell>
        </row>
        <row r="21">
          <cell r="N21">
            <v>28</v>
          </cell>
          <cell r="P21">
            <v>2.4822022531844965</v>
          </cell>
          <cell r="Q21">
            <v>2.1515729130603214</v>
          </cell>
          <cell r="R21">
            <v>1.7690655458445907</v>
          </cell>
          <cell r="S21">
            <v>1.3066312660763189</v>
          </cell>
          <cell r="T21">
            <v>0.72554771860582834</v>
          </cell>
          <cell r="W21">
            <v>0.23319266775955461</v>
          </cell>
          <cell r="X21">
            <v>0.20820373029462913</v>
          </cell>
          <cell r="Y21">
            <v>0.17856596703207184</v>
          </cell>
          <cell r="Z21">
            <v>0.13242336152595668</v>
          </cell>
          <cell r="AA21">
            <v>7.2435334998425249E-2</v>
          </cell>
          <cell r="AD21">
            <v>42.470630686057078</v>
          </cell>
          <cell r="AE21">
            <v>44.32123076997032</v>
          </cell>
          <cell r="AF21">
            <v>47.002405448181747</v>
          </cell>
          <cell r="AG21">
            <v>51.307235833425089</v>
          </cell>
          <cell r="AH21">
            <v>59.782901351568675</v>
          </cell>
          <cell r="AM21">
            <v>3.671491735587451</v>
          </cell>
          <cell r="AN21">
            <v>2.9371933884699608</v>
          </cell>
          <cell r="AO21">
            <v>2.2028950413524706</v>
          </cell>
          <cell r="AP21">
            <v>1.4685966942349804</v>
          </cell>
          <cell r="AQ21">
            <v>0.7342983471174902</v>
          </cell>
          <cell r="AT21">
            <v>0.61355148400884252</v>
          </cell>
          <cell r="AU21">
            <v>0.49084118720707393</v>
          </cell>
          <cell r="AV21">
            <v>0.36813089040530556</v>
          </cell>
          <cell r="AW21">
            <v>0.24542059360353696</v>
          </cell>
          <cell r="AX21">
            <v>0.12271029680176848</v>
          </cell>
          <cell r="BA21">
            <v>27.220371931959619</v>
          </cell>
          <cell r="BB21">
            <v>28.568390277483555</v>
          </cell>
          <cell r="BC21">
            <v>30.329493925593439</v>
          </cell>
          <cell r="BD21">
            <v>32.842201900114915</v>
          </cell>
          <cell r="BE21">
            <v>37.317457773889828</v>
          </cell>
          <cell r="BJ21">
            <v>1.4333333333333347</v>
          </cell>
        </row>
        <row r="22">
          <cell r="N22">
            <v>29</v>
          </cell>
          <cell r="P22">
            <v>2.7321319661472296</v>
          </cell>
          <cell r="Q22">
            <v>2.3734030389920986</v>
          </cell>
          <cell r="R22">
            <v>1.9510154370257367</v>
          </cell>
          <cell r="S22">
            <v>1.4395603329629754</v>
          </cell>
          <cell r="T22">
            <v>0.80270037165405606</v>
          </cell>
          <cell r="W22">
            <v>0.24992971296273314</v>
          </cell>
          <cell r="X22">
            <v>0.2218301259317772</v>
          </cell>
          <cell r="Y22">
            <v>0.18194989118114591</v>
          </cell>
          <cell r="Z22">
            <v>0.13292906688665651</v>
          </cell>
          <cell r="AA22">
            <v>7.7152653048227715E-2</v>
          </cell>
          <cell r="AD22">
            <v>43.213386604241784</v>
          </cell>
          <cell r="AE22">
            <v>45.070782602372333</v>
          </cell>
          <cell r="AF22">
            <v>47.752799438858894</v>
          </cell>
          <cell r="AG22">
            <v>52.050057424983954</v>
          </cell>
          <cell r="AH22">
            <v>60.54585273688761</v>
          </cell>
          <cell r="AM22">
            <v>4.3957950643309154</v>
          </cell>
          <cell r="AN22">
            <v>3.5166360514647326</v>
          </cell>
          <cell r="AO22">
            <v>2.6374770385985493</v>
          </cell>
          <cell r="AP22">
            <v>1.7583180257323663</v>
          </cell>
          <cell r="AQ22">
            <v>0.87915901286618314</v>
          </cell>
          <cell r="AT22">
            <v>0.72430332874346437</v>
          </cell>
          <cell r="AU22">
            <v>0.57944266299477176</v>
          </cell>
          <cell r="AV22">
            <v>0.43458199724607871</v>
          </cell>
          <cell r="AW22">
            <v>0.28972133149738588</v>
          </cell>
          <cell r="AX22">
            <v>0.14486066574869294</v>
          </cell>
          <cell r="BA22">
            <v>27.541701089775092</v>
          </cell>
          <cell r="BB22">
            <v>28.911002095502997</v>
          </cell>
          <cell r="BC22">
            <v>30.662316072657521</v>
          </cell>
          <cell r="BD22">
            <v>33.176527924103851</v>
          </cell>
          <cell r="BE22">
            <v>37.680472138177471</v>
          </cell>
          <cell r="BJ22">
            <v>1.4666666666666681</v>
          </cell>
        </row>
        <row r="23">
          <cell r="N23">
            <v>30</v>
          </cell>
          <cell r="P23">
            <v>3</v>
          </cell>
          <cell r="Q23">
            <v>2.6036999999999999</v>
          </cell>
          <cell r="R23">
            <v>2.1372</v>
          </cell>
          <cell r="S23">
            <v>1.5800999999999998</v>
          </cell>
          <cell r="T23">
            <v>0.87990000000000002</v>
          </cell>
          <cell r="W23">
            <v>0.26786803385277036</v>
          </cell>
          <cell r="X23">
            <v>0.23029696100790131</v>
          </cell>
          <cell r="Y23">
            <v>0.18618456297426333</v>
          </cell>
          <cell r="Z23">
            <v>0.14053966703702447</v>
          </cell>
          <cell r="AA23">
            <v>7.719962834594396E-2</v>
          </cell>
          <cell r="AD23">
            <v>43.920692243099523</v>
          </cell>
          <cell r="AE23">
            <v>45.780025086357675</v>
          </cell>
          <cell r="AF23">
            <v>48.482447528152484</v>
          </cell>
          <cell r="AG23">
            <v>52.769987980532711</v>
          </cell>
          <cell r="AH23">
            <v>61.261422558944936</v>
          </cell>
          <cell r="AM23">
            <v>5.25</v>
          </cell>
          <cell r="AN23">
            <v>4.2</v>
          </cell>
          <cell r="AO23">
            <v>3.15</v>
          </cell>
          <cell r="AP23">
            <v>2.1</v>
          </cell>
          <cell r="AQ23">
            <v>1.05</v>
          </cell>
          <cell r="AT23">
            <v>0.85420493566908462</v>
          </cell>
          <cell r="AU23">
            <v>0.68336394853526761</v>
          </cell>
          <cell r="AV23">
            <v>0.51252296140145059</v>
          </cell>
          <cell r="AW23">
            <v>0.3416819742676338</v>
          </cell>
          <cell r="AX23">
            <v>0.1708409871338169</v>
          </cell>
          <cell r="BA23">
            <v>27.863030247590562</v>
          </cell>
          <cell r="BB23">
            <v>29.216428548527322</v>
          </cell>
          <cell r="BC23">
            <v>30.995138219721603</v>
          </cell>
          <cell r="BD23">
            <v>33.487933395889513</v>
          </cell>
          <cell r="BE23">
            <v>38.037513426486328</v>
          </cell>
          <cell r="BJ23">
            <v>1.5000000000000016</v>
          </cell>
        </row>
        <row r="24">
          <cell r="N24">
            <v>31</v>
          </cell>
          <cell r="P24">
            <v>3.2870938501451725</v>
          </cell>
          <cell r="Q24">
            <v>2.8518826243859516</v>
          </cell>
          <cell r="R24">
            <v>2.3466562996186386</v>
          </cell>
          <cell r="S24">
            <v>1.7365716810316947</v>
          </cell>
          <cell r="T24">
            <v>0.97166494210291288</v>
          </cell>
          <cell r="W24">
            <v>0.28709385014517252</v>
          </cell>
          <cell r="X24">
            <v>0.24818262438595173</v>
          </cell>
          <cell r="Y24">
            <v>0.20945629961863865</v>
          </cell>
          <cell r="Z24">
            <v>0.15647168103169484</v>
          </cell>
          <cell r="AA24">
            <v>9.1764942102912861E-2</v>
          </cell>
          <cell r="AD24">
            <v>44.585942742481357</v>
          </cell>
          <cell r="AE24">
            <v>46.455967430551723</v>
          </cell>
          <cell r="AF24">
            <v>49.18886033229559</v>
          </cell>
          <cell r="AG24">
            <v>53.471660769826336</v>
          </cell>
          <cell r="AH24">
            <v>61.918453772109508</v>
          </cell>
          <cell r="AM24">
            <v>6.2565025247829205</v>
          </cell>
          <cell r="AN24">
            <v>5.0052020198263367</v>
          </cell>
          <cell r="AO24">
            <v>3.7539015148697521</v>
          </cell>
          <cell r="AP24">
            <v>2.5026010099131684</v>
          </cell>
          <cell r="AQ24">
            <v>1.2513005049565842</v>
          </cell>
          <cell r="AT24">
            <v>1.0065025247829205</v>
          </cell>
          <cell r="AU24">
            <v>0.80520201982633655</v>
          </cell>
          <cell r="AV24">
            <v>0.60390151486975219</v>
          </cell>
          <cell r="AW24">
            <v>0.40260100991316827</v>
          </cell>
          <cell r="AX24">
            <v>0.20130050495658414</v>
          </cell>
          <cell r="BA24">
            <v>28.157256095860227</v>
          </cell>
          <cell r="BB24">
            <v>29.508805955793246</v>
          </cell>
          <cell r="BC24">
            <v>31.280110398778046</v>
          </cell>
          <cell r="BD24">
            <v>33.799338867675175</v>
          </cell>
          <cell r="BE24">
            <v>38.35066605767593</v>
          </cell>
          <cell r="BJ24">
            <v>1.533333333333335</v>
          </cell>
        </row>
        <row r="25">
          <cell r="N25">
            <v>32</v>
          </cell>
          <cell r="P25">
            <v>3.5947934199881395</v>
          </cell>
          <cell r="Q25">
            <v>3.124234961311692</v>
          </cell>
          <cell r="R25">
            <v>2.5749505267375046</v>
          </cell>
          <cell r="S25">
            <v>1.9077568679877055</v>
          </cell>
          <cell r="T25">
            <v>1.0687320837624739</v>
          </cell>
          <cell r="W25">
            <v>0.30769956984296698</v>
          </cell>
          <cell r="X25">
            <v>0.27235233692574035</v>
          </cell>
          <cell r="Y25">
            <v>0.22829422711886593</v>
          </cell>
          <cell r="Z25">
            <v>0.17118518695601082</v>
          </cell>
          <cell r="AA25">
            <v>9.7067141659560985E-2</v>
          </cell>
          <cell r="AD25">
            <v>45.229416240679988</v>
          </cell>
          <cell r="AE25">
            <v>47.110426931480873</v>
          </cell>
          <cell r="AF25">
            <v>49.861837738505173</v>
          </cell>
          <cell r="AG25">
            <v>54.15637358335789</v>
          </cell>
          <cell r="AH25">
            <v>62.555781631668886</v>
          </cell>
          <cell r="AM25">
            <v>7.4414868317755332</v>
          </cell>
          <cell r="AN25">
            <v>5.9531894654204267</v>
          </cell>
          <cell r="AO25">
            <v>4.4648920990653194</v>
          </cell>
          <cell r="AP25">
            <v>2.9765947327102134</v>
          </cell>
          <cell r="AQ25">
            <v>1.4882973663551067</v>
          </cell>
          <cell r="AT25">
            <v>1.1849843069926127</v>
          </cell>
          <cell r="AU25">
            <v>0.94798744559408998</v>
          </cell>
          <cell r="AV25">
            <v>0.71099058419556727</v>
          </cell>
          <cell r="AW25">
            <v>0.47399372279704499</v>
          </cell>
          <cell r="AX25">
            <v>0.2369968613985225</v>
          </cell>
          <cell r="BA25">
            <v>28.431345550275779</v>
          </cell>
          <cell r="BB25">
            <v>29.80118336305917</v>
          </cell>
          <cell r="BC25">
            <v>31.564373235931193</v>
          </cell>
          <cell r="BD25">
            <v>34.09469189131628</v>
          </cell>
          <cell r="BE25">
            <v>38.663818688865533</v>
          </cell>
          <cell r="BJ25">
            <v>1.5666666666666684</v>
          </cell>
        </row>
        <row r="26">
          <cell r="N26">
            <v>33</v>
          </cell>
          <cell r="P26">
            <v>3.9245776533796644</v>
          </cell>
          <cell r="Q26">
            <v>3.4081032341949005</v>
          </cell>
          <cell r="R26">
            <v>2.8064654799317976</v>
          </cell>
          <cell r="S26">
            <v>2.0796336985258841</v>
          </cell>
          <cell r="T26">
            <v>1.1608900698697047</v>
          </cell>
          <cell r="W26">
            <v>0.32978423339152485</v>
          </cell>
          <cell r="X26">
            <v>0.28386827288320848</v>
          </cell>
          <cell r="Y26">
            <v>0.23151495319429305</v>
          </cell>
          <cell r="Z26">
            <v>0.17187683053817859</v>
          </cell>
          <cell r="AA26">
            <v>9.2157986107230805E-2</v>
          </cell>
          <cell r="AD26">
            <v>45.845161563010116</v>
          </cell>
          <cell r="AE26">
            <v>47.734594805743399</v>
          </cell>
          <cell r="AF26">
            <v>50.503430607741265</v>
          </cell>
          <cell r="AG26">
            <v>54.814188287451351</v>
          </cell>
          <cell r="AH26">
            <v>63.182677965405439</v>
          </cell>
          <cell r="AM26">
            <v>8.8355567243832152</v>
          </cell>
          <cell r="AN26">
            <v>7.0684453795065725</v>
          </cell>
          <cell r="AO26">
            <v>5.3013340346299289</v>
          </cell>
          <cell r="AP26">
            <v>3.5342226897532862</v>
          </cell>
          <cell r="AQ26">
            <v>1.7671113448766431</v>
          </cell>
          <cell r="AT26">
            <v>1.394069892607682</v>
          </cell>
          <cell r="AU26">
            <v>1.1152559140861458</v>
          </cell>
          <cell r="AV26">
            <v>0.83644193556460955</v>
          </cell>
          <cell r="AW26">
            <v>0.55762795704307289</v>
          </cell>
          <cell r="AX26">
            <v>0.27881397852153644</v>
          </cell>
          <cell r="BA26">
            <v>28.705435004691331</v>
          </cell>
          <cell r="BB26">
            <v>30.079877315295377</v>
          </cell>
          <cell r="BC26">
            <v>31.848636073084339</v>
          </cell>
          <cell r="BD26">
            <v>34.360958982105608</v>
          </cell>
          <cell r="BE26">
            <v>38.976971320055128</v>
          </cell>
          <cell r="BJ26">
            <v>1.6000000000000019</v>
          </cell>
        </row>
        <row r="27">
          <cell r="N27">
            <v>34</v>
          </cell>
          <cell r="P27">
            <v>4.2780316430915768</v>
          </cell>
          <cell r="Q27">
            <v>3.7214597263253628</v>
          </cell>
          <cell r="R27">
            <v>3.0699155070825155</v>
          </cell>
          <cell r="S27">
            <v>2.2742016214674821</v>
          </cell>
          <cell r="T27">
            <v>1.2692919885052709</v>
          </cell>
          <cell r="W27">
            <v>0.35345398971191244</v>
          </cell>
          <cell r="X27">
            <v>0.31335649213046235</v>
          </cell>
          <cell r="Y27">
            <v>0.26345002715071786</v>
          </cell>
          <cell r="Z27">
            <v>0.19456792294159797</v>
          </cell>
          <cell r="AA27">
            <v>0.10840191863556625</v>
          </cell>
          <cell r="AD27">
            <v>46.430041330048923</v>
          </cell>
          <cell r="AE27">
            <v>48.330142263709867</v>
          </cell>
          <cell r="AF27">
            <v>51.118578408701396</v>
          </cell>
          <cell r="AG27">
            <v>55.44072585486321</v>
          </cell>
          <cell r="AH27">
            <v>63.791742872142052</v>
          </cell>
          <cell r="AM27">
            <v>10.47447102993563</v>
          </cell>
          <cell r="AN27">
            <v>8.3795768239485042</v>
          </cell>
          <cell r="AO27">
            <v>6.2846826179613782</v>
          </cell>
          <cell r="AP27">
            <v>4.1897884119742521</v>
          </cell>
          <cell r="AQ27">
            <v>2.0948942059871261</v>
          </cell>
          <cell r="AT27">
            <v>1.6389143055524151</v>
          </cell>
          <cell r="AU27">
            <v>1.3111314444419317</v>
          </cell>
          <cell r="AV27">
            <v>0.98334858333144926</v>
          </cell>
          <cell r="AW27">
            <v>0.65556572222096587</v>
          </cell>
          <cell r="AX27">
            <v>0.32778286111048294</v>
          </cell>
          <cell r="BA27">
            <v>28.979524459106884</v>
          </cell>
          <cell r="BB27">
            <v>30.329493925593439</v>
          </cell>
          <cell r="BC27">
            <v>32.113552950216736</v>
          </cell>
          <cell r="BD27">
            <v>34.627226072894942</v>
          </cell>
          <cell r="BE27">
            <v>39.250296194358178</v>
          </cell>
          <cell r="BJ27">
            <v>1.6333333333333353</v>
          </cell>
        </row>
        <row r="28">
          <cell r="N28">
            <v>35</v>
          </cell>
          <cell r="P28">
            <v>4.6568542494923806</v>
          </cell>
          <cell r="Q28">
            <v>4.054257309608067</v>
          </cell>
          <cell r="R28">
            <v>3.3445527219854276</v>
          </cell>
          <cell r="S28">
            <v>2.478377831579845</v>
          </cell>
          <cell r="T28">
            <v>1.3802915995495415</v>
          </cell>
          <cell r="W28">
            <v>0.37882260640080379</v>
          </cell>
          <cell r="X28">
            <v>0.33279758328270415</v>
          </cell>
          <cell r="Y28">
            <v>0.27463721490291215</v>
          </cell>
          <cell r="Z28">
            <v>0.20417621011236298</v>
          </cell>
          <cell r="AA28">
            <v>0.11099961104427059</v>
          </cell>
          <cell r="AD28">
            <v>47.004247194324648</v>
          </cell>
          <cell r="AE28">
            <v>48.904516930942819</v>
          </cell>
          <cell r="AF28">
            <v>51.667220029142385</v>
          </cell>
          <cell r="AG28">
            <v>56.05100027504308</v>
          </cell>
          <cell r="AH28">
            <v>64.398425477456215</v>
          </cell>
          <cell r="AM28">
            <v>12.4</v>
          </cell>
          <cell r="AN28">
            <v>9.9200000000000017</v>
          </cell>
          <cell r="AO28">
            <v>7.4399999999999995</v>
          </cell>
          <cell r="AP28">
            <v>4.9600000000000009</v>
          </cell>
          <cell r="AQ28">
            <v>2.4800000000000004</v>
          </cell>
          <cell r="AT28">
            <v>1.9255289700643701</v>
          </cell>
          <cell r="AU28">
            <v>1.5404231760514975</v>
          </cell>
          <cell r="AV28">
            <v>1.1553173820386213</v>
          </cell>
          <cell r="AW28">
            <v>0.77021158802574874</v>
          </cell>
          <cell r="AX28">
            <v>0.38510579401287437</v>
          </cell>
          <cell r="BA28">
            <v>29.216428548527322</v>
          </cell>
          <cell r="BB28">
            <v>30.579110535891502</v>
          </cell>
          <cell r="BC28">
            <v>32.356435933516131</v>
          </cell>
          <cell r="BD28">
            <v>34.893493163684269</v>
          </cell>
          <cell r="BE28">
            <v>39.520459727922798</v>
          </cell>
          <cell r="BJ28">
            <v>1.6666666666666687</v>
          </cell>
        </row>
        <row r="29">
          <cell r="N29">
            <v>36</v>
          </cell>
          <cell r="P29">
            <v>5.062866266041592</v>
          </cell>
          <cell r="Q29">
            <v>4.408743944469018</v>
          </cell>
          <cell r="R29">
            <v>3.63716312552428</v>
          </cell>
          <cell r="S29">
            <v>2.6914197070277099</v>
          </cell>
          <cell r="T29">
            <v>1.4996209880015197</v>
          </cell>
          <cell r="W29">
            <v>0.40601201654921137</v>
          </cell>
          <cell r="X29">
            <v>0.354486634860951</v>
          </cell>
          <cell r="Y29">
            <v>0.29261040353885237</v>
          </cell>
          <cell r="Z29">
            <v>0.2130418754478649</v>
          </cell>
          <cell r="AA29">
            <v>0.11932938845197816</v>
          </cell>
          <cell r="AD29">
            <v>47.540284631526092</v>
          </cell>
          <cell r="AE29">
            <v>49.446133440059114</v>
          </cell>
          <cell r="AF29">
            <v>52.199341027338768</v>
          </cell>
          <cell r="AG29">
            <v>56.621068614050692</v>
          </cell>
          <cell r="AH29">
            <v>65.00344105132713</v>
          </cell>
          <cell r="AM29">
            <v>14.6609224175611</v>
          </cell>
          <cell r="AN29">
            <v>11.72873793404888</v>
          </cell>
          <cell r="AO29">
            <v>8.7965534505366598</v>
          </cell>
          <cell r="AP29">
            <v>5.8643689670244399</v>
          </cell>
          <cell r="AQ29">
            <v>2.9321844835122199</v>
          </cell>
          <cell r="AT29">
            <v>2.2609224175610994</v>
          </cell>
          <cell r="AU29">
            <v>1.8087379340488781</v>
          </cell>
          <cell r="AV29">
            <v>1.3565534505366603</v>
          </cell>
          <cell r="AW29">
            <v>0.90436896702443903</v>
          </cell>
          <cell r="AX29">
            <v>0.45218448351221951</v>
          </cell>
          <cell r="BA29">
            <v>29.45033047434006</v>
          </cell>
          <cell r="BB29">
            <v>30.828727146189561</v>
          </cell>
          <cell r="BC29">
            <v>32.59931891681552</v>
          </cell>
          <cell r="BD29">
            <v>35.146386283795508</v>
          </cell>
          <cell r="BE29">
            <v>39.790623261487418</v>
          </cell>
          <cell r="BJ29">
            <v>1.7000000000000022</v>
          </cell>
        </row>
        <row r="30">
          <cell r="N30">
            <v>37</v>
          </cell>
          <cell r="P30">
            <v>5.4980191708498847</v>
          </cell>
          <cell r="Q30">
            <v>4.7882248958931646</v>
          </cell>
          <cell r="R30">
            <v>3.9492271704214725</v>
          </cell>
          <cell r="S30">
            <v>2.9205477835554587</v>
          </cell>
          <cell r="T30">
            <v>1.6290630803228208</v>
          </cell>
          <cell r="W30">
            <v>0.43515290480829272</v>
          </cell>
          <cell r="X30">
            <v>0.37948095142414662</v>
          </cell>
          <cell r="Y30">
            <v>0.31206404489719253</v>
          </cell>
          <cell r="Z30">
            <v>0.2291280765277488</v>
          </cell>
          <cell r="AA30">
            <v>0.12944209232130111</v>
          </cell>
          <cell r="AD30">
            <v>48.071211008105138</v>
          </cell>
          <cell r="AE30">
            <v>49.981218513907905</v>
          </cell>
          <cell r="AF30">
            <v>52.705993248660157</v>
          </cell>
          <cell r="AG30">
            <v>57.175765669822162</v>
          </cell>
          <cell r="AH30">
            <v>65.541743280100334</v>
          </cell>
          <cell r="AM30">
            <v>17.314186320787698</v>
          </cell>
          <cell r="AN30">
            <v>13.851349056630159</v>
          </cell>
          <cell r="AO30">
            <v>10.388511792472618</v>
          </cell>
          <cell r="AP30">
            <v>6.9256745283150796</v>
          </cell>
          <cell r="AQ30">
            <v>3.4628372641575398</v>
          </cell>
          <cell r="AT30">
            <v>2.6532639032265983</v>
          </cell>
          <cell r="AU30">
            <v>2.1226111225812794</v>
          </cell>
          <cell r="AV30">
            <v>1.5919583419359586</v>
          </cell>
          <cell r="AW30">
            <v>1.0613055612906397</v>
          </cell>
          <cell r="AX30">
            <v>0.53065278064531984</v>
          </cell>
          <cell r="BA30">
            <v>29.684232400152801</v>
          </cell>
          <cell r="BB30">
            <v>31.066913270913183</v>
          </cell>
          <cell r="BC30">
            <v>32.842201900114915</v>
          </cell>
          <cell r="BD30">
            <v>35.390363423454687</v>
          </cell>
          <cell r="BE30">
            <v>40.052446592012309</v>
          </cell>
          <cell r="BJ30">
            <v>1.7333333333333356</v>
          </cell>
        </row>
        <row r="31">
          <cell r="N31">
            <v>38</v>
          </cell>
          <cell r="P31">
            <v>5.9644045063689921</v>
          </cell>
          <cell r="Q31">
            <v>5.1914176823435705</v>
          </cell>
          <cell r="R31">
            <v>4.2752851501652938</v>
          </cell>
          <cell r="S31">
            <v>3.1653094715300236</v>
          </cell>
          <cell r="T31">
            <v>1.7738139001941382</v>
          </cell>
          <cell r="W31">
            <v>0.46638533551910744</v>
          </cell>
          <cell r="X31">
            <v>0.4031927864504059</v>
          </cell>
          <cell r="Y31">
            <v>0.32605797974382122</v>
          </cell>
          <cell r="Z31">
            <v>0.24476168797456488</v>
          </cell>
          <cell r="AA31">
            <v>0.14475081987131744</v>
          </cell>
          <cell r="AD31">
            <v>48.571351621712928</v>
          </cell>
          <cell r="AE31">
            <v>50.509688493127967</v>
          </cell>
          <cell r="AF31">
            <v>53.212684955585161</v>
          </cell>
          <cell r="AG31">
            <v>57.699988965458331</v>
          </cell>
          <cell r="AH31">
            <v>66.076345334947405</v>
          </cell>
          <cell r="AM31">
            <v>20.42625995518307</v>
          </cell>
          <cell r="AN31">
            <v>16.341007964146456</v>
          </cell>
          <cell r="AO31">
            <v>12.255755973109842</v>
          </cell>
          <cell r="AP31">
            <v>8.1705039820732281</v>
          </cell>
          <cell r="AQ31">
            <v>4.0852519910366141</v>
          </cell>
          <cell r="AT31">
            <v>3.1120736343953723</v>
          </cell>
          <cell r="AU31">
            <v>2.4896589075162971</v>
          </cell>
          <cell r="AV31">
            <v>1.8672441806372237</v>
          </cell>
          <cell r="AW31">
            <v>1.2448294537581486</v>
          </cell>
          <cell r="AX31">
            <v>0.62241472687907429</v>
          </cell>
          <cell r="BA31">
            <v>29.918134325965539</v>
          </cell>
          <cell r="BB31">
            <v>31.280110398778046</v>
          </cell>
          <cell r="BC31">
            <v>33.072726100175295</v>
          </cell>
          <cell r="BD31">
            <v>35.634340563113874</v>
          </cell>
          <cell r="BE31">
            <v>40.28554255651148</v>
          </cell>
          <cell r="BJ31">
            <v>1.766666666666669</v>
          </cell>
        </row>
        <row r="32">
          <cell r="N32">
            <v>39</v>
          </cell>
          <cell r="P32">
            <v>6.4642639322944575</v>
          </cell>
          <cell r="Q32">
            <v>5.6323131642081607</v>
          </cell>
          <cell r="R32">
            <v>4.6510378992858623</v>
          </cell>
          <cell r="S32">
            <v>3.4532097926316991</v>
          </cell>
          <cell r="T32">
            <v>1.9366934741154194</v>
          </cell>
          <cell r="W32">
            <v>0.49985942592546539</v>
          </cell>
          <cell r="X32">
            <v>0.44089548186459027</v>
          </cell>
          <cell r="Y32">
            <v>0.37575274912056855</v>
          </cell>
          <cell r="Z32">
            <v>0.28790032110167552</v>
          </cell>
          <cell r="AA32">
            <v>0.16287957392128116</v>
          </cell>
          <cell r="AD32">
            <v>49.066704614192936</v>
          </cell>
          <cell r="AE32">
            <v>51.033341828534468</v>
          </cell>
          <cell r="AF32">
            <v>53.719431255885922</v>
          </cell>
          <cell r="AG32">
            <v>58.210135614815364</v>
          </cell>
          <cell r="AH32">
            <v>66.589764070576265</v>
          </cell>
          <cell r="AM32">
            <v>24.074703862418847</v>
          </cell>
          <cell r="AN32">
            <v>19.259763089935078</v>
          </cell>
          <cell r="AO32">
            <v>14.444822317451308</v>
          </cell>
          <cell r="AP32">
            <v>9.6298815449675388</v>
          </cell>
          <cell r="AQ32">
            <v>4.8149407724837694</v>
          </cell>
          <cell r="AT32">
            <v>3.6484439072357766</v>
          </cell>
          <cell r="AU32">
            <v>2.9187551257886213</v>
          </cell>
          <cell r="AV32">
            <v>2.189066344341466</v>
          </cell>
          <cell r="AW32">
            <v>1.4593775628943106</v>
          </cell>
          <cell r="AX32">
            <v>0.72968878144715532</v>
          </cell>
          <cell r="BA32">
            <v>30.12980063735499</v>
          </cell>
          <cell r="BB32">
            <v>31.493307526642905</v>
          </cell>
          <cell r="BC32">
            <v>33.280329748032408</v>
          </cell>
          <cell r="BD32">
            <v>35.878317702773053</v>
          </cell>
          <cell r="BE32">
            <v>40.518638521010644</v>
          </cell>
          <cell r="BJ32">
            <v>1.8000000000000025</v>
          </cell>
        </row>
        <row r="33">
          <cell r="N33">
            <v>40</v>
          </cell>
          <cell r="P33">
            <v>7</v>
          </cell>
          <cell r="Q33">
            <v>6.1025999999999998</v>
          </cell>
          <cell r="R33">
            <v>5.0421000000000005</v>
          </cell>
          <cell r="S33">
            <v>3.7428999999999997</v>
          </cell>
          <cell r="T33">
            <v>2.1006999999999998</v>
          </cell>
          <cell r="W33">
            <v>0.5357360677055425</v>
          </cell>
          <cell r="X33">
            <v>0.47028683579183905</v>
          </cell>
          <cell r="Y33">
            <v>0.39106210071413816</v>
          </cell>
          <cell r="Z33">
            <v>0.28969020736830053</v>
          </cell>
          <cell r="AA33">
            <v>0.16400652588458042</v>
          </cell>
          <cell r="AD33">
            <v>49.533352307096472</v>
          </cell>
          <cell r="AE33">
            <v>51.497823295559343</v>
          </cell>
          <cell r="AF33">
            <v>54.213705787583436</v>
          </cell>
          <cell r="AG33">
            <v>58.701446767877648</v>
          </cell>
          <cell r="AH33">
            <v>67.097551508592701</v>
          </cell>
          <cell r="AM33">
            <v>28.35</v>
          </cell>
          <cell r="AN33">
            <v>22.680000000000003</v>
          </cell>
          <cell r="AO33">
            <v>17.010000000000002</v>
          </cell>
          <cell r="AP33">
            <v>11.340000000000002</v>
          </cell>
          <cell r="AQ33">
            <v>5.6700000000000008</v>
          </cell>
          <cell r="AT33">
            <v>4.2752961375811545</v>
          </cell>
          <cell r="AU33">
            <v>3.4202369100649257</v>
          </cell>
          <cell r="AV33">
            <v>2.5651776825486934</v>
          </cell>
          <cell r="AW33">
            <v>1.7101184550324628</v>
          </cell>
          <cell r="AX33">
            <v>0.85505922751623142</v>
          </cell>
          <cell r="BA33">
            <v>30.329493925593439</v>
          </cell>
          <cell r="BB33">
            <v>31.706504654507764</v>
          </cell>
          <cell r="BC33">
            <v>33.487933395889513</v>
          </cell>
          <cell r="BD33">
            <v>36.105477566569242</v>
          </cell>
          <cell r="BE33">
            <v>40.751734485509814</v>
          </cell>
          <cell r="BJ33">
            <v>1.8333333333333359</v>
          </cell>
        </row>
        <row r="34">
          <cell r="N34">
            <v>41</v>
          </cell>
          <cell r="P34">
            <v>7.5741877002903433</v>
          </cell>
          <cell r="Q34">
            <v>6.6115084435834408</v>
          </cell>
          <cell r="R34">
            <v>5.4632615882194253</v>
          </cell>
          <cell r="S34">
            <v>4.052190419655334</v>
          </cell>
          <cell r="T34">
            <v>2.2783156602473356</v>
          </cell>
          <cell r="W34">
            <v>0.57418770029034327</v>
          </cell>
          <cell r="X34">
            <v>0.50890844358344101</v>
          </cell>
          <cell r="Y34">
            <v>0.42116158821942484</v>
          </cell>
          <cell r="Z34">
            <v>0.30929041965533433</v>
          </cell>
          <cell r="AA34">
            <v>0.17761566024733577</v>
          </cell>
          <cell r="AD34">
            <v>50</v>
          </cell>
          <cell r="AE34">
            <v>51.96230476258421</v>
          </cell>
          <cell r="AF34">
            <v>54.692509339255828</v>
          </cell>
          <cell r="AG34">
            <v>59.178112178215827</v>
          </cell>
          <cell r="AH34">
            <v>67.582949939226467</v>
          </cell>
          <cell r="AM34">
            <v>33.357679571112705</v>
          </cell>
          <cell r="AN34">
            <v>26.686143656890167</v>
          </cell>
          <cell r="AO34">
            <v>20.014607742667621</v>
          </cell>
          <cell r="AP34">
            <v>13.343071828445083</v>
          </cell>
          <cell r="AQ34">
            <v>6.6715359142225417</v>
          </cell>
          <cell r="AT34">
            <v>5.0076795711127033</v>
          </cell>
          <cell r="AU34">
            <v>4.0061436568901634</v>
          </cell>
          <cell r="AV34">
            <v>3.0046077426676199</v>
          </cell>
          <cell r="AW34">
            <v>2.0030718284450817</v>
          </cell>
          <cell r="AX34">
            <v>1.0015359142225408</v>
          </cell>
          <cell r="BA34">
            <v>30.529187213831889</v>
          </cell>
          <cell r="BB34">
            <v>31.919701782372627</v>
          </cell>
          <cell r="BC34">
            <v>33.695537043746626</v>
          </cell>
          <cell r="BD34">
            <v>36.315904388158508</v>
          </cell>
          <cell r="BE34">
            <v>40.984830450008978</v>
          </cell>
          <cell r="BJ34">
            <v>1.8666666666666694</v>
          </cell>
        </row>
        <row r="35">
          <cell r="N35">
            <v>42</v>
          </cell>
          <cell r="P35">
            <v>8.189586839976279</v>
          </cell>
          <cell r="Q35">
            <v>7.1519661873512845</v>
          </cell>
          <cell r="R35">
            <v>5.906330028990892</v>
          </cell>
          <cell r="S35">
            <v>4.3855237528072974</v>
          </cell>
          <cell r="T35">
            <v>2.46506563883286</v>
          </cell>
          <cell r="W35">
            <v>0.61539913968593574</v>
          </cell>
          <cell r="X35">
            <v>0.54045774376784372</v>
          </cell>
          <cell r="Y35">
            <v>0.44306844077146668</v>
          </cell>
          <cell r="Z35">
            <v>0.33333333315196345</v>
          </cell>
          <cell r="AA35">
            <v>0.18674997858552445</v>
          </cell>
          <cell r="AD35">
            <v>50.435397692903535</v>
          </cell>
          <cell r="AE35">
            <v>52.391506955233744</v>
          </cell>
          <cell r="AF35">
            <v>55.159275389027101</v>
          </cell>
          <cell r="AG35">
            <v>59.632093520341421</v>
          </cell>
          <cell r="AH35">
            <v>68.063981730538742</v>
          </cell>
          <cell r="AM35">
            <v>39.220797956048642</v>
          </cell>
          <cell r="AN35">
            <v>31.376638364838914</v>
          </cell>
          <cell r="AO35">
            <v>23.532478773629183</v>
          </cell>
          <cell r="AP35">
            <v>15.688319182419457</v>
          </cell>
          <cell r="AQ35">
            <v>7.8441595912097286</v>
          </cell>
          <cell r="AT35">
            <v>5.8631183849359374</v>
          </cell>
          <cell r="AU35">
            <v>4.6904947079487478</v>
          </cell>
          <cell r="AV35">
            <v>3.5178710309615617</v>
          </cell>
          <cell r="AW35">
            <v>2.3452473539743739</v>
          </cell>
          <cell r="AX35">
            <v>1.1726236769871869</v>
          </cell>
          <cell r="BA35">
            <v>30.728880502070336</v>
          </cell>
          <cell r="BB35">
            <v>32.113552950216736</v>
          </cell>
          <cell r="BC35">
            <v>33.903140691603731</v>
          </cell>
          <cell r="BD35">
            <v>36.526331209747774</v>
          </cell>
          <cell r="BE35">
            <v>41.188041754455355</v>
          </cell>
          <cell r="BJ35">
            <v>1.9000000000000028</v>
          </cell>
        </row>
        <row r="36">
          <cell r="N36">
            <v>43</v>
          </cell>
          <cell r="P36">
            <v>8.8491553067593287</v>
          </cell>
          <cell r="Q36">
            <v>7.7120388498407557</v>
          </cell>
          <cell r="R36">
            <v>6.3696219898053652</v>
          </cell>
          <cell r="S36">
            <v>4.736067920177593</v>
          </cell>
          <cell r="T36">
            <v>2.6627108318038819</v>
          </cell>
          <cell r="W36">
            <v>0.6595684667830497</v>
          </cell>
          <cell r="X36">
            <v>0.56007266248947118</v>
          </cell>
          <cell r="Y36">
            <v>0.46329196081447321</v>
          </cell>
          <cell r="Z36">
            <v>0.35054416737029559</v>
          </cell>
          <cell r="AA36">
            <v>0.1976451929710219</v>
          </cell>
          <cell r="AD36">
            <v>50.870795385807064</v>
          </cell>
          <cell r="AE36">
            <v>52.81759316022675</v>
          </cell>
          <cell r="AF36">
            <v>55.604435245632025</v>
          </cell>
          <cell r="AG36">
            <v>60.078368706270226</v>
          </cell>
          <cell r="AH36">
            <v>68.518369035696878</v>
          </cell>
          <cell r="AM36">
            <v>46.082812923199413</v>
          </cell>
          <cell r="AN36">
            <v>36.866250338559531</v>
          </cell>
          <cell r="AO36">
            <v>27.649687753919647</v>
          </cell>
          <cell r="AP36">
            <v>18.433125169279766</v>
          </cell>
          <cell r="AQ36">
            <v>9.2165625846398829</v>
          </cell>
          <cell r="AT36">
            <v>6.8620149671507704</v>
          </cell>
          <cell r="AU36">
            <v>5.489611973720617</v>
          </cell>
          <cell r="AV36">
            <v>4.1172089802904637</v>
          </cell>
          <cell r="AW36">
            <v>2.7448059868603085</v>
          </cell>
          <cell r="AX36">
            <v>1.3724029934301543</v>
          </cell>
          <cell r="BA36">
            <v>30.928573790308786</v>
          </cell>
          <cell r="BB36">
            <v>32.295715187691279</v>
          </cell>
          <cell r="BC36">
            <v>34.09469189131628</v>
          </cell>
          <cell r="BD36">
            <v>36.73675803133704</v>
          </cell>
          <cell r="BE36">
            <v>41.389172829914081</v>
          </cell>
          <cell r="BJ36">
            <v>1.9333333333333362</v>
          </cell>
        </row>
        <row r="37">
          <cell r="N37">
            <v>44</v>
          </cell>
          <cell r="P37">
            <v>9.5560632861831518</v>
          </cell>
          <cell r="Q37">
            <v>8.3309759728944712</v>
          </cell>
          <cell r="R37">
            <v>6.8918328419952886</v>
          </cell>
          <cell r="S37">
            <v>5.1287391656944967</v>
          </cell>
          <cell r="T37">
            <v>2.8811530807842201</v>
          </cell>
          <cell r="W37">
            <v>0.70690797942382311</v>
          </cell>
          <cell r="X37">
            <v>0.61893712305371551</v>
          </cell>
          <cell r="Y37">
            <v>0.52221085218992336</v>
          </cell>
          <cell r="Z37">
            <v>0.39267124551690369</v>
          </cell>
          <cell r="AA37">
            <v>0.21844224898033815</v>
          </cell>
          <cell r="AD37">
            <v>51.285688244217212</v>
          </cell>
          <cell r="AE37">
            <v>53.226994578658328</v>
          </cell>
          <cell r="AF37">
            <v>56.045896281048073</v>
          </cell>
          <cell r="AG37">
            <v>60.491705764657482</v>
          </cell>
          <cell r="AH37">
            <v>68.972756340855</v>
          </cell>
          <cell r="AM37">
            <v>54.110931329932889</v>
          </cell>
          <cell r="AN37">
            <v>43.288745063946315</v>
          </cell>
          <cell r="AO37">
            <v>32.466558797959735</v>
          </cell>
          <cell r="AP37">
            <v>21.644372531973158</v>
          </cell>
          <cell r="AQ37">
            <v>10.822186265986579</v>
          </cell>
          <cell r="AT37">
            <v>8.0281184067334763</v>
          </cell>
          <cell r="AU37">
            <v>6.4224947253867839</v>
          </cell>
          <cell r="AV37">
            <v>4.8168710440400879</v>
          </cell>
          <cell r="AW37">
            <v>3.2112473626933919</v>
          </cell>
          <cell r="AX37">
            <v>1.605623681346696</v>
          </cell>
          <cell r="BA37">
            <v>31.109552696486158</v>
          </cell>
          <cell r="BB37">
            <v>32.477877425165822</v>
          </cell>
          <cell r="BC37">
            <v>34.272203285175834</v>
          </cell>
          <cell r="BD37">
            <v>36.947184852926306</v>
          </cell>
          <cell r="BE37">
            <v>41.590303905372799</v>
          </cell>
          <cell r="BJ37">
            <v>1.9666666666666697</v>
          </cell>
        </row>
        <row r="38">
          <cell r="N38">
            <v>45</v>
          </cell>
          <cell r="P38">
            <v>10.313708498984759</v>
          </cell>
          <cell r="Q38">
            <v>9.0048988904635934</v>
          </cell>
          <cell r="R38">
            <v>7.4547485030661838</v>
          </cell>
          <cell r="S38">
            <v>5.5405242056546129</v>
          </cell>
          <cell r="T38">
            <v>3.1106144832938032</v>
          </cell>
          <cell r="W38">
            <v>0.75764521280160757</v>
          </cell>
          <cell r="X38">
            <v>0.67392291756912215</v>
          </cell>
          <cell r="Y38">
            <v>0.56291566107089519</v>
          </cell>
          <cell r="Z38">
            <v>0.41178503996011617</v>
          </cell>
          <cell r="AA38">
            <v>0.22946140250958313</v>
          </cell>
          <cell r="AD38">
            <v>51.691928656135211</v>
          </cell>
          <cell r="AE38">
            <v>53.623906555539456</v>
          </cell>
          <cell r="AF38">
            <v>56.457855949816349</v>
          </cell>
          <cell r="AG38">
            <v>60.905042823044738</v>
          </cell>
          <cell r="AH38">
            <v>69.385288338144662</v>
          </cell>
          <cell r="AM38">
            <v>63.5</v>
          </cell>
          <cell r="AN38">
            <v>50.800000000000004</v>
          </cell>
          <cell r="AO38">
            <v>38.1</v>
          </cell>
          <cell r="AP38">
            <v>25.400000000000002</v>
          </cell>
          <cell r="AQ38">
            <v>12.700000000000001</v>
          </cell>
          <cell r="AT38">
            <v>9.3890686700671111</v>
          </cell>
          <cell r="AU38">
            <v>7.5112549360536889</v>
          </cell>
          <cell r="AV38">
            <v>5.6334412020402667</v>
          </cell>
          <cell r="AW38">
            <v>3.7556274680268444</v>
          </cell>
          <cell r="AX38">
            <v>1.8778137340134222</v>
          </cell>
          <cell r="BA38">
            <v>31.280110398778046</v>
          </cell>
          <cell r="BB38">
            <v>32.660039662640372</v>
          </cell>
          <cell r="BC38">
            <v>34.449714679035388</v>
          </cell>
          <cell r="BD38">
            <v>37.135950591746003</v>
          </cell>
          <cell r="BE38">
            <v>41.791434980831518</v>
          </cell>
          <cell r="BJ38">
            <v>2.0000000000000031</v>
          </cell>
        </row>
        <row r="39">
          <cell r="N39">
            <v>46</v>
          </cell>
          <cell r="P39">
            <v>11.125732532083184</v>
          </cell>
          <cell r="Q39">
            <v>9.7261153795471191</v>
          </cell>
          <cell r="R39">
            <v>8.0405669009365166</v>
          </cell>
          <cell r="S39">
            <v>5.9700680767158358</v>
          </cell>
          <cell r="T39">
            <v>3.3388323328781633</v>
          </cell>
          <cell r="W39">
            <v>0.81202403309842452</v>
          </cell>
          <cell r="X39">
            <v>0.72121648908352576</v>
          </cell>
          <cell r="Y39">
            <v>0.58581839787033285</v>
          </cell>
          <cell r="Z39">
            <v>0.42954387106122294</v>
          </cell>
          <cell r="AA39">
            <v>0.22821784958436009</v>
          </cell>
          <cell r="AD39">
            <v>52.091594979242075</v>
          </cell>
          <cell r="AE39">
            <v>54.020289560649204</v>
          </cell>
          <cell r="AF39">
            <v>56.869815618584624</v>
          </cell>
          <cell r="AG39">
            <v>61.294362422865476</v>
          </cell>
          <cell r="AH39">
            <v>69.795150761037945</v>
          </cell>
          <cell r="AM39">
            <v>73.746861667008318</v>
          </cell>
          <cell r="AN39">
            <v>58.997489333606659</v>
          </cell>
          <cell r="AO39">
            <v>44.248117000204992</v>
          </cell>
          <cell r="AP39">
            <v>29.498744666803329</v>
          </cell>
          <cell r="AQ39">
            <v>14.749372333401665</v>
          </cell>
          <cell r="AT39">
            <v>10.246861667008318</v>
          </cell>
          <cell r="AU39">
            <v>8.1974893336066543</v>
          </cell>
          <cell r="AV39">
            <v>6.1481170002049907</v>
          </cell>
          <cell r="AW39">
            <v>4.0987446668033272</v>
          </cell>
          <cell r="AX39">
            <v>2.0493723334016636</v>
          </cell>
          <cell r="BA39">
            <v>31.450668101069933</v>
          </cell>
          <cell r="BB39">
            <v>32.842201900114915</v>
          </cell>
          <cell r="BC39">
            <v>34.627226072894942</v>
          </cell>
          <cell r="BD39">
            <v>37.317457773889828</v>
          </cell>
          <cell r="BE39">
            <v>41.992566056290244</v>
          </cell>
          <cell r="BJ39">
            <v>2.0333333333333363</v>
          </cell>
        </row>
        <row r="40">
          <cell r="N40">
            <v>47</v>
          </cell>
          <cell r="P40">
            <v>11.996038341699768</v>
          </cell>
          <cell r="Q40">
            <v>10.483337906811427</v>
          </cell>
          <cell r="R40">
            <v>8.6671377018780831</v>
          </cell>
          <cell r="S40">
            <v>6.4166809089752066</v>
          </cell>
          <cell r="T40">
            <v>3.6000111063441</v>
          </cell>
          <cell r="W40">
            <v>0.87030580961658366</v>
          </cell>
          <cell r="X40">
            <v>0.75722252726430739</v>
          </cell>
          <cell r="Y40">
            <v>0.62657080094156647</v>
          </cell>
          <cell r="Z40">
            <v>0.44661283225937076</v>
          </cell>
          <cell r="AA40">
            <v>0.26117877346593676</v>
          </cell>
          <cell r="AD40">
            <v>52.470630686057078</v>
          </cell>
          <cell r="AE40">
            <v>54.407116521581436</v>
          </cell>
          <cell r="AF40">
            <v>57.263329041432932</v>
          </cell>
          <cell r="AG40">
            <v>61.676518787205197</v>
          </cell>
          <cell r="AH40">
            <v>70.190427169053478</v>
          </cell>
          <cell r="AM40">
            <v>85.62747641525452</v>
          </cell>
          <cell r="AN40">
            <v>68.501981132203625</v>
          </cell>
          <cell r="AO40">
            <v>51.376485849152708</v>
          </cell>
          <cell r="AP40">
            <v>34.250990566101812</v>
          </cell>
          <cell r="AQ40">
            <v>17.125495283050906</v>
          </cell>
          <cell r="AT40">
            <v>11.880614748246202</v>
          </cell>
          <cell r="AU40">
            <v>9.5044917985969661</v>
          </cell>
          <cell r="AV40">
            <v>7.1283688489477157</v>
          </cell>
          <cell r="AW40">
            <v>4.7522458992984831</v>
          </cell>
          <cell r="AX40">
            <v>2.3761229496492415</v>
          </cell>
          <cell r="BA40">
            <v>31.621225803361821</v>
          </cell>
          <cell r="BB40">
            <v>33.02082518821102</v>
          </cell>
          <cell r="BC40">
            <v>34.804737466754489</v>
          </cell>
          <cell r="BD40">
            <v>37.498964956033646</v>
          </cell>
          <cell r="BE40">
            <v>42.167148737437564</v>
          </cell>
          <cell r="BJ40">
            <v>2.0666666666666695</v>
          </cell>
        </row>
        <row r="41">
          <cell r="N41">
            <v>48</v>
          </cell>
          <cell r="P41">
            <v>12.928809012737984</v>
          </cell>
          <cell r="Q41">
            <v>11.292021791725356</v>
          </cell>
          <cell r="R41">
            <v>9.3190855363815395</v>
          </cell>
          <cell r="S41">
            <v>6.8962267273944402</v>
          </cell>
          <cell r="T41">
            <v>3.8708854184137524</v>
          </cell>
          <cell r="W41">
            <v>0.93277067103821665</v>
          </cell>
          <cell r="X41">
            <v>0.80868388491392906</v>
          </cell>
          <cell r="Y41">
            <v>0.65194783450345639</v>
          </cell>
          <cell r="Z41">
            <v>0.4795458184192336</v>
          </cell>
          <cell r="AA41">
            <v>0.2708743120696524</v>
          </cell>
          <cell r="AD41">
            <v>52.849666392872081</v>
          </cell>
          <cell r="AE41">
            <v>54.793943482513676</v>
          </cell>
          <cell r="AF41">
            <v>57.64832002380362</v>
          </cell>
          <cell r="AG41">
            <v>62.054222259937362</v>
          </cell>
          <cell r="AH41">
            <v>70.571129226337533</v>
          </cell>
          <cell r="AM41">
            <v>99.401036064365428</v>
          </cell>
          <cell r="AN41">
            <v>79.520828851492354</v>
          </cell>
          <cell r="AO41">
            <v>59.640621638619251</v>
          </cell>
          <cell r="AP41">
            <v>39.760414425746177</v>
          </cell>
          <cell r="AQ41">
            <v>19.880207212873088</v>
          </cell>
          <cell r="AT41">
            <v>13.773559649110908</v>
          </cell>
          <cell r="AU41">
            <v>11.018847719288729</v>
          </cell>
          <cell r="AV41">
            <v>8.2641357894665433</v>
          </cell>
          <cell r="AW41">
            <v>5.5094238596443645</v>
          </cell>
          <cell r="AX41">
            <v>2.7547119298221823</v>
          </cell>
          <cell r="BA41">
            <v>31.791783505653711</v>
          </cell>
          <cell r="BB41">
            <v>33.176527924103851</v>
          </cell>
          <cell r="BC41">
            <v>34.982248860614042</v>
          </cell>
          <cell r="BD41">
            <v>37.680472138177471</v>
          </cell>
          <cell r="BE41">
            <v>42.340712512072891</v>
          </cell>
          <cell r="BJ41">
            <v>2.1000000000000028</v>
          </cell>
        </row>
        <row r="42">
          <cell r="N42">
            <v>49</v>
          </cell>
          <cell r="P42">
            <v>13.928527864588917</v>
          </cell>
          <cell r="Q42">
            <v>12.147069150707994</v>
          </cell>
          <cell r="R42">
            <v>10.016004387425889</v>
          </cell>
          <cell r="S42">
            <v>7.4197267934665154</v>
          </cell>
          <cell r="T42">
            <v>4.1702012426579218</v>
          </cell>
          <cell r="W42">
            <v>0.99971885185093257</v>
          </cell>
          <cell r="X42">
            <v>0.85504735898263817</v>
          </cell>
          <cell r="Y42">
            <v>0.69691885104434981</v>
          </cell>
          <cell r="Z42">
            <v>0.52350006607207522</v>
          </cell>
          <cell r="AA42">
            <v>0.29931582424416936</v>
          </cell>
          <cell r="AD42">
            <v>53.213386604241784</v>
          </cell>
          <cell r="AE42">
            <v>55.170390866416149</v>
          </cell>
          <cell r="AF42">
            <v>58.030740707238266</v>
          </cell>
          <cell r="AG42">
            <v>62.407376554018477</v>
          </cell>
          <cell r="AH42">
            <v>70.951831283621587</v>
          </cell>
          <cell r="AM42">
            <v>115.36769098598003</v>
          </cell>
          <cell r="AN42">
            <v>92.294152788784032</v>
          </cell>
          <cell r="AO42">
            <v>69.220614591588017</v>
          </cell>
          <cell r="AP42">
            <v>46.147076394392016</v>
          </cell>
          <cell r="AQ42">
            <v>23.073538197196008</v>
          </cell>
          <cell r="AT42">
            <v>15.966654921614605</v>
          </cell>
          <cell r="AU42">
            <v>12.773323937291678</v>
          </cell>
          <cell r="AV42">
            <v>9.579992952968766</v>
          </cell>
          <cell r="AW42">
            <v>6.3866619686458392</v>
          </cell>
          <cell r="AX42">
            <v>3.1933309843229196</v>
          </cell>
          <cell r="BA42">
            <v>31.962341207945599</v>
          </cell>
          <cell r="BB42">
            <v>33.332230659996682</v>
          </cell>
          <cell r="BC42">
            <v>35.146386283795508</v>
          </cell>
          <cell r="BD42">
            <v>37.861979320321296</v>
          </cell>
          <cell r="BE42">
            <v>42.51427628670821</v>
          </cell>
          <cell r="BJ42">
            <v>2.133333333333336</v>
          </cell>
        </row>
        <row r="43">
          <cell r="N43">
            <v>50</v>
          </cell>
          <cell r="P43">
            <v>15</v>
          </cell>
          <cell r="Q43">
            <v>13.059000000000001</v>
          </cell>
          <cell r="R43">
            <v>10.782</v>
          </cell>
          <cell r="S43">
            <v>8.0009999999999994</v>
          </cell>
          <cell r="T43">
            <v>4.5</v>
          </cell>
          <cell r="W43">
            <v>1.0714721354110832</v>
          </cell>
          <cell r="X43">
            <v>0.9119308492920073</v>
          </cell>
          <cell r="Y43">
            <v>0.76599561257411075</v>
          </cell>
          <cell r="Z43">
            <v>0.58127320653348402</v>
          </cell>
          <cell r="AA43">
            <v>0.3297987573420782</v>
          </cell>
          <cell r="AD43">
            <v>53.567039423670657</v>
          </cell>
          <cell r="AE43">
            <v>55.535006783542492</v>
          </cell>
          <cell r="AF43">
            <v>58.38602553461638</v>
          </cell>
          <cell r="AG43">
            <v>62.760530848099599</v>
          </cell>
          <cell r="AH43">
            <v>71.315281959371688</v>
          </cell>
          <cell r="AM43">
            <v>133.875</v>
          </cell>
          <cell r="AN43">
            <v>107.10000000000001</v>
          </cell>
          <cell r="AO43">
            <v>80.325000000000003</v>
          </cell>
          <cell r="AP43">
            <v>53.550000000000004</v>
          </cell>
          <cell r="AQ43">
            <v>26.775000000000002</v>
          </cell>
          <cell r="AT43">
            <v>18.507309014019967</v>
          </cell>
          <cell r="AU43">
            <v>14.805847211215976</v>
          </cell>
          <cell r="AV43">
            <v>11.104385408411986</v>
          </cell>
          <cell r="AW43">
            <v>7.4029236056079881</v>
          </cell>
          <cell r="AX43">
            <v>3.7014618028039941</v>
          </cell>
          <cell r="BA43">
            <v>32.113552950216736</v>
          </cell>
          <cell r="BB43">
            <v>33.487933395889513</v>
          </cell>
          <cell r="BC43">
            <v>35.309037710234961</v>
          </cell>
          <cell r="BD43">
            <v>38.037513426486328</v>
          </cell>
          <cell r="BE43">
            <v>42.687840061343536</v>
          </cell>
          <cell r="BJ43">
            <v>2.1666666666666692</v>
          </cell>
        </row>
        <row r="44">
          <cell r="N44">
            <v>51</v>
          </cell>
          <cell r="P44">
            <v>16.148375400580683</v>
          </cell>
          <cell r="Q44">
            <v>14.065234973905774</v>
          </cell>
          <cell r="R44">
            <v>11.621985775797917</v>
          </cell>
          <cell r="S44">
            <v>8.6296918140703163</v>
          </cell>
          <cell r="T44">
            <v>4.8606609955747855</v>
          </cell>
          <cell r="W44">
            <v>1.148375400580683</v>
          </cell>
          <cell r="X44">
            <v>1.006234973905773</v>
          </cell>
          <cell r="Y44">
            <v>0.839985775797917</v>
          </cell>
          <cell r="Z44">
            <v>0.62869181407031682</v>
          </cell>
          <cell r="AA44">
            <v>0.36066099557478548</v>
          </cell>
          <cell r="AD44">
            <v>53.920692243099523</v>
          </cell>
          <cell r="AE44">
            <v>55.899622700668843</v>
          </cell>
          <cell r="AF44">
            <v>58.741310361994486</v>
          </cell>
          <cell r="AG44">
            <v>63.10587219844583</v>
          </cell>
          <cell r="AH44">
            <v>71.676233707038421</v>
          </cell>
          <cell r="AM44">
            <v>155.32539280599755</v>
          </cell>
          <cell r="AN44">
            <v>124.26031424479805</v>
          </cell>
          <cell r="AO44">
            <v>93.195235683598526</v>
          </cell>
          <cell r="AP44">
            <v>62.130157122399027</v>
          </cell>
          <cell r="AQ44">
            <v>31.065078561199513</v>
          </cell>
          <cell r="AT44">
            <v>21.450392805997552</v>
          </cell>
          <cell r="AU44">
            <v>17.160314244798045</v>
          </cell>
          <cell r="AV44">
            <v>12.870235683598523</v>
          </cell>
          <cell r="AW44">
            <v>8.5801571223990223</v>
          </cell>
          <cell r="AX44">
            <v>4.2900785611995111</v>
          </cell>
          <cell r="BA44">
            <v>32.259282740196369</v>
          </cell>
          <cell r="BB44">
            <v>33.643636131782344</v>
          </cell>
          <cell r="BC44">
            <v>35.471689136674414</v>
          </cell>
          <cell r="BD44">
            <v>38.194089742081125</v>
          </cell>
          <cell r="BE44">
            <v>42.861403835978855</v>
          </cell>
          <cell r="BJ44">
            <v>2.2000000000000024</v>
          </cell>
        </row>
        <row r="45">
          <cell r="N45">
            <v>52</v>
          </cell>
          <cell r="P45">
            <v>17.379173679952558</v>
          </cell>
          <cell r="Q45">
            <v>15.182446126806555</v>
          </cell>
          <cell r="R45">
            <v>12.547763396925747</v>
          </cell>
          <cell r="S45">
            <v>9.3221887619265527</v>
          </cell>
          <cell r="T45">
            <v>5.2485104513456724</v>
          </cell>
          <cell r="W45">
            <v>1.230798279371875</v>
          </cell>
          <cell r="X45">
            <v>1.1172111529007811</v>
          </cell>
          <cell r="Y45">
            <v>0.92577762112783013</v>
          </cell>
          <cell r="Z45">
            <v>0.69249694785623639</v>
          </cell>
          <cell r="AA45">
            <v>0.38784945577088692</v>
          </cell>
          <cell r="AD45">
            <v>54.255972994404218</v>
          </cell>
          <cell r="AE45">
            <v>56.238779717153008</v>
          </cell>
          <cell r="AF45">
            <v>59.09095196730258</v>
          </cell>
          <cell r="AG45">
            <v>63.434756173851497</v>
          </cell>
          <cell r="AH45">
            <v>72.034562459436771</v>
          </cell>
          <cell r="AM45">
            <v>180.18480345945557</v>
          </cell>
          <cell r="AN45">
            <v>144.14784276756447</v>
          </cell>
          <cell r="AO45">
            <v>108.11088207567333</v>
          </cell>
          <cell r="AP45">
            <v>72.073921383782235</v>
          </cell>
          <cell r="AQ45">
            <v>36.036960691891117</v>
          </cell>
          <cell r="AT45">
            <v>24.859410653458013</v>
          </cell>
          <cell r="AU45">
            <v>19.887528522766416</v>
          </cell>
          <cell r="AV45">
            <v>14.915646392074805</v>
          </cell>
          <cell r="AW45">
            <v>9.9437642613832082</v>
          </cell>
          <cell r="AX45">
            <v>4.9718821306916041</v>
          </cell>
          <cell r="BA45">
            <v>32.405012530176009</v>
          </cell>
          <cell r="BB45">
            <v>33.799338867675175</v>
          </cell>
          <cell r="BC45">
            <v>35.634340563113874</v>
          </cell>
          <cell r="BD45">
            <v>38.35066605767593</v>
          </cell>
          <cell r="BE45">
            <v>43.030177309109042</v>
          </cell>
          <cell r="BJ45">
            <v>2.2333333333333356</v>
          </cell>
        </row>
        <row r="46">
          <cell r="N46">
            <v>53</v>
          </cell>
          <cell r="P46">
            <v>18.698310613518661</v>
          </cell>
          <cell r="Q46">
            <v>16.338583814092605</v>
          </cell>
          <cell r="R46">
            <v>13.509529418267233</v>
          </cell>
          <cell r="S46">
            <v>10.020424657784652</v>
          </cell>
          <cell r="T46">
            <v>5.6394104810372276</v>
          </cell>
          <cell r="W46">
            <v>1.319136933566103</v>
          </cell>
          <cell r="X46">
            <v>1.1561376872860496</v>
          </cell>
          <cell r="Y46">
            <v>0.96176602134148581</v>
          </cell>
          <cell r="Z46">
            <v>0.6982358958580992</v>
          </cell>
          <cell r="AA46">
            <v>0.39090002969155524</v>
          </cell>
          <cell r="AD46">
            <v>54.585942742481357</v>
          </cell>
          <cell r="AE46">
            <v>56.568265567054013</v>
          </cell>
          <cell r="AF46">
            <v>59.425480572843689</v>
          </cell>
          <cell r="AG46">
            <v>63.763640149257171</v>
          </cell>
          <cell r="AH46">
            <v>72.370053318329937</v>
          </cell>
          <cell r="AM46">
            <v>208.99265815439742</v>
          </cell>
          <cell r="AN46">
            <v>167.19412652351795</v>
          </cell>
          <cell r="AO46">
            <v>125.39559489263844</v>
          </cell>
          <cell r="AP46">
            <v>83.597063261758976</v>
          </cell>
          <cell r="AQ46">
            <v>41.798531630879488</v>
          </cell>
          <cell r="AT46">
            <v>28.807854694941852</v>
          </cell>
          <cell r="AU46">
            <v>23.046283755953482</v>
          </cell>
          <cell r="AV46">
            <v>17.284712816965111</v>
          </cell>
          <cell r="AW46">
            <v>11.523141877976741</v>
          </cell>
          <cell r="AX46">
            <v>5.7615709389883705</v>
          </cell>
          <cell r="BA46">
            <v>32.550742320155642</v>
          </cell>
          <cell r="BB46">
            <v>33.955041603568006</v>
          </cell>
          <cell r="BC46">
            <v>35.796991989553327</v>
          </cell>
          <cell r="BD46">
            <v>38.507242373270728</v>
          </cell>
          <cell r="BE46">
            <v>43.179964142847631</v>
          </cell>
          <cell r="BJ46">
            <v>2.2666666666666688</v>
          </cell>
        </row>
        <row r="47">
          <cell r="N47">
            <v>54</v>
          </cell>
          <cell r="P47">
            <v>20.112126572366307</v>
          </cell>
          <cell r="Q47">
            <v>17.573976198933678</v>
          </cell>
          <cell r="R47">
            <v>14.520955385248474</v>
          </cell>
          <cell r="S47">
            <v>10.768032566844921</v>
          </cell>
          <cell r="T47">
            <v>6.0537500982822579</v>
          </cell>
          <cell r="W47">
            <v>1.4138159588476462</v>
          </cell>
          <cell r="X47">
            <v>1.2353923848410737</v>
          </cell>
          <cell r="Y47">
            <v>1.0114259669812409</v>
          </cell>
          <cell r="Z47">
            <v>0.74760790906026919</v>
          </cell>
          <cell r="AA47">
            <v>0.41433961724503021</v>
          </cell>
          <cell r="AD47">
            <v>54.915912490558505</v>
          </cell>
          <cell r="AE47">
            <v>56.897751416955018</v>
          </cell>
          <cell r="AF47">
            <v>59.760009178384806</v>
          </cell>
          <cell r="AG47">
            <v>64.08760696397195</v>
          </cell>
          <cell r="AH47">
            <v>72.705544177223089</v>
          </cell>
          <cell r="AM47">
            <v>242.37342918215046</v>
          </cell>
          <cell r="AN47">
            <v>193.89874334572039</v>
          </cell>
          <cell r="AO47">
            <v>145.42405750929026</v>
          </cell>
          <cell r="AP47">
            <v>96.949371672860195</v>
          </cell>
          <cell r="AQ47">
            <v>48.474685836430098</v>
          </cell>
          <cell r="AT47">
            <v>33.380771027753042</v>
          </cell>
          <cell r="AU47">
            <v>26.704616822202439</v>
          </cell>
          <cell r="AV47">
            <v>20.028462616651822</v>
          </cell>
          <cell r="AW47">
            <v>13.35230841110122</v>
          </cell>
          <cell r="AX47">
            <v>6.6761542055506098</v>
          </cell>
          <cell r="BA47">
            <v>32.696472110135275</v>
          </cell>
          <cell r="BB47">
            <v>34.09469189131628</v>
          </cell>
          <cell r="BC47">
            <v>35.95964341599278</v>
          </cell>
          <cell r="BD47">
            <v>38.663818688865533</v>
          </cell>
          <cell r="BE47">
            <v>43.329750976586219</v>
          </cell>
          <cell r="BJ47">
            <v>2.300000000000002</v>
          </cell>
        </row>
        <row r="48">
          <cell r="N48">
            <v>55</v>
          </cell>
          <cell r="P48">
            <v>21.627416997969519</v>
          </cell>
          <cell r="Q48">
            <v>18.900199714525563</v>
          </cell>
          <cell r="R48">
            <v>15.604181364035009</v>
          </cell>
          <cell r="S48">
            <v>11.572830835613489</v>
          </cell>
          <cell r="T48">
            <v>6.49903880788984</v>
          </cell>
          <cell r="W48">
            <v>1.5152904256032116</v>
          </cell>
          <cell r="X48">
            <v>1.3262235155918844</v>
          </cell>
          <cell r="Y48">
            <v>1.083225978786535</v>
          </cell>
          <cell r="Z48">
            <v>0.80479826876856819</v>
          </cell>
          <cell r="AA48">
            <v>0.44528870960758216</v>
          </cell>
          <cell r="AD48">
            <v>55.229416240679981</v>
          </cell>
          <cell r="AE48">
            <v>57.218966664386244</v>
          </cell>
          <cell r="AF48">
            <v>60.086674688654931</v>
          </cell>
          <cell r="AG48">
            <v>64.399012521055653</v>
          </cell>
          <cell r="AH48">
            <v>73.037155126421851</v>
          </cell>
          <cell r="AM48">
            <v>281.05</v>
          </cell>
          <cell r="AN48">
            <v>224.84000000000003</v>
          </cell>
          <cell r="AO48">
            <v>168.63</v>
          </cell>
          <cell r="AP48">
            <v>112.42000000000002</v>
          </cell>
          <cell r="AQ48">
            <v>56.210000000000008</v>
          </cell>
          <cell r="AT48">
            <v>38.676570817849552</v>
          </cell>
          <cell r="AU48">
            <v>30.941256654279641</v>
          </cell>
          <cell r="AV48">
            <v>23.205942490709731</v>
          </cell>
          <cell r="AW48">
            <v>15.470628327139821</v>
          </cell>
          <cell r="AX48">
            <v>7.7353141635699103</v>
          </cell>
          <cell r="BA48">
            <v>32.842201900114915</v>
          </cell>
          <cell r="BB48">
            <v>34.227825436710944</v>
          </cell>
          <cell r="BC48">
            <v>36.105477566569242</v>
          </cell>
          <cell r="BD48">
            <v>38.82039500446033</v>
          </cell>
          <cell r="BE48">
            <v>43.479537810324807</v>
          </cell>
          <cell r="BJ48">
            <v>2.3333333333333353</v>
          </cell>
        </row>
        <row r="49">
          <cell r="N49">
            <v>56</v>
          </cell>
          <cell r="P49">
            <v>23.251465064166357</v>
          </cell>
          <cell r="Q49">
            <v>20.310154733549314</v>
          </cell>
          <cell r="R49">
            <v>16.757330871744692</v>
          </cell>
          <cell r="S49">
            <v>12.425582930290501</v>
          </cell>
          <cell r="T49">
            <v>6.9545132006921566</v>
          </cell>
          <cell r="W49">
            <v>1.6240480661968384</v>
          </cell>
          <cell r="X49">
            <v>1.4099550190237515</v>
          </cell>
          <cell r="Y49">
            <v>1.1531495077096832</v>
          </cell>
          <cell r="Z49">
            <v>0.85275209467701174</v>
          </cell>
          <cell r="AA49">
            <v>0.45547439280231661</v>
          </cell>
          <cell r="AD49">
            <v>55.537288901845052</v>
          </cell>
          <cell r="AE49">
            <v>57.53646043868428</v>
          </cell>
          <cell r="AF49">
            <v>60.393379177879737</v>
          </cell>
          <cell r="AG49">
            <v>64.710418078139355</v>
          </cell>
          <cell r="AH49">
            <v>73.340924940105893</v>
          </cell>
          <cell r="AM49">
            <v>325.85912455595718</v>
          </cell>
          <cell r="AN49">
            <v>260.68729964476574</v>
          </cell>
          <cell r="AO49">
            <v>195.51547473357431</v>
          </cell>
          <cell r="AP49">
            <v>130.34364982238287</v>
          </cell>
          <cell r="AQ49">
            <v>65.171824911191436</v>
          </cell>
          <cell r="AT49">
            <v>44.809124555957169</v>
          </cell>
          <cell r="AU49">
            <v>35.847299644765712</v>
          </cell>
          <cell r="AV49">
            <v>26.885474733574313</v>
          </cell>
          <cell r="AW49">
            <v>17.923649822382856</v>
          </cell>
          <cell r="AX49">
            <v>8.9618249111914281</v>
          </cell>
          <cell r="BA49">
            <v>32.987931690094548</v>
          </cell>
          <cell r="BB49">
            <v>34.360958982105608</v>
          </cell>
          <cell r="BC49">
            <v>36.245762114295424</v>
          </cell>
          <cell r="BD49">
            <v>38.976971320055128</v>
          </cell>
          <cell r="BE49">
            <v>43.629324644063402</v>
          </cell>
          <cell r="BJ49">
            <v>2.3666666666666685</v>
          </cell>
        </row>
        <row r="50">
          <cell r="N50">
            <v>57</v>
          </cell>
          <cell r="P50">
            <v>24.992076683399535</v>
          </cell>
          <cell r="Q50">
            <v>21.823081359944474</v>
          </cell>
          <cell r="R50">
            <v>17.996794419716004</v>
          </cell>
          <cell r="S50">
            <v>13.335772118261991</v>
          </cell>
          <cell r="T50">
            <v>7.4426404363163821</v>
          </cell>
          <cell r="W50">
            <v>1.740611619233178</v>
          </cell>
          <cell r="X50">
            <v>1.51292662639516</v>
          </cell>
          <cell r="Y50">
            <v>1.2394635479713116</v>
          </cell>
          <cell r="Z50">
            <v>0.91018918797148984</v>
          </cell>
          <cell r="AA50">
            <v>0.48812723562422544</v>
          </cell>
          <cell r="AD50">
            <v>55.845161563010116</v>
          </cell>
          <cell r="AE50">
            <v>57.853954212982316</v>
          </cell>
          <cell r="AF50">
            <v>60.700083667104536</v>
          </cell>
          <cell r="AG50">
            <v>65.021675833900701</v>
          </cell>
          <cell r="AH50">
            <v>73.644694753789935</v>
          </cell>
          <cell r="AM50">
            <v>377.76930817680426</v>
          </cell>
          <cell r="AN50">
            <v>302.21544654144344</v>
          </cell>
          <cell r="AO50">
            <v>226.66158490608254</v>
          </cell>
          <cell r="AP50">
            <v>151.10772327072172</v>
          </cell>
          <cell r="AQ50">
            <v>75.55386163536086</v>
          </cell>
          <cell r="AT50">
            <v>51.910183620847079</v>
          </cell>
          <cell r="AU50">
            <v>41.528146896677697</v>
          </cell>
          <cell r="AV50">
            <v>31.14611017250823</v>
          </cell>
          <cell r="AW50">
            <v>20.764073448338848</v>
          </cell>
          <cell r="AX50">
            <v>10.382036724169424</v>
          </cell>
          <cell r="BA50">
            <v>33.114246829746719</v>
          </cell>
          <cell r="BB50">
            <v>34.494092527500278</v>
          </cell>
          <cell r="BC50">
            <v>36.386046662021599</v>
          </cell>
          <cell r="BD50">
            <v>39.115214427575864</v>
          </cell>
          <cell r="BE50">
            <v>43.77911147780199</v>
          </cell>
          <cell r="BJ50">
            <v>2.4000000000000017</v>
          </cell>
        </row>
        <row r="51">
          <cell r="N51">
            <v>58</v>
          </cell>
          <cell r="P51">
            <v>26.857618025475972</v>
          </cell>
          <cell r="Q51">
            <v>23.425214441820142</v>
          </cell>
          <cell r="R51">
            <v>19.329427692935056</v>
          </cell>
          <cell r="S51">
            <v>14.269452456935383</v>
          </cell>
          <cell r="T51">
            <v>7.9605979827510778</v>
          </cell>
          <cell r="W51">
            <v>1.8655413420764368</v>
          </cell>
          <cell r="X51">
            <v>1.6021330818756674</v>
          </cell>
          <cell r="Y51">
            <v>1.3326332732190522</v>
          </cell>
          <cell r="Z51">
            <v>0.93368033867339228</v>
          </cell>
          <cell r="AA51">
            <v>0.51795754643469571</v>
          </cell>
          <cell r="AD51">
            <v>56.142785979989682</v>
          </cell>
          <cell r="AE51">
            <v>58.155157256402767</v>
          </cell>
          <cell r="AF51">
            <v>61.006268532239034</v>
          </cell>
          <cell r="AG51">
            <v>65.330972386106993</v>
          </cell>
          <cell r="AH51">
            <v>73.948464567473962</v>
          </cell>
          <cell r="AM51">
            <v>437.90148836012787</v>
          </cell>
          <cell r="AN51">
            <v>350.32119068810232</v>
          </cell>
          <cell r="AO51">
            <v>262.74089301607671</v>
          </cell>
          <cell r="AP51">
            <v>175.16059534405116</v>
          </cell>
          <cell r="AQ51">
            <v>87.58029767202558</v>
          </cell>
          <cell r="AT51">
            <v>60.132180183323612</v>
          </cell>
          <cell r="AU51">
            <v>48.105744146658878</v>
          </cell>
          <cell r="AV51">
            <v>36.079308109994173</v>
          </cell>
          <cell r="AW51">
            <v>24.052872073329439</v>
          </cell>
          <cell r="AX51">
            <v>12.02643603666472</v>
          </cell>
          <cell r="BA51">
            <v>33.238809018460984</v>
          </cell>
          <cell r="BB51">
            <v>34.627226072894942</v>
          </cell>
          <cell r="BC51">
            <v>36.526331209747774</v>
          </cell>
          <cell r="BD51">
            <v>39.250296194358178</v>
          </cell>
          <cell r="BE51">
            <v>43.928898311540578</v>
          </cell>
          <cell r="BJ51">
            <v>2.4333333333333349</v>
          </cell>
        </row>
        <row r="52">
          <cell r="N52">
            <v>59</v>
          </cell>
          <cell r="P52">
            <v>28.857055729177837</v>
          </cell>
          <cell r="Q52">
            <v>25.166238301415991</v>
          </cell>
          <cell r="R52">
            <v>20.719366013549685</v>
          </cell>
          <cell r="S52">
            <v>15.268268186307994</v>
          </cell>
          <cell r="T52">
            <v>8.5474599069824766</v>
          </cell>
          <cell r="W52">
            <v>1.9994377037018651</v>
          </cell>
          <cell r="X52">
            <v>1.7410238595958489</v>
          </cell>
          <cell r="Y52">
            <v>1.389938320614629</v>
          </cell>
          <cell r="Z52">
            <v>0.99881572937261076</v>
          </cell>
          <cell r="AA52">
            <v>0.58686192423139882</v>
          </cell>
          <cell r="AD52">
            <v>56.430041330048923</v>
          </cell>
          <cell r="AE52">
            <v>58.442483247955479</v>
          </cell>
          <cell r="AF52">
            <v>61.289495211956165</v>
          </cell>
          <cell r="AG52">
            <v>65.640268938313284</v>
          </cell>
          <cell r="AH52">
            <v>74.231558509323534</v>
          </cell>
          <cell r="AM52">
            <v>507.55295278468168</v>
          </cell>
          <cell r="AN52">
            <v>406.04236222774534</v>
          </cell>
          <cell r="AO52">
            <v>304.53177167080901</v>
          </cell>
          <cell r="AP52">
            <v>203.02118111387267</v>
          </cell>
          <cell r="AQ52">
            <v>101.51059055693634</v>
          </cell>
          <cell r="AT52">
            <v>69.651464424553808</v>
          </cell>
          <cell r="AU52">
            <v>55.721171539643024</v>
          </cell>
          <cell r="AV52">
            <v>41.790878654732296</v>
          </cell>
          <cell r="AW52">
            <v>27.860585769821512</v>
          </cell>
          <cell r="AX52">
            <v>13.930292884910756</v>
          </cell>
          <cell r="BA52">
            <v>33.363371207175248</v>
          </cell>
          <cell r="BB52">
            <v>34.760359618289606</v>
          </cell>
          <cell r="BC52">
            <v>36.666615757473956</v>
          </cell>
          <cell r="BD52">
            <v>39.385377961140485</v>
          </cell>
          <cell r="BE52">
            <v>44.067911160744309</v>
          </cell>
          <cell r="BJ52">
            <v>2.4666666666666681</v>
          </cell>
        </row>
        <row r="53">
          <cell r="N53">
            <v>60</v>
          </cell>
          <cell r="P53">
            <v>31</v>
          </cell>
          <cell r="Q53">
            <v>27.0351</v>
          </cell>
          <cell r="R53">
            <v>22.205300000000001</v>
          </cell>
          <cell r="S53">
            <v>16.386599999999998</v>
          </cell>
          <cell r="T53">
            <v>9.1883999999999997</v>
          </cell>
          <cell r="W53">
            <v>2.1429442708221629</v>
          </cell>
          <cell r="X53">
            <v>1.8688616985840092</v>
          </cell>
          <cell r="Y53">
            <v>1.4859339864503163</v>
          </cell>
          <cell r="Z53">
            <v>1.118331813692004</v>
          </cell>
          <cell r="AA53">
            <v>0.64094009301752308</v>
          </cell>
          <cell r="AD53">
            <v>56.717296680108156</v>
          </cell>
          <cell r="AE53">
            <v>58.729809239508185</v>
          </cell>
          <cell r="AF53">
            <v>61.572721891673297</v>
          </cell>
          <cell r="AG53">
            <v>65.949565490519575</v>
          </cell>
          <cell r="AH53">
            <v>74.51042804689898</v>
          </cell>
          <cell r="AM53">
            <v>588.22499999999991</v>
          </cell>
          <cell r="AN53">
            <v>470.57999999999993</v>
          </cell>
          <cell r="AO53">
            <v>352.93499999999995</v>
          </cell>
          <cell r="AP53">
            <v>235.28999999999996</v>
          </cell>
          <cell r="AQ53">
            <v>117.64499999999998</v>
          </cell>
          <cell r="AT53">
            <v>80.67204721531823</v>
          </cell>
          <cell r="AU53">
            <v>64.537637772254584</v>
          </cell>
          <cell r="AV53">
            <v>48.403228329190938</v>
          </cell>
          <cell r="AW53">
            <v>32.268818886127292</v>
          </cell>
          <cell r="AX53">
            <v>16.134409443063646</v>
          </cell>
          <cell r="BA53">
            <v>33.487933395889513</v>
          </cell>
          <cell r="BB53">
            <v>34.893493163684269</v>
          </cell>
          <cell r="BC53">
            <v>36.806900305200131</v>
          </cell>
          <cell r="BD53">
            <v>39.520459727922798</v>
          </cell>
          <cell r="BE53">
            <v>44.197188392263818</v>
          </cell>
          <cell r="BJ53">
            <v>2.5000000000000013</v>
          </cell>
        </row>
        <row r="54">
          <cell r="N54">
            <v>61</v>
          </cell>
          <cell r="P54">
            <v>33.296750801161366</v>
          </cell>
          <cell r="Q54">
            <v>28.928217096048996</v>
          </cell>
          <cell r="R54">
            <v>23.783869097269566</v>
          </cell>
          <cell r="S54">
            <v>17.587343773173433</v>
          </cell>
          <cell r="T54">
            <v>9.8458492119034169</v>
          </cell>
          <cell r="W54">
            <v>2.296750801161366</v>
          </cell>
          <cell r="X54">
            <v>1.8931170960489965</v>
          </cell>
          <cell r="Y54">
            <v>1.5785690972695647</v>
          </cell>
          <cell r="Z54">
            <v>1.2007437731734356</v>
          </cell>
          <cell r="AA54">
            <v>0.65744921190341721</v>
          </cell>
          <cell r="AD54">
            <v>57.004247194324648</v>
          </cell>
          <cell r="AE54">
            <v>59.016342740868758</v>
          </cell>
          <cell r="AF54">
            <v>61.855948571390428</v>
          </cell>
          <cell r="AG54">
            <v>66.241691764589476</v>
          </cell>
          <cell r="AH54">
            <v>74.789297584474426</v>
          </cell>
          <cell r="AM54">
            <v>681.65492699983838</v>
          </cell>
          <cell r="AN54">
            <v>545.32394159987075</v>
          </cell>
          <cell r="AO54">
            <v>408.99295619990301</v>
          </cell>
          <cell r="AP54">
            <v>272.66197079993537</v>
          </cell>
          <cell r="AQ54">
            <v>136.33098539996769</v>
          </cell>
          <cell r="AT54">
            <v>93.429926999838472</v>
          </cell>
          <cell r="AU54">
            <v>74.743941599870823</v>
          </cell>
          <cell r="AV54">
            <v>56.05795619990306</v>
          </cell>
          <cell r="AW54">
            <v>37.371970799935411</v>
          </cell>
          <cell r="AX54">
            <v>18.685985399967706</v>
          </cell>
          <cell r="BA54">
            <v>33.612495584603778</v>
          </cell>
          <cell r="BB54">
            <v>35.024397713965918</v>
          </cell>
          <cell r="BC54">
            <v>36.947184852926306</v>
          </cell>
          <cell r="BD54">
            <v>39.655541494705105</v>
          </cell>
          <cell r="BE54">
            <v>44.326465623783335</v>
          </cell>
          <cell r="BJ54">
            <v>2.5333333333333345</v>
          </cell>
        </row>
        <row r="55">
          <cell r="N55">
            <v>62</v>
          </cell>
          <cell r="P55">
            <v>35.758347359905123</v>
          </cell>
          <cell r="Q55">
            <v>31.081155525229534</v>
          </cell>
          <cell r="R55">
            <v>25.606552544428059</v>
          </cell>
          <cell r="S55">
            <v>18.930469092333773</v>
          </cell>
          <cell r="T55">
            <v>10.570167479587953</v>
          </cell>
          <cell r="W55">
            <v>2.4615965587437572</v>
          </cell>
          <cell r="X55">
            <v>2.1529384291805371</v>
          </cell>
          <cell r="Y55">
            <v>1.822683447158493</v>
          </cell>
          <cell r="Z55">
            <v>1.3431253191603396</v>
          </cell>
          <cell r="AA55">
            <v>0.72431826768453611</v>
          </cell>
          <cell r="AD55">
            <v>57.27226591292537</v>
          </cell>
          <cell r="AE55">
            <v>59.290380144164828</v>
          </cell>
          <cell r="AF55">
            <v>62.130298748930763</v>
          </cell>
          <cell r="AG55">
            <v>66.530472725664353</v>
          </cell>
          <cell r="AH55">
            <v>75.062532510920803</v>
          </cell>
          <cell r="AM55">
            <v>789.85301886939453</v>
          </cell>
          <cell r="AN55">
            <v>631.88241509551563</v>
          </cell>
          <cell r="AO55">
            <v>473.91181132163672</v>
          </cell>
          <cell r="AP55">
            <v>315.94120754775781</v>
          </cell>
          <cell r="AQ55">
            <v>157.97060377387891</v>
          </cell>
          <cell r="AT55">
            <v>108.19809186955615</v>
          </cell>
          <cell r="AU55">
            <v>86.558473495644876</v>
          </cell>
          <cell r="AV55">
            <v>64.918855121733714</v>
          </cell>
          <cell r="AW55">
            <v>43.279236747822438</v>
          </cell>
          <cell r="AX55">
            <v>21.639618373911219</v>
          </cell>
          <cell r="BA55">
            <v>33.737057773318043</v>
          </cell>
          <cell r="BB55">
            <v>35.146386283795508</v>
          </cell>
          <cell r="BC55">
            <v>37.075448197698059</v>
          </cell>
          <cell r="BD55">
            <v>39.790623261487418</v>
          </cell>
          <cell r="BE55">
            <v>44.455742855302844</v>
          </cell>
          <cell r="BJ55">
            <v>2.5666666666666678</v>
          </cell>
        </row>
        <row r="56">
          <cell r="N56">
            <v>63</v>
          </cell>
          <cell r="P56">
            <v>38.396621227037308</v>
          </cell>
          <cell r="Q56">
            <v>33.42809844025868</v>
          </cell>
          <cell r="R56">
            <v>27.5802930273809</v>
          </cell>
          <cell r="S56">
            <v>20.319491953348145</v>
          </cell>
          <cell r="T56">
            <v>11.338522248344118</v>
          </cell>
          <cell r="W56">
            <v>2.6382738671321846</v>
          </cell>
          <cell r="X56">
            <v>2.3469429150291461</v>
          </cell>
          <cell r="Y56">
            <v>1.9737404829528415</v>
          </cell>
          <cell r="Z56">
            <v>1.3890228610143716</v>
          </cell>
          <cell r="AA56">
            <v>0.76835476875616493</v>
          </cell>
          <cell r="AD56">
            <v>57.540284631526099</v>
          </cell>
          <cell r="AE56">
            <v>59.564417547460899</v>
          </cell>
          <cell r="AF56">
            <v>62.395461425033538</v>
          </cell>
          <cell r="AG56">
            <v>66.819253686739231</v>
          </cell>
          <cell r="AH56">
            <v>75.318351032805268</v>
          </cell>
          <cell r="AM56">
            <v>915.14532082292135</v>
          </cell>
          <cell r="AN56">
            <v>732.11625665833708</v>
          </cell>
          <cell r="AO56">
            <v>549.08719249375281</v>
          </cell>
          <cell r="AP56">
            <v>366.05812832916854</v>
          </cell>
          <cell r="AQ56">
            <v>183.02906416458427</v>
          </cell>
          <cell r="AT56">
            <v>125.29230195352682</v>
          </cell>
          <cell r="AU56">
            <v>100.23384156282145</v>
          </cell>
          <cell r="AV56">
            <v>75.17538117211609</v>
          </cell>
          <cell r="AW56">
            <v>50.116920781410727</v>
          </cell>
          <cell r="AX56">
            <v>25.058460390705363</v>
          </cell>
          <cell r="BA56">
            <v>33.861619962032307</v>
          </cell>
          <cell r="BB56">
            <v>35.268374853625097</v>
          </cell>
          <cell r="BC56">
            <v>37.196452985793947</v>
          </cell>
          <cell r="BD56">
            <v>39.925705028269732</v>
          </cell>
          <cell r="BE56">
            <v>44.585020086822361</v>
          </cell>
          <cell r="BJ56">
            <v>2.600000000000001</v>
          </cell>
        </row>
        <row r="57">
          <cell r="N57">
            <v>64</v>
          </cell>
          <cell r="P57">
            <v>41.224253144732614</v>
          </cell>
          <cell r="Q57">
            <v>35.947548742206841</v>
          </cell>
          <cell r="R57">
            <v>29.553667079458812</v>
          </cell>
          <cell r="S57">
            <v>21.762283235104348</v>
          </cell>
          <cell r="T57">
            <v>12.111685573922442</v>
          </cell>
          <cell r="W57">
            <v>2.8276319176953066</v>
          </cell>
          <cell r="X57">
            <v>2.5194503019481616</v>
          </cell>
          <cell r="Y57">
            <v>1.9733740520779115</v>
          </cell>
          <cell r="Z57">
            <v>1.4427912817562039</v>
          </cell>
          <cell r="AA57">
            <v>0.77316332557832368</v>
          </cell>
          <cell r="AD57">
            <v>57.80830335012682</v>
          </cell>
          <cell r="AE57">
            <v>59.838454950756969</v>
          </cell>
          <cell r="AF57">
            <v>62.660624101136307</v>
          </cell>
          <cell r="AG57">
            <v>67.098789255934349</v>
          </cell>
          <cell r="AH57">
            <v>75.574169554689718</v>
          </cell>
          <cell r="AM57">
            <v>1060.2230944101252</v>
          </cell>
          <cell r="AN57">
            <v>848.17847552810019</v>
          </cell>
          <cell r="AO57">
            <v>636.13385664607506</v>
          </cell>
          <cell r="AP57">
            <v>424.0892377640501</v>
          </cell>
          <cell r="AQ57">
            <v>212.04461888202505</v>
          </cell>
          <cell r="AT57">
            <v>145.07777358720386</v>
          </cell>
          <cell r="AU57">
            <v>116.06221886976311</v>
          </cell>
          <cell r="AV57">
            <v>87.046664152322251</v>
          </cell>
          <cell r="AW57">
            <v>58.031109434881557</v>
          </cell>
          <cell r="AX57">
            <v>29.015554717440779</v>
          </cell>
          <cell r="BA57">
            <v>33.986182150746572</v>
          </cell>
          <cell r="BB57">
            <v>35.390363423454687</v>
          </cell>
          <cell r="BC57">
            <v>37.317457773889828</v>
          </cell>
          <cell r="BD57">
            <v>40.052446592012309</v>
          </cell>
          <cell r="BE57">
            <v>44.71429731834187</v>
          </cell>
          <cell r="BJ57">
            <v>2.6333333333333342</v>
          </cell>
        </row>
        <row r="58">
          <cell r="N58">
            <v>65</v>
          </cell>
          <cell r="P58">
            <v>44.254833995939045</v>
          </cell>
          <cell r="Q58">
            <v>38.53268396026413</v>
          </cell>
          <cell r="R58">
            <v>31.642206307096416</v>
          </cell>
          <cell r="S58">
            <v>23.282468165263531</v>
          </cell>
          <cell r="T58">
            <v>12.944538943812169</v>
          </cell>
          <cell r="W58">
            <v>3.0305808512064303</v>
          </cell>
          <cell r="X58">
            <v>2.5851352180572889</v>
          </cell>
          <cell r="Y58">
            <v>2.0885392276376038</v>
          </cell>
          <cell r="Z58">
            <v>1.5201849301591821</v>
          </cell>
          <cell r="AA58">
            <v>0.8328533698897278</v>
          </cell>
          <cell r="AD58">
            <v>58.071211008105138</v>
          </cell>
          <cell r="AE58">
            <v>60.102437883401088</v>
          </cell>
          <cell r="AF58">
            <v>62.925786777239075</v>
          </cell>
          <cell r="AG58">
            <v>67.36285691246691</v>
          </cell>
          <cell r="AH58">
            <v>75.829988076574182</v>
          </cell>
          <cell r="AM58">
            <v>1228.2</v>
          </cell>
          <cell r="AN58">
            <v>982.56000000000006</v>
          </cell>
          <cell r="AO58">
            <v>736.92</v>
          </cell>
          <cell r="AP58">
            <v>491.28000000000003</v>
          </cell>
          <cell r="AQ58">
            <v>245.64000000000001</v>
          </cell>
          <cell r="AT58">
            <v>167.97690558987483</v>
          </cell>
          <cell r="AU58">
            <v>134.38152447189987</v>
          </cell>
          <cell r="AV58">
            <v>100.7861433539249</v>
          </cell>
          <cell r="AW58">
            <v>67.190762235949933</v>
          </cell>
          <cell r="AX58">
            <v>33.595381117974966</v>
          </cell>
          <cell r="BA58">
            <v>34.09469189131628</v>
          </cell>
          <cell r="BB58">
            <v>35.512351993284277</v>
          </cell>
          <cell r="BC58">
            <v>37.438462561985709</v>
          </cell>
          <cell r="BD58">
            <v>40.168994574261895</v>
          </cell>
          <cell r="BE58">
            <v>44.843574549861387</v>
          </cell>
          <cell r="BJ58">
            <v>2.6666666666666674</v>
          </cell>
        </row>
        <row r="59">
          <cell r="N59">
            <v>66</v>
          </cell>
          <cell r="P59">
            <v>47.502930128332721</v>
          </cell>
          <cell r="Q59">
            <v>41.275295988508304</v>
          </cell>
          <cell r="R59">
            <v>33.888590353552566</v>
          </cell>
          <cell r="S59">
            <v>24.910536559297679</v>
          </cell>
          <cell r="T59">
            <v>13.837603546383322</v>
          </cell>
          <cell r="W59">
            <v>3.2480961323936768</v>
          </cell>
          <cell r="X59">
            <v>2.7426120282441744</v>
          </cell>
          <cell r="Y59">
            <v>2.24638404645615</v>
          </cell>
          <cell r="Z59">
            <v>1.6280683940341483</v>
          </cell>
          <cell r="AA59">
            <v>0.89306460257115283</v>
          </cell>
          <cell r="AD59">
            <v>58.321281314909029</v>
          </cell>
          <cell r="AE59">
            <v>60.351982057337977</v>
          </cell>
          <cell r="AF59">
            <v>63.17626763611517</v>
          </cell>
          <cell r="AG59">
            <v>67.626924568999456</v>
          </cell>
          <cell r="AH59">
            <v>76.086647524934079</v>
          </cell>
          <cell r="AM59">
            <v>1422.6782097755249</v>
          </cell>
          <cell r="AN59">
            <v>1138.14256782042</v>
          </cell>
          <cell r="AO59">
            <v>853.60692586531491</v>
          </cell>
          <cell r="AP59">
            <v>569.07128391021001</v>
          </cell>
          <cell r="AQ59">
            <v>284.53564195510501</v>
          </cell>
          <cell r="AT59">
            <v>194.47820977552487</v>
          </cell>
          <cell r="AU59">
            <v>155.58256782041997</v>
          </cell>
          <cell r="AV59">
            <v>116.68692586531495</v>
          </cell>
          <cell r="AW59">
            <v>77.791283910209984</v>
          </cell>
          <cell r="AX59">
            <v>38.895641955104992</v>
          </cell>
          <cell r="BA59">
            <v>34.201198727632011</v>
          </cell>
          <cell r="BB59">
            <v>35.634340563113874</v>
          </cell>
          <cell r="BC59">
            <v>37.55946735008159</v>
          </cell>
          <cell r="BD59">
            <v>40.28554255651148</v>
          </cell>
          <cell r="BE59">
            <v>44.972851781380903</v>
          </cell>
          <cell r="BJ59">
            <v>2.7000000000000006</v>
          </cell>
        </row>
        <row r="60">
          <cell r="N60">
            <v>67</v>
          </cell>
          <cell r="P60">
            <v>50.984153366799077</v>
          </cell>
          <cell r="Q60">
            <v>44.310327691085078</v>
          </cell>
          <cell r="R60">
            <v>36.316012443170983</v>
          </cell>
          <cell r="S60">
            <v>26.664712210835919</v>
          </cell>
          <cell r="T60">
            <v>14.815994968391813</v>
          </cell>
          <cell r="W60">
            <v>3.481223238466356</v>
          </cell>
          <cell r="X60">
            <v>3.0350317025767737</v>
          </cell>
          <cell r="Y60">
            <v>2.4274220896184175</v>
          </cell>
          <cell r="Z60">
            <v>1.7541756515382403</v>
          </cell>
          <cell r="AA60">
            <v>0.97839142200849061</v>
          </cell>
          <cell r="AD60">
            <v>58.571351621712921</v>
          </cell>
          <cell r="AE60">
            <v>60.60152623127486</v>
          </cell>
          <cell r="AF60">
            <v>63.421042351541736</v>
          </cell>
          <cell r="AG60">
            <v>67.890992225532017</v>
          </cell>
          <cell r="AH60">
            <v>76.344973133357612</v>
          </cell>
          <cell r="AM60">
            <v>1647.8248427703616</v>
          </cell>
          <cell r="AN60">
            <v>1318.2598742162893</v>
          </cell>
          <cell r="AO60">
            <v>988.69490566221691</v>
          </cell>
          <cell r="AP60">
            <v>659.12993710814465</v>
          </cell>
          <cell r="AQ60">
            <v>329.56496855407232</v>
          </cell>
          <cell r="AT60">
            <v>225.14663299483664</v>
          </cell>
          <cell r="AU60">
            <v>180.11730639586926</v>
          </cell>
          <cell r="AV60">
            <v>135.087979796902</v>
          </cell>
          <cell r="AW60">
            <v>90.058653197934632</v>
          </cell>
          <cell r="AX60">
            <v>45.029326598967316</v>
          </cell>
          <cell r="BA60">
            <v>34.307705563947749</v>
          </cell>
          <cell r="BB60">
            <v>35.756329132943463</v>
          </cell>
          <cell r="BC60">
            <v>37.680472138177478</v>
          </cell>
          <cell r="BD60">
            <v>40.402090538761065</v>
          </cell>
          <cell r="BE60">
            <v>45.088151688727308</v>
          </cell>
          <cell r="BJ60">
            <v>2.7333333333333338</v>
          </cell>
        </row>
        <row r="61">
          <cell r="N61">
            <v>68</v>
          </cell>
          <cell r="P61">
            <v>54.715236050951923</v>
          </cell>
          <cell r="Q61">
            <v>47.459995750595695</v>
          </cell>
          <cell r="R61">
            <v>38.913475879437009</v>
          </cell>
          <cell r="S61">
            <v>28.572296265807093</v>
          </cell>
          <cell r="T61">
            <v>15.856475407565867</v>
          </cell>
          <cell r="W61">
            <v>3.7310826841528453</v>
          </cell>
          <cell r="X61">
            <v>3.149668059510617</v>
          </cell>
          <cell r="Y61">
            <v>2.5974634362660254</v>
          </cell>
          <cell r="Z61">
            <v>1.9075840549711742</v>
          </cell>
          <cell r="AA61">
            <v>1.0404804391740541</v>
          </cell>
          <cell r="AD61">
            <v>58.821421928516813</v>
          </cell>
          <cell r="AE61">
            <v>60.851070405211743</v>
          </cell>
          <cell r="AF61">
            <v>63.665817066968295</v>
          </cell>
          <cell r="AG61">
            <v>68.142437172458173</v>
          </cell>
          <cell r="AH61">
            <v>76.60329874178116</v>
          </cell>
          <cell r="AM61">
            <v>1908.4603298511749</v>
          </cell>
          <cell r="AN61">
            <v>1526.7682638809401</v>
          </cell>
          <cell r="AO61">
            <v>1145.0761979107049</v>
          </cell>
          <cell r="AP61">
            <v>763.38413194047007</v>
          </cell>
          <cell r="AQ61">
            <v>381.69206597023503</v>
          </cell>
          <cell r="AT61">
            <v>260.63548708081339</v>
          </cell>
          <cell r="AU61">
            <v>208.50838966465085</v>
          </cell>
          <cell r="AV61">
            <v>156.38129224848797</v>
          </cell>
          <cell r="AW61">
            <v>104.25419483232542</v>
          </cell>
          <cell r="AX61">
            <v>52.127097416162712</v>
          </cell>
          <cell r="BA61">
            <v>34.41421240026348</v>
          </cell>
          <cell r="BB61">
            <v>35.878317702773053</v>
          </cell>
          <cell r="BC61">
            <v>37.801476926273359</v>
          </cell>
          <cell r="BD61">
            <v>40.518638521010644</v>
          </cell>
          <cell r="BE61">
            <v>45.199736104837825</v>
          </cell>
          <cell r="BJ61">
            <v>2.7666666666666671</v>
          </cell>
        </row>
        <row r="62">
          <cell r="N62">
            <v>69</v>
          </cell>
          <cell r="P62">
            <v>58.714111458355703</v>
          </cell>
          <cell r="Q62">
            <v>50.940363101269412</v>
          </cell>
          <cell r="R62">
            <v>41.728119013453394</v>
          </cell>
          <cell r="S62">
            <v>30.607666303240826</v>
          </cell>
          <cell r="T62">
            <v>17.003606678339814</v>
          </cell>
          <cell r="W62">
            <v>3.99887540740378</v>
          </cell>
          <cell r="X62">
            <v>3.4803673506737169</v>
          </cell>
          <cell r="Y62">
            <v>2.8146431340163858</v>
          </cell>
          <cell r="Z62">
            <v>2.0353700374337329</v>
          </cell>
          <cell r="AA62">
            <v>1.1471312707739472</v>
          </cell>
          <cell r="AD62">
            <v>59.066704614192936</v>
          </cell>
          <cell r="AE62">
            <v>61.094954819415335</v>
          </cell>
          <cell r="AF62">
            <v>63.91059178239486</v>
          </cell>
          <cell r="AG62">
            <v>68.385008299388929</v>
          </cell>
          <cell r="AH62">
            <v>76.861624350204693</v>
          </cell>
          <cell r="AM62">
            <v>2210.1605665017755</v>
          </cell>
          <cell r="AN62">
            <v>1768.1284532014206</v>
          </cell>
          <cell r="AO62">
            <v>1326.0963399010652</v>
          </cell>
          <cell r="AP62">
            <v>884.0642266007103</v>
          </cell>
          <cell r="AQ62">
            <v>442.03211330035515</v>
          </cell>
          <cell r="AT62">
            <v>301.70023665060057</v>
          </cell>
          <cell r="AU62">
            <v>241.36018932048046</v>
          </cell>
          <cell r="AV62">
            <v>181.02014199036034</v>
          </cell>
          <cell r="AW62">
            <v>120.68009466024023</v>
          </cell>
          <cell r="AX62">
            <v>60.340047330120115</v>
          </cell>
          <cell r="BA62">
            <v>34.520719236579211</v>
          </cell>
          <cell r="BB62">
            <v>36.000264155774609</v>
          </cell>
          <cell r="BC62">
            <v>37.922481714369241</v>
          </cell>
          <cell r="BD62">
            <v>40.635186503260229</v>
          </cell>
          <cell r="BE62">
            <v>45.31132052094835</v>
          </cell>
          <cell r="BJ62">
            <v>2.8000000000000003</v>
          </cell>
        </row>
        <row r="63">
          <cell r="N63">
            <v>70</v>
          </cell>
          <cell r="P63">
            <v>63</v>
          </cell>
          <cell r="Q63">
            <v>54.589500000000001</v>
          </cell>
          <cell r="R63">
            <v>44.717399999999998</v>
          </cell>
          <cell r="S63">
            <v>32.810400000000001</v>
          </cell>
          <cell r="T63">
            <v>18.276300000000003</v>
          </cell>
          <cell r="W63">
            <v>4.2858885416442973</v>
          </cell>
          <cell r="X63">
            <v>3.649136898730589</v>
          </cell>
          <cell r="Y63">
            <v>2.9892809865466035</v>
          </cell>
          <cell r="Z63">
            <v>2.2027336967591751</v>
          </cell>
          <cell r="AA63">
            <v>1.2726933216601886</v>
          </cell>
          <cell r="AD63">
            <v>59.300028460644697</v>
          </cell>
          <cell r="AE63">
            <v>61.330461663183208</v>
          </cell>
          <cell r="AF63">
            <v>64.14304723627319</v>
          </cell>
          <cell r="AG63">
            <v>68.627579426319684</v>
          </cell>
          <cell r="AH63">
            <v>77.112805903056142</v>
          </cell>
          <cell r="AM63">
            <v>2559.375</v>
          </cell>
          <cell r="AN63">
            <v>2047.5</v>
          </cell>
          <cell r="AO63">
            <v>1535.625</v>
          </cell>
          <cell r="AP63">
            <v>1023.75</v>
          </cell>
          <cell r="AQ63">
            <v>511.875</v>
          </cell>
          <cell r="AT63">
            <v>349.21443349822448</v>
          </cell>
          <cell r="AU63">
            <v>279.3715467985794</v>
          </cell>
          <cell r="AV63">
            <v>209.52866009893478</v>
          </cell>
          <cell r="AW63">
            <v>139.6857733992897</v>
          </cell>
          <cell r="AX63">
            <v>69.842886699644851</v>
          </cell>
          <cell r="BA63">
            <v>34.627226072894942</v>
          </cell>
          <cell r="BB63">
            <v>36.105477566569242</v>
          </cell>
          <cell r="BC63">
            <v>38.037513426486328</v>
          </cell>
          <cell r="BD63">
            <v>40.751734485509814</v>
          </cell>
          <cell r="BE63">
            <v>45.422904937058867</v>
          </cell>
          <cell r="BJ63">
            <v>2.8333333333333335</v>
          </cell>
        </row>
        <row r="64">
          <cell r="N64">
            <v>71</v>
          </cell>
          <cell r="P64">
            <v>67.593501602322732</v>
          </cell>
          <cell r="Q64">
            <v>58.596806539053574</v>
          </cell>
          <cell r="R64">
            <v>47.977867437328676</v>
          </cell>
          <cell r="S64">
            <v>35.229733035130607</v>
          </cell>
          <cell r="T64">
            <v>19.602115464673592</v>
          </cell>
          <cell r="W64">
            <v>4.593501602322732</v>
          </cell>
          <cell r="X64">
            <v>4.0073065390535731</v>
          </cell>
          <cell r="Y64">
            <v>3.2604674373286784</v>
          </cell>
          <cell r="Z64">
            <v>2.4193330351306059</v>
          </cell>
          <cell r="AA64">
            <v>1.3258154646735889</v>
          </cell>
          <cell r="AD64">
            <v>59.533352307096465</v>
          </cell>
          <cell r="AE64">
            <v>61.56596850695108</v>
          </cell>
          <cell r="AF64">
            <v>64.368413367596901</v>
          </cell>
          <cell r="AG64">
            <v>68.870150553250454</v>
          </cell>
          <cell r="AH64">
            <v>77.355745991356301</v>
          </cell>
          <cell r="AM64">
            <v>2963.5631311027469</v>
          </cell>
          <cell r="AN64">
            <v>2370.8505048821976</v>
          </cell>
          <cell r="AO64">
            <v>1778.1378786616481</v>
          </cell>
          <cell r="AP64">
            <v>1185.4252524410988</v>
          </cell>
          <cell r="AQ64">
            <v>592.7126262205494</v>
          </cell>
          <cell r="AT64">
            <v>404.18813110274687</v>
          </cell>
          <cell r="AU64">
            <v>323.35050488219758</v>
          </cell>
          <cell r="AV64">
            <v>242.51287866164807</v>
          </cell>
          <cell r="AW64">
            <v>161.67525244109879</v>
          </cell>
          <cell r="AX64">
            <v>80.837626220549396</v>
          </cell>
          <cell r="BA64">
            <v>34.733732909210673</v>
          </cell>
          <cell r="BB64">
            <v>36.210690977363875</v>
          </cell>
          <cell r="BC64">
            <v>38.14189763688286</v>
          </cell>
          <cell r="BD64">
            <v>40.8682824677594</v>
          </cell>
          <cell r="BE64">
            <v>45.534489353169384</v>
          </cell>
          <cell r="BJ64">
            <v>2.8666666666666667</v>
          </cell>
        </row>
        <row r="65">
          <cell r="N65">
            <v>72</v>
          </cell>
          <cell r="P65">
            <v>72.516694719810218</v>
          </cell>
          <cell r="Q65">
            <v>62.842967644187539</v>
          </cell>
          <cell r="R65">
            <v>51.5086082594812</v>
          </cell>
          <cell r="S65">
            <v>37.846462974268952</v>
          </cell>
          <cell r="T65">
            <v>21.124113171880715</v>
          </cell>
          <cell r="W65">
            <v>4.9231931174874859</v>
          </cell>
          <cell r="X65">
            <v>4.2461611051339645</v>
          </cell>
          <cell r="Y65">
            <v>3.5307408221525236</v>
          </cell>
          <cell r="Z65">
            <v>2.6167299391383452</v>
          </cell>
          <cell r="AA65">
            <v>1.5219977072071238</v>
          </cell>
          <cell r="AD65">
            <v>59.766676153548232</v>
          </cell>
          <cell r="AE65">
            <v>61.801475350718952</v>
          </cell>
          <cell r="AF65">
            <v>64.593779498920611</v>
          </cell>
          <cell r="AG65">
            <v>69.105843627521551</v>
          </cell>
          <cell r="AH65">
            <v>77.59868607965646</v>
          </cell>
          <cell r="AM65">
            <v>3431.3522956038646</v>
          </cell>
          <cell r="AN65">
            <v>2745.081836483092</v>
          </cell>
          <cell r="AO65">
            <v>2058.8113773623186</v>
          </cell>
          <cell r="AP65">
            <v>1372.540918241546</v>
          </cell>
          <cell r="AQ65">
            <v>686.27045912077301</v>
          </cell>
          <cell r="AT65">
            <v>467.78916450111774</v>
          </cell>
          <cell r="AU65">
            <v>374.23133160089446</v>
          </cell>
          <cell r="AV65">
            <v>280.67349870067051</v>
          </cell>
          <cell r="AW65">
            <v>187.11566580044723</v>
          </cell>
          <cell r="AX65">
            <v>93.557832900223616</v>
          </cell>
          <cell r="BA65">
            <v>34.840239745526404</v>
          </cell>
          <cell r="BB65">
            <v>36.315904388158508</v>
          </cell>
          <cell r="BC65">
            <v>38.246281847279398</v>
          </cell>
          <cell r="BD65">
            <v>40.984830450008978</v>
          </cell>
          <cell r="BE65">
            <v>45.646073769279901</v>
          </cell>
          <cell r="BJ65">
            <v>2.9</v>
          </cell>
        </row>
        <row r="66">
          <cell r="N66">
            <v>73</v>
          </cell>
          <cell r="P66">
            <v>77.793242454074615</v>
          </cell>
          <cell r="Q66">
            <v>67.470079180418907</v>
          </cell>
          <cell r="R66">
            <v>55.27987808786542</v>
          </cell>
          <cell r="S66">
            <v>40.678086479235617</v>
          </cell>
          <cell r="T66">
            <v>22.700068148098975</v>
          </cell>
          <cell r="W66">
            <v>5.2765477342643976</v>
          </cell>
          <cell r="X66">
            <v>4.6271115362313679</v>
          </cell>
          <cell r="Y66">
            <v>3.7712698283842201</v>
          </cell>
          <cell r="Z66">
            <v>2.8316235049666645</v>
          </cell>
          <cell r="AA66">
            <v>1.5759549762182594</v>
          </cell>
          <cell r="AD66">
            <v>60</v>
          </cell>
          <cell r="AE66">
            <v>62.033937447710706</v>
          </cell>
          <cell r="AF66">
            <v>64.819145630244321</v>
          </cell>
          <cell r="AG66">
            <v>69.333613546893503</v>
          </cell>
          <cell r="AH66">
            <v>77.841626167956619</v>
          </cell>
          <cell r="AM66">
            <v>3972.7200361130153</v>
          </cell>
          <cell r="AN66">
            <v>3178.1760288904125</v>
          </cell>
          <cell r="AO66">
            <v>2383.6320216678091</v>
          </cell>
          <cell r="AP66">
            <v>1589.0880144452062</v>
          </cell>
          <cell r="AQ66">
            <v>794.54400722260311</v>
          </cell>
          <cell r="AT66">
            <v>541.36774050915074</v>
          </cell>
          <cell r="AU66">
            <v>433.09419240732041</v>
          </cell>
          <cell r="AV66">
            <v>324.82064430549053</v>
          </cell>
          <cell r="AW66">
            <v>216.5470962036602</v>
          </cell>
          <cell r="AX66">
            <v>108.2735481018301</v>
          </cell>
          <cell r="BA66">
            <v>34.946746581842135</v>
          </cell>
          <cell r="BB66">
            <v>36.421117798953141</v>
          </cell>
          <cell r="BC66">
            <v>38.35066605767593</v>
          </cell>
          <cell r="BD66">
            <v>41.087476216725996</v>
          </cell>
          <cell r="BE66">
            <v>45.757658185390426</v>
          </cell>
          <cell r="BJ66">
            <v>2.9333333333333331</v>
          </cell>
        </row>
        <row r="67">
          <cell r="N67">
            <v>74</v>
          </cell>
          <cell r="P67">
            <v>83.4485062894652</v>
          </cell>
          <cell r="Q67">
            <v>72.399924056740005</v>
          </cell>
          <cell r="R67">
            <v>59.365267374325548</v>
          </cell>
          <cell r="S67">
            <v>43.718672445050821</v>
          </cell>
          <cell r="T67">
            <v>24.341929284637001</v>
          </cell>
          <cell r="W67">
            <v>5.6552638353905849</v>
          </cell>
          <cell r="X67">
            <v>4.9298448763210985</v>
          </cell>
          <cell r="Y67">
            <v>4.0853892864601278</v>
          </cell>
          <cell r="Z67">
            <v>3.0405859658152039</v>
          </cell>
          <cell r="AA67">
            <v>1.6418611365380258</v>
          </cell>
          <cell r="AD67">
            <v>60.217698846451768</v>
          </cell>
          <cell r="AE67">
            <v>62.250054995811666</v>
          </cell>
          <cell r="AF67">
            <v>65.042129882798193</v>
          </cell>
          <cell r="AG67">
            <v>69.56138346626544</v>
          </cell>
          <cell r="AH67">
            <v>78.077870469399883</v>
          </cell>
          <cell r="AM67">
            <v>4599.2048883665893</v>
          </cell>
          <cell r="AN67">
            <v>3679.3639106932715</v>
          </cell>
          <cell r="AO67">
            <v>2759.5229330199536</v>
          </cell>
          <cell r="AP67">
            <v>1839.6819553466357</v>
          </cell>
          <cell r="AQ67">
            <v>919.84097767331787</v>
          </cell>
          <cell r="AT67">
            <v>626.48485225357399</v>
          </cell>
          <cell r="AU67">
            <v>501.18788180285901</v>
          </cell>
          <cell r="AV67">
            <v>375.89091135214449</v>
          </cell>
          <cell r="AW67">
            <v>250.59394090142951</v>
          </cell>
          <cell r="AX67">
            <v>125.29697045071475</v>
          </cell>
          <cell r="BA67">
            <v>35.048795427931836</v>
          </cell>
          <cell r="BB67">
            <v>36.526331209747774</v>
          </cell>
          <cell r="BC67">
            <v>38.455050268072462</v>
          </cell>
          <cell r="BD67">
            <v>41.188041754455355</v>
          </cell>
          <cell r="BE67">
            <v>45.869242601500943</v>
          </cell>
          <cell r="BJ67">
            <v>2.9666666666666663</v>
          </cell>
        </row>
        <row r="68">
          <cell r="N68">
            <v>75</v>
          </cell>
          <cell r="P68">
            <v>89.509667991878061</v>
          </cell>
          <cell r="Q68">
            <v>77.64963698295422</v>
          </cell>
          <cell r="R68">
            <v>63.802491344610679</v>
          </cell>
          <cell r="S68">
            <v>46.929918928141667</v>
          </cell>
          <cell r="T68">
            <v>25.993607584841389</v>
          </cell>
          <cell r="W68">
            <v>6.0611617024128606</v>
          </cell>
          <cell r="X68">
            <v>5.2497129262142153</v>
          </cell>
          <cell r="Y68">
            <v>4.4372239702851317</v>
          </cell>
          <cell r="Z68">
            <v>3.2112464830908465</v>
          </cell>
          <cell r="AA68">
            <v>1.651678300204388</v>
          </cell>
          <cell r="AD68">
            <v>60.435397692903535</v>
          </cell>
          <cell r="AE68">
            <v>62.466172543912634</v>
          </cell>
          <cell r="AF68">
            <v>65.255436396961542</v>
          </cell>
          <cell r="AG68">
            <v>69.789153385637391</v>
          </cell>
          <cell r="AH68">
            <v>78.301575047908599</v>
          </cell>
          <cell r="AM68">
            <v>5324.1500000000005</v>
          </cell>
          <cell r="AN68">
            <v>4259.3200000000006</v>
          </cell>
          <cell r="AO68">
            <v>3194.4900000000002</v>
          </cell>
          <cell r="AP68">
            <v>2129.6600000000003</v>
          </cell>
          <cell r="AQ68">
            <v>1064.8300000000002</v>
          </cell>
          <cell r="AT68">
            <v>724.94511163341122</v>
          </cell>
          <cell r="AU68">
            <v>579.95608930672915</v>
          </cell>
          <cell r="AV68">
            <v>434.96706698004664</v>
          </cell>
          <cell r="AW68">
            <v>289.97804465336458</v>
          </cell>
          <cell r="AX68">
            <v>144.98902232668229</v>
          </cell>
          <cell r="BA68">
            <v>35.146386283795508</v>
          </cell>
          <cell r="BB68">
            <v>36.631544620542407</v>
          </cell>
          <cell r="BC68">
            <v>38.559434478468994</v>
          </cell>
          <cell r="BD68">
            <v>41.288607292184714</v>
          </cell>
          <cell r="BE68">
            <v>45.98082701761146</v>
          </cell>
          <cell r="BJ68">
            <v>2.9999999999999996</v>
          </cell>
        </row>
        <row r="69">
          <cell r="N69">
            <v>76</v>
          </cell>
          <cell r="P69">
            <v>96.005860256665443</v>
          </cell>
          <cell r="Q69">
            <v>83.352287874836932</v>
          </cell>
          <cell r="R69">
            <v>68.490580707105124</v>
          </cell>
          <cell r="S69">
            <v>50.163061984107692</v>
          </cell>
          <cell r="T69">
            <v>27.851300060458648</v>
          </cell>
          <cell r="W69">
            <v>6.496192264787382</v>
          </cell>
          <cell r="X69">
            <v>5.7026508918827119</v>
          </cell>
          <cell r="Y69">
            <v>4.6880893624944449</v>
          </cell>
          <cell r="Z69">
            <v>3.2331430559660248</v>
          </cell>
          <cell r="AA69">
            <v>1.8576924756172595</v>
          </cell>
          <cell r="AD69">
            <v>60.653096539355303</v>
          </cell>
          <cell r="AE69">
            <v>62.682290092013595</v>
          </cell>
          <cell r="AF69">
            <v>65.468742911124906</v>
          </cell>
          <cell r="AG69">
            <v>70.015851474333999</v>
          </cell>
          <cell r="AH69">
            <v>78.525279626417301</v>
          </cell>
          <cell r="AM69">
            <v>6162.9846853088866</v>
          </cell>
          <cell r="AN69">
            <v>4930.3877482471098</v>
          </cell>
          <cell r="AO69">
            <v>3697.7908111853317</v>
          </cell>
          <cell r="AP69">
            <v>2465.1938741235549</v>
          </cell>
          <cell r="AQ69">
            <v>1232.5969370617775</v>
          </cell>
          <cell r="AT69">
            <v>838.83468530888604</v>
          </cell>
          <cell r="AU69">
            <v>671.06774824710919</v>
          </cell>
          <cell r="AV69">
            <v>503.30081118533144</v>
          </cell>
          <cell r="AW69">
            <v>335.5338741235546</v>
          </cell>
          <cell r="AX69">
            <v>167.7669370617773</v>
          </cell>
          <cell r="BA69">
            <v>35.243977139659179</v>
          </cell>
          <cell r="BB69">
            <v>36.73675803133704</v>
          </cell>
          <cell r="BC69">
            <v>38.663818688865533</v>
          </cell>
          <cell r="BD69">
            <v>41.389172829914081</v>
          </cell>
          <cell r="BE69">
            <v>46.079770001861057</v>
          </cell>
          <cell r="BJ69">
            <v>3.0333333333333328</v>
          </cell>
        </row>
        <row r="70">
          <cell r="N70">
            <v>77</v>
          </cell>
          <cell r="P70">
            <v>102.96830673359811</v>
          </cell>
          <cell r="Q70">
            <v>89.469161720823394</v>
          </cell>
          <cell r="R70">
            <v>73.292840732975137</v>
          </cell>
          <cell r="S70">
            <v>53.625894146857902</v>
          </cell>
          <cell r="T70">
            <v>29.799027968703292</v>
          </cell>
          <cell r="W70">
            <v>6.9624464769326693</v>
          </cell>
          <cell r="X70">
            <v>6.1168738459864613</v>
          </cell>
          <cell r="Y70">
            <v>4.8022600258700123</v>
          </cell>
          <cell r="Z70">
            <v>3.4628321627502103</v>
          </cell>
          <cell r="AA70">
            <v>1.9477279082446444</v>
          </cell>
          <cell r="AD70">
            <v>60.870795385807064</v>
          </cell>
          <cell r="AE70">
            <v>62.898407640114556</v>
          </cell>
          <cell r="AF70">
            <v>65.682049425288255</v>
          </cell>
          <cell r="AG70">
            <v>70.229195678021767</v>
          </cell>
          <cell r="AH70">
            <v>78.748984204926018</v>
          </cell>
          <cell r="AM70">
            <v>7133.5498113340191</v>
          </cell>
          <cell r="AN70">
            <v>5706.8398490672153</v>
          </cell>
          <cell r="AO70">
            <v>4280.1298868004114</v>
          </cell>
          <cell r="AP70">
            <v>2853.4199245336076</v>
          </cell>
          <cell r="AQ70">
            <v>1426.7099622668038</v>
          </cell>
          <cell r="AT70">
            <v>970.56512602513249</v>
          </cell>
          <cell r="AU70">
            <v>776.45210082010544</v>
          </cell>
          <cell r="AV70">
            <v>582.33907561507976</v>
          </cell>
          <cell r="AW70">
            <v>388.22605041005272</v>
          </cell>
          <cell r="AX70">
            <v>194.11302520502636</v>
          </cell>
          <cell r="BA70">
            <v>35.341567995522851</v>
          </cell>
          <cell r="BB70">
            <v>36.841971442131673</v>
          </cell>
          <cell r="BC70">
            <v>38.768202899262064</v>
          </cell>
          <cell r="BD70">
            <v>41.48973836764344</v>
          </cell>
          <cell r="BE70">
            <v>46.176090215954694</v>
          </cell>
          <cell r="BJ70">
            <v>3.066666666666666</v>
          </cell>
        </row>
        <row r="71">
          <cell r="N71">
            <v>78</v>
          </cell>
          <cell r="P71">
            <v>110.43047210190386</v>
          </cell>
          <cell r="Q71">
            <v>95.831563690032169</v>
          </cell>
          <cell r="R71">
            <v>78.251032531409081</v>
          </cell>
          <cell r="S71">
            <v>57.412802445779818</v>
          </cell>
          <cell r="T71">
            <v>31.859191201399263</v>
          </cell>
          <cell r="W71">
            <v>7.4621653683057474</v>
          </cell>
          <cell r="X71">
            <v>6.3624019692087757</v>
          </cell>
          <cell r="Y71">
            <v>4.9581917984339441</v>
          </cell>
          <cell r="Z71">
            <v>3.7869082989219152</v>
          </cell>
          <cell r="AA71">
            <v>2.0601632326959702</v>
          </cell>
          <cell r="AD71">
            <v>61.082568038258209</v>
          </cell>
          <cell r="AE71">
            <v>63.107492392331935</v>
          </cell>
          <cell r="AF71">
            <v>65.895355939451605</v>
          </cell>
          <cell r="AG71">
            <v>70.442539881709536</v>
          </cell>
          <cell r="AH71">
            <v>78.972688783434734</v>
          </cell>
          <cell r="AM71">
            <v>8256.4738250473602</v>
          </cell>
          <cell r="AN71">
            <v>6605.1790600378881</v>
          </cell>
          <cell r="AO71">
            <v>4953.8842950284161</v>
          </cell>
          <cell r="AP71">
            <v>3302.5895300189441</v>
          </cell>
          <cell r="AQ71">
            <v>1651.294765009472</v>
          </cell>
          <cell r="AT71">
            <v>1122.9240137133411</v>
          </cell>
          <cell r="AU71">
            <v>898.33921097067287</v>
          </cell>
          <cell r="AV71">
            <v>673.75440822800465</v>
          </cell>
          <cell r="AW71">
            <v>449.16960548533643</v>
          </cell>
          <cell r="AX71">
            <v>224.58480274266822</v>
          </cell>
          <cell r="BA71">
            <v>35.439158851386523</v>
          </cell>
          <cell r="BB71">
            <v>36.947184852926306</v>
          </cell>
          <cell r="BC71">
            <v>38.872587109658596</v>
          </cell>
          <cell r="BD71">
            <v>41.590303905372799</v>
          </cell>
          <cell r="BE71">
            <v>46.272410430048332</v>
          </cell>
          <cell r="BJ71">
            <v>3.0999999999999992</v>
          </cell>
        </row>
        <row r="72">
          <cell r="N72">
            <v>79</v>
          </cell>
          <cell r="P72">
            <v>118.42822291671132</v>
          </cell>
          <cell r="Q72">
            <v>102.51146975670532</v>
          </cell>
          <cell r="R72">
            <v>83.894553114198303</v>
          </cell>
          <cell r="S72">
            <v>61.535304627523196</v>
          </cell>
          <cell r="T72">
            <v>34.059956910846175</v>
          </cell>
          <cell r="W72">
            <v>7.9977508148074605</v>
          </cell>
          <cell r="X72">
            <v>6.6799060666731549</v>
          </cell>
          <cell r="Y72">
            <v>5.6435205827892219</v>
          </cell>
          <cell r="Z72">
            <v>4.1225021817433785</v>
          </cell>
          <cell r="AA72">
            <v>2.2007657094469124</v>
          </cell>
          <cell r="AD72">
            <v>61.285688244217212</v>
          </cell>
          <cell r="AE72">
            <v>63.310338531528565</v>
          </cell>
          <cell r="AF72">
            <v>66.106079073217742</v>
          </cell>
          <cell r="AG72">
            <v>70.655884085397304</v>
          </cell>
          <cell r="AH72">
            <v>79.188599387584361</v>
          </cell>
          <cell r="AM72">
            <v>9555.6072874592737</v>
          </cell>
          <cell r="AN72">
            <v>7644.4858299674197</v>
          </cell>
          <cell r="AO72">
            <v>5733.3643724755639</v>
          </cell>
          <cell r="AP72">
            <v>3822.2429149837099</v>
          </cell>
          <cell r="AQ72">
            <v>1911.1214574918549</v>
          </cell>
          <cell r="AT72">
            <v>1299.1334624119136</v>
          </cell>
          <cell r="AU72">
            <v>1039.3067699295316</v>
          </cell>
          <cell r="AV72">
            <v>779.48007744714778</v>
          </cell>
          <cell r="AW72">
            <v>519.65338496476579</v>
          </cell>
          <cell r="AX72">
            <v>259.8266924823829</v>
          </cell>
          <cell r="BA72">
            <v>35.536749707250202</v>
          </cell>
          <cell r="BB72">
            <v>37.045197000674086</v>
          </cell>
          <cell r="BC72">
            <v>38.976971320055128</v>
          </cell>
          <cell r="BD72">
            <v>41.690869443102159</v>
          </cell>
          <cell r="BE72">
            <v>46.368730644141969</v>
          </cell>
          <cell r="BJ72">
            <v>3.1333333333333324</v>
          </cell>
        </row>
        <row r="73">
          <cell r="N73">
            <v>80</v>
          </cell>
          <cell r="P73">
            <v>127</v>
          </cell>
          <cell r="Q73">
            <v>109.9693</v>
          </cell>
          <cell r="R73">
            <v>90.106499999999997</v>
          </cell>
          <cell r="S73">
            <v>65.925700000000006</v>
          </cell>
          <cell r="T73">
            <v>36.4998</v>
          </cell>
          <cell r="W73">
            <v>8.5717770832886799</v>
          </cell>
          <cell r="X73">
            <v>7.4578302432946799</v>
          </cell>
          <cell r="Y73">
            <v>6.2119468858016944</v>
          </cell>
          <cell r="Z73">
            <v>4.3903953724768101</v>
          </cell>
          <cell r="AA73">
            <v>2.4398430891538254</v>
          </cell>
          <cell r="AD73">
            <v>61.488808450176215</v>
          </cell>
          <cell r="AE73">
            <v>63.513184670725188</v>
          </cell>
          <cell r="AF73">
            <v>66.314314361313961</v>
          </cell>
          <cell r="AG73">
            <v>70.869228289085072</v>
          </cell>
          <cell r="AH73">
            <v>79.403426131671111</v>
          </cell>
          <cell r="AM73">
            <v>11058.525000000001</v>
          </cell>
          <cell r="AN73">
            <v>8846.8200000000015</v>
          </cell>
          <cell r="AO73">
            <v>6635.1150000000007</v>
          </cell>
          <cell r="AP73">
            <v>4423.4100000000008</v>
          </cell>
          <cell r="AQ73">
            <v>2211.7050000000004</v>
          </cell>
          <cell r="AT73">
            <v>1502.9177125407277</v>
          </cell>
          <cell r="AU73">
            <v>1202.3341700325818</v>
          </cell>
          <cell r="AV73">
            <v>901.75062752443682</v>
          </cell>
          <cell r="AW73">
            <v>601.16708501629091</v>
          </cell>
          <cell r="AX73">
            <v>300.58354250814546</v>
          </cell>
          <cell r="BA73">
            <v>35.634340563113874</v>
          </cell>
          <cell r="BB73">
            <v>37.135950591746003</v>
          </cell>
          <cell r="BC73">
            <v>39.070187171981765</v>
          </cell>
          <cell r="BD73">
            <v>41.791434980831518</v>
          </cell>
          <cell r="BE73">
            <v>46.465050858235607</v>
          </cell>
          <cell r="BJ73">
            <v>3.1666666666666656</v>
          </cell>
        </row>
        <row r="74">
          <cell r="N74">
            <v>81</v>
          </cell>
          <cell r="P74">
            <v>136.18700320464549</v>
          </cell>
          <cell r="Q74">
            <v>118.03327567746625</v>
          </cell>
          <cell r="R74">
            <v>96.583822672734584</v>
          </cell>
          <cell r="S74">
            <v>70.612961161608681</v>
          </cell>
          <cell r="T74">
            <v>39.126526020694648</v>
          </cell>
          <cell r="W74">
            <v>9.1870032046454924</v>
          </cell>
          <cell r="X74">
            <v>8.0639756774662459</v>
          </cell>
          <cell r="Y74">
            <v>6.4773226727345872</v>
          </cell>
          <cell r="Z74">
            <v>4.6872611616086743</v>
          </cell>
          <cell r="AA74">
            <v>2.6267260206946474</v>
          </cell>
          <cell r="AD74">
            <v>61.691928656135218</v>
          </cell>
          <cell r="AE74">
            <v>63.716030809921811</v>
          </cell>
          <cell r="AF74">
            <v>66.52254964941018</v>
          </cell>
          <cell r="AG74">
            <v>71.07781362467729</v>
          </cell>
          <cell r="AH74">
            <v>79.618252875757847</v>
          </cell>
          <cell r="AM74">
            <v>12797.106216824561</v>
          </cell>
          <cell r="AN74">
            <v>10237.684973459649</v>
          </cell>
          <cell r="AO74">
            <v>7678.2637300947363</v>
          </cell>
          <cell r="AP74">
            <v>5118.8424867298245</v>
          </cell>
          <cell r="AQ74">
            <v>2559.4212433649122</v>
          </cell>
          <cell r="AT74">
            <v>1738.5812168245593</v>
          </cell>
          <cell r="AU74">
            <v>1390.8649734596474</v>
          </cell>
          <cell r="AV74">
            <v>1043.1487300947356</v>
          </cell>
          <cell r="AW74">
            <v>695.43248672982372</v>
          </cell>
          <cell r="AX74">
            <v>347.71624336491186</v>
          </cell>
          <cell r="BA74">
            <v>35.731931418977545</v>
          </cell>
          <cell r="BB74">
            <v>37.226704182817912</v>
          </cell>
          <cell r="BC74">
            <v>39.160241683169971</v>
          </cell>
          <cell r="BD74">
            <v>41.892000518560877</v>
          </cell>
          <cell r="BE74">
            <v>46.561371072329244</v>
          </cell>
          <cell r="BJ74">
            <v>3.1999999999999988</v>
          </cell>
        </row>
        <row r="75">
          <cell r="N75">
            <v>82</v>
          </cell>
          <cell r="P75">
            <v>146.03338943962044</v>
          </cell>
          <cell r="Q75">
            <v>126.581741966263</v>
          </cell>
          <cell r="R75">
            <v>103.31862302853146</v>
          </cell>
          <cell r="S75">
            <v>75.586882373947532</v>
          </cell>
          <cell r="T75">
            <v>41.896979430227098</v>
          </cell>
          <cell r="W75">
            <v>9.8463862349749434</v>
          </cell>
          <cell r="X75">
            <v>8.548466288796746</v>
          </cell>
          <cell r="Y75">
            <v>6.7348003557968781</v>
          </cell>
          <cell r="Z75">
            <v>4.9739212123388512</v>
          </cell>
          <cell r="AA75">
            <v>2.7704534095324505</v>
          </cell>
          <cell r="AD75">
            <v>61.895048862094221</v>
          </cell>
          <cell r="AE75">
            <v>63.918876949118435</v>
          </cell>
          <cell r="AF75">
            <v>66.7307849375064</v>
          </cell>
          <cell r="AG75">
            <v>71.278862245535876</v>
          </cell>
          <cell r="AH75">
            <v>79.833079619844597</v>
          </cell>
          <cell r="AM75">
            <v>14808.205062920617</v>
          </cell>
          <cell r="AN75">
            <v>11846.564050336494</v>
          </cell>
          <cell r="AO75">
            <v>8884.9230377523691</v>
          </cell>
          <cell r="AP75">
            <v>5923.2820251682469</v>
          </cell>
          <cell r="AQ75">
            <v>2961.6410125841235</v>
          </cell>
          <cell r="AT75">
            <v>2011.0988460960561</v>
          </cell>
          <cell r="AU75">
            <v>1608.8790768768449</v>
          </cell>
          <cell r="AV75">
            <v>1206.6593076576328</v>
          </cell>
          <cell r="AW75">
            <v>804.43953843842246</v>
          </cell>
          <cell r="AX75">
            <v>402.21976921921123</v>
          </cell>
          <cell r="BA75">
            <v>35.829522274841217</v>
          </cell>
          <cell r="BB75">
            <v>37.317457773889828</v>
          </cell>
          <cell r="BC75">
            <v>39.250296194358178</v>
          </cell>
          <cell r="BD75">
            <v>41.992566056290244</v>
          </cell>
          <cell r="BE75">
            <v>46.657691286422882</v>
          </cell>
          <cell r="BJ75">
            <v>3.2333333333333321</v>
          </cell>
        </row>
        <row r="76">
          <cell r="N76">
            <v>83</v>
          </cell>
          <cell r="P76">
            <v>156.58648490814926</v>
          </cell>
          <cell r="Q76">
            <v>135.41599214856748</v>
          </cell>
          <cell r="R76">
            <v>110.58137564213501</v>
          </cell>
          <cell r="S76">
            <v>80.955212697513176</v>
          </cell>
          <cell r="T76">
            <v>44.877686574675579</v>
          </cell>
          <cell r="W76">
            <v>10.553095468528824</v>
          </cell>
          <cell r="X76">
            <v>8.834250182304487</v>
          </cell>
          <cell r="Y76">
            <v>7.2627526136035527</v>
          </cell>
          <cell r="Z76">
            <v>5.3683303235656439</v>
          </cell>
          <cell r="AA76">
            <v>2.9807071444484805</v>
          </cell>
          <cell r="AD76">
            <v>62.091594979242075</v>
          </cell>
          <cell r="AE76">
            <v>64.114306430026588</v>
          </cell>
          <cell r="AF76">
            <v>66.939020225602619</v>
          </cell>
          <cell r="AG76">
            <v>71.479910866394462</v>
          </cell>
          <cell r="AH76">
            <v>80.043898354812981</v>
          </cell>
          <cell r="AM76">
            <v>17134.425155737379</v>
          </cell>
          <cell r="AN76">
            <v>13707.540124589905</v>
          </cell>
          <cell r="AO76">
            <v>10280.655093442427</v>
          </cell>
          <cell r="AP76">
            <v>6853.7700622949524</v>
          </cell>
          <cell r="AQ76">
            <v>3426.8850311474762</v>
          </cell>
          <cell r="AT76">
            <v>2326.2200928167622</v>
          </cell>
          <cell r="AU76">
            <v>1860.9760742534108</v>
          </cell>
          <cell r="AV76">
            <v>1395.7320556900577</v>
          </cell>
          <cell r="AW76">
            <v>930.48803712670542</v>
          </cell>
          <cell r="AX76">
            <v>465.24401856335271</v>
          </cell>
          <cell r="BA76">
            <v>35.927113130704889</v>
          </cell>
          <cell r="BB76">
            <v>37.408211364961737</v>
          </cell>
          <cell r="BC76">
            <v>39.340350705546385</v>
          </cell>
          <cell r="BD76">
            <v>42.080366850119908</v>
          </cell>
          <cell r="BE76">
            <v>46.754011500516519</v>
          </cell>
          <cell r="BJ76">
            <v>3.2666666666666653</v>
          </cell>
        </row>
        <row r="77">
          <cell r="N77">
            <v>84</v>
          </cell>
          <cell r="P77">
            <v>167.89701257893043</v>
          </cell>
          <cell r="Q77">
            <v>145.16375707574326</v>
          </cell>
          <cell r="R77">
            <v>118.70318789330381</v>
          </cell>
          <cell r="S77">
            <v>86.869914308338593</v>
          </cell>
          <cell r="T77">
            <v>48.169652908895138</v>
          </cell>
          <cell r="W77">
            <v>11.31052767078117</v>
          </cell>
          <cell r="X77">
            <v>9.7477649271757798</v>
          </cell>
          <cell r="Y77">
            <v>8.1218122511687909</v>
          </cell>
          <cell r="Z77">
            <v>5.9147016108254178</v>
          </cell>
          <cell r="AA77">
            <v>3.2919663342195591</v>
          </cell>
          <cell r="AD77">
            <v>62.281112832649576</v>
          </cell>
          <cell r="AE77">
            <v>64.304793036447776</v>
          </cell>
          <cell r="AF77">
            <v>67.14262442756818</v>
          </cell>
          <cell r="AG77">
            <v>71.680959487253048</v>
          </cell>
          <cell r="AH77">
            <v>80.24075196383977</v>
          </cell>
          <cell r="AM77">
            <v>19825.014596370729</v>
          </cell>
          <cell r="AN77">
            <v>15860.011677096583</v>
          </cell>
          <cell r="AO77">
            <v>11895.008757822437</v>
          </cell>
          <cell r="AP77">
            <v>7930.0058385482916</v>
          </cell>
          <cell r="AQ77">
            <v>3965.0029192741458</v>
          </cell>
          <cell r="AT77">
            <v>2690.58944063335</v>
          </cell>
          <cell r="AU77">
            <v>2152.4715525066786</v>
          </cell>
          <cell r="AV77">
            <v>1614.3536643800107</v>
          </cell>
          <cell r="AW77">
            <v>1076.2357762533393</v>
          </cell>
          <cell r="AX77">
            <v>538.11788812666964</v>
          </cell>
          <cell r="BA77">
            <v>36.021306837933537</v>
          </cell>
          <cell r="BB77">
            <v>37.498964956033646</v>
          </cell>
          <cell r="BC77">
            <v>39.430405216734592</v>
          </cell>
          <cell r="BD77">
            <v>42.167148737437564</v>
          </cell>
          <cell r="BE77">
            <v>46.850331714610157</v>
          </cell>
          <cell r="BJ77">
            <v>3.2999999999999985</v>
          </cell>
        </row>
        <row r="78">
          <cell r="N78">
            <v>85</v>
          </cell>
          <cell r="P78">
            <v>180.01933598375612</v>
          </cell>
          <cell r="Q78">
            <v>155.75272949314578</v>
          </cell>
          <cell r="R78">
            <v>127.38168214210583</v>
          </cell>
          <cell r="S78">
            <v>93.214012172388934</v>
          </cell>
          <cell r="T78">
            <v>51.755559095329879</v>
          </cell>
          <cell r="W78">
            <v>12.122323404825693</v>
          </cell>
          <cell r="X78">
            <v>10.588972417402516</v>
          </cell>
          <cell r="Y78">
            <v>8.6784942488020249</v>
          </cell>
          <cell r="Z78">
            <v>6.3440978640503403</v>
          </cell>
          <cell r="AA78">
            <v>3.585906186434741</v>
          </cell>
          <cell r="AD78">
            <v>62.470630686057078</v>
          </cell>
          <cell r="AE78">
            <v>64.495279642868965</v>
          </cell>
          <cell r="AF78">
            <v>67.344310856946692</v>
          </cell>
          <cell r="AG78">
            <v>71.882008108111634</v>
          </cell>
          <cell r="AH78">
            <v>80.437605572866573</v>
          </cell>
          <cell r="AM78">
            <v>22936.899999999998</v>
          </cell>
          <cell r="AN78">
            <v>18349.52</v>
          </cell>
          <cell r="AO78">
            <v>13762.139999999998</v>
          </cell>
          <cell r="AP78">
            <v>9174.76</v>
          </cell>
          <cell r="AQ78">
            <v>4587.38</v>
          </cell>
          <cell r="AT78">
            <v>3111.8854036292687</v>
          </cell>
          <cell r="AU78">
            <v>2489.5083229034171</v>
          </cell>
          <cell r="AV78">
            <v>1867.1312421775601</v>
          </cell>
          <cell r="AW78">
            <v>1244.7541614517086</v>
          </cell>
          <cell r="AX78">
            <v>622.37708072585428</v>
          </cell>
          <cell r="BA78">
            <v>36.105477566569242</v>
          </cell>
          <cell r="BB78">
            <v>37.589718547105562</v>
          </cell>
          <cell r="BC78">
            <v>39.520459727922798</v>
          </cell>
          <cell r="BD78">
            <v>42.253930624755228</v>
          </cell>
          <cell r="BE78">
            <v>46.946651928703787</v>
          </cell>
          <cell r="BJ78">
            <v>3.3333333333333317</v>
          </cell>
        </row>
        <row r="79">
          <cell r="N79">
            <v>86</v>
          </cell>
          <cell r="P79">
            <v>193.01172051333091</v>
          </cell>
          <cell r="Q79">
            <v>166.97443941608256</v>
          </cell>
          <cell r="R79">
            <v>136.51718991907896</v>
          </cell>
          <cell r="S79">
            <v>100.0379747420594</v>
          </cell>
          <cell r="T79">
            <v>55.664580196044632</v>
          </cell>
          <cell r="W79">
            <v>12.992384529574792</v>
          </cell>
          <cell r="X79">
            <v>11.221709922936782</v>
          </cell>
          <cell r="Y79">
            <v>9.1355077769731281</v>
          </cell>
          <cell r="Z79">
            <v>6.8239625696704707</v>
          </cell>
          <cell r="AA79">
            <v>3.9090211007147531</v>
          </cell>
          <cell r="AD79">
            <v>62.660148539464579</v>
          </cell>
          <cell r="AE79">
            <v>64.685766249290154</v>
          </cell>
          <cell r="AF79">
            <v>67.545997286325218</v>
          </cell>
          <cell r="AG79">
            <v>72.076954583856178</v>
          </cell>
          <cell r="AH79">
            <v>80.634459181893376</v>
          </cell>
          <cell r="AM79">
            <v>26535.88112606269</v>
          </cell>
          <cell r="AN79">
            <v>21228.704900850153</v>
          </cell>
          <cell r="AO79">
            <v>15921.528675637614</v>
          </cell>
          <cell r="AP79">
            <v>10614.352450425076</v>
          </cell>
          <cell r="AQ79">
            <v>5307.1762252125382</v>
          </cell>
          <cell r="AT79">
            <v>3598.9811260626921</v>
          </cell>
          <cell r="AU79">
            <v>2879.1849008501522</v>
          </cell>
          <cell r="AV79">
            <v>2159.388675637616</v>
          </cell>
          <cell r="AW79">
            <v>1439.5924504250761</v>
          </cell>
          <cell r="AX79">
            <v>719.79622521253805</v>
          </cell>
          <cell r="BA79">
            <v>36.189648295204947</v>
          </cell>
          <cell r="BB79">
            <v>37.680472138177471</v>
          </cell>
          <cell r="BC79">
            <v>39.610514239111005</v>
          </cell>
          <cell r="BD79">
            <v>42.340712512072891</v>
          </cell>
          <cell r="BE79">
            <v>47.037096473408994</v>
          </cell>
          <cell r="BJ79">
            <v>3.3666666666666649</v>
          </cell>
        </row>
        <row r="80">
          <cell r="N80">
            <v>87</v>
          </cell>
          <cell r="P80">
            <v>206.93661346719625</v>
          </cell>
          <cell r="Q80">
            <v>179.12433261720508</v>
          </cell>
          <cell r="R80">
            <v>146.53181599612165</v>
          </cell>
          <cell r="S80">
            <v>107.42079605082158</v>
          </cell>
          <cell r="T80">
            <v>59.535663694512365</v>
          </cell>
          <cell r="W80">
            <v>13.924892953865339</v>
          </cell>
          <cell r="X80">
            <v>12.149893201122524</v>
          </cell>
          <cell r="Y80">
            <v>10.014626077042692</v>
          </cell>
          <cell r="Z80">
            <v>7.3828213087621748</v>
          </cell>
          <cell r="AA80">
            <v>3.8710834984677334</v>
          </cell>
          <cell r="AD80">
            <v>62.849666392872081</v>
          </cell>
          <cell r="AE80">
            <v>64.876252855711357</v>
          </cell>
          <cell r="AF80">
            <v>67.747683715703729</v>
          </cell>
          <cell r="AG80">
            <v>72.263232241847945</v>
          </cell>
          <cell r="AH80">
            <v>80.83131279092018</v>
          </cell>
          <cell r="AM80">
            <v>30698.011006346387</v>
          </cell>
          <cell r="AN80">
            <v>24558.40880507711</v>
          </cell>
          <cell r="AO80">
            <v>18418.806603807832</v>
          </cell>
          <cell r="AP80">
            <v>12279.204402538555</v>
          </cell>
          <cell r="AQ80">
            <v>6139.6022012692774</v>
          </cell>
          <cell r="AT80">
            <v>4162.1298802836973</v>
          </cell>
          <cell r="AU80">
            <v>3329.7039042269571</v>
          </cell>
          <cell r="AV80">
            <v>2497.2779281702187</v>
          </cell>
          <cell r="AW80">
            <v>1664.8519521134785</v>
          </cell>
          <cell r="AX80">
            <v>832.42597605673927</v>
          </cell>
          <cell r="BA80">
            <v>36.273819023840659</v>
          </cell>
          <cell r="BB80">
            <v>37.771225729249387</v>
          </cell>
          <cell r="BC80">
            <v>39.700568750299212</v>
          </cell>
          <cell r="BD80">
            <v>42.427494399390554</v>
          </cell>
          <cell r="BE80">
            <v>47.12024662670057</v>
          </cell>
          <cell r="BJ80">
            <v>3.3999999999999981</v>
          </cell>
        </row>
        <row r="81">
          <cell r="N81">
            <v>88</v>
          </cell>
          <cell r="P81">
            <v>221.86094420380775</v>
          </cell>
          <cell r="Q81">
            <v>192.04283330281601</v>
          </cell>
          <cell r="R81">
            <v>157.23285115723854</v>
          </cell>
          <cell r="S81">
            <v>115.1680161361966</v>
          </cell>
          <cell r="T81">
            <v>63.651904892072437</v>
          </cell>
          <cell r="W81">
            <v>14.924330736611495</v>
          </cell>
          <cell r="X81">
            <v>12.918500685610923</v>
          </cell>
          <cell r="Y81">
            <v>10.701035161116891</v>
          </cell>
          <cell r="Z81">
            <v>7.7472200853750195</v>
          </cell>
          <cell r="AA81">
            <v>4.1162411975600719</v>
          </cell>
          <cell r="AD81">
            <v>63.036560194527354</v>
          </cell>
          <cell r="AE81">
            <v>65.061438622789353</v>
          </cell>
          <cell r="AF81">
            <v>67.949370145082256</v>
          </cell>
          <cell r="AG81">
            <v>72.449509899839711</v>
          </cell>
          <cell r="AH81">
            <v>81.026624803116562</v>
          </cell>
          <cell r="AM81">
            <v>35511.190322760085</v>
          </cell>
          <cell r="AN81">
            <v>28408.952258208068</v>
          </cell>
          <cell r="AO81">
            <v>21306.714193656051</v>
          </cell>
          <cell r="AP81">
            <v>14204.476129104034</v>
          </cell>
          <cell r="AQ81">
            <v>7102.238064552017</v>
          </cell>
          <cell r="AT81">
            <v>4813.179316413698</v>
          </cell>
          <cell r="AU81">
            <v>3850.5434531309584</v>
          </cell>
          <cell r="AV81">
            <v>2887.9075898482188</v>
          </cell>
          <cell r="AW81">
            <v>1925.2717265654792</v>
          </cell>
          <cell r="AX81">
            <v>962.63586328273959</v>
          </cell>
          <cell r="BA81">
            <v>36.357989752476364</v>
          </cell>
          <cell r="BB81">
            <v>37.861979320321296</v>
          </cell>
          <cell r="BC81">
            <v>39.790623261487418</v>
          </cell>
          <cell r="BD81">
            <v>42.51427628670821</v>
          </cell>
          <cell r="BE81">
            <v>47.203396779992147</v>
          </cell>
          <cell r="BJ81">
            <v>3.4333333333333313</v>
          </cell>
        </row>
        <row r="82">
          <cell r="N82">
            <v>89</v>
          </cell>
          <cell r="P82">
            <v>237.85644583342264</v>
          </cell>
          <cell r="Q82">
            <v>206.07882467007735</v>
          </cell>
          <cell r="R82">
            <v>168.73536267423003</v>
          </cell>
          <cell r="S82">
            <v>123.11449636337954</v>
          </cell>
          <cell r="T82">
            <v>68.122086086692235</v>
          </cell>
          <cell r="W82">
            <v>15.995501629614893</v>
          </cell>
          <cell r="X82">
            <v>14.035991367261346</v>
          </cell>
          <cell r="Y82">
            <v>11.50251151699149</v>
          </cell>
          <cell r="Z82">
            <v>7.9464802271829456</v>
          </cell>
          <cell r="AA82">
            <v>4.4701811946197978</v>
          </cell>
          <cell r="AD82">
            <v>63.213386604241791</v>
          </cell>
          <cell r="AE82">
            <v>65.23679566619937</v>
          </cell>
          <cell r="AF82">
            <v>68.132712808893615</v>
          </cell>
          <cell r="AG82">
            <v>72.635787557831478</v>
          </cell>
          <cell r="AH82">
            <v>81.212704266341873</v>
          </cell>
          <cell r="AM82">
            <v>41077.009235645834</v>
          </cell>
          <cell r="AN82">
            <v>32861.60738851667</v>
          </cell>
          <cell r="AO82">
            <v>24646.205541387499</v>
          </cell>
          <cell r="AP82">
            <v>16430.803694258335</v>
          </cell>
          <cell r="AQ82">
            <v>8215.4018471291674</v>
          </cell>
          <cell r="AT82">
            <v>5565.8189128857484</v>
          </cell>
          <cell r="AU82">
            <v>4452.6551303086017</v>
          </cell>
          <cell r="AV82">
            <v>3339.4913477314476</v>
          </cell>
          <cell r="AW82">
            <v>2226.3275651543008</v>
          </cell>
          <cell r="AX82">
            <v>1113.1637825771504</v>
          </cell>
          <cell r="BA82">
            <v>36.442160481112069</v>
          </cell>
          <cell r="BB82">
            <v>37.952732911393213</v>
          </cell>
          <cell r="BC82">
            <v>39.880677772675625</v>
          </cell>
          <cell r="BD82">
            <v>42.601058174025873</v>
          </cell>
          <cell r="BE82">
            <v>47.286546933283724</v>
          </cell>
          <cell r="BJ82">
            <v>3.4666666666666646</v>
          </cell>
        </row>
        <row r="83">
          <cell r="N83">
            <v>90</v>
          </cell>
          <cell r="P83">
            <v>255</v>
          </cell>
          <cell r="Q83">
            <v>221.08500000000001</v>
          </cell>
          <cell r="R83">
            <v>180.33600000000001</v>
          </cell>
          <cell r="S83">
            <v>131.58000000000001</v>
          </cell>
          <cell r="T83">
            <v>72.777000000000001</v>
          </cell>
          <cell r="W83">
            <v>17.14355416657736</v>
          </cell>
          <cell r="X83">
            <v>15.006175329922655</v>
          </cell>
          <cell r="Y83">
            <v>11.600637325769981</v>
          </cell>
          <cell r="Z83">
            <v>8.4655036366204683</v>
          </cell>
          <cell r="AA83">
            <v>4.6549139133077659</v>
          </cell>
          <cell r="AD83">
            <v>63.39021301395622</v>
          </cell>
          <cell r="AE83">
            <v>65.412152709609373</v>
          </cell>
          <cell r="AF83">
            <v>68.309907165737044</v>
          </cell>
          <cell r="AG83">
            <v>72.822065215823244</v>
          </cell>
          <cell r="AH83">
            <v>81.398783729567185</v>
          </cell>
          <cell r="AM83">
            <v>47512.875</v>
          </cell>
          <cell r="AN83">
            <v>38010.300000000003</v>
          </cell>
          <cell r="AO83">
            <v>28507.724999999999</v>
          </cell>
          <cell r="AP83">
            <v>19005.150000000001</v>
          </cell>
          <cell r="AQ83">
            <v>9502.5750000000007</v>
          </cell>
          <cell r="AT83">
            <v>6435.8657643541665</v>
          </cell>
          <cell r="AU83">
            <v>5148.6926114833332</v>
          </cell>
          <cell r="AV83">
            <v>3861.5194586124999</v>
          </cell>
          <cell r="AW83">
            <v>2574.3463057416666</v>
          </cell>
          <cell r="AX83">
            <v>1287.1731528708333</v>
          </cell>
          <cell r="BA83">
            <v>36.526331209747774</v>
          </cell>
          <cell r="BB83">
            <v>38.037513426486328</v>
          </cell>
          <cell r="BC83">
            <v>39.970732283863832</v>
          </cell>
          <cell r="BD83">
            <v>42.687840061343536</v>
          </cell>
          <cell r="BE83">
            <v>47.3696970865753</v>
          </cell>
          <cell r="BJ83">
            <v>3.4999999999999978</v>
          </cell>
        </row>
        <row r="84">
          <cell r="N84">
            <v>91</v>
          </cell>
          <cell r="P84">
            <v>273.37400640929098</v>
          </cell>
          <cell r="Q84">
            <v>236.35916594147301</v>
          </cell>
          <cell r="R84">
            <v>192.67399971726829</v>
          </cell>
          <cell r="S84">
            <v>140.76027590014394</v>
          </cell>
          <cell r="T84">
            <v>77.856917025366073</v>
          </cell>
          <cell r="W84">
            <v>18.374006409290985</v>
          </cell>
          <cell r="X84">
            <v>15.274165941473001</v>
          </cell>
          <cell r="Y84">
            <v>12.337999717268275</v>
          </cell>
          <cell r="Z84">
            <v>9.1802759001439256</v>
          </cell>
          <cell r="AA84">
            <v>5.0799170253660719</v>
          </cell>
          <cell r="AD84">
            <v>63.567039423670657</v>
          </cell>
          <cell r="AE84">
            <v>65.58750975301939</v>
          </cell>
          <cell r="AF84">
            <v>68.487101522580488</v>
          </cell>
          <cell r="AG84">
            <v>73.007572199822363</v>
          </cell>
          <cell r="AH84">
            <v>81.584863192792497</v>
          </cell>
          <cell r="BA84">
            <v>36.610501938383479</v>
          </cell>
          <cell r="BB84">
            <v>38.11580158428373</v>
          </cell>
          <cell r="BC84">
            <v>40.052446592012309</v>
          </cell>
          <cell r="BD84">
            <v>42.774621948661192</v>
          </cell>
          <cell r="BE84">
            <v>47.452847239866877</v>
          </cell>
          <cell r="BJ84">
            <v>3.4999999999999978</v>
          </cell>
        </row>
        <row r="85">
          <cell r="N85">
            <v>92</v>
          </cell>
          <cell r="P85">
            <v>293.06677887924064</v>
          </cell>
          <cell r="Q85">
            <v>253.15108359588808</v>
          </cell>
          <cell r="R85">
            <v>206.37762568676126</v>
          </cell>
          <cell r="S85">
            <v>150.81216441125721</v>
          </cell>
          <cell r="T85">
            <v>83.230965201704336</v>
          </cell>
          <cell r="W85">
            <v>19.692772469949659</v>
          </cell>
          <cell r="X85">
            <v>16.791917654415073</v>
          </cell>
          <cell r="Y85">
            <v>13.703625969492975</v>
          </cell>
          <cell r="Z85">
            <v>10.051888511113276</v>
          </cell>
          <cell r="AA85">
            <v>5.3740481763382633</v>
          </cell>
          <cell r="AD85">
            <v>63.743865833385094</v>
          </cell>
          <cell r="AE85">
            <v>65.762866796429392</v>
          </cell>
          <cell r="AF85">
            <v>68.664295879423918</v>
          </cell>
          <cell r="AG85">
            <v>73.176642436293761</v>
          </cell>
          <cell r="AH85">
            <v>81.770942656017823</v>
          </cell>
          <cell r="BA85">
            <v>36.694672667019191</v>
          </cell>
          <cell r="BB85">
            <v>38.194089742081125</v>
          </cell>
          <cell r="BC85">
            <v>40.130145246845366</v>
          </cell>
          <cell r="BD85">
            <v>42.861403835978855</v>
          </cell>
          <cell r="BE85">
            <v>47.535997393158453</v>
          </cell>
          <cell r="BJ85">
            <v>3.4999999999999978</v>
          </cell>
        </row>
        <row r="86">
          <cell r="N86">
            <v>93</v>
          </cell>
          <cell r="P86">
            <v>314.1729698162988</v>
          </cell>
          <cell r="Q86">
            <v>271.53969781222702</v>
          </cell>
          <cell r="R86">
            <v>221.55477831445393</v>
          </cell>
          <cell r="S86">
            <v>161.57915837652246</v>
          </cell>
          <cell r="T86">
            <v>89.193706130847232</v>
          </cell>
          <cell r="W86">
            <v>21.106190937058159</v>
          </cell>
          <cell r="X86">
            <v>18.388614216338937</v>
          </cell>
          <cell r="Y86">
            <v>15.177152627692664</v>
          </cell>
          <cell r="Z86">
            <v>10.766993965265243</v>
          </cell>
          <cell r="AA86">
            <v>5.9627409291428961</v>
          </cell>
          <cell r="AD86">
            <v>63.920692243099523</v>
          </cell>
          <cell r="AE86">
            <v>65.938223839839395</v>
          </cell>
          <cell r="AF86">
            <v>68.841490236267347</v>
          </cell>
          <cell r="AG86">
            <v>73.34571267276516</v>
          </cell>
          <cell r="AH86">
            <v>81.957022119243135</v>
          </cell>
          <cell r="BA86">
            <v>36.778843395654896</v>
          </cell>
          <cell r="BB86">
            <v>38.272377899878528</v>
          </cell>
          <cell r="BC86">
            <v>40.207843901678423</v>
          </cell>
          <cell r="BD86">
            <v>42.948185723296518</v>
          </cell>
          <cell r="BE86">
            <v>47.619147546450023</v>
          </cell>
          <cell r="BJ86">
            <v>3.4999999999999978</v>
          </cell>
        </row>
        <row r="87">
          <cell r="N87">
            <v>94</v>
          </cell>
          <cell r="P87">
            <v>336.79402515786086</v>
          </cell>
          <cell r="Q87">
            <v>291.2594729565181</v>
          </cell>
          <cell r="R87">
            <v>237.27139072371298</v>
          </cell>
          <cell r="S87">
            <v>172.97741132107731</v>
          </cell>
          <cell r="T87">
            <v>95.64950314483248</v>
          </cell>
          <cell r="W87">
            <v>22.621055341562055</v>
          </cell>
          <cell r="X87">
            <v>19.719775144291077</v>
          </cell>
          <cell r="Y87">
            <v>15.716612409259056</v>
          </cell>
          <cell r="Z87">
            <v>11.398252944554855</v>
          </cell>
          <cell r="AA87">
            <v>6.4557970139852472</v>
          </cell>
          <cell r="AD87">
            <v>64.090988120365651</v>
          </cell>
          <cell r="AE87">
            <v>66.105889403880397</v>
          </cell>
          <cell r="AF87">
            <v>69.01697485309198</v>
          </cell>
          <cell r="AG87">
            <v>73.514782909236544</v>
          </cell>
          <cell r="AH87">
            <v>82.128973371044353</v>
          </cell>
          <cell r="BA87">
            <v>36.863014124290601</v>
          </cell>
          <cell r="BB87">
            <v>38.35066605767593</v>
          </cell>
          <cell r="BC87">
            <v>40.28554255651148</v>
          </cell>
          <cell r="BD87">
            <v>43.030177309109042</v>
          </cell>
          <cell r="BE87">
            <v>47.7022976997416</v>
          </cell>
          <cell r="BJ87">
            <v>3.4999999999999978</v>
          </cell>
        </row>
        <row r="88">
          <cell r="N88">
            <v>95</v>
          </cell>
          <cell r="P88">
            <v>361.0386719675123</v>
          </cell>
          <cell r="Q88">
            <v>311.72078937675008</v>
          </cell>
          <cell r="R88">
            <v>253.91849799475142</v>
          </cell>
          <cell r="S88">
            <v>185.57387739130132</v>
          </cell>
          <cell r="T88">
            <v>102.53498283877349</v>
          </cell>
          <cell r="W88">
            <v>24.244646809651442</v>
          </cell>
          <cell r="X88">
            <v>20.461316420231981</v>
          </cell>
          <cell r="Y88">
            <v>16.647107271038436</v>
          </cell>
          <cell r="Z88">
            <v>12.596466070224011</v>
          </cell>
          <cell r="AA88">
            <v>6.8854796939410079</v>
          </cell>
          <cell r="AD88">
            <v>64.255972994404218</v>
          </cell>
          <cell r="AE88">
            <v>66.269371604948859</v>
          </cell>
          <cell r="AF88">
            <v>69.17795498031839</v>
          </cell>
          <cell r="AG88">
            <v>73.683853145707943</v>
          </cell>
          <cell r="AH88">
            <v>82.296681479091191</v>
          </cell>
          <cell r="BA88">
            <v>36.947184852926306</v>
          </cell>
          <cell r="BB88">
            <v>38.428954215473325</v>
          </cell>
          <cell r="BC88">
            <v>40.363241211344537</v>
          </cell>
          <cell r="BD88">
            <v>43.105070725978337</v>
          </cell>
          <cell r="BE88">
            <v>47.785447853033176</v>
          </cell>
          <cell r="BJ88">
            <v>3.4999999999999978</v>
          </cell>
        </row>
        <row r="89">
          <cell r="N89">
            <v>96</v>
          </cell>
          <cell r="P89">
            <v>387.02344102666189</v>
          </cell>
          <cell r="Q89">
            <v>334.00122960600919</v>
          </cell>
          <cell r="R89">
            <v>272.23228841815398</v>
          </cell>
          <cell r="S89">
            <v>199.39447681693619</v>
          </cell>
          <cell r="T89">
            <v>108.94709864900531</v>
          </cell>
          <cell r="W89">
            <v>25.984769059149585</v>
          </cell>
          <cell r="X89">
            <v>22.280440229259113</v>
          </cell>
          <cell r="Y89">
            <v>18.313790423402565</v>
          </cell>
          <cell r="Z89">
            <v>13.820599425634867</v>
          </cell>
          <cell r="AA89">
            <v>6.4121158102318248</v>
          </cell>
          <cell r="AD89">
            <v>64.420957868442798</v>
          </cell>
          <cell r="AE89">
            <v>66.43285380601732</v>
          </cell>
          <cell r="AF89">
            <v>69.338935107544785</v>
          </cell>
          <cell r="AG89">
            <v>73.852923382179341</v>
          </cell>
          <cell r="AH89">
            <v>82.464389587138029</v>
          </cell>
          <cell r="BA89">
            <v>37.027046282459708</v>
          </cell>
          <cell r="BB89">
            <v>38.507242373270728</v>
          </cell>
          <cell r="BC89">
            <v>40.440939866177594</v>
          </cell>
          <cell r="BD89">
            <v>43.179964142847631</v>
          </cell>
          <cell r="BE89">
            <v>47.868598006324753</v>
          </cell>
          <cell r="BJ89">
            <v>3.4999999999999978</v>
          </cell>
        </row>
        <row r="90">
          <cell r="N90">
            <v>97</v>
          </cell>
          <cell r="P90">
            <v>414.87322693439216</v>
          </cell>
          <cell r="Q90">
            <v>358.28451878054108</v>
          </cell>
          <cell r="R90">
            <v>292.4026503433596</v>
          </cell>
          <cell r="S90">
            <v>212.58104148118252</v>
          </cell>
          <cell r="T90">
            <v>115.74963031469542</v>
          </cell>
          <cell r="W90">
            <v>27.849785907730279</v>
          </cell>
          <cell r="X90">
            <v>24.283289174531888</v>
          </cell>
          <cell r="Y90">
            <v>20.170361925205611</v>
          </cell>
          <cell r="Z90">
            <v>13.186564664246333</v>
          </cell>
          <cell r="AA90">
            <v>6.8025316656901111</v>
          </cell>
          <cell r="AD90">
            <v>64.585942742481365</v>
          </cell>
          <cell r="AE90">
            <v>66.596336007085796</v>
          </cell>
          <cell r="AF90">
            <v>69.49991523477118</v>
          </cell>
          <cell r="AG90">
            <v>74.02050499447661</v>
          </cell>
          <cell r="AH90">
            <v>82.632097695184868</v>
          </cell>
          <cell r="BA90">
            <v>37.099649155317238</v>
          </cell>
          <cell r="BB90">
            <v>38.58553053106813</v>
          </cell>
          <cell r="BC90">
            <v>40.518638521010651</v>
          </cell>
          <cell r="BD90">
            <v>43.254857559716925</v>
          </cell>
          <cell r="BE90">
            <v>47.951748159616329</v>
          </cell>
          <cell r="BJ90">
            <v>3.4999999999999978</v>
          </cell>
        </row>
        <row r="91">
          <cell r="N91">
            <v>98</v>
          </cell>
          <cell r="P91">
            <v>444.72188840761549</v>
          </cell>
          <cell r="Q91">
            <v>384.7733778502689</v>
          </cell>
          <cell r="R91">
            <v>312.90632068359827</v>
          </cell>
          <cell r="S91">
            <v>226.0076636887502</v>
          </cell>
          <cell r="T91">
            <v>123.1879630889095</v>
          </cell>
          <cell r="W91">
            <v>29.848661473223331</v>
          </cell>
          <cell r="X91">
            <v>26.488859069727823</v>
          </cell>
          <cell r="Y91">
            <v>20.503670340238671</v>
          </cell>
          <cell r="Z91">
            <v>13.426622207567675</v>
          </cell>
          <cell r="AA91">
            <v>7.438332774214075</v>
          </cell>
          <cell r="AD91">
            <v>64.750927616519931</v>
          </cell>
          <cell r="AE91">
            <v>66.759818208154257</v>
          </cell>
          <cell r="AF91">
            <v>69.660895361997589</v>
          </cell>
          <cell r="AG91">
            <v>74.178131818877702</v>
          </cell>
          <cell r="AH91">
            <v>82.799805803231706</v>
          </cell>
          <cell r="BA91">
            <v>37.172252028174768</v>
          </cell>
          <cell r="BB91">
            <v>38.663818688865533</v>
          </cell>
          <cell r="BC91">
            <v>40.596337175843701</v>
          </cell>
          <cell r="BD91">
            <v>43.329750976586219</v>
          </cell>
          <cell r="BE91">
            <v>48.030128751164234</v>
          </cell>
          <cell r="BJ91">
            <v>3.4999999999999978</v>
          </cell>
        </row>
        <row r="92">
          <cell r="N92">
            <v>99</v>
          </cell>
          <cell r="P92">
            <v>476.71289166684534</v>
          </cell>
          <cell r="Q92">
            <v>411.78459582182103</v>
          </cell>
          <cell r="R92">
            <v>332.60258451595797</v>
          </cell>
          <cell r="S92">
            <v>240.31096868925673</v>
          </cell>
          <cell r="T92">
            <v>130.61933231671563</v>
          </cell>
          <cell r="W92">
            <v>31.991003259229842</v>
          </cell>
          <cell r="X92">
            <v>27.011217971552128</v>
          </cell>
          <cell r="Y92">
            <v>19.696263832359705</v>
          </cell>
          <cell r="Z92">
            <v>14.303305000506526</v>
          </cell>
          <cell r="AA92">
            <v>7.4313692278061296</v>
          </cell>
          <cell r="AD92">
            <v>64.915912490558512</v>
          </cell>
          <cell r="AE92">
            <v>66.923300409222719</v>
          </cell>
          <cell r="AF92">
            <v>69.821875489223984</v>
          </cell>
          <cell r="AG92">
            <v>74.335758643278794</v>
          </cell>
          <cell r="AH92">
            <v>82.967513911278544</v>
          </cell>
          <cell r="BA92">
            <v>37.244854901032298</v>
          </cell>
          <cell r="BB92">
            <v>38.742106846662928</v>
          </cell>
          <cell r="BC92">
            <v>40.674035830676758</v>
          </cell>
          <cell r="BD92">
            <v>43.404644393455513</v>
          </cell>
          <cell r="BE92">
            <v>48.101914750802706</v>
          </cell>
          <cell r="BJ92">
            <v>3.4999999999999978</v>
          </cell>
        </row>
        <row r="93">
          <cell r="N93">
            <v>100</v>
          </cell>
          <cell r="P93">
            <v>511</v>
          </cell>
          <cell r="Q93">
            <v>438.13140000000004</v>
          </cell>
          <cell r="R93">
            <v>354.12299999999999</v>
          </cell>
          <cell r="S93">
            <v>254.88680000000002</v>
          </cell>
          <cell r="T93">
            <v>138.48100000000002</v>
          </cell>
          <cell r="W93">
            <v>34.287108333154663</v>
          </cell>
          <cell r="X93">
            <v>26.346804178179013</v>
          </cell>
          <cell r="Y93">
            <v>21.520415484042019</v>
          </cell>
          <cell r="Z93">
            <v>14.575831310743297</v>
          </cell>
          <cell r="AA93">
            <v>7.861667683284395</v>
          </cell>
          <cell r="AD93">
            <v>65.075479910097457</v>
          </cell>
          <cell r="AE93">
            <v>67.083433628014333</v>
          </cell>
          <cell r="AF93">
            <v>69.982855616450394</v>
          </cell>
          <cell r="AG93">
            <v>74.493385467679886</v>
          </cell>
          <cell r="AH93">
            <v>83.124894550960335</v>
          </cell>
          <cell r="BA93">
            <v>37.317457773889828</v>
          </cell>
          <cell r="BB93">
            <v>38.82039500446033</v>
          </cell>
          <cell r="BC93">
            <v>40.751734485509814</v>
          </cell>
          <cell r="BD93">
            <v>43.479537810324807</v>
          </cell>
          <cell r="BE93">
            <v>48.173700750441178</v>
          </cell>
          <cell r="BJ93">
            <v>3.4999999999999978</v>
          </cell>
        </row>
        <row r="94">
          <cell r="N94">
            <v>101</v>
          </cell>
          <cell r="P94">
            <v>547.74801281858208</v>
          </cell>
          <cell r="Q94">
            <v>469.6391461906523</v>
          </cell>
          <cell r="R94">
            <v>378.43910205635837</v>
          </cell>
          <cell r="S94">
            <v>272.61418597980827</v>
          </cell>
          <cell r="T94">
            <v>147.89196346101718</v>
          </cell>
          <cell r="W94">
            <v>36.748012818582083</v>
          </cell>
          <cell r="X94">
            <v>31.507746190652256</v>
          </cell>
          <cell r="Y94">
            <v>24.316102056358375</v>
          </cell>
          <cell r="Z94">
            <v>17.727385979808247</v>
          </cell>
          <cell r="AA94">
            <v>9.4109634610171611</v>
          </cell>
          <cell r="AD94">
            <v>65.229416240679981</v>
          </cell>
          <cell r="AE94">
            <v>67.240606973055961</v>
          </cell>
          <cell r="AF94">
            <v>70.137942795989005</v>
          </cell>
          <cell r="AG94">
            <v>74.651012292080978</v>
          </cell>
          <cell r="AH94">
            <v>83.279794092850153</v>
          </cell>
          <cell r="BA94">
            <v>37.390060646747358</v>
          </cell>
          <cell r="BB94">
            <v>38.898683162257733</v>
          </cell>
          <cell r="BC94">
            <v>40.829433140342871</v>
          </cell>
          <cell r="BD94">
            <v>43.554431227194108</v>
          </cell>
          <cell r="BE94">
            <v>48.24548675007965</v>
          </cell>
          <cell r="BJ94">
            <v>3.4999999999999978</v>
          </cell>
        </row>
        <row r="95">
          <cell r="N95">
            <v>102</v>
          </cell>
          <cell r="P95">
            <v>587.1335577584814</v>
          </cell>
          <cell r="Q95">
            <v>502.29275866238083</v>
          </cell>
          <cell r="R95">
            <v>405.12215485335213</v>
          </cell>
          <cell r="S95">
            <v>291.57052478286187</v>
          </cell>
          <cell r="T95">
            <v>157.64536025815227</v>
          </cell>
          <cell r="W95">
            <v>39.385544939899319</v>
          </cell>
          <cell r="X95">
            <v>32.653612471728536</v>
          </cell>
          <cell r="Y95">
            <v>26.683052796993763</v>
          </cell>
          <cell r="Z95">
            <v>18.956338803053598</v>
          </cell>
          <cell r="AA95">
            <v>9.7533967971350819</v>
          </cell>
          <cell r="AD95">
            <v>65.38335257126252</v>
          </cell>
          <cell r="AE95">
            <v>67.397780318097588</v>
          </cell>
          <cell r="AF95">
            <v>70.292327570459079</v>
          </cell>
          <cell r="AG95">
            <v>74.808639116482055</v>
          </cell>
          <cell r="AH95">
            <v>83.434693634739986</v>
          </cell>
          <cell r="BA95">
            <v>37.462663519604888</v>
          </cell>
          <cell r="BB95">
            <v>38.976971320055128</v>
          </cell>
          <cell r="BC95">
            <v>40.907131795175928</v>
          </cell>
          <cell r="BD95">
            <v>43.629324644063402</v>
          </cell>
          <cell r="BE95">
            <v>48.317272749718121</v>
          </cell>
          <cell r="BJ95">
            <v>3.4999999999999978</v>
          </cell>
        </row>
        <row r="96">
          <cell r="N96">
            <v>103</v>
          </cell>
          <cell r="P96">
            <v>629.34593963259704</v>
          </cell>
          <cell r="Q96">
            <v>538.34251676172357</v>
          </cell>
          <cell r="R96">
            <v>433.68228700082267</v>
          </cell>
          <cell r="S96">
            <v>311.52624011813555</v>
          </cell>
          <cell r="T96">
            <v>168.35003885171972</v>
          </cell>
          <cell r="W96">
            <v>42.212381874115636</v>
          </cell>
          <cell r="X96">
            <v>36.049758099342739</v>
          </cell>
          <cell r="Y96">
            <v>28.56013214747054</v>
          </cell>
          <cell r="Z96">
            <v>19.95571533527368</v>
          </cell>
          <cell r="AA96">
            <v>10.704678593567451</v>
          </cell>
          <cell r="AD96">
            <v>65.537288901845059</v>
          </cell>
          <cell r="AE96">
            <v>67.554953663139216</v>
          </cell>
          <cell r="AF96">
            <v>70.446712344929153</v>
          </cell>
          <cell r="AG96">
            <v>74.966265940883147</v>
          </cell>
          <cell r="AH96">
            <v>83.589593176629805</v>
          </cell>
          <cell r="BA96">
            <v>37.535266392462418</v>
          </cell>
          <cell r="BB96">
            <v>39.047673544184711</v>
          </cell>
          <cell r="BC96">
            <v>40.984830450008985</v>
          </cell>
          <cell r="BD96">
            <v>43.704218060932696</v>
          </cell>
          <cell r="BE96">
            <v>48.389058749356593</v>
          </cell>
          <cell r="BJ96">
            <v>3.4999999999999978</v>
          </cell>
        </row>
        <row r="97">
          <cell r="N97">
            <v>104</v>
          </cell>
          <cell r="P97">
            <v>674.58805031572183</v>
          </cell>
          <cell r="Q97">
            <v>576.30057138472114</v>
          </cell>
          <cell r="R97">
            <v>464.04911981218504</v>
          </cell>
          <cell r="S97">
            <v>332.70682641571403</v>
          </cell>
          <cell r="T97">
            <v>179.6427977990767</v>
          </cell>
          <cell r="W97">
            <v>45.242110683124793</v>
          </cell>
          <cell r="X97">
            <v>37.958054622997565</v>
          </cell>
          <cell r="Y97">
            <v>30.366832811362372</v>
          </cell>
          <cell r="Z97">
            <v>21.180586297578486</v>
          </cell>
          <cell r="AA97">
            <v>11.292758947356987</v>
          </cell>
          <cell r="AD97">
            <v>65.691225232427584</v>
          </cell>
          <cell r="AE97">
            <v>67.712127008180858</v>
          </cell>
          <cell r="AF97">
            <v>70.601097119399213</v>
          </cell>
          <cell r="AG97">
            <v>75.115180559621535</v>
          </cell>
          <cell r="AH97">
            <v>83.744492718519624</v>
          </cell>
          <cell r="BA97">
            <v>37.607869265319941</v>
          </cell>
          <cell r="BB97">
            <v>39.115214427575864</v>
          </cell>
          <cell r="BC97">
            <v>41.053954370816207</v>
          </cell>
          <cell r="BD97">
            <v>43.77911147780199</v>
          </cell>
          <cell r="BE97">
            <v>48.460844748995065</v>
          </cell>
          <cell r="BJ97">
            <v>3.4999999999999978</v>
          </cell>
        </row>
        <row r="98">
          <cell r="N98">
            <v>105</v>
          </cell>
          <cell r="P98">
            <v>723.0773439350246</v>
          </cell>
          <cell r="Q98">
            <v>618.15882133005255</v>
          </cell>
          <cell r="R98">
            <v>495.95875020503337</v>
          </cell>
          <cell r="S98">
            <v>355.39251454406457</v>
          </cell>
          <cell r="T98">
            <v>192.84472762747106</v>
          </cell>
          <cell r="W98">
            <v>48.489293619302771</v>
          </cell>
          <cell r="X98">
            <v>41.858249945331409</v>
          </cell>
          <cell r="Y98">
            <v>31.909630392848328</v>
          </cell>
          <cell r="Z98">
            <v>22.685688128350534</v>
          </cell>
          <cell r="AA98">
            <v>13.201929828394356</v>
          </cell>
          <cell r="AD98">
            <v>65.845161563010123</v>
          </cell>
          <cell r="AE98">
            <v>67.869300353222485</v>
          </cell>
          <cell r="AF98">
            <v>70.755481893869288</v>
          </cell>
          <cell r="AG98">
            <v>75.261722981240993</v>
          </cell>
          <cell r="AH98">
            <v>83.899392260409456</v>
          </cell>
          <cell r="BA98">
            <v>37.680472138177471</v>
          </cell>
          <cell r="BB98">
            <v>39.182755310967018</v>
          </cell>
          <cell r="BC98">
            <v>41.120998062635785</v>
          </cell>
          <cell r="BD98">
            <v>43.854004894671284</v>
          </cell>
          <cell r="BE98">
            <v>48.532630748633537</v>
          </cell>
          <cell r="BJ98">
            <v>3.4999999999999978</v>
          </cell>
        </row>
        <row r="99">
          <cell r="N99">
            <v>106</v>
          </cell>
          <cell r="P99">
            <v>775.04688205332377</v>
          </cell>
          <cell r="Q99">
            <v>661.0374857032798</v>
          </cell>
          <cell r="R99">
            <v>529.97705794806279</v>
          </cell>
          <cell r="S99">
            <v>380.70302846459265</v>
          </cell>
          <cell r="T99">
            <v>206.86001282003213</v>
          </cell>
          <cell r="W99">
            <v>51.96953811829917</v>
          </cell>
          <cell r="X99">
            <v>42.878664373227252</v>
          </cell>
          <cell r="Y99">
            <v>34.018307743029425</v>
          </cell>
          <cell r="Z99">
            <v>25.310513920528081</v>
          </cell>
          <cell r="AA99">
            <v>14.015285192561066</v>
          </cell>
          <cell r="AD99">
            <v>65.999097893592648</v>
          </cell>
          <cell r="AE99">
            <v>68.025215371037646</v>
          </cell>
          <cell r="AF99">
            <v>70.909866668339362</v>
          </cell>
          <cell r="AG99">
            <v>75.408265402860437</v>
          </cell>
          <cell r="AH99">
            <v>84.050903767166133</v>
          </cell>
          <cell r="BA99">
            <v>37.753075011035001</v>
          </cell>
          <cell r="BB99">
            <v>39.250296194358178</v>
          </cell>
          <cell r="BC99">
            <v>41.188041754455355</v>
          </cell>
          <cell r="BD99">
            <v>43.928898311540578</v>
          </cell>
          <cell r="BE99">
            <v>48.604416748272008</v>
          </cell>
          <cell r="BJ99">
            <v>3.4999999999999978</v>
          </cell>
        </row>
        <row r="100">
          <cell r="N100">
            <v>107</v>
          </cell>
          <cell r="P100">
            <v>830.74645386878444</v>
          </cell>
          <cell r="Q100">
            <v>707.71290405081743</v>
          </cell>
          <cell r="R100">
            <v>569.31054483627804</v>
          </cell>
          <cell r="S100">
            <v>409.80722569347137</v>
          </cell>
          <cell r="T100">
            <v>223.30464679992923</v>
          </cell>
          <cell r="W100">
            <v>55.699571815460672</v>
          </cell>
          <cell r="X100">
            <v>46.675418347537629</v>
          </cell>
          <cell r="Y100">
            <v>39.333486888215248</v>
          </cell>
          <cell r="Z100">
            <v>29.104197228878718</v>
          </cell>
          <cell r="AA100">
            <v>16.444633979897105</v>
          </cell>
          <cell r="AD100">
            <v>66.142785979989682</v>
          </cell>
          <cell r="AE100">
            <v>68.174918074940805</v>
          </cell>
          <cell r="AF100">
            <v>71.061795050376986</v>
          </cell>
          <cell r="AG100">
            <v>75.554807824479894</v>
          </cell>
          <cell r="AH100">
            <v>84.196136930932482</v>
          </cell>
          <cell r="BA100">
            <v>37.825677883892531</v>
          </cell>
          <cell r="BB100">
            <v>39.317837077749331</v>
          </cell>
          <cell r="BC100">
            <v>41.255085446274933</v>
          </cell>
          <cell r="BD100">
            <v>44.003272544984547</v>
          </cell>
          <cell r="BE100">
            <v>48.67620274791048</v>
          </cell>
          <cell r="BJ100">
            <v>3.4999999999999978</v>
          </cell>
        </row>
        <row r="101">
          <cell r="N101">
            <v>108</v>
          </cell>
          <cell r="P101">
            <v>890.4437768152311</v>
          </cell>
          <cell r="Q101">
            <v>760.34994102252585</v>
          </cell>
          <cell r="R101">
            <v>612.98149595960513</v>
          </cell>
          <cell r="S101">
            <v>441.9272464333992</v>
          </cell>
          <cell r="T101">
            <v>240.77599725083846</v>
          </cell>
          <cell r="W101">
            <v>59.697322946446661</v>
          </cell>
          <cell r="X101">
            <v>52.637036971708426</v>
          </cell>
          <cell r="Y101">
            <v>43.670951123327086</v>
          </cell>
          <cell r="Z101">
            <v>32.120020739927838</v>
          </cell>
          <cell r="AA101">
            <v>17.471350450909227</v>
          </cell>
          <cell r="AD101">
            <v>66.286413655019302</v>
          </cell>
          <cell r="AE101">
            <v>68.324620778843951</v>
          </cell>
          <cell r="AF101">
            <v>71.210277551293188</v>
          </cell>
          <cell r="AG101">
            <v>75.701350246099338</v>
          </cell>
          <cell r="AH101">
            <v>84.341370094698831</v>
          </cell>
          <cell r="BA101">
            <v>37.898280756750061</v>
          </cell>
          <cell r="BB101">
            <v>39.385377961140485</v>
          </cell>
          <cell r="BC101">
            <v>41.322129138094503</v>
          </cell>
          <cell r="BD101">
            <v>44.067911160744309</v>
          </cell>
          <cell r="BE101">
            <v>48.747988747548945</v>
          </cell>
          <cell r="BJ101">
            <v>3.4999999999999978</v>
          </cell>
        </row>
        <row r="102">
          <cell r="N102">
            <v>109</v>
          </cell>
          <cell r="P102">
            <v>954.42578333369079</v>
          </cell>
          <cell r="Q102">
            <v>816.51125764197252</v>
          </cell>
          <cell r="R102">
            <v>658.6492330785801</v>
          </cell>
          <cell r="S102">
            <v>475.39948267851139</v>
          </cell>
          <cell r="T102">
            <v>257.59951892176309</v>
          </cell>
          <cell r="W102">
            <v>63.982006518459684</v>
          </cell>
          <cell r="X102">
            <v>56.161316619446666</v>
          </cell>
          <cell r="Y102">
            <v>45.667737118974969</v>
          </cell>
          <cell r="Z102">
            <v>33.472236245112185</v>
          </cell>
          <cell r="AA102">
            <v>16.823521670924634</v>
          </cell>
          <cell r="AD102">
            <v>66.430041330048923</v>
          </cell>
          <cell r="AE102">
            <v>68.474323482747096</v>
          </cell>
          <cell r="AF102">
            <v>71.358760052209377</v>
          </cell>
          <cell r="AG102">
            <v>75.847892667718796</v>
          </cell>
          <cell r="AH102">
            <v>84.48660325846518</v>
          </cell>
          <cell r="BA102">
            <v>37.970883629607592</v>
          </cell>
          <cell r="BB102">
            <v>39.452918844531645</v>
          </cell>
          <cell r="BC102">
            <v>41.389172829914081</v>
          </cell>
          <cell r="BD102">
            <v>44.132549776504064</v>
          </cell>
          <cell r="BE102">
            <v>48.819774747187417</v>
          </cell>
          <cell r="BJ102">
            <v>3.4999999999999978</v>
          </cell>
        </row>
        <row r="103">
          <cell r="N103">
            <v>110</v>
          </cell>
          <cell r="P103">
            <v>1023</v>
          </cell>
          <cell r="Q103">
            <v>875.38110000000006</v>
          </cell>
          <cell r="R103">
            <v>706.6884</v>
          </cell>
          <cell r="S103">
            <v>508.22640000000001</v>
          </cell>
          <cell r="T103">
            <v>274.77780000000001</v>
          </cell>
          <cell r="W103">
            <v>68.574216666309212</v>
          </cell>
          <cell r="X103">
            <v>58.86984235802754</v>
          </cell>
          <cell r="Y103">
            <v>48.039166921419906</v>
          </cell>
          <cell r="Z103">
            <v>32.826917321488622</v>
          </cell>
          <cell r="AA103">
            <v>17.178281078236921</v>
          </cell>
          <cell r="AD103">
            <v>66.573669005078543</v>
          </cell>
          <cell r="AE103">
            <v>68.624026186650241</v>
          </cell>
          <cell r="AF103">
            <v>71.507242553125565</v>
          </cell>
          <cell r="AG103">
            <v>75.994435089338239</v>
          </cell>
          <cell r="AH103">
            <v>84.63183642223153</v>
          </cell>
          <cell r="BA103">
            <v>38.037513426486328</v>
          </cell>
          <cell r="BB103">
            <v>39.520459727922798</v>
          </cell>
          <cell r="BC103">
            <v>41.456216521733651</v>
          </cell>
          <cell r="BD103">
            <v>44.197188392263818</v>
          </cell>
          <cell r="BE103">
            <v>48.891560746825888</v>
          </cell>
          <cell r="BJ103">
            <v>3.4999999999999978</v>
          </cell>
        </row>
        <row r="104">
          <cell r="N104">
            <v>111</v>
          </cell>
          <cell r="P104">
            <v>1096.4960256371633</v>
          </cell>
          <cell r="Q104">
            <v>939.14884595823037</v>
          </cell>
          <cell r="R104">
            <v>756.25330888195151</v>
          </cell>
          <cell r="S104">
            <v>541.99798547244984</v>
          </cell>
          <cell r="T104">
            <v>293.42233646050488</v>
          </cell>
          <cell r="W104">
            <v>73.496025637163257</v>
          </cell>
          <cell r="X104">
            <v>63.767745958230307</v>
          </cell>
          <cell r="Y104">
            <v>49.56490888195151</v>
          </cell>
          <cell r="Z104">
            <v>33.771585472449829</v>
          </cell>
          <cell r="AA104">
            <v>18.644536460504867</v>
          </cell>
          <cell r="AD104">
            <v>66.717296680108163</v>
          </cell>
          <cell r="AE104">
            <v>68.773728890553386</v>
          </cell>
          <cell r="AF104">
            <v>71.655725054041767</v>
          </cell>
          <cell r="AG104">
            <v>76.130305911210229</v>
          </cell>
          <cell r="AH104">
            <v>84.777069585997879</v>
          </cell>
          <cell r="BA104">
            <v>38.100143952724252</v>
          </cell>
          <cell r="BB104">
            <v>39.588000611313952</v>
          </cell>
          <cell r="BC104">
            <v>41.523260213553229</v>
          </cell>
          <cell r="BD104">
            <v>44.261827008023573</v>
          </cell>
          <cell r="BE104">
            <v>48.96334674646436</v>
          </cell>
          <cell r="BJ104">
            <v>3.4999999999999978</v>
          </cell>
        </row>
        <row r="105">
          <cell r="N105">
            <v>112</v>
          </cell>
          <cell r="P105">
            <v>1175.2671155169628</v>
          </cell>
          <cell r="Q105">
            <v>1004.2657502092447</v>
          </cell>
          <cell r="R105">
            <v>806.23324124463659</v>
          </cell>
          <cell r="S105">
            <v>577.99636741124232</v>
          </cell>
          <cell r="T105">
            <v>313.56126641992563</v>
          </cell>
          <cell r="W105">
            <v>78.771089879799547</v>
          </cell>
          <cell r="X105">
            <v>65.116904251014375</v>
          </cell>
          <cell r="Y105">
            <v>49.979932362685076</v>
          </cell>
          <cell r="Z105">
            <v>35.998381938792477</v>
          </cell>
          <cell r="AA105">
            <v>20.13892995942075</v>
          </cell>
          <cell r="AD105">
            <v>66.860924355137783</v>
          </cell>
          <cell r="AE105">
            <v>68.923431594456531</v>
          </cell>
          <cell r="AF105">
            <v>71.804207554957955</v>
          </cell>
          <cell r="AG105">
            <v>76.265755485049056</v>
          </cell>
          <cell r="AH105">
            <v>84.922302749764228</v>
          </cell>
          <cell r="BA105">
            <v>38.16277447896217</v>
          </cell>
          <cell r="BB105">
            <v>39.655541494705105</v>
          </cell>
          <cell r="BC105">
            <v>41.590303905372799</v>
          </cell>
          <cell r="BD105">
            <v>44.326465623783335</v>
          </cell>
          <cell r="BE105">
            <v>49.030333272797542</v>
          </cell>
          <cell r="BJ105">
            <v>3.4999999999999978</v>
          </cell>
        </row>
        <row r="106">
          <cell r="N106">
            <v>113</v>
          </cell>
          <cell r="P106">
            <v>1259.6918792651943</v>
          </cell>
          <cell r="Q106">
            <v>1073.383450321872</v>
          </cell>
          <cell r="R106">
            <v>861.50327622946634</v>
          </cell>
          <cell r="S106">
            <v>619.01258947091651</v>
          </cell>
          <cell r="T106">
            <v>335.8338550121008</v>
          </cell>
          <cell r="W106">
            <v>84.424763748231499</v>
          </cell>
          <cell r="X106">
            <v>69.11770011262729</v>
          </cell>
          <cell r="Y106">
            <v>55.270034984829749</v>
          </cell>
          <cell r="Z106">
            <v>41.016222059674192</v>
          </cell>
          <cell r="AA106">
            <v>22.272588592175168</v>
          </cell>
          <cell r="AD106">
            <v>67.004247194324648</v>
          </cell>
          <cell r="AE106">
            <v>69.0655056802525</v>
          </cell>
          <cell r="AF106">
            <v>71.952690055874157</v>
          </cell>
          <cell r="AG106">
            <v>76.401205058887882</v>
          </cell>
          <cell r="AH106">
            <v>85.072521641060263</v>
          </cell>
          <cell r="BA106">
            <v>38.225405005200088</v>
          </cell>
          <cell r="BB106">
            <v>39.723082378096265</v>
          </cell>
          <cell r="BC106">
            <v>41.657347597192377</v>
          </cell>
          <cell r="BD106">
            <v>44.39110423954309</v>
          </cell>
          <cell r="BE106">
            <v>49.09231260978715</v>
          </cell>
          <cell r="BJ106">
            <v>3.4999999999999978</v>
          </cell>
        </row>
        <row r="107">
          <cell r="N107">
            <v>114</v>
          </cell>
          <cell r="P107">
            <v>1350.1761006314437</v>
          </cell>
          <cell r="Q107">
            <v>1150.7550905681794</v>
          </cell>
          <cell r="R107">
            <v>925.41069937279144</v>
          </cell>
          <cell r="S107">
            <v>665.09674717104917</v>
          </cell>
          <cell r="T107">
            <v>360.49701886859549</v>
          </cell>
          <cell r="W107">
            <v>90.484221366249358</v>
          </cell>
          <cell r="X107">
            <v>77.371640246307379</v>
          </cell>
          <cell r="Y107">
            <v>63.907423143325104</v>
          </cell>
          <cell r="Z107">
            <v>46.084157700132664</v>
          </cell>
          <cell r="AA107">
            <v>24.663163856494691</v>
          </cell>
          <cell r="AD107">
            <v>67.138256553625013</v>
          </cell>
          <cell r="AE107">
            <v>69.199592937186125</v>
          </cell>
          <cell r="AF107">
            <v>72.093818006439079</v>
          </cell>
          <cell r="AG107">
            <v>76.536654632726695</v>
          </cell>
          <cell r="AH107">
            <v>85.228476403824274</v>
          </cell>
          <cell r="BA107">
            <v>38.288035531438013</v>
          </cell>
          <cell r="BB107">
            <v>39.790623261487418</v>
          </cell>
          <cell r="BC107">
            <v>41.724391289011947</v>
          </cell>
          <cell r="BD107">
            <v>44.455742855302844</v>
          </cell>
          <cell r="BE107">
            <v>49.154291946776759</v>
          </cell>
          <cell r="BJ107">
            <v>3.4999999999999978</v>
          </cell>
        </row>
        <row r="108">
          <cell r="N108">
            <v>115</v>
          </cell>
          <cell r="P108">
            <v>1447.1546878700494</v>
          </cell>
          <cell r="Q108">
            <v>1234.8570951595132</v>
          </cell>
          <cell r="R108">
            <v>993.18226228521496</v>
          </cell>
          <cell r="S108">
            <v>713.59197658872131</v>
          </cell>
          <cell r="T108">
            <v>386.39030166130323</v>
          </cell>
          <cell r="W108">
            <v>96.978587238605769</v>
          </cell>
          <cell r="X108">
            <v>84.102004591333753</v>
          </cell>
          <cell r="Y108">
            <v>67.771562912423519</v>
          </cell>
          <cell r="Z108">
            <v>48.495229417672135</v>
          </cell>
          <cell r="AA108">
            <v>25.893282792707737</v>
          </cell>
          <cell r="AD108">
            <v>67.272265912925377</v>
          </cell>
          <cell r="AE108">
            <v>69.333680194119751</v>
          </cell>
          <cell r="AF108">
            <v>72.23150684883845</v>
          </cell>
          <cell r="AG108">
            <v>76.672104206565521</v>
          </cell>
          <cell r="AH108">
            <v>85.384431166588271</v>
          </cell>
          <cell r="BA108">
            <v>38.35066605767593</v>
          </cell>
          <cell r="BB108">
            <v>39.858164144878572</v>
          </cell>
          <cell r="BC108">
            <v>41.791434980831518</v>
          </cell>
          <cell r="BD108">
            <v>44.520381471062606</v>
          </cell>
          <cell r="BE108">
            <v>49.216271283766375</v>
          </cell>
          <cell r="BJ108">
            <v>3.4999999999999978</v>
          </cell>
        </row>
        <row r="109">
          <cell r="N109">
            <v>116</v>
          </cell>
          <cell r="P109">
            <v>1551.0937641066464</v>
          </cell>
          <cell r="Q109">
            <v>1324.4789651706653</v>
          </cell>
          <cell r="R109">
            <v>1064.6707596828021</v>
          </cell>
          <cell r="S109">
            <v>764.3790069517554</v>
          </cell>
          <cell r="T109">
            <v>412.59094125236794</v>
          </cell>
          <cell r="W109">
            <v>103.93907623659697</v>
          </cell>
          <cell r="X109">
            <v>89.621870011152168</v>
          </cell>
          <cell r="Y109">
            <v>71.488497397587139</v>
          </cell>
          <cell r="Z109">
            <v>50.787030363034091</v>
          </cell>
          <cell r="AA109">
            <v>26.200639591064714</v>
          </cell>
          <cell r="AD109">
            <v>67.406275272225741</v>
          </cell>
          <cell r="AE109">
            <v>69.467767451053362</v>
          </cell>
          <cell r="AF109">
            <v>72.369195691237806</v>
          </cell>
          <cell r="AG109">
            <v>76.807553780404334</v>
          </cell>
          <cell r="AH109">
            <v>85.540385929352269</v>
          </cell>
          <cell r="BA109">
            <v>38.413296583913848</v>
          </cell>
          <cell r="BB109">
            <v>39.925705028269732</v>
          </cell>
          <cell r="BC109">
            <v>41.858478672651096</v>
          </cell>
          <cell r="BD109">
            <v>44.585020086822361</v>
          </cell>
          <cell r="BE109">
            <v>49.278250620755983</v>
          </cell>
          <cell r="BJ109">
            <v>3.4999999999999978</v>
          </cell>
        </row>
        <row r="110">
          <cell r="N110">
            <v>117</v>
          </cell>
          <cell r="P110">
            <v>1662.4929077375689</v>
          </cell>
          <cell r="Q110">
            <v>1418.9376967540152</v>
          </cell>
          <cell r="R110">
            <v>1141.6338797433884</v>
          </cell>
          <cell r="S110">
            <v>816.11776840837263</v>
          </cell>
          <cell r="T110">
            <v>440.22812196890823</v>
          </cell>
          <cell r="W110">
            <v>111.39914363092248</v>
          </cell>
          <cell r="X110">
            <v>94.458731583349845</v>
          </cell>
          <cell r="Y110">
            <v>76.963120060586334</v>
          </cell>
          <cell r="Z110">
            <v>51.738761456617226</v>
          </cell>
          <cell r="AA110">
            <v>27.637180716540286</v>
          </cell>
          <cell r="AD110">
            <v>67.540284631526106</v>
          </cell>
          <cell r="AE110">
            <v>69.601854707986988</v>
          </cell>
          <cell r="AF110">
            <v>72.506884533637162</v>
          </cell>
          <cell r="AG110">
            <v>76.94300335424316</v>
          </cell>
          <cell r="AH110">
            <v>85.696340692116266</v>
          </cell>
          <cell r="BA110">
            <v>38.475927110151773</v>
          </cell>
          <cell r="BB110">
            <v>39.993245911660885</v>
          </cell>
          <cell r="BC110">
            <v>41.925522364470666</v>
          </cell>
          <cell r="BD110">
            <v>44.649658702582116</v>
          </cell>
          <cell r="BE110">
            <v>49.340229957745592</v>
          </cell>
          <cell r="BJ110">
            <v>3.4999999999999978</v>
          </cell>
        </row>
        <row r="111">
          <cell r="N111">
            <v>118</v>
          </cell>
          <cell r="P111">
            <v>1781.8875536304624</v>
          </cell>
          <cell r="Q111">
            <v>1520.8410270235997</v>
          </cell>
          <cell r="R111">
            <v>1218.0983316617842</v>
          </cell>
          <cell r="S111">
            <v>871.69939123602228</v>
          </cell>
          <cell r="T111">
            <v>471.13106917989433</v>
          </cell>
          <cell r="W111">
            <v>119.39464589289355</v>
          </cell>
          <cell r="X111">
            <v>101.90333026958456</v>
          </cell>
          <cell r="Y111">
            <v>76.464451918395753</v>
          </cell>
          <cell r="Z111">
            <v>55.581622827649653</v>
          </cell>
          <cell r="AA111">
            <v>30.902947210986099</v>
          </cell>
          <cell r="AD111">
            <v>67.674293990826456</v>
          </cell>
          <cell r="AE111">
            <v>69.735941964920613</v>
          </cell>
          <cell r="AF111">
            <v>72.644573376036519</v>
          </cell>
          <cell r="AG111">
            <v>77.074762810762508</v>
          </cell>
          <cell r="AH111">
            <v>85.852295454880277</v>
          </cell>
          <cell r="BA111">
            <v>38.53855763638969</v>
          </cell>
          <cell r="BB111">
            <v>40.052446592012309</v>
          </cell>
          <cell r="BC111">
            <v>41.992566056290244</v>
          </cell>
          <cell r="BD111">
            <v>44.71429731834187</v>
          </cell>
          <cell r="BE111">
            <v>49.402209294735208</v>
          </cell>
          <cell r="BJ111">
            <v>3.4999999999999978</v>
          </cell>
        </row>
        <row r="112">
          <cell r="N112">
            <v>119</v>
          </cell>
          <cell r="P112">
            <v>1909.8515666673818</v>
          </cell>
          <cell r="Q112">
            <v>1624.7107277639418</v>
          </cell>
          <cell r="R112">
            <v>1301.5638426838207</v>
          </cell>
          <cell r="S112">
            <v>931.81657937701561</v>
          </cell>
          <cell r="T112">
            <v>504.58278391352223</v>
          </cell>
          <cell r="W112">
            <v>127.96401303691937</v>
          </cell>
          <cell r="X112">
            <v>103.86970074034207</v>
          </cell>
          <cell r="Y112">
            <v>83.46551102203648</v>
          </cell>
          <cell r="Z112">
            <v>60.117188140993335</v>
          </cell>
          <cell r="AA112">
            <v>33.451714733627909</v>
          </cell>
          <cell r="AD112">
            <v>67.80830335012682</v>
          </cell>
          <cell r="AE112">
            <v>69.870029221854239</v>
          </cell>
          <cell r="AF112">
            <v>72.782262218435889</v>
          </cell>
          <cell r="AG112">
            <v>77.203841369133116</v>
          </cell>
          <cell r="AH112">
            <v>86.007776715139968</v>
          </cell>
          <cell r="BA112">
            <v>38.601188162627608</v>
          </cell>
          <cell r="BB112">
            <v>40.110720583137102</v>
          </cell>
          <cell r="BC112">
            <v>42.051439554347354</v>
          </cell>
          <cell r="BD112">
            <v>44.778935934101632</v>
          </cell>
          <cell r="BE112">
            <v>49.464188631724817</v>
          </cell>
          <cell r="BJ112">
            <v>3.4999999999999978</v>
          </cell>
        </row>
        <row r="113">
          <cell r="N113">
            <v>120</v>
          </cell>
          <cell r="P113">
            <v>2047</v>
          </cell>
          <cell r="Q113">
            <v>1741.3829000000001</v>
          </cell>
          <cell r="R113">
            <v>1397.2821999999999</v>
          </cell>
          <cell r="S113">
            <v>1001.3924000000001</v>
          </cell>
          <cell r="T113">
            <v>542.04559999999992</v>
          </cell>
          <cell r="W113">
            <v>137.1484333326182</v>
          </cell>
          <cell r="X113">
            <v>116.67217223605826</v>
          </cell>
          <cell r="Y113">
            <v>95.718357316179208</v>
          </cell>
          <cell r="Z113">
            <v>69.575820622984452</v>
          </cell>
          <cell r="AA113">
            <v>37.462816086477687</v>
          </cell>
          <cell r="AD113">
            <v>67.942312709427185</v>
          </cell>
          <cell r="AE113">
            <v>70.003807055133578</v>
          </cell>
          <cell r="AF113">
            <v>72.919951060835245</v>
          </cell>
          <cell r="AG113">
            <v>77.332919927503724</v>
          </cell>
          <cell r="AH113">
            <v>86.154780808490045</v>
          </cell>
          <cell r="BA113">
            <v>38.663818688865533</v>
          </cell>
          <cell r="BB113">
            <v>40.168994574261895</v>
          </cell>
          <cell r="BC113">
            <v>42.109294145892463</v>
          </cell>
          <cell r="BD113">
            <v>44.843574549861387</v>
          </cell>
          <cell r="BE113">
            <v>49.526167968714425</v>
          </cell>
          <cell r="BJ113">
            <v>3.4999999999999978</v>
          </cell>
        </row>
        <row r="114">
          <cell r="N114">
            <v>121</v>
          </cell>
          <cell r="P114">
            <v>2193.9920512743265</v>
          </cell>
          <cell r="Q114">
            <v>1869.0618284805987</v>
          </cell>
          <cell r="R114">
            <v>1500.4711638665117</v>
          </cell>
          <cell r="S114">
            <v>1076.5918995603122</v>
          </cell>
          <cell r="T114">
            <v>583.16308722871599</v>
          </cell>
          <cell r="W114">
            <v>146.99205127432651</v>
          </cell>
          <cell r="X114">
            <v>127.67892848059864</v>
          </cell>
          <cell r="Y114">
            <v>103.18896386651181</v>
          </cell>
          <cell r="Z114">
            <v>75.19949956031212</v>
          </cell>
          <cell r="AA114">
            <v>41.117487228716072</v>
          </cell>
          <cell r="AD114">
            <v>68.071211008105138</v>
          </cell>
          <cell r="AE114">
            <v>70.127815365673797</v>
          </cell>
          <cell r="AF114">
            <v>73.051543220271398</v>
          </cell>
          <cell r="AG114">
            <v>77.461998485874332</v>
          </cell>
          <cell r="AH114">
            <v>86.301784901840136</v>
          </cell>
          <cell r="BA114">
            <v>38.72644921510345</v>
          </cell>
          <cell r="BB114">
            <v>40.227268565386687</v>
          </cell>
          <cell r="BC114">
            <v>42.167148737437572</v>
          </cell>
          <cell r="BD114">
            <v>44.908213165621142</v>
          </cell>
          <cell r="BE114">
            <v>49.588147305704041</v>
          </cell>
          <cell r="BJ114">
            <v>3.4999999999999978</v>
          </cell>
        </row>
        <row r="115">
          <cell r="N115">
            <v>122</v>
          </cell>
          <cell r="P115">
            <v>2351.5342310339256</v>
          </cell>
          <cell r="Q115">
            <v>2004.6829319564217</v>
          </cell>
          <cell r="R115">
            <v>1609.3900277196187</v>
          </cell>
          <cell r="S115">
            <v>1155.3087677069677</v>
          </cell>
          <cell r="T115">
            <v>623.15657122399034</v>
          </cell>
          <cell r="W115">
            <v>157.54217975959909</v>
          </cell>
          <cell r="X115">
            <v>135.62110347582302</v>
          </cell>
          <cell r="Y115">
            <v>108.91886385310704</v>
          </cell>
          <cell r="Z115">
            <v>78.716868146655543</v>
          </cell>
          <cell r="AA115">
            <v>39.993483995274346</v>
          </cell>
          <cell r="AD115">
            <v>68.196246161507091</v>
          </cell>
          <cell r="AE115">
            <v>70.251823676214016</v>
          </cell>
          <cell r="AF115">
            <v>73.174668450093861</v>
          </cell>
          <cell r="AG115">
            <v>77.591077044244926</v>
          </cell>
          <cell r="AH115">
            <v>86.448788995190213</v>
          </cell>
          <cell r="BA115">
            <v>38.789079741341368</v>
          </cell>
          <cell r="BB115">
            <v>40.28554255651148</v>
          </cell>
          <cell r="BC115">
            <v>42.225003328982673</v>
          </cell>
          <cell r="BD115">
            <v>44.972851781380903</v>
          </cell>
          <cell r="BE115">
            <v>49.65012664269365</v>
          </cell>
          <cell r="BJ115">
            <v>3.4999999999999978</v>
          </cell>
        </row>
        <row r="116">
          <cell r="N116">
            <v>123</v>
          </cell>
          <cell r="P116">
            <v>2520.3837585303886</v>
          </cell>
          <cell r="Q116">
            <v>2149.6353076505684</v>
          </cell>
          <cell r="R116">
            <v>1726.7149129691693</v>
          </cell>
          <cell r="S116">
            <v>1235.7441568074496</v>
          </cell>
          <cell r="T116">
            <v>665.63335062787564</v>
          </cell>
          <cell r="W116">
            <v>168.849527496463</v>
          </cell>
          <cell r="X116">
            <v>144.95237569414667</v>
          </cell>
          <cell r="Y116">
            <v>117.32488524955056</v>
          </cell>
          <cell r="Z116">
            <v>80.435389100481871</v>
          </cell>
          <cell r="AA116">
            <v>42.476779403885303</v>
          </cell>
          <cell r="AD116">
            <v>68.321281314909029</v>
          </cell>
          <cell r="AE116">
            <v>70.375831986754235</v>
          </cell>
          <cell r="AF116">
            <v>73.297793679916325</v>
          </cell>
          <cell r="AG116">
            <v>77.720155602615534</v>
          </cell>
          <cell r="AH116">
            <v>86.595793088540304</v>
          </cell>
          <cell r="BA116">
            <v>38.851710267579293</v>
          </cell>
          <cell r="BB116">
            <v>40.343816547636273</v>
          </cell>
          <cell r="BC116">
            <v>42.282857920527782</v>
          </cell>
          <cell r="BD116">
            <v>45.032359480672049</v>
          </cell>
          <cell r="BE116">
            <v>49.712105979683258</v>
          </cell>
          <cell r="BJ116">
            <v>3.4999999999999978</v>
          </cell>
        </row>
        <row r="117">
          <cell r="N117">
            <v>124</v>
          </cell>
          <cell r="P117">
            <v>2701.3522012628878</v>
          </cell>
          <cell r="Q117">
            <v>2304.5235628973696</v>
          </cell>
          <cell r="R117">
            <v>1846.3742295631837</v>
          </cell>
          <cell r="S117">
            <v>1319.3404150967945</v>
          </cell>
          <cell r="T117">
            <v>710.99589937239205</v>
          </cell>
          <cell r="W117">
            <v>180.96844273249917</v>
          </cell>
          <cell r="X117">
            <v>154.88825524680124</v>
          </cell>
          <cell r="Y117">
            <v>119.6593165940144</v>
          </cell>
          <cell r="Z117">
            <v>83.59625828934486</v>
          </cell>
          <cell r="AA117">
            <v>45.362548744516403</v>
          </cell>
          <cell r="AD117">
            <v>68.446316468310982</v>
          </cell>
          <cell r="AE117">
            <v>70.499840297294455</v>
          </cell>
          <cell r="AF117">
            <v>73.420918909738774</v>
          </cell>
          <cell r="AG117">
            <v>77.849234160986143</v>
          </cell>
          <cell r="AH117">
            <v>86.742797181890381</v>
          </cell>
          <cell r="BA117">
            <v>38.91434079381721</v>
          </cell>
          <cell r="BB117">
            <v>40.402090538761065</v>
          </cell>
          <cell r="BC117">
            <v>42.340712512072891</v>
          </cell>
          <cell r="BD117">
            <v>45.088151688727308</v>
          </cell>
          <cell r="BE117">
            <v>49.774085316672867</v>
          </cell>
          <cell r="BJ117">
            <v>3.4999999999999978</v>
          </cell>
        </row>
        <row r="118">
          <cell r="N118">
            <v>125</v>
          </cell>
          <cell r="P118">
            <v>2895.3093757400989</v>
          </cell>
          <cell r="Q118">
            <v>2463.0396859421021</v>
          </cell>
          <cell r="R118">
            <v>1969.9684992535633</v>
          </cell>
          <cell r="S118">
            <v>1407.1203566096881</v>
          </cell>
          <cell r="T118">
            <v>758.86058738147995</v>
          </cell>
          <cell r="W118">
            <v>193.95717447721108</v>
          </cell>
          <cell r="X118">
            <v>158.51612304473247</v>
          </cell>
          <cell r="Y118">
            <v>123.59426969037963</v>
          </cell>
          <cell r="Z118">
            <v>87.779941512893629</v>
          </cell>
          <cell r="AA118">
            <v>47.864688009087899</v>
          </cell>
          <cell r="AD118">
            <v>68.571351621712935</v>
          </cell>
          <cell r="AE118">
            <v>70.623848607834674</v>
          </cell>
          <cell r="AF118">
            <v>73.544044139561237</v>
          </cell>
          <cell r="AG118">
            <v>77.978312719356751</v>
          </cell>
          <cell r="AH118">
            <v>86.889801275240458</v>
          </cell>
          <cell r="BA118">
            <v>38.976971320055128</v>
          </cell>
          <cell r="BB118">
            <v>40.460364529885858</v>
          </cell>
          <cell r="BC118">
            <v>42.398567103617999</v>
          </cell>
          <cell r="BD118">
            <v>45.143943896782567</v>
          </cell>
          <cell r="BE118">
            <v>49.836064653662483</v>
          </cell>
          <cell r="BJ118">
            <v>3.4999999999999978</v>
          </cell>
        </row>
        <row r="119">
          <cell r="N119">
            <v>126</v>
          </cell>
          <cell r="P119">
            <v>3103.1875282132928</v>
          </cell>
          <cell r="Q119">
            <v>2636.7784427228348</v>
          </cell>
          <cell r="R119">
            <v>2108.9262441737537</v>
          </cell>
          <cell r="S119">
            <v>1509.0800949701243</v>
          </cell>
          <cell r="T119">
            <v>813.34545114470404</v>
          </cell>
          <cell r="W119">
            <v>207.87815247319395</v>
          </cell>
          <cell r="X119">
            <v>173.73875678073273</v>
          </cell>
          <cell r="Y119">
            <v>138.95774492019041</v>
          </cell>
          <cell r="Z119">
            <v>101.95973836043618</v>
          </cell>
          <cell r="AA119">
            <v>54.484863763224098</v>
          </cell>
          <cell r="AD119">
            <v>68.696386775114874</v>
          </cell>
          <cell r="AE119">
            <v>70.747856918374893</v>
          </cell>
          <cell r="AF119">
            <v>73.667169369383686</v>
          </cell>
          <cell r="AG119">
            <v>78.10469841238104</v>
          </cell>
          <cell r="AH119">
            <v>87.033659382136349</v>
          </cell>
          <cell r="BA119">
            <v>39.034165367506482</v>
          </cell>
          <cell r="BB119">
            <v>40.518638521010644</v>
          </cell>
          <cell r="BC119">
            <v>42.456421695163108</v>
          </cell>
          <cell r="BD119">
            <v>45.199736104837825</v>
          </cell>
          <cell r="BE119">
            <v>49.898043990652091</v>
          </cell>
          <cell r="BJ119">
            <v>3.4999999999999978</v>
          </cell>
        </row>
        <row r="120">
          <cell r="N120">
            <v>127</v>
          </cell>
          <cell r="P120">
            <v>3325.985815475135</v>
          </cell>
          <cell r="Q120">
            <v>2826.7553445723174</v>
          </cell>
          <cell r="R120">
            <v>2262.6681502677343</v>
          </cell>
          <cell r="S120">
            <v>1618.0920992286531</v>
          </cell>
          <cell r="T120">
            <v>873.07127656222303</v>
          </cell>
          <cell r="W120">
            <v>222.79828726184223</v>
          </cell>
          <cell r="X120">
            <v>189.9769018494826</v>
          </cell>
          <cell r="Y120">
            <v>153.74190609398056</v>
          </cell>
          <cell r="Z120">
            <v>109.0120042585288</v>
          </cell>
          <cell r="AA120">
            <v>59.72582541751899</v>
          </cell>
          <cell r="AD120">
            <v>68.821421928516827</v>
          </cell>
          <cell r="AE120">
            <v>70.871865228915112</v>
          </cell>
          <cell r="AF120">
            <v>73.790294599206149</v>
          </cell>
          <cell r="AG120">
            <v>78.230540290975199</v>
          </cell>
          <cell r="AH120">
            <v>87.168098110592624</v>
          </cell>
          <cell r="BA120">
            <v>39.088198074219406</v>
          </cell>
          <cell r="BB120">
            <v>40.576912512135436</v>
          </cell>
          <cell r="BC120">
            <v>42.51427628670821</v>
          </cell>
          <cell r="BD120">
            <v>45.255528312893091</v>
          </cell>
          <cell r="BE120">
            <v>49.9600233276417</v>
          </cell>
          <cell r="BJ120">
            <v>3.4999999999999978</v>
          </cell>
        </row>
        <row r="121">
          <cell r="N121">
            <v>128</v>
          </cell>
          <cell r="P121">
            <v>3564.7751072609281</v>
          </cell>
          <cell r="Q121">
            <v>3030.4153186825147</v>
          </cell>
          <cell r="R121">
            <v>2426.1859380017877</v>
          </cell>
          <cell r="S121">
            <v>1737.4713872789764</v>
          </cell>
          <cell r="T121">
            <v>936.10994316671975</v>
          </cell>
          <cell r="W121">
            <v>238.78929178579301</v>
          </cell>
          <cell r="X121">
            <v>203.65997411019725</v>
          </cell>
          <cell r="Y121">
            <v>163.5177877340534</v>
          </cell>
          <cell r="Z121">
            <v>119.37928805032334</v>
          </cell>
          <cell r="AA121">
            <v>63.038666604496711</v>
          </cell>
          <cell r="AD121">
            <v>68.946457081918766</v>
          </cell>
          <cell r="AE121">
            <v>70.995873539455332</v>
          </cell>
          <cell r="AF121">
            <v>73.913419829028598</v>
          </cell>
          <cell r="AG121">
            <v>78.356382169569343</v>
          </cell>
          <cell r="AH121">
            <v>87.302536839048898</v>
          </cell>
          <cell r="BA121">
            <v>39.14223078093233</v>
          </cell>
          <cell r="BB121">
            <v>40.635186503260229</v>
          </cell>
          <cell r="BC121">
            <v>42.572130878253319</v>
          </cell>
          <cell r="BD121">
            <v>45.31132052094835</v>
          </cell>
          <cell r="BE121">
            <v>50.018998195299922</v>
          </cell>
          <cell r="BJ121">
            <v>3.4999999999999978</v>
          </cell>
        </row>
        <row r="122">
          <cell r="N122">
            <v>129</v>
          </cell>
          <cell r="P122">
            <v>3820.7031333347636</v>
          </cell>
          <cell r="Q122">
            <v>3250.2721555278836</v>
          </cell>
          <cell r="R122">
            <v>2604.5733259943081</v>
          </cell>
          <cell r="S122">
            <v>1863.3569181273642</v>
          </cell>
          <cell r="T122">
            <v>1000.260080307041</v>
          </cell>
          <cell r="W122">
            <v>255.92802607383555</v>
          </cell>
          <cell r="X122">
            <v>219.85683684536889</v>
          </cell>
          <cell r="Y122">
            <v>178.38738799252042</v>
          </cell>
          <cell r="Z122">
            <v>125.88553084838782</v>
          </cell>
          <cell r="AA122">
            <v>64.150137140321249</v>
          </cell>
          <cell r="AD122">
            <v>69.066704614192943</v>
          </cell>
          <cell r="AE122">
            <v>71.113087458015798</v>
          </cell>
          <cell r="AF122">
            <v>74.034200876118248</v>
          </cell>
          <cell r="AG122">
            <v>78.482224048163502</v>
          </cell>
          <cell r="AH122">
            <v>87.436975567505186</v>
          </cell>
          <cell r="BA122">
            <v>39.196263487645254</v>
          </cell>
          <cell r="BB122">
            <v>40.693460494385022</v>
          </cell>
          <cell r="BC122">
            <v>42.629985469798427</v>
          </cell>
          <cell r="BD122">
            <v>45.367112729003608</v>
          </cell>
          <cell r="BE122">
            <v>50.072514238398277</v>
          </cell>
          <cell r="BJ122">
            <v>3.4999999999999978</v>
          </cell>
        </row>
        <row r="123">
          <cell r="N123">
            <v>130</v>
          </cell>
          <cell r="P123">
            <v>4095</v>
          </cell>
          <cell r="Q123">
            <v>3486.0735</v>
          </cell>
          <cell r="R123">
            <v>2791.971</v>
          </cell>
          <cell r="S123">
            <v>1988.5319999999999</v>
          </cell>
          <cell r="T123">
            <v>1067.9759999999999</v>
          </cell>
          <cell r="W123">
            <v>274.29686666523639</v>
          </cell>
          <cell r="X123">
            <v>235.8013444721164</v>
          </cell>
          <cell r="Y123">
            <v>187.3976740056919</v>
          </cell>
          <cell r="Z123">
            <v>125.1750818726357</v>
          </cell>
          <cell r="AA123">
            <v>67.715919692958892</v>
          </cell>
          <cell r="AD123">
            <v>69.18336653741882</v>
          </cell>
          <cell r="AE123">
            <v>71.230067506391322</v>
          </cell>
          <cell r="AF123">
            <v>74.149428238300118</v>
          </cell>
          <cell r="AG123">
            <v>78.608065926757661</v>
          </cell>
          <cell r="AH123">
            <v>87.571414295961461</v>
          </cell>
          <cell r="BA123">
            <v>39.250296194358178</v>
          </cell>
          <cell r="BB123">
            <v>40.751734485509814</v>
          </cell>
          <cell r="BC123">
            <v>42.687840061343536</v>
          </cell>
          <cell r="BD123">
            <v>45.422904937058867</v>
          </cell>
          <cell r="BE123">
            <v>50.126030281496639</v>
          </cell>
          <cell r="BJ123">
            <v>3.4999999999999978</v>
          </cell>
        </row>
        <row r="124">
          <cell r="N124">
            <v>131</v>
          </cell>
          <cell r="P124">
            <v>4388.9841025486576</v>
          </cell>
          <cell r="Q124">
            <v>3731.5142839868686</v>
          </cell>
          <cell r="R124">
            <v>2978.8035103997736</v>
          </cell>
          <cell r="S124">
            <v>2122.0738135822758</v>
          </cell>
          <cell r="T124">
            <v>1143.3303587139253</v>
          </cell>
          <cell r="W124">
            <v>293.98410254865757</v>
          </cell>
          <cell r="X124">
            <v>245.44078398686861</v>
          </cell>
          <cell r="Y124">
            <v>186.83251039977358</v>
          </cell>
          <cell r="Z124">
            <v>133.54181358227584</v>
          </cell>
          <cell r="AA124">
            <v>75.354358713925421</v>
          </cell>
          <cell r="AD124">
            <v>69.300028460644711</v>
          </cell>
          <cell r="AE124">
            <v>71.347047554766846</v>
          </cell>
          <cell r="AF124">
            <v>74.264655600481987</v>
          </cell>
          <cell r="AG124">
            <v>78.733907805351805</v>
          </cell>
          <cell r="AH124">
            <v>87.705853024417735</v>
          </cell>
          <cell r="BA124">
            <v>39.304328901071102</v>
          </cell>
          <cell r="BB124">
            <v>40.810008476634607</v>
          </cell>
          <cell r="BC124">
            <v>42.745694652888645</v>
          </cell>
          <cell r="BD124">
            <v>45.478697145114126</v>
          </cell>
          <cell r="BE124">
            <v>50.179546324595002</v>
          </cell>
          <cell r="BJ124">
            <v>3.4999999999999978</v>
          </cell>
        </row>
        <row r="125">
          <cell r="N125">
            <v>132</v>
          </cell>
          <cell r="P125">
            <v>4704.0684620678521</v>
          </cell>
          <cell r="Q125">
            <v>3989.5204626797454</v>
          </cell>
          <cell r="R125">
            <v>3183.7135351275219</v>
          </cell>
          <cell r="S125">
            <v>2271.1242534863591</v>
          </cell>
          <cell r="T125">
            <v>1223.9986138300551</v>
          </cell>
          <cell r="W125">
            <v>315.08435951919455</v>
          </cell>
          <cell r="X125">
            <v>258.0061786928768</v>
          </cell>
          <cell r="Y125">
            <v>204.91002472774835</v>
          </cell>
          <cell r="Z125">
            <v>149.05043990408331</v>
          </cell>
          <cell r="AA125">
            <v>80.668255116129785</v>
          </cell>
          <cell r="AD125">
            <v>69.416690383870588</v>
          </cell>
          <cell r="AE125">
            <v>71.46402760314237</v>
          </cell>
          <cell r="AF125">
            <v>74.379882962663856</v>
          </cell>
          <cell r="AG125">
            <v>78.859749683945964</v>
          </cell>
          <cell r="AH125">
            <v>87.840291752874009</v>
          </cell>
          <cell r="BA125">
            <v>39.358361607784026</v>
          </cell>
          <cell r="BB125">
            <v>40.8682824677594</v>
          </cell>
          <cell r="BC125">
            <v>42.803549244433754</v>
          </cell>
          <cell r="BD125">
            <v>45.534489353169384</v>
          </cell>
          <cell r="BE125">
            <v>50.233062367693357</v>
          </cell>
          <cell r="BJ125">
            <v>3.4999999999999978</v>
          </cell>
        </row>
        <row r="126">
          <cell r="N126">
            <v>133</v>
          </cell>
          <cell r="P126">
            <v>5041.7675170607781</v>
          </cell>
          <cell r="Q126">
            <v>4275.9230312192458</v>
          </cell>
          <cell r="R126">
            <v>3419.8309068223257</v>
          </cell>
          <cell r="S126">
            <v>2442.7363620159467</v>
          </cell>
          <cell r="T126">
            <v>1316.4054987045693</v>
          </cell>
          <cell r="W126">
            <v>337.69905499292599</v>
          </cell>
          <cell r="X126">
            <v>286.40256853950041</v>
          </cell>
          <cell r="Y126">
            <v>236.11737169480375</v>
          </cell>
          <cell r="Z126">
            <v>171.61210852958766</v>
          </cell>
          <cell r="AA126">
            <v>92.406884874514162</v>
          </cell>
          <cell r="AD126">
            <v>69.533352307096465</v>
          </cell>
          <cell r="AE126">
            <v>71.581007651517908</v>
          </cell>
          <cell r="AF126">
            <v>74.495110324845726</v>
          </cell>
          <cell r="AG126">
            <v>78.985591562540122</v>
          </cell>
          <cell r="AH126">
            <v>87.974730481330297</v>
          </cell>
          <cell r="BA126">
            <v>39.41239431449695</v>
          </cell>
          <cell r="BB126">
            <v>40.926556458884193</v>
          </cell>
          <cell r="BC126">
            <v>42.861403835978855</v>
          </cell>
          <cell r="BD126">
            <v>45.590281561224643</v>
          </cell>
          <cell r="BE126">
            <v>50.286578410791719</v>
          </cell>
          <cell r="BJ126">
            <v>3.4999999999999978</v>
          </cell>
        </row>
        <row r="127">
          <cell r="N127">
            <v>134</v>
          </cell>
          <cell r="P127">
            <v>5403.704402525771</v>
          </cell>
          <cell r="Q127">
            <v>4591.5276308261473</v>
          </cell>
          <cell r="R127">
            <v>3671.276771076009</v>
          </cell>
          <cell r="S127">
            <v>2624.0388578665143</v>
          </cell>
          <cell r="T127">
            <v>1415.7705534617521</v>
          </cell>
          <cell r="W127">
            <v>361.93688546499288</v>
          </cell>
          <cell r="X127">
            <v>315.6045996069015</v>
          </cell>
          <cell r="Y127">
            <v>251.44586425368334</v>
          </cell>
          <cell r="Z127">
            <v>181.30249585056754</v>
          </cell>
          <cell r="AA127">
            <v>99.365054757182861</v>
          </cell>
          <cell r="AD127">
            <v>69.650014230322356</v>
          </cell>
          <cell r="AE127">
            <v>71.697987699893432</v>
          </cell>
          <cell r="AF127">
            <v>74.610337687027609</v>
          </cell>
          <cell r="AG127">
            <v>79.104601412347151</v>
          </cell>
          <cell r="AH127">
            <v>88.109271506528316</v>
          </cell>
          <cell r="BA127">
            <v>39.466427021209874</v>
          </cell>
          <cell r="BB127">
            <v>40.984830450008978</v>
          </cell>
          <cell r="BC127">
            <v>42.919258427523964</v>
          </cell>
          <cell r="BD127">
            <v>45.646073769279901</v>
          </cell>
          <cell r="BE127">
            <v>50.340094453890082</v>
          </cell>
          <cell r="BJ127">
            <v>3.4999999999999978</v>
          </cell>
        </row>
        <row r="128">
          <cell r="N128">
            <v>135</v>
          </cell>
          <cell r="P128">
            <v>5791.6187514801986</v>
          </cell>
          <cell r="Q128">
            <v>4918.821805632133</v>
          </cell>
          <cell r="R128">
            <v>3940.0382366319791</v>
          </cell>
          <cell r="S128">
            <v>2816.4641988448207</v>
          </cell>
          <cell r="T128">
            <v>1509.8750085108877</v>
          </cell>
          <cell r="W128">
            <v>387.91434895442762</v>
          </cell>
          <cell r="X128">
            <v>327.29417480598568</v>
          </cell>
          <cell r="Y128">
            <v>268.76146555597006</v>
          </cell>
          <cell r="Z128">
            <v>192.42534097830639</v>
          </cell>
          <cell r="AA128">
            <v>94.104455049135595</v>
          </cell>
          <cell r="AD128">
            <v>69.766676153548232</v>
          </cell>
          <cell r="AE128">
            <v>71.814967748268955</v>
          </cell>
          <cell r="AF128">
            <v>74.725565049209479</v>
          </cell>
          <cell r="AG128">
            <v>79.222727875098187</v>
          </cell>
          <cell r="AH128">
            <v>88.243836210467165</v>
          </cell>
          <cell r="BA128">
            <v>39.520459727922798</v>
          </cell>
          <cell r="BB128">
            <v>41.037193447861313</v>
          </cell>
          <cell r="BC128">
            <v>42.977113019069073</v>
          </cell>
          <cell r="BD128">
            <v>45.701865977335167</v>
          </cell>
          <cell r="BE128">
            <v>50.393610496988437</v>
          </cell>
          <cell r="BJ128">
            <v>3.4999999999999978</v>
          </cell>
        </row>
        <row r="129">
          <cell r="N129">
            <v>136</v>
          </cell>
          <cell r="P129">
            <v>6207.3750564265865</v>
          </cell>
          <cell r="Q129">
            <v>5279.3724854908123</v>
          </cell>
          <cell r="R129">
            <v>4225.9809384152195</v>
          </cell>
          <cell r="S129">
            <v>3006.8524773330387</v>
          </cell>
          <cell r="T129">
            <v>1610.1930896370566</v>
          </cell>
          <cell r="W129">
            <v>415.7563049463879</v>
          </cell>
          <cell r="X129">
            <v>360.55067985867936</v>
          </cell>
          <cell r="Y129">
            <v>285.94270178324041</v>
          </cell>
          <cell r="Z129">
            <v>190.38827848821802</v>
          </cell>
          <cell r="AA129">
            <v>100.31808112616886</v>
          </cell>
          <cell r="AD129">
            <v>69.883338076774123</v>
          </cell>
          <cell r="AE129">
            <v>71.931947796644479</v>
          </cell>
          <cell r="AF129">
            <v>74.840792411391348</v>
          </cell>
          <cell r="AG129">
            <v>79.340854337849223</v>
          </cell>
          <cell r="AH129">
            <v>88.378400914406001</v>
          </cell>
          <cell r="BA129">
            <v>39.574492434635722</v>
          </cell>
          <cell r="BB129">
            <v>41.087476216725996</v>
          </cell>
          <cell r="BC129">
            <v>43.030177309109042</v>
          </cell>
          <cell r="BD129">
            <v>45.757658185390426</v>
          </cell>
          <cell r="BE129">
            <v>50.447126540086799</v>
          </cell>
          <cell r="BJ129">
            <v>3.4999999999999978</v>
          </cell>
        </row>
        <row r="130">
          <cell r="N130">
            <v>137</v>
          </cell>
          <cell r="P130">
            <v>6652.971630950271</v>
          </cell>
          <cell r="Q130">
            <v>5658.3523721232059</v>
          </cell>
          <cell r="R130">
            <v>4508.7188742949984</v>
          </cell>
          <cell r="S130">
            <v>3203.4058403025556</v>
          </cell>
          <cell r="T130">
            <v>1719.793166600645</v>
          </cell>
          <cell r="W130">
            <v>445.59657452368447</v>
          </cell>
          <cell r="X130">
            <v>378.97988663239357</v>
          </cell>
          <cell r="Y130">
            <v>282.73793587977889</v>
          </cell>
          <cell r="Z130">
            <v>196.55336296951691</v>
          </cell>
          <cell r="AA130">
            <v>109.60007696358844</v>
          </cell>
          <cell r="AD130">
            <v>70</v>
          </cell>
          <cell r="AE130">
            <v>72.047345051940553</v>
          </cell>
          <cell r="AF130">
            <v>74.956019773573217</v>
          </cell>
          <cell r="AG130">
            <v>79.458980800600258</v>
          </cell>
          <cell r="AH130">
            <v>88.51296561834485</v>
          </cell>
          <cell r="BA130">
            <v>39.628525141348646</v>
          </cell>
          <cell r="BB130">
            <v>41.137758985590679</v>
          </cell>
          <cell r="BC130">
            <v>43.080106253688569</v>
          </cell>
          <cell r="BD130">
            <v>45.813450393445684</v>
          </cell>
          <cell r="BE130">
            <v>50.500642583185162</v>
          </cell>
          <cell r="BJ130">
            <v>3.4999999999999978</v>
          </cell>
        </row>
        <row r="131">
          <cell r="N131">
            <v>138</v>
          </cell>
          <cell r="P131">
            <v>7130.5502145218443</v>
          </cell>
          <cell r="Q131">
            <v>6036.010756592741</v>
          </cell>
          <cell r="R131">
            <v>4805.9908445877236</v>
          </cell>
          <cell r="S131">
            <v>3419.0988278632244</v>
          </cell>
          <cell r="T131">
            <v>1838.9689003251838</v>
          </cell>
          <cell r="W131">
            <v>477.57858357157329</v>
          </cell>
          <cell r="X131">
            <v>377.65838446953512</v>
          </cell>
          <cell r="Y131">
            <v>297.2719702927252</v>
          </cell>
          <cell r="Z131">
            <v>215.69298756066883</v>
          </cell>
          <cell r="AA131">
            <v>119.17573372453876</v>
          </cell>
          <cell r="AD131">
            <v>70.108849423225877</v>
          </cell>
          <cell r="AE131">
            <v>72.160540850040434</v>
          </cell>
          <cell r="AF131">
            <v>75.067682921736733</v>
          </cell>
          <cell r="AG131">
            <v>79.577107263351294</v>
          </cell>
          <cell r="AH131">
            <v>88.6475303222837</v>
          </cell>
          <cell r="BA131">
            <v>39.68255784806157</v>
          </cell>
          <cell r="BB131">
            <v>41.188041754455355</v>
          </cell>
          <cell r="BC131">
            <v>43.130035198268104</v>
          </cell>
          <cell r="BD131">
            <v>45.869242601500943</v>
          </cell>
          <cell r="BE131">
            <v>50.554158626283517</v>
          </cell>
          <cell r="BJ131">
            <v>3.4999999999999978</v>
          </cell>
        </row>
        <row r="132">
          <cell r="N132">
            <v>139</v>
          </cell>
          <cell r="P132">
            <v>7642.4062666695281</v>
          </cell>
          <cell r="Q132">
            <v>6469.2969047357556</v>
          </cell>
          <cell r="R132">
            <v>5159.388470628599</v>
          </cell>
          <cell r="S132">
            <v>3676.7616548947103</v>
          </cell>
          <cell r="T132">
            <v>1975.5620199340731</v>
          </cell>
          <cell r="W132">
            <v>511.85605214768384</v>
          </cell>
          <cell r="X132">
            <v>433.28614814301454</v>
          </cell>
          <cell r="Y132">
            <v>353.39762604087537</v>
          </cell>
          <cell r="Z132">
            <v>257.6628270314859</v>
          </cell>
          <cell r="AA132">
            <v>136.59311960888931</v>
          </cell>
          <cell r="AD132">
            <v>70.217698846451768</v>
          </cell>
          <cell r="AE132">
            <v>72.273736648140314</v>
          </cell>
          <cell r="AF132">
            <v>75.177145912126889</v>
          </cell>
          <cell r="AG132">
            <v>79.69523372610233</v>
          </cell>
          <cell r="AH132">
            <v>88.782095026222549</v>
          </cell>
          <cell r="BA132">
            <v>39.736590554774494</v>
          </cell>
          <cell r="BB132">
            <v>41.238324523320038</v>
          </cell>
          <cell r="BC132">
            <v>43.179964142847631</v>
          </cell>
          <cell r="BD132">
            <v>45.925034809556202</v>
          </cell>
          <cell r="BE132">
            <v>50.607674669381879</v>
          </cell>
          <cell r="BJ132">
            <v>3.4999999999999978</v>
          </cell>
        </row>
        <row r="133">
          <cell r="N133">
            <v>140</v>
          </cell>
          <cell r="P133">
            <v>8191</v>
          </cell>
          <cell r="Q133">
            <v>6941.8725000000004</v>
          </cell>
          <cell r="R133">
            <v>5542.0306</v>
          </cell>
          <cell r="S133">
            <v>3951.3384000000001</v>
          </cell>
          <cell r="T133">
            <v>2124.7454000000002</v>
          </cell>
          <cell r="W133">
            <v>548.59373333047188</v>
          </cell>
          <cell r="X133">
            <v>472.57559526424484</v>
          </cell>
          <cell r="Y133">
            <v>382.6421293714011</v>
          </cell>
          <cell r="Z133">
            <v>274.57674510528977</v>
          </cell>
          <cell r="AA133">
            <v>149.18338006592717</v>
          </cell>
          <cell r="AD133">
            <v>70.326548269677644</v>
          </cell>
          <cell r="AE133">
            <v>72.386932446240195</v>
          </cell>
          <cell r="AF133">
            <v>75.286608902517045</v>
          </cell>
          <cell r="AG133">
            <v>79.813360188853366</v>
          </cell>
          <cell r="AH133">
            <v>88.916659730161399</v>
          </cell>
          <cell r="BA133">
            <v>39.790623261487418</v>
          </cell>
          <cell r="BB133">
            <v>41.288607292184714</v>
          </cell>
          <cell r="BC133">
            <v>43.229893087427158</v>
          </cell>
          <cell r="BD133">
            <v>45.98082701761146</v>
          </cell>
          <cell r="BE133">
            <v>50.661190712480241</v>
          </cell>
          <cell r="BJ133">
            <v>3.4999999999999978</v>
          </cell>
        </row>
        <row r="134">
          <cell r="N134">
            <v>141</v>
          </cell>
          <cell r="P134">
            <v>8778.9682050973151</v>
          </cell>
          <cell r="Q134">
            <v>7443.6871411020138</v>
          </cell>
          <cell r="R134">
            <v>5945.117268491902</v>
          </cell>
          <cell r="S134">
            <v>4244.6311271645518</v>
          </cell>
          <cell r="T134">
            <v>2275.5085587612239</v>
          </cell>
          <cell r="W134">
            <v>587.96820509731515</v>
          </cell>
          <cell r="X134">
            <v>501.81464110201341</v>
          </cell>
          <cell r="Y134">
            <v>403.08666849190195</v>
          </cell>
          <cell r="Z134">
            <v>293.29272716455171</v>
          </cell>
          <cell r="AA134">
            <v>150.76315876122362</v>
          </cell>
          <cell r="AD134">
            <v>70.435397692903535</v>
          </cell>
          <cell r="AE134">
            <v>72.50012824434009</v>
          </cell>
          <cell r="AF134">
            <v>75.396071892907202</v>
          </cell>
          <cell r="AG134">
            <v>79.931486651604402</v>
          </cell>
          <cell r="AH134">
            <v>89.048420729369383</v>
          </cell>
          <cell r="BA134">
            <v>39.844655968200342</v>
          </cell>
          <cell r="BB134">
            <v>41.338890061049398</v>
          </cell>
          <cell r="BC134">
            <v>43.279822032006692</v>
          </cell>
          <cell r="BD134">
            <v>46.031609894814238</v>
          </cell>
          <cell r="BE134">
            <v>50.714706755578604</v>
          </cell>
          <cell r="BJ134">
            <v>3.4999999999999978</v>
          </cell>
        </row>
        <row r="135">
          <cell r="N135">
            <v>142</v>
          </cell>
          <cell r="P135">
            <v>9409.1369241357042</v>
          </cell>
          <cell r="Q135">
            <v>7983.6526801291457</v>
          </cell>
          <cell r="R135">
            <v>6385.9812304109018</v>
          </cell>
          <cell r="S135">
            <v>4544.6131343575453</v>
          </cell>
          <cell r="T135">
            <v>2431.3209811966663</v>
          </cell>
          <cell r="W135">
            <v>630.1687190383891</v>
          </cell>
          <cell r="X135">
            <v>539.96553902713185</v>
          </cell>
          <cell r="Y135">
            <v>440.86396191899985</v>
          </cell>
          <cell r="Z135">
            <v>299.98200719299348</v>
          </cell>
          <cell r="AA135">
            <v>155.81242243544239</v>
          </cell>
          <cell r="AD135">
            <v>70.544247116129412</v>
          </cell>
          <cell r="AE135">
            <v>72.61332404243997</v>
          </cell>
          <cell r="AF135">
            <v>75.505534883297358</v>
          </cell>
          <cell r="AG135">
            <v>80.045750258986601</v>
          </cell>
          <cell r="AH135">
            <v>89.175620204122851</v>
          </cell>
          <cell r="BA135">
            <v>39.898688674913267</v>
          </cell>
          <cell r="BB135">
            <v>41.389172829914081</v>
          </cell>
          <cell r="BC135">
            <v>43.329750976586219</v>
          </cell>
          <cell r="BD135">
            <v>46.079770001861057</v>
          </cell>
          <cell r="BE135">
            <v>50.768222798676959</v>
          </cell>
          <cell r="BJ135">
            <v>3.4999999999999978</v>
          </cell>
        </row>
        <row r="136">
          <cell r="N136">
            <v>143</v>
          </cell>
          <cell r="P136">
            <v>10084.535034121556</v>
          </cell>
          <cell r="Q136">
            <v>8562.7786974726132</v>
          </cell>
          <cell r="R136">
            <v>6827.2302181002942</v>
          </cell>
          <cell r="S136">
            <v>4847.6359909022322</v>
          </cell>
          <cell r="T136">
            <v>2595.759317782889</v>
          </cell>
          <cell r="W136">
            <v>675.39810998585199</v>
          </cell>
          <cell r="X136">
            <v>579.12601734346754</v>
          </cell>
          <cell r="Y136">
            <v>441.24898768939238</v>
          </cell>
          <cell r="Z136">
            <v>303.02285654468687</v>
          </cell>
          <cell r="AA136">
            <v>164.4383365862227</v>
          </cell>
          <cell r="AD136">
            <v>70.653096539355303</v>
          </cell>
          <cell r="AE136">
            <v>72.726519840539851</v>
          </cell>
          <cell r="AF136">
            <v>75.614997873687514</v>
          </cell>
          <cell r="AG136">
            <v>80.154679447049915</v>
          </cell>
          <cell r="AH136">
            <v>89.302819678876304</v>
          </cell>
          <cell r="BA136">
            <v>39.952721381626191</v>
          </cell>
          <cell r="BB136">
            <v>41.439455598778757</v>
          </cell>
          <cell r="BC136">
            <v>43.379679921165753</v>
          </cell>
          <cell r="BD136">
            <v>46.127930108907876</v>
          </cell>
          <cell r="BE136">
            <v>50.821738841775321</v>
          </cell>
          <cell r="BJ136">
            <v>3.4999999999999978</v>
          </cell>
        </row>
        <row r="137">
          <cell r="N137">
            <v>144</v>
          </cell>
          <cell r="P137">
            <v>10808.408805051544</v>
          </cell>
          <cell r="Q137">
            <v>9151.4797352371424</v>
          </cell>
          <cell r="R137">
            <v>7283.7866937242361</v>
          </cell>
          <cell r="S137">
            <v>5175.0661358586794</v>
          </cell>
          <cell r="T137">
            <v>2775.5993811372364</v>
          </cell>
          <cell r="W137">
            <v>723.87377092998759</v>
          </cell>
          <cell r="X137">
            <v>588.70103776452925</v>
          </cell>
          <cell r="Y137">
            <v>456.55647562394188</v>
          </cell>
          <cell r="Z137">
            <v>327.43014495644729</v>
          </cell>
          <cell r="AA137">
            <v>179.84006335434742</v>
          </cell>
          <cell r="AD137">
            <v>70.76194596258118</v>
          </cell>
          <cell r="AE137">
            <v>72.839715638639731</v>
          </cell>
          <cell r="AF137">
            <v>75.72446086407767</v>
          </cell>
          <cell r="AG137">
            <v>80.263608635113243</v>
          </cell>
          <cell r="AH137">
            <v>89.430019153629758</v>
          </cell>
          <cell r="BA137">
            <v>40.005827399112476</v>
          </cell>
          <cell r="BB137">
            <v>41.48973836764344</v>
          </cell>
          <cell r="BC137">
            <v>43.42960886574528</v>
          </cell>
          <cell r="BD137">
            <v>46.176090215954694</v>
          </cell>
          <cell r="BE137">
            <v>50.875254884873684</v>
          </cell>
          <cell r="BJ137">
            <v>3.4999999999999978</v>
          </cell>
        </row>
        <row r="138">
          <cell r="N138">
            <v>145</v>
          </cell>
          <cell r="P138">
            <v>11584.237502960397</v>
          </cell>
          <cell r="Q138">
            <v>9796.789656253608</v>
          </cell>
          <cell r="R138">
            <v>7796.1918394923478</v>
          </cell>
          <cell r="S138">
            <v>5548.8497639180305</v>
          </cell>
          <cell r="T138">
            <v>2979.465885761414</v>
          </cell>
          <cell r="W138">
            <v>775.82869790885343</v>
          </cell>
          <cell r="X138">
            <v>645.30992101646552</v>
          </cell>
          <cell r="Y138">
            <v>512.40514576811165</v>
          </cell>
          <cell r="Z138">
            <v>373.78362805935103</v>
          </cell>
          <cell r="AA138">
            <v>203.86650462417765</v>
          </cell>
          <cell r="AD138">
            <v>70.870795385807057</v>
          </cell>
          <cell r="AE138">
            <v>72.952911436739612</v>
          </cell>
          <cell r="AF138">
            <v>75.833923854467812</v>
          </cell>
          <cell r="AG138">
            <v>80.372537823176572</v>
          </cell>
          <cell r="AH138">
            <v>89.557218628383211</v>
          </cell>
          <cell r="BA138">
            <v>40.052446592012309</v>
          </cell>
          <cell r="BB138">
            <v>41.540021136508116</v>
          </cell>
          <cell r="BC138">
            <v>43.479537810324814</v>
          </cell>
          <cell r="BD138">
            <v>46.224250323001513</v>
          </cell>
          <cell r="BE138">
            <v>50.928770927972039</v>
          </cell>
          <cell r="BJ138">
            <v>3.4999999999999978</v>
          </cell>
        </row>
        <row r="139">
          <cell r="N139">
            <v>146</v>
          </cell>
          <cell r="P139">
            <v>12415.750112853173</v>
          </cell>
          <cell r="Q139">
            <v>10507.449320507641</v>
          </cell>
          <cell r="R139">
            <v>8384.3560512097483</v>
          </cell>
          <cell r="S139">
            <v>5967.009504237235</v>
          </cell>
          <cell r="T139">
            <v>3204.5051041274041</v>
          </cell>
          <cell r="W139">
            <v>831.5126098927758</v>
          </cell>
          <cell r="X139">
            <v>710.65966425403349</v>
          </cell>
          <cell r="Y139">
            <v>588.16421171740058</v>
          </cell>
          <cell r="Z139">
            <v>418.1597403192045</v>
          </cell>
          <cell r="AA139">
            <v>225.03921836599011</v>
          </cell>
          <cell r="AD139">
            <v>70.979644809032948</v>
          </cell>
          <cell r="AE139">
            <v>73.059911975288244</v>
          </cell>
          <cell r="AF139">
            <v>75.943386844857969</v>
          </cell>
          <cell r="AG139">
            <v>80.4814670112399</v>
          </cell>
          <cell r="AH139">
            <v>89.684418103136665</v>
          </cell>
          <cell r="BA139">
            <v>40.099065784912149</v>
          </cell>
          <cell r="BB139">
            <v>41.590303905372799</v>
          </cell>
          <cell r="BC139">
            <v>43.529466754904341</v>
          </cell>
          <cell r="BD139">
            <v>46.272410430048332</v>
          </cell>
          <cell r="BE139">
            <v>50.982286971070401</v>
          </cell>
          <cell r="BJ139">
            <v>3.4999999999999978</v>
          </cell>
        </row>
        <row r="140">
          <cell r="N140">
            <v>147</v>
          </cell>
          <cell r="P140">
            <v>13306.943261900544</v>
          </cell>
          <cell r="Q140">
            <v>11274.973025808331</v>
          </cell>
          <cell r="R140">
            <v>8995.4936450447676</v>
          </cell>
          <cell r="S140">
            <v>6407.293180605112</v>
          </cell>
          <cell r="T140">
            <v>3438.5141388751008</v>
          </cell>
          <cell r="W140">
            <v>891.19314904737075</v>
          </cell>
          <cell r="X140">
            <v>767.52370530068947</v>
          </cell>
          <cell r="Y140">
            <v>611.13759383501929</v>
          </cell>
          <cell r="Z140">
            <v>440.28367636787698</v>
          </cell>
          <cell r="AA140">
            <v>234.00903474769666</v>
          </cell>
          <cell r="AD140">
            <v>71.082568038258202</v>
          </cell>
          <cell r="AE140">
            <v>73.162499594857536</v>
          </cell>
          <cell r="AF140">
            <v>76.048210495050611</v>
          </cell>
          <cell r="AG140">
            <v>80.590396199303228</v>
          </cell>
          <cell r="AH140">
            <v>89.811617577890132</v>
          </cell>
          <cell r="BA140">
            <v>40.145684977811982</v>
          </cell>
          <cell r="BB140">
            <v>41.640586674237483</v>
          </cell>
          <cell r="BC140">
            <v>43.579395699483875</v>
          </cell>
          <cell r="BD140">
            <v>46.320570537095151</v>
          </cell>
          <cell r="BE140">
            <v>51.030916192165336</v>
          </cell>
          <cell r="BJ140">
            <v>3.4999999999999978</v>
          </cell>
        </row>
        <row r="141">
          <cell r="N141">
            <v>148</v>
          </cell>
          <cell r="P141">
            <v>14262.10042904369</v>
          </cell>
          <cell r="Q141">
            <v>12084.27769352872</v>
          </cell>
          <cell r="R141">
            <v>9648.3109402480568</v>
          </cell>
          <cell r="S141">
            <v>6871.4799867132497</v>
          </cell>
          <cell r="T141">
            <v>3671.064650435846</v>
          </cell>
          <cell r="W141">
            <v>955.15716714314658</v>
          </cell>
          <cell r="X141">
            <v>809.30466772038926</v>
          </cell>
          <cell r="Y141">
            <v>652.81729520328918</v>
          </cell>
          <cell r="Z141">
            <v>464.18680610813772</v>
          </cell>
          <cell r="AA141">
            <v>232.55051156074524</v>
          </cell>
          <cell r="AD141">
            <v>71.184128141237707</v>
          </cell>
          <cell r="AE141">
            <v>73.265087214426828</v>
          </cell>
          <cell r="AF141">
            <v>76.148064447889894</v>
          </cell>
          <cell r="AG141">
            <v>80.699325387366557</v>
          </cell>
          <cell r="AH141">
            <v>89.938817052643586</v>
          </cell>
          <cell r="BA141">
            <v>40.192304170711814</v>
          </cell>
          <cell r="BB141">
            <v>41.690869443102159</v>
          </cell>
          <cell r="BC141">
            <v>43.629324644063402</v>
          </cell>
          <cell r="BD141">
            <v>46.368730644141969</v>
          </cell>
          <cell r="BE141">
            <v>51.077127728003028</v>
          </cell>
          <cell r="BJ141">
            <v>3.4999999999999978</v>
          </cell>
        </row>
        <row r="142">
          <cell r="N142">
            <v>149</v>
          </cell>
          <cell r="P142">
            <v>15285.812533339058</v>
          </cell>
          <cell r="Q142">
            <v>12957.783284511519</v>
          </cell>
          <cell r="R142">
            <v>10342.380760057207</v>
          </cell>
          <cell r="S142">
            <v>7335.6614347494142</v>
          </cell>
          <cell r="T142">
            <v>3920.8109148014687</v>
          </cell>
          <cell r="W142">
            <v>1023.7121042953677</v>
          </cell>
          <cell r="X142">
            <v>873.50559098279882</v>
          </cell>
          <cell r="Y142">
            <v>694.06981980915043</v>
          </cell>
          <cell r="Z142">
            <v>464.18144803616451</v>
          </cell>
          <cell r="AA142">
            <v>249.74626436562266</v>
          </cell>
          <cell r="AD142">
            <v>71.285688244217212</v>
          </cell>
          <cell r="AE142">
            <v>73.367674833996119</v>
          </cell>
          <cell r="AF142">
            <v>76.247918400729162</v>
          </cell>
          <cell r="AG142">
            <v>80.808254575429885</v>
          </cell>
          <cell r="AH142">
            <v>90.055148444912135</v>
          </cell>
          <cell r="BA142">
            <v>40.238923363611647</v>
          </cell>
          <cell r="BB142">
            <v>41.741152211966842</v>
          </cell>
          <cell r="BC142">
            <v>43.679253588642929</v>
          </cell>
          <cell r="BD142">
            <v>46.416890751188788</v>
          </cell>
          <cell r="BE142">
            <v>51.12333926384072</v>
          </cell>
          <cell r="BJ142">
            <v>3.4999999999999978</v>
          </cell>
        </row>
        <row r="143">
          <cell r="N143">
            <v>150</v>
          </cell>
          <cell r="P143">
            <v>16383</v>
          </cell>
          <cell r="Q143">
            <v>13881.315900000001</v>
          </cell>
          <cell r="R143">
            <v>11037.2271</v>
          </cell>
          <cell r="S143">
            <v>7827.7974000000004</v>
          </cell>
          <cell r="T143">
            <v>4192.4097000000002</v>
          </cell>
          <cell r="W143">
            <v>1097.1874666609419</v>
          </cell>
          <cell r="X143">
            <v>923.53261548848241</v>
          </cell>
          <cell r="Y143">
            <v>694.84633994279284</v>
          </cell>
          <cell r="Z143">
            <v>492.1359652505862</v>
          </cell>
          <cell r="AA143">
            <v>271.59878519853146</v>
          </cell>
          <cell r="AD143">
            <v>71.387248347196717</v>
          </cell>
          <cell r="AE143">
            <v>73.470262453565411</v>
          </cell>
          <cell r="AF143">
            <v>76.347772353568445</v>
          </cell>
          <cell r="AG143">
            <v>80.917183763493213</v>
          </cell>
          <cell r="AH143">
            <v>90.16140749098561</v>
          </cell>
          <cell r="BA143">
            <v>40.28554255651148</v>
          </cell>
          <cell r="BB143">
            <v>41.791434980831518</v>
          </cell>
          <cell r="BC143">
            <v>43.729182533222463</v>
          </cell>
          <cell r="BD143">
            <v>46.465050858235607</v>
          </cell>
          <cell r="BE143">
            <v>51.169550799678412</v>
          </cell>
          <cell r="BJ143">
            <v>3.4999999999999978</v>
          </cell>
        </row>
        <row r="144">
          <cell r="N144">
            <v>151</v>
          </cell>
          <cell r="P144">
            <v>17558.936410194601</v>
          </cell>
          <cell r="Q144">
            <v>14839.057160255457</v>
          </cell>
          <cell r="R144">
            <v>11789.069905804656</v>
          </cell>
          <cell r="S144">
            <v>8380.8803485858825</v>
          </cell>
          <cell r="T144">
            <v>4489.820040086759</v>
          </cell>
          <cell r="W144">
            <v>1175.9364101946012</v>
          </cell>
          <cell r="X144">
            <v>957.74126025545593</v>
          </cell>
          <cell r="Y144">
            <v>751.84280580465565</v>
          </cell>
          <cell r="Z144">
            <v>553.08294858588215</v>
          </cell>
          <cell r="AA144">
            <v>297.41034008675888</v>
          </cell>
          <cell r="AD144">
            <v>71.488808450176208</v>
          </cell>
          <cell r="AE144">
            <v>73.572850073134703</v>
          </cell>
          <cell r="AF144">
            <v>76.447626306407713</v>
          </cell>
          <cell r="AG144">
            <v>81.023848662825003</v>
          </cell>
          <cell r="AH144">
            <v>90.267666537059071</v>
          </cell>
          <cell r="BA144">
            <v>40.332161749411313</v>
          </cell>
          <cell r="BB144">
            <v>41.841717749696201</v>
          </cell>
          <cell r="BC144">
            <v>43.77911147780199</v>
          </cell>
          <cell r="BD144">
            <v>46.513210965282425</v>
          </cell>
          <cell r="BE144">
            <v>51.215762335516104</v>
          </cell>
          <cell r="BJ144">
            <v>3.4999999999999978</v>
          </cell>
        </row>
        <row r="145">
          <cell r="N145">
            <v>152</v>
          </cell>
          <cell r="P145">
            <v>18819.273848271412</v>
          </cell>
          <cell r="Q145">
            <v>15904.16832917417</v>
          </cell>
          <cell r="R145">
            <v>12667.253227271489</v>
          </cell>
          <cell r="S145">
            <v>9003.140609013044</v>
          </cell>
          <cell r="T145">
            <v>4823.3798873119622</v>
          </cell>
          <cell r="W145">
            <v>1260.3374380768109</v>
          </cell>
          <cell r="X145">
            <v>1065.1111689187128</v>
          </cell>
          <cell r="Y145">
            <v>878.18332146683315</v>
          </cell>
          <cell r="Z145">
            <v>622.26026042716148</v>
          </cell>
          <cell r="AA145">
            <v>333.55984722520316</v>
          </cell>
          <cell r="AD145">
            <v>71.590368553155713</v>
          </cell>
          <cell r="AE145">
            <v>73.675437692703994</v>
          </cell>
          <cell r="AF145">
            <v>76.547480259246996</v>
          </cell>
          <cell r="AG145">
            <v>81.123332456233015</v>
          </cell>
          <cell r="AH145">
            <v>90.373925583132547</v>
          </cell>
          <cell r="BA145">
            <v>40.378780942311145</v>
          </cell>
          <cell r="BB145">
            <v>41.892000518560877</v>
          </cell>
          <cell r="BC145">
            <v>43.829040422381524</v>
          </cell>
          <cell r="BD145">
            <v>46.561371072329244</v>
          </cell>
          <cell r="BE145">
            <v>51.261973871353796</v>
          </cell>
          <cell r="BJ145">
            <v>3.4999999999999978</v>
          </cell>
        </row>
        <row r="146">
          <cell r="N146">
            <v>153</v>
          </cell>
          <cell r="P146">
            <v>20170.070068243116</v>
          </cell>
          <cell r="Q146">
            <v>17065.896284740498</v>
          </cell>
          <cell r="R146">
            <v>13594.62722599586</v>
          </cell>
          <cell r="S146">
            <v>9669.5315907157492</v>
          </cell>
          <cell r="T146">
            <v>5185.7250145453054</v>
          </cell>
          <cell r="W146">
            <v>1350.796219971704</v>
          </cell>
          <cell r="X146">
            <v>1161.7279555663281</v>
          </cell>
          <cell r="Y146">
            <v>927.37399872437163</v>
          </cell>
          <cell r="Z146">
            <v>666.39098170270518</v>
          </cell>
          <cell r="AA146">
            <v>362.34512723334319</v>
          </cell>
          <cell r="AD146">
            <v>71.691928656135218</v>
          </cell>
          <cell r="AE146">
            <v>73.778025312273286</v>
          </cell>
          <cell r="AF146">
            <v>76.647334212086264</v>
          </cell>
          <cell r="AG146">
            <v>81.222816249641028</v>
          </cell>
          <cell r="AH146">
            <v>90.480184629206022</v>
          </cell>
          <cell r="BA146">
            <v>40.425400135210978</v>
          </cell>
          <cell r="BB146">
            <v>41.94228328742556</v>
          </cell>
          <cell r="BC146">
            <v>43.878969366961051</v>
          </cell>
          <cell r="BD146">
            <v>46.609531179376063</v>
          </cell>
          <cell r="BE146">
            <v>51.308185407191495</v>
          </cell>
          <cell r="BJ146">
            <v>3.4999999999999978</v>
          </cell>
        </row>
        <row r="147">
          <cell r="N147">
            <v>154</v>
          </cell>
          <cell r="P147">
            <v>21617.817610103088</v>
          </cell>
          <cell r="Q147">
            <v>18290.835479908223</v>
          </cell>
          <cell r="R147">
            <v>14585.541541536553</v>
          </cell>
          <cell r="S147">
            <v>10380.876016371503</v>
          </cell>
          <cell r="T147">
            <v>5547.1319987524521</v>
          </cell>
          <cell r="W147">
            <v>1447.7475418599715</v>
          </cell>
          <cell r="X147">
            <v>1224.9391951677244</v>
          </cell>
          <cell r="Y147">
            <v>990.91431554069277</v>
          </cell>
          <cell r="Z147">
            <v>711.34442565575409</v>
          </cell>
          <cell r="AA147">
            <v>361.40698420714671</v>
          </cell>
          <cell r="AD147">
            <v>71.793488759114723</v>
          </cell>
          <cell r="AE147">
            <v>73.880612931842577</v>
          </cell>
          <cell r="AF147">
            <v>76.747188164925547</v>
          </cell>
          <cell r="AG147">
            <v>81.322300043049054</v>
          </cell>
          <cell r="AH147">
            <v>90.586443675279497</v>
          </cell>
          <cell r="BA147">
            <v>40.472019328110811</v>
          </cell>
          <cell r="BB147">
            <v>41.992566056290244</v>
          </cell>
          <cell r="BC147">
            <v>43.928898311540586</v>
          </cell>
          <cell r="BD147">
            <v>46.657691286422882</v>
          </cell>
          <cell r="BE147">
            <v>51.354396943029187</v>
          </cell>
          <cell r="BJ147">
            <v>3.4999999999999978</v>
          </cell>
        </row>
        <row r="148">
          <cell r="N148">
            <v>155</v>
          </cell>
          <cell r="P148">
            <v>23169.475005920798</v>
          </cell>
          <cell r="Q148">
            <v>19631.496172516694</v>
          </cell>
          <cell r="R148">
            <v>15650.9803664995</v>
          </cell>
          <cell r="S148">
            <v>11105.129370337838</v>
          </cell>
          <cell r="T148">
            <v>5926.7517065145412</v>
          </cell>
          <cell r="W148">
            <v>1551.6573958177105</v>
          </cell>
          <cell r="X148">
            <v>1340.6606926084714</v>
          </cell>
          <cell r="Y148">
            <v>1065.4388249629465</v>
          </cell>
          <cell r="Z148">
            <v>724.25335396633454</v>
          </cell>
          <cell r="AA148">
            <v>379.61970776208909</v>
          </cell>
          <cell r="AD148">
            <v>71.895048862094214</v>
          </cell>
          <cell r="AE148">
            <v>73.983200551411869</v>
          </cell>
          <cell r="AF148">
            <v>76.847042117764815</v>
          </cell>
          <cell r="AG148">
            <v>81.421783836457067</v>
          </cell>
          <cell r="AH148">
            <v>90.692702721352973</v>
          </cell>
          <cell r="BA148">
            <v>40.518638521010651</v>
          </cell>
          <cell r="BB148">
            <v>42.036975906461073</v>
          </cell>
          <cell r="BC148">
            <v>43.978827256120113</v>
          </cell>
          <cell r="BD148">
            <v>46.7058513934697</v>
          </cell>
          <cell r="BE148">
            <v>51.400608478866879</v>
          </cell>
          <cell r="BJ148">
            <v>3.4999999999999978</v>
          </cell>
        </row>
        <row r="149">
          <cell r="N149">
            <v>156</v>
          </cell>
          <cell r="P149">
            <v>24832.50022570635</v>
          </cell>
          <cell r="Q149">
            <v>21035.61094119585</v>
          </cell>
          <cell r="R149">
            <v>16719.722401968087</v>
          </cell>
          <cell r="S149">
            <v>11847.5858576845</v>
          </cell>
          <cell r="T149">
            <v>6324.8378074874072</v>
          </cell>
          <cell r="W149">
            <v>1663.0252197855516</v>
          </cell>
          <cell r="X149">
            <v>1404.1147686791555</v>
          </cell>
          <cell r="Y149">
            <v>1068.7420354685873</v>
          </cell>
          <cell r="Z149">
            <v>742.45648734666247</v>
          </cell>
          <cell r="AA149">
            <v>398.08610097286601</v>
          </cell>
          <cell r="AD149">
            <v>71.996608965073719</v>
          </cell>
          <cell r="AE149">
            <v>74.078973000522922</v>
          </cell>
          <cell r="AF149">
            <v>76.946896070604097</v>
          </cell>
          <cell r="AG149">
            <v>81.521267629865079</v>
          </cell>
          <cell r="AH149">
            <v>90.798961767426448</v>
          </cell>
          <cell r="BA149">
            <v>40.565257713910484</v>
          </cell>
          <cell r="BB149">
            <v>42.080366850119908</v>
          </cell>
          <cell r="BC149">
            <v>44.024818750237806</v>
          </cell>
          <cell r="BD149">
            <v>46.754011500516519</v>
          </cell>
          <cell r="BE149">
            <v>51.446820014704571</v>
          </cell>
          <cell r="BJ149">
            <v>3.4999999999999978</v>
          </cell>
        </row>
        <row r="150">
          <cell r="N150">
            <v>157</v>
          </cell>
          <cell r="P150">
            <v>26614.886523801088</v>
          </cell>
          <cell r="Q150">
            <v>22470.948692045258</v>
          </cell>
          <cell r="R150">
            <v>17837.296948251489</v>
          </cell>
          <cell r="S150">
            <v>12631.425144195997</v>
          </cell>
          <cell r="T150">
            <v>6754.8581997407164</v>
          </cell>
          <cell r="W150">
            <v>1782.3862980947379</v>
          </cell>
          <cell r="X150">
            <v>1435.3377508494086</v>
          </cell>
          <cell r="Y150">
            <v>1117.574546283402</v>
          </cell>
          <cell r="Z150">
            <v>783.83928651149654</v>
          </cell>
          <cell r="AA150">
            <v>430.02039225330918</v>
          </cell>
          <cell r="AD150">
            <v>72.091594979242075</v>
          </cell>
          <cell r="AE150">
            <v>74.173410870467364</v>
          </cell>
          <cell r="AF150">
            <v>77.043751281705866</v>
          </cell>
          <cell r="AG150">
            <v>81.620751423273092</v>
          </cell>
          <cell r="AH150">
            <v>90.905220813499923</v>
          </cell>
          <cell r="BA150">
            <v>40.611876906810316</v>
          </cell>
          <cell r="BB150">
            <v>42.123757793778736</v>
          </cell>
          <cell r="BC150">
            <v>44.067911160744309</v>
          </cell>
          <cell r="BD150">
            <v>46.802171607563338</v>
          </cell>
          <cell r="BE150">
            <v>51.493031550542263</v>
          </cell>
          <cell r="BJ150">
            <v>3.4999999999999978</v>
          </cell>
        </row>
        <row r="151">
          <cell r="N151">
            <v>158</v>
          </cell>
          <cell r="P151">
            <v>28525.200858087381</v>
          </cell>
          <cell r="Q151">
            <v>24083.827084483179</v>
          </cell>
          <cell r="R151">
            <v>19128.999695433398</v>
          </cell>
          <cell r="S151">
            <v>13566.58552810636</v>
          </cell>
          <cell r="T151">
            <v>7242.5484978683862</v>
          </cell>
          <cell r="W151">
            <v>1910.3143342862932</v>
          </cell>
          <cell r="X151">
            <v>1612.8783924379204</v>
          </cell>
          <cell r="Y151">
            <v>1291.7027471819092</v>
          </cell>
          <cell r="Z151">
            <v>935.16038391036273</v>
          </cell>
          <cell r="AA151">
            <v>487.69029812766985</v>
          </cell>
          <cell r="AD151">
            <v>72.186353905945822</v>
          </cell>
          <cell r="AE151">
            <v>74.267848740411821</v>
          </cell>
          <cell r="AF151">
            <v>77.137200185007629</v>
          </cell>
          <cell r="AG151">
            <v>81.720235216681118</v>
          </cell>
          <cell r="AH151">
            <v>91.011076811620597</v>
          </cell>
          <cell r="BA151">
            <v>40.658496099710149</v>
          </cell>
          <cell r="BB151">
            <v>42.167148737437564</v>
          </cell>
          <cell r="BC151">
            <v>44.111003571250812</v>
          </cell>
          <cell r="BD151">
            <v>46.850331714610157</v>
          </cell>
          <cell r="BE151">
            <v>51.539243086379955</v>
          </cell>
          <cell r="BJ151">
            <v>3.4999999999999978</v>
          </cell>
        </row>
        <row r="152">
          <cell r="N152">
            <v>159</v>
          </cell>
          <cell r="P152">
            <v>30572.62506667812</v>
          </cell>
          <cell r="Q152">
            <v>25818.581868809673</v>
          </cell>
          <cell r="R152">
            <v>20520.345944754354</v>
          </cell>
          <cell r="S152">
            <v>14549.512269232117</v>
          </cell>
          <cell r="T152">
            <v>7768.50402944291</v>
          </cell>
          <cell r="W152">
            <v>2047.424208590739</v>
          </cell>
          <cell r="X152">
            <v>1734.7547843264947</v>
          </cell>
          <cell r="Y152">
            <v>1391.3462493209554</v>
          </cell>
          <cell r="Z152">
            <v>982.92674112575696</v>
          </cell>
          <cell r="AA152">
            <v>525.95553157452377</v>
          </cell>
          <cell r="AD152">
            <v>72.281112832649583</v>
          </cell>
          <cell r="AE152">
            <v>74.362286610356264</v>
          </cell>
          <cell r="AF152">
            <v>77.230649088309391</v>
          </cell>
          <cell r="AG152">
            <v>81.819719010089131</v>
          </cell>
          <cell r="AH152">
            <v>91.113605194377854</v>
          </cell>
          <cell r="BA152">
            <v>40.705115292609982</v>
          </cell>
          <cell r="BB152">
            <v>42.2105396810964</v>
          </cell>
          <cell r="BC152">
            <v>44.154095981757315</v>
          </cell>
          <cell r="BD152">
            <v>46.898491821656968</v>
          </cell>
          <cell r="BE152">
            <v>51.585454622217647</v>
          </cell>
          <cell r="BJ152">
            <v>3.4999999999999978</v>
          </cell>
        </row>
        <row r="153">
          <cell r="N153">
            <v>160</v>
          </cell>
          <cell r="P153">
            <v>32767</v>
          </cell>
          <cell r="Q153">
            <v>27671.731500000002</v>
          </cell>
          <cell r="R153">
            <v>21996.487099999998</v>
          </cell>
          <cell r="S153">
            <v>15603.645400000001</v>
          </cell>
          <cell r="T153">
            <v>8355.5850000000009</v>
          </cell>
          <cell r="W153">
            <v>2194.3749333218802</v>
          </cell>
          <cell r="X153">
            <v>1853.1496311903284</v>
          </cell>
          <cell r="Y153">
            <v>1476.1411552456448</v>
          </cell>
          <cell r="Z153">
            <v>1054.1331307678847</v>
          </cell>
          <cell r="AA153">
            <v>587.08097055709095</v>
          </cell>
          <cell r="AD153">
            <v>72.375871759353331</v>
          </cell>
          <cell r="AE153">
            <v>74.456724480300707</v>
          </cell>
          <cell r="AF153">
            <v>77.324097991611154</v>
          </cell>
          <cell r="AG153">
            <v>81.919202803497143</v>
          </cell>
          <cell r="AH153">
            <v>91.216133577135096</v>
          </cell>
          <cell r="BA153">
            <v>40.751734485509814</v>
          </cell>
          <cell r="BB153">
            <v>42.253930624755228</v>
          </cell>
          <cell r="BC153">
            <v>44.197188392263818</v>
          </cell>
          <cell r="BD153">
            <v>46.946651928703787</v>
          </cell>
          <cell r="BE153">
            <v>51.631666158055346</v>
          </cell>
          <cell r="BJ153">
            <v>3.4999999999999978</v>
          </cell>
        </row>
        <row r="154">
          <cell r="N154">
            <v>161</v>
          </cell>
          <cell r="P154">
            <v>35118.87282038921</v>
          </cell>
          <cell r="Q154">
            <v>29671.935645946844</v>
          </cell>
          <cell r="R154">
            <v>23592.858760737468</v>
          </cell>
          <cell r="S154">
            <v>16804.380644556237</v>
          </cell>
          <cell r="T154">
            <v>9095.7880604808051</v>
          </cell>
          <cell r="W154">
            <v>2351.8728203892097</v>
          </cell>
          <cell r="X154">
            <v>2000.2041459468419</v>
          </cell>
          <cell r="Y154">
            <v>1596.3716607374699</v>
          </cell>
          <cell r="Z154">
            <v>1200.7352445562356</v>
          </cell>
          <cell r="AA154">
            <v>740.2030604808042</v>
          </cell>
          <cell r="AD154">
            <v>72.470630686057078</v>
          </cell>
          <cell r="AE154">
            <v>74.551162350245164</v>
          </cell>
          <cell r="AF154">
            <v>77.417546894912917</v>
          </cell>
          <cell r="AG154">
            <v>82.01744549958407</v>
          </cell>
          <cell r="AH154">
            <v>91.318661959892353</v>
          </cell>
          <cell r="BA154">
            <v>40.798353678409647</v>
          </cell>
          <cell r="BB154">
            <v>42.297321568414056</v>
          </cell>
          <cell r="BC154">
            <v>44.240280802770329</v>
          </cell>
          <cell r="BD154">
            <v>46.994812035750606</v>
          </cell>
          <cell r="BE154">
            <v>51.677877693893038</v>
          </cell>
          <cell r="BJ154">
            <v>3.4999999999999978</v>
          </cell>
        </row>
        <row r="155">
          <cell r="N155">
            <v>162</v>
          </cell>
          <cell r="P155">
            <v>37639.547696542824</v>
          </cell>
          <cell r="Q155">
            <v>31794.125939269725</v>
          </cell>
          <cell r="R155">
            <v>25425.514469014677</v>
          </cell>
          <cell r="S155">
            <v>18255.180632823271</v>
          </cell>
          <cell r="T155">
            <v>14114.830386203559</v>
          </cell>
          <cell r="W155">
            <v>2520.6748761536146</v>
          </cell>
          <cell r="X155">
            <v>2122.1902933228812</v>
          </cell>
          <cell r="Y155">
            <v>1832.6557082772088</v>
          </cell>
          <cell r="Z155">
            <v>1450.7999882670338</v>
          </cell>
          <cell r="AA155">
            <v>5019.042325722754</v>
          </cell>
          <cell r="AD155">
            <v>72.565389612760825</v>
          </cell>
          <cell r="AE155">
            <v>74.645600220189607</v>
          </cell>
          <cell r="AF155">
            <v>77.51099579821468</v>
          </cell>
          <cell r="AG155">
            <v>82.110321933176039</v>
          </cell>
          <cell r="AH155">
            <v>91.421190342649595</v>
          </cell>
          <cell r="BA155">
            <v>40.84497287130948</v>
          </cell>
          <cell r="BB155">
            <v>42.340712512072891</v>
          </cell>
          <cell r="BC155">
            <v>44.283373213276832</v>
          </cell>
          <cell r="BD155">
            <v>47.037096473408994</v>
          </cell>
          <cell r="BE155">
            <v>51.72408922973073</v>
          </cell>
          <cell r="BJ155">
            <v>3.4999999999999978</v>
          </cell>
        </row>
        <row r="156">
          <cell r="N156">
            <v>163</v>
          </cell>
          <cell r="P156">
            <v>40341.140136486232</v>
          </cell>
          <cell r="Q156">
            <v>34330.31025614978</v>
          </cell>
          <cell r="R156">
            <v>27552.998713220099</v>
          </cell>
          <cell r="S156">
            <v>24204.684081891737</v>
          </cell>
          <cell r="T156">
            <v>24204.684081891737</v>
          </cell>
          <cell r="W156">
            <v>2701.592439943408</v>
          </cell>
          <cell r="X156">
            <v>2536.1843168800551</v>
          </cell>
          <cell r="Y156">
            <v>2127.4842442054214</v>
          </cell>
          <cell r="Z156">
            <v>5949.5034490684666</v>
          </cell>
          <cell r="AA156">
            <v>10089.853695688178</v>
          </cell>
          <cell r="AD156">
            <v>72.660148539464572</v>
          </cell>
          <cell r="AE156">
            <v>74.74003809013405</v>
          </cell>
          <cell r="AF156">
            <v>77.604444701516456</v>
          </cell>
          <cell r="AG156">
            <v>82.203198366767992</v>
          </cell>
          <cell r="AH156">
            <v>91.523718725406852</v>
          </cell>
          <cell r="BA156">
            <v>40.891592064209313</v>
          </cell>
          <cell r="BB156">
            <v>42.384103455731719</v>
          </cell>
          <cell r="BC156">
            <v>44.326465623783335</v>
          </cell>
          <cell r="BD156">
            <v>47.078671550054786</v>
          </cell>
          <cell r="BE156">
            <v>51.770300765568422</v>
          </cell>
          <cell r="BJ156">
            <v>3.4999999999999978</v>
          </cell>
        </row>
        <row r="157">
          <cell r="N157">
            <v>164</v>
          </cell>
          <cell r="P157">
            <v>43236.635220206183</v>
          </cell>
          <cell r="Q157">
            <v>36967.323113276288</v>
          </cell>
          <cell r="R157">
            <v>33940.758647861854</v>
          </cell>
          <cell r="S157">
            <v>34156.941823962887</v>
          </cell>
          <cell r="T157">
            <v>34156.941823962887</v>
          </cell>
          <cell r="W157">
            <v>2895.4950837199503</v>
          </cell>
          <cell r="X157">
            <v>2637.0128571265086</v>
          </cell>
          <cell r="Y157">
            <v>6387.7599346417555</v>
          </cell>
          <cell r="Z157">
            <v>9952.2577420711496</v>
          </cell>
          <cell r="AA157">
            <v>9952.2577420711496</v>
          </cell>
          <cell r="AD157">
            <v>72.754907466168333</v>
          </cell>
          <cell r="AE157">
            <v>74.834475960078507</v>
          </cell>
          <cell r="AF157">
            <v>77.697893604818219</v>
          </cell>
          <cell r="AG157">
            <v>82.29607480035996</v>
          </cell>
          <cell r="AH157">
            <v>91.626247108164094</v>
          </cell>
          <cell r="BA157">
            <v>40.938211257109145</v>
          </cell>
          <cell r="BB157">
            <v>42.427494399390554</v>
          </cell>
          <cell r="BC157">
            <v>44.369558034289838</v>
          </cell>
          <cell r="BD157">
            <v>47.12024662670057</v>
          </cell>
          <cell r="BE157">
            <v>51.816512301406114</v>
          </cell>
          <cell r="BJ157">
            <v>3.4999999999999978</v>
          </cell>
        </row>
        <row r="158">
          <cell r="N158">
            <v>165</v>
          </cell>
          <cell r="P158">
            <v>46339.950011841604</v>
          </cell>
          <cell r="Q158">
            <v>44078.560451263736</v>
          </cell>
          <cell r="R158">
            <v>44402.940101346627</v>
          </cell>
          <cell r="S158">
            <v>44402.940101346627</v>
          </cell>
          <cell r="T158">
            <v>44541.959951382152</v>
          </cell>
          <cell r="W158">
            <v>3103.314791635421</v>
          </cell>
          <cell r="X158">
            <v>7111.237337987448</v>
          </cell>
          <cell r="Y158">
            <v>10462.181453484773</v>
          </cell>
          <cell r="Z158">
            <v>10245.99827738374</v>
          </cell>
          <cell r="AA158">
            <v>10385.018127419266</v>
          </cell>
          <cell r="AD158">
            <v>72.849666392872081</v>
          </cell>
          <cell r="AE158">
            <v>74.92891383002295</v>
          </cell>
          <cell r="AF158">
            <v>77.791342508119982</v>
          </cell>
          <cell r="AG158">
            <v>82.388951233951914</v>
          </cell>
          <cell r="AH158">
            <v>91.72877549092135</v>
          </cell>
          <cell r="BA158">
            <v>40.984830450008985</v>
          </cell>
          <cell r="BB158">
            <v>42.470885343049382</v>
          </cell>
          <cell r="BC158">
            <v>44.412650444796341</v>
          </cell>
          <cell r="BD158">
            <v>47.161821703346362</v>
          </cell>
          <cell r="BE158">
            <v>51.862723837243806</v>
          </cell>
          <cell r="BJ158">
            <v>3.4999999999999978</v>
          </cell>
        </row>
        <row r="159">
          <cell r="N159">
            <v>166</v>
          </cell>
          <cell r="P159">
            <v>49666.000451412707</v>
          </cell>
          <cell r="Q159">
            <v>49666.000451412707</v>
          </cell>
          <cell r="R159">
            <v>50162.660455926831</v>
          </cell>
          <cell r="S159">
            <v>50162.660455926831</v>
          </cell>
          <cell r="T159">
            <v>50311.658457281068</v>
          </cell>
          <cell r="W159">
            <v>3326.0504395711032</v>
          </cell>
          <cell r="X159">
            <v>5587.4400001489703</v>
          </cell>
          <cell r="Y159">
            <v>5759.720354580204</v>
          </cell>
          <cell r="Z159">
            <v>5759.720354580204</v>
          </cell>
          <cell r="AA159">
            <v>5769.6985058989158</v>
          </cell>
          <cell r="AD159">
            <v>72.944425319575828</v>
          </cell>
          <cell r="AE159">
            <v>75.022035011469043</v>
          </cell>
          <cell r="AF159">
            <v>77.884791411421745</v>
          </cell>
          <cell r="AG159">
            <v>82.481827667543882</v>
          </cell>
          <cell r="AH159">
            <v>91.831303873678593</v>
          </cell>
          <cell r="BA159">
            <v>41.027136894088379</v>
          </cell>
          <cell r="BB159">
            <v>42.51427628670821</v>
          </cell>
          <cell r="BC159">
            <v>44.455742855302844</v>
          </cell>
          <cell r="BD159">
            <v>47.203396779992147</v>
          </cell>
          <cell r="BE159">
            <v>51.908935373081505</v>
          </cell>
          <cell r="BJ159">
            <v>3.4999999999999978</v>
          </cell>
        </row>
        <row r="160">
          <cell r="N160">
            <v>167</v>
          </cell>
          <cell r="P160">
            <v>53230.773047602182</v>
          </cell>
          <cell r="Q160">
            <v>53230.773047602182</v>
          </cell>
          <cell r="R160">
            <v>53763.080778078205</v>
          </cell>
          <cell r="S160">
            <v>53763.080778078205</v>
          </cell>
          <cell r="T160">
            <v>53763.080778078205</v>
          </cell>
          <cell r="W160">
            <v>3564.7725961894757</v>
          </cell>
          <cell r="X160">
            <v>3564.7725961894757</v>
          </cell>
          <cell r="Y160">
            <v>3600.4203221513744</v>
          </cell>
          <cell r="Z160">
            <v>3600.4203221513744</v>
          </cell>
          <cell r="AA160">
            <v>3451.4223207971372</v>
          </cell>
          <cell r="AD160">
            <v>73.036560194527354</v>
          </cell>
          <cell r="AE160">
            <v>75.111147990406067</v>
          </cell>
          <cell r="AF160">
            <v>77.978240314723507</v>
          </cell>
          <cell r="AG160">
            <v>82.574704101135836</v>
          </cell>
          <cell r="AH160">
            <v>91.933832256435849</v>
          </cell>
          <cell r="BA160">
            <v>41.067363109180121</v>
          </cell>
          <cell r="BB160">
            <v>42.557667230367045</v>
          </cell>
          <cell r="BC160">
            <v>44.498835265809355</v>
          </cell>
          <cell r="BD160">
            <v>47.244971856637939</v>
          </cell>
          <cell r="BE160">
            <v>51.955146908919197</v>
          </cell>
          <cell r="BJ160">
            <v>3.4999999999999978</v>
          </cell>
        </row>
        <row r="161">
          <cell r="N161">
            <v>168</v>
          </cell>
          <cell r="P161">
            <v>57051.401716174769</v>
          </cell>
          <cell r="Q161">
            <v>57051.401716174769</v>
          </cell>
          <cell r="R161">
            <v>57621.915733336515</v>
          </cell>
          <cell r="S161">
            <v>57621.915733336515</v>
          </cell>
          <cell r="T161">
            <v>57621.915733336515</v>
          </cell>
          <cell r="W161">
            <v>3820.6286685725863</v>
          </cell>
          <cell r="X161">
            <v>3820.6286685725863</v>
          </cell>
          <cell r="Y161">
            <v>3858.8349552583095</v>
          </cell>
          <cell r="Z161">
            <v>3858.8349552583095</v>
          </cell>
          <cell r="AA161">
            <v>3858.8349552583095</v>
          </cell>
          <cell r="AD161">
            <v>73.124973399384572</v>
          </cell>
          <cell r="AE161">
            <v>75.200260969343077</v>
          </cell>
          <cell r="AF161">
            <v>78.066694029528094</v>
          </cell>
          <cell r="AG161">
            <v>82.667580534727804</v>
          </cell>
          <cell r="AH161">
            <v>92.033129415212969</v>
          </cell>
          <cell r="BA161">
            <v>41.107589324271871</v>
          </cell>
          <cell r="BB161">
            <v>42.601058174025873</v>
          </cell>
          <cell r="BC161">
            <v>44.541927676315858</v>
          </cell>
          <cell r="BD161">
            <v>47.286546933283724</v>
          </cell>
          <cell r="BE161">
            <v>52.001173105835825</v>
          </cell>
          <cell r="BJ161">
            <v>3.4999999999999978</v>
          </cell>
        </row>
        <row r="162">
          <cell r="N162">
            <v>169</v>
          </cell>
          <cell r="P162">
            <v>61146.25013335624</v>
          </cell>
          <cell r="Q162">
            <v>61146.25013335624</v>
          </cell>
          <cell r="R162">
            <v>61757.7126346898</v>
          </cell>
          <cell r="S162">
            <v>61757.7126346898</v>
          </cell>
          <cell r="T162">
            <v>61757.7126346898</v>
          </cell>
          <cell r="W162">
            <v>4094.8484171814707</v>
          </cell>
          <cell r="X162">
            <v>4094.8484171814707</v>
          </cell>
          <cell r="Y162">
            <v>4135.7969013532856</v>
          </cell>
          <cell r="Z162">
            <v>4135.7969013532856</v>
          </cell>
          <cell r="AA162">
            <v>4135.7969013532856</v>
          </cell>
          <cell r="AD162">
            <v>73.213386604241791</v>
          </cell>
          <cell r="AE162">
            <v>75.289373948280101</v>
          </cell>
          <cell r="AF162">
            <v>78.153631564737054</v>
          </cell>
          <cell r="AG162">
            <v>82.760456968319758</v>
          </cell>
          <cell r="AH162">
            <v>92.126546512350387</v>
          </cell>
          <cell r="BA162">
            <v>41.147815539363613</v>
          </cell>
          <cell r="BB162">
            <v>42.644449117684701</v>
          </cell>
          <cell r="BC162">
            <v>44.585020086822361</v>
          </cell>
          <cell r="BD162">
            <v>47.328122009929508</v>
          </cell>
          <cell r="BE162">
            <v>52.041079787427918</v>
          </cell>
          <cell r="BJ162">
            <v>3.4999999999999978</v>
          </cell>
        </row>
        <row r="163">
          <cell r="N163">
            <v>170</v>
          </cell>
          <cell r="P163">
            <v>65535</v>
          </cell>
          <cell r="Q163">
            <v>65535</v>
          </cell>
          <cell r="R163">
            <v>66190.350000000006</v>
          </cell>
          <cell r="S163">
            <v>66190.350000000006</v>
          </cell>
          <cell r="T163">
            <v>66190.350000000006</v>
          </cell>
          <cell r="W163">
            <v>4388.7498666437605</v>
          </cell>
          <cell r="X163">
            <v>4388.7498666437605</v>
          </cell>
          <cell r="Y163">
            <v>4432.6373653102055</v>
          </cell>
          <cell r="Z163">
            <v>4432.6373653102055</v>
          </cell>
          <cell r="AA163">
            <v>4432.6373653102055</v>
          </cell>
          <cell r="AD163">
            <v>73.301799809099009</v>
          </cell>
          <cell r="AE163">
            <v>75.378486927217125</v>
          </cell>
          <cell r="AF163">
            <v>78.240569099946029</v>
          </cell>
          <cell r="AG163">
            <v>82.853333401911726</v>
          </cell>
          <cell r="AH163">
            <v>92.219963609487792</v>
          </cell>
          <cell r="BA163">
            <v>41.188041754455355</v>
          </cell>
          <cell r="BB163">
            <v>42.687840061343536</v>
          </cell>
          <cell r="BC163">
            <v>44.628112497328864</v>
          </cell>
          <cell r="BD163">
            <v>47.3696970865753</v>
          </cell>
          <cell r="BE163">
            <v>52.080986469020011</v>
          </cell>
          <cell r="BJ163">
            <v>3.4999999999999978</v>
          </cell>
        </row>
        <row r="164">
          <cell r="AD164">
            <v>73.390213013956213</v>
          </cell>
          <cell r="AE164">
            <v>75.467599906154135</v>
          </cell>
          <cell r="AF164">
            <v>78.32750663515499</v>
          </cell>
          <cell r="AG164">
            <v>82.94620983550368</v>
          </cell>
          <cell r="AH164">
            <v>92.313380706625196</v>
          </cell>
          <cell r="BA164">
            <v>41.228267969547105</v>
          </cell>
          <cell r="BB164">
            <v>42.731231005002364</v>
          </cell>
          <cell r="BC164">
            <v>44.671204907835367</v>
          </cell>
          <cell r="BD164">
            <v>47.411272163221085</v>
          </cell>
          <cell r="BE164">
            <v>52.120893150612112</v>
          </cell>
        </row>
        <row r="165">
          <cell r="AD165">
            <v>73.478626218813432</v>
          </cell>
          <cell r="AE165">
            <v>75.556712885091159</v>
          </cell>
          <cell r="AF165">
            <v>78.414444170363964</v>
          </cell>
          <cell r="AG165">
            <v>83.036921590135321</v>
          </cell>
          <cell r="AH165">
            <v>92.406797803762601</v>
          </cell>
          <cell r="BA165">
            <v>41.268494184638847</v>
          </cell>
          <cell r="BB165">
            <v>42.774621948661192</v>
          </cell>
          <cell r="BC165">
            <v>44.714297318341877</v>
          </cell>
          <cell r="BD165">
            <v>47.452847239866877</v>
          </cell>
          <cell r="BE165">
            <v>52.160799832204205</v>
          </cell>
        </row>
        <row r="166">
          <cell r="AD166">
            <v>73.56703942367065</v>
          </cell>
          <cell r="AE166">
            <v>75.645825864028183</v>
          </cell>
          <cell r="AF166">
            <v>78.501381705572925</v>
          </cell>
          <cell r="AG166">
            <v>83.124654333465756</v>
          </cell>
          <cell r="AH166">
            <v>92.500214900900005</v>
          </cell>
          <cell r="BA166">
            <v>41.308720399730589</v>
          </cell>
          <cell r="BB166">
            <v>42.818012892320027</v>
          </cell>
          <cell r="BC166">
            <v>44.757389728848381</v>
          </cell>
          <cell r="BD166">
            <v>47.494422316512662</v>
          </cell>
          <cell r="BE166">
            <v>52.200706513796298</v>
          </cell>
        </row>
        <row r="167">
          <cell r="AD167">
            <v>73.655452628527868</v>
          </cell>
          <cell r="AE167">
            <v>75.734938842965192</v>
          </cell>
          <cell r="AF167">
            <v>78.5883192407819</v>
          </cell>
          <cell r="AG167">
            <v>83.21238707679619</v>
          </cell>
          <cell r="AH167">
            <v>92.593631998037409</v>
          </cell>
          <cell r="BA167">
            <v>41.348946614822331</v>
          </cell>
          <cell r="BB167">
            <v>42.861403835978855</v>
          </cell>
          <cell r="BC167">
            <v>44.800482139354884</v>
          </cell>
          <cell r="BD167">
            <v>47.535997393158453</v>
          </cell>
          <cell r="BE167">
            <v>52.240613195388391</v>
          </cell>
        </row>
        <row r="168">
          <cell r="AD168">
            <v>73.743865833385087</v>
          </cell>
          <cell r="AE168">
            <v>75.824051821902216</v>
          </cell>
          <cell r="AF168">
            <v>78.67525677599086</v>
          </cell>
          <cell r="AG168">
            <v>83.300119820126625</v>
          </cell>
          <cell r="AH168">
            <v>92.687049095174814</v>
          </cell>
          <cell r="BA168">
            <v>41.389172829914081</v>
          </cell>
          <cell r="BB168">
            <v>42.904794779637683</v>
          </cell>
          <cell r="BC168">
            <v>44.843574549861387</v>
          </cell>
          <cell r="BD168">
            <v>47.577572469804238</v>
          </cell>
          <cell r="BE168">
            <v>52.280519876980485</v>
          </cell>
        </row>
        <row r="169">
          <cell r="AD169">
            <v>73.832279038242305</v>
          </cell>
          <cell r="AE169">
            <v>75.91316480083924</v>
          </cell>
          <cell r="AF169">
            <v>78.762194311199835</v>
          </cell>
          <cell r="AG169">
            <v>83.387852563457059</v>
          </cell>
          <cell r="AH169">
            <v>92.780466192312218</v>
          </cell>
          <cell r="BA169">
            <v>41.429399045005823</v>
          </cell>
          <cell r="BB169">
            <v>42.948185723296518</v>
          </cell>
          <cell r="BC169">
            <v>44.88666696036789</v>
          </cell>
          <cell r="BD169">
            <v>47.619147546450023</v>
          </cell>
          <cell r="BE169">
            <v>52.320426558572585</v>
          </cell>
        </row>
        <row r="170">
          <cell r="AD170">
            <v>73.920692243099523</v>
          </cell>
          <cell r="AE170">
            <v>76.002103770254962</v>
          </cell>
          <cell r="AF170">
            <v>78.849131846408795</v>
          </cell>
          <cell r="AG170">
            <v>83.475585306787494</v>
          </cell>
          <cell r="AH170">
            <v>92.873883289449623</v>
          </cell>
          <cell r="BA170">
            <v>41.469625260097565</v>
          </cell>
          <cell r="BB170">
            <v>42.991576666955346</v>
          </cell>
          <cell r="BC170">
            <v>44.9297593708744</v>
          </cell>
          <cell r="BD170">
            <v>47.660722623095815</v>
          </cell>
          <cell r="BE170">
            <v>52.360333240164678</v>
          </cell>
        </row>
        <row r="171">
          <cell r="AD171">
            <v>74.008495683346354</v>
          </cell>
          <cell r="AE171">
            <v>76.084409020469636</v>
          </cell>
          <cell r="AF171">
            <v>78.93606938161777</v>
          </cell>
          <cell r="AG171">
            <v>83.563318050117928</v>
          </cell>
          <cell r="AH171">
            <v>92.967300386587027</v>
          </cell>
          <cell r="BA171">
            <v>41.509851475189308</v>
          </cell>
          <cell r="BB171">
            <v>43.030177309109042</v>
          </cell>
          <cell r="BC171">
            <v>44.972851781380903</v>
          </cell>
          <cell r="BD171">
            <v>47.7022976997416</v>
          </cell>
          <cell r="BE171">
            <v>52.400239921756771</v>
          </cell>
        </row>
        <row r="172">
          <cell r="AD172">
            <v>74.090988120365651</v>
          </cell>
          <cell r="AE172">
            <v>76.166714270684309</v>
          </cell>
          <cell r="AF172">
            <v>79.022812309215297</v>
          </cell>
          <cell r="AG172">
            <v>83.651050793448363</v>
          </cell>
          <cell r="AH172">
            <v>93.057555567360481</v>
          </cell>
          <cell r="BA172">
            <v>41.550077690281057</v>
          </cell>
          <cell r="BB172">
            <v>43.067624017543686</v>
          </cell>
          <cell r="BC172">
            <v>45.013762077986961</v>
          </cell>
          <cell r="BD172">
            <v>47.743872776387391</v>
          </cell>
          <cell r="BE172">
            <v>52.440146603348865</v>
          </cell>
        </row>
        <row r="173">
          <cell r="AD173">
            <v>74.173480557384934</v>
          </cell>
          <cell r="AE173">
            <v>76.249019520898997</v>
          </cell>
          <cell r="AF173">
            <v>79.109014469658547</v>
          </cell>
          <cell r="AG173">
            <v>83.738783536778797</v>
          </cell>
          <cell r="AH173">
            <v>93.146107887007233</v>
          </cell>
          <cell r="BA173">
            <v>41.590303905372799</v>
          </cell>
          <cell r="BB173">
            <v>43.105070725978337</v>
          </cell>
          <cell r="BC173">
            <v>45.050956883357138</v>
          </cell>
          <cell r="BD173">
            <v>47.785447853033176</v>
          </cell>
          <cell r="BE173">
            <v>52.480053284940965</v>
          </cell>
        </row>
        <row r="174">
          <cell r="AD174">
            <v>74.255972994404218</v>
          </cell>
          <cell r="AE174">
            <v>76.331324771113671</v>
          </cell>
          <cell r="AF174">
            <v>79.195216630101797</v>
          </cell>
          <cell r="AG174">
            <v>83.826516280109232</v>
          </cell>
          <cell r="AH174">
            <v>93.23466020665397</v>
          </cell>
          <cell r="BA174">
            <v>41.630530120464542</v>
          </cell>
          <cell r="BB174">
            <v>43.14251743441298</v>
          </cell>
          <cell r="BC174">
            <v>45.088151688727308</v>
          </cell>
          <cell r="BD174">
            <v>47.827022929678968</v>
          </cell>
          <cell r="BE174">
            <v>52.519959966533058</v>
          </cell>
        </row>
        <row r="175">
          <cell r="AD175">
            <v>74.338465431423501</v>
          </cell>
          <cell r="AE175">
            <v>76.413630021328345</v>
          </cell>
          <cell r="AF175">
            <v>79.281418790545047</v>
          </cell>
          <cell r="AG175">
            <v>83.914249023439666</v>
          </cell>
          <cell r="AH175">
            <v>93.323212526300722</v>
          </cell>
          <cell r="BA175">
            <v>41.670756335556291</v>
          </cell>
          <cell r="BB175">
            <v>43.179964142847631</v>
          </cell>
          <cell r="BC175">
            <v>45.125346494097485</v>
          </cell>
          <cell r="BD175">
            <v>47.868598006324753</v>
          </cell>
          <cell r="BE175">
            <v>52.559866648125151</v>
          </cell>
        </row>
        <row r="176">
          <cell r="AD176">
            <v>74.420957868442784</v>
          </cell>
          <cell r="AE176">
            <v>76.495935271543019</v>
          </cell>
          <cell r="AF176">
            <v>79.367620950988297</v>
          </cell>
          <cell r="AG176">
            <v>84.00179325525086</v>
          </cell>
          <cell r="AH176">
            <v>93.411764845947459</v>
          </cell>
          <cell r="BA176">
            <v>41.710982550648033</v>
          </cell>
          <cell r="BB176">
            <v>43.217410851282274</v>
          </cell>
          <cell r="BC176">
            <v>45.162541299467655</v>
          </cell>
          <cell r="BD176">
            <v>47.910173082970537</v>
          </cell>
          <cell r="BE176">
            <v>52.599773329717245</v>
          </cell>
        </row>
        <row r="177">
          <cell r="AD177">
            <v>74.503450305462081</v>
          </cell>
          <cell r="AE177">
            <v>76.578240521757706</v>
          </cell>
          <cell r="AF177">
            <v>79.453823111431561</v>
          </cell>
          <cell r="AG177">
            <v>84.08118060043364</v>
          </cell>
          <cell r="AH177">
            <v>93.500317165594211</v>
          </cell>
          <cell r="BA177">
            <v>41.751208765739776</v>
          </cell>
          <cell r="BB177">
            <v>43.254857559716925</v>
          </cell>
          <cell r="BC177">
            <v>45.199736104837832</v>
          </cell>
          <cell r="BD177">
            <v>47.951748159616329</v>
          </cell>
          <cell r="BE177">
            <v>52.639680011309345</v>
          </cell>
        </row>
        <row r="178">
          <cell r="AD178">
            <v>74.585942742481365</v>
          </cell>
          <cell r="AE178">
            <v>76.66054577197238</v>
          </cell>
          <cell r="AF178">
            <v>79.540025271874811</v>
          </cell>
          <cell r="AG178">
            <v>84.160567945616407</v>
          </cell>
          <cell r="AH178">
            <v>93.588869485240949</v>
          </cell>
          <cell r="BA178">
            <v>41.791434980831518</v>
          </cell>
          <cell r="BB178">
            <v>43.292304268151575</v>
          </cell>
          <cell r="BC178">
            <v>45.236930910208002</v>
          </cell>
          <cell r="BD178">
            <v>47.993323236262114</v>
          </cell>
          <cell r="BE178">
            <v>52.679586692901438</v>
          </cell>
        </row>
        <row r="179">
          <cell r="AD179">
            <v>74.668435179500648</v>
          </cell>
          <cell r="AE179">
            <v>76.742851022187054</v>
          </cell>
          <cell r="AF179">
            <v>79.626227432318061</v>
          </cell>
          <cell r="AG179">
            <v>84.239955290799188</v>
          </cell>
          <cell r="AH179">
            <v>93.6774218048877</v>
          </cell>
          <cell r="BA179">
            <v>41.831661195923267</v>
          </cell>
          <cell r="BB179">
            <v>43.329750976586219</v>
          </cell>
          <cell r="BC179">
            <v>45.274125715578172</v>
          </cell>
          <cell r="BD179">
            <v>48.030128751164234</v>
          </cell>
          <cell r="BE179">
            <v>52.719493374493531</v>
          </cell>
        </row>
        <row r="180">
          <cell r="AD180">
            <v>74.750927616519931</v>
          </cell>
          <cell r="AE180">
            <v>76.825156272401728</v>
          </cell>
          <cell r="AF180">
            <v>79.71242959276131</v>
          </cell>
          <cell r="AG180">
            <v>84.319342635981968</v>
          </cell>
          <cell r="AH180">
            <v>93.765974124534438</v>
          </cell>
          <cell r="BA180">
            <v>41.87188741101501</v>
          </cell>
          <cell r="BB180">
            <v>43.367197685020869</v>
          </cell>
          <cell r="BC180">
            <v>45.31132052094835</v>
          </cell>
          <cell r="BD180">
            <v>48.066021750983474</v>
          </cell>
          <cell r="BE180">
            <v>52.759400056085624</v>
          </cell>
        </row>
        <row r="181">
          <cell r="AD181">
            <v>74.833420053539214</v>
          </cell>
          <cell r="AE181">
            <v>76.907461522616416</v>
          </cell>
          <cell r="AF181">
            <v>79.79863175320456</v>
          </cell>
          <cell r="AG181">
            <v>84.398729981164735</v>
          </cell>
          <cell r="AH181">
            <v>93.85452644418119</v>
          </cell>
          <cell r="BA181">
            <v>41.912113626106752</v>
          </cell>
          <cell r="BB181">
            <v>43.404644393455513</v>
          </cell>
          <cell r="BC181">
            <v>45.34851532631852</v>
          </cell>
          <cell r="BD181">
            <v>48.101914750802706</v>
          </cell>
          <cell r="BE181">
            <v>52.799306737677718</v>
          </cell>
        </row>
        <row r="182">
          <cell r="AD182">
            <v>74.915912490558512</v>
          </cell>
          <cell r="AE182">
            <v>76.989766772831089</v>
          </cell>
          <cell r="AF182">
            <v>79.88483391364781</v>
          </cell>
          <cell r="AG182">
            <v>84.478117326347515</v>
          </cell>
          <cell r="AH182">
            <v>93.943078763827941</v>
          </cell>
          <cell r="BA182">
            <v>41.952339841198494</v>
          </cell>
          <cell r="BB182">
            <v>43.442091101890163</v>
          </cell>
          <cell r="BC182">
            <v>45.385710131688697</v>
          </cell>
          <cell r="BD182">
            <v>48.137807750621946</v>
          </cell>
          <cell r="BE182">
            <v>52.839213419269818</v>
          </cell>
        </row>
        <row r="183">
          <cell r="AD183">
            <v>74.998404927577795</v>
          </cell>
          <cell r="AE183">
            <v>77.06778397927944</v>
          </cell>
          <cell r="AF183">
            <v>79.97103607409106</v>
          </cell>
          <cell r="AG183">
            <v>84.557504671530296</v>
          </cell>
          <cell r="AH183">
            <v>94.027056817114342</v>
          </cell>
          <cell r="BA183">
            <v>41.992566056290244</v>
          </cell>
          <cell r="BB183">
            <v>43.479537810324807</v>
          </cell>
          <cell r="BC183">
            <v>45.422904937058867</v>
          </cell>
          <cell r="BD183">
            <v>48.173700750441178</v>
          </cell>
          <cell r="BE183">
            <v>52.879120100861911</v>
          </cell>
        </row>
        <row r="184">
          <cell r="AD184">
            <v>75.075479910097457</v>
          </cell>
          <cell r="AE184">
            <v>77.145192343015793</v>
          </cell>
          <cell r="AF184">
            <v>80.053817475702374</v>
          </cell>
          <cell r="AG184">
            <v>84.636892016713063</v>
          </cell>
          <cell r="AH184">
            <v>94.102803318799971</v>
          </cell>
          <cell r="BA184">
            <v>42.028297717729309</v>
          </cell>
          <cell r="BB184">
            <v>43.516984518759458</v>
          </cell>
          <cell r="BC184">
            <v>45.460099742429037</v>
          </cell>
          <cell r="BD184">
            <v>48.209593750260417</v>
          </cell>
          <cell r="BE184">
            <v>52.919026782454004</v>
          </cell>
        </row>
        <row r="185">
          <cell r="AD185">
            <v>75.152448075388719</v>
          </cell>
          <cell r="AE185">
            <v>77.222600706752132</v>
          </cell>
          <cell r="AF185">
            <v>80.134867890916794</v>
          </cell>
          <cell r="AG185">
            <v>84.716279361895843</v>
          </cell>
          <cell r="AH185">
            <v>94.1785498204856</v>
          </cell>
          <cell r="BA185">
            <v>42.063010472656373</v>
          </cell>
          <cell r="BB185">
            <v>43.554431227194108</v>
          </cell>
          <cell r="BC185">
            <v>45.497294547799214</v>
          </cell>
          <cell r="BD185">
            <v>48.24548675007965</v>
          </cell>
          <cell r="BE185">
            <v>52.958933464046098</v>
          </cell>
        </row>
        <row r="186">
          <cell r="AD186">
            <v>75.229416240679981</v>
          </cell>
          <cell r="AE186">
            <v>77.300009070488485</v>
          </cell>
          <cell r="AF186">
            <v>80.215918306131215</v>
          </cell>
          <cell r="AG186">
            <v>84.795666707078624</v>
          </cell>
          <cell r="AH186">
            <v>94.254296322171228</v>
          </cell>
          <cell r="BA186">
            <v>42.097723227583437</v>
          </cell>
          <cell r="BB186">
            <v>43.591877935628752</v>
          </cell>
          <cell r="BC186">
            <v>45.534489353169384</v>
          </cell>
          <cell r="BD186">
            <v>48.281379749898889</v>
          </cell>
          <cell r="BE186">
            <v>52.998840145638198</v>
          </cell>
        </row>
        <row r="187">
          <cell r="AD187">
            <v>75.306384405971258</v>
          </cell>
          <cell r="AE187">
            <v>77.377417434224824</v>
          </cell>
          <cell r="AF187">
            <v>80.296968721345635</v>
          </cell>
          <cell r="AG187">
            <v>84.87505405226139</v>
          </cell>
          <cell r="AH187">
            <v>94.330042823856857</v>
          </cell>
          <cell r="BA187">
            <v>42.132435982510501</v>
          </cell>
          <cell r="BB187">
            <v>43.629324644063402</v>
          </cell>
          <cell r="BC187">
            <v>45.571684158539561</v>
          </cell>
          <cell r="BD187">
            <v>48.317272749718121</v>
          </cell>
          <cell r="BE187">
            <v>53.033462597729766</v>
          </cell>
        </row>
        <row r="188">
          <cell r="AD188">
            <v>75.38335257126252</v>
          </cell>
          <cell r="AE188">
            <v>77.454825797961163</v>
          </cell>
          <cell r="AF188">
            <v>80.378019136560056</v>
          </cell>
          <cell r="AG188">
            <v>84.954441397444171</v>
          </cell>
          <cell r="AH188">
            <v>94.405789325542486</v>
          </cell>
          <cell r="BA188">
            <v>42.167148737437564</v>
          </cell>
          <cell r="BB188">
            <v>43.666771352498046</v>
          </cell>
          <cell r="BC188">
            <v>45.608878963909731</v>
          </cell>
          <cell r="BD188">
            <v>48.353165749537354</v>
          </cell>
          <cell r="BE188">
            <v>53.067926870763252</v>
          </cell>
        </row>
        <row r="189">
          <cell r="AD189">
            <v>75.460320736553783</v>
          </cell>
          <cell r="AE189">
            <v>77.532234161697517</v>
          </cell>
          <cell r="AF189">
            <v>80.459069551774476</v>
          </cell>
          <cell r="AG189">
            <v>85.030832425973387</v>
          </cell>
          <cell r="AH189">
            <v>94.4815358272281</v>
          </cell>
          <cell r="BA189">
            <v>42.201861492364635</v>
          </cell>
          <cell r="BB189">
            <v>43.704218060932696</v>
          </cell>
          <cell r="BC189">
            <v>45.646073769279901</v>
          </cell>
          <cell r="BD189">
            <v>48.389058749356593</v>
          </cell>
          <cell r="BE189">
            <v>53.102391143796744</v>
          </cell>
        </row>
        <row r="190">
          <cell r="AD190">
            <v>75.537288901845045</v>
          </cell>
          <cell r="AE190">
            <v>77.609642525433856</v>
          </cell>
          <cell r="AF190">
            <v>80.540119966988897</v>
          </cell>
          <cell r="AG190">
            <v>85.103188187775231</v>
          </cell>
          <cell r="AH190">
            <v>94.557282328913729</v>
          </cell>
          <cell r="BA190">
            <v>42.236574247291699</v>
          </cell>
          <cell r="BB190">
            <v>43.741664769367347</v>
          </cell>
          <cell r="BC190">
            <v>45.683268574650079</v>
          </cell>
          <cell r="BD190">
            <v>48.424951749175825</v>
          </cell>
          <cell r="BE190">
            <v>53.13685541683023</v>
          </cell>
        </row>
        <row r="191">
          <cell r="AD191">
            <v>75.614257067136322</v>
          </cell>
          <cell r="AE191">
            <v>77.687050889170209</v>
          </cell>
          <cell r="AF191">
            <v>80.621170382203317</v>
          </cell>
          <cell r="AG191">
            <v>85.175543949577076</v>
          </cell>
          <cell r="AH191">
            <v>94.633028830599358</v>
          </cell>
          <cell r="BA191">
            <v>42.271287002218763</v>
          </cell>
          <cell r="BB191">
            <v>43.77911147780199</v>
          </cell>
          <cell r="BC191">
            <v>45.720463380020249</v>
          </cell>
          <cell r="BD191">
            <v>48.460844748995065</v>
          </cell>
          <cell r="BE191">
            <v>53.171319689863722</v>
          </cell>
        </row>
        <row r="192">
          <cell r="AD192">
            <v>75.691225232427584</v>
          </cell>
          <cell r="AE192">
            <v>77.764459252906548</v>
          </cell>
          <cell r="AF192">
            <v>80.702220797417738</v>
          </cell>
          <cell r="AG192">
            <v>85.247899711378935</v>
          </cell>
          <cell r="AH192">
            <v>94.708775332284986</v>
          </cell>
          <cell r="BA192">
            <v>42.305999757145827</v>
          </cell>
          <cell r="BB192">
            <v>43.816558186236641</v>
          </cell>
          <cell r="BC192">
            <v>45.757658185390426</v>
          </cell>
          <cell r="BD192">
            <v>48.496737748814297</v>
          </cell>
          <cell r="BE192">
            <v>53.205783962897208</v>
          </cell>
        </row>
        <row r="193">
          <cell r="AD193">
            <v>75.768193397718846</v>
          </cell>
          <cell r="AE193">
            <v>77.841867616642901</v>
          </cell>
          <cell r="AF193">
            <v>80.783271212632158</v>
          </cell>
          <cell r="AG193">
            <v>85.320255473180779</v>
          </cell>
          <cell r="AH193">
            <v>94.784521833970615</v>
          </cell>
          <cell r="BA193">
            <v>42.340712512072891</v>
          </cell>
          <cell r="BB193">
            <v>43.854004894671284</v>
          </cell>
          <cell r="BC193">
            <v>45.794852990760596</v>
          </cell>
          <cell r="BD193">
            <v>48.532630748633537</v>
          </cell>
          <cell r="BE193">
            <v>53.240248235930693</v>
          </cell>
        </row>
        <row r="194">
          <cell r="AD194">
            <v>75.845161563010109</v>
          </cell>
          <cell r="AE194">
            <v>77.91927598037924</v>
          </cell>
          <cell r="AF194">
            <v>80.864321627846579</v>
          </cell>
          <cell r="AG194">
            <v>85.392611234982624</v>
          </cell>
          <cell r="AH194">
            <v>94.860268335656244</v>
          </cell>
          <cell r="BA194">
            <v>42.375425266999954</v>
          </cell>
          <cell r="BB194">
            <v>43.891451603105935</v>
          </cell>
          <cell r="BC194">
            <v>45.832047796130773</v>
          </cell>
          <cell r="BD194">
            <v>48.568523748452769</v>
          </cell>
          <cell r="BE194">
            <v>53.274712508964186</v>
          </cell>
        </row>
        <row r="195">
          <cell r="AD195">
            <v>75.922129728301385</v>
          </cell>
          <cell r="AE195">
            <v>77.996684344115593</v>
          </cell>
          <cell r="AF195">
            <v>80.945372043060999</v>
          </cell>
          <cell r="AG195">
            <v>85.464966996784469</v>
          </cell>
          <cell r="AH195">
            <v>94.936014837341872</v>
          </cell>
          <cell r="BA195">
            <v>42.410138021927018</v>
          </cell>
          <cell r="BB195">
            <v>43.928898311540578</v>
          </cell>
          <cell r="BC195">
            <v>45.869242601500943</v>
          </cell>
          <cell r="BD195">
            <v>48.604416748272008</v>
          </cell>
          <cell r="BE195">
            <v>53.309176781997671</v>
          </cell>
        </row>
        <row r="196">
          <cell r="AD196">
            <v>75.999097893592648</v>
          </cell>
          <cell r="AE196">
            <v>78.068193736526268</v>
          </cell>
          <cell r="AF196">
            <v>81.02378934476593</v>
          </cell>
          <cell r="AG196">
            <v>85.537322758586328</v>
          </cell>
          <cell r="AH196">
            <v>95.011078787937279</v>
          </cell>
          <cell r="BA196">
            <v>42.444850776854082</v>
          </cell>
          <cell r="BB196">
            <v>43.966345019975229</v>
          </cell>
          <cell r="BC196">
            <v>45.906437406871113</v>
          </cell>
          <cell r="BD196">
            <v>48.640309748091241</v>
          </cell>
          <cell r="BE196">
            <v>53.343641055031163</v>
          </cell>
        </row>
        <row r="197">
          <cell r="AD197">
            <v>76.070972142474872</v>
          </cell>
          <cell r="AE197">
            <v>78.139439149396253</v>
          </cell>
          <cell r="AF197">
            <v>81.096762731680187</v>
          </cell>
          <cell r="AG197">
            <v>85.609678520388172</v>
          </cell>
          <cell r="AH197">
            <v>95.082429458741387</v>
          </cell>
          <cell r="BA197">
            <v>42.479563531781146</v>
          </cell>
          <cell r="BB197">
            <v>44.003272544984547</v>
          </cell>
          <cell r="BC197">
            <v>45.94363221224129</v>
          </cell>
          <cell r="BD197">
            <v>48.67620274791048</v>
          </cell>
          <cell r="BE197">
            <v>53.378105328064649</v>
          </cell>
        </row>
        <row r="198">
          <cell r="AD198">
            <v>76.142785979989682</v>
          </cell>
          <cell r="AE198">
            <v>78.210684562266223</v>
          </cell>
          <cell r="AF198">
            <v>81.169736118594443</v>
          </cell>
          <cell r="AG198">
            <v>85.682034282190017</v>
          </cell>
          <cell r="AH198">
            <v>95.153780129545481</v>
          </cell>
          <cell r="BA198">
            <v>42.51427628670821</v>
          </cell>
          <cell r="BB198">
            <v>44.035591852864428</v>
          </cell>
          <cell r="BC198">
            <v>45.98082701761146</v>
          </cell>
          <cell r="BD198">
            <v>48.712095747729713</v>
          </cell>
          <cell r="BE198">
            <v>53.412569601098134</v>
          </cell>
        </row>
        <row r="199">
          <cell r="AD199">
            <v>76.214599817504492</v>
          </cell>
          <cell r="AE199">
            <v>78.281929975136208</v>
          </cell>
          <cell r="AF199">
            <v>81.242709505508685</v>
          </cell>
          <cell r="AG199">
            <v>85.754390043991862</v>
          </cell>
          <cell r="AH199">
            <v>95.225130800349589</v>
          </cell>
          <cell r="BA199">
            <v>42.548989041635274</v>
          </cell>
          <cell r="BB199">
            <v>44.067911160744309</v>
          </cell>
          <cell r="BC199">
            <v>46.01555652579863</v>
          </cell>
          <cell r="BD199">
            <v>48.747988747548945</v>
          </cell>
          <cell r="BE199">
            <v>53.447033874131627</v>
          </cell>
        </row>
        <row r="200">
          <cell r="AD200">
            <v>76.286413655019302</v>
          </cell>
          <cell r="AE200">
            <v>78.353175388006179</v>
          </cell>
          <cell r="AF200">
            <v>81.315682892422942</v>
          </cell>
          <cell r="AG200">
            <v>85.82674580579372</v>
          </cell>
          <cell r="AH200">
            <v>95.296481471153683</v>
          </cell>
          <cell r="BA200">
            <v>42.583701796562345</v>
          </cell>
          <cell r="BB200">
            <v>44.100230468624183</v>
          </cell>
          <cell r="BC200">
            <v>46.047663263829847</v>
          </cell>
          <cell r="BD200">
            <v>48.783881747368184</v>
          </cell>
          <cell r="BE200">
            <v>53.481498147165112</v>
          </cell>
        </row>
        <row r="201">
          <cell r="AD201">
            <v>76.358227492534112</v>
          </cell>
          <cell r="AE201">
            <v>78.424420800876163</v>
          </cell>
          <cell r="AF201">
            <v>81.388656279337198</v>
          </cell>
          <cell r="AG201">
            <v>85.899101567595565</v>
          </cell>
          <cell r="AH201">
            <v>95.367832141957777</v>
          </cell>
          <cell r="BA201">
            <v>42.618414551489408</v>
          </cell>
          <cell r="BB201">
            <v>44.132549776504064</v>
          </cell>
          <cell r="BC201">
            <v>46.079770001861057</v>
          </cell>
          <cell r="BD201">
            <v>48.819774747187417</v>
          </cell>
          <cell r="BE201">
            <v>53.515962420198605</v>
          </cell>
        </row>
        <row r="202">
          <cell r="AD202">
            <v>76.430041330048923</v>
          </cell>
          <cell r="AE202">
            <v>78.495666213746148</v>
          </cell>
          <cell r="AF202">
            <v>81.461629666251454</v>
          </cell>
          <cell r="AG202">
            <v>85.97145732939741</v>
          </cell>
          <cell r="AH202">
            <v>95.439182812761885</v>
          </cell>
          <cell r="BA202">
            <v>42.653127306416472</v>
          </cell>
          <cell r="BB202">
            <v>44.164869084383938</v>
          </cell>
          <cell r="BC202">
            <v>46.111876739892267</v>
          </cell>
          <cell r="BD202">
            <v>48.855667747006656</v>
          </cell>
          <cell r="BE202">
            <v>53.55042669323209</v>
          </cell>
        </row>
        <row r="203">
          <cell r="AD203">
            <v>76.501855167563733</v>
          </cell>
          <cell r="AE203">
            <v>78.566911626616118</v>
          </cell>
          <cell r="AF203">
            <v>81.534603053165696</v>
          </cell>
          <cell r="AG203">
            <v>86.045919706798657</v>
          </cell>
          <cell r="AH203">
            <v>95.510533483565979</v>
          </cell>
          <cell r="BA203">
            <v>42.687840061343536</v>
          </cell>
          <cell r="BB203">
            <v>44.197188392263818</v>
          </cell>
          <cell r="BC203">
            <v>46.143983477923484</v>
          </cell>
          <cell r="BD203">
            <v>48.891560746825888</v>
          </cell>
          <cell r="BE203">
            <v>53.584890966265583</v>
          </cell>
        </row>
        <row r="204">
          <cell r="AD204">
            <v>76.573669005078543</v>
          </cell>
          <cell r="AE204">
            <v>78.638157039486103</v>
          </cell>
          <cell r="AF204">
            <v>81.607576440079953</v>
          </cell>
          <cell r="AG204">
            <v>86.121754469336281</v>
          </cell>
          <cell r="AH204">
            <v>95.581884154370087</v>
          </cell>
          <cell r="BA204">
            <v>42.7225528162706</v>
          </cell>
          <cell r="BB204">
            <v>44.229507700143699</v>
          </cell>
          <cell r="BC204">
            <v>46.176090215954694</v>
          </cell>
          <cell r="BD204">
            <v>48.927453746645128</v>
          </cell>
          <cell r="BE204">
            <v>53.619355239299068</v>
          </cell>
        </row>
        <row r="205">
          <cell r="AD205">
            <v>76.645482842593353</v>
          </cell>
          <cell r="AE205">
            <v>78.709402452356088</v>
          </cell>
          <cell r="AF205">
            <v>81.680549826994209</v>
          </cell>
          <cell r="AG205">
            <v>86.197589231873891</v>
          </cell>
          <cell r="AH205">
            <v>95.653234825174181</v>
          </cell>
          <cell r="BA205">
            <v>42.757265571197664</v>
          </cell>
          <cell r="BB205">
            <v>44.261827008023573</v>
          </cell>
          <cell r="BC205">
            <v>46.208196953985905</v>
          </cell>
          <cell r="BD205">
            <v>48.96334674646436</v>
          </cell>
          <cell r="BE205">
            <v>53.653819512332554</v>
          </cell>
        </row>
        <row r="206">
          <cell r="AD206">
            <v>76.717296680108163</v>
          </cell>
          <cell r="AE206">
            <v>78.780647865226058</v>
          </cell>
          <cell r="AF206">
            <v>81.753523213908451</v>
          </cell>
          <cell r="AG206">
            <v>86.273423994411502</v>
          </cell>
          <cell r="AH206">
            <v>95.724585495978289</v>
          </cell>
          <cell r="BA206">
            <v>42.791978326124728</v>
          </cell>
          <cell r="BB206">
            <v>44.294146315903454</v>
          </cell>
          <cell r="BC206">
            <v>46.240303692017122</v>
          </cell>
          <cell r="BD206">
            <v>48.9992397462836</v>
          </cell>
          <cell r="BE206">
            <v>53.688283785366046</v>
          </cell>
        </row>
        <row r="207">
          <cell r="AD207">
            <v>76.789110517622973</v>
          </cell>
          <cell r="AE207">
            <v>78.851893278096043</v>
          </cell>
          <cell r="AF207">
            <v>81.826496600822708</v>
          </cell>
          <cell r="AG207">
            <v>86.349258756949112</v>
          </cell>
          <cell r="AH207">
            <v>95.795936166782383</v>
          </cell>
          <cell r="BA207">
            <v>42.826691081051791</v>
          </cell>
          <cell r="BB207">
            <v>44.326465623783335</v>
          </cell>
          <cell r="BC207">
            <v>46.272410430048332</v>
          </cell>
          <cell r="BD207">
            <v>49.030333272797542</v>
          </cell>
          <cell r="BE207">
            <v>53.722748058399532</v>
          </cell>
        </row>
        <row r="208">
          <cell r="AD208">
            <v>76.860924355137783</v>
          </cell>
          <cell r="AE208">
            <v>78.923138690966013</v>
          </cell>
          <cell r="AF208">
            <v>81.899469987736964</v>
          </cell>
          <cell r="AG208">
            <v>86.425093519486722</v>
          </cell>
          <cell r="AH208">
            <v>95.867286837586477</v>
          </cell>
          <cell r="BA208">
            <v>42.861403835978855</v>
          </cell>
          <cell r="BB208">
            <v>44.358784931663209</v>
          </cell>
          <cell r="BC208">
            <v>46.304517168079542</v>
          </cell>
          <cell r="BD208">
            <v>49.061322941292346</v>
          </cell>
          <cell r="BE208">
            <v>53.757212331433024</v>
          </cell>
        </row>
        <row r="209">
          <cell r="AD209">
            <v>76.932738192652593</v>
          </cell>
          <cell r="AE209">
            <v>78.994384103835998</v>
          </cell>
          <cell r="AF209">
            <v>81.972443374651206</v>
          </cell>
          <cell r="AG209">
            <v>86.500928282024347</v>
          </cell>
          <cell r="AH209">
            <v>95.938637508390585</v>
          </cell>
          <cell r="BA209">
            <v>42.896116590905919</v>
          </cell>
          <cell r="BB209">
            <v>44.39110423954309</v>
          </cell>
          <cell r="BC209">
            <v>46.336623906110759</v>
          </cell>
          <cell r="BD209">
            <v>49.09231260978715</v>
          </cell>
          <cell r="BE209">
            <v>53.79167660446651</v>
          </cell>
        </row>
        <row r="210">
          <cell r="AD210">
            <v>77.004247194324648</v>
          </cell>
          <cell r="AE210">
            <v>79.061386416569832</v>
          </cell>
          <cell r="AF210">
            <v>82.041007317281839</v>
          </cell>
          <cell r="AG210">
            <v>86.576763044561957</v>
          </cell>
          <cell r="AH210">
            <v>96.008512635801992</v>
          </cell>
          <cell r="BA210">
            <v>42.930829345832983</v>
          </cell>
          <cell r="BB210">
            <v>44.423423547422971</v>
          </cell>
          <cell r="BC210">
            <v>46.368730644141969</v>
          </cell>
          <cell r="BD210">
            <v>49.123302278281955</v>
          </cell>
          <cell r="BE210">
            <v>53.826140877499995</v>
          </cell>
        </row>
        <row r="211">
          <cell r="AD211">
            <v>77.07125187397483</v>
          </cell>
          <cell r="AE211">
            <v>79.128025648620252</v>
          </cell>
          <cell r="AF211">
            <v>82.106895829081836</v>
          </cell>
          <cell r="AG211">
            <v>86.652597807099568</v>
          </cell>
          <cell r="AH211">
            <v>96.069322745727362</v>
          </cell>
          <cell r="BA211">
            <v>42.965542100760054</v>
          </cell>
          <cell r="BB211">
            <v>44.455742855302844</v>
          </cell>
          <cell r="BC211">
            <v>46.400837382173179</v>
          </cell>
          <cell r="BD211">
            <v>49.154291946776759</v>
          </cell>
          <cell r="BE211">
            <v>53.860605150533488</v>
          </cell>
        </row>
        <row r="212">
          <cell r="AD212">
            <v>77.138256553625013</v>
          </cell>
          <cell r="AE212">
            <v>79.194664880670672</v>
          </cell>
          <cell r="AF212">
            <v>82.172784340881819</v>
          </cell>
          <cell r="AG212">
            <v>86.728432569637178</v>
          </cell>
          <cell r="AH212">
            <v>96.130132855652732</v>
          </cell>
          <cell r="BA212">
            <v>43.000219942361319</v>
          </cell>
          <cell r="BB212">
            <v>44.488062163182725</v>
          </cell>
          <cell r="BC212">
            <v>46.432944120204397</v>
          </cell>
          <cell r="BD212">
            <v>49.18528161527157</v>
          </cell>
          <cell r="BE212">
            <v>53.895069423566973</v>
          </cell>
        </row>
        <row r="213">
          <cell r="AD213">
            <v>77.205261233275195</v>
          </cell>
          <cell r="AE213">
            <v>79.261304112721092</v>
          </cell>
          <cell r="AF213">
            <v>82.238672852681816</v>
          </cell>
          <cell r="AG213">
            <v>86.804267332174788</v>
          </cell>
          <cell r="AH213">
            <v>96.190942965578103</v>
          </cell>
          <cell r="BA213">
            <v>43.030177309109042</v>
          </cell>
          <cell r="BB213">
            <v>44.520381471062606</v>
          </cell>
          <cell r="BC213">
            <v>46.465050858235607</v>
          </cell>
          <cell r="BD213">
            <v>49.216271283766375</v>
          </cell>
          <cell r="BE213">
            <v>53.929533696600465</v>
          </cell>
        </row>
        <row r="214">
          <cell r="AD214">
            <v>77.272265912925377</v>
          </cell>
          <cell r="AE214">
            <v>79.327943344771512</v>
          </cell>
          <cell r="AF214">
            <v>82.304561364481813</v>
          </cell>
          <cell r="AG214">
            <v>86.880102094712413</v>
          </cell>
          <cell r="AH214">
            <v>96.251753075503458</v>
          </cell>
          <cell r="BA214">
            <v>43.060134675856759</v>
          </cell>
          <cell r="BB214">
            <v>44.55270077894248</v>
          </cell>
          <cell r="BC214">
            <v>46.497157596266817</v>
          </cell>
          <cell r="BD214">
            <v>49.247260952261179</v>
          </cell>
          <cell r="BE214">
            <v>53.963997969633951</v>
          </cell>
        </row>
        <row r="215">
          <cell r="AD215">
            <v>77.339270592575559</v>
          </cell>
          <cell r="AE215">
            <v>79.394582576821932</v>
          </cell>
          <cell r="AF215">
            <v>82.370449876281796</v>
          </cell>
          <cell r="AG215">
            <v>86.955936857250023</v>
          </cell>
          <cell r="AH215">
            <v>96.312563185428829</v>
          </cell>
          <cell r="BA215">
            <v>43.090092042604475</v>
          </cell>
          <cell r="BB215">
            <v>44.585020086822361</v>
          </cell>
          <cell r="BC215">
            <v>46.529264334298034</v>
          </cell>
          <cell r="BD215">
            <v>49.278250620755983</v>
          </cell>
          <cell r="BE215">
            <v>53.998462242667436</v>
          </cell>
        </row>
        <row r="216">
          <cell r="AD216">
            <v>77.406275272225741</v>
          </cell>
          <cell r="AE216">
            <v>79.461221808872352</v>
          </cell>
          <cell r="AF216">
            <v>82.436338388081793</v>
          </cell>
          <cell r="AG216">
            <v>87.031203567981635</v>
          </cell>
          <cell r="AH216">
            <v>96.373373295354199</v>
          </cell>
          <cell r="BA216">
            <v>43.120049409352191</v>
          </cell>
          <cell r="BB216">
            <v>44.617339394702242</v>
          </cell>
          <cell r="BC216">
            <v>46.561371072329244</v>
          </cell>
          <cell r="BD216">
            <v>49.309240289250788</v>
          </cell>
          <cell r="BE216">
            <v>54.028437871105552</v>
          </cell>
        </row>
        <row r="217">
          <cell r="AD217">
            <v>77.473279951875909</v>
          </cell>
          <cell r="AE217">
            <v>79.527861040922772</v>
          </cell>
          <cell r="AF217">
            <v>82.502226899881776</v>
          </cell>
          <cell r="AG217">
            <v>87.10568246405397</v>
          </cell>
          <cell r="AH217">
            <v>96.434183405279569</v>
          </cell>
          <cell r="BA217">
            <v>43.150006776099914</v>
          </cell>
          <cell r="BB217">
            <v>44.649658702582116</v>
          </cell>
          <cell r="BC217">
            <v>46.593477810360454</v>
          </cell>
          <cell r="BD217">
            <v>49.340229957745592</v>
          </cell>
          <cell r="BE217">
            <v>54.058203867701586</v>
          </cell>
        </row>
        <row r="218">
          <cell r="AD218">
            <v>77.540284631526092</v>
          </cell>
          <cell r="AE218">
            <v>79.594500272973193</v>
          </cell>
          <cell r="AF218">
            <v>82.568115411681774</v>
          </cell>
          <cell r="AG218">
            <v>87.180161360126306</v>
          </cell>
          <cell r="AH218">
            <v>96.494993515204939</v>
          </cell>
          <cell r="BA218">
            <v>43.179964142847631</v>
          </cell>
          <cell r="BB218">
            <v>44.681978010461997</v>
          </cell>
          <cell r="BC218">
            <v>46.625584548391664</v>
          </cell>
          <cell r="BD218">
            <v>49.371219626240396</v>
          </cell>
          <cell r="BE218">
            <v>54.087969864297619</v>
          </cell>
        </row>
        <row r="219">
          <cell r="AD219">
            <v>77.607289311176274</v>
          </cell>
          <cell r="AE219">
            <v>79.661139505023613</v>
          </cell>
          <cell r="AF219">
            <v>82.634003923481771</v>
          </cell>
          <cell r="AG219">
            <v>87.254640256198641</v>
          </cell>
          <cell r="AH219">
            <v>96.555803625130309</v>
          </cell>
          <cell r="BA219">
            <v>43.209921509595347</v>
          </cell>
          <cell r="BB219">
            <v>44.71429731834187</v>
          </cell>
          <cell r="BC219">
            <v>46.657691286422882</v>
          </cell>
          <cell r="BD219">
            <v>49.402209294735208</v>
          </cell>
          <cell r="BE219">
            <v>54.117735860893646</v>
          </cell>
        </row>
        <row r="220">
          <cell r="AD220">
            <v>77.674293990826456</v>
          </cell>
          <cell r="AE220">
            <v>79.727778737074033</v>
          </cell>
          <cell r="AF220">
            <v>82.699892435281754</v>
          </cell>
          <cell r="AG220">
            <v>87.329119152270991</v>
          </cell>
          <cell r="AH220">
            <v>96.61661373505568</v>
          </cell>
          <cell r="BA220">
            <v>43.239878876343063</v>
          </cell>
          <cell r="BB220">
            <v>44.746616626221751</v>
          </cell>
          <cell r="BC220">
            <v>46.689798024454092</v>
          </cell>
          <cell r="BD220">
            <v>49.433198963230012</v>
          </cell>
          <cell r="BE220">
            <v>54.147501857489679</v>
          </cell>
        </row>
        <row r="221">
          <cell r="AD221">
            <v>77.741298670476638</v>
          </cell>
          <cell r="AE221">
            <v>79.794417969124453</v>
          </cell>
          <cell r="AF221">
            <v>82.765780947081751</v>
          </cell>
          <cell r="AG221">
            <v>87.403598048343326</v>
          </cell>
          <cell r="AH221">
            <v>96.67742384498105</v>
          </cell>
          <cell r="BA221">
            <v>43.269836243090786</v>
          </cell>
          <cell r="BB221">
            <v>44.778935934101632</v>
          </cell>
          <cell r="BC221">
            <v>46.721904762485302</v>
          </cell>
          <cell r="BD221">
            <v>49.464188631724817</v>
          </cell>
          <cell r="BE221">
            <v>54.177267854085706</v>
          </cell>
        </row>
        <row r="222">
          <cell r="AD222">
            <v>77.80830335012682</v>
          </cell>
          <cell r="AE222">
            <v>79.861057201174873</v>
          </cell>
          <cell r="AF222">
            <v>82.831669458881734</v>
          </cell>
          <cell r="AG222">
            <v>87.478076944415662</v>
          </cell>
          <cell r="AH222">
            <v>96.73823395490642</v>
          </cell>
          <cell r="BA222">
            <v>43.299793609838503</v>
          </cell>
          <cell r="BB222">
            <v>44.811255241981506</v>
          </cell>
          <cell r="BC222">
            <v>46.754011500516519</v>
          </cell>
          <cell r="BD222">
            <v>49.495178300219621</v>
          </cell>
          <cell r="BE222">
            <v>54.207033850681739</v>
          </cell>
        </row>
        <row r="223">
          <cell r="AD223">
            <v>77.875308029777003</v>
          </cell>
          <cell r="AE223">
            <v>79.927696433225293</v>
          </cell>
          <cell r="AF223">
            <v>82.897557970681731</v>
          </cell>
          <cell r="AG223">
            <v>87.552555840488012</v>
          </cell>
          <cell r="AH223">
            <v>96.79904406483179</v>
          </cell>
          <cell r="BA223">
            <v>43.329750976586219</v>
          </cell>
          <cell r="BB223">
            <v>44.843574549861387</v>
          </cell>
          <cell r="BC223">
            <v>46.786118238547729</v>
          </cell>
          <cell r="BD223">
            <v>49.526167968714425</v>
          </cell>
          <cell r="BE223">
            <v>54.236799847277773</v>
          </cell>
        </row>
        <row r="224">
          <cell r="AD224">
            <v>77.942312709427185</v>
          </cell>
          <cell r="AE224">
            <v>79.994335665275713</v>
          </cell>
          <cell r="AF224">
            <v>82.963446482481729</v>
          </cell>
          <cell r="AG224">
            <v>87.627034736560347</v>
          </cell>
          <cell r="AH224">
            <v>96.85985417475716</v>
          </cell>
          <cell r="BA224">
            <v>43.359708343333942</v>
          </cell>
          <cell r="BB224">
            <v>44.875893857741268</v>
          </cell>
          <cell r="BC224">
            <v>46.818224976578939</v>
          </cell>
          <cell r="BD224">
            <v>49.55715763720923</v>
          </cell>
          <cell r="BE224">
            <v>54.266565843873799</v>
          </cell>
        </row>
        <row r="225">
          <cell r="AD225">
            <v>78.008693431404168</v>
          </cell>
          <cell r="AE225">
            <v>80.05990507131493</v>
          </cell>
          <cell r="AF225">
            <v>83.028328094754301</v>
          </cell>
          <cell r="AG225">
            <v>87.701513632632683</v>
          </cell>
          <cell r="AH225">
            <v>96.920664284682516</v>
          </cell>
          <cell r="BA225">
            <v>43.389665710081658</v>
          </cell>
          <cell r="BB225">
            <v>44.908213165621142</v>
          </cell>
          <cell r="BC225">
            <v>46.850331714610157</v>
          </cell>
          <cell r="BD225">
            <v>49.588147305704041</v>
          </cell>
          <cell r="BE225">
            <v>54.296331840469833</v>
          </cell>
        </row>
        <row r="226">
          <cell r="AD226">
            <v>78.071211008105138</v>
          </cell>
          <cell r="AE226">
            <v>80.125375094609936</v>
          </cell>
          <cell r="AF226">
            <v>83.091955037632331</v>
          </cell>
          <cell r="AG226">
            <v>87.775992528705018</v>
          </cell>
          <cell r="AH226">
            <v>96.981474394607886</v>
          </cell>
          <cell r="BA226">
            <v>43.419623076829374</v>
          </cell>
          <cell r="BB226">
            <v>44.940532473501023</v>
          </cell>
          <cell r="BC226">
            <v>46.882438452641367</v>
          </cell>
          <cell r="BD226">
            <v>49.619136974198845</v>
          </cell>
          <cell r="BE226">
            <v>54.326097837065859</v>
          </cell>
        </row>
        <row r="227">
          <cell r="AD227">
            <v>78.133728584806107</v>
          </cell>
          <cell r="AE227">
            <v>80.190845117904942</v>
          </cell>
          <cell r="AF227">
            <v>83.155581980510348</v>
          </cell>
          <cell r="AG227">
            <v>87.850471424777368</v>
          </cell>
          <cell r="AH227">
            <v>97.03979962522213</v>
          </cell>
          <cell r="BA227">
            <v>43.449580443577091</v>
          </cell>
          <cell r="BB227">
            <v>44.972851781380903</v>
          </cell>
          <cell r="BC227">
            <v>46.914545190672577</v>
          </cell>
          <cell r="BD227">
            <v>49.65012664269365</v>
          </cell>
          <cell r="BE227">
            <v>54.355863833661893</v>
          </cell>
        </row>
        <row r="228">
          <cell r="AD228">
            <v>78.196246161507091</v>
          </cell>
          <cell r="AE228">
            <v>80.256315141199948</v>
          </cell>
          <cell r="AF228">
            <v>83.219208923388379</v>
          </cell>
          <cell r="AG228">
            <v>87.924950320849703</v>
          </cell>
          <cell r="AH228">
            <v>97.097036185315744</v>
          </cell>
          <cell r="BA228">
            <v>43.479537810324814</v>
          </cell>
          <cell r="BB228">
            <v>45.004463376644416</v>
          </cell>
          <cell r="BC228">
            <v>46.946651928703794</v>
          </cell>
          <cell r="BD228">
            <v>49.681116311188454</v>
          </cell>
          <cell r="BE228">
            <v>54.385629830257926</v>
          </cell>
        </row>
        <row r="229">
          <cell r="AD229">
            <v>78.25876373820806</v>
          </cell>
          <cell r="AE229">
            <v>80.321785164494941</v>
          </cell>
          <cell r="AF229">
            <v>83.282835866266396</v>
          </cell>
          <cell r="AG229">
            <v>87.999429216922039</v>
          </cell>
          <cell r="AH229">
            <v>97.154272745409358</v>
          </cell>
          <cell r="BA229">
            <v>43.50949517707253</v>
          </cell>
          <cell r="BB229">
            <v>45.032359480672049</v>
          </cell>
          <cell r="BC229">
            <v>46.978758666735004</v>
          </cell>
          <cell r="BD229">
            <v>49.712105979683258</v>
          </cell>
          <cell r="BE229">
            <v>54.415395826853953</v>
          </cell>
        </row>
        <row r="230">
          <cell r="AD230">
            <v>78.321281314909029</v>
          </cell>
          <cell r="AE230">
            <v>80.387255187789947</v>
          </cell>
          <cell r="AF230">
            <v>83.346462809144427</v>
          </cell>
          <cell r="AG230">
            <v>88.069378113045531</v>
          </cell>
          <cell r="AH230">
            <v>97.211509305502972</v>
          </cell>
          <cell r="BA230">
            <v>43.539452543820246</v>
          </cell>
          <cell r="BB230">
            <v>45.060255584699682</v>
          </cell>
          <cell r="BC230">
            <v>47.009379755645142</v>
          </cell>
          <cell r="BD230">
            <v>49.743095648178063</v>
          </cell>
          <cell r="BE230">
            <v>54.445161823449986</v>
          </cell>
        </row>
        <row r="231">
          <cell r="AD231">
            <v>78.383798891610013</v>
          </cell>
          <cell r="AE231">
            <v>80.452725211084953</v>
          </cell>
          <cell r="AF231">
            <v>83.410089752022458</v>
          </cell>
          <cell r="AG231">
            <v>88.139292024548126</v>
          </cell>
          <cell r="AH231">
            <v>97.268745865596571</v>
          </cell>
          <cell r="BA231">
            <v>43.569409910567963</v>
          </cell>
          <cell r="BB231">
            <v>45.088151688727308</v>
          </cell>
          <cell r="BC231">
            <v>47.037096473409001</v>
          </cell>
          <cell r="BD231">
            <v>49.774085316672867</v>
          </cell>
          <cell r="BE231">
            <v>54.47492782004602</v>
          </cell>
        </row>
        <row r="232">
          <cell r="AD232">
            <v>78.446316468310982</v>
          </cell>
          <cell r="AE232">
            <v>80.518195234379959</v>
          </cell>
          <cell r="AF232">
            <v>83.473716694900475</v>
          </cell>
          <cell r="AG232">
            <v>88.209205936050708</v>
          </cell>
          <cell r="AH232">
            <v>97.325982425690185</v>
          </cell>
          <cell r="BA232">
            <v>43.599367277315686</v>
          </cell>
          <cell r="BB232">
            <v>45.116047792754941</v>
          </cell>
          <cell r="BC232">
            <v>47.06481319117286</v>
          </cell>
          <cell r="BD232">
            <v>49.805074985167678</v>
          </cell>
          <cell r="BE232">
            <v>54.504693816642046</v>
          </cell>
        </row>
        <row r="233">
          <cell r="AD233">
            <v>78.508834045011952</v>
          </cell>
          <cell r="AE233">
            <v>80.583665257674966</v>
          </cell>
          <cell r="AF233">
            <v>83.537343637778505</v>
          </cell>
          <cell r="AG233">
            <v>88.279119847553304</v>
          </cell>
          <cell r="AH233">
            <v>97.383218985783799</v>
          </cell>
          <cell r="BA233">
            <v>43.629324644063402</v>
          </cell>
          <cell r="BB233">
            <v>45.143943896782567</v>
          </cell>
          <cell r="BC233">
            <v>47.092529908936719</v>
          </cell>
          <cell r="BD233">
            <v>49.836064653662483</v>
          </cell>
          <cell r="BE233">
            <v>54.53445981323808</v>
          </cell>
        </row>
        <row r="234">
          <cell r="AD234">
            <v>78.571351621712921</v>
          </cell>
          <cell r="AE234">
            <v>80.649135280969972</v>
          </cell>
          <cell r="AF234">
            <v>83.600970580656536</v>
          </cell>
          <cell r="AG234">
            <v>88.349033759055899</v>
          </cell>
          <cell r="AH234">
            <v>97.440455545877413</v>
          </cell>
          <cell r="BA234">
            <v>43.659282010811118</v>
          </cell>
          <cell r="BB234">
            <v>45.171840000810199</v>
          </cell>
          <cell r="BC234">
            <v>47.120246626700578</v>
          </cell>
          <cell r="BD234">
            <v>49.867054322157287</v>
          </cell>
          <cell r="BE234">
            <v>54.564225809834106</v>
          </cell>
        </row>
        <row r="235">
          <cell r="AD235">
            <v>78.633869198413905</v>
          </cell>
          <cell r="AE235">
            <v>80.714605304264978</v>
          </cell>
          <cell r="AF235">
            <v>83.664597523534553</v>
          </cell>
          <cell r="AG235">
            <v>88.418947670558495</v>
          </cell>
          <cell r="AH235">
            <v>97.497692105971026</v>
          </cell>
          <cell r="BA235">
            <v>43.689239377558835</v>
          </cell>
          <cell r="BB235">
            <v>45.199736104837825</v>
          </cell>
          <cell r="BC235">
            <v>47.147963344464429</v>
          </cell>
          <cell r="BD235">
            <v>49.898043990652091</v>
          </cell>
          <cell r="BE235">
            <v>54.593991806430139</v>
          </cell>
        </row>
        <row r="236">
          <cell r="AD236">
            <v>78.696386775114874</v>
          </cell>
          <cell r="AE236">
            <v>80.78007532755997</v>
          </cell>
          <cell r="AF236">
            <v>83.728224466412584</v>
          </cell>
          <cell r="AG236">
            <v>88.488861582061077</v>
          </cell>
          <cell r="AH236">
            <v>97.554928666064626</v>
          </cell>
          <cell r="BA236">
            <v>43.719196744306558</v>
          </cell>
          <cell r="BB236">
            <v>45.227632208865458</v>
          </cell>
          <cell r="BC236">
            <v>47.175680062228288</v>
          </cell>
          <cell r="BD236">
            <v>49.929033659146896</v>
          </cell>
          <cell r="BE236">
            <v>54.623757803026173</v>
          </cell>
        </row>
        <row r="237">
          <cell r="AD237">
            <v>78.758904351815843</v>
          </cell>
          <cell r="AE237">
            <v>80.845545350854977</v>
          </cell>
          <cell r="AF237">
            <v>83.791851409290615</v>
          </cell>
          <cell r="AG237">
            <v>88.558775493563672</v>
          </cell>
          <cell r="AH237">
            <v>97.61216522615824</v>
          </cell>
          <cell r="BA237">
            <v>43.749154111054274</v>
          </cell>
          <cell r="BB237">
            <v>45.255528312893091</v>
          </cell>
          <cell r="BC237">
            <v>47.203396779992147</v>
          </cell>
          <cell r="BD237">
            <v>49.9600233276417</v>
          </cell>
          <cell r="BE237">
            <v>54.653523799622199</v>
          </cell>
        </row>
        <row r="238">
          <cell r="AD238">
            <v>78.821421928516827</v>
          </cell>
          <cell r="AE238">
            <v>80.911015374149983</v>
          </cell>
          <cell r="AF238">
            <v>83.855478352168632</v>
          </cell>
          <cell r="AG238">
            <v>88.628689405066268</v>
          </cell>
          <cell r="AH238">
            <v>97.669401786251854</v>
          </cell>
          <cell r="BA238">
            <v>43.77911147780199</v>
          </cell>
          <cell r="BB238">
            <v>45.283424416920717</v>
          </cell>
          <cell r="BC238">
            <v>47.231113497756006</v>
          </cell>
          <cell r="BD238">
            <v>49.991012996136504</v>
          </cell>
          <cell r="BE238">
            <v>54.683289796218233</v>
          </cell>
        </row>
        <row r="239">
          <cell r="AD239">
            <v>78.883939505217796</v>
          </cell>
          <cell r="AE239">
            <v>80.976485397444989</v>
          </cell>
          <cell r="AF239">
            <v>83.919105295046663</v>
          </cell>
          <cell r="AG239">
            <v>88.698603316568864</v>
          </cell>
          <cell r="AH239">
            <v>97.726638346345467</v>
          </cell>
          <cell r="BA239">
            <v>43.809068844549707</v>
          </cell>
          <cell r="BB239">
            <v>45.31132052094835</v>
          </cell>
          <cell r="BC239">
            <v>47.258830215519865</v>
          </cell>
          <cell r="BD239">
            <v>50.018998195299922</v>
          </cell>
          <cell r="BE239">
            <v>54.713055792814259</v>
          </cell>
        </row>
        <row r="240">
          <cell r="AD240">
            <v>78.946457081918766</v>
          </cell>
          <cell r="AE240">
            <v>81.038163244467697</v>
          </cell>
          <cell r="AF240">
            <v>83.982732237924694</v>
          </cell>
          <cell r="AG240">
            <v>88.768517228071445</v>
          </cell>
          <cell r="AH240">
            <v>97.783874906439081</v>
          </cell>
          <cell r="BA240">
            <v>43.83902621129743</v>
          </cell>
          <cell r="BB240">
            <v>45.339216624975975</v>
          </cell>
          <cell r="BC240">
            <v>47.286546933283724</v>
          </cell>
          <cell r="BD240">
            <v>50.045756216849099</v>
          </cell>
          <cell r="BE240">
            <v>54.742821789410293</v>
          </cell>
        </row>
        <row r="241">
          <cell r="AD241">
            <v>79.008373652580005</v>
          </cell>
          <cell r="AE241">
            <v>81.097715704203424</v>
          </cell>
          <cell r="AF241">
            <v>84.043767921022209</v>
          </cell>
          <cell r="AG241">
            <v>88.838431139574041</v>
          </cell>
          <cell r="AH241">
            <v>97.841111466532681</v>
          </cell>
          <cell r="BA241">
            <v>43.868983578045146</v>
          </cell>
          <cell r="BB241">
            <v>45.367112729003608</v>
          </cell>
          <cell r="BC241">
            <v>47.314263651047582</v>
          </cell>
          <cell r="BD241">
            <v>50.072514238398277</v>
          </cell>
          <cell r="BE241">
            <v>54.772587786006326</v>
          </cell>
        </row>
        <row r="242">
          <cell r="AD242">
            <v>79.066704614192943</v>
          </cell>
          <cell r="AE242">
            <v>81.157268163939136</v>
          </cell>
          <cell r="AF242">
            <v>84.103838417578672</v>
          </cell>
          <cell r="AG242">
            <v>88.908345051076637</v>
          </cell>
          <cell r="AH242">
            <v>97.898348026626294</v>
          </cell>
          <cell r="BA242">
            <v>43.898940944792862</v>
          </cell>
          <cell r="BB242">
            <v>45.395008833031234</v>
          </cell>
          <cell r="BC242">
            <v>47.341980368811441</v>
          </cell>
          <cell r="BD242">
            <v>50.099272259947462</v>
          </cell>
          <cell r="BE242">
            <v>54.802353782602353</v>
          </cell>
        </row>
        <row r="243">
          <cell r="AD243">
            <v>79.125035575805882</v>
          </cell>
          <cell r="AE243">
            <v>81.216820623674849</v>
          </cell>
          <cell r="AF243">
            <v>84.163908914135135</v>
          </cell>
          <cell r="AG243">
            <v>88.978258962579233</v>
          </cell>
          <cell r="AH243">
            <v>97.955584586719908</v>
          </cell>
          <cell r="BA243">
            <v>43.928898311540586</v>
          </cell>
          <cell r="BB243">
            <v>45.422904937058867</v>
          </cell>
          <cell r="BC243">
            <v>47.3696970865753</v>
          </cell>
          <cell r="BD243">
            <v>50.126030281496639</v>
          </cell>
          <cell r="BE243">
            <v>54.832119779198386</v>
          </cell>
        </row>
        <row r="244">
          <cell r="AD244">
            <v>79.18336653741882</v>
          </cell>
          <cell r="AE244">
            <v>81.276373083410562</v>
          </cell>
          <cell r="AF244">
            <v>84.223979410691598</v>
          </cell>
          <cell r="AG244">
            <v>89.047272179270863</v>
          </cell>
          <cell r="AH244">
            <v>98.013314854852808</v>
          </cell>
          <cell r="BA244">
            <v>43.958855678288302</v>
          </cell>
          <cell r="BB244">
            <v>45.450801041086493</v>
          </cell>
          <cell r="BC244">
            <v>47.397413804339159</v>
          </cell>
          <cell r="BD244">
            <v>50.152788303045817</v>
          </cell>
          <cell r="BE244">
            <v>54.86188577579442</v>
          </cell>
        </row>
        <row r="245">
          <cell r="AD245">
            <v>79.241697499031773</v>
          </cell>
          <cell r="AE245">
            <v>81.335925543146274</v>
          </cell>
          <cell r="AF245">
            <v>84.284049907248061</v>
          </cell>
          <cell r="AG245">
            <v>89.11587890081428</v>
          </cell>
          <cell r="AH245">
            <v>98.072755441643167</v>
          </cell>
          <cell r="BA245">
            <v>43.988813045036018</v>
          </cell>
          <cell r="BB245">
            <v>45.478697145114126</v>
          </cell>
          <cell r="BC245">
            <v>47.425130522103018</v>
          </cell>
          <cell r="BD245">
            <v>50.179546324595002</v>
          </cell>
          <cell r="BE245">
            <v>54.891651772390446</v>
          </cell>
        </row>
        <row r="246">
          <cell r="AD246">
            <v>79.300028460644711</v>
          </cell>
          <cell r="AE246">
            <v>81.395478002882001</v>
          </cell>
          <cell r="AF246">
            <v>84.344120403804524</v>
          </cell>
          <cell r="AG246">
            <v>89.184485622357698</v>
          </cell>
          <cell r="AH246">
            <v>98.132196028433526</v>
          </cell>
          <cell r="BA246">
            <v>44.016200268136501</v>
          </cell>
          <cell r="BB246">
            <v>45.506593249141758</v>
          </cell>
          <cell r="BC246">
            <v>47.452847239866877</v>
          </cell>
          <cell r="BD246">
            <v>50.206304346144179</v>
          </cell>
          <cell r="BE246">
            <v>54.92141776898648</v>
          </cell>
        </row>
        <row r="247">
          <cell r="AD247">
            <v>79.358359422257649</v>
          </cell>
          <cell r="AE247">
            <v>81.455030462617714</v>
          </cell>
          <cell r="AF247">
            <v>84.404190900360987</v>
          </cell>
          <cell r="AG247">
            <v>89.253092343901116</v>
          </cell>
          <cell r="AH247">
            <v>98.191636615223871</v>
          </cell>
          <cell r="BA247">
            <v>44.042055714440401</v>
          </cell>
          <cell r="BB247">
            <v>45.534489353169384</v>
          </cell>
          <cell r="BC247">
            <v>47.480563957630736</v>
          </cell>
          <cell r="BD247">
            <v>50.233062367693357</v>
          </cell>
          <cell r="BE247">
            <v>54.951183765582506</v>
          </cell>
        </row>
        <row r="248">
          <cell r="AD248">
            <v>79.416690383870588</v>
          </cell>
          <cell r="AE248">
            <v>81.514582922353426</v>
          </cell>
          <cell r="AF248">
            <v>84.46426139691745</v>
          </cell>
          <cell r="AG248">
            <v>89.321699065444534</v>
          </cell>
          <cell r="AH248">
            <v>98.25107720201423</v>
          </cell>
          <cell r="BA248">
            <v>44.067911160744309</v>
          </cell>
          <cell r="BB248">
            <v>45.562385457197017</v>
          </cell>
          <cell r="BC248">
            <v>47.508280675394595</v>
          </cell>
          <cell r="BD248">
            <v>50.259820389242542</v>
          </cell>
          <cell r="BE248">
            <v>54.98094976217854</v>
          </cell>
        </row>
        <row r="249">
          <cell r="AD249">
            <v>79.475021345483526</v>
          </cell>
          <cell r="AE249">
            <v>81.574135382089139</v>
          </cell>
          <cell r="AF249">
            <v>84.524331893473914</v>
          </cell>
          <cell r="AG249">
            <v>89.390305786987952</v>
          </cell>
          <cell r="AH249">
            <v>98.310517788804589</v>
          </cell>
          <cell r="BA249">
            <v>44.093766607048209</v>
          </cell>
          <cell r="BB249">
            <v>45.590281561224643</v>
          </cell>
          <cell r="BC249">
            <v>47.535997393158453</v>
          </cell>
          <cell r="BD249">
            <v>50.286578410791719</v>
          </cell>
          <cell r="BE249">
            <v>55.009255535630842</v>
          </cell>
        </row>
        <row r="250">
          <cell r="AD250">
            <v>79.533352307096465</v>
          </cell>
          <cell r="AE250">
            <v>81.633687841824852</v>
          </cell>
          <cell r="AF250">
            <v>84.584402390030377</v>
          </cell>
          <cell r="AG250">
            <v>89.45891250853137</v>
          </cell>
          <cell r="AH250">
            <v>98.369958375594933</v>
          </cell>
          <cell r="BA250">
            <v>44.11962205335211</v>
          </cell>
          <cell r="BB250">
            <v>45.618177665252276</v>
          </cell>
          <cell r="BC250">
            <v>47.563714110922312</v>
          </cell>
          <cell r="BD250">
            <v>50.313336432340897</v>
          </cell>
          <cell r="BE250">
            <v>55.034965356827627</v>
          </cell>
        </row>
        <row r="251">
          <cell r="AD251">
            <v>79.591683268709417</v>
          </cell>
          <cell r="AE251">
            <v>81.693240301560579</v>
          </cell>
          <cell r="AF251">
            <v>84.64447288658684</v>
          </cell>
          <cell r="AG251">
            <v>89.527519230074788</v>
          </cell>
          <cell r="AH251">
            <v>98.429398962385292</v>
          </cell>
          <cell r="BA251">
            <v>44.145477499656018</v>
          </cell>
          <cell r="BB251">
            <v>45.646073769279901</v>
          </cell>
          <cell r="BC251">
            <v>47.591430828686171</v>
          </cell>
          <cell r="BD251">
            <v>50.340094453890082</v>
          </cell>
          <cell r="BE251">
            <v>55.060675178024418</v>
          </cell>
        </row>
        <row r="252">
          <cell r="AD252">
            <v>79.650014230322356</v>
          </cell>
          <cell r="AE252">
            <v>81.752792761296291</v>
          </cell>
          <cell r="AF252">
            <v>84.704543383143317</v>
          </cell>
          <cell r="AG252">
            <v>89.596125951618205</v>
          </cell>
          <cell r="AH252">
            <v>98.488839549175651</v>
          </cell>
          <cell r="BA252">
            <v>44.171332945959918</v>
          </cell>
          <cell r="BB252">
            <v>45.673969873307534</v>
          </cell>
          <cell r="BC252">
            <v>47.61914754645003</v>
          </cell>
          <cell r="BD252">
            <v>50.366852475439259</v>
          </cell>
          <cell r="BE252">
            <v>55.086384999221202</v>
          </cell>
        </row>
        <row r="253">
          <cell r="AD253">
            <v>79.708345191935294</v>
          </cell>
          <cell r="AE253">
            <v>81.812345221032004</v>
          </cell>
          <cell r="AF253">
            <v>84.76461387969978</v>
          </cell>
          <cell r="AG253">
            <v>89.664732673161623</v>
          </cell>
          <cell r="AH253">
            <v>98.548280135965996</v>
          </cell>
          <cell r="BA253">
            <v>44.197188392263818</v>
          </cell>
          <cell r="BB253">
            <v>45.701865977335167</v>
          </cell>
          <cell r="BC253">
            <v>47.646864264213889</v>
          </cell>
          <cell r="BD253">
            <v>50.393610496988437</v>
          </cell>
          <cell r="BE253">
            <v>55.112094820417994</v>
          </cell>
        </row>
        <row r="254">
          <cell r="AD254">
            <v>79.766676153548232</v>
          </cell>
          <cell r="AE254">
            <v>81.871897680767717</v>
          </cell>
          <cell r="AF254">
            <v>84.824684376256243</v>
          </cell>
          <cell r="AG254">
            <v>89.733339394705041</v>
          </cell>
          <cell r="AH254">
            <v>98.607720722756355</v>
          </cell>
          <cell r="BA254">
            <v>44.223043838567726</v>
          </cell>
          <cell r="BB254">
            <v>45.729762081362793</v>
          </cell>
          <cell r="BC254">
            <v>47.674580981977748</v>
          </cell>
          <cell r="BD254">
            <v>50.420368518537622</v>
          </cell>
          <cell r="BE254">
            <v>55.137804641614778</v>
          </cell>
        </row>
        <row r="255">
          <cell r="AD255">
            <v>79.825007115161171</v>
          </cell>
          <cell r="AE255">
            <v>81.931450140503429</v>
          </cell>
          <cell r="AF255">
            <v>84.884754872812707</v>
          </cell>
          <cell r="AG255">
            <v>89.801946116248459</v>
          </cell>
          <cell r="AH255">
            <v>98.667161309546714</v>
          </cell>
          <cell r="BA255">
            <v>44.248899284871626</v>
          </cell>
          <cell r="BB255">
            <v>45.757658185390426</v>
          </cell>
          <cell r="BC255">
            <v>47.7022976997416</v>
          </cell>
          <cell r="BD255">
            <v>50.447126540086799</v>
          </cell>
          <cell r="BE255">
            <v>55.163514462811563</v>
          </cell>
        </row>
        <row r="256">
          <cell r="AD256">
            <v>79.883338076774123</v>
          </cell>
          <cell r="AE256">
            <v>81.991002600239142</v>
          </cell>
          <cell r="AF256">
            <v>84.94482536936917</v>
          </cell>
          <cell r="AG256">
            <v>89.870552837791877</v>
          </cell>
          <cell r="AH256">
            <v>98.726601896337058</v>
          </cell>
          <cell r="BA256">
            <v>44.274754731175527</v>
          </cell>
          <cell r="BB256">
            <v>45.785554289418052</v>
          </cell>
          <cell r="BC256">
            <v>47.730014417505458</v>
          </cell>
          <cell r="BD256">
            <v>50.473884561635977</v>
          </cell>
          <cell r="BE256">
            <v>55.189224284008354</v>
          </cell>
        </row>
        <row r="257">
          <cell r="AD257">
            <v>79.941669038387062</v>
          </cell>
          <cell r="AE257">
            <v>82.046165327855846</v>
          </cell>
          <cell r="AF257">
            <v>85.004450307848032</v>
          </cell>
          <cell r="AG257">
            <v>89.939159559335295</v>
          </cell>
          <cell r="AH257">
            <v>98.786042483127417</v>
          </cell>
          <cell r="BA257">
            <v>44.300610177479435</v>
          </cell>
          <cell r="BB257">
            <v>45.813450393445684</v>
          </cell>
          <cell r="BC257">
            <v>47.757731135269317</v>
          </cell>
          <cell r="BD257">
            <v>50.500642583185162</v>
          </cell>
          <cell r="BE257">
            <v>55.214934105205138</v>
          </cell>
        </row>
        <row r="258">
          <cell r="AD258">
            <v>80</v>
          </cell>
          <cell r="AE258">
            <v>82.100546804797787</v>
          </cell>
          <cell r="AF258">
            <v>85.059053968634842</v>
          </cell>
          <cell r="AG258">
            <v>90.006385600230558</v>
          </cell>
          <cell r="AH258">
            <v>98.845483069917776</v>
          </cell>
          <cell r="BA258">
            <v>44.326465623783335</v>
          </cell>
          <cell r="BB258">
            <v>45.84134649747331</v>
          </cell>
          <cell r="BC258">
            <v>47.785447853033176</v>
          </cell>
          <cell r="BD258">
            <v>50.527400604734339</v>
          </cell>
          <cell r="BE258">
            <v>55.24064392640193</v>
          </cell>
        </row>
        <row r="259">
          <cell r="AD259">
            <v>80.054424711612938</v>
          </cell>
          <cell r="AE259">
            <v>82.154928281739714</v>
          </cell>
          <cell r="AF259">
            <v>85.113657629421638</v>
          </cell>
          <cell r="AG259">
            <v>90.062795496260307</v>
          </cell>
          <cell r="AH259">
            <v>98.904923656708121</v>
          </cell>
          <cell r="BA259">
            <v>44.352321070087235</v>
          </cell>
          <cell r="BB259">
            <v>45.869242601500943</v>
          </cell>
          <cell r="BC259">
            <v>47.813164570797035</v>
          </cell>
          <cell r="BD259">
            <v>50.554158626283517</v>
          </cell>
          <cell r="BE259">
            <v>55.266353747598714</v>
          </cell>
        </row>
        <row r="260">
          <cell r="AD260">
            <v>80.108849423225877</v>
          </cell>
          <cell r="AE260">
            <v>82.209309758681655</v>
          </cell>
          <cell r="AF260">
            <v>85.168261290208434</v>
          </cell>
          <cell r="AG260">
            <v>90.119205392290041</v>
          </cell>
          <cell r="AH260">
            <v>98.96436424349848</v>
          </cell>
          <cell r="BA260">
            <v>44.378176516391136</v>
          </cell>
          <cell r="BB260">
            <v>45.897138705528576</v>
          </cell>
          <cell r="BC260">
            <v>47.840881288560894</v>
          </cell>
          <cell r="BD260">
            <v>50.580916647832701</v>
          </cell>
          <cell r="BE260">
            <v>55.292063568795498</v>
          </cell>
        </row>
        <row r="261">
          <cell r="AD261">
            <v>80.163274134838829</v>
          </cell>
          <cell r="AE261">
            <v>82.263691235623583</v>
          </cell>
          <cell r="AF261">
            <v>85.222864950995231</v>
          </cell>
          <cell r="AG261">
            <v>90.175615288319776</v>
          </cell>
          <cell r="AH261">
            <v>99.023313221876677</v>
          </cell>
          <cell r="BA261">
            <v>44.404031962695043</v>
          </cell>
          <cell r="BB261">
            <v>45.925034809556202</v>
          </cell>
          <cell r="BC261">
            <v>47.868598006324753</v>
          </cell>
          <cell r="BD261">
            <v>50.607674669381879</v>
          </cell>
          <cell r="BE261">
            <v>55.31777338999229</v>
          </cell>
        </row>
        <row r="262">
          <cell r="AD262">
            <v>80.217698846451768</v>
          </cell>
          <cell r="AE262">
            <v>82.318072712565524</v>
          </cell>
          <cell r="AF262">
            <v>85.277468611782027</v>
          </cell>
          <cell r="AG262">
            <v>90.23202518434951</v>
          </cell>
          <cell r="AH262">
            <v>99.081526263999208</v>
          </cell>
          <cell r="BA262">
            <v>44.429887408998944</v>
          </cell>
          <cell r="BB262">
            <v>45.952930913583835</v>
          </cell>
          <cell r="BC262">
            <v>47.896314724088612</v>
          </cell>
          <cell r="BD262">
            <v>50.634432690931064</v>
          </cell>
          <cell r="BE262">
            <v>55.343483211189074</v>
          </cell>
        </row>
        <row r="263">
          <cell r="AD263">
            <v>80.272123558064706</v>
          </cell>
          <cell r="AE263">
            <v>82.372454189507465</v>
          </cell>
          <cell r="AF263">
            <v>85.332072272568837</v>
          </cell>
          <cell r="AG263">
            <v>90.288435080379244</v>
          </cell>
          <cell r="AH263">
            <v>99.139739306121726</v>
          </cell>
          <cell r="BA263">
            <v>44.455742855302844</v>
          </cell>
          <cell r="BB263">
            <v>45.98082701761146</v>
          </cell>
          <cell r="BC263">
            <v>47.92403144185247</v>
          </cell>
          <cell r="BD263">
            <v>50.661190712480241</v>
          </cell>
          <cell r="BE263">
            <v>55.369193032385866</v>
          </cell>
        </row>
        <row r="264">
          <cell r="AD264">
            <v>80.326548269677644</v>
          </cell>
          <cell r="AE264">
            <v>82.426835666449392</v>
          </cell>
          <cell r="AF264">
            <v>85.386675933355633</v>
          </cell>
          <cell r="AG264">
            <v>90.344844976408993</v>
          </cell>
          <cell r="AH264">
            <v>99.197952348244257</v>
          </cell>
          <cell r="BA264">
            <v>44.481598301606752</v>
          </cell>
          <cell r="BB264">
            <v>46.007529841290832</v>
          </cell>
          <cell r="BC264">
            <v>47.951748159616329</v>
          </cell>
          <cell r="BD264">
            <v>50.687948734029419</v>
          </cell>
          <cell r="BE264">
            <v>55.39490285358265</v>
          </cell>
        </row>
        <row r="265">
          <cell r="AD265">
            <v>80.380972981290597</v>
          </cell>
          <cell r="AE265">
            <v>82.481217143391333</v>
          </cell>
          <cell r="AF265">
            <v>85.441279594142429</v>
          </cell>
          <cell r="AG265">
            <v>90.401254872438727</v>
          </cell>
          <cell r="AH265">
            <v>99.256165390366789</v>
          </cell>
          <cell r="BA265">
            <v>44.507453747910652</v>
          </cell>
          <cell r="BB265">
            <v>46.031609894814238</v>
          </cell>
          <cell r="BC265">
            <v>47.979464877380188</v>
          </cell>
          <cell r="BD265">
            <v>50.714706755578604</v>
          </cell>
          <cell r="BE265">
            <v>55.420612674779434</v>
          </cell>
        </row>
        <row r="266">
          <cell r="AD266">
            <v>80.435397692903535</v>
          </cell>
          <cell r="AE266">
            <v>82.535598620333275</v>
          </cell>
          <cell r="AF266">
            <v>85.495883254929225</v>
          </cell>
          <cell r="AG266">
            <v>90.457664768468462</v>
          </cell>
          <cell r="AH266">
            <v>99.314378432489306</v>
          </cell>
          <cell r="BA266">
            <v>44.533309194214553</v>
          </cell>
          <cell r="BB266">
            <v>46.055689948337651</v>
          </cell>
          <cell r="BC266">
            <v>48.006200084618079</v>
          </cell>
          <cell r="BD266">
            <v>50.741464777127781</v>
          </cell>
          <cell r="BE266">
            <v>55.446322495976226</v>
          </cell>
        </row>
        <row r="267">
          <cell r="AD267">
            <v>80.489822404516474</v>
          </cell>
          <cell r="AE267">
            <v>82.589980097275202</v>
          </cell>
          <cell r="AF267">
            <v>85.550486915716021</v>
          </cell>
          <cell r="AG267">
            <v>90.514074664498196</v>
          </cell>
          <cell r="AH267">
            <v>99.372591474611838</v>
          </cell>
          <cell r="BA267">
            <v>44.55916464051846</v>
          </cell>
          <cell r="BB267">
            <v>46.079770001861057</v>
          </cell>
          <cell r="BC267">
            <v>48.030128751164241</v>
          </cell>
          <cell r="BD267">
            <v>50.768222798676959</v>
          </cell>
          <cell r="BE267">
            <v>55.47203231717301</v>
          </cell>
        </row>
        <row r="268">
          <cell r="AD268">
            <v>80.544247116129412</v>
          </cell>
          <cell r="AE268">
            <v>82.644361574217143</v>
          </cell>
          <cell r="AF268">
            <v>85.605090576502832</v>
          </cell>
          <cell r="AG268">
            <v>90.57048456052793</v>
          </cell>
          <cell r="AH268">
            <v>99.430804516734369</v>
          </cell>
          <cell r="BA268">
            <v>44.585020086822361</v>
          </cell>
          <cell r="BB268">
            <v>46.10385005538447</v>
          </cell>
          <cell r="BC268">
            <v>48.054057417710396</v>
          </cell>
          <cell r="BD268">
            <v>50.794980820226144</v>
          </cell>
          <cell r="BE268">
            <v>55.497742138369794</v>
          </cell>
        </row>
        <row r="269">
          <cell r="AD269">
            <v>80.598671827742351</v>
          </cell>
          <cell r="AE269">
            <v>82.698743051159084</v>
          </cell>
          <cell r="AF269">
            <v>85.659694237289628</v>
          </cell>
          <cell r="AG269">
            <v>90.626894456557665</v>
          </cell>
          <cell r="AH269">
            <v>99.489017558856887</v>
          </cell>
          <cell r="BA269">
            <v>44.610875533126261</v>
          </cell>
          <cell r="BB269">
            <v>46.127930108907876</v>
          </cell>
          <cell r="BC269">
            <v>48.077986084256551</v>
          </cell>
          <cell r="BD269">
            <v>50.821738841775321</v>
          </cell>
          <cell r="BE269">
            <v>55.523451959566586</v>
          </cell>
        </row>
        <row r="270">
          <cell r="AD270">
            <v>80.653096539355303</v>
          </cell>
          <cell r="AE270">
            <v>82.753124528101011</v>
          </cell>
          <cell r="AF270">
            <v>85.714297898076424</v>
          </cell>
          <cell r="AG270">
            <v>90.683304352587413</v>
          </cell>
          <cell r="AH270">
            <v>99.547230600979418</v>
          </cell>
          <cell r="BA270">
            <v>44.636730979430169</v>
          </cell>
          <cell r="BB270">
            <v>46.152010162431289</v>
          </cell>
          <cell r="BC270">
            <v>48.101914750802706</v>
          </cell>
          <cell r="BD270">
            <v>50.848496863324499</v>
          </cell>
          <cell r="BE270">
            <v>55.54916178076337</v>
          </cell>
        </row>
        <row r="271">
          <cell r="AD271">
            <v>80.707521250968242</v>
          </cell>
          <cell r="AE271">
            <v>82.807506005042953</v>
          </cell>
          <cell r="AF271">
            <v>85.76890155886322</v>
          </cell>
          <cell r="AG271">
            <v>90.739714248617148</v>
          </cell>
          <cell r="AH271">
            <v>99.605443643101935</v>
          </cell>
          <cell r="BA271">
            <v>44.662586425734069</v>
          </cell>
          <cell r="BB271">
            <v>46.176090215954694</v>
          </cell>
          <cell r="BC271">
            <v>48.125843417348868</v>
          </cell>
          <cell r="BD271">
            <v>50.875254884873684</v>
          </cell>
          <cell r="BE271">
            <v>55.574871601960162</v>
          </cell>
        </row>
        <row r="272">
          <cell r="AD272">
            <v>80.76194596258118</v>
          </cell>
          <cell r="AE272">
            <v>82.861887481984894</v>
          </cell>
          <cell r="AF272">
            <v>85.823505219650016</v>
          </cell>
          <cell r="AG272">
            <v>90.796124144646882</v>
          </cell>
          <cell r="AH272">
            <v>99.663656685224467</v>
          </cell>
          <cell r="BA272">
            <v>44.68844187203797</v>
          </cell>
          <cell r="BB272">
            <v>46.200170269478107</v>
          </cell>
          <cell r="BC272">
            <v>48.149772083895023</v>
          </cell>
          <cell r="BD272">
            <v>50.902012906422861</v>
          </cell>
          <cell r="BE272">
            <v>55.600581423156946</v>
          </cell>
        </row>
        <row r="273">
          <cell r="AD273">
            <v>80.816370674194118</v>
          </cell>
          <cell r="AE273">
            <v>82.916268958926821</v>
          </cell>
          <cell r="AF273">
            <v>85.878108880436827</v>
          </cell>
          <cell r="AG273">
            <v>90.852534040676616</v>
          </cell>
          <cell r="AH273">
            <v>99.721869727346999</v>
          </cell>
          <cell r="BA273">
            <v>44.714297318341877</v>
          </cell>
          <cell r="BB273">
            <v>46.224250323001513</v>
          </cell>
          <cell r="BC273">
            <v>48.173700750441178</v>
          </cell>
          <cell r="BD273">
            <v>50.928770927972039</v>
          </cell>
          <cell r="BE273">
            <v>55.62629124435373</v>
          </cell>
        </row>
        <row r="274">
          <cell r="AD274">
            <v>80.870795385807057</v>
          </cell>
          <cell r="AE274">
            <v>82.970650435868762</v>
          </cell>
          <cell r="AF274">
            <v>85.932712541223623</v>
          </cell>
          <cell r="AG274">
            <v>90.908943936706351</v>
          </cell>
          <cell r="AH274">
            <v>99.780082769469516</v>
          </cell>
          <cell r="BA274">
            <v>44.740152764645778</v>
          </cell>
          <cell r="BB274">
            <v>46.248330376524919</v>
          </cell>
          <cell r="BC274">
            <v>48.19762941698734</v>
          </cell>
          <cell r="BD274">
            <v>50.955528949521224</v>
          </cell>
          <cell r="BE274">
            <v>55.652001065550522</v>
          </cell>
        </row>
        <row r="275">
          <cell r="AD275">
            <v>80.925220097420009</v>
          </cell>
          <cell r="AE275">
            <v>83.023342162088809</v>
          </cell>
          <cell r="AF275">
            <v>85.987316202010419</v>
          </cell>
          <cell r="AG275">
            <v>90.965353832736099</v>
          </cell>
          <cell r="AH275">
            <v>99.838295811592047</v>
          </cell>
          <cell r="BA275">
            <v>44.766008210949678</v>
          </cell>
          <cell r="BB275">
            <v>46.272410430048332</v>
          </cell>
          <cell r="BC275">
            <v>48.221558083533495</v>
          </cell>
          <cell r="BD275">
            <v>50.982286971070401</v>
          </cell>
          <cell r="BE275">
            <v>55.677710886747306</v>
          </cell>
        </row>
        <row r="276">
          <cell r="AD276">
            <v>80.979644809032948</v>
          </cell>
          <cell r="AE276">
            <v>83.07405267945947</v>
          </cell>
          <cell r="AF276">
            <v>86.038061368689995</v>
          </cell>
          <cell r="AG276">
            <v>91.020352770869948</v>
          </cell>
          <cell r="AH276">
            <v>99.896508853714579</v>
          </cell>
          <cell r="BA276">
            <v>44.791863657253586</v>
          </cell>
          <cell r="BB276">
            <v>46.296490483571738</v>
          </cell>
          <cell r="BC276">
            <v>48.24548675007965</v>
          </cell>
          <cell r="BD276">
            <v>51.007810424246486</v>
          </cell>
          <cell r="BE276">
            <v>55.703420707944098</v>
          </cell>
        </row>
        <row r="277">
          <cell r="AD277">
            <v>81.031787986768464</v>
          </cell>
          <cell r="AE277">
            <v>83.124763196830131</v>
          </cell>
          <cell r="AF277">
            <v>86.087639061133402</v>
          </cell>
          <cell r="AG277">
            <v>91.073105573528181</v>
          </cell>
          <cell r="AH277">
            <v>99.954721895837096</v>
          </cell>
          <cell r="BA277">
            <v>44.817719103557486</v>
          </cell>
          <cell r="BB277">
            <v>46.320570537095151</v>
          </cell>
          <cell r="BC277">
            <v>48.269415416625804</v>
          </cell>
          <cell r="BD277">
            <v>51.030916192165336</v>
          </cell>
          <cell r="BE277">
            <v>55.729130529140882</v>
          </cell>
        </row>
        <row r="278">
          <cell r="AD278">
            <v>81.082568038258216</v>
          </cell>
          <cell r="AE278">
            <v>83.175473714200777</v>
          </cell>
          <cell r="AF278">
            <v>86.137216753576809</v>
          </cell>
          <cell r="AG278">
            <v>91.125858376186414</v>
          </cell>
          <cell r="AH278">
            <v>100.01191770041967</v>
          </cell>
          <cell r="BA278">
            <v>44.843574549861387</v>
          </cell>
          <cell r="BB278">
            <v>46.344650590618556</v>
          </cell>
          <cell r="BC278">
            <v>48.293344083171966</v>
          </cell>
          <cell r="BD278">
            <v>51.054021960084178</v>
          </cell>
          <cell r="BE278">
            <v>55.754840350337666</v>
          </cell>
        </row>
        <row r="279">
          <cell r="AD279">
            <v>81.133348089747955</v>
          </cell>
          <cell r="AE279">
            <v>83.226184231571438</v>
          </cell>
          <cell r="AF279">
            <v>86.186794446020215</v>
          </cell>
          <cell r="AG279">
            <v>91.178611178844633</v>
          </cell>
          <cell r="AH279">
            <v>100.06555271580974</v>
          </cell>
          <cell r="BA279">
            <v>44.869429996165294</v>
          </cell>
          <cell r="BB279">
            <v>46.368730644141969</v>
          </cell>
          <cell r="BC279">
            <v>48.317272749718121</v>
          </cell>
          <cell r="BD279">
            <v>51.077127728003028</v>
          </cell>
          <cell r="BE279">
            <v>55.780550171534458</v>
          </cell>
        </row>
        <row r="280">
          <cell r="AD280">
            <v>81.184128141237707</v>
          </cell>
          <cell r="AE280">
            <v>83.276894748942098</v>
          </cell>
          <cell r="AF280">
            <v>86.236372138463622</v>
          </cell>
          <cell r="AG280">
            <v>91.231363981502867</v>
          </cell>
          <cell r="AH280">
            <v>100.11918773119983</v>
          </cell>
          <cell r="BA280">
            <v>44.895285442469195</v>
          </cell>
          <cell r="BB280">
            <v>46.392810697665375</v>
          </cell>
          <cell r="BC280">
            <v>48.341201416264276</v>
          </cell>
          <cell r="BD280">
            <v>51.10023349592187</v>
          </cell>
          <cell r="BE280">
            <v>55.806259992731242</v>
          </cell>
        </row>
        <row r="281">
          <cell r="AD281">
            <v>81.23490819272746</v>
          </cell>
          <cell r="AE281">
            <v>83.327605266312744</v>
          </cell>
          <cell r="AF281">
            <v>86.285949830907029</v>
          </cell>
          <cell r="AG281">
            <v>91.2841167841611</v>
          </cell>
          <cell r="AH281">
            <v>100.1728227465899</v>
          </cell>
          <cell r="BA281">
            <v>44.921140888773095</v>
          </cell>
          <cell r="BB281">
            <v>46.416890751188788</v>
          </cell>
          <cell r="BC281">
            <v>48.365130082810438</v>
          </cell>
          <cell r="BD281">
            <v>51.12333926384072</v>
          </cell>
          <cell r="BE281">
            <v>55.831969813928033</v>
          </cell>
        </row>
        <row r="282">
          <cell r="AD282">
            <v>81.285688244217212</v>
          </cell>
          <cell r="AE282">
            <v>83.378315783683405</v>
          </cell>
          <cell r="AF282">
            <v>86.335527523350422</v>
          </cell>
          <cell r="AG282">
            <v>91.336869586819319</v>
          </cell>
          <cell r="AH282">
            <v>100.22645776197997</v>
          </cell>
          <cell r="BA282">
            <v>44.946996335076996</v>
          </cell>
          <cell r="BB282">
            <v>46.440970804712194</v>
          </cell>
          <cell r="BC282">
            <v>48.389058749356593</v>
          </cell>
          <cell r="BD282">
            <v>51.146445031759569</v>
          </cell>
          <cell r="BE282">
            <v>55.857679635124818</v>
          </cell>
        </row>
        <row r="283">
          <cell r="AD283">
            <v>81.336468295706965</v>
          </cell>
          <cell r="AE283">
            <v>83.429026301054066</v>
          </cell>
          <cell r="AF283">
            <v>86.385105215793828</v>
          </cell>
          <cell r="AG283">
            <v>91.389622389477552</v>
          </cell>
          <cell r="AH283">
            <v>100.28009277737006</v>
          </cell>
          <cell r="BA283">
            <v>44.972851781380903</v>
          </cell>
          <cell r="BB283">
            <v>46.465050858235607</v>
          </cell>
          <cell r="BC283">
            <v>48.412987415902748</v>
          </cell>
          <cell r="BD283">
            <v>51.169550799678412</v>
          </cell>
          <cell r="BE283">
            <v>55.883389456321602</v>
          </cell>
        </row>
        <row r="284">
          <cell r="AD284">
            <v>81.387248347196717</v>
          </cell>
          <cell r="AE284">
            <v>83.479736818424712</v>
          </cell>
          <cell r="AF284">
            <v>86.434682908237235</v>
          </cell>
          <cell r="AG284">
            <v>91.442375192135771</v>
          </cell>
          <cell r="AH284">
            <v>100.33372779276013</v>
          </cell>
          <cell r="BA284">
            <v>44.998707227684804</v>
          </cell>
          <cell r="BB284">
            <v>46.489130911759013</v>
          </cell>
          <cell r="BC284">
            <v>48.43691608244891</v>
          </cell>
          <cell r="BD284">
            <v>51.192656567597261</v>
          </cell>
          <cell r="BE284">
            <v>55.909099277518393</v>
          </cell>
        </row>
        <row r="285">
          <cell r="AD285">
            <v>81.43802839868647</v>
          </cell>
          <cell r="AE285">
            <v>83.530447335795373</v>
          </cell>
          <cell r="AF285">
            <v>86.484260600680642</v>
          </cell>
          <cell r="AG285">
            <v>91.495127994794004</v>
          </cell>
          <cell r="AH285">
            <v>100.3873628081502</v>
          </cell>
          <cell r="BA285">
            <v>45.021201039060998</v>
          </cell>
          <cell r="BB285">
            <v>46.513210965282425</v>
          </cell>
          <cell r="BC285">
            <v>48.460844748995065</v>
          </cell>
          <cell r="BD285">
            <v>51.215762335516104</v>
          </cell>
          <cell r="BE285">
            <v>55.934809098715178</v>
          </cell>
        </row>
        <row r="286">
          <cell r="AD286">
            <v>81.488808450176222</v>
          </cell>
          <cell r="AE286">
            <v>83.581157853166033</v>
          </cell>
          <cell r="AF286">
            <v>86.533838293124049</v>
          </cell>
          <cell r="AG286">
            <v>91.547880797452237</v>
          </cell>
          <cell r="AH286">
            <v>100.44099782354027</v>
          </cell>
          <cell r="BA286">
            <v>45.043517922283101</v>
          </cell>
          <cell r="BB286">
            <v>46.537291018805831</v>
          </cell>
          <cell r="BC286">
            <v>48.48477341554122</v>
          </cell>
          <cell r="BD286">
            <v>51.238868103434953</v>
          </cell>
          <cell r="BE286">
            <v>55.960518919911962</v>
          </cell>
        </row>
        <row r="287">
          <cell r="AD287">
            <v>81.539588501665975</v>
          </cell>
          <cell r="AE287">
            <v>83.631868370536679</v>
          </cell>
          <cell r="AF287">
            <v>86.583415985567456</v>
          </cell>
          <cell r="AG287">
            <v>91.600633600110456</v>
          </cell>
          <cell r="AH287">
            <v>100.49463283893036</v>
          </cell>
          <cell r="BA287">
            <v>45.065834805505204</v>
          </cell>
          <cell r="BB287">
            <v>46.561371072329244</v>
          </cell>
          <cell r="BC287">
            <v>48.508702082087382</v>
          </cell>
          <cell r="BD287">
            <v>51.261973871353796</v>
          </cell>
          <cell r="BE287">
            <v>55.986228741108754</v>
          </cell>
        </row>
        <row r="288">
          <cell r="AD288">
            <v>81.590368553155727</v>
          </cell>
          <cell r="AE288">
            <v>83.68257888790734</v>
          </cell>
          <cell r="AF288">
            <v>86.632993678010848</v>
          </cell>
          <cell r="AG288">
            <v>91.653386402768689</v>
          </cell>
          <cell r="AH288">
            <v>100.54826785432043</v>
          </cell>
          <cell r="BA288">
            <v>45.088151688727308</v>
          </cell>
          <cell r="BB288">
            <v>46.58545112585265</v>
          </cell>
          <cell r="BC288">
            <v>48.532630748633537</v>
          </cell>
          <cell r="BD288">
            <v>51.285079639272645</v>
          </cell>
          <cell r="BE288">
            <v>56.010312347085055</v>
          </cell>
        </row>
        <row r="289">
          <cell r="AD289">
            <v>81.64114860464548</v>
          </cell>
          <cell r="AE289">
            <v>83.733289405278001</v>
          </cell>
          <cell r="AF289">
            <v>86.682571370454255</v>
          </cell>
          <cell r="AG289">
            <v>91.706139205426922</v>
          </cell>
          <cell r="AH289">
            <v>100.6019028697105</v>
          </cell>
          <cell r="BA289">
            <v>45.110468571949411</v>
          </cell>
          <cell r="BB289">
            <v>46.609531179376063</v>
          </cell>
          <cell r="BC289">
            <v>48.556559415179692</v>
          </cell>
          <cell r="BD289">
            <v>51.308185407191495</v>
          </cell>
          <cell r="BE289">
            <v>56.032520096468168</v>
          </cell>
        </row>
        <row r="290">
          <cell r="AD290">
            <v>81.691928656135218</v>
          </cell>
          <cell r="AE290">
            <v>83.783999922648647</v>
          </cell>
          <cell r="AF290">
            <v>86.732149062897662</v>
          </cell>
          <cell r="AG290">
            <v>91.758892008085141</v>
          </cell>
          <cell r="AH290">
            <v>100.65553788510059</v>
          </cell>
          <cell r="BA290">
            <v>45.132785455171515</v>
          </cell>
          <cell r="BB290">
            <v>46.633611232899469</v>
          </cell>
          <cell r="BC290">
            <v>48.580488081725846</v>
          </cell>
          <cell r="BD290">
            <v>51.331291175110337</v>
          </cell>
          <cell r="BE290">
            <v>56.054727845851275</v>
          </cell>
        </row>
        <row r="291">
          <cell r="AD291">
            <v>81.742708707624971</v>
          </cell>
          <cell r="AE291">
            <v>83.834710440019307</v>
          </cell>
          <cell r="AF291">
            <v>86.781726755341069</v>
          </cell>
          <cell r="AG291">
            <v>91.811644810743374</v>
          </cell>
          <cell r="AH291">
            <v>100.70917290049066</v>
          </cell>
          <cell r="BA291">
            <v>45.155102338393618</v>
          </cell>
          <cell r="BB291">
            <v>46.657691286422882</v>
          </cell>
          <cell r="BC291">
            <v>48.604416748272008</v>
          </cell>
          <cell r="BD291">
            <v>51.354396943029187</v>
          </cell>
          <cell r="BE291">
            <v>56.076935595234382</v>
          </cell>
        </row>
        <row r="292">
          <cell r="AD292">
            <v>81.793488759114723</v>
          </cell>
          <cell r="AE292">
            <v>83.885420957389968</v>
          </cell>
          <cell r="AF292">
            <v>86.831304447784476</v>
          </cell>
          <cell r="AG292">
            <v>91.864397613401607</v>
          </cell>
          <cell r="AH292">
            <v>100.76280791588073</v>
          </cell>
          <cell r="BA292">
            <v>45.177419221615722</v>
          </cell>
          <cell r="BB292">
            <v>46.681771339946287</v>
          </cell>
          <cell r="BC292">
            <v>48.628345414818163</v>
          </cell>
          <cell r="BD292">
            <v>51.377502710948029</v>
          </cell>
          <cell r="BE292">
            <v>56.099143344617488</v>
          </cell>
        </row>
        <row r="293">
          <cell r="AD293">
            <v>81.844268810604476</v>
          </cell>
          <cell r="AE293">
            <v>83.936131474760614</v>
          </cell>
          <cell r="AF293">
            <v>86.880882140227882</v>
          </cell>
          <cell r="AG293">
            <v>91.917150416059826</v>
          </cell>
          <cell r="AH293">
            <v>100.8164429312708</v>
          </cell>
          <cell r="BA293">
            <v>45.199736104837825</v>
          </cell>
          <cell r="BB293">
            <v>46.7058513934697</v>
          </cell>
          <cell r="BC293">
            <v>48.652274081364318</v>
          </cell>
          <cell r="BD293">
            <v>51.400608478866879</v>
          </cell>
          <cell r="BE293">
            <v>56.121351094000602</v>
          </cell>
        </row>
        <row r="294">
          <cell r="AD294">
            <v>81.895048862094228</v>
          </cell>
          <cell r="AE294">
            <v>83.986841992131275</v>
          </cell>
          <cell r="AF294">
            <v>86.930459832671289</v>
          </cell>
          <cell r="AG294">
            <v>91.969903218718059</v>
          </cell>
          <cell r="AH294">
            <v>100.87007794666089</v>
          </cell>
          <cell r="BA294">
            <v>45.222052988059936</v>
          </cell>
          <cell r="BB294">
            <v>46.729931446993106</v>
          </cell>
          <cell r="BC294">
            <v>48.67620274791048</v>
          </cell>
          <cell r="BD294">
            <v>51.423714246785721</v>
          </cell>
          <cell r="BE294">
            <v>56.143558843383708</v>
          </cell>
        </row>
        <row r="295">
          <cell r="AD295">
            <v>81.945828913583981</v>
          </cell>
          <cell r="AE295">
            <v>84.036191564035917</v>
          </cell>
          <cell r="AF295">
            <v>86.980037525114682</v>
          </cell>
          <cell r="AG295">
            <v>92.021521414287719</v>
          </cell>
          <cell r="AH295">
            <v>100.92371296205096</v>
          </cell>
          <cell r="BA295">
            <v>45.244369871282039</v>
          </cell>
          <cell r="BB295">
            <v>46.754011500516519</v>
          </cell>
          <cell r="BC295">
            <v>48.700131414456635</v>
          </cell>
          <cell r="BD295">
            <v>51.446820014704571</v>
          </cell>
          <cell r="BE295">
            <v>56.165766592766815</v>
          </cell>
        </row>
        <row r="296">
          <cell r="AD296">
            <v>81.996608965073733</v>
          </cell>
          <cell r="AE296">
            <v>84.085064274836242</v>
          </cell>
          <cell r="AF296">
            <v>87.029133791498197</v>
          </cell>
          <cell r="AG296">
            <v>92.071632371634976</v>
          </cell>
          <cell r="AH296">
            <v>100.97734797744103</v>
          </cell>
          <cell r="BA296">
            <v>45.266686754504143</v>
          </cell>
          <cell r="BB296">
            <v>46.778091554039925</v>
          </cell>
          <cell r="BC296">
            <v>48.72406008100279</v>
          </cell>
          <cell r="BD296">
            <v>51.46992578262342</v>
          </cell>
          <cell r="BE296">
            <v>56.187974342149921</v>
          </cell>
        </row>
        <row r="297">
          <cell r="AD297">
            <v>82.044215515890215</v>
          </cell>
          <cell r="AE297">
            <v>84.133936985636566</v>
          </cell>
          <cell r="AF297">
            <v>87.077905547159801</v>
          </cell>
          <cell r="AG297">
            <v>92.121743328982234</v>
          </cell>
          <cell r="AH297">
            <v>101.02868392415382</v>
          </cell>
          <cell r="BA297">
            <v>45.289003637726246</v>
          </cell>
          <cell r="BB297">
            <v>46.802171607563338</v>
          </cell>
          <cell r="BC297">
            <v>48.747988747548945</v>
          </cell>
          <cell r="BD297">
            <v>51.493031550542263</v>
          </cell>
          <cell r="BE297">
            <v>56.210182091533035</v>
          </cell>
        </row>
        <row r="298">
          <cell r="AD298">
            <v>82.091594979242089</v>
          </cell>
          <cell r="AE298">
            <v>84.182809696436891</v>
          </cell>
          <cell r="AF298">
            <v>87.126677302821392</v>
          </cell>
          <cell r="AG298">
            <v>92.171854286329506</v>
          </cell>
          <cell r="AH298">
            <v>101.07833899530283</v>
          </cell>
          <cell r="BA298">
            <v>45.31132052094835</v>
          </cell>
          <cell r="BB298">
            <v>46.826251661086744</v>
          </cell>
          <cell r="BC298">
            <v>48.771917414095107</v>
          </cell>
          <cell r="BD298">
            <v>51.516137318461112</v>
          </cell>
          <cell r="BE298">
            <v>56.232389840916142</v>
          </cell>
        </row>
        <row r="299">
          <cell r="AD299">
            <v>82.138974442593963</v>
          </cell>
          <cell r="AE299">
            <v>84.23168240723723</v>
          </cell>
          <cell r="AF299">
            <v>87.175449058482982</v>
          </cell>
          <cell r="AG299">
            <v>92.221965243676763</v>
          </cell>
          <cell r="AH299">
            <v>101.12799406645185</v>
          </cell>
          <cell r="BA299">
            <v>45.333637404170453</v>
          </cell>
          <cell r="BB299">
            <v>46.850331714610157</v>
          </cell>
          <cell r="BC299">
            <v>48.795846080641262</v>
          </cell>
          <cell r="BD299">
            <v>51.539243086379955</v>
          </cell>
          <cell r="BE299">
            <v>56.254597590299248</v>
          </cell>
        </row>
        <row r="300">
          <cell r="AD300">
            <v>82.186353905945836</v>
          </cell>
          <cell r="AE300">
            <v>84.280555118037555</v>
          </cell>
          <cell r="AF300">
            <v>87.224220814144587</v>
          </cell>
          <cell r="AG300">
            <v>92.272076201024021</v>
          </cell>
          <cell r="AH300">
            <v>101.17764913760085</v>
          </cell>
          <cell r="BA300">
            <v>45.355954287392557</v>
          </cell>
          <cell r="BB300">
            <v>46.874411768133562</v>
          </cell>
          <cell r="BC300">
            <v>48.819774747187417</v>
          </cell>
          <cell r="BD300">
            <v>51.562348854298804</v>
          </cell>
          <cell r="BE300">
            <v>56.276805339682355</v>
          </cell>
        </row>
        <row r="301">
          <cell r="AD301">
            <v>82.23373336929771</v>
          </cell>
          <cell r="AE301">
            <v>84.329427828837879</v>
          </cell>
          <cell r="AF301">
            <v>87.272992569806178</v>
          </cell>
          <cell r="AG301">
            <v>92.322187158371293</v>
          </cell>
          <cell r="AH301">
            <v>101.22730420874987</v>
          </cell>
          <cell r="BA301">
            <v>45.37827117061466</v>
          </cell>
          <cell r="BB301">
            <v>46.898491821656968</v>
          </cell>
          <cell r="BC301">
            <v>48.843703413733579</v>
          </cell>
          <cell r="BD301">
            <v>51.585454622217647</v>
          </cell>
          <cell r="BE301">
            <v>56.299013089065468</v>
          </cell>
        </row>
        <row r="302">
          <cell r="AD302">
            <v>82.281112832649583</v>
          </cell>
          <cell r="AE302">
            <v>84.378300539638204</v>
          </cell>
          <cell r="AF302">
            <v>87.321764325467768</v>
          </cell>
          <cell r="AG302">
            <v>92.37229811571855</v>
          </cell>
          <cell r="AH302">
            <v>101.27695927989888</v>
          </cell>
          <cell r="BA302">
            <v>45.400588053836763</v>
          </cell>
          <cell r="BB302">
            <v>46.922571875180381</v>
          </cell>
          <cell r="BC302">
            <v>48.867632080279733</v>
          </cell>
          <cell r="BD302">
            <v>51.608560390136496</v>
          </cell>
          <cell r="BE302">
            <v>56.321220838448575</v>
          </cell>
        </row>
        <row r="303">
          <cell r="AD303">
            <v>82.328492296001457</v>
          </cell>
          <cell r="AE303">
            <v>84.427173250438543</v>
          </cell>
          <cell r="AF303">
            <v>87.370536081129359</v>
          </cell>
          <cell r="AG303">
            <v>92.422409073065808</v>
          </cell>
          <cell r="AH303">
            <v>101.32661435104789</v>
          </cell>
          <cell r="BA303">
            <v>45.422904937058867</v>
          </cell>
          <cell r="BB303">
            <v>46.946651928703787</v>
          </cell>
          <cell r="BC303">
            <v>48.891560746825888</v>
          </cell>
          <cell r="BD303">
            <v>51.631666158055346</v>
          </cell>
          <cell r="BE303">
            <v>56.343428587831681</v>
          </cell>
        </row>
        <row r="304">
          <cell r="AD304">
            <v>82.375871759353331</v>
          </cell>
          <cell r="AE304">
            <v>84.476045961238867</v>
          </cell>
          <cell r="AF304">
            <v>87.419307836790964</v>
          </cell>
          <cell r="AG304">
            <v>92.472520030413079</v>
          </cell>
          <cell r="AH304">
            <v>101.3762694221969</v>
          </cell>
          <cell r="BA304">
            <v>45.44522182028097</v>
          </cell>
          <cell r="BB304">
            <v>46.9707319822272</v>
          </cell>
          <cell r="BC304">
            <v>48.91548941337205</v>
          </cell>
          <cell r="BD304">
            <v>51.654771925974188</v>
          </cell>
          <cell r="BE304">
            <v>56.365636337214795</v>
          </cell>
        </row>
        <row r="305">
          <cell r="AD305">
            <v>82.423251222705204</v>
          </cell>
          <cell r="AE305">
            <v>84.524918672039192</v>
          </cell>
          <cell r="AF305">
            <v>87.468079592452554</v>
          </cell>
          <cell r="AG305">
            <v>92.522630987760337</v>
          </cell>
          <cell r="AH305">
            <v>101.42592449334592</v>
          </cell>
          <cell r="BA305">
            <v>45.467538703503074</v>
          </cell>
          <cell r="BB305">
            <v>46.994812035750606</v>
          </cell>
          <cell r="BC305">
            <v>48.939418079918205</v>
          </cell>
          <cell r="BD305">
            <v>51.677877693893038</v>
          </cell>
          <cell r="BE305">
            <v>56.387844086597902</v>
          </cell>
        </row>
        <row r="306">
          <cell r="AD306">
            <v>82.470630686057078</v>
          </cell>
          <cell r="AE306">
            <v>84.573791382839516</v>
          </cell>
          <cell r="AF306">
            <v>87.516851348114145</v>
          </cell>
          <cell r="AG306">
            <v>92.572741945107595</v>
          </cell>
          <cell r="AH306">
            <v>101.47557956449492</v>
          </cell>
          <cell r="BA306">
            <v>45.489855586725177</v>
          </cell>
          <cell r="BB306">
            <v>47.016308935086101</v>
          </cell>
          <cell r="BC306">
            <v>48.96334674646436</v>
          </cell>
          <cell r="BD306">
            <v>51.70098346181188</v>
          </cell>
          <cell r="BE306">
            <v>56.410051835981008</v>
          </cell>
        </row>
        <row r="307">
          <cell r="AD307">
            <v>82.518010149408951</v>
          </cell>
          <cell r="AE307">
            <v>84.622664093639855</v>
          </cell>
          <cell r="AF307">
            <v>87.565623103775735</v>
          </cell>
          <cell r="AG307">
            <v>92.622852902454852</v>
          </cell>
          <cell r="AH307">
            <v>101.52523463564394</v>
          </cell>
          <cell r="BA307">
            <v>45.512172469947281</v>
          </cell>
          <cell r="BB307">
            <v>47.037096473408994</v>
          </cell>
          <cell r="BC307">
            <v>48.987275413010522</v>
          </cell>
          <cell r="BD307">
            <v>51.72408922973073</v>
          </cell>
          <cell r="BE307">
            <v>56.432259585364115</v>
          </cell>
        </row>
        <row r="308">
          <cell r="AD308">
            <v>82.565389612760825</v>
          </cell>
          <cell r="AE308">
            <v>84.67153680444018</v>
          </cell>
          <cell r="AF308">
            <v>87.61439485943734</v>
          </cell>
          <cell r="AG308">
            <v>92.672963859802124</v>
          </cell>
          <cell r="AH308">
            <v>101.57488970679294</v>
          </cell>
          <cell r="BA308">
            <v>45.534489353169384</v>
          </cell>
          <cell r="BB308">
            <v>47.057884011731893</v>
          </cell>
          <cell r="BC308">
            <v>49.009673493801003</v>
          </cell>
          <cell r="BD308">
            <v>51.747194997649579</v>
          </cell>
          <cell r="BE308">
            <v>56.454467334747228</v>
          </cell>
        </row>
        <row r="309">
          <cell r="AD309">
            <v>82.612769076112698</v>
          </cell>
          <cell r="AE309">
            <v>84.720409515240505</v>
          </cell>
          <cell r="AF309">
            <v>87.66316661509893</v>
          </cell>
          <cell r="AG309">
            <v>92.723074817149381</v>
          </cell>
          <cell r="AH309">
            <v>101.62454477794196</v>
          </cell>
          <cell r="BA309">
            <v>45.556806236391488</v>
          </cell>
          <cell r="BB309">
            <v>47.078671550054786</v>
          </cell>
          <cell r="BC309">
            <v>49.030333272797542</v>
          </cell>
          <cell r="BD309">
            <v>51.770300765568422</v>
          </cell>
          <cell r="BE309">
            <v>56.476675084130335</v>
          </cell>
        </row>
        <row r="310">
          <cell r="AD310">
            <v>82.660148539464572</v>
          </cell>
          <cell r="AE310">
            <v>84.769282226040829</v>
          </cell>
          <cell r="AF310">
            <v>87.711938370760521</v>
          </cell>
          <cell r="AG310">
            <v>92.773185774496639</v>
          </cell>
          <cell r="AH310">
            <v>101.67419984909097</v>
          </cell>
          <cell r="BA310">
            <v>45.579123119613591</v>
          </cell>
          <cell r="BB310">
            <v>47.099459088377678</v>
          </cell>
          <cell r="BC310">
            <v>49.05099305179408</v>
          </cell>
          <cell r="BD310">
            <v>51.793406533487271</v>
          </cell>
          <cell r="BE310">
            <v>56.498882833513441</v>
          </cell>
        </row>
        <row r="311">
          <cell r="AD311">
            <v>82.707528002816446</v>
          </cell>
          <cell r="AE311">
            <v>84.818154936841154</v>
          </cell>
          <cell r="AF311">
            <v>87.760710126422126</v>
          </cell>
          <cell r="AG311">
            <v>92.823296731843911</v>
          </cell>
          <cell r="AH311">
            <v>101.72385492023999</v>
          </cell>
          <cell r="BA311">
            <v>45.601440002835695</v>
          </cell>
          <cell r="BB311">
            <v>47.12024662670057</v>
          </cell>
          <cell r="BC311">
            <v>49.071652830790612</v>
          </cell>
          <cell r="BD311">
            <v>51.816512301406114</v>
          </cell>
          <cell r="BE311">
            <v>56.521090582896548</v>
          </cell>
        </row>
        <row r="312">
          <cell r="AD312">
            <v>82.754907466168319</v>
          </cell>
          <cell r="AE312">
            <v>84.867027647641493</v>
          </cell>
          <cell r="AF312">
            <v>87.809481882083716</v>
          </cell>
          <cell r="AG312">
            <v>92.873407689191168</v>
          </cell>
          <cell r="AH312">
            <v>101.77350999138899</v>
          </cell>
          <cell r="BA312">
            <v>45.623756886057798</v>
          </cell>
          <cell r="BB312">
            <v>47.14103416502347</v>
          </cell>
          <cell r="BC312">
            <v>49.09231260978715</v>
          </cell>
          <cell r="BD312">
            <v>51.839618069324963</v>
          </cell>
          <cell r="BE312">
            <v>56.543298332279662</v>
          </cell>
        </row>
        <row r="313">
          <cell r="AD313">
            <v>82.802286929520193</v>
          </cell>
          <cell r="AE313">
            <v>84.915900358441817</v>
          </cell>
          <cell r="AF313">
            <v>87.858253637745307</v>
          </cell>
          <cell r="AG313">
            <v>92.923518646538426</v>
          </cell>
          <cell r="AH313">
            <v>101.82316506253801</v>
          </cell>
          <cell r="BA313">
            <v>45.646073769279901</v>
          </cell>
          <cell r="BB313">
            <v>47.161821703346362</v>
          </cell>
          <cell r="BC313">
            <v>49.112972388783689</v>
          </cell>
          <cell r="BD313">
            <v>51.862723837243806</v>
          </cell>
          <cell r="BE313">
            <v>56.565506081662768</v>
          </cell>
        </row>
        <row r="314">
          <cell r="AD314">
            <v>82.849666392872066</v>
          </cell>
          <cell r="AE314">
            <v>84.964773069242142</v>
          </cell>
          <cell r="AF314">
            <v>87.907025393406897</v>
          </cell>
          <cell r="AG314">
            <v>92.973629603885698</v>
          </cell>
          <cell r="AH314">
            <v>101.87282013368701</v>
          </cell>
          <cell r="BA314">
            <v>45.668390652502012</v>
          </cell>
          <cell r="BB314">
            <v>47.182609241669255</v>
          </cell>
          <cell r="BC314">
            <v>49.133632167780227</v>
          </cell>
          <cell r="BD314">
            <v>51.885829605162655</v>
          </cell>
          <cell r="BE314">
            <v>56.587713831045875</v>
          </cell>
        </row>
        <row r="315">
          <cell r="AD315">
            <v>82.89704585622394</v>
          </cell>
          <cell r="AE315">
            <v>85.012531647506819</v>
          </cell>
          <cell r="AF315">
            <v>87.955797149068502</v>
          </cell>
          <cell r="AG315">
            <v>93.022367647203353</v>
          </cell>
          <cell r="AH315">
            <v>101.92247520483603</v>
          </cell>
          <cell r="BA315">
            <v>45.690707535724115</v>
          </cell>
          <cell r="BB315">
            <v>47.203396779992147</v>
          </cell>
          <cell r="BC315">
            <v>49.154291946776759</v>
          </cell>
          <cell r="BD315">
            <v>51.908935373081505</v>
          </cell>
          <cell r="BE315">
            <v>56.609921580428981</v>
          </cell>
        </row>
        <row r="316">
          <cell r="AD316">
            <v>82.944425319575814</v>
          </cell>
          <cell r="AE316">
            <v>85.057414064088832</v>
          </cell>
          <cell r="AF316">
            <v>88.004756197276762</v>
          </cell>
          <cell r="AG316">
            <v>93.069580693431178</v>
          </cell>
          <cell r="AH316">
            <v>101.97213027598504</v>
          </cell>
          <cell r="BA316">
            <v>45.713024418946219</v>
          </cell>
          <cell r="BB316">
            <v>47.224184318315039</v>
          </cell>
          <cell r="BC316">
            <v>49.174951725773298</v>
          </cell>
          <cell r="BD316">
            <v>51.932041141000347</v>
          </cell>
          <cell r="BE316">
            <v>56.632129329812095</v>
          </cell>
        </row>
        <row r="317">
          <cell r="AD317">
            <v>82.991804782927687</v>
          </cell>
          <cell r="AE317">
            <v>85.10229648067083</v>
          </cell>
          <cell r="AF317">
            <v>88.05552724748766</v>
          </cell>
          <cell r="AG317">
            <v>93.116793739659002</v>
          </cell>
          <cell r="AH317">
            <v>102.01969836502204</v>
          </cell>
          <cell r="BA317">
            <v>45.735341302168322</v>
          </cell>
          <cell r="BB317">
            <v>47.244971856637939</v>
          </cell>
          <cell r="BC317">
            <v>49.195611504769836</v>
          </cell>
          <cell r="BD317">
            <v>51.955146908919197</v>
          </cell>
          <cell r="BE317">
            <v>56.654337079195201</v>
          </cell>
        </row>
        <row r="318">
          <cell r="AD318">
            <v>83.03656019452734</v>
          </cell>
          <cell r="AE318">
            <v>85.147178897252829</v>
          </cell>
          <cell r="AF318">
            <v>88.106298297698572</v>
          </cell>
          <cell r="AG318">
            <v>93.164006785886826</v>
          </cell>
          <cell r="AH318">
            <v>102.06459660376342</v>
          </cell>
          <cell r="BA318">
            <v>45.757658185390426</v>
          </cell>
          <cell r="BB318">
            <v>47.265759394960831</v>
          </cell>
          <cell r="BC318">
            <v>49.216271283766375</v>
          </cell>
          <cell r="BD318">
            <v>51.978252676838039</v>
          </cell>
          <cell r="BE318">
            <v>56.676544828578308</v>
          </cell>
        </row>
        <row r="319">
          <cell r="AD319">
            <v>83.080766796955942</v>
          </cell>
          <cell r="AE319">
            <v>85.192061313834827</v>
          </cell>
          <cell r="AF319">
            <v>88.15706934790947</v>
          </cell>
          <cell r="AG319">
            <v>93.211219832114651</v>
          </cell>
          <cell r="AH319">
            <v>102.1094948425048</v>
          </cell>
          <cell r="BA319">
            <v>45.779975068612529</v>
          </cell>
          <cell r="BB319">
            <v>47.286546933283724</v>
          </cell>
          <cell r="BC319">
            <v>49.236931062762913</v>
          </cell>
          <cell r="BD319">
            <v>52.001173105835825</v>
          </cell>
          <cell r="BE319">
            <v>56.698752577961415</v>
          </cell>
        </row>
        <row r="320">
          <cell r="AD320">
            <v>83.124973399384558</v>
          </cell>
          <cell r="AE320">
            <v>85.236943730416826</v>
          </cell>
          <cell r="AF320">
            <v>88.207840398120382</v>
          </cell>
          <cell r="AG320">
            <v>93.258432878342475</v>
          </cell>
          <cell r="AH320">
            <v>102.15439308124618</v>
          </cell>
          <cell r="BA320">
            <v>45.802291951834633</v>
          </cell>
          <cell r="BB320">
            <v>47.307334471606616</v>
          </cell>
          <cell r="BC320">
            <v>49.257590841759445</v>
          </cell>
          <cell r="BD320">
            <v>52.021126446631868</v>
          </cell>
          <cell r="BE320">
            <v>56.720960327344528</v>
          </cell>
        </row>
        <row r="321">
          <cell r="AD321">
            <v>83.16918000181316</v>
          </cell>
          <cell r="AE321">
            <v>85.281826146998839</v>
          </cell>
          <cell r="AF321">
            <v>88.258611448331294</v>
          </cell>
          <cell r="AG321">
            <v>93.3056459245703</v>
          </cell>
          <cell r="AH321">
            <v>102.19929131998755</v>
          </cell>
          <cell r="BA321">
            <v>45.824608835056736</v>
          </cell>
          <cell r="BB321">
            <v>47.328122009929508</v>
          </cell>
          <cell r="BC321">
            <v>49.278250620755983</v>
          </cell>
          <cell r="BD321">
            <v>52.041079787427918</v>
          </cell>
          <cell r="BE321">
            <v>56.743168076727635</v>
          </cell>
        </row>
        <row r="322">
          <cell r="AD322">
            <v>83.213386604241776</v>
          </cell>
          <cell r="AE322">
            <v>85.326708563580837</v>
          </cell>
          <cell r="AF322">
            <v>88.309382498542192</v>
          </cell>
          <cell r="AG322">
            <v>93.352858970798124</v>
          </cell>
          <cell r="AH322">
            <v>102.24418955872893</v>
          </cell>
          <cell r="BA322">
            <v>45.84692571827884</v>
          </cell>
          <cell r="BB322">
            <v>47.348909548252408</v>
          </cell>
          <cell r="BC322">
            <v>49.298910399752522</v>
          </cell>
          <cell r="BD322">
            <v>52.061033128223968</v>
          </cell>
          <cell r="BE322">
            <v>56.765375826110741</v>
          </cell>
        </row>
        <row r="323">
          <cell r="AD323">
            <v>83.257593206670379</v>
          </cell>
          <cell r="AE323">
            <v>85.371590980162836</v>
          </cell>
          <cell r="AF323">
            <v>88.360153548753104</v>
          </cell>
          <cell r="AG323">
            <v>93.400072017025948</v>
          </cell>
          <cell r="AH323">
            <v>102.28908779747032</v>
          </cell>
          <cell r="BA323">
            <v>45.869242601500943</v>
          </cell>
          <cell r="BB323">
            <v>47.3696970865753</v>
          </cell>
          <cell r="BC323">
            <v>49.319570178749061</v>
          </cell>
          <cell r="BD323">
            <v>52.080986469020011</v>
          </cell>
          <cell r="BE323">
            <v>56.787583575493848</v>
          </cell>
        </row>
        <row r="324">
          <cell r="AD324">
            <v>83.301799809098995</v>
          </cell>
          <cell r="AE324">
            <v>85.416473396744834</v>
          </cell>
          <cell r="AF324">
            <v>88.410924598964016</v>
          </cell>
          <cell r="AG324">
            <v>93.447285063253773</v>
          </cell>
          <cell r="AH324">
            <v>102.3339860362117</v>
          </cell>
          <cell r="BA324">
            <v>45.891559484723047</v>
          </cell>
          <cell r="BB324">
            <v>47.390484624898193</v>
          </cell>
          <cell r="BC324">
            <v>49.340229957745592</v>
          </cell>
          <cell r="BD324">
            <v>52.100939809816062</v>
          </cell>
          <cell r="BE324">
            <v>56.809791324876961</v>
          </cell>
        </row>
        <row r="325">
          <cell r="AD325">
            <v>83.346006411527597</v>
          </cell>
          <cell r="AE325">
            <v>85.461355813326847</v>
          </cell>
          <cell r="AF325">
            <v>88.461695649174914</v>
          </cell>
          <cell r="AG325">
            <v>93.494498109481597</v>
          </cell>
          <cell r="AH325">
            <v>102.37888427495307</v>
          </cell>
          <cell r="BA325">
            <v>45.91387636794515</v>
          </cell>
          <cell r="BB325">
            <v>47.411272163221085</v>
          </cell>
          <cell r="BC325">
            <v>49.360889736742131</v>
          </cell>
          <cell r="BD325">
            <v>52.120893150612112</v>
          </cell>
          <cell r="BE325">
            <v>56.831999074260068</v>
          </cell>
        </row>
        <row r="326">
          <cell r="AD326">
            <v>83.390213013956213</v>
          </cell>
          <cell r="AE326">
            <v>85.506238229908845</v>
          </cell>
          <cell r="AF326">
            <v>88.512466699385826</v>
          </cell>
          <cell r="AG326">
            <v>93.541711155709422</v>
          </cell>
          <cell r="AH326">
            <v>102.42378251369445</v>
          </cell>
          <cell r="BA326">
            <v>45.936193251167253</v>
          </cell>
          <cell r="BB326">
            <v>47.432059701543984</v>
          </cell>
          <cell r="BC326">
            <v>49.381549515738669</v>
          </cell>
          <cell r="BD326">
            <v>52.140846491408155</v>
          </cell>
          <cell r="BE326">
            <v>56.854206823643175</v>
          </cell>
        </row>
        <row r="327">
          <cell r="AD327">
            <v>83.434419616384815</v>
          </cell>
          <cell r="AE327">
            <v>85.551120646490844</v>
          </cell>
          <cell r="AF327">
            <v>88.563237749596723</v>
          </cell>
          <cell r="AG327">
            <v>93.588924201937246</v>
          </cell>
          <cell r="AH327">
            <v>102.46868075243583</v>
          </cell>
          <cell r="BA327">
            <v>45.958510134389357</v>
          </cell>
          <cell r="BB327">
            <v>47.452847239866877</v>
          </cell>
          <cell r="BC327">
            <v>49.402209294735208</v>
          </cell>
          <cell r="BD327">
            <v>52.160799832204205</v>
          </cell>
          <cell r="BE327">
            <v>56.876414573026281</v>
          </cell>
        </row>
        <row r="328">
          <cell r="AD328">
            <v>83.478626218813432</v>
          </cell>
          <cell r="AE328">
            <v>85.596003063072843</v>
          </cell>
          <cell r="AF328">
            <v>88.614008799807635</v>
          </cell>
          <cell r="AG328">
            <v>93.63613724816507</v>
          </cell>
          <cell r="AH328">
            <v>102.51357899117721</v>
          </cell>
          <cell r="BA328">
            <v>45.98082701761146</v>
          </cell>
          <cell r="BB328">
            <v>47.473634778189769</v>
          </cell>
          <cell r="BC328">
            <v>49.422869073731739</v>
          </cell>
          <cell r="BD328">
            <v>52.180753173000248</v>
          </cell>
          <cell r="BE328">
            <v>56.898622322409395</v>
          </cell>
        </row>
        <row r="329">
          <cell r="AD329">
            <v>83.522832821242034</v>
          </cell>
          <cell r="AE329">
            <v>85.640885479654855</v>
          </cell>
          <cell r="AF329">
            <v>88.664779850018547</v>
          </cell>
          <cell r="AG329">
            <v>93.683350294392895</v>
          </cell>
          <cell r="AH329">
            <v>102.55847722991859</v>
          </cell>
          <cell r="BA329">
            <v>46.002713830586146</v>
          </cell>
          <cell r="BB329">
            <v>47.494422316512662</v>
          </cell>
          <cell r="BC329">
            <v>49.443528852728278</v>
          </cell>
          <cell r="BD329">
            <v>52.200706513796298</v>
          </cell>
          <cell r="BE329">
            <v>56.920830071792501</v>
          </cell>
        </row>
        <row r="330">
          <cell r="AD330">
            <v>83.56703942367065</v>
          </cell>
          <cell r="AE330">
            <v>85.685767896236854</v>
          </cell>
          <cell r="AF330">
            <v>88.715550900229445</v>
          </cell>
          <cell r="AG330">
            <v>93.730563340620719</v>
          </cell>
          <cell r="AH330">
            <v>102.60337546865996</v>
          </cell>
          <cell r="BA330">
            <v>46.021977873404879</v>
          </cell>
          <cell r="BB330">
            <v>47.515209854835554</v>
          </cell>
          <cell r="BC330">
            <v>49.464188631724817</v>
          </cell>
          <cell r="BD330">
            <v>52.220659854592348</v>
          </cell>
          <cell r="BE330">
            <v>56.943037821175608</v>
          </cell>
        </row>
        <row r="331">
          <cell r="AD331">
            <v>83.611246026099252</v>
          </cell>
          <cell r="AE331">
            <v>85.730650312818852</v>
          </cell>
          <cell r="AF331">
            <v>88.766321950440357</v>
          </cell>
          <cell r="AG331">
            <v>93.777776386848544</v>
          </cell>
          <cell r="AH331">
            <v>102.64827370740134</v>
          </cell>
          <cell r="BA331">
            <v>46.041241916223605</v>
          </cell>
          <cell r="BB331">
            <v>47.535997393158453</v>
          </cell>
          <cell r="BC331">
            <v>49.484848410721355</v>
          </cell>
          <cell r="BD331">
            <v>52.240613195388391</v>
          </cell>
          <cell r="BE331">
            <v>56.965245570558714</v>
          </cell>
        </row>
        <row r="332">
          <cell r="AD332">
            <v>83.655452628527868</v>
          </cell>
          <cell r="AE332">
            <v>85.775532729400851</v>
          </cell>
          <cell r="AF332">
            <v>88.817093000651269</v>
          </cell>
          <cell r="AG332">
            <v>93.824989433076368</v>
          </cell>
          <cell r="AH332">
            <v>102.69317194614273</v>
          </cell>
          <cell r="BA332">
            <v>46.060505959042331</v>
          </cell>
          <cell r="BB332">
            <v>47.556784931481346</v>
          </cell>
          <cell r="BC332">
            <v>49.505508189717887</v>
          </cell>
          <cell r="BD332">
            <v>52.260566536184442</v>
          </cell>
          <cell r="BE332">
            <v>56.987453319941828</v>
          </cell>
        </row>
        <row r="333">
          <cell r="AD333">
            <v>83.69965923095647</v>
          </cell>
          <cell r="AE333">
            <v>85.820415145982849</v>
          </cell>
          <cell r="AF333">
            <v>88.867864050862167</v>
          </cell>
          <cell r="AG333">
            <v>93.872202479304192</v>
          </cell>
          <cell r="AH333">
            <v>102.73807018488411</v>
          </cell>
          <cell r="BA333">
            <v>46.079770001861057</v>
          </cell>
          <cell r="BB333">
            <v>47.577572469804238</v>
          </cell>
          <cell r="BC333">
            <v>49.526167968714425</v>
          </cell>
          <cell r="BD333">
            <v>52.280519876980485</v>
          </cell>
          <cell r="BE333">
            <v>57.008345591208631</v>
          </cell>
        </row>
        <row r="334">
          <cell r="AD334">
            <v>83.743865833385087</v>
          </cell>
          <cell r="AE334">
            <v>85.865297562564862</v>
          </cell>
          <cell r="AF334">
            <v>88.918635101073079</v>
          </cell>
          <cell r="AG334">
            <v>93.919415525532017</v>
          </cell>
          <cell r="AH334">
            <v>102.78296842362549</v>
          </cell>
          <cell r="BA334">
            <v>46.099034044679783</v>
          </cell>
          <cell r="BB334">
            <v>47.598360008127131</v>
          </cell>
          <cell r="BC334">
            <v>49.546827747710964</v>
          </cell>
          <cell r="BD334">
            <v>52.300473217776535</v>
          </cell>
          <cell r="BE334">
            <v>57.027529471561998</v>
          </cell>
        </row>
        <row r="335">
          <cell r="AD335">
            <v>83.788072435813689</v>
          </cell>
          <cell r="AE335">
            <v>85.910179979146861</v>
          </cell>
          <cell r="AF335">
            <v>88.969406151283977</v>
          </cell>
          <cell r="AG335">
            <v>93.966628571759841</v>
          </cell>
          <cell r="AH335">
            <v>102.82786666236686</v>
          </cell>
          <cell r="BA335">
            <v>46.118298087498509</v>
          </cell>
          <cell r="BB335">
            <v>47.619147546450023</v>
          </cell>
          <cell r="BC335">
            <v>49.567487526707502</v>
          </cell>
          <cell r="BD335">
            <v>52.320426558572585</v>
          </cell>
          <cell r="BE335">
            <v>57.046713351915365</v>
          </cell>
        </row>
        <row r="336">
          <cell r="AD336">
            <v>83.832279038242305</v>
          </cell>
          <cell r="AE336">
            <v>85.955062395728859</v>
          </cell>
          <cell r="AF336">
            <v>89.018466905731287</v>
          </cell>
          <cell r="AG336">
            <v>94.012923283729691</v>
          </cell>
          <cell r="AH336">
            <v>102.87276490110824</v>
          </cell>
          <cell r="BA336">
            <v>46.137562130317242</v>
          </cell>
          <cell r="BB336">
            <v>47.639935084772922</v>
          </cell>
          <cell r="BC336">
            <v>49.588147305704041</v>
          </cell>
          <cell r="BD336">
            <v>52.340379899368628</v>
          </cell>
          <cell r="BE336">
            <v>57.065897232268732</v>
          </cell>
        </row>
        <row r="337">
          <cell r="AD337">
            <v>83.876485640670907</v>
          </cell>
          <cell r="AE337">
            <v>85.999944812310858</v>
          </cell>
          <cell r="AF337">
            <v>89.064934410075779</v>
          </cell>
          <cell r="AG337">
            <v>94.057003939090123</v>
          </cell>
          <cell r="AH337">
            <v>102.91766313984962</v>
          </cell>
          <cell r="BA337">
            <v>46.156826173135968</v>
          </cell>
          <cell r="BB337">
            <v>47.660722623095815</v>
          </cell>
          <cell r="BC337">
            <v>49.608807084700572</v>
          </cell>
          <cell r="BD337">
            <v>52.360333240164678</v>
          </cell>
          <cell r="BE337">
            <v>57.085081112622099</v>
          </cell>
        </row>
        <row r="338">
          <cell r="AD338">
            <v>83.920692243099523</v>
          </cell>
          <cell r="AE338">
            <v>86.041129946887025</v>
          </cell>
          <cell r="AF338">
            <v>89.11140191442027</v>
          </cell>
          <cell r="AG338">
            <v>94.101084594450555</v>
          </cell>
          <cell r="AH338">
            <v>102.962561378591</v>
          </cell>
          <cell r="BA338">
            <v>46.176090215954694</v>
          </cell>
          <cell r="BB338">
            <v>47.681510161418707</v>
          </cell>
          <cell r="BC338">
            <v>49.629466863697111</v>
          </cell>
          <cell r="BD338">
            <v>52.380286580960728</v>
          </cell>
          <cell r="BE338">
            <v>57.104264992975466</v>
          </cell>
        </row>
        <row r="339">
          <cell r="AD339">
            <v>83.964898845528126</v>
          </cell>
          <cell r="AE339">
            <v>86.082310529666103</v>
          </cell>
          <cell r="AF339">
            <v>89.157869418764761</v>
          </cell>
          <cell r="AG339">
            <v>94.145165249810972</v>
          </cell>
          <cell r="AH339">
            <v>103.00673656424885</v>
          </cell>
          <cell r="BA339">
            <v>46.19535425877342</v>
          </cell>
          <cell r="BB339">
            <v>47.7022976997416</v>
          </cell>
          <cell r="BC339">
            <v>49.65012664269365</v>
          </cell>
          <cell r="BD339">
            <v>52.400239921756771</v>
          </cell>
          <cell r="BE339">
            <v>57.123448873328833</v>
          </cell>
        </row>
        <row r="340">
          <cell r="AD340">
            <v>84.008495683346354</v>
          </cell>
          <cell r="AE340">
            <v>86.12349111244518</v>
          </cell>
          <cell r="AF340">
            <v>89.204336923109267</v>
          </cell>
          <cell r="AG340">
            <v>94.189245905171404</v>
          </cell>
          <cell r="AH340">
            <v>103.04728286259964</v>
          </cell>
          <cell r="BA340">
            <v>46.214618301592147</v>
          </cell>
          <cell r="BB340">
            <v>47.723085238064499</v>
          </cell>
          <cell r="BC340">
            <v>49.670786421690188</v>
          </cell>
          <cell r="BD340">
            <v>52.420193262552822</v>
          </cell>
          <cell r="BE340">
            <v>57.1426327536822</v>
          </cell>
        </row>
        <row r="341">
          <cell r="AD341">
            <v>84.049741901856009</v>
          </cell>
          <cell r="AE341">
            <v>86.164671695224243</v>
          </cell>
          <cell r="AF341">
            <v>89.250804427453758</v>
          </cell>
          <cell r="AG341">
            <v>94.233326560531836</v>
          </cell>
          <cell r="AH341">
            <v>103.08782916095045</v>
          </cell>
          <cell r="BA341">
            <v>46.23388234441088</v>
          </cell>
          <cell r="BB341">
            <v>47.743872776387391</v>
          </cell>
          <cell r="BC341">
            <v>49.69144620068672</v>
          </cell>
          <cell r="BD341">
            <v>52.440146603348865</v>
          </cell>
          <cell r="BE341">
            <v>57.161816634035567</v>
          </cell>
        </row>
        <row r="342">
          <cell r="AD342">
            <v>84.090988120365651</v>
          </cell>
          <cell r="AE342">
            <v>86.20585227800332</v>
          </cell>
          <cell r="AF342">
            <v>89.29727193179825</v>
          </cell>
          <cell r="AG342">
            <v>94.277407215892268</v>
          </cell>
          <cell r="AH342">
            <v>103.12837545930124</v>
          </cell>
          <cell r="BA342">
            <v>46.253146387229606</v>
          </cell>
          <cell r="BB342">
            <v>47.764660314710284</v>
          </cell>
          <cell r="BC342">
            <v>49.712105979683258</v>
          </cell>
          <cell r="BD342">
            <v>52.460099944144915</v>
          </cell>
          <cell r="BE342">
            <v>57.181000514388934</v>
          </cell>
        </row>
        <row r="343">
          <cell r="AD343">
            <v>84.132234338875293</v>
          </cell>
          <cell r="AE343">
            <v>86.247032860782397</v>
          </cell>
          <cell r="AF343">
            <v>89.343739436142741</v>
          </cell>
          <cell r="AG343">
            <v>94.3214878712527</v>
          </cell>
          <cell r="AH343">
            <v>103.16892175765203</v>
          </cell>
          <cell r="BA343">
            <v>46.272410430048332</v>
          </cell>
          <cell r="BB343">
            <v>47.785447853033176</v>
          </cell>
          <cell r="BC343">
            <v>49.732765758679797</v>
          </cell>
          <cell r="BD343">
            <v>52.480053284940965</v>
          </cell>
          <cell r="BE343">
            <v>57.200184394742301</v>
          </cell>
        </row>
        <row r="344">
          <cell r="AD344">
            <v>84.173480557384934</v>
          </cell>
          <cell r="AE344">
            <v>86.288213443561474</v>
          </cell>
          <cell r="AF344">
            <v>89.390206940487232</v>
          </cell>
          <cell r="AG344">
            <v>94.365568526613131</v>
          </cell>
          <cell r="AH344">
            <v>103.20946805600283</v>
          </cell>
          <cell r="BA344">
            <v>46.291674472867058</v>
          </cell>
          <cell r="BB344">
            <v>47.806235391356068</v>
          </cell>
          <cell r="BC344">
            <v>49.753425537676335</v>
          </cell>
          <cell r="BD344">
            <v>52.500006625737008</v>
          </cell>
          <cell r="BE344">
            <v>57.219368275095675</v>
          </cell>
        </row>
        <row r="345">
          <cell r="AD345">
            <v>84.214726775894576</v>
          </cell>
          <cell r="AE345">
            <v>86.329394026340537</v>
          </cell>
          <cell r="AF345">
            <v>89.436674444831723</v>
          </cell>
          <cell r="AG345">
            <v>94.409649181973549</v>
          </cell>
          <cell r="AH345">
            <v>103.25001435435362</v>
          </cell>
          <cell r="BA345">
            <v>46.310938515685784</v>
          </cell>
          <cell r="BB345">
            <v>47.827022929678968</v>
          </cell>
          <cell r="BC345">
            <v>49.774085316672867</v>
          </cell>
          <cell r="BD345">
            <v>52.519959966533058</v>
          </cell>
          <cell r="BE345">
            <v>57.238552155449042</v>
          </cell>
        </row>
        <row r="346">
          <cell r="AD346">
            <v>84.255972994404218</v>
          </cell>
          <cell r="AE346">
            <v>86.370574609119615</v>
          </cell>
          <cell r="AF346">
            <v>89.483141949176215</v>
          </cell>
          <cell r="AG346">
            <v>94.453729837333981</v>
          </cell>
          <cell r="AH346">
            <v>103.29056065270443</v>
          </cell>
          <cell r="BA346">
            <v>46.330202558504517</v>
          </cell>
          <cell r="BB346">
            <v>47.84781046800186</v>
          </cell>
          <cell r="BC346">
            <v>49.794745095669406</v>
          </cell>
          <cell r="BD346">
            <v>52.539913307329101</v>
          </cell>
          <cell r="BE346">
            <v>57.257736035802409</v>
          </cell>
        </row>
        <row r="347">
          <cell r="AD347">
            <v>84.297219212913859</v>
          </cell>
          <cell r="AE347">
            <v>86.411755191898692</v>
          </cell>
          <cell r="AF347">
            <v>89.529609453520706</v>
          </cell>
          <cell r="AG347">
            <v>94.497810492694413</v>
          </cell>
          <cell r="AH347">
            <v>103.33110695105522</v>
          </cell>
          <cell r="BA347">
            <v>46.349466601323243</v>
          </cell>
          <cell r="BB347">
            <v>47.868598006324753</v>
          </cell>
          <cell r="BC347">
            <v>49.815404874665944</v>
          </cell>
          <cell r="BD347">
            <v>52.559866648125151</v>
          </cell>
          <cell r="BE347">
            <v>57.276919916155776</v>
          </cell>
        </row>
        <row r="348">
          <cell r="AD348">
            <v>84.338465431423501</v>
          </cell>
          <cell r="AE348">
            <v>86.452935774677769</v>
          </cell>
          <cell r="AF348">
            <v>89.576076957865197</v>
          </cell>
          <cell r="AG348">
            <v>94.541891148054845</v>
          </cell>
          <cell r="AH348">
            <v>103.37165324940601</v>
          </cell>
          <cell r="BA348">
            <v>46.368730644141969</v>
          </cell>
          <cell r="BB348">
            <v>47.889385544647645</v>
          </cell>
          <cell r="BC348">
            <v>49.836064653662483</v>
          </cell>
          <cell r="BD348">
            <v>52.579819988921201</v>
          </cell>
          <cell r="BE348">
            <v>57.296103796509144</v>
          </cell>
        </row>
        <row r="349">
          <cell r="AD349">
            <v>84.379711649933142</v>
          </cell>
          <cell r="AE349">
            <v>86.494116357456846</v>
          </cell>
          <cell r="AF349">
            <v>89.622544462209689</v>
          </cell>
          <cell r="AG349">
            <v>94.585971803415276</v>
          </cell>
          <cell r="AH349">
            <v>103.41219954775681</v>
          </cell>
          <cell r="BA349">
            <v>46.387994686960695</v>
          </cell>
          <cell r="BB349">
            <v>47.910173082970537</v>
          </cell>
          <cell r="BC349">
            <v>49.856724432659014</v>
          </cell>
          <cell r="BD349">
            <v>52.599773329717245</v>
          </cell>
          <cell r="BE349">
            <v>57.315287676862511</v>
          </cell>
        </row>
        <row r="350">
          <cell r="AD350">
            <v>84.420957868442784</v>
          </cell>
          <cell r="AE350">
            <v>86.535296940235909</v>
          </cell>
          <cell r="AF350">
            <v>89.66901196655418</v>
          </cell>
          <cell r="AG350">
            <v>94.630052458775694</v>
          </cell>
          <cell r="AH350">
            <v>103.4527458461076</v>
          </cell>
          <cell r="BA350">
            <v>46.407258729779421</v>
          </cell>
          <cell r="BB350">
            <v>47.930960621293437</v>
          </cell>
          <cell r="BC350">
            <v>49.877384211655553</v>
          </cell>
          <cell r="BD350">
            <v>52.619726670513295</v>
          </cell>
          <cell r="BE350">
            <v>57.334471557215878</v>
          </cell>
        </row>
        <row r="351">
          <cell r="AD351">
            <v>84.462204086952426</v>
          </cell>
          <cell r="AE351">
            <v>86.576477523014987</v>
          </cell>
          <cell r="AF351">
            <v>89.715479470898671</v>
          </cell>
          <cell r="AG351">
            <v>94.674133114136126</v>
          </cell>
          <cell r="AH351">
            <v>103.49329214445841</v>
          </cell>
          <cell r="BA351">
            <v>46.426522772598148</v>
          </cell>
          <cell r="BB351">
            <v>47.951748159616329</v>
          </cell>
          <cell r="BC351">
            <v>49.898043990652091</v>
          </cell>
          <cell r="BD351">
            <v>52.639680011309345</v>
          </cell>
          <cell r="BE351">
            <v>57.353655437569245</v>
          </cell>
        </row>
        <row r="352">
          <cell r="AD352">
            <v>84.503450305462081</v>
          </cell>
          <cell r="AE352">
            <v>86.617658105794064</v>
          </cell>
          <cell r="AF352">
            <v>89.761946975243163</v>
          </cell>
          <cell r="AG352">
            <v>94.718213769496558</v>
          </cell>
          <cell r="AH352">
            <v>103.5338384428092</v>
          </cell>
          <cell r="BA352">
            <v>46.445786815416881</v>
          </cell>
          <cell r="BB352">
            <v>47.972535697939222</v>
          </cell>
          <cell r="BC352">
            <v>49.91870376964863</v>
          </cell>
          <cell r="BD352">
            <v>52.659633352105388</v>
          </cell>
          <cell r="BE352">
            <v>57.372839317922612</v>
          </cell>
        </row>
        <row r="353">
          <cell r="AD353">
            <v>84.544696523971723</v>
          </cell>
          <cell r="AE353">
            <v>86.658838688573141</v>
          </cell>
          <cell r="AF353">
            <v>89.808414479587654</v>
          </cell>
          <cell r="AG353">
            <v>94.762294424856989</v>
          </cell>
          <cell r="AH353">
            <v>103.57438474115999</v>
          </cell>
          <cell r="BA353">
            <v>46.465050858235607</v>
          </cell>
          <cell r="BB353">
            <v>47.993323236262114</v>
          </cell>
          <cell r="BC353">
            <v>49.939363548645169</v>
          </cell>
          <cell r="BD353">
            <v>52.679586692901438</v>
          </cell>
          <cell r="BE353">
            <v>57.392023198275979</v>
          </cell>
        </row>
        <row r="354">
          <cell r="AD354">
            <v>84.585942742481365</v>
          </cell>
          <cell r="AE354">
            <v>86.700019271352204</v>
          </cell>
          <cell r="AF354">
            <v>89.854881983932145</v>
          </cell>
          <cell r="AG354">
            <v>94.806375080217421</v>
          </cell>
          <cell r="AH354">
            <v>103.61493103951079</v>
          </cell>
          <cell r="BA354">
            <v>46.484314901054333</v>
          </cell>
          <cell r="BB354">
            <v>48.012182251254622</v>
          </cell>
          <cell r="BC354">
            <v>49.9600233276417</v>
          </cell>
          <cell r="BD354">
            <v>52.699540033697481</v>
          </cell>
          <cell r="BE354">
            <v>57.411207078629346</v>
          </cell>
        </row>
        <row r="355">
          <cell r="AD355">
            <v>84.627188960991006</v>
          </cell>
          <cell r="AE355">
            <v>86.741199854131281</v>
          </cell>
          <cell r="AF355">
            <v>89.901349488276637</v>
          </cell>
          <cell r="AG355">
            <v>94.850455735577853</v>
          </cell>
          <cell r="AH355">
            <v>103.65547733786158</v>
          </cell>
          <cell r="BA355">
            <v>46.503578943873059</v>
          </cell>
          <cell r="BB355">
            <v>48.030128751164234</v>
          </cell>
          <cell r="BC355">
            <v>49.980683106638239</v>
          </cell>
          <cell r="BD355">
            <v>52.719493374493531</v>
          </cell>
          <cell r="BE355">
            <v>57.430390958982713</v>
          </cell>
        </row>
        <row r="356">
          <cell r="AD356">
            <v>84.668435179500648</v>
          </cell>
          <cell r="AE356">
            <v>86.782380436910358</v>
          </cell>
          <cell r="AF356">
            <v>89.947816992621142</v>
          </cell>
          <cell r="AG356">
            <v>94.894536390938271</v>
          </cell>
          <cell r="AH356">
            <v>103.69602363621237</v>
          </cell>
          <cell r="BA356">
            <v>46.522842986691785</v>
          </cell>
          <cell r="BB356">
            <v>48.048075251073854</v>
          </cell>
          <cell r="BC356">
            <v>50.00115951426713</v>
          </cell>
          <cell r="BD356">
            <v>52.739446715289581</v>
          </cell>
          <cell r="BE356">
            <v>57.44957483933608</v>
          </cell>
        </row>
        <row r="357">
          <cell r="AD357">
            <v>84.709681398010289</v>
          </cell>
          <cell r="AE357">
            <v>86.823561019689436</v>
          </cell>
          <cell r="AF357">
            <v>89.994284496965633</v>
          </cell>
          <cell r="AG357">
            <v>94.938617046298702</v>
          </cell>
          <cell r="AH357">
            <v>103.73656993456318</v>
          </cell>
          <cell r="BA357">
            <v>46.542107029510518</v>
          </cell>
          <cell r="BB357">
            <v>48.066021750983474</v>
          </cell>
          <cell r="BC357">
            <v>50.018998195299922</v>
          </cell>
          <cell r="BD357">
            <v>52.759400056085624</v>
          </cell>
          <cell r="BE357">
            <v>57.468758719689447</v>
          </cell>
        </row>
        <row r="358">
          <cell r="AD358">
            <v>84.750927616519931</v>
          </cell>
          <cell r="AE358">
            <v>86.864741602468499</v>
          </cell>
          <cell r="AF358">
            <v>90.036066635925749</v>
          </cell>
          <cell r="AG358">
            <v>94.982697701659134</v>
          </cell>
          <cell r="AH358">
            <v>103.77711623291397</v>
          </cell>
          <cell r="BA358">
            <v>46.561371072329244</v>
          </cell>
          <cell r="BB358">
            <v>48.083968250893093</v>
          </cell>
          <cell r="BC358">
            <v>50.036836876332707</v>
          </cell>
          <cell r="BD358">
            <v>52.779353396881675</v>
          </cell>
          <cell r="BE358">
            <v>57.487942600042821</v>
          </cell>
        </row>
        <row r="359">
          <cell r="AD359">
            <v>84.792173835029573</v>
          </cell>
          <cell r="AE359">
            <v>86.905922185247576</v>
          </cell>
          <cell r="AF359">
            <v>90.077191648383845</v>
          </cell>
          <cell r="AG359">
            <v>95.024001308619916</v>
          </cell>
          <cell r="AH359">
            <v>103.81766253126477</v>
          </cell>
          <cell r="BA359">
            <v>46.58063511514797</v>
          </cell>
          <cell r="BB359">
            <v>48.101914750802706</v>
          </cell>
          <cell r="BC359">
            <v>50.054675557365492</v>
          </cell>
          <cell r="BD359">
            <v>52.799306737677718</v>
          </cell>
          <cell r="BE359">
            <v>57.507126480396188</v>
          </cell>
        </row>
        <row r="360">
          <cell r="AD360">
            <v>84.833420053539214</v>
          </cell>
          <cell r="AE360">
            <v>86.947102768026653</v>
          </cell>
          <cell r="AF360">
            <v>90.118316660841927</v>
          </cell>
          <cell r="AG360">
            <v>95.063510581451752</v>
          </cell>
          <cell r="AH360">
            <v>103.85820882961556</v>
          </cell>
          <cell r="BA360">
            <v>46.599899157966696</v>
          </cell>
          <cell r="BB360">
            <v>48.119861250712326</v>
          </cell>
          <cell r="BC360">
            <v>50.072514238398277</v>
          </cell>
          <cell r="BD360">
            <v>52.819260078473768</v>
          </cell>
          <cell r="BE360">
            <v>57.526310360749555</v>
          </cell>
        </row>
        <row r="361">
          <cell r="AD361">
            <v>84.874666272048856</v>
          </cell>
          <cell r="AE361">
            <v>86.98828335080573</v>
          </cell>
          <cell r="AF361">
            <v>90.159441673300023</v>
          </cell>
          <cell r="AG361">
            <v>95.103019854283588</v>
          </cell>
          <cell r="AH361">
            <v>103.89875512796635</v>
          </cell>
          <cell r="BA361">
            <v>46.619163200785422</v>
          </cell>
          <cell r="BB361">
            <v>48.137807750621946</v>
          </cell>
          <cell r="BC361">
            <v>50.090352919431069</v>
          </cell>
          <cell r="BD361">
            <v>52.839213419269818</v>
          </cell>
          <cell r="BE361">
            <v>57.545494241102922</v>
          </cell>
        </row>
        <row r="362">
          <cell r="AD362">
            <v>84.915912490558497</v>
          </cell>
          <cell r="AE362">
            <v>87.027010646912942</v>
          </cell>
          <cell r="AF362">
            <v>90.200566685758119</v>
          </cell>
          <cell r="AG362">
            <v>95.142529127115409</v>
          </cell>
          <cell r="AH362">
            <v>103.93930142631716</v>
          </cell>
          <cell r="BA362">
            <v>46.638427243604156</v>
          </cell>
          <cell r="BB362">
            <v>48.155754250531558</v>
          </cell>
          <cell r="BC362">
            <v>50.108191600463854</v>
          </cell>
          <cell r="BD362">
            <v>52.859166760065861</v>
          </cell>
          <cell r="BE362">
            <v>57.564678121456289</v>
          </cell>
        </row>
        <row r="363">
          <cell r="AD363">
            <v>84.957158709068153</v>
          </cell>
          <cell r="AE363">
            <v>87.064762367263285</v>
          </cell>
          <cell r="AF363">
            <v>90.241691698216215</v>
          </cell>
          <cell r="AG363">
            <v>95.182038399947245</v>
          </cell>
          <cell r="AH363">
            <v>103.97984772466795</v>
          </cell>
          <cell r="BA363">
            <v>46.657691286422882</v>
          </cell>
          <cell r="BB363">
            <v>48.173700750441178</v>
          </cell>
          <cell r="BC363">
            <v>50.126030281496639</v>
          </cell>
          <cell r="BD363">
            <v>52.879120100861911</v>
          </cell>
          <cell r="BE363">
            <v>57.583862001809656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22">
          <cell r="I22">
            <v>0.2</v>
          </cell>
        </row>
        <row r="23">
          <cell r="I23">
            <v>0.1</v>
          </cell>
        </row>
        <row r="24">
          <cell r="I24">
            <v>0.1</v>
          </cell>
        </row>
        <row r="25">
          <cell r="I25">
            <v>0.1</v>
          </cell>
        </row>
      </sheetData>
      <sheetData sheetId="10"/>
      <sheetData sheetId="11"/>
      <sheetData sheetId="12">
        <row r="5">
          <cell r="BF5">
            <v>22716</v>
          </cell>
          <cell r="BG5">
            <v>22782</v>
          </cell>
          <cell r="BH5">
            <v>22866</v>
          </cell>
          <cell r="BI5">
            <v>22956</v>
          </cell>
          <cell r="BJ5">
            <v>23034</v>
          </cell>
        </row>
        <row r="6">
          <cell r="BF6">
            <v>27276</v>
          </cell>
          <cell r="BG6">
            <v>27450</v>
          </cell>
          <cell r="BH6">
            <v>27714</v>
          </cell>
          <cell r="BI6">
            <v>28086</v>
          </cell>
          <cell r="BJ6">
            <v>28314</v>
          </cell>
        </row>
        <row r="7">
          <cell r="BF7">
            <v>31857</v>
          </cell>
          <cell r="BG7">
            <v>32166</v>
          </cell>
          <cell r="BH7">
            <v>32676</v>
          </cell>
          <cell r="BI7">
            <v>33426</v>
          </cell>
          <cell r="BJ7">
            <v>33876</v>
          </cell>
        </row>
        <row r="8">
          <cell r="BF8">
            <v>42955.5</v>
          </cell>
          <cell r="BG8">
            <v>43515.5</v>
          </cell>
          <cell r="BH8">
            <v>44464</v>
          </cell>
          <cell r="BI8">
            <v>45860.5</v>
          </cell>
          <cell r="BJ8">
            <v>46704</v>
          </cell>
        </row>
        <row r="9">
          <cell r="BF9">
            <v>56256</v>
          </cell>
          <cell r="BG9">
            <v>57168</v>
          </cell>
          <cell r="BH9">
            <v>58724</v>
          </cell>
          <cell r="BI9">
            <v>61028</v>
          </cell>
          <cell r="BJ9">
            <v>62428</v>
          </cell>
        </row>
        <row r="10">
          <cell r="BF10">
            <v>63984</v>
          </cell>
          <cell r="BG10">
            <v>65212</v>
          </cell>
          <cell r="BH10">
            <v>67324</v>
          </cell>
          <cell r="BI10">
            <v>70456</v>
          </cell>
          <cell r="BJ10">
            <v>72368</v>
          </cell>
        </row>
        <row r="11">
          <cell r="BF11">
            <v>72304</v>
          </cell>
          <cell r="BG11">
            <v>73888</v>
          </cell>
          <cell r="BH11">
            <v>76652</v>
          </cell>
          <cell r="BI11">
            <v>80644</v>
          </cell>
          <cell r="BJ11">
            <v>82920</v>
          </cell>
        </row>
        <row r="12">
          <cell r="BF12">
            <v>81240</v>
          </cell>
          <cell r="BG12">
            <v>83092</v>
          </cell>
          <cell r="BH12">
            <v>86368</v>
          </cell>
          <cell r="BI12">
            <v>91236</v>
          </cell>
          <cell r="BJ12">
            <v>94124</v>
          </cell>
        </row>
        <row r="13">
          <cell r="BF13">
            <v>99413.6</v>
          </cell>
          <cell r="BG13">
            <v>101864.40000000001</v>
          </cell>
          <cell r="BH13">
            <v>106304</v>
          </cell>
          <cell r="BI13">
            <v>112882.00000000001</v>
          </cell>
          <cell r="BJ13">
            <v>116820</v>
          </cell>
        </row>
        <row r="14">
          <cell r="BF14">
            <v>120374.39999999999</v>
          </cell>
          <cell r="BG14">
            <v>123321.59999999999</v>
          </cell>
          <cell r="BH14">
            <v>129148.79999999999</v>
          </cell>
          <cell r="BI14">
            <v>137803.20000000001</v>
          </cell>
          <cell r="BJ14">
            <v>143035.20000000001</v>
          </cell>
        </row>
        <row r="15">
          <cell r="BF15">
            <v>139575</v>
          </cell>
          <cell r="BG15">
            <v>143025</v>
          </cell>
          <cell r="BH15">
            <v>149780</v>
          </cell>
          <cell r="BI15">
            <v>160330</v>
          </cell>
          <cell r="BJ15">
            <v>166520</v>
          </cell>
        </row>
        <row r="16">
          <cell r="BF16">
            <v>151335</v>
          </cell>
          <cell r="BG16">
            <v>155545</v>
          </cell>
          <cell r="BH16">
            <v>162445</v>
          </cell>
          <cell r="BI16">
            <v>174130</v>
          </cell>
          <cell r="BJ16">
            <v>181420</v>
          </cell>
        </row>
        <row r="17">
          <cell r="BF17">
            <v>163705</v>
          </cell>
          <cell r="BG17">
            <v>168280</v>
          </cell>
          <cell r="BH17">
            <v>176240</v>
          </cell>
          <cell r="BI17">
            <v>188405</v>
          </cell>
          <cell r="BJ17">
            <v>196955</v>
          </cell>
        </row>
        <row r="18">
          <cell r="BF18">
            <v>176570</v>
          </cell>
          <cell r="BG18">
            <v>181520</v>
          </cell>
          <cell r="BH18">
            <v>189810</v>
          </cell>
          <cell r="BI18">
            <v>203045</v>
          </cell>
          <cell r="BJ18">
            <v>212530</v>
          </cell>
        </row>
        <row r="19">
          <cell r="BF19">
            <v>189960</v>
          </cell>
          <cell r="BG19">
            <v>195240</v>
          </cell>
          <cell r="BH19">
            <v>204085</v>
          </cell>
          <cell r="BI19">
            <v>218170</v>
          </cell>
          <cell r="BJ19">
            <v>231020</v>
          </cell>
        </row>
        <row r="20">
          <cell r="BF20">
            <v>216112.8</v>
          </cell>
          <cell r="BG20">
            <v>222080.59999999998</v>
          </cell>
          <cell r="BH20">
            <v>231901.5</v>
          </cell>
          <cell r="BI20">
            <v>250817.2</v>
          </cell>
          <cell r="BJ20">
            <v>263913.5</v>
          </cell>
        </row>
        <row r="21">
          <cell r="BF21">
            <v>244473.59999999998</v>
          </cell>
          <cell r="BG21">
            <v>251126.39999999997</v>
          </cell>
          <cell r="BH21">
            <v>263866.40000000002</v>
          </cell>
          <cell r="BI21">
            <v>283981.59999999998</v>
          </cell>
          <cell r="BJ21">
            <v>299112.8</v>
          </cell>
        </row>
        <row r="22">
          <cell r="BF22">
            <v>275299.90000000002</v>
          </cell>
          <cell r="BG22">
            <v>284149.90000000002</v>
          </cell>
          <cell r="BH22">
            <v>297607.80000000005</v>
          </cell>
          <cell r="BI22">
            <v>320216.59999999998</v>
          </cell>
          <cell r="BJ22">
            <v>337627.5</v>
          </cell>
        </row>
        <row r="23">
          <cell r="BF23">
            <v>300126</v>
          </cell>
          <cell r="BG23">
            <v>308568</v>
          </cell>
          <cell r="BH23">
            <v>323238</v>
          </cell>
          <cell r="BI23">
            <v>347562</v>
          </cell>
          <cell r="BJ23">
            <v>366954</v>
          </cell>
        </row>
        <row r="24">
          <cell r="BF24">
            <v>320172</v>
          </cell>
          <cell r="BG24">
            <v>328062</v>
          </cell>
          <cell r="BH24">
            <v>343884</v>
          </cell>
          <cell r="BI24">
            <v>368844</v>
          </cell>
          <cell r="BJ24">
            <v>389466</v>
          </cell>
        </row>
        <row r="25">
          <cell r="BF25">
            <v>340254</v>
          </cell>
          <cell r="BG25">
            <v>348990</v>
          </cell>
          <cell r="BH25">
            <v>366372</v>
          </cell>
          <cell r="BI25">
            <v>393234</v>
          </cell>
          <cell r="BJ25">
            <v>415788</v>
          </cell>
        </row>
        <row r="26">
          <cell r="BF26">
            <v>360984</v>
          </cell>
          <cell r="BG26">
            <v>370554</v>
          </cell>
          <cell r="BH26">
            <v>389394</v>
          </cell>
          <cell r="BI26">
            <v>418164</v>
          </cell>
          <cell r="BJ26">
            <v>444690</v>
          </cell>
        </row>
        <row r="27">
          <cell r="BF27">
            <v>382188</v>
          </cell>
          <cell r="BG27">
            <v>392736</v>
          </cell>
          <cell r="BH27">
            <v>412692</v>
          </cell>
          <cell r="BI27">
            <v>444018</v>
          </cell>
          <cell r="BJ27">
            <v>473802</v>
          </cell>
        </row>
        <row r="28">
          <cell r="BF28">
            <v>403818</v>
          </cell>
          <cell r="BG28">
            <v>415284</v>
          </cell>
          <cell r="BH28">
            <v>436956</v>
          </cell>
          <cell r="BI28">
            <v>471654</v>
          </cell>
          <cell r="BJ28">
            <v>504402</v>
          </cell>
        </row>
        <row r="29">
          <cell r="BF29">
            <v>425820</v>
          </cell>
          <cell r="BG29">
            <v>438450</v>
          </cell>
          <cell r="BH29">
            <v>462498</v>
          </cell>
          <cell r="BI29">
            <v>500466</v>
          </cell>
          <cell r="BJ29">
            <v>535620</v>
          </cell>
        </row>
        <row r="30">
          <cell r="BF30">
            <v>448428</v>
          </cell>
          <cell r="BG30">
            <v>462906</v>
          </cell>
          <cell r="BH30">
            <v>489222</v>
          </cell>
          <cell r="BI30">
            <v>529818</v>
          </cell>
          <cell r="BJ30">
            <v>568152</v>
          </cell>
        </row>
        <row r="31">
          <cell r="BF31">
            <v>472194</v>
          </cell>
          <cell r="BG31">
            <v>488580</v>
          </cell>
          <cell r="BH31">
            <v>516654</v>
          </cell>
          <cell r="BI31">
            <v>560322</v>
          </cell>
          <cell r="BJ31">
            <v>601590</v>
          </cell>
        </row>
        <row r="32">
          <cell r="BF32">
            <v>497130</v>
          </cell>
          <cell r="BG32">
            <v>516300</v>
          </cell>
          <cell r="BH32">
            <v>547386</v>
          </cell>
          <cell r="BI32">
            <v>602250</v>
          </cell>
          <cell r="BJ32">
            <v>651036</v>
          </cell>
        </row>
        <row r="33">
          <cell r="BF33">
            <v>526506</v>
          </cell>
          <cell r="BG33">
            <v>549822</v>
          </cell>
          <cell r="BH33">
            <v>588222</v>
          </cell>
          <cell r="BI33">
            <v>651924</v>
          </cell>
          <cell r="BJ33">
            <v>705528</v>
          </cell>
        </row>
        <row r="34">
          <cell r="BF34">
            <v>556932</v>
          </cell>
          <cell r="BG34">
            <v>584622</v>
          </cell>
          <cell r="BH34">
            <v>630738</v>
          </cell>
          <cell r="BI34">
            <v>703860</v>
          </cell>
          <cell r="BJ34">
            <v>763272</v>
          </cell>
        </row>
        <row r="35">
          <cell r="BF35">
            <v>593256</v>
          </cell>
          <cell r="BG35">
            <v>625668</v>
          </cell>
          <cell r="BH35">
            <v>680562</v>
          </cell>
          <cell r="BI35">
            <v>764508</v>
          </cell>
          <cell r="BJ35">
            <v>829872</v>
          </cell>
        </row>
        <row r="36">
          <cell r="BF36">
            <v>630822</v>
          </cell>
          <cell r="BG36">
            <v>668664</v>
          </cell>
          <cell r="BH36">
            <v>732834</v>
          </cell>
          <cell r="BI36">
            <v>828678</v>
          </cell>
          <cell r="BJ36">
            <v>900552</v>
          </cell>
        </row>
        <row r="37">
          <cell r="BF37">
            <v>670104</v>
          </cell>
          <cell r="BG37">
            <v>713172</v>
          </cell>
          <cell r="BH37">
            <v>788034</v>
          </cell>
          <cell r="BI37">
            <v>896364</v>
          </cell>
          <cell r="BJ37">
            <v>974580</v>
          </cell>
        </row>
        <row r="38">
          <cell r="BF38">
            <v>710676</v>
          </cell>
          <cell r="BG38">
            <v>760398</v>
          </cell>
          <cell r="BH38">
            <v>845940</v>
          </cell>
          <cell r="BI38">
            <v>963222</v>
          </cell>
          <cell r="BJ38">
            <v>1043694</v>
          </cell>
        </row>
        <row r="39">
          <cell r="BF39">
            <v>757020</v>
          </cell>
          <cell r="BG39">
            <v>810936</v>
          </cell>
          <cell r="BH39">
            <v>898836</v>
          </cell>
          <cell r="BI39">
            <v>1023324</v>
          </cell>
          <cell r="BJ39">
            <v>1108890</v>
          </cell>
        </row>
        <row r="40">
          <cell r="BF40">
            <v>810648</v>
          </cell>
          <cell r="BG40">
            <v>864510</v>
          </cell>
          <cell r="BH40">
            <v>951078</v>
          </cell>
          <cell r="BI40">
            <v>1085664</v>
          </cell>
          <cell r="BJ40">
            <v>1176102</v>
          </cell>
        </row>
        <row r="41">
          <cell r="BF41">
            <v>866718</v>
          </cell>
          <cell r="BG41">
            <v>919986</v>
          </cell>
          <cell r="BH41">
            <v>1005324</v>
          </cell>
          <cell r="BI41">
            <v>1149618</v>
          </cell>
          <cell r="BJ41">
            <v>1245984</v>
          </cell>
        </row>
        <row r="42">
          <cell r="BF42">
            <v>925080</v>
          </cell>
          <cell r="BG42">
            <v>977694</v>
          </cell>
          <cell r="BH42">
            <v>1061130</v>
          </cell>
          <cell r="BI42">
            <v>1216200</v>
          </cell>
          <cell r="BJ42">
            <v>1318176</v>
          </cell>
        </row>
        <row r="43">
          <cell r="BF43">
            <v>986022</v>
          </cell>
          <cell r="BG43">
            <v>1037466</v>
          </cell>
          <cell r="BH43">
            <v>1119012</v>
          </cell>
          <cell r="BI43">
            <v>1284852</v>
          </cell>
          <cell r="BJ43">
            <v>1393482</v>
          </cell>
        </row>
        <row r="44">
          <cell r="BF44">
            <v>1049730</v>
          </cell>
          <cell r="BG44">
            <v>1095960</v>
          </cell>
          <cell r="BH44">
            <v>1178232</v>
          </cell>
          <cell r="BI44">
            <v>1357440</v>
          </cell>
          <cell r="BJ44">
            <v>1472772</v>
          </cell>
        </row>
        <row r="45">
          <cell r="BF45">
            <v>1094766</v>
          </cell>
          <cell r="BG45">
            <v>1140822</v>
          </cell>
          <cell r="BH45">
            <v>1228836</v>
          </cell>
          <cell r="BI45">
            <v>1422252</v>
          </cell>
          <cell r="BJ45">
            <v>1544880</v>
          </cell>
        </row>
        <row r="46">
          <cell r="BF46">
            <v>1141488</v>
          </cell>
          <cell r="BG46">
            <v>1187094</v>
          </cell>
          <cell r="BH46">
            <v>1280928</v>
          </cell>
          <cell r="BI46">
            <v>1490010</v>
          </cell>
          <cell r="BJ46">
            <v>1618632</v>
          </cell>
        </row>
        <row r="47">
          <cell r="BF47">
            <v>1189206</v>
          </cell>
          <cell r="BG47">
            <v>1236876</v>
          </cell>
          <cell r="BH47">
            <v>1334142</v>
          </cell>
          <cell r="BI47">
            <v>1559850</v>
          </cell>
          <cell r="BJ47">
            <v>1696320</v>
          </cell>
        </row>
        <row r="48">
          <cell r="BF48">
            <v>1239294</v>
          </cell>
          <cell r="BG48">
            <v>1288746</v>
          </cell>
          <cell r="BH48">
            <v>1390926</v>
          </cell>
          <cell r="BI48">
            <v>1634574</v>
          </cell>
          <cell r="BJ48">
            <v>1774710</v>
          </cell>
        </row>
        <row r="49">
          <cell r="BF49">
            <v>1290324</v>
          </cell>
          <cell r="BG49">
            <v>1343676</v>
          </cell>
          <cell r="BH49">
            <v>1452192</v>
          </cell>
          <cell r="BI49">
            <v>1710612</v>
          </cell>
          <cell r="BJ49">
            <v>1855092</v>
          </cell>
        </row>
        <row r="50">
          <cell r="BF50">
            <v>1343418</v>
          </cell>
          <cell r="BG50">
            <v>1400358</v>
          </cell>
          <cell r="BH50">
            <v>1517616</v>
          </cell>
          <cell r="BI50">
            <v>1785630</v>
          </cell>
          <cell r="BJ50">
            <v>1937166</v>
          </cell>
        </row>
        <row r="51">
          <cell r="BF51">
            <v>1398246</v>
          </cell>
          <cell r="BG51">
            <v>1458882</v>
          </cell>
          <cell r="BH51">
            <v>1582494</v>
          </cell>
          <cell r="BI51">
            <v>1862994</v>
          </cell>
          <cell r="BJ51">
            <v>2021670</v>
          </cell>
        </row>
        <row r="52">
          <cell r="BF52">
            <v>1455282</v>
          </cell>
          <cell r="BG52">
            <v>1518054</v>
          </cell>
          <cell r="BH52">
            <v>1648770</v>
          </cell>
          <cell r="BI52">
            <v>1941666</v>
          </cell>
          <cell r="BJ52">
            <v>2108916</v>
          </cell>
        </row>
        <row r="53">
          <cell r="BF53">
            <v>1513818</v>
          </cell>
          <cell r="BG53">
            <v>1577226</v>
          </cell>
          <cell r="BH53">
            <v>1716426</v>
          </cell>
          <cell r="BI53">
            <v>2049048</v>
          </cell>
          <cell r="BJ53">
            <v>2198070</v>
          </cell>
        </row>
        <row r="54">
          <cell r="BF54">
            <v>1574454</v>
          </cell>
          <cell r="BG54">
            <v>1643970</v>
          </cell>
          <cell r="BH54">
            <v>1829190</v>
          </cell>
          <cell r="BI54">
            <v>2134242</v>
          </cell>
          <cell r="BJ54">
            <v>2289978</v>
          </cell>
        </row>
        <row r="55">
          <cell r="BF55">
            <v>1662858</v>
          </cell>
          <cell r="BG55">
            <v>1735692</v>
          </cell>
          <cell r="BH55">
            <v>1980816</v>
          </cell>
          <cell r="BI55">
            <v>2255958</v>
          </cell>
          <cell r="BJ55">
            <v>2426604</v>
          </cell>
        </row>
        <row r="56">
          <cell r="BF56">
            <v>1753680</v>
          </cell>
          <cell r="BG56">
            <v>1832694</v>
          </cell>
          <cell r="BH56">
            <v>2137818</v>
          </cell>
          <cell r="BI56">
            <v>2382450</v>
          </cell>
          <cell r="BJ56">
            <v>2568450</v>
          </cell>
        </row>
        <row r="57">
          <cell r="BF57">
            <v>1847862</v>
          </cell>
          <cell r="BG57">
            <v>1933386</v>
          </cell>
          <cell r="BH57">
            <v>2300790</v>
          </cell>
          <cell r="BI57">
            <v>2515458</v>
          </cell>
          <cell r="BJ57">
            <v>2714082</v>
          </cell>
        </row>
        <row r="58">
          <cell r="BF58">
            <v>1947354</v>
          </cell>
          <cell r="BG58">
            <v>2042100</v>
          </cell>
          <cell r="BH58">
            <v>2403738</v>
          </cell>
          <cell r="BI58">
            <v>2663178</v>
          </cell>
          <cell r="BJ58">
            <v>2863554</v>
          </cell>
        </row>
        <row r="59">
          <cell r="BF59">
            <v>2053638</v>
          </cell>
          <cell r="BG59">
            <v>2155500</v>
          </cell>
          <cell r="BH59">
            <v>2494596</v>
          </cell>
          <cell r="BI59">
            <v>2815806</v>
          </cell>
          <cell r="BJ59">
            <v>3019170</v>
          </cell>
        </row>
        <row r="60">
          <cell r="BF60">
            <v>2165556</v>
          </cell>
          <cell r="BG60">
            <v>2272314</v>
          </cell>
          <cell r="BH60">
            <v>2587752</v>
          </cell>
          <cell r="BI60">
            <v>2973714</v>
          </cell>
          <cell r="BJ60">
            <v>3179586</v>
          </cell>
        </row>
        <row r="61">
          <cell r="BF61">
            <v>2281176</v>
          </cell>
          <cell r="BG61">
            <v>2393418</v>
          </cell>
          <cell r="BH61">
            <v>2683830</v>
          </cell>
          <cell r="BI61">
            <v>3137298</v>
          </cell>
          <cell r="BJ61">
            <v>3346962</v>
          </cell>
        </row>
        <row r="62">
          <cell r="BF62">
            <v>2401104</v>
          </cell>
          <cell r="BG62">
            <v>2517624</v>
          </cell>
          <cell r="BH62">
            <v>2783376</v>
          </cell>
          <cell r="BI62">
            <v>3308472</v>
          </cell>
          <cell r="BJ62">
            <v>3614424</v>
          </cell>
        </row>
        <row r="63">
          <cell r="BF63">
            <v>2524554</v>
          </cell>
          <cell r="BG63">
            <v>2646048</v>
          </cell>
          <cell r="BH63">
            <v>2886660</v>
          </cell>
          <cell r="BI63">
            <v>3488802</v>
          </cell>
          <cell r="BJ63">
            <v>3804630</v>
          </cell>
        </row>
        <row r="64">
          <cell r="BF64">
            <v>2673294</v>
          </cell>
          <cell r="BG64">
            <v>2833296</v>
          </cell>
          <cell r="BH64">
            <v>3115266</v>
          </cell>
          <cell r="BI64">
            <v>3799488</v>
          </cell>
          <cell r="BJ64">
            <v>4178838</v>
          </cell>
        </row>
        <row r="65">
          <cell r="BF65">
            <v>2855010</v>
          </cell>
          <cell r="BG65">
            <v>3060660</v>
          </cell>
          <cell r="BH65">
            <v>3368904</v>
          </cell>
          <cell r="BI65">
            <v>4100670</v>
          </cell>
          <cell r="BJ65">
            <v>4487586</v>
          </cell>
        </row>
        <row r="66">
          <cell r="BF66">
            <v>3047298</v>
          </cell>
          <cell r="BG66">
            <v>3297498</v>
          </cell>
          <cell r="BH66">
            <v>3637422</v>
          </cell>
          <cell r="BI66">
            <v>4418736</v>
          </cell>
          <cell r="BJ66">
            <v>4813566</v>
          </cell>
        </row>
        <row r="67">
          <cell r="BF67">
            <v>3248862</v>
          </cell>
          <cell r="BG67">
            <v>3547368</v>
          </cell>
          <cell r="BH67">
            <v>3920274</v>
          </cell>
          <cell r="BI67">
            <v>4755456</v>
          </cell>
          <cell r="BJ67">
            <v>5155530</v>
          </cell>
        </row>
        <row r="68">
          <cell r="BF68">
            <v>3461508</v>
          </cell>
          <cell r="BG68">
            <v>3809646</v>
          </cell>
          <cell r="BH68">
            <v>4220718</v>
          </cell>
          <cell r="BI68">
            <v>5110422</v>
          </cell>
          <cell r="BJ68">
            <v>5513706</v>
          </cell>
        </row>
        <row r="69">
          <cell r="BF69">
            <v>3685164</v>
          </cell>
          <cell r="BG69">
            <v>4088886</v>
          </cell>
          <cell r="BH69">
            <v>4542276</v>
          </cell>
          <cell r="BI69">
            <v>5477730</v>
          </cell>
          <cell r="BJ69">
            <v>5880936</v>
          </cell>
        </row>
        <row r="70">
          <cell r="BF70">
            <v>3897204</v>
          </cell>
          <cell r="BG70">
            <v>4364706</v>
          </cell>
          <cell r="BH70">
            <v>4872480</v>
          </cell>
          <cell r="BI70">
            <v>5848440</v>
          </cell>
          <cell r="BJ70">
            <v>6269262</v>
          </cell>
        </row>
        <row r="71">
          <cell r="BF71">
            <v>4116558</v>
          </cell>
          <cell r="BG71">
            <v>4653282</v>
          </cell>
          <cell r="BH71">
            <v>5214540</v>
          </cell>
          <cell r="BI71">
            <v>6242808</v>
          </cell>
          <cell r="BJ71">
            <v>6685326</v>
          </cell>
        </row>
        <row r="72">
          <cell r="BF72">
            <v>4343016</v>
          </cell>
          <cell r="BG72">
            <v>4954650</v>
          </cell>
          <cell r="BH72">
            <v>5571882</v>
          </cell>
          <cell r="BI72">
            <v>6674442</v>
          </cell>
          <cell r="BJ72">
            <v>7132548</v>
          </cell>
        </row>
        <row r="73">
          <cell r="BF73">
            <v>4578750</v>
          </cell>
          <cell r="BG73">
            <v>5269428</v>
          </cell>
          <cell r="BH73">
            <v>5960226</v>
          </cell>
          <cell r="BI73">
            <v>7123656</v>
          </cell>
          <cell r="BJ73">
            <v>7604436</v>
          </cell>
        </row>
        <row r="74">
          <cell r="BF74">
            <v>4831320</v>
          </cell>
          <cell r="BG74">
            <v>5613006</v>
          </cell>
          <cell r="BH74">
            <v>6350298</v>
          </cell>
          <cell r="BI74">
            <v>7578774</v>
          </cell>
          <cell r="BJ74">
            <v>8106444</v>
          </cell>
        </row>
        <row r="75">
          <cell r="BF75">
            <v>5116296</v>
          </cell>
          <cell r="BG75">
            <v>5944506</v>
          </cell>
          <cell r="BH75">
            <v>6699006</v>
          </cell>
          <cell r="BI75">
            <v>8023080</v>
          </cell>
          <cell r="BJ75">
            <v>8602488</v>
          </cell>
        </row>
        <row r="76">
          <cell r="BF76">
            <v>5424306</v>
          </cell>
          <cell r="BG76">
            <v>6291930</v>
          </cell>
          <cell r="BH76">
            <v>7062402</v>
          </cell>
          <cell r="BI76">
            <v>8494608</v>
          </cell>
          <cell r="BJ76">
            <v>9139560</v>
          </cell>
        </row>
        <row r="77">
          <cell r="BF77">
            <v>5755602</v>
          </cell>
          <cell r="BG77">
            <v>6650886</v>
          </cell>
          <cell r="BH77">
            <v>7457790</v>
          </cell>
          <cell r="BI77">
            <v>9063222</v>
          </cell>
          <cell r="BJ77">
            <v>9748110</v>
          </cell>
        </row>
        <row r="78">
          <cell r="BF78">
            <v>6107268</v>
          </cell>
          <cell r="BG78">
            <v>7029636</v>
          </cell>
          <cell r="BH78">
            <v>7881696</v>
          </cell>
          <cell r="BI78">
            <v>9669342</v>
          </cell>
          <cell r="BJ78">
            <v>10430796</v>
          </cell>
        </row>
        <row r="79">
          <cell r="BF79">
            <v>6479832</v>
          </cell>
          <cell r="BG79">
            <v>7450092</v>
          </cell>
          <cell r="BH79">
            <v>8333538</v>
          </cell>
          <cell r="BI79">
            <v>10304964</v>
          </cell>
          <cell r="BJ79">
            <v>11149914</v>
          </cell>
        </row>
        <row r="80">
          <cell r="BF80">
            <v>6900798</v>
          </cell>
          <cell r="BG80">
            <v>7898868</v>
          </cell>
          <cell r="BH80">
            <v>8832876</v>
          </cell>
          <cell r="BI80">
            <v>10967694</v>
          </cell>
          <cell r="BJ80">
            <v>11943750</v>
          </cell>
        </row>
        <row r="81">
          <cell r="BF81">
            <v>7346616</v>
          </cell>
          <cell r="BG81">
            <v>8370102</v>
          </cell>
          <cell r="BH81">
            <v>9366564</v>
          </cell>
          <cell r="BI81">
            <v>11651286</v>
          </cell>
          <cell r="BJ81">
            <v>12767796</v>
          </cell>
        </row>
        <row r="82">
          <cell r="BF82">
            <v>7749738</v>
          </cell>
          <cell r="BG82">
            <v>8820960</v>
          </cell>
          <cell r="BH82">
            <v>9901866</v>
          </cell>
          <cell r="BI82">
            <v>12375630</v>
          </cell>
          <cell r="BJ82">
            <v>13586334</v>
          </cell>
        </row>
        <row r="83">
          <cell r="BF83">
            <v>8159304</v>
          </cell>
          <cell r="BG83">
            <v>9333510</v>
          </cell>
          <cell r="BH83">
            <v>10451232</v>
          </cell>
          <cell r="BI83">
            <v>13115316</v>
          </cell>
          <cell r="BJ83">
            <v>14448732</v>
          </cell>
        </row>
        <row r="84">
          <cell r="BF84">
            <v>8585118</v>
          </cell>
          <cell r="BG84">
            <v>9889398</v>
          </cell>
          <cell r="BH84">
            <v>11015052</v>
          </cell>
          <cell r="BI84">
            <v>13866504</v>
          </cell>
          <cell r="BJ84">
            <v>15373530</v>
          </cell>
        </row>
        <row r="85">
          <cell r="BF85">
            <v>9032556</v>
          </cell>
          <cell r="BG85">
            <v>10518918</v>
          </cell>
          <cell r="BH85">
            <v>11618916</v>
          </cell>
          <cell r="BI85">
            <v>14841774</v>
          </cell>
          <cell r="BJ85">
            <v>16557330</v>
          </cell>
        </row>
        <row r="86">
          <cell r="BF86">
            <v>9551280</v>
          </cell>
          <cell r="BG86">
            <v>11130006</v>
          </cell>
          <cell r="BH86">
            <v>12251100</v>
          </cell>
          <cell r="BI86">
            <v>15866520</v>
          </cell>
          <cell r="BJ86">
            <v>17776638</v>
          </cell>
        </row>
        <row r="87">
          <cell r="BF87">
            <v>10067082</v>
          </cell>
          <cell r="BG87">
            <v>11705016</v>
          </cell>
          <cell r="BH87">
            <v>12941712</v>
          </cell>
          <cell r="BI87">
            <v>16870758</v>
          </cell>
          <cell r="BJ87">
            <v>18872622</v>
          </cell>
        </row>
        <row r="88">
          <cell r="BF88">
            <v>10589772</v>
          </cell>
          <cell r="BG88">
            <v>12304122</v>
          </cell>
          <cell r="BH88">
            <v>13668792</v>
          </cell>
          <cell r="BI88">
            <v>17894034</v>
          </cell>
          <cell r="BJ88">
            <v>20018514</v>
          </cell>
        </row>
        <row r="89">
          <cell r="BF89">
            <v>11070060</v>
          </cell>
          <cell r="BG89">
            <v>12962562</v>
          </cell>
          <cell r="BH89">
            <v>14440398</v>
          </cell>
          <cell r="BI89">
            <v>18858894</v>
          </cell>
          <cell r="BJ89">
            <v>21184506</v>
          </cell>
        </row>
        <row r="90">
          <cell r="BF90">
            <v>11620392</v>
          </cell>
          <cell r="BG90">
            <v>13692966</v>
          </cell>
          <cell r="BH90">
            <v>15263070</v>
          </cell>
          <cell r="BI90">
            <v>19946130</v>
          </cell>
          <cell r="BJ90">
            <v>22195416</v>
          </cell>
        </row>
        <row r="91">
          <cell r="BF91">
            <v>12210270</v>
          </cell>
          <cell r="BG91">
            <v>14431140</v>
          </cell>
          <cell r="BH91">
            <v>16199406</v>
          </cell>
          <cell r="BI91">
            <v>21050274</v>
          </cell>
          <cell r="BJ91">
            <v>23265480</v>
          </cell>
        </row>
        <row r="92">
          <cell r="BF92">
            <v>12711492</v>
          </cell>
          <cell r="BG92">
            <v>15162282</v>
          </cell>
          <cell r="BH92">
            <v>17213202</v>
          </cell>
          <cell r="BI92">
            <v>22183902</v>
          </cell>
          <cell r="BJ92">
            <v>24325464</v>
          </cell>
        </row>
        <row r="93">
          <cell r="BF93">
            <v>13209786</v>
          </cell>
          <cell r="BG93">
            <v>15922956</v>
          </cell>
          <cell r="BH93">
            <v>18263388</v>
          </cell>
          <cell r="BI93">
            <v>23358312</v>
          </cell>
          <cell r="BJ93">
            <v>25383312</v>
          </cell>
        </row>
        <row r="94">
          <cell r="BF94">
            <v>13730598</v>
          </cell>
          <cell r="BG94">
            <v>16711368</v>
          </cell>
          <cell r="BH94">
            <v>19435230</v>
          </cell>
          <cell r="BI94">
            <v>24530754</v>
          </cell>
          <cell r="BJ94">
            <v>26496420</v>
          </cell>
        </row>
        <row r="95">
          <cell r="BF95">
            <v>14279574</v>
          </cell>
          <cell r="BG95">
            <v>17621064</v>
          </cell>
          <cell r="BH95">
            <v>20433264</v>
          </cell>
          <cell r="BI95">
            <v>25646376</v>
          </cell>
          <cell r="BJ95">
            <v>27645096</v>
          </cell>
        </row>
        <row r="96">
          <cell r="BF96">
            <v>14905848</v>
          </cell>
          <cell r="BG96">
            <v>18521040</v>
          </cell>
          <cell r="BH96">
            <v>21376542</v>
          </cell>
          <cell r="BI96">
            <v>26844876</v>
          </cell>
          <cell r="BJ96">
            <v>28834728</v>
          </cell>
        </row>
        <row r="97">
          <cell r="BF97">
            <v>15521562</v>
          </cell>
          <cell r="BG97">
            <v>19447848</v>
          </cell>
          <cell r="BH97">
            <v>22384092</v>
          </cell>
          <cell r="BI97">
            <v>28139034</v>
          </cell>
          <cell r="BJ97">
            <v>30055830</v>
          </cell>
        </row>
        <row r="98">
          <cell r="BF98">
            <v>16137900</v>
          </cell>
          <cell r="BG98">
            <v>20323386</v>
          </cell>
          <cell r="BH98">
            <v>23501910</v>
          </cell>
          <cell r="BI98">
            <v>29479620</v>
          </cell>
          <cell r="BJ98">
            <v>31307322</v>
          </cell>
        </row>
        <row r="99">
          <cell r="BF99">
            <v>16790994</v>
          </cell>
          <cell r="BG99">
            <v>21251886</v>
          </cell>
          <cell r="BH99">
            <v>24624138</v>
          </cell>
          <cell r="BI99">
            <v>30713328</v>
          </cell>
          <cell r="BJ99">
            <v>32383356</v>
          </cell>
        </row>
        <row r="100">
          <cell r="BF100">
            <v>17494338</v>
          </cell>
          <cell r="BG100">
            <v>22346790</v>
          </cell>
          <cell r="BH100">
            <v>25704666</v>
          </cell>
          <cell r="BI100">
            <v>31904172</v>
          </cell>
          <cell r="BJ100">
            <v>33480654</v>
          </cell>
        </row>
        <row r="101">
          <cell r="BF101">
            <v>18330234</v>
          </cell>
          <cell r="BG101">
            <v>23309400</v>
          </cell>
          <cell r="BH101">
            <v>26768286</v>
          </cell>
          <cell r="BI101">
            <v>33126024</v>
          </cell>
          <cell r="BJ101">
            <v>34634418</v>
          </cell>
        </row>
        <row r="102">
          <cell r="BF102">
            <v>19087248</v>
          </cell>
          <cell r="BG102">
            <v>24215544</v>
          </cell>
          <cell r="BH102">
            <v>27831810</v>
          </cell>
          <cell r="BI102">
            <v>34348854</v>
          </cell>
          <cell r="BJ102">
            <v>35819406</v>
          </cell>
        </row>
        <row r="103">
          <cell r="BF103">
            <v>19824708</v>
          </cell>
          <cell r="BG103">
            <v>25047012</v>
          </cell>
          <cell r="BH103">
            <v>28925640</v>
          </cell>
          <cell r="BI103">
            <v>35600952</v>
          </cell>
          <cell r="BJ103">
            <v>37009260</v>
          </cell>
        </row>
        <row r="104">
          <cell r="BF104">
            <v>20580660</v>
          </cell>
          <cell r="BG104">
            <v>25880454</v>
          </cell>
          <cell r="BH104">
            <v>30048066</v>
          </cell>
          <cell r="BI104">
            <v>36868446</v>
          </cell>
          <cell r="BJ104">
            <v>38228802</v>
          </cell>
        </row>
        <row r="105">
          <cell r="BF105">
            <v>21402186</v>
          </cell>
          <cell r="BG105">
            <v>26784036</v>
          </cell>
          <cell r="BH105">
            <v>31073868</v>
          </cell>
          <cell r="BI105">
            <v>37781832</v>
          </cell>
          <cell r="BJ105">
            <v>39115530</v>
          </cell>
        </row>
        <row r="106">
          <cell r="BF106">
            <v>22216464</v>
          </cell>
          <cell r="BG106">
            <v>27711084</v>
          </cell>
          <cell r="BH106">
            <v>32113032</v>
          </cell>
          <cell r="BI106">
            <v>38723994</v>
          </cell>
          <cell r="BJ106">
            <v>40027026</v>
          </cell>
        </row>
        <row r="107">
          <cell r="BF107">
            <v>23055606</v>
          </cell>
          <cell r="BG107">
            <v>28664076</v>
          </cell>
          <cell r="BH107">
            <v>33197370</v>
          </cell>
          <cell r="BI107">
            <v>39701532</v>
          </cell>
          <cell r="BJ107">
            <v>40995714</v>
          </cell>
        </row>
        <row r="108">
          <cell r="BF108">
            <v>23917386</v>
          </cell>
          <cell r="BG108">
            <v>29583930</v>
          </cell>
          <cell r="BH108">
            <v>34329012</v>
          </cell>
          <cell r="BI108">
            <v>40732938</v>
          </cell>
          <cell r="BJ108">
            <v>42040824</v>
          </cell>
        </row>
        <row r="109">
          <cell r="BF109">
            <v>24738678</v>
          </cell>
          <cell r="BG109">
            <v>30513312</v>
          </cell>
          <cell r="BH109">
            <v>35502138</v>
          </cell>
          <cell r="BI109">
            <v>41774250</v>
          </cell>
          <cell r="BJ109">
            <v>43128846</v>
          </cell>
        </row>
        <row r="110">
          <cell r="BF110">
            <v>25578666</v>
          </cell>
          <cell r="BG110">
            <v>31501242</v>
          </cell>
          <cell r="BH110">
            <v>36578010</v>
          </cell>
          <cell r="BI110">
            <v>42872874</v>
          </cell>
          <cell r="BJ110">
            <v>44138472</v>
          </cell>
        </row>
        <row r="111">
          <cell r="BF111">
            <v>26451780</v>
          </cell>
          <cell r="BG111">
            <v>32504616</v>
          </cell>
          <cell r="BH111">
            <v>37603110</v>
          </cell>
          <cell r="BI111">
            <v>43931376</v>
          </cell>
          <cell r="BJ111">
            <v>45140322</v>
          </cell>
        </row>
        <row r="112">
          <cell r="BF112">
            <v>27282672</v>
          </cell>
          <cell r="BG112">
            <v>33532422</v>
          </cell>
          <cell r="BH112">
            <v>38595042</v>
          </cell>
          <cell r="BI112">
            <v>44928306</v>
          </cell>
          <cell r="BJ112">
            <v>46143978</v>
          </cell>
        </row>
        <row r="113">
          <cell r="BF113">
            <v>28088160</v>
          </cell>
          <cell r="BG113">
            <v>34560978</v>
          </cell>
          <cell r="BH113">
            <v>39619176</v>
          </cell>
          <cell r="BI113">
            <v>45934956</v>
          </cell>
          <cell r="BJ113">
            <v>47174412</v>
          </cell>
        </row>
        <row r="114">
          <cell r="BF114">
            <v>28899660</v>
          </cell>
          <cell r="BG114">
            <v>35622468</v>
          </cell>
          <cell r="BH114">
            <v>40671372</v>
          </cell>
          <cell r="BI114">
            <v>46981776</v>
          </cell>
          <cell r="BJ114">
            <v>48299988</v>
          </cell>
        </row>
        <row r="115">
          <cell r="BF115">
            <v>29832252</v>
          </cell>
          <cell r="BG115">
            <v>36672396</v>
          </cell>
          <cell r="BH115">
            <v>41756442</v>
          </cell>
          <cell r="BI115">
            <v>47974296</v>
          </cell>
          <cell r="BJ115">
            <v>49417590</v>
          </cell>
        </row>
        <row r="116">
          <cell r="BF116">
            <v>30783354</v>
          </cell>
          <cell r="BG116">
            <v>37746588</v>
          </cell>
          <cell r="BH116">
            <v>42914430</v>
          </cell>
          <cell r="BI116">
            <v>49009530</v>
          </cell>
          <cell r="BJ116">
            <v>50528982</v>
          </cell>
        </row>
        <row r="117">
          <cell r="BF117">
            <v>31764828</v>
          </cell>
          <cell r="BG117">
            <v>38894664</v>
          </cell>
          <cell r="BH117">
            <v>44130450</v>
          </cell>
          <cell r="BI117">
            <v>50049072</v>
          </cell>
          <cell r="BJ117">
            <v>51666240</v>
          </cell>
        </row>
        <row r="118">
          <cell r="BF118">
            <v>32818512</v>
          </cell>
          <cell r="BG118">
            <v>40096254</v>
          </cell>
          <cell r="BH118">
            <v>45357378</v>
          </cell>
          <cell r="BI118">
            <v>51104160</v>
          </cell>
          <cell r="BJ118">
            <v>52829544</v>
          </cell>
        </row>
        <row r="119">
          <cell r="BF119">
            <v>33901584</v>
          </cell>
          <cell r="BG119">
            <v>41304696</v>
          </cell>
          <cell r="BH119">
            <v>46604286</v>
          </cell>
          <cell r="BI119">
            <v>52195860</v>
          </cell>
          <cell r="BJ119">
            <v>54026616</v>
          </cell>
        </row>
        <row r="120">
          <cell r="BF120">
            <v>34990368</v>
          </cell>
          <cell r="BG120">
            <v>42385992</v>
          </cell>
          <cell r="BH120">
            <v>47892708</v>
          </cell>
          <cell r="BI120">
            <v>53335218</v>
          </cell>
          <cell r="BJ120">
            <v>55240440</v>
          </cell>
        </row>
        <row r="121">
          <cell r="BF121">
            <v>36089166</v>
          </cell>
          <cell r="BG121">
            <v>43479444</v>
          </cell>
          <cell r="BH121">
            <v>49146684</v>
          </cell>
          <cell r="BI121">
            <v>54444894</v>
          </cell>
          <cell r="BJ121">
            <v>56438838</v>
          </cell>
        </row>
        <row r="122">
          <cell r="BF122">
            <v>37213158</v>
          </cell>
          <cell r="BG122">
            <v>44579034</v>
          </cell>
          <cell r="BH122">
            <v>50435856</v>
          </cell>
          <cell r="BI122">
            <v>55569816</v>
          </cell>
          <cell r="BJ122">
            <v>57643500</v>
          </cell>
        </row>
        <row r="123">
          <cell r="BF123">
            <v>38364876</v>
          </cell>
          <cell r="BG123">
            <v>45707940</v>
          </cell>
          <cell r="BH123">
            <v>51745218</v>
          </cell>
          <cell r="BI123">
            <v>56720106</v>
          </cell>
          <cell r="BJ123">
            <v>58849038</v>
          </cell>
        </row>
        <row r="124">
          <cell r="BF124">
            <v>39547812</v>
          </cell>
          <cell r="BG124">
            <v>46856412</v>
          </cell>
          <cell r="BH124">
            <v>53085480</v>
          </cell>
          <cell r="BI124">
            <v>57863352</v>
          </cell>
          <cell r="BJ124">
            <v>60086208</v>
          </cell>
        </row>
        <row r="125">
          <cell r="BF125">
            <v>40600698</v>
          </cell>
          <cell r="BG125">
            <v>47970018</v>
          </cell>
          <cell r="BH125">
            <v>54345798</v>
          </cell>
          <cell r="BI125">
            <v>59038896</v>
          </cell>
          <cell r="BJ125">
            <v>61339074</v>
          </cell>
        </row>
        <row r="126">
          <cell r="BF126">
            <v>41676744</v>
          </cell>
          <cell r="BG126">
            <v>49094226</v>
          </cell>
          <cell r="BH126">
            <v>55652190</v>
          </cell>
          <cell r="BI126">
            <v>60230808</v>
          </cell>
          <cell r="BJ126">
            <v>62611626</v>
          </cell>
        </row>
        <row r="127">
          <cell r="BF127">
            <v>42740250</v>
          </cell>
          <cell r="BG127">
            <v>50264244</v>
          </cell>
          <cell r="BH127">
            <v>56986002</v>
          </cell>
          <cell r="BI127">
            <v>61465998</v>
          </cell>
          <cell r="BJ127">
            <v>63887886</v>
          </cell>
        </row>
        <row r="128">
          <cell r="BF128">
            <v>43821882</v>
          </cell>
          <cell r="BG128">
            <v>51455280</v>
          </cell>
          <cell r="BH128">
            <v>58349652</v>
          </cell>
          <cell r="BI128">
            <v>62670150</v>
          </cell>
          <cell r="BJ128">
            <v>65179242</v>
          </cell>
        </row>
        <row r="129">
          <cell r="BF129">
            <v>44920296</v>
          </cell>
          <cell r="BG129">
            <v>52656630</v>
          </cell>
          <cell r="BH129">
            <v>59694630</v>
          </cell>
          <cell r="BI129">
            <v>63891624</v>
          </cell>
          <cell r="BJ129">
            <v>66537216</v>
          </cell>
        </row>
        <row r="130">
          <cell r="BF130">
            <v>46041864</v>
          </cell>
          <cell r="BG130">
            <v>53774418</v>
          </cell>
          <cell r="BH130">
            <v>60995424</v>
          </cell>
          <cell r="BI130">
            <v>65113290</v>
          </cell>
          <cell r="BJ130">
            <v>67874172</v>
          </cell>
        </row>
        <row r="131">
          <cell r="BF131">
            <v>47178072</v>
          </cell>
          <cell r="BG131">
            <v>54923934</v>
          </cell>
          <cell r="BH131">
            <v>62375328</v>
          </cell>
          <cell r="BI131">
            <v>66375264</v>
          </cell>
          <cell r="BJ131">
            <v>69233886</v>
          </cell>
        </row>
        <row r="132">
          <cell r="BF132">
            <v>48350964</v>
          </cell>
          <cell r="BG132">
            <v>56061006</v>
          </cell>
          <cell r="BH132">
            <v>63808512</v>
          </cell>
          <cell r="BI132">
            <v>67662288</v>
          </cell>
          <cell r="BJ132">
            <v>70628184</v>
          </cell>
        </row>
        <row r="133">
          <cell r="BF133">
            <v>49539978</v>
          </cell>
          <cell r="BG133">
            <v>57241452</v>
          </cell>
          <cell r="BH133">
            <v>65293320</v>
          </cell>
          <cell r="BI133">
            <v>69002142</v>
          </cell>
          <cell r="BJ133">
            <v>72070218</v>
          </cell>
        </row>
        <row r="134">
          <cell r="BF134">
            <v>50766474</v>
          </cell>
          <cell r="BG134">
            <v>58442070</v>
          </cell>
          <cell r="BH134">
            <v>66815826</v>
          </cell>
          <cell r="BI134">
            <v>70369488</v>
          </cell>
          <cell r="BJ134">
            <v>73539648</v>
          </cell>
        </row>
        <row r="135">
          <cell r="BF135">
            <v>51973482</v>
          </cell>
          <cell r="BG135">
            <v>59752902</v>
          </cell>
          <cell r="BH135">
            <v>68153892</v>
          </cell>
          <cell r="BI135">
            <v>71756382</v>
          </cell>
          <cell r="BJ135">
            <v>74965218</v>
          </cell>
        </row>
        <row r="136">
          <cell r="BF136">
            <v>53214954</v>
          </cell>
          <cell r="BG136">
            <v>61087668</v>
          </cell>
          <cell r="BH136">
            <v>69520566</v>
          </cell>
          <cell r="BI136">
            <v>73105338</v>
          </cell>
          <cell r="BJ136">
            <v>76321632</v>
          </cell>
        </row>
        <row r="137">
          <cell r="BF137">
            <v>54474174</v>
          </cell>
          <cell r="BG137">
            <v>62453040</v>
          </cell>
          <cell r="BH137">
            <v>70841760</v>
          </cell>
          <cell r="BI137">
            <v>74376972</v>
          </cell>
          <cell r="BJ137">
            <v>77702688</v>
          </cell>
        </row>
        <row r="138">
          <cell r="BF138">
            <v>55766112</v>
          </cell>
          <cell r="BG138">
            <v>63776094</v>
          </cell>
          <cell r="BH138">
            <v>72101994</v>
          </cell>
          <cell r="BI138">
            <v>75680730</v>
          </cell>
          <cell r="BJ138">
            <v>79097808</v>
          </cell>
        </row>
        <row r="139">
          <cell r="BF139">
            <v>57011634</v>
          </cell>
          <cell r="BG139">
            <v>65074200</v>
          </cell>
          <cell r="BH139">
            <v>73406178</v>
          </cell>
          <cell r="BI139">
            <v>77006880</v>
          </cell>
          <cell r="BJ139">
            <v>80530200</v>
          </cell>
        </row>
        <row r="140">
          <cell r="BF140">
            <v>58198572</v>
          </cell>
          <cell r="BG140">
            <v>66466938</v>
          </cell>
          <cell r="BH140">
            <v>74799696</v>
          </cell>
          <cell r="BI140">
            <v>78440736</v>
          </cell>
          <cell r="BJ140">
            <v>81863712</v>
          </cell>
        </row>
        <row r="141">
          <cell r="BF141">
            <v>59404620</v>
          </cell>
          <cell r="BG141">
            <v>67881606</v>
          </cell>
          <cell r="BH141">
            <v>76222008</v>
          </cell>
          <cell r="BI141">
            <v>79841742</v>
          </cell>
          <cell r="BJ141">
            <v>83220402</v>
          </cell>
        </row>
        <row r="142">
          <cell r="BF142">
            <v>60633204</v>
          </cell>
          <cell r="BG142">
            <v>69360582</v>
          </cell>
          <cell r="BH142">
            <v>77663928</v>
          </cell>
          <cell r="BI142">
            <v>81270810</v>
          </cell>
          <cell r="BJ142">
            <v>84552654</v>
          </cell>
        </row>
        <row r="143">
          <cell r="BF143">
            <v>61882524</v>
          </cell>
          <cell r="BG143">
            <v>70946808</v>
          </cell>
          <cell r="BH143">
            <v>79137438</v>
          </cell>
          <cell r="BI143">
            <v>82680498</v>
          </cell>
          <cell r="BJ143">
            <v>85926696</v>
          </cell>
        </row>
        <row r="144">
          <cell r="BF144">
            <v>63149328</v>
          </cell>
          <cell r="BG144">
            <v>72567030</v>
          </cell>
          <cell r="BH144">
            <v>80597964</v>
          </cell>
          <cell r="BI144">
            <v>84129150</v>
          </cell>
          <cell r="BJ144">
            <v>87386412</v>
          </cell>
        </row>
        <row r="145">
          <cell r="BF145">
            <v>64420158</v>
          </cell>
          <cell r="BG145">
            <v>74160348</v>
          </cell>
          <cell r="BH145">
            <v>82109976</v>
          </cell>
          <cell r="BI145">
            <v>85692858</v>
          </cell>
          <cell r="BJ145">
            <v>88913682</v>
          </cell>
        </row>
        <row r="146">
          <cell r="BF146">
            <v>65707284</v>
          </cell>
          <cell r="BG146">
            <v>75811194</v>
          </cell>
          <cell r="BH146">
            <v>83719572</v>
          </cell>
          <cell r="BI146">
            <v>87313890</v>
          </cell>
          <cell r="BJ146">
            <v>90479166</v>
          </cell>
        </row>
        <row r="147">
          <cell r="BF147">
            <v>67040634</v>
          </cell>
          <cell r="BG147">
            <v>77499408</v>
          </cell>
          <cell r="BH147">
            <v>85368666</v>
          </cell>
          <cell r="BI147">
            <v>88958466</v>
          </cell>
          <cell r="BJ147">
            <v>92083572</v>
          </cell>
        </row>
        <row r="148">
          <cell r="BF148">
            <v>68417574</v>
          </cell>
          <cell r="BG148">
            <v>79257930</v>
          </cell>
          <cell r="BH148">
            <v>87036006</v>
          </cell>
          <cell r="BI148">
            <v>90639408</v>
          </cell>
          <cell r="BJ148">
            <v>93679314</v>
          </cell>
        </row>
        <row r="149">
          <cell r="BF149">
            <v>69830490</v>
          </cell>
          <cell r="BG149">
            <v>81042924</v>
          </cell>
          <cell r="BH149">
            <v>88746306</v>
          </cell>
          <cell r="BI149">
            <v>92321166</v>
          </cell>
          <cell r="BJ149">
            <v>95291364</v>
          </cell>
        </row>
        <row r="150">
          <cell r="BF150">
            <v>71255676</v>
          </cell>
          <cell r="BG150">
            <v>82873914</v>
          </cell>
          <cell r="BH150">
            <v>90452760</v>
          </cell>
          <cell r="BI150">
            <v>94017564</v>
          </cell>
          <cell r="BJ150">
            <v>96949146</v>
          </cell>
        </row>
        <row r="151">
          <cell r="BF151">
            <v>72721218</v>
          </cell>
          <cell r="BG151">
            <v>84711690</v>
          </cell>
          <cell r="BH151">
            <v>92186454</v>
          </cell>
          <cell r="BI151">
            <v>95826414</v>
          </cell>
          <cell r="BJ151">
            <v>98668536</v>
          </cell>
        </row>
        <row r="152">
          <cell r="BF152">
            <v>74195586</v>
          </cell>
          <cell r="BG152">
            <v>86611704</v>
          </cell>
          <cell r="BH152">
            <v>94073736</v>
          </cell>
          <cell r="BI152">
            <v>97803054</v>
          </cell>
          <cell r="BJ152">
            <v>100417656</v>
          </cell>
        </row>
        <row r="153">
          <cell r="BF153">
            <v>75713502</v>
          </cell>
          <cell r="BG153">
            <v>88665162</v>
          </cell>
          <cell r="BH153">
            <v>96084738</v>
          </cell>
          <cell r="BI153">
            <v>99811896</v>
          </cell>
          <cell r="BJ153">
            <v>102238158</v>
          </cell>
        </row>
        <row r="154">
          <cell r="BF154">
            <v>77396742</v>
          </cell>
          <cell r="BG154">
            <v>90754704</v>
          </cell>
          <cell r="BH154">
            <v>98128170</v>
          </cell>
          <cell r="BI154">
            <v>101911296</v>
          </cell>
          <cell r="BJ154">
            <v>104341458</v>
          </cell>
        </row>
        <row r="155">
          <cell r="BF155">
            <v>79095690</v>
          </cell>
          <cell r="BG155">
            <v>92617986</v>
          </cell>
          <cell r="BH155">
            <v>100036746</v>
          </cell>
          <cell r="BI155">
            <v>104115480</v>
          </cell>
          <cell r="BJ155">
            <v>106442646</v>
          </cell>
        </row>
        <row r="156">
          <cell r="BF156">
            <v>80813028</v>
          </cell>
          <cell r="BG156">
            <v>94514604</v>
          </cell>
          <cell r="BH156">
            <v>102110340</v>
          </cell>
          <cell r="BI156">
            <v>106356132</v>
          </cell>
          <cell r="BJ156">
            <v>107490516</v>
          </cell>
        </row>
        <row r="157">
          <cell r="BF157">
            <v>82641936</v>
          </cell>
          <cell r="BG157">
            <v>96557688</v>
          </cell>
          <cell r="BH157">
            <v>104244660</v>
          </cell>
          <cell r="BI157">
            <v>107451630</v>
          </cell>
          <cell r="BJ157">
            <v>108231450</v>
          </cell>
        </row>
        <row r="158">
          <cell r="BF158">
            <v>84496776</v>
          </cell>
          <cell r="BG158">
            <v>98634900</v>
          </cell>
          <cell r="BH158">
            <v>105293808</v>
          </cell>
          <cell r="BI158">
            <v>108189798</v>
          </cell>
          <cell r="BJ158">
            <v>108435876</v>
          </cell>
        </row>
        <row r="159">
          <cell r="BF159">
            <v>86395872</v>
          </cell>
          <cell r="BG159">
            <v>100136322</v>
          </cell>
          <cell r="BH159">
            <v>106006164</v>
          </cell>
          <cell r="BI159">
            <v>108419316</v>
          </cell>
          <cell r="BJ159">
            <v>108592854</v>
          </cell>
        </row>
        <row r="160">
          <cell r="BF160">
            <v>87665862</v>
          </cell>
          <cell r="BG160">
            <v>101166864</v>
          </cell>
          <cell r="BH160">
            <v>106236204</v>
          </cell>
          <cell r="BI160">
            <v>108575268</v>
          </cell>
          <cell r="BJ160">
            <v>108749790</v>
          </cell>
        </row>
        <row r="161">
          <cell r="BF161">
            <v>88576434</v>
          </cell>
          <cell r="BG161">
            <v>101983752</v>
          </cell>
          <cell r="BH161">
            <v>106381254</v>
          </cell>
          <cell r="BI161">
            <v>108731178</v>
          </cell>
          <cell r="BJ161">
            <v>108906690</v>
          </cell>
        </row>
        <row r="162">
          <cell r="BF162">
            <v>89193900</v>
          </cell>
          <cell r="BG162">
            <v>102499566</v>
          </cell>
          <cell r="BH162">
            <v>106526292</v>
          </cell>
          <cell r="BI162">
            <v>108887064</v>
          </cell>
          <cell r="BJ162">
            <v>109063566</v>
          </cell>
        </row>
        <row r="163">
          <cell r="BF163">
            <v>89650110</v>
          </cell>
          <cell r="BG163">
            <v>102856722</v>
          </cell>
          <cell r="BH163">
            <v>106671306</v>
          </cell>
          <cell r="BI163">
            <v>109042908</v>
          </cell>
          <cell r="BJ163">
            <v>109220406</v>
          </cell>
        </row>
        <row r="164">
          <cell r="BF164">
            <v>90106854</v>
          </cell>
          <cell r="BG164">
            <v>103214268</v>
          </cell>
          <cell r="BH164">
            <v>106816266</v>
          </cell>
          <cell r="BI164">
            <v>109198698</v>
          </cell>
          <cell r="BJ164">
            <v>109377174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>
        <row r="2">
          <cell r="D2">
            <v>0.5</v>
          </cell>
        </row>
        <row r="11">
          <cell r="H11">
            <v>0.17499999999999999</v>
          </cell>
          <cell r="I11">
            <v>0.17499999999999999</v>
          </cell>
          <cell r="J11">
            <v>0.17499999999999999</v>
          </cell>
          <cell r="K11">
            <v>0.17499999999999999</v>
          </cell>
          <cell r="L11">
            <v>0.17499999999999999</v>
          </cell>
          <cell r="M11">
            <v>0.125</v>
          </cell>
          <cell r="N11">
            <v>0.125</v>
          </cell>
          <cell r="O11">
            <v>0.125</v>
          </cell>
          <cell r="P11">
            <v>0.125</v>
          </cell>
          <cell r="Q11">
            <v>0.125</v>
          </cell>
        </row>
        <row r="12">
          <cell r="H12">
            <v>0.17499999999999999</v>
          </cell>
          <cell r="I12">
            <v>0.17499999999999999</v>
          </cell>
          <cell r="J12">
            <v>0.17499999999999999</v>
          </cell>
          <cell r="K12">
            <v>0.17499999999999999</v>
          </cell>
          <cell r="L12">
            <v>0.17499999999999999</v>
          </cell>
          <cell r="M12">
            <v>0.125</v>
          </cell>
          <cell r="N12">
            <v>0.125</v>
          </cell>
          <cell r="O12">
            <v>0.125</v>
          </cell>
          <cell r="P12">
            <v>0.125</v>
          </cell>
          <cell r="Q12">
            <v>0.125</v>
          </cell>
        </row>
        <row r="13">
          <cell r="H13">
            <v>0.17499999999999999</v>
          </cell>
          <cell r="I13">
            <v>0.17499999999999999</v>
          </cell>
          <cell r="J13">
            <v>0.17499999999999999</v>
          </cell>
          <cell r="K13">
            <v>0.17499999999999999</v>
          </cell>
          <cell r="L13">
            <v>0.17499999999999999</v>
          </cell>
          <cell r="M13">
            <v>0.125</v>
          </cell>
          <cell r="N13">
            <v>0.125</v>
          </cell>
          <cell r="O13">
            <v>0.125</v>
          </cell>
          <cell r="P13">
            <v>0.125</v>
          </cell>
          <cell r="Q13">
            <v>0.125</v>
          </cell>
        </row>
        <row r="14">
          <cell r="H14">
            <v>0.17499999999999999</v>
          </cell>
          <cell r="I14">
            <v>0.17499999999999999</v>
          </cell>
          <cell r="J14">
            <v>0.17499999999999999</v>
          </cell>
          <cell r="K14">
            <v>0.17499999999999999</v>
          </cell>
          <cell r="L14">
            <v>0.17499999999999999</v>
          </cell>
          <cell r="M14">
            <v>0.125</v>
          </cell>
          <cell r="N14">
            <v>0.125</v>
          </cell>
          <cell r="O14">
            <v>0.125</v>
          </cell>
          <cell r="P14">
            <v>0.125</v>
          </cell>
          <cell r="Q14">
            <v>0.125</v>
          </cell>
        </row>
        <row r="15">
          <cell r="H15">
            <v>0.17499999999999999</v>
          </cell>
          <cell r="I15">
            <v>0.17499999999999999</v>
          </cell>
          <cell r="J15">
            <v>0.17499999999999999</v>
          </cell>
          <cell r="K15">
            <v>0.17499999999999999</v>
          </cell>
          <cell r="L15">
            <v>0.17499999999999999</v>
          </cell>
          <cell r="M15">
            <v>0.125</v>
          </cell>
          <cell r="N15">
            <v>0.125</v>
          </cell>
          <cell r="O15">
            <v>0.125</v>
          </cell>
          <cell r="P15">
            <v>0.125</v>
          </cell>
          <cell r="Q15">
            <v>0.125</v>
          </cell>
        </row>
        <row r="16">
          <cell r="H16">
            <v>0.17499999999999999</v>
          </cell>
          <cell r="I16">
            <v>0.17499999999999999</v>
          </cell>
          <cell r="J16">
            <v>0.17499999999999999</v>
          </cell>
          <cell r="K16">
            <v>0.17499999999999999</v>
          </cell>
          <cell r="L16">
            <v>0.17499999999999999</v>
          </cell>
          <cell r="M16">
            <v>0.125</v>
          </cell>
          <cell r="N16">
            <v>0.125</v>
          </cell>
          <cell r="O16">
            <v>0.125</v>
          </cell>
          <cell r="P16">
            <v>0.125</v>
          </cell>
          <cell r="Q16">
            <v>0.125</v>
          </cell>
        </row>
        <row r="17">
          <cell r="H17">
            <v>0.17499999999999999</v>
          </cell>
          <cell r="I17">
            <v>0.17499999999999999</v>
          </cell>
          <cell r="J17">
            <v>0.17499999999999999</v>
          </cell>
          <cell r="K17">
            <v>0.17499999999999999</v>
          </cell>
          <cell r="L17">
            <v>0.17499999999999999</v>
          </cell>
          <cell r="M17">
            <v>0.125</v>
          </cell>
          <cell r="N17">
            <v>0.125</v>
          </cell>
          <cell r="O17">
            <v>0.125</v>
          </cell>
          <cell r="P17">
            <v>0.125</v>
          </cell>
          <cell r="Q17">
            <v>0.125</v>
          </cell>
        </row>
        <row r="18">
          <cell r="H18">
            <v>0.17499999999999999</v>
          </cell>
          <cell r="I18">
            <v>0.17499999999999999</v>
          </cell>
          <cell r="J18">
            <v>0.17499999999999999</v>
          </cell>
          <cell r="K18">
            <v>0.17499999999999999</v>
          </cell>
          <cell r="L18">
            <v>0.17499999999999999</v>
          </cell>
          <cell r="M18">
            <v>0.125</v>
          </cell>
          <cell r="N18">
            <v>0.125</v>
          </cell>
          <cell r="O18">
            <v>0.125</v>
          </cell>
          <cell r="P18">
            <v>0.125</v>
          </cell>
          <cell r="Q18">
            <v>0.125</v>
          </cell>
        </row>
        <row r="19">
          <cell r="H19">
            <v>0.17499999999999999</v>
          </cell>
          <cell r="I19">
            <v>0.17499999999999999</v>
          </cell>
          <cell r="J19">
            <v>0.17499999999999999</v>
          </cell>
          <cell r="K19">
            <v>0.17499999999999999</v>
          </cell>
          <cell r="L19">
            <v>0.17499999999999999</v>
          </cell>
          <cell r="M19">
            <v>0.125</v>
          </cell>
          <cell r="N19">
            <v>0.125</v>
          </cell>
          <cell r="O19">
            <v>0.125</v>
          </cell>
          <cell r="P19">
            <v>0.125</v>
          </cell>
          <cell r="Q19">
            <v>0.125</v>
          </cell>
        </row>
        <row r="20">
          <cell r="H20">
            <v>0.17499999999999999</v>
          </cell>
          <cell r="I20">
            <v>0.17499999999999999</v>
          </cell>
          <cell r="J20">
            <v>0.17499999999999999</v>
          </cell>
          <cell r="K20">
            <v>0.17499999999999999</v>
          </cell>
          <cell r="L20">
            <v>0.17499999999999999</v>
          </cell>
          <cell r="M20">
            <v>0.125</v>
          </cell>
          <cell r="N20">
            <v>0.125</v>
          </cell>
          <cell r="O20">
            <v>0.125</v>
          </cell>
          <cell r="P20">
            <v>0.125</v>
          </cell>
          <cell r="Q20">
            <v>0.125</v>
          </cell>
        </row>
        <row r="21">
          <cell r="H21">
            <v>0.17499999999999999</v>
          </cell>
          <cell r="I21">
            <v>0.17499999999999999</v>
          </cell>
          <cell r="J21">
            <v>0.17499999999999999</v>
          </cell>
          <cell r="K21">
            <v>0.17499999999999999</v>
          </cell>
          <cell r="L21">
            <v>0.17499999999999999</v>
          </cell>
          <cell r="M21">
            <v>0.125</v>
          </cell>
          <cell r="N21">
            <v>0.125</v>
          </cell>
          <cell r="O21">
            <v>0.125</v>
          </cell>
          <cell r="P21">
            <v>0.125</v>
          </cell>
          <cell r="Q21">
            <v>0.125</v>
          </cell>
        </row>
        <row r="22">
          <cell r="H22">
            <v>0.17499999999999999</v>
          </cell>
          <cell r="I22">
            <v>0.17499999999999999</v>
          </cell>
          <cell r="J22">
            <v>0.17499999999999999</v>
          </cell>
          <cell r="K22">
            <v>0.17499999999999999</v>
          </cell>
          <cell r="L22">
            <v>0.17499999999999999</v>
          </cell>
          <cell r="M22">
            <v>0.125</v>
          </cell>
          <cell r="N22">
            <v>0.125</v>
          </cell>
          <cell r="O22">
            <v>0.125</v>
          </cell>
          <cell r="P22">
            <v>0.125</v>
          </cell>
          <cell r="Q22">
            <v>0.125</v>
          </cell>
        </row>
        <row r="23">
          <cell r="H23">
            <v>0.17499999999999999</v>
          </cell>
          <cell r="I23">
            <v>0.17499999999999999</v>
          </cell>
          <cell r="J23">
            <v>0.17499999999999999</v>
          </cell>
          <cell r="K23">
            <v>0.17499999999999999</v>
          </cell>
          <cell r="L23">
            <v>0.17499999999999999</v>
          </cell>
          <cell r="M23">
            <v>0.125</v>
          </cell>
          <cell r="N23">
            <v>0.125</v>
          </cell>
          <cell r="O23">
            <v>0.125</v>
          </cell>
          <cell r="P23">
            <v>0.125</v>
          </cell>
          <cell r="Q23">
            <v>0.125</v>
          </cell>
        </row>
        <row r="24">
          <cell r="H24">
            <v>0.17499999999999999</v>
          </cell>
          <cell r="I24">
            <v>0.17499999999999999</v>
          </cell>
          <cell r="J24">
            <v>0.17499999999999999</v>
          </cell>
          <cell r="K24">
            <v>0.17499999999999999</v>
          </cell>
          <cell r="L24">
            <v>0.17499999999999999</v>
          </cell>
          <cell r="M24">
            <v>0.125</v>
          </cell>
          <cell r="N24">
            <v>0.125</v>
          </cell>
          <cell r="O24">
            <v>0.125</v>
          </cell>
          <cell r="P24">
            <v>0.125</v>
          </cell>
          <cell r="Q24">
            <v>0.125</v>
          </cell>
        </row>
        <row r="25">
          <cell r="H25">
            <v>0.17499999999999999</v>
          </cell>
          <cell r="I25">
            <v>0.17499999999999999</v>
          </cell>
          <cell r="J25">
            <v>0.17499999999999999</v>
          </cell>
          <cell r="K25">
            <v>0.17499999999999999</v>
          </cell>
          <cell r="L25">
            <v>0.17499999999999999</v>
          </cell>
          <cell r="M25">
            <v>0.125</v>
          </cell>
          <cell r="N25">
            <v>0.125</v>
          </cell>
          <cell r="O25">
            <v>0.125</v>
          </cell>
          <cell r="P25">
            <v>0.125</v>
          </cell>
          <cell r="Q25">
            <v>0.125</v>
          </cell>
        </row>
        <row r="26">
          <cell r="H26">
            <v>0.17499999999999999</v>
          </cell>
          <cell r="I26">
            <v>0.17499999999999999</v>
          </cell>
          <cell r="J26">
            <v>0.17499999999999999</v>
          </cell>
          <cell r="K26">
            <v>0.17499999999999999</v>
          </cell>
          <cell r="L26">
            <v>0.17499999999999999</v>
          </cell>
          <cell r="M26">
            <v>0.125</v>
          </cell>
          <cell r="N26">
            <v>0.125</v>
          </cell>
          <cell r="O26">
            <v>0.125</v>
          </cell>
          <cell r="P26">
            <v>0.125</v>
          </cell>
          <cell r="Q26">
            <v>0.125</v>
          </cell>
        </row>
        <row r="27">
          <cell r="H27">
            <v>0.17499999999999999</v>
          </cell>
          <cell r="I27">
            <v>0.17499999999999999</v>
          </cell>
          <cell r="J27">
            <v>0.17499999999999999</v>
          </cell>
          <cell r="K27">
            <v>0.17499999999999999</v>
          </cell>
          <cell r="L27">
            <v>0.17499999999999999</v>
          </cell>
          <cell r="M27">
            <v>0.125</v>
          </cell>
          <cell r="N27">
            <v>0.125</v>
          </cell>
          <cell r="O27">
            <v>0.125</v>
          </cell>
          <cell r="P27">
            <v>0.125</v>
          </cell>
          <cell r="Q27">
            <v>0.125</v>
          </cell>
        </row>
        <row r="28">
          <cell r="H28">
            <v>0.17499999999999999</v>
          </cell>
          <cell r="I28">
            <v>0.17499999999999999</v>
          </cell>
          <cell r="J28">
            <v>0.17499999999999999</v>
          </cell>
          <cell r="K28">
            <v>0.17499999999999999</v>
          </cell>
          <cell r="L28">
            <v>0.17499999999999999</v>
          </cell>
          <cell r="M28">
            <v>0.125</v>
          </cell>
          <cell r="N28">
            <v>0.125</v>
          </cell>
          <cell r="O28">
            <v>0.125</v>
          </cell>
          <cell r="P28">
            <v>0.125</v>
          </cell>
          <cell r="Q28">
            <v>0.125</v>
          </cell>
        </row>
        <row r="29">
          <cell r="H29">
            <v>0.17499999999999999</v>
          </cell>
          <cell r="I29">
            <v>0.17499999999999999</v>
          </cell>
          <cell r="J29">
            <v>0.17499999999999999</v>
          </cell>
          <cell r="K29">
            <v>0.17499999999999999</v>
          </cell>
          <cell r="L29">
            <v>0.17499999999999999</v>
          </cell>
          <cell r="M29">
            <v>0.125</v>
          </cell>
          <cell r="N29">
            <v>0.125</v>
          </cell>
          <cell r="O29">
            <v>0.125</v>
          </cell>
          <cell r="P29">
            <v>0.125</v>
          </cell>
          <cell r="Q29">
            <v>0.125</v>
          </cell>
        </row>
        <row r="30">
          <cell r="H30">
            <v>0.17499999999999999</v>
          </cell>
          <cell r="I30">
            <v>0.17499999999999999</v>
          </cell>
          <cell r="J30">
            <v>0.17499999999999999</v>
          </cell>
          <cell r="K30">
            <v>0.17499999999999999</v>
          </cell>
          <cell r="L30">
            <v>0.17499999999999999</v>
          </cell>
          <cell r="M30">
            <v>0.125</v>
          </cell>
          <cell r="N30">
            <v>0.125</v>
          </cell>
          <cell r="O30">
            <v>0.125</v>
          </cell>
          <cell r="P30">
            <v>0.125</v>
          </cell>
          <cell r="Q30">
            <v>0.125</v>
          </cell>
        </row>
        <row r="31">
          <cell r="H31">
            <v>0.17499999999999999</v>
          </cell>
          <cell r="I31">
            <v>0.17499999999999999</v>
          </cell>
          <cell r="J31">
            <v>0.17499999999999999</v>
          </cell>
          <cell r="K31">
            <v>0.17499999999999999</v>
          </cell>
          <cell r="L31">
            <v>0.17499999999999999</v>
          </cell>
          <cell r="M31">
            <v>0.125</v>
          </cell>
          <cell r="N31">
            <v>0.125</v>
          </cell>
          <cell r="O31">
            <v>0.125</v>
          </cell>
          <cell r="P31">
            <v>0.125</v>
          </cell>
          <cell r="Q31">
            <v>0.125</v>
          </cell>
        </row>
        <row r="32">
          <cell r="H32">
            <v>0.17499999999999999</v>
          </cell>
          <cell r="I32">
            <v>0.17499999999999999</v>
          </cell>
          <cell r="J32">
            <v>0.17499999999999999</v>
          </cell>
          <cell r="K32">
            <v>0.17499999999999999</v>
          </cell>
          <cell r="L32">
            <v>0.17499999999999999</v>
          </cell>
          <cell r="M32">
            <v>0.125</v>
          </cell>
          <cell r="N32">
            <v>0.125</v>
          </cell>
          <cell r="O32">
            <v>0.125</v>
          </cell>
          <cell r="P32">
            <v>0.125</v>
          </cell>
          <cell r="Q32">
            <v>0.125</v>
          </cell>
        </row>
        <row r="33">
          <cell r="H33">
            <v>0.17499999999999999</v>
          </cell>
          <cell r="I33">
            <v>0.17499999999999999</v>
          </cell>
          <cell r="J33">
            <v>0.17499999999999999</v>
          </cell>
          <cell r="K33">
            <v>0.17499999999999999</v>
          </cell>
          <cell r="L33">
            <v>0.17499999999999999</v>
          </cell>
          <cell r="M33">
            <v>0.125</v>
          </cell>
          <cell r="N33">
            <v>0.125</v>
          </cell>
          <cell r="O33">
            <v>0.125</v>
          </cell>
          <cell r="P33">
            <v>0.125</v>
          </cell>
          <cell r="Q33">
            <v>0.125</v>
          </cell>
        </row>
        <row r="34">
          <cell r="H34">
            <v>0.17499999999999999</v>
          </cell>
          <cell r="I34">
            <v>0.17499999999999999</v>
          </cell>
          <cell r="J34">
            <v>0.17499999999999999</v>
          </cell>
          <cell r="K34">
            <v>0.17499999999999999</v>
          </cell>
          <cell r="L34">
            <v>0.17499999999999999</v>
          </cell>
          <cell r="M34">
            <v>0.125</v>
          </cell>
          <cell r="N34">
            <v>0.125</v>
          </cell>
          <cell r="O34">
            <v>0.125</v>
          </cell>
          <cell r="P34">
            <v>0.125</v>
          </cell>
          <cell r="Q34">
            <v>0.125</v>
          </cell>
        </row>
        <row r="35">
          <cell r="H35">
            <v>0.17499999999999999</v>
          </cell>
          <cell r="I35">
            <v>0.17499999999999999</v>
          </cell>
          <cell r="J35">
            <v>0.17499999999999999</v>
          </cell>
          <cell r="K35">
            <v>0.17499999999999999</v>
          </cell>
          <cell r="L35">
            <v>0.17499999999999999</v>
          </cell>
          <cell r="M35">
            <v>0.125</v>
          </cell>
          <cell r="N35">
            <v>0.125</v>
          </cell>
          <cell r="O35">
            <v>0.125</v>
          </cell>
          <cell r="P35">
            <v>0.125</v>
          </cell>
          <cell r="Q35">
            <v>0.125</v>
          </cell>
        </row>
        <row r="36">
          <cell r="H36">
            <v>0.17499999999999999</v>
          </cell>
          <cell r="I36">
            <v>0.17499999999999999</v>
          </cell>
          <cell r="J36">
            <v>0.17499999999999999</v>
          </cell>
          <cell r="K36">
            <v>0.17499999999999999</v>
          </cell>
          <cell r="L36">
            <v>0.17499999999999999</v>
          </cell>
          <cell r="M36">
            <v>0.125</v>
          </cell>
          <cell r="N36">
            <v>0.125</v>
          </cell>
          <cell r="O36">
            <v>0.125</v>
          </cell>
          <cell r="P36">
            <v>0.125</v>
          </cell>
          <cell r="Q36">
            <v>0.125</v>
          </cell>
        </row>
        <row r="37">
          <cell r="H37">
            <v>0.17499999999999999</v>
          </cell>
          <cell r="I37">
            <v>0.17499999999999999</v>
          </cell>
          <cell r="J37">
            <v>0.17499999999999999</v>
          </cell>
          <cell r="K37">
            <v>0.17499999999999999</v>
          </cell>
          <cell r="L37">
            <v>0.17499999999999999</v>
          </cell>
          <cell r="M37">
            <v>0.125</v>
          </cell>
          <cell r="N37">
            <v>0.125</v>
          </cell>
          <cell r="O37">
            <v>0.125</v>
          </cell>
          <cell r="P37">
            <v>0.125</v>
          </cell>
          <cell r="Q37">
            <v>0.125</v>
          </cell>
        </row>
        <row r="38">
          <cell r="H38">
            <v>0.17499999999999999</v>
          </cell>
          <cell r="I38">
            <v>0.17499999999999999</v>
          </cell>
          <cell r="J38">
            <v>0.17499999999999999</v>
          </cell>
          <cell r="K38">
            <v>0.17499999999999999</v>
          </cell>
          <cell r="L38">
            <v>0.17499999999999999</v>
          </cell>
          <cell r="M38">
            <v>0.125</v>
          </cell>
          <cell r="N38">
            <v>0.125</v>
          </cell>
          <cell r="O38">
            <v>0.125</v>
          </cell>
          <cell r="P38">
            <v>0.125</v>
          </cell>
          <cell r="Q38">
            <v>0.125</v>
          </cell>
        </row>
        <row r="39">
          <cell r="H39">
            <v>0.17499999999999999</v>
          </cell>
          <cell r="I39">
            <v>0.17499999999999999</v>
          </cell>
          <cell r="J39">
            <v>0.17499999999999999</v>
          </cell>
          <cell r="K39">
            <v>0.17499999999999999</v>
          </cell>
          <cell r="L39">
            <v>0.17499999999999999</v>
          </cell>
          <cell r="M39">
            <v>0.125</v>
          </cell>
          <cell r="N39">
            <v>0.125</v>
          </cell>
          <cell r="O39">
            <v>0.125</v>
          </cell>
          <cell r="P39">
            <v>0.125</v>
          </cell>
          <cell r="Q39">
            <v>0.125</v>
          </cell>
        </row>
        <row r="40">
          <cell r="H40">
            <v>0.17499999999999999</v>
          </cell>
          <cell r="I40">
            <v>0.17499999999999999</v>
          </cell>
          <cell r="J40">
            <v>0.17499999999999999</v>
          </cell>
          <cell r="K40">
            <v>0.17499999999999999</v>
          </cell>
          <cell r="L40">
            <v>0.17499999999999999</v>
          </cell>
          <cell r="M40">
            <v>0.125</v>
          </cell>
          <cell r="N40">
            <v>0.125</v>
          </cell>
          <cell r="O40">
            <v>0.125</v>
          </cell>
          <cell r="P40">
            <v>0.125</v>
          </cell>
          <cell r="Q40">
            <v>0.125</v>
          </cell>
        </row>
        <row r="41">
          <cell r="H41">
            <v>0.17499999999999999</v>
          </cell>
          <cell r="I41">
            <v>0.17499999999999999</v>
          </cell>
          <cell r="J41">
            <v>0.17499999999999999</v>
          </cell>
          <cell r="K41">
            <v>0.17499999999999999</v>
          </cell>
          <cell r="L41">
            <v>0.17499999999999999</v>
          </cell>
          <cell r="M41">
            <v>0.125</v>
          </cell>
          <cell r="N41">
            <v>0.125</v>
          </cell>
          <cell r="O41">
            <v>0.125</v>
          </cell>
          <cell r="P41">
            <v>0.125</v>
          </cell>
          <cell r="Q41">
            <v>0.125</v>
          </cell>
        </row>
        <row r="42">
          <cell r="H42">
            <v>0.17499999999999999</v>
          </cell>
          <cell r="I42">
            <v>0.17499999999999999</v>
          </cell>
          <cell r="J42">
            <v>0.17499999999999999</v>
          </cell>
          <cell r="K42">
            <v>0.17499999999999999</v>
          </cell>
          <cell r="L42">
            <v>0.17499999999999999</v>
          </cell>
          <cell r="M42">
            <v>0.125</v>
          </cell>
          <cell r="N42">
            <v>0.125</v>
          </cell>
          <cell r="O42">
            <v>0.125</v>
          </cell>
          <cell r="P42">
            <v>0.125</v>
          </cell>
          <cell r="Q42">
            <v>0.125</v>
          </cell>
        </row>
        <row r="43">
          <cell r="H43">
            <v>0.17499999999999999</v>
          </cell>
          <cell r="I43">
            <v>0.17499999999999999</v>
          </cell>
          <cell r="J43">
            <v>0.17499999999999999</v>
          </cell>
          <cell r="K43">
            <v>0.17499999999999999</v>
          </cell>
          <cell r="L43">
            <v>0.17499999999999999</v>
          </cell>
          <cell r="M43">
            <v>0.125</v>
          </cell>
          <cell r="N43">
            <v>0.125</v>
          </cell>
          <cell r="O43">
            <v>0.125</v>
          </cell>
          <cell r="P43">
            <v>0.125</v>
          </cell>
          <cell r="Q43">
            <v>0.125</v>
          </cell>
        </row>
        <row r="44">
          <cell r="H44">
            <v>0.17499999999999999</v>
          </cell>
          <cell r="I44">
            <v>0.17499999999999999</v>
          </cell>
          <cell r="J44">
            <v>0.17499999999999999</v>
          </cell>
          <cell r="K44">
            <v>0.17499999999999999</v>
          </cell>
          <cell r="L44">
            <v>0.17499999999999999</v>
          </cell>
          <cell r="M44">
            <v>0.125</v>
          </cell>
          <cell r="N44">
            <v>0.125</v>
          </cell>
          <cell r="O44">
            <v>0.125</v>
          </cell>
          <cell r="P44">
            <v>0.125</v>
          </cell>
          <cell r="Q44">
            <v>0.125</v>
          </cell>
        </row>
        <row r="45">
          <cell r="H45">
            <v>0.17499999999999999</v>
          </cell>
          <cell r="I45">
            <v>0.17499999999999999</v>
          </cell>
          <cell r="J45">
            <v>0.17499999999999999</v>
          </cell>
          <cell r="K45">
            <v>0.17499999999999999</v>
          </cell>
          <cell r="L45">
            <v>0.17499999999999999</v>
          </cell>
          <cell r="M45">
            <v>0.125</v>
          </cell>
          <cell r="N45">
            <v>0.125</v>
          </cell>
          <cell r="O45">
            <v>0.125</v>
          </cell>
          <cell r="P45">
            <v>0.125</v>
          </cell>
          <cell r="Q45">
            <v>0.125</v>
          </cell>
        </row>
        <row r="46">
          <cell r="H46">
            <v>0.17499999999999999</v>
          </cell>
          <cell r="I46">
            <v>0.17499999999999999</v>
          </cell>
          <cell r="J46">
            <v>0.17499999999999999</v>
          </cell>
          <cell r="K46">
            <v>0.17499999999999999</v>
          </cell>
          <cell r="L46">
            <v>0.17499999999999999</v>
          </cell>
          <cell r="M46">
            <v>0.125</v>
          </cell>
          <cell r="N46">
            <v>0.125</v>
          </cell>
          <cell r="O46">
            <v>0.125</v>
          </cell>
          <cell r="P46">
            <v>0.125</v>
          </cell>
          <cell r="Q46">
            <v>0.125</v>
          </cell>
        </row>
        <row r="47">
          <cell r="H47">
            <v>0.17499999999999999</v>
          </cell>
          <cell r="I47">
            <v>0.17499999999999999</v>
          </cell>
          <cell r="J47">
            <v>0.17499999999999999</v>
          </cell>
          <cell r="K47">
            <v>0.17499999999999999</v>
          </cell>
          <cell r="L47">
            <v>0.17499999999999999</v>
          </cell>
          <cell r="M47">
            <v>0.125</v>
          </cell>
          <cell r="N47">
            <v>0.125</v>
          </cell>
          <cell r="O47">
            <v>0.125</v>
          </cell>
          <cell r="P47">
            <v>0.125</v>
          </cell>
          <cell r="Q47">
            <v>0.125</v>
          </cell>
        </row>
        <row r="48">
          <cell r="H48">
            <v>0.17499999999999999</v>
          </cell>
          <cell r="I48">
            <v>0.17499999999999999</v>
          </cell>
          <cell r="J48">
            <v>0.17499999999999999</v>
          </cell>
          <cell r="K48">
            <v>0.17499999999999999</v>
          </cell>
          <cell r="L48">
            <v>0.17499999999999999</v>
          </cell>
          <cell r="M48">
            <v>0.125</v>
          </cell>
          <cell r="N48">
            <v>0.125</v>
          </cell>
          <cell r="O48">
            <v>0.125</v>
          </cell>
          <cell r="P48">
            <v>0.125</v>
          </cell>
          <cell r="Q48">
            <v>0.125</v>
          </cell>
        </row>
        <row r="49">
          <cell r="H49">
            <v>0.17499999999999999</v>
          </cell>
          <cell r="I49">
            <v>0.17499999999999999</v>
          </cell>
          <cell r="J49">
            <v>0.17499999999999999</v>
          </cell>
          <cell r="K49">
            <v>0.17499999999999999</v>
          </cell>
          <cell r="L49">
            <v>0.17499999999999999</v>
          </cell>
          <cell r="M49">
            <v>0.125</v>
          </cell>
          <cell r="N49">
            <v>0.125</v>
          </cell>
          <cell r="O49">
            <v>0.125</v>
          </cell>
          <cell r="P49">
            <v>0.125</v>
          </cell>
          <cell r="Q49">
            <v>0.125</v>
          </cell>
        </row>
        <row r="50">
          <cell r="H50">
            <v>0.17499999999999999</v>
          </cell>
          <cell r="I50">
            <v>0.17499999999999999</v>
          </cell>
          <cell r="J50">
            <v>0.17499999999999999</v>
          </cell>
          <cell r="K50">
            <v>0.17499999999999999</v>
          </cell>
          <cell r="L50">
            <v>0.17499999999999999</v>
          </cell>
          <cell r="M50">
            <v>0.125</v>
          </cell>
          <cell r="N50">
            <v>0.125</v>
          </cell>
          <cell r="O50">
            <v>0.125</v>
          </cell>
          <cell r="P50">
            <v>0.125</v>
          </cell>
          <cell r="Q50">
            <v>0.125</v>
          </cell>
        </row>
        <row r="51">
          <cell r="H51">
            <v>0.17499999999999999</v>
          </cell>
          <cell r="I51">
            <v>0.17499999999999999</v>
          </cell>
          <cell r="J51">
            <v>0.17499999999999999</v>
          </cell>
          <cell r="K51">
            <v>0.17499999999999999</v>
          </cell>
          <cell r="L51">
            <v>0.17499999999999999</v>
          </cell>
          <cell r="M51">
            <v>0.125</v>
          </cell>
          <cell r="N51">
            <v>0.125</v>
          </cell>
          <cell r="O51">
            <v>0.125</v>
          </cell>
          <cell r="P51">
            <v>0.125</v>
          </cell>
          <cell r="Q51">
            <v>0.125</v>
          </cell>
        </row>
        <row r="52">
          <cell r="H52">
            <v>0.17499999999999999</v>
          </cell>
          <cell r="I52">
            <v>0.17499999999999999</v>
          </cell>
          <cell r="J52">
            <v>0.17499999999999999</v>
          </cell>
          <cell r="K52">
            <v>0.17499999999999999</v>
          </cell>
          <cell r="L52">
            <v>0.17499999999999999</v>
          </cell>
          <cell r="M52">
            <v>0.125</v>
          </cell>
          <cell r="N52">
            <v>0.125</v>
          </cell>
          <cell r="O52">
            <v>0.125</v>
          </cell>
          <cell r="P52">
            <v>0.125</v>
          </cell>
          <cell r="Q52">
            <v>0.125</v>
          </cell>
        </row>
        <row r="53">
          <cell r="H53">
            <v>0.17499999999999999</v>
          </cell>
          <cell r="I53">
            <v>0.17499999999999999</v>
          </cell>
          <cell r="J53">
            <v>0.17499999999999999</v>
          </cell>
          <cell r="K53">
            <v>0.17499999999999999</v>
          </cell>
          <cell r="L53">
            <v>0.17499999999999999</v>
          </cell>
          <cell r="M53">
            <v>0.125</v>
          </cell>
          <cell r="N53">
            <v>0.125</v>
          </cell>
          <cell r="O53">
            <v>0.125</v>
          </cell>
          <cell r="P53">
            <v>0.125</v>
          </cell>
          <cell r="Q53">
            <v>0.125</v>
          </cell>
        </row>
        <row r="54">
          <cell r="H54">
            <v>0.17499999999999999</v>
          </cell>
          <cell r="I54">
            <v>0.17499999999999999</v>
          </cell>
          <cell r="J54">
            <v>0.17499999999999999</v>
          </cell>
          <cell r="K54">
            <v>0.17499999999999999</v>
          </cell>
          <cell r="L54">
            <v>0.17499999999999999</v>
          </cell>
          <cell r="M54">
            <v>0.125</v>
          </cell>
          <cell r="N54">
            <v>0.125</v>
          </cell>
          <cell r="O54">
            <v>0.125</v>
          </cell>
          <cell r="P54">
            <v>0.125</v>
          </cell>
          <cell r="Q54">
            <v>0.125</v>
          </cell>
        </row>
        <row r="55">
          <cell r="H55">
            <v>0.17499999999999999</v>
          </cell>
          <cell r="I55">
            <v>0.17499999999999999</v>
          </cell>
          <cell r="J55">
            <v>0.17499999999999999</v>
          </cell>
          <cell r="K55">
            <v>0.17499999999999999</v>
          </cell>
          <cell r="L55">
            <v>0.17499999999999999</v>
          </cell>
          <cell r="M55">
            <v>0.125</v>
          </cell>
          <cell r="N55">
            <v>0.125</v>
          </cell>
          <cell r="O55">
            <v>0.125</v>
          </cell>
          <cell r="P55">
            <v>0.125</v>
          </cell>
          <cell r="Q55">
            <v>0.125</v>
          </cell>
        </row>
        <row r="56">
          <cell r="H56">
            <v>0.17499999999999999</v>
          </cell>
          <cell r="I56">
            <v>0.17499999999999999</v>
          </cell>
          <cell r="J56">
            <v>0.17499999999999999</v>
          </cell>
          <cell r="K56">
            <v>0.17499999999999999</v>
          </cell>
          <cell r="L56">
            <v>0.17499999999999999</v>
          </cell>
          <cell r="M56">
            <v>0.125</v>
          </cell>
          <cell r="N56">
            <v>0.125</v>
          </cell>
          <cell r="O56">
            <v>0.125</v>
          </cell>
          <cell r="P56">
            <v>0.125</v>
          </cell>
          <cell r="Q56">
            <v>0.125</v>
          </cell>
        </row>
        <row r="57">
          <cell r="H57">
            <v>0.17499999999999999</v>
          </cell>
          <cell r="I57">
            <v>0.17499999999999999</v>
          </cell>
          <cell r="J57">
            <v>0.17499999999999999</v>
          </cell>
          <cell r="K57">
            <v>0.17499999999999999</v>
          </cell>
          <cell r="L57">
            <v>0.17499999999999999</v>
          </cell>
          <cell r="M57">
            <v>0.125</v>
          </cell>
          <cell r="N57">
            <v>0.125</v>
          </cell>
          <cell r="O57">
            <v>0.125</v>
          </cell>
          <cell r="P57">
            <v>0.125</v>
          </cell>
          <cell r="Q57">
            <v>0.125</v>
          </cell>
        </row>
        <row r="58">
          <cell r="H58">
            <v>0.17499999999999999</v>
          </cell>
          <cell r="I58">
            <v>0.17499999999999999</v>
          </cell>
          <cell r="J58">
            <v>0.17499999999999999</v>
          </cell>
          <cell r="K58">
            <v>0.17499999999999999</v>
          </cell>
          <cell r="L58">
            <v>0.17499999999999999</v>
          </cell>
          <cell r="M58">
            <v>0.125</v>
          </cell>
          <cell r="N58">
            <v>0.125</v>
          </cell>
          <cell r="O58">
            <v>0.125</v>
          </cell>
          <cell r="P58">
            <v>0.125</v>
          </cell>
          <cell r="Q58">
            <v>0.125</v>
          </cell>
        </row>
        <row r="59">
          <cell r="H59">
            <v>0.17499999999999999</v>
          </cell>
          <cell r="I59">
            <v>0.17499999999999999</v>
          </cell>
          <cell r="J59">
            <v>0.17499999999999999</v>
          </cell>
          <cell r="K59">
            <v>0.17499999999999999</v>
          </cell>
          <cell r="L59">
            <v>0.17499999999999999</v>
          </cell>
          <cell r="M59">
            <v>0.125</v>
          </cell>
          <cell r="N59">
            <v>0.125</v>
          </cell>
          <cell r="O59">
            <v>0.125</v>
          </cell>
          <cell r="P59">
            <v>0.125</v>
          </cell>
          <cell r="Q59">
            <v>0.125</v>
          </cell>
        </row>
        <row r="60">
          <cell r="H60">
            <v>0.17499999999999999</v>
          </cell>
          <cell r="I60">
            <v>0.17499999999999999</v>
          </cell>
          <cell r="J60">
            <v>0.17499999999999999</v>
          </cell>
          <cell r="K60">
            <v>0.17499999999999999</v>
          </cell>
          <cell r="L60">
            <v>0.17499999999999999</v>
          </cell>
          <cell r="M60">
            <v>0.125</v>
          </cell>
          <cell r="N60">
            <v>0.125</v>
          </cell>
          <cell r="O60">
            <v>0.125</v>
          </cell>
          <cell r="P60">
            <v>0.125</v>
          </cell>
          <cell r="Q60">
            <v>0.125</v>
          </cell>
        </row>
        <row r="61">
          <cell r="H61">
            <v>0.17499999999999999</v>
          </cell>
          <cell r="I61">
            <v>0.17499999999999999</v>
          </cell>
          <cell r="J61">
            <v>0.17499999999999999</v>
          </cell>
          <cell r="K61">
            <v>0.17499999999999999</v>
          </cell>
          <cell r="L61">
            <v>0.17499999999999999</v>
          </cell>
          <cell r="M61">
            <v>0.125</v>
          </cell>
          <cell r="N61">
            <v>0.125</v>
          </cell>
          <cell r="O61">
            <v>0.125</v>
          </cell>
          <cell r="P61">
            <v>0.125</v>
          </cell>
          <cell r="Q61">
            <v>0.125</v>
          </cell>
        </row>
        <row r="62">
          <cell r="H62">
            <v>0.17499999999999999</v>
          </cell>
          <cell r="I62">
            <v>0.17499999999999999</v>
          </cell>
          <cell r="J62">
            <v>0.17499999999999999</v>
          </cell>
          <cell r="K62">
            <v>0.17499999999999999</v>
          </cell>
          <cell r="L62">
            <v>0.17499999999999999</v>
          </cell>
          <cell r="M62">
            <v>0.125</v>
          </cell>
          <cell r="N62">
            <v>0.125</v>
          </cell>
          <cell r="O62">
            <v>0.125</v>
          </cell>
          <cell r="P62">
            <v>0.125</v>
          </cell>
          <cell r="Q62">
            <v>0.125</v>
          </cell>
        </row>
        <row r="63">
          <cell r="H63">
            <v>0.17499999999999999</v>
          </cell>
          <cell r="I63">
            <v>0.17499999999999999</v>
          </cell>
          <cell r="J63">
            <v>0.17499999999999999</v>
          </cell>
          <cell r="K63">
            <v>0.17499999999999999</v>
          </cell>
          <cell r="L63">
            <v>0.17499999999999999</v>
          </cell>
          <cell r="M63">
            <v>0.125</v>
          </cell>
          <cell r="N63">
            <v>0.125</v>
          </cell>
          <cell r="O63">
            <v>0.125</v>
          </cell>
          <cell r="P63">
            <v>0.125</v>
          </cell>
          <cell r="Q63">
            <v>0.125</v>
          </cell>
        </row>
        <row r="64">
          <cell r="H64">
            <v>0.17499999999999999</v>
          </cell>
          <cell r="I64">
            <v>0.17499999999999999</v>
          </cell>
          <cell r="J64">
            <v>0.17499999999999999</v>
          </cell>
          <cell r="K64">
            <v>0.17499999999999999</v>
          </cell>
          <cell r="L64">
            <v>0.17499999999999999</v>
          </cell>
          <cell r="M64">
            <v>0.125</v>
          </cell>
          <cell r="N64">
            <v>0.125</v>
          </cell>
          <cell r="O64">
            <v>0.125</v>
          </cell>
          <cell r="P64">
            <v>0.125</v>
          </cell>
          <cell r="Q64">
            <v>0.125</v>
          </cell>
        </row>
        <row r="65">
          <cell r="H65">
            <v>0.17499999999999999</v>
          </cell>
          <cell r="I65">
            <v>0.17499999999999999</v>
          </cell>
          <cell r="J65">
            <v>0.17499999999999999</v>
          </cell>
          <cell r="K65">
            <v>0.17499999999999999</v>
          </cell>
          <cell r="L65">
            <v>0.17499999999999999</v>
          </cell>
          <cell r="M65">
            <v>0.125</v>
          </cell>
          <cell r="N65">
            <v>0.125</v>
          </cell>
          <cell r="O65">
            <v>0.125</v>
          </cell>
          <cell r="P65">
            <v>0.125</v>
          </cell>
          <cell r="Q65">
            <v>0.125</v>
          </cell>
        </row>
        <row r="66">
          <cell r="H66">
            <v>0.17499999999999999</v>
          </cell>
          <cell r="I66">
            <v>0.17499999999999999</v>
          </cell>
          <cell r="J66">
            <v>0.17499999999999999</v>
          </cell>
          <cell r="K66">
            <v>0.17499999999999999</v>
          </cell>
          <cell r="L66">
            <v>0.17499999999999999</v>
          </cell>
          <cell r="M66">
            <v>0.125</v>
          </cell>
          <cell r="N66">
            <v>0.125</v>
          </cell>
          <cell r="O66">
            <v>0.125</v>
          </cell>
          <cell r="P66">
            <v>0.125</v>
          </cell>
          <cell r="Q66">
            <v>0.125</v>
          </cell>
        </row>
        <row r="67">
          <cell r="H67">
            <v>0.17499999999999999</v>
          </cell>
          <cell r="I67">
            <v>0.17499999999999999</v>
          </cell>
          <cell r="J67">
            <v>0.17499999999999999</v>
          </cell>
          <cell r="K67">
            <v>0.17499999999999999</v>
          </cell>
          <cell r="L67">
            <v>0.17499999999999999</v>
          </cell>
          <cell r="M67">
            <v>0.125</v>
          </cell>
          <cell r="N67">
            <v>0.125</v>
          </cell>
          <cell r="O67">
            <v>0.125</v>
          </cell>
          <cell r="P67">
            <v>0.125</v>
          </cell>
          <cell r="Q67">
            <v>0.125</v>
          </cell>
        </row>
        <row r="68">
          <cell r="H68">
            <v>0.17499999999999999</v>
          </cell>
          <cell r="I68">
            <v>0.17499999999999999</v>
          </cell>
          <cell r="J68">
            <v>0.17499999999999999</v>
          </cell>
          <cell r="K68">
            <v>0.17499999999999999</v>
          </cell>
          <cell r="L68">
            <v>0.17499999999999999</v>
          </cell>
          <cell r="M68">
            <v>0.125</v>
          </cell>
          <cell r="N68">
            <v>0.125</v>
          </cell>
          <cell r="O68">
            <v>0.125</v>
          </cell>
          <cell r="P68">
            <v>0.125</v>
          </cell>
          <cell r="Q68">
            <v>0.125</v>
          </cell>
        </row>
        <row r="69">
          <cell r="H69">
            <v>0.17499999999999999</v>
          </cell>
          <cell r="I69">
            <v>0.17499999999999999</v>
          </cell>
          <cell r="J69">
            <v>0.17499999999999999</v>
          </cell>
          <cell r="K69">
            <v>0.17499999999999999</v>
          </cell>
          <cell r="L69">
            <v>0.17499999999999999</v>
          </cell>
          <cell r="M69">
            <v>0.125</v>
          </cell>
          <cell r="N69">
            <v>0.125</v>
          </cell>
          <cell r="O69">
            <v>0.125</v>
          </cell>
          <cell r="P69">
            <v>0.125</v>
          </cell>
          <cell r="Q69">
            <v>0.125</v>
          </cell>
        </row>
        <row r="70">
          <cell r="H70">
            <v>0.17499999999999999</v>
          </cell>
          <cell r="I70">
            <v>0.17499999999999999</v>
          </cell>
          <cell r="J70">
            <v>0.17499999999999999</v>
          </cell>
          <cell r="K70">
            <v>0.17499999999999999</v>
          </cell>
          <cell r="L70">
            <v>0.17499999999999999</v>
          </cell>
          <cell r="M70">
            <v>0.125</v>
          </cell>
          <cell r="N70">
            <v>0.125</v>
          </cell>
          <cell r="O70">
            <v>0.125</v>
          </cell>
          <cell r="P70">
            <v>0.125</v>
          </cell>
          <cell r="Q70">
            <v>0.125</v>
          </cell>
        </row>
        <row r="71">
          <cell r="H71">
            <v>0.17499999999999999</v>
          </cell>
          <cell r="I71">
            <v>0.17499999999999999</v>
          </cell>
          <cell r="J71">
            <v>0.17499999999999999</v>
          </cell>
          <cell r="K71">
            <v>0.17499999999999999</v>
          </cell>
          <cell r="L71">
            <v>0.17499999999999999</v>
          </cell>
          <cell r="M71">
            <v>0.125</v>
          </cell>
          <cell r="N71">
            <v>0.125</v>
          </cell>
          <cell r="O71">
            <v>0.125</v>
          </cell>
          <cell r="P71">
            <v>0.125</v>
          </cell>
          <cell r="Q71">
            <v>0.125</v>
          </cell>
        </row>
        <row r="72">
          <cell r="H72">
            <v>0.17499999999999999</v>
          </cell>
          <cell r="I72">
            <v>0.17499999999999999</v>
          </cell>
          <cell r="J72">
            <v>0.17499999999999999</v>
          </cell>
          <cell r="K72">
            <v>0.17499999999999999</v>
          </cell>
          <cell r="L72">
            <v>0.17499999999999999</v>
          </cell>
          <cell r="M72">
            <v>0.125</v>
          </cell>
          <cell r="N72">
            <v>0.125</v>
          </cell>
          <cell r="O72">
            <v>0.125</v>
          </cell>
          <cell r="P72">
            <v>0.125</v>
          </cell>
          <cell r="Q72">
            <v>0.125</v>
          </cell>
        </row>
        <row r="73">
          <cell r="H73">
            <v>0.17499999999999999</v>
          </cell>
          <cell r="I73">
            <v>0.17499999999999999</v>
          </cell>
          <cell r="J73">
            <v>0.17499999999999999</v>
          </cell>
          <cell r="K73">
            <v>0.17499999999999999</v>
          </cell>
          <cell r="L73">
            <v>0.17499999999999999</v>
          </cell>
          <cell r="M73">
            <v>0.125</v>
          </cell>
          <cell r="N73">
            <v>0.125</v>
          </cell>
          <cell r="O73">
            <v>0.125</v>
          </cell>
          <cell r="P73">
            <v>0.125</v>
          </cell>
          <cell r="Q73">
            <v>0.125</v>
          </cell>
        </row>
        <row r="74">
          <cell r="H74">
            <v>0.17499999999999999</v>
          </cell>
          <cell r="I74">
            <v>0.17499999999999999</v>
          </cell>
          <cell r="J74">
            <v>0.17499999999999999</v>
          </cell>
          <cell r="K74">
            <v>0.17499999999999999</v>
          </cell>
          <cell r="L74">
            <v>0.17499999999999999</v>
          </cell>
          <cell r="M74">
            <v>0.125</v>
          </cell>
          <cell r="N74">
            <v>0.125</v>
          </cell>
          <cell r="O74">
            <v>0.125</v>
          </cell>
          <cell r="P74">
            <v>0.125</v>
          </cell>
          <cell r="Q74">
            <v>0.125</v>
          </cell>
        </row>
        <row r="75">
          <cell r="H75">
            <v>0.17499999999999999</v>
          </cell>
          <cell r="I75">
            <v>0.17499999999999999</v>
          </cell>
          <cell r="J75">
            <v>0.17499999999999999</v>
          </cell>
          <cell r="K75">
            <v>0.17499999999999999</v>
          </cell>
          <cell r="L75">
            <v>0.17499999999999999</v>
          </cell>
          <cell r="M75">
            <v>0.125</v>
          </cell>
          <cell r="N75">
            <v>0.125</v>
          </cell>
          <cell r="O75">
            <v>0.125</v>
          </cell>
          <cell r="P75">
            <v>0.125</v>
          </cell>
          <cell r="Q75">
            <v>0.125</v>
          </cell>
        </row>
        <row r="76">
          <cell r="H76">
            <v>0.17499999999999999</v>
          </cell>
          <cell r="I76">
            <v>0.17499999999999999</v>
          </cell>
          <cell r="J76">
            <v>0.17499999999999999</v>
          </cell>
          <cell r="K76">
            <v>0.17499999999999999</v>
          </cell>
          <cell r="L76">
            <v>0.17499999999999999</v>
          </cell>
          <cell r="M76">
            <v>0.125</v>
          </cell>
          <cell r="N76">
            <v>0.125</v>
          </cell>
          <cell r="O76">
            <v>0.125</v>
          </cell>
          <cell r="P76">
            <v>0.125</v>
          </cell>
          <cell r="Q76">
            <v>0.125</v>
          </cell>
        </row>
        <row r="77">
          <cell r="H77">
            <v>0.17499999999999999</v>
          </cell>
          <cell r="I77">
            <v>0.17499999999999999</v>
          </cell>
          <cell r="J77">
            <v>0.17499999999999999</v>
          </cell>
          <cell r="K77">
            <v>0.17499999999999999</v>
          </cell>
          <cell r="L77">
            <v>0.17499999999999999</v>
          </cell>
          <cell r="M77">
            <v>0.125</v>
          </cell>
          <cell r="N77">
            <v>0.125</v>
          </cell>
          <cell r="O77">
            <v>0.125</v>
          </cell>
          <cell r="P77">
            <v>0.125</v>
          </cell>
          <cell r="Q77">
            <v>0.125</v>
          </cell>
        </row>
        <row r="78">
          <cell r="H78">
            <v>0.17499999999999999</v>
          </cell>
          <cell r="I78">
            <v>0.17499999999999999</v>
          </cell>
          <cell r="J78">
            <v>0.17499999999999999</v>
          </cell>
          <cell r="K78">
            <v>0.17499999999999999</v>
          </cell>
          <cell r="L78">
            <v>0.17499999999999999</v>
          </cell>
          <cell r="M78">
            <v>0.125</v>
          </cell>
          <cell r="N78">
            <v>0.125</v>
          </cell>
          <cell r="O78">
            <v>0.125</v>
          </cell>
          <cell r="P78">
            <v>0.125</v>
          </cell>
          <cell r="Q78">
            <v>0.125</v>
          </cell>
        </row>
        <row r="79">
          <cell r="H79">
            <v>0.17499999999999999</v>
          </cell>
          <cell r="I79">
            <v>0.17499999999999999</v>
          </cell>
          <cell r="J79">
            <v>0.17499999999999999</v>
          </cell>
          <cell r="K79">
            <v>0.17499999999999999</v>
          </cell>
          <cell r="L79">
            <v>0.17499999999999999</v>
          </cell>
          <cell r="M79">
            <v>0.125</v>
          </cell>
          <cell r="N79">
            <v>0.125</v>
          </cell>
          <cell r="O79">
            <v>0.125</v>
          </cell>
          <cell r="P79">
            <v>0.125</v>
          </cell>
          <cell r="Q79">
            <v>0.125</v>
          </cell>
        </row>
        <row r="80">
          <cell r="H80">
            <v>0.17499999999999999</v>
          </cell>
          <cell r="I80">
            <v>0.17499999999999999</v>
          </cell>
          <cell r="J80">
            <v>0.17499999999999999</v>
          </cell>
          <cell r="K80">
            <v>0.17499999999999999</v>
          </cell>
          <cell r="L80">
            <v>0.17499999999999999</v>
          </cell>
          <cell r="M80">
            <v>0.125</v>
          </cell>
          <cell r="N80">
            <v>0.125</v>
          </cell>
          <cell r="O80">
            <v>0.125</v>
          </cell>
          <cell r="P80">
            <v>0.125</v>
          </cell>
          <cell r="Q80">
            <v>0.125</v>
          </cell>
        </row>
        <row r="81">
          <cell r="H81">
            <v>0.17499999999999999</v>
          </cell>
          <cell r="I81">
            <v>0.17499999999999999</v>
          </cell>
          <cell r="J81">
            <v>0.17499999999999999</v>
          </cell>
          <cell r="K81">
            <v>0.17499999999999999</v>
          </cell>
          <cell r="L81">
            <v>0.17499999999999999</v>
          </cell>
          <cell r="M81">
            <v>0.125</v>
          </cell>
          <cell r="N81">
            <v>0.125</v>
          </cell>
          <cell r="O81">
            <v>0.125</v>
          </cell>
          <cell r="P81">
            <v>0.125</v>
          </cell>
          <cell r="Q81">
            <v>0.125</v>
          </cell>
        </row>
        <row r="82">
          <cell r="H82">
            <v>0.17499999999999999</v>
          </cell>
          <cell r="I82">
            <v>0.17499999999999999</v>
          </cell>
          <cell r="J82">
            <v>0.17499999999999999</v>
          </cell>
          <cell r="K82">
            <v>0.17499999999999999</v>
          </cell>
          <cell r="L82">
            <v>0.17499999999999999</v>
          </cell>
          <cell r="M82">
            <v>0.125</v>
          </cell>
          <cell r="N82">
            <v>0.125</v>
          </cell>
          <cell r="O82">
            <v>0.125</v>
          </cell>
          <cell r="P82">
            <v>0.125</v>
          </cell>
          <cell r="Q82">
            <v>0.125</v>
          </cell>
        </row>
        <row r="83">
          <cell r="H83">
            <v>0.17499999999999999</v>
          </cell>
          <cell r="I83">
            <v>0.17499999999999999</v>
          </cell>
          <cell r="J83">
            <v>0.17499999999999999</v>
          </cell>
          <cell r="K83">
            <v>0.17499999999999999</v>
          </cell>
          <cell r="L83">
            <v>0.17499999999999999</v>
          </cell>
          <cell r="M83">
            <v>0.125</v>
          </cell>
          <cell r="N83">
            <v>0.125</v>
          </cell>
          <cell r="O83">
            <v>0.125</v>
          </cell>
          <cell r="P83">
            <v>0.125</v>
          </cell>
          <cell r="Q83">
            <v>0.125</v>
          </cell>
        </row>
        <row r="84">
          <cell r="H84">
            <v>0.17499999999999999</v>
          </cell>
          <cell r="I84">
            <v>0.17499999999999999</v>
          </cell>
          <cell r="J84">
            <v>0.17499999999999999</v>
          </cell>
          <cell r="K84">
            <v>0.17499999999999999</v>
          </cell>
          <cell r="L84">
            <v>0.17499999999999999</v>
          </cell>
          <cell r="M84">
            <v>0.125</v>
          </cell>
          <cell r="N84">
            <v>0.125</v>
          </cell>
          <cell r="O84">
            <v>0.125</v>
          </cell>
          <cell r="P84">
            <v>0.125</v>
          </cell>
          <cell r="Q84">
            <v>0.125</v>
          </cell>
        </row>
        <row r="85">
          <cell r="H85">
            <v>0.17499999999999999</v>
          </cell>
          <cell r="I85">
            <v>0.17499999999999999</v>
          </cell>
          <cell r="J85">
            <v>0.17499999999999999</v>
          </cell>
          <cell r="K85">
            <v>0.17499999999999999</v>
          </cell>
          <cell r="L85">
            <v>0.17499999999999999</v>
          </cell>
          <cell r="M85">
            <v>0.125</v>
          </cell>
          <cell r="N85">
            <v>0.125</v>
          </cell>
          <cell r="O85">
            <v>0.125</v>
          </cell>
          <cell r="P85">
            <v>0.125</v>
          </cell>
          <cell r="Q85">
            <v>0.125</v>
          </cell>
        </row>
        <row r="86">
          <cell r="H86">
            <v>0.17499999999999999</v>
          </cell>
          <cell r="I86">
            <v>0.17499999999999999</v>
          </cell>
          <cell r="J86">
            <v>0.17499999999999999</v>
          </cell>
          <cell r="K86">
            <v>0.17499999999999999</v>
          </cell>
          <cell r="L86">
            <v>0.17499999999999999</v>
          </cell>
          <cell r="M86">
            <v>0.125</v>
          </cell>
          <cell r="N86">
            <v>0.125</v>
          </cell>
          <cell r="O86">
            <v>0.125</v>
          </cell>
          <cell r="P86">
            <v>0.125</v>
          </cell>
          <cell r="Q86">
            <v>0.125</v>
          </cell>
        </row>
        <row r="87">
          <cell r="H87">
            <v>0.17499999999999999</v>
          </cell>
          <cell r="I87">
            <v>0.17499999999999999</v>
          </cell>
          <cell r="J87">
            <v>0.17499999999999999</v>
          </cell>
          <cell r="K87">
            <v>0.17499999999999999</v>
          </cell>
          <cell r="L87">
            <v>0.17499999999999999</v>
          </cell>
          <cell r="M87">
            <v>0.125</v>
          </cell>
          <cell r="N87">
            <v>0.125</v>
          </cell>
          <cell r="O87">
            <v>0.125</v>
          </cell>
          <cell r="P87">
            <v>0.125</v>
          </cell>
          <cell r="Q87">
            <v>0.125</v>
          </cell>
        </row>
        <row r="88">
          <cell r="H88">
            <v>0.17499999999999999</v>
          </cell>
          <cell r="I88">
            <v>0.17499999999999999</v>
          </cell>
          <cell r="J88">
            <v>0.17499999999999999</v>
          </cell>
          <cell r="K88">
            <v>0.17499999999999999</v>
          </cell>
          <cell r="L88">
            <v>0.17499999999999999</v>
          </cell>
          <cell r="M88">
            <v>0.125</v>
          </cell>
          <cell r="N88">
            <v>0.125</v>
          </cell>
          <cell r="O88">
            <v>0.125</v>
          </cell>
          <cell r="P88">
            <v>0.125</v>
          </cell>
          <cell r="Q88">
            <v>0.125</v>
          </cell>
        </row>
        <row r="89">
          <cell r="H89">
            <v>0.17499999999999999</v>
          </cell>
          <cell r="I89">
            <v>0.17499999999999999</v>
          </cell>
          <cell r="J89">
            <v>0.17499999999999999</v>
          </cell>
          <cell r="K89">
            <v>0.17499999999999999</v>
          </cell>
          <cell r="L89">
            <v>0.17499999999999999</v>
          </cell>
          <cell r="M89">
            <v>0.125</v>
          </cell>
          <cell r="N89">
            <v>0.125</v>
          </cell>
          <cell r="O89">
            <v>0.125</v>
          </cell>
          <cell r="P89">
            <v>0.125</v>
          </cell>
          <cell r="Q89">
            <v>0.125</v>
          </cell>
        </row>
        <row r="90">
          <cell r="H90">
            <v>0.17499999999999999</v>
          </cell>
          <cell r="I90">
            <v>0.17499999999999999</v>
          </cell>
          <cell r="J90">
            <v>0.17499999999999999</v>
          </cell>
          <cell r="K90">
            <v>0.17499999999999999</v>
          </cell>
          <cell r="L90">
            <v>0.17499999999999999</v>
          </cell>
          <cell r="M90">
            <v>0.125</v>
          </cell>
          <cell r="N90">
            <v>0.125</v>
          </cell>
          <cell r="O90">
            <v>0.125</v>
          </cell>
          <cell r="P90">
            <v>0.125</v>
          </cell>
          <cell r="Q90">
            <v>0.125</v>
          </cell>
        </row>
        <row r="91">
          <cell r="H91">
            <v>0.17499999999999999</v>
          </cell>
          <cell r="I91">
            <v>0.17499999999999999</v>
          </cell>
          <cell r="J91">
            <v>0.17499999999999999</v>
          </cell>
          <cell r="K91">
            <v>0.17499999999999999</v>
          </cell>
          <cell r="L91">
            <v>0.17499999999999999</v>
          </cell>
          <cell r="M91">
            <v>0.125</v>
          </cell>
          <cell r="N91">
            <v>0.125</v>
          </cell>
          <cell r="O91">
            <v>0.125</v>
          </cell>
          <cell r="P91">
            <v>0.125</v>
          </cell>
          <cell r="Q91">
            <v>0.125</v>
          </cell>
        </row>
        <row r="92">
          <cell r="H92">
            <v>0.17499999999999999</v>
          </cell>
          <cell r="I92">
            <v>0.17499999999999999</v>
          </cell>
          <cell r="J92">
            <v>0.17499999999999999</v>
          </cell>
          <cell r="K92">
            <v>0.17499999999999999</v>
          </cell>
          <cell r="L92">
            <v>0.17499999999999999</v>
          </cell>
          <cell r="M92">
            <v>0.125</v>
          </cell>
          <cell r="N92">
            <v>0.125</v>
          </cell>
          <cell r="O92">
            <v>0.125</v>
          </cell>
          <cell r="P92">
            <v>0.125</v>
          </cell>
          <cell r="Q92">
            <v>0.125</v>
          </cell>
        </row>
        <row r="93">
          <cell r="H93">
            <v>0.17499999999999999</v>
          </cell>
          <cell r="I93">
            <v>0.17499999999999999</v>
          </cell>
          <cell r="J93">
            <v>0.17499999999999999</v>
          </cell>
          <cell r="K93">
            <v>0.17499999999999999</v>
          </cell>
          <cell r="L93">
            <v>0.17499999999999999</v>
          </cell>
          <cell r="M93">
            <v>0.125</v>
          </cell>
          <cell r="N93">
            <v>0.125</v>
          </cell>
          <cell r="O93">
            <v>0.125</v>
          </cell>
          <cell r="P93">
            <v>0.125</v>
          </cell>
          <cell r="Q93">
            <v>0.125</v>
          </cell>
        </row>
        <row r="94">
          <cell r="H94">
            <v>0.17499999999999999</v>
          </cell>
          <cell r="I94">
            <v>0.17499999999999999</v>
          </cell>
          <cell r="J94">
            <v>0.17499999999999999</v>
          </cell>
          <cell r="K94">
            <v>0.17499999999999999</v>
          </cell>
          <cell r="L94">
            <v>0.17499999999999999</v>
          </cell>
          <cell r="M94">
            <v>0.125</v>
          </cell>
          <cell r="N94">
            <v>0.125</v>
          </cell>
          <cell r="O94">
            <v>0.125</v>
          </cell>
          <cell r="P94">
            <v>0.125</v>
          </cell>
          <cell r="Q94">
            <v>0.125</v>
          </cell>
        </row>
        <row r="95">
          <cell r="H95">
            <v>0.17499999999999999</v>
          </cell>
          <cell r="I95">
            <v>0.17499999999999999</v>
          </cell>
          <cell r="J95">
            <v>0.17499999999999999</v>
          </cell>
          <cell r="K95">
            <v>0.17499999999999999</v>
          </cell>
          <cell r="L95">
            <v>0.17499999999999999</v>
          </cell>
          <cell r="M95">
            <v>0.125</v>
          </cell>
          <cell r="N95">
            <v>0.125</v>
          </cell>
          <cell r="O95">
            <v>0.125</v>
          </cell>
          <cell r="P95">
            <v>0.125</v>
          </cell>
          <cell r="Q95">
            <v>0.125</v>
          </cell>
        </row>
        <row r="96">
          <cell r="H96">
            <v>0.17499999999999999</v>
          </cell>
          <cell r="I96">
            <v>0.17499999999999999</v>
          </cell>
          <cell r="J96">
            <v>0.17499999999999999</v>
          </cell>
          <cell r="K96">
            <v>0.17499999999999999</v>
          </cell>
          <cell r="L96">
            <v>0.17499999999999999</v>
          </cell>
          <cell r="M96">
            <v>0.125</v>
          </cell>
          <cell r="N96">
            <v>0.125</v>
          </cell>
          <cell r="O96">
            <v>0.125</v>
          </cell>
          <cell r="P96">
            <v>0.125</v>
          </cell>
          <cell r="Q96">
            <v>0.125</v>
          </cell>
        </row>
        <row r="97">
          <cell r="H97">
            <v>0.17499999999999999</v>
          </cell>
          <cell r="I97">
            <v>0.17499999999999999</v>
          </cell>
          <cell r="J97">
            <v>0.17499999999999999</v>
          </cell>
          <cell r="K97">
            <v>0.17499999999999999</v>
          </cell>
          <cell r="L97">
            <v>0.17499999999999999</v>
          </cell>
          <cell r="M97">
            <v>0.125</v>
          </cell>
          <cell r="N97">
            <v>0.125</v>
          </cell>
          <cell r="O97">
            <v>0.125</v>
          </cell>
          <cell r="P97">
            <v>0.125</v>
          </cell>
          <cell r="Q97">
            <v>0.125</v>
          </cell>
        </row>
        <row r="98">
          <cell r="H98">
            <v>0.17499999999999999</v>
          </cell>
          <cell r="I98">
            <v>0.17499999999999999</v>
          </cell>
          <cell r="J98">
            <v>0.17499999999999999</v>
          </cell>
          <cell r="K98">
            <v>0.17499999999999999</v>
          </cell>
          <cell r="L98">
            <v>0.17499999999999999</v>
          </cell>
          <cell r="M98">
            <v>0.125</v>
          </cell>
          <cell r="N98">
            <v>0.125</v>
          </cell>
          <cell r="O98">
            <v>0.125</v>
          </cell>
          <cell r="P98">
            <v>0.125</v>
          </cell>
          <cell r="Q98">
            <v>0.125</v>
          </cell>
        </row>
        <row r="99">
          <cell r="H99">
            <v>0.17499999999999999</v>
          </cell>
          <cell r="I99">
            <v>0.17499999999999999</v>
          </cell>
          <cell r="J99">
            <v>0.17499999999999999</v>
          </cell>
          <cell r="K99">
            <v>0.17499999999999999</v>
          </cell>
          <cell r="L99">
            <v>0.17499999999999999</v>
          </cell>
          <cell r="M99">
            <v>0.125</v>
          </cell>
          <cell r="N99">
            <v>0.125</v>
          </cell>
          <cell r="O99">
            <v>0.125</v>
          </cell>
          <cell r="P99">
            <v>0.125</v>
          </cell>
          <cell r="Q99">
            <v>0.125</v>
          </cell>
        </row>
        <row r="100">
          <cell r="H100">
            <v>0.17499999999999999</v>
          </cell>
          <cell r="I100">
            <v>0.17499999999999999</v>
          </cell>
          <cell r="J100">
            <v>0.17499999999999999</v>
          </cell>
          <cell r="K100">
            <v>0.17499999999999999</v>
          </cell>
          <cell r="L100">
            <v>0.17499999999999999</v>
          </cell>
          <cell r="M100">
            <v>0.125</v>
          </cell>
          <cell r="N100">
            <v>0.125</v>
          </cell>
          <cell r="O100">
            <v>0.125</v>
          </cell>
          <cell r="P100">
            <v>0.125</v>
          </cell>
          <cell r="Q100">
            <v>0.125</v>
          </cell>
        </row>
        <row r="101">
          <cell r="H101">
            <v>0.17499999999999999</v>
          </cell>
          <cell r="I101">
            <v>0.17499999999999999</v>
          </cell>
          <cell r="J101">
            <v>0.17499999999999999</v>
          </cell>
          <cell r="K101">
            <v>0.17499999999999999</v>
          </cell>
          <cell r="L101">
            <v>0.17499999999999999</v>
          </cell>
          <cell r="M101">
            <v>0.125</v>
          </cell>
          <cell r="N101">
            <v>0.125</v>
          </cell>
          <cell r="O101">
            <v>0.125</v>
          </cell>
          <cell r="P101">
            <v>0.125</v>
          </cell>
          <cell r="Q101">
            <v>0.125</v>
          </cell>
        </row>
        <row r="102">
          <cell r="H102">
            <v>0.17499999999999999</v>
          </cell>
          <cell r="I102">
            <v>0.17499999999999999</v>
          </cell>
          <cell r="J102">
            <v>0.17499999999999999</v>
          </cell>
          <cell r="K102">
            <v>0.17499999999999999</v>
          </cell>
          <cell r="L102">
            <v>0.17499999999999999</v>
          </cell>
          <cell r="M102">
            <v>0.125</v>
          </cell>
          <cell r="N102">
            <v>0.125</v>
          </cell>
          <cell r="O102">
            <v>0.125</v>
          </cell>
          <cell r="P102">
            <v>0.125</v>
          </cell>
          <cell r="Q102">
            <v>0.125</v>
          </cell>
        </row>
        <row r="103">
          <cell r="H103">
            <v>0.17499999999999999</v>
          </cell>
          <cell r="I103">
            <v>0.17499999999999999</v>
          </cell>
          <cell r="J103">
            <v>0.17499999999999999</v>
          </cell>
          <cell r="K103">
            <v>0.17499999999999999</v>
          </cell>
          <cell r="L103">
            <v>0.17499999999999999</v>
          </cell>
          <cell r="M103">
            <v>0.125</v>
          </cell>
          <cell r="N103">
            <v>0.125</v>
          </cell>
          <cell r="O103">
            <v>0.125</v>
          </cell>
          <cell r="P103">
            <v>0.125</v>
          </cell>
          <cell r="Q103">
            <v>0.125</v>
          </cell>
        </row>
        <row r="104">
          <cell r="H104">
            <v>0.17499999999999999</v>
          </cell>
          <cell r="I104">
            <v>0.17499999999999999</v>
          </cell>
          <cell r="J104">
            <v>0.17499999999999999</v>
          </cell>
          <cell r="K104">
            <v>0.17499999999999999</v>
          </cell>
          <cell r="L104">
            <v>0.17499999999999999</v>
          </cell>
          <cell r="M104">
            <v>0.125</v>
          </cell>
          <cell r="N104">
            <v>0.125</v>
          </cell>
          <cell r="O104">
            <v>0.125</v>
          </cell>
          <cell r="P104">
            <v>0.125</v>
          </cell>
          <cell r="Q104">
            <v>0.125</v>
          </cell>
        </row>
        <row r="105">
          <cell r="H105">
            <v>0.17499999999999999</v>
          </cell>
          <cell r="I105">
            <v>0.17499999999999999</v>
          </cell>
          <cell r="J105">
            <v>0.17499999999999999</v>
          </cell>
          <cell r="K105">
            <v>0.17499999999999999</v>
          </cell>
          <cell r="L105">
            <v>0.17499999999999999</v>
          </cell>
          <cell r="M105">
            <v>0.125</v>
          </cell>
          <cell r="N105">
            <v>0.125</v>
          </cell>
          <cell r="O105">
            <v>0.125</v>
          </cell>
          <cell r="P105">
            <v>0.125</v>
          </cell>
          <cell r="Q105">
            <v>0.125</v>
          </cell>
        </row>
        <row r="106">
          <cell r="H106">
            <v>0.17499999999999999</v>
          </cell>
          <cell r="I106">
            <v>0.17499999999999999</v>
          </cell>
          <cell r="J106">
            <v>0.17499999999999999</v>
          </cell>
          <cell r="K106">
            <v>0.17499999999999999</v>
          </cell>
          <cell r="L106">
            <v>0.17499999999999999</v>
          </cell>
          <cell r="M106">
            <v>0.125</v>
          </cell>
          <cell r="N106">
            <v>0.125</v>
          </cell>
          <cell r="O106">
            <v>0.125</v>
          </cell>
          <cell r="P106">
            <v>0.125</v>
          </cell>
          <cell r="Q106">
            <v>0.125</v>
          </cell>
        </row>
        <row r="107">
          <cell r="H107">
            <v>0.17499999999999999</v>
          </cell>
          <cell r="I107">
            <v>0.17499999999999999</v>
          </cell>
          <cell r="J107">
            <v>0.17499999999999999</v>
          </cell>
          <cell r="K107">
            <v>0.17499999999999999</v>
          </cell>
          <cell r="L107">
            <v>0.17499999999999999</v>
          </cell>
          <cell r="M107">
            <v>0.125</v>
          </cell>
          <cell r="N107">
            <v>0.125</v>
          </cell>
          <cell r="O107">
            <v>0.125</v>
          </cell>
          <cell r="P107">
            <v>0.125</v>
          </cell>
          <cell r="Q107">
            <v>0.125</v>
          </cell>
        </row>
        <row r="108">
          <cell r="H108">
            <v>0.17499999999999999</v>
          </cell>
          <cell r="I108">
            <v>0.17499999999999999</v>
          </cell>
          <cell r="J108">
            <v>0.17499999999999999</v>
          </cell>
          <cell r="K108">
            <v>0.17499999999999999</v>
          </cell>
          <cell r="L108">
            <v>0.17499999999999999</v>
          </cell>
          <cell r="M108">
            <v>0.125</v>
          </cell>
          <cell r="N108">
            <v>0.125</v>
          </cell>
          <cell r="O108">
            <v>0.125</v>
          </cell>
          <cell r="P108">
            <v>0.125</v>
          </cell>
          <cell r="Q108">
            <v>0.125</v>
          </cell>
        </row>
        <row r="109">
          <cell r="H109">
            <v>0.17499999999999999</v>
          </cell>
          <cell r="I109">
            <v>0.17499999999999999</v>
          </cell>
          <cell r="J109">
            <v>0.17499999999999999</v>
          </cell>
          <cell r="K109">
            <v>0.17499999999999999</v>
          </cell>
          <cell r="L109">
            <v>0.17499999999999999</v>
          </cell>
          <cell r="M109">
            <v>0.125</v>
          </cell>
          <cell r="N109">
            <v>0.125</v>
          </cell>
          <cell r="O109">
            <v>0.125</v>
          </cell>
          <cell r="P109">
            <v>0.125</v>
          </cell>
          <cell r="Q109">
            <v>0.125</v>
          </cell>
        </row>
        <row r="110">
          <cell r="H110">
            <v>0.17499999999999999</v>
          </cell>
          <cell r="I110">
            <v>0.17499999999999999</v>
          </cell>
          <cell r="J110">
            <v>0.17499999999999999</v>
          </cell>
          <cell r="K110">
            <v>0.17499999999999999</v>
          </cell>
          <cell r="L110">
            <v>0.17499999999999999</v>
          </cell>
          <cell r="M110">
            <v>0.125</v>
          </cell>
          <cell r="N110">
            <v>0.125</v>
          </cell>
          <cell r="O110">
            <v>0.125</v>
          </cell>
          <cell r="P110">
            <v>0.125</v>
          </cell>
          <cell r="Q110">
            <v>0.125</v>
          </cell>
        </row>
        <row r="111">
          <cell r="H111">
            <v>0.17499999999999999</v>
          </cell>
          <cell r="I111">
            <v>0.17499999999999999</v>
          </cell>
          <cell r="J111">
            <v>0.17499999999999999</v>
          </cell>
          <cell r="K111">
            <v>0.17499999999999999</v>
          </cell>
          <cell r="L111">
            <v>0.17499999999999999</v>
          </cell>
          <cell r="M111">
            <v>0.125</v>
          </cell>
          <cell r="N111">
            <v>0.125</v>
          </cell>
          <cell r="O111">
            <v>0.125</v>
          </cell>
          <cell r="P111">
            <v>0.125</v>
          </cell>
          <cell r="Q111">
            <v>0.125</v>
          </cell>
        </row>
        <row r="112">
          <cell r="H112">
            <v>0.17499999999999999</v>
          </cell>
          <cell r="I112">
            <v>0.17499999999999999</v>
          </cell>
          <cell r="J112">
            <v>0.17499999999999999</v>
          </cell>
          <cell r="K112">
            <v>0.17499999999999999</v>
          </cell>
          <cell r="L112">
            <v>0.17499999999999999</v>
          </cell>
          <cell r="M112">
            <v>0.125</v>
          </cell>
          <cell r="N112">
            <v>0.125</v>
          </cell>
          <cell r="O112">
            <v>0.125</v>
          </cell>
          <cell r="P112">
            <v>0.125</v>
          </cell>
          <cell r="Q112">
            <v>0.125</v>
          </cell>
        </row>
        <row r="113">
          <cell r="H113">
            <v>0.17499999999999999</v>
          </cell>
          <cell r="I113">
            <v>0.17499999999999999</v>
          </cell>
          <cell r="J113">
            <v>0.17499999999999999</v>
          </cell>
          <cell r="K113">
            <v>0.17499999999999999</v>
          </cell>
          <cell r="L113">
            <v>0.17499999999999999</v>
          </cell>
          <cell r="M113">
            <v>0.125</v>
          </cell>
          <cell r="N113">
            <v>0.125</v>
          </cell>
          <cell r="O113">
            <v>0.125</v>
          </cell>
          <cell r="P113">
            <v>0.125</v>
          </cell>
          <cell r="Q113">
            <v>0.125</v>
          </cell>
        </row>
        <row r="114">
          <cell r="H114">
            <v>0.17499999999999999</v>
          </cell>
          <cell r="I114">
            <v>0.17499999999999999</v>
          </cell>
          <cell r="J114">
            <v>0.17499999999999999</v>
          </cell>
          <cell r="K114">
            <v>0.17499999999999999</v>
          </cell>
          <cell r="L114">
            <v>0.17499999999999999</v>
          </cell>
          <cell r="M114">
            <v>0.125</v>
          </cell>
          <cell r="N114">
            <v>0.125</v>
          </cell>
          <cell r="O114">
            <v>0.125</v>
          </cell>
          <cell r="P114">
            <v>0.125</v>
          </cell>
          <cell r="Q114">
            <v>0.125</v>
          </cell>
        </row>
        <row r="115">
          <cell r="H115">
            <v>0.17499999999999999</v>
          </cell>
          <cell r="I115">
            <v>0.17499999999999999</v>
          </cell>
          <cell r="J115">
            <v>0.17499999999999999</v>
          </cell>
          <cell r="K115">
            <v>0.17499999999999999</v>
          </cell>
          <cell r="L115">
            <v>0.17499999999999999</v>
          </cell>
          <cell r="M115">
            <v>0.125</v>
          </cell>
          <cell r="N115">
            <v>0.125</v>
          </cell>
          <cell r="O115">
            <v>0.125</v>
          </cell>
          <cell r="P115">
            <v>0.125</v>
          </cell>
          <cell r="Q115">
            <v>0.125</v>
          </cell>
        </row>
        <row r="116">
          <cell r="H116">
            <v>0.17499999999999999</v>
          </cell>
          <cell r="I116">
            <v>0.17499999999999999</v>
          </cell>
          <cell r="J116">
            <v>0.17499999999999999</v>
          </cell>
          <cell r="K116">
            <v>0.17499999999999999</v>
          </cell>
          <cell r="L116">
            <v>0.17499999999999999</v>
          </cell>
          <cell r="M116">
            <v>0.125</v>
          </cell>
          <cell r="N116">
            <v>0.125</v>
          </cell>
          <cell r="O116">
            <v>0.125</v>
          </cell>
          <cell r="P116">
            <v>0.125</v>
          </cell>
          <cell r="Q116">
            <v>0.125</v>
          </cell>
        </row>
        <row r="117">
          <cell r="H117">
            <v>0.17499999999999999</v>
          </cell>
          <cell r="I117">
            <v>0.17499999999999999</v>
          </cell>
          <cell r="J117">
            <v>0.17499999999999999</v>
          </cell>
          <cell r="K117">
            <v>0.17499999999999999</v>
          </cell>
          <cell r="L117">
            <v>0.17499999999999999</v>
          </cell>
          <cell r="M117">
            <v>0.125</v>
          </cell>
          <cell r="N117">
            <v>0.125</v>
          </cell>
          <cell r="O117">
            <v>0.125</v>
          </cell>
          <cell r="P117">
            <v>0.125</v>
          </cell>
          <cell r="Q117">
            <v>0.125</v>
          </cell>
        </row>
        <row r="118">
          <cell r="H118">
            <v>0.17499999999999999</v>
          </cell>
          <cell r="I118">
            <v>0.17499999999999999</v>
          </cell>
          <cell r="J118">
            <v>0.17499999999999999</v>
          </cell>
          <cell r="K118">
            <v>0.17499999999999999</v>
          </cell>
          <cell r="L118">
            <v>0.17499999999999999</v>
          </cell>
          <cell r="M118">
            <v>0.125</v>
          </cell>
          <cell r="N118">
            <v>0.125</v>
          </cell>
          <cell r="O118">
            <v>0.125</v>
          </cell>
          <cell r="P118">
            <v>0.125</v>
          </cell>
          <cell r="Q118">
            <v>0.125</v>
          </cell>
        </row>
        <row r="119">
          <cell r="H119">
            <v>0.17499999999999999</v>
          </cell>
          <cell r="I119">
            <v>0.17499999999999999</v>
          </cell>
          <cell r="J119">
            <v>0.17499999999999999</v>
          </cell>
          <cell r="K119">
            <v>0.17499999999999999</v>
          </cell>
          <cell r="L119">
            <v>0.17499999999999999</v>
          </cell>
          <cell r="M119">
            <v>0.125</v>
          </cell>
          <cell r="N119">
            <v>0.125</v>
          </cell>
          <cell r="O119">
            <v>0.125</v>
          </cell>
          <cell r="P119">
            <v>0.125</v>
          </cell>
          <cell r="Q119">
            <v>0.125</v>
          </cell>
        </row>
        <row r="120">
          <cell r="H120">
            <v>0.17499999999999999</v>
          </cell>
          <cell r="I120">
            <v>0.17499999999999999</v>
          </cell>
          <cell r="J120">
            <v>0.17499999999999999</v>
          </cell>
          <cell r="K120">
            <v>0.17499999999999999</v>
          </cell>
          <cell r="L120">
            <v>0.17499999999999999</v>
          </cell>
          <cell r="M120">
            <v>0.125</v>
          </cell>
          <cell r="N120">
            <v>0.125</v>
          </cell>
          <cell r="O120">
            <v>0.125</v>
          </cell>
          <cell r="P120">
            <v>0.125</v>
          </cell>
          <cell r="Q120">
            <v>0.125</v>
          </cell>
        </row>
        <row r="121">
          <cell r="H121">
            <v>0.17499999999999999</v>
          </cell>
          <cell r="I121">
            <v>0.17499999999999999</v>
          </cell>
          <cell r="J121">
            <v>0.17499999999999999</v>
          </cell>
          <cell r="K121">
            <v>0.17499999999999999</v>
          </cell>
          <cell r="L121">
            <v>0.17499999999999999</v>
          </cell>
          <cell r="M121">
            <v>0.125</v>
          </cell>
          <cell r="N121">
            <v>0.125</v>
          </cell>
          <cell r="O121">
            <v>0.125</v>
          </cell>
          <cell r="P121">
            <v>0.125</v>
          </cell>
          <cell r="Q121">
            <v>0.125</v>
          </cell>
        </row>
        <row r="122">
          <cell r="H122">
            <v>0.17499999999999999</v>
          </cell>
          <cell r="I122">
            <v>0.17499999999999999</v>
          </cell>
          <cell r="J122">
            <v>0.17499999999999999</v>
          </cell>
          <cell r="K122">
            <v>0.17499999999999999</v>
          </cell>
          <cell r="L122">
            <v>0.17499999999999999</v>
          </cell>
          <cell r="M122">
            <v>0.125</v>
          </cell>
          <cell r="N122">
            <v>0.125</v>
          </cell>
          <cell r="O122">
            <v>0.125</v>
          </cell>
          <cell r="P122">
            <v>0.125</v>
          </cell>
          <cell r="Q122">
            <v>0.125</v>
          </cell>
        </row>
        <row r="123">
          <cell r="H123">
            <v>0.17499999999999999</v>
          </cell>
          <cell r="I123">
            <v>0.17499999999999999</v>
          </cell>
          <cell r="J123">
            <v>0.17499999999999999</v>
          </cell>
          <cell r="K123">
            <v>0.17499999999999999</v>
          </cell>
          <cell r="L123">
            <v>0.17499999999999999</v>
          </cell>
          <cell r="M123">
            <v>0.125</v>
          </cell>
          <cell r="N123">
            <v>0.125</v>
          </cell>
          <cell r="O123">
            <v>0.125</v>
          </cell>
          <cell r="P123">
            <v>0.125</v>
          </cell>
          <cell r="Q123">
            <v>0.125</v>
          </cell>
        </row>
        <row r="124">
          <cell r="H124">
            <v>0.17499999999999999</v>
          </cell>
          <cell r="I124">
            <v>0.17499999999999999</v>
          </cell>
          <cell r="J124">
            <v>0.17499999999999999</v>
          </cell>
          <cell r="K124">
            <v>0.17499999999999999</v>
          </cell>
          <cell r="L124">
            <v>0.17499999999999999</v>
          </cell>
          <cell r="M124">
            <v>0.125</v>
          </cell>
          <cell r="N124">
            <v>0.125</v>
          </cell>
          <cell r="O124">
            <v>0.125</v>
          </cell>
          <cell r="P124">
            <v>0.125</v>
          </cell>
          <cell r="Q124">
            <v>0.125</v>
          </cell>
        </row>
        <row r="125">
          <cell r="H125">
            <v>0.17499999999999999</v>
          </cell>
          <cell r="I125">
            <v>0.17499999999999999</v>
          </cell>
          <cell r="J125">
            <v>0.17499999999999999</v>
          </cell>
          <cell r="K125">
            <v>0.17499999999999999</v>
          </cell>
          <cell r="L125">
            <v>0.17499999999999999</v>
          </cell>
          <cell r="M125">
            <v>0.125</v>
          </cell>
          <cell r="N125">
            <v>0.125</v>
          </cell>
          <cell r="O125">
            <v>0.125</v>
          </cell>
          <cell r="P125">
            <v>0.125</v>
          </cell>
          <cell r="Q125">
            <v>0.125</v>
          </cell>
        </row>
        <row r="126">
          <cell r="H126">
            <v>0.17499999999999999</v>
          </cell>
          <cell r="I126">
            <v>0.17499999999999999</v>
          </cell>
          <cell r="J126">
            <v>0.17499999999999999</v>
          </cell>
          <cell r="K126">
            <v>0.17499999999999999</v>
          </cell>
          <cell r="L126">
            <v>0.17499999999999999</v>
          </cell>
          <cell r="M126">
            <v>0.125</v>
          </cell>
          <cell r="N126">
            <v>0.125</v>
          </cell>
          <cell r="O126">
            <v>0.125</v>
          </cell>
          <cell r="P126">
            <v>0.125</v>
          </cell>
          <cell r="Q126">
            <v>0.125</v>
          </cell>
        </row>
        <row r="127">
          <cell r="H127">
            <v>0.17499999999999999</v>
          </cell>
          <cell r="I127">
            <v>0.17499999999999999</v>
          </cell>
          <cell r="J127">
            <v>0.17499999999999999</v>
          </cell>
          <cell r="K127">
            <v>0.17499999999999999</v>
          </cell>
          <cell r="L127">
            <v>0.17499999999999999</v>
          </cell>
          <cell r="M127">
            <v>0.125</v>
          </cell>
          <cell r="N127">
            <v>0.125</v>
          </cell>
          <cell r="O127">
            <v>0.125</v>
          </cell>
          <cell r="P127">
            <v>0.125</v>
          </cell>
          <cell r="Q127">
            <v>0.125</v>
          </cell>
        </row>
        <row r="128">
          <cell r="H128">
            <v>0.17499999999999999</v>
          </cell>
          <cell r="I128">
            <v>0.17499999999999999</v>
          </cell>
          <cell r="J128">
            <v>0.17499999999999999</v>
          </cell>
          <cell r="K128">
            <v>0.17499999999999999</v>
          </cell>
          <cell r="L128">
            <v>0.17499999999999999</v>
          </cell>
          <cell r="M128">
            <v>0.125</v>
          </cell>
          <cell r="N128">
            <v>0.125</v>
          </cell>
          <cell r="O128">
            <v>0.125</v>
          </cell>
          <cell r="P128">
            <v>0.125</v>
          </cell>
          <cell r="Q128">
            <v>0.125</v>
          </cell>
        </row>
        <row r="129">
          <cell r="H129">
            <v>0.17499999999999999</v>
          </cell>
          <cell r="I129">
            <v>0.17499999999999999</v>
          </cell>
          <cell r="J129">
            <v>0.17499999999999999</v>
          </cell>
          <cell r="K129">
            <v>0.17499999999999999</v>
          </cell>
          <cell r="L129">
            <v>0.17499999999999999</v>
          </cell>
          <cell r="M129">
            <v>0.125</v>
          </cell>
          <cell r="N129">
            <v>0.125</v>
          </cell>
          <cell r="O129">
            <v>0.125</v>
          </cell>
          <cell r="P129">
            <v>0.125</v>
          </cell>
          <cell r="Q129">
            <v>0.125</v>
          </cell>
        </row>
        <row r="130">
          <cell r="H130">
            <v>0.17499999999999999</v>
          </cell>
          <cell r="I130">
            <v>0.17499999999999999</v>
          </cell>
          <cell r="J130">
            <v>0.17499999999999999</v>
          </cell>
          <cell r="K130">
            <v>0.17499999999999999</v>
          </cell>
          <cell r="L130">
            <v>0.17499999999999999</v>
          </cell>
          <cell r="M130">
            <v>0.125</v>
          </cell>
          <cell r="N130">
            <v>0.125</v>
          </cell>
          <cell r="O130">
            <v>0.125</v>
          </cell>
          <cell r="P130">
            <v>0.125</v>
          </cell>
          <cell r="Q130">
            <v>0.125</v>
          </cell>
        </row>
        <row r="131">
          <cell r="H131">
            <v>0.17499999999999999</v>
          </cell>
          <cell r="I131">
            <v>0.17499999999999999</v>
          </cell>
          <cell r="J131">
            <v>0.17499999999999999</v>
          </cell>
          <cell r="K131">
            <v>0.17499999999999999</v>
          </cell>
          <cell r="L131">
            <v>0.17499999999999999</v>
          </cell>
          <cell r="M131">
            <v>0.125</v>
          </cell>
          <cell r="N131">
            <v>0.125</v>
          </cell>
          <cell r="O131">
            <v>0.125</v>
          </cell>
          <cell r="P131">
            <v>0.125</v>
          </cell>
          <cell r="Q131">
            <v>0.125</v>
          </cell>
        </row>
        <row r="132">
          <cell r="H132">
            <v>0.17499999999999999</v>
          </cell>
          <cell r="I132">
            <v>0.17499999999999999</v>
          </cell>
          <cell r="J132">
            <v>0.17499999999999999</v>
          </cell>
          <cell r="K132">
            <v>0.17499999999999999</v>
          </cell>
          <cell r="L132">
            <v>0.17499999999999999</v>
          </cell>
          <cell r="M132">
            <v>0.125</v>
          </cell>
          <cell r="N132">
            <v>0.125</v>
          </cell>
          <cell r="O132">
            <v>0.125</v>
          </cell>
          <cell r="P132">
            <v>0.125</v>
          </cell>
          <cell r="Q132">
            <v>0.125</v>
          </cell>
        </row>
        <row r="133">
          <cell r="H133">
            <v>0.17499999999999999</v>
          </cell>
          <cell r="I133">
            <v>0.17499999999999999</v>
          </cell>
          <cell r="J133">
            <v>0.17499999999999999</v>
          </cell>
          <cell r="K133">
            <v>0.17499999999999999</v>
          </cell>
          <cell r="L133">
            <v>0.17499999999999999</v>
          </cell>
          <cell r="M133">
            <v>0.125</v>
          </cell>
          <cell r="N133">
            <v>0.125</v>
          </cell>
          <cell r="O133">
            <v>0.125</v>
          </cell>
          <cell r="P133">
            <v>0.125</v>
          </cell>
          <cell r="Q133">
            <v>0.125</v>
          </cell>
        </row>
        <row r="134">
          <cell r="H134">
            <v>0.17499999999999999</v>
          </cell>
          <cell r="I134">
            <v>0.17499999999999999</v>
          </cell>
          <cell r="J134">
            <v>0.17499999999999999</v>
          </cell>
          <cell r="K134">
            <v>0.17499999999999999</v>
          </cell>
          <cell r="L134">
            <v>0.17499999999999999</v>
          </cell>
          <cell r="M134">
            <v>0.125</v>
          </cell>
          <cell r="N134">
            <v>0.125</v>
          </cell>
          <cell r="O134">
            <v>0.125</v>
          </cell>
          <cell r="P134">
            <v>0.125</v>
          </cell>
          <cell r="Q134">
            <v>0.125</v>
          </cell>
        </row>
        <row r="135">
          <cell r="H135">
            <v>0.17499999999999999</v>
          </cell>
          <cell r="I135">
            <v>0.17499999999999999</v>
          </cell>
          <cell r="J135">
            <v>0.17499999999999999</v>
          </cell>
          <cell r="K135">
            <v>0.17499999999999999</v>
          </cell>
          <cell r="L135">
            <v>0.17499999999999999</v>
          </cell>
          <cell r="M135">
            <v>0.125</v>
          </cell>
          <cell r="N135">
            <v>0.125</v>
          </cell>
          <cell r="O135">
            <v>0.125</v>
          </cell>
          <cell r="P135">
            <v>0.125</v>
          </cell>
          <cell r="Q135">
            <v>0.125</v>
          </cell>
        </row>
        <row r="136">
          <cell r="H136">
            <v>0.17499999999999999</v>
          </cell>
          <cell r="I136">
            <v>0.17499999999999999</v>
          </cell>
          <cell r="J136">
            <v>0.17499999999999999</v>
          </cell>
          <cell r="K136">
            <v>0.17499999999999999</v>
          </cell>
          <cell r="L136">
            <v>0.17499999999999999</v>
          </cell>
          <cell r="M136">
            <v>0.125</v>
          </cell>
          <cell r="N136">
            <v>0.125</v>
          </cell>
          <cell r="O136">
            <v>0.125</v>
          </cell>
          <cell r="P136">
            <v>0.125</v>
          </cell>
          <cell r="Q136">
            <v>0.125</v>
          </cell>
        </row>
        <row r="137">
          <cell r="H137">
            <v>0.17499999999999999</v>
          </cell>
          <cell r="I137">
            <v>0.17499999999999999</v>
          </cell>
          <cell r="J137">
            <v>0.17499999999999999</v>
          </cell>
          <cell r="K137">
            <v>0.17499999999999999</v>
          </cell>
          <cell r="L137">
            <v>0.17499999999999999</v>
          </cell>
          <cell r="M137">
            <v>0.125</v>
          </cell>
          <cell r="N137">
            <v>0.125</v>
          </cell>
          <cell r="O137">
            <v>0.125</v>
          </cell>
          <cell r="P137">
            <v>0.125</v>
          </cell>
          <cell r="Q137">
            <v>0.125</v>
          </cell>
        </row>
        <row r="138">
          <cell r="H138">
            <v>0.17499999999999999</v>
          </cell>
          <cell r="I138">
            <v>0.17499999999999999</v>
          </cell>
          <cell r="J138">
            <v>0.17499999999999999</v>
          </cell>
          <cell r="K138">
            <v>0.17499999999999999</v>
          </cell>
          <cell r="L138">
            <v>0.17499999999999999</v>
          </cell>
          <cell r="M138">
            <v>0.125</v>
          </cell>
          <cell r="N138">
            <v>0.125</v>
          </cell>
          <cell r="O138">
            <v>0.125</v>
          </cell>
          <cell r="P138">
            <v>0.125</v>
          </cell>
          <cell r="Q138">
            <v>0.125</v>
          </cell>
        </row>
        <row r="139">
          <cell r="H139">
            <v>0.17499999999999999</v>
          </cell>
          <cell r="I139">
            <v>0.17499999999999999</v>
          </cell>
          <cell r="J139">
            <v>0.17499999999999999</v>
          </cell>
          <cell r="K139">
            <v>0.17499999999999999</v>
          </cell>
          <cell r="L139">
            <v>0.17499999999999999</v>
          </cell>
          <cell r="M139">
            <v>0.125</v>
          </cell>
          <cell r="N139">
            <v>0.125</v>
          </cell>
          <cell r="O139">
            <v>0.125</v>
          </cell>
          <cell r="P139">
            <v>0.125</v>
          </cell>
          <cell r="Q139">
            <v>0.125</v>
          </cell>
        </row>
        <row r="140">
          <cell r="H140">
            <v>0.17499999999999999</v>
          </cell>
          <cell r="I140">
            <v>0.17499999999999999</v>
          </cell>
          <cell r="J140">
            <v>0.17499999999999999</v>
          </cell>
          <cell r="K140">
            <v>0.17499999999999999</v>
          </cell>
          <cell r="L140">
            <v>0.17499999999999999</v>
          </cell>
          <cell r="M140">
            <v>0.125</v>
          </cell>
          <cell r="N140">
            <v>0.125</v>
          </cell>
          <cell r="O140">
            <v>0.125</v>
          </cell>
          <cell r="P140">
            <v>0.125</v>
          </cell>
          <cell r="Q140">
            <v>0.125</v>
          </cell>
        </row>
        <row r="141">
          <cell r="H141">
            <v>0.17499999999999999</v>
          </cell>
          <cell r="I141">
            <v>0.17499999999999999</v>
          </cell>
          <cell r="J141">
            <v>0.17499999999999999</v>
          </cell>
          <cell r="K141">
            <v>0.17499999999999999</v>
          </cell>
          <cell r="L141">
            <v>0.17499999999999999</v>
          </cell>
          <cell r="M141">
            <v>0.125</v>
          </cell>
          <cell r="N141">
            <v>0.125</v>
          </cell>
          <cell r="O141">
            <v>0.125</v>
          </cell>
          <cell r="P141">
            <v>0.125</v>
          </cell>
          <cell r="Q141">
            <v>0.125</v>
          </cell>
        </row>
        <row r="142">
          <cell r="H142">
            <v>0.17499999999999999</v>
          </cell>
          <cell r="I142">
            <v>0.17499999999999999</v>
          </cell>
          <cell r="J142">
            <v>0.17499999999999999</v>
          </cell>
          <cell r="K142">
            <v>0.17499999999999999</v>
          </cell>
          <cell r="L142">
            <v>0.17499999999999999</v>
          </cell>
          <cell r="M142">
            <v>0.125</v>
          </cell>
          <cell r="N142">
            <v>0.125</v>
          </cell>
          <cell r="O142">
            <v>0.125</v>
          </cell>
          <cell r="P142">
            <v>0.125</v>
          </cell>
          <cell r="Q142">
            <v>0.125</v>
          </cell>
        </row>
        <row r="143">
          <cell r="H143">
            <v>0.17499999999999999</v>
          </cell>
          <cell r="I143">
            <v>0.17499999999999999</v>
          </cell>
          <cell r="J143">
            <v>0.17499999999999999</v>
          </cell>
          <cell r="K143">
            <v>0.17499999999999999</v>
          </cell>
          <cell r="L143">
            <v>0.17499999999999999</v>
          </cell>
          <cell r="M143">
            <v>0.125</v>
          </cell>
          <cell r="N143">
            <v>0.125</v>
          </cell>
          <cell r="O143">
            <v>0.125</v>
          </cell>
          <cell r="P143">
            <v>0.125</v>
          </cell>
          <cell r="Q143">
            <v>0.125</v>
          </cell>
        </row>
        <row r="144">
          <cell r="H144">
            <v>0.17499999999999999</v>
          </cell>
          <cell r="I144">
            <v>0.17499999999999999</v>
          </cell>
          <cell r="J144">
            <v>0.17499999999999999</v>
          </cell>
          <cell r="K144">
            <v>0.17499999999999999</v>
          </cell>
          <cell r="L144">
            <v>0.17499999999999999</v>
          </cell>
          <cell r="M144">
            <v>0.125</v>
          </cell>
          <cell r="N144">
            <v>0.125</v>
          </cell>
          <cell r="O144">
            <v>0.125</v>
          </cell>
          <cell r="P144">
            <v>0.125</v>
          </cell>
          <cell r="Q144">
            <v>0.125</v>
          </cell>
        </row>
        <row r="145">
          <cell r="H145">
            <v>0.17499999999999999</v>
          </cell>
          <cell r="I145">
            <v>0.17499999999999999</v>
          </cell>
          <cell r="J145">
            <v>0.17499999999999999</v>
          </cell>
          <cell r="K145">
            <v>0.17499999999999999</v>
          </cell>
          <cell r="L145">
            <v>0.17499999999999999</v>
          </cell>
          <cell r="M145">
            <v>0.125</v>
          </cell>
          <cell r="N145">
            <v>0.125</v>
          </cell>
          <cell r="O145">
            <v>0.125</v>
          </cell>
          <cell r="P145">
            <v>0.125</v>
          </cell>
          <cell r="Q145">
            <v>0.125</v>
          </cell>
        </row>
        <row r="146">
          <cell r="H146">
            <v>0.17499999999999999</v>
          </cell>
          <cell r="I146">
            <v>0.17499999999999999</v>
          </cell>
          <cell r="J146">
            <v>0.17499999999999999</v>
          </cell>
          <cell r="K146">
            <v>0.17499999999999999</v>
          </cell>
          <cell r="L146">
            <v>0.17499999999999999</v>
          </cell>
          <cell r="M146">
            <v>0.125</v>
          </cell>
          <cell r="N146">
            <v>0.125</v>
          </cell>
          <cell r="O146">
            <v>0.125</v>
          </cell>
          <cell r="P146">
            <v>0.125</v>
          </cell>
          <cell r="Q146">
            <v>0.125</v>
          </cell>
        </row>
        <row r="147">
          <cell r="H147">
            <v>0.17499999999999999</v>
          </cell>
          <cell r="I147">
            <v>0.17499999999999999</v>
          </cell>
          <cell r="J147">
            <v>0.17499999999999999</v>
          </cell>
          <cell r="K147">
            <v>0.17499999999999999</v>
          </cell>
          <cell r="L147">
            <v>0.17499999999999999</v>
          </cell>
          <cell r="M147">
            <v>0.125</v>
          </cell>
          <cell r="N147">
            <v>0.125</v>
          </cell>
          <cell r="O147">
            <v>0.125</v>
          </cell>
          <cell r="P147">
            <v>0.125</v>
          </cell>
          <cell r="Q147">
            <v>0.125</v>
          </cell>
        </row>
        <row r="148">
          <cell r="H148">
            <v>0.17499999999999999</v>
          </cell>
          <cell r="I148">
            <v>0.17499999999999999</v>
          </cell>
          <cell r="J148">
            <v>0.17499999999999999</v>
          </cell>
          <cell r="K148">
            <v>0.17499999999999999</v>
          </cell>
          <cell r="L148">
            <v>0.17499999999999999</v>
          </cell>
          <cell r="M148">
            <v>0.125</v>
          </cell>
          <cell r="N148">
            <v>0.125</v>
          </cell>
          <cell r="O148">
            <v>0.125</v>
          </cell>
          <cell r="P148">
            <v>0.125</v>
          </cell>
          <cell r="Q148">
            <v>0.125</v>
          </cell>
        </row>
        <row r="149">
          <cell r="H149">
            <v>0.17499999999999999</v>
          </cell>
          <cell r="I149">
            <v>0.17499999999999999</v>
          </cell>
          <cell r="J149">
            <v>0.17499999999999999</v>
          </cell>
          <cell r="K149">
            <v>0.17499999999999999</v>
          </cell>
          <cell r="L149">
            <v>0.17499999999999999</v>
          </cell>
          <cell r="M149">
            <v>0.125</v>
          </cell>
          <cell r="N149">
            <v>0.125</v>
          </cell>
          <cell r="O149">
            <v>0.125</v>
          </cell>
          <cell r="P149">
            <v>0.125</v>
          </cell>
          <cell r="Q149">
            <v>0.125</v>
          </cell>
        </row>
        <row r="150">
          <cell r="H150">
            <v>0.17499999999999999</v>
          </cell>
          <cell r="I150">
            <v>0.17499999999999999</v>
          </cell>
          <cell r="J150">
            <v>0.17499999999999999</v>
          </cell>
          <cell r="K150">
            <v>0.17499999999999999</v>
          </cell>
          <cell r="L150">
            <v>0.17499999999999999</v>
          </cell>
          <cell r="M150">
            <v>0.125</v>
          </cell>
          <cell r="N150">
            <v>0.125</v>
          </cell>
          <cell r="O150">
            <v>0.125</v>
          </cell>
          <cell r="P150">
            <v>0.125</v>
          </cell>
          <cell r="Q150">
            <v>0.125</v>
          </cell>
        </row>
        <row r="151">
          <cell r="H151">
            <v>0.17499999999999999</v>
          </cell>
          <cell r="I151">
            <v>0.17499999999999999</v>
          </cell>
          <cell r="J151">
            <v>0.17499999999999999</v>
          </cell>
          <cell r="K151">
            <v>0.17499999999999999</v>
          </cell>
          <cell r="L151">
            <v>0.17499999999999999</v>
          </cell>
          <cell r="M151">
            <v>0.125</v>
          </cell>
          <cell r="N151">
            <v>0.125</v>
          </cell>
          <cell r="O151">
            <v>0.125</v>
          </cell>
          <cell r="P151">
            <v>0.125</v>
          </cell>
          <cell r="Q151">
            <v>0.125</v>
          </cell>
        </row>
        <row r="152">
          <cell r="H152">
            <v>0.17499999999999999</v>
          </cell>
          <cell r="I152">
            <v>0.17499999999999999</v>
          </cell>
          <cell r="J152">
            <v>0.17499999999999999</v>
          </cell>
          <cell r="K152">
            <v>0.17499999999999999</v>
          </cell>
          <cell r="L152">
            <v>0.17499999999999999</v>
          </cell>
          <cell r="M152">
            <v>0.125</v>
          </cell>
          <cell r="N152">
            <v>0.125</v>
          </cell>
          <cell r="O152">
            <v>0.125</v>
          </cell>
          <cell r="P152">
            <v>0.125</v>
          </cell>
          <cell r="Q152">
            <v>0.125</v>
          </cell>
        </row>
        <row r="153">
          <cell r="H153">
            <v>0.17499999999999999</v>
          </cell>
          <cell r="I153">
            <v>0.17499999999999999</v>
          </cell>
          <cell r="J153">
            <v>0.17499999999999999</v>
          </cell>
          <cell r="K153">
            <v>0.17499999999999999</v>
          </cell>
          <cell r="L153">
            <v>0.17499999999999999</v>
          </cell>
          <cell r="M153">
            <v>0.125</v>
          </cell>
          <cell r="N153">
            <v>0.125</v>
          </cell>
          <cell r="O153">
            <v>0.125</v>
          </cell>
          <cell r="P153">
            <v>0.125</v>
          </cell>
          <cell r="Q153">
            <v>0.125</v>
          </cell>
        </row>
        <row r="154">
          <cell r="H154">
            <v>0.17499999999999999</v>
          </cell>
          <cell r="I154">
            <v>0.17499999999999999</v>
          </cell>
          <cell r="J154">
            <v>0.17499999999999999</v>
          </cell>
          <cell r="K154">
            <v>0.17499999999999999</v>
          </cell>
          <cell r="L154">
            <v>0.17499999999999999</v>
          </cell>
          <cell r="M154">
            <v>0.125</v>
          </cell>
          <cell r="N154">
            <v>0.125</v>
          </cell>
          <cell r="O154">
            <v>0.125</v>
          </cell>
          <cell r="P154">
            <v>0.125</v>
          </cell>
          <cell r="Q154">
            <v>0.125</v>
          </cell>
        </row>
        <row r="155">
          <cell r="H155">
            <v>0.17499999999999999</v>
          </cell>
          <cell r="I155">
            <v>0.17499999999999999</v>
          </cell>
          <cell r="J155">
            <v>0.17499999999999999</v>
          </cell>
          <cell r="K155">
            <v>0.17499999999999999</v>
          </cell>
          <cell r="L155">
            <v>0.17499999999999999</v>
          </cell>
          <cell r="M155">
            <v>0.125</v>
          </cell>
          <cell r="N155">
            <v>0.125</v>
          </cell>
          <cell r="O155">
            <v>0.125</v>
          </cell>
          <cell r="P155">
            <v>0.125</v>
          </cell>
          <cell r="Q155">
            <v>0.125</v>
          </cell>
        </row>
        <row r="156">
          <cell r="H156">
            <v>0.17499999999999999</v>
          </cell>
          <cell r="I156">
            <v>0.17499999999999999</v>
          </cell>
          <cell r="J156">
            <v>0.17499999999999999</v>
          </cell>
          <cell r="K156">
            <v>0.17499999999999999</v>
          </cell>
          <cell r="L156">
            <v>0.17499999999999999</v>
          </cell>
          <cell r="M156">
            <v>0.125</v>
          </cell>
          <cell r="N156">
            <v>0.125</v>
          </cell>
          <cell r="O156">
            <v>0.125</v>
          </cell>
          <cell r="P156">
            <v>0.125</v>
          </cell>
          <cell r="Q156">
            <v>0.125</v>
          </cell>
        </row>
        <row r="157">
          <cell r="H157">
            <v>0.17499999999999999</v>
          </cell>
          <cell r="I157">
            <v>0.17499999999999999</v>
          </cell>
          <cell r="J157">
            <v>0.17499999999999999</v>
          </cell>
          <cell r="K157">
            <v>0.17499999999999999</v>
          </cell>
          <cell r="L157">
            <v>0.17499999999999999</v>
          </cell>
          <cell r="M157">
            <v>0.125</v>
          </cell>
          <cell r="N157">
            <v>0.125</v>
          </cell>
          <cell r="O157">
            <v>0.125</v>
          </cell>
          <cell r="P157">
            <v>0.125</v>
          </cell>
          <cell r="Q157">
            <v>0.125</v>
          </cell>
        </row>
        <row r="158">
          <cell r="H158">
            <v>0.17499999999999999</v>
          </cell>
          <cell r="I158">
            <v>0.17499999999999999</v>
          </cell>
          <cell r="J158">
            <v>0.17499999999999999</v>
          </cell>
          <cell r="K158">
            <v>0.17499999999999999</v>
          </cell>
          <cell r="L158">
            <v>0.17499999999999999</v>
          </cell>
          <cell r="M158">
            <v>0.125</v>
          </cell>
          <cell r="N158">
            <v>0.125</v>
          </cell>
          <cell r="O158">
            <v>0.125</v>
          </cell>
          <cell r="P158">
            <v>0.125</v>
          </cell>
          <cell r="Q158">
            <v>0.125</v>
          </cell>
        </row>
        <row r="159">
          <cell r="H159">
            <v>0.17499999999999999</v>
          </cell>
          <cell r="I159">
            <v>0.17499999999999999</v>
          </cell>
          <cell r="J159">
            <v>0.17499999999999999</v>
          </cell>
          <cell r="K159">
            <v>0.17499999999999999</v>
          </cell>
          <cell r="L159">
            <v>0.17499999999999999</v>
          </cell>
          <cell r="M159">
            <v>0.125</v>
          </cell>
          <cell r="N159">
            <v>0.125</v>
          </cell>
          <cell r="O159">
            <v>0.125</v>
          </cell>
          <cell r="P159">
            <v>0.125</v>
          </cell>
          <cell r="Q159">
            <v>0.125</v>
          </cell>
        </row>
        <row r="160">
          <cell r="H160">
            <v>0.17499999999999999</v>
          </cell>
          <cell r="I160">
            <v>0.17499999999999999</v>
          </cell>
          <cell r="J160">
            <v>0.17499999999999999</v>
          </cell>
          <cell r="K160">
            <v>0.17499999999999999</v>
          </cell>
          <cell r="L160">
            <v>0.17499999999999999</v>
          </cell>
          <cell r="M160">
            <v>0.125</v>
          </cell>
          <cell r="N160">
            <v>0.125</v>
          </cell>
          <cell r="O160">
            <v>0.125</v>
          </cell>
          <cell r="P160">
            <v>0.125</v>
          </cell>
          <cell r="Q160">
            <v>0.125</v>
          </cell>
        </row>
        <row r="161">
          <cell r="H161">
            <v>0.17499999999999999</v>
          </cell>
          <cell r="I161">
            <v>0.17499999999999999</v>
          </cell>
          <cell r="J161">
            <v>0.17499999999999999</v>
          </cell>
          <cell r="K161">
            <v>0.17499999999999999</v>
          </cell>
          <cell r="L161">
            <v>0.17499999999999999</v>
          </cell>
          <cell r="M161">
            <v>0.125</v>
          </cell>
          <cell r="N161">
            <v>0.125</v>
          </cell>
          <cell r="O161">
            <v>0.125</v>
          </cell>
          <cell r="P161">
            <v>0.125</v>
          </cell>
          <cell r="Q161">
            <v>0.125</v>
          </cell>
        </row>
        <row r="162">
          <cell r="H162">
            <v>0.17499999999999999</v>
          </cell>
          <cell r="I162">
            <v>0.17499999999999999</v>
          </cell>
          <cell r="J162">
            <v>0.17499999999999999</v>
          </cell>
          <cell r="K162">
            <v>0.17499999999999999</v>
          </cell>
          <cell r="L162">
            <v>0.17499999999999999</v>
          </cell>
          <cell r="M162">
            <v>0.125</v>
          </cell>
          <cell r="N162">
            <v>0.125</v>
          </cell>
          <cell r="O162">
            <v>0.125</v>
          </cell>
          <cell r="P162">
            <v>0.125</v>
          </cell>
          <cell r="Q162">
            <v>0.125</v>
          </cell>
        </row>
        <row r="163">
          <cell r="H163">
            <v>0.17499999999999999</v>
          </cell>
          <cell r="I163">
            <v>0.17499999999999999</v>
          </cell>
          <cell r="J163">
            <v>0.17499999999999999</v>
          </cell>
          <cell r="K163">
            <v>0.17499999999999999</v>
          </cell>
          <cell r="L163">
            <v>0.17499999999999999</v>
          </cell>
          <cell r="M163">
            <v>0.125</v>
          </cell>
          <cell r="N163">
            <v>0.125</v>
          </cell>
          <cell r="O163">
            <v>0.125</v>
          </cell>
          <cell r="P163">
            <v>0.125</v>
          </cell>
          <cell r="Q163">
            <v>0.125</v>
          </cell>
        </row>
        <row r="164">
          <cell r="H164">
            <v>0.17499999999999999</v>
          </cell>
          <cell r="I164">
            <v>0.17499999999999999</v>
          </cell>
          <cell r="J164">
            <v>0.17499999999999999</v>
          </cell>
          <cell r="K164">
            <v>0.17499999999999999</v>
          </cell>
          <cell r="L164">
            <v>0.17499999999999999</v>
          </cell>
          <cell r="M164">
            <v>0.125</v>
          </cell>
          <cell r="N164">
            <v>0.125</v>
          </cell>
          <cell r="O164">
            <v>0.125</v>
          </cell>
          <cell r="P164">
            <v>0.125</v>
          </cell>
          <cell r="Q164">
            <v>0.125</v>
          </cell>
        </row>
        <row r="165">
          <cell r="H165">
            <v>0.17499999999999999</v>
          </cell>
          <cell r="I165">
            <v>0.17499999999999999</v>
          </cell>
          <cell r="J165">
            <v>0.17499999999999999</v>
          </cell>
          <cell r="K165">
            <v>0.17499999999999999</v>
          </cell>
          <cell r="L165">
            <v>0.17499999999999999</v>
          </cell>
          <cell r="M165">
            <v>0.125</v>
          </cell>
          <cell r="N165">
            <v>0.125</v>
          </cell>
          <cell r="O165">
            <v>0.125</v>
          </cell>
          <cell r="P165">
            <v>0.125</v>
          </cell>
          <cell r="Q165">
            <v>0.125</v>
          </cell>
        </row>
        <row r="166">
          <cell r="H166">
            <v>0.17499999999999999</v>
          </cell>
          <cell r="I166">
            <v>0.17499999999999999</v>
          </cell>
          <cell r="J166">
            <v>0.17499999999999999</v>
          </cell>
          <cell r="K166">
            <v>0.17499999999999999</v>
          </cell>
          <cell r="L166">
            <v>0.17499999999999999</v>
          </cell>
          <cell r="M166">
            <v>0.125</v>
          </cell>
          <cell r="N166">
            <v>0.125</v>
          </cell>
          <cell r="O166">
            <v>0.125</v>
          </cell>
          <cell r="P166">
            <v>0.125</v>
          </cell>
          <cell r="Q166">
            <v>0.125</v>
          </cell>
        </row>
        <row r="167">
          <cell r="H167">
            <v>0.17499999999999999</v>
          </cell>
          <cell r="I167">
            <v>0.17499999999999999</v>
          </cell>
          <cell r="J167">
            <v>0.17499999999999999</v>
          </cell>
          <cell r="K167">
            <v>0.17499999999999999</v>
          </cell>
          <cell r="L167">
            <v>0.17499999999999999</v>
          </cell>
          <cell r="M167">
            <v>0.125</v>
          </cell>
          <cell r="N167">
            <v>0.125</v>
          </cell>
          <cell r="O167">
            <v>0.125</v>
          </cell>
          <cell r="P167">
            <v>0.125</v>
          </cell>
          <cell r="Q167">
            <v>0.125</v>
          </cell>
        </row>
        <row r="168">
          <cell r="H168">
            <v>0.17499999999999999</v>
          </cell>
          <cell r="I168">
            <v>0.17499999999999999</v>
          </cell>
          <cell r="J168">
            <v>0.17499999999999999</v>
          </cell>
          <cell r="K168">
            <v>0.17499999999999999</v>
          </cell>
          <cell r="L168">
            <v>0.17499999999999999</v>
          </cell>
          <cell r="M168">
            <v>0.125</v>
          </cell>
          <cell r="N168">
            <v>0.125</v>
          </cell>
          <cell r="O168">
            <v>0.125</v>
          </cell>
          <cell r="P168">
            <v>0.125</v>
          </cell>
          <cell r="Q168">
            <v>0.125</v>
          </cell>
        </row>
        <row r="169">
          <cell r="H169">
            <v>0.17499999999999999</v>
          </cell>
          <cell r="I169">
            <v>0.17499999999999999</v>
          </cell>
          <cell r="J169">
            <v>0.17499999999999999</v>
          </cell>
          <cell r="K169">
            <v>0.17499999999999999</v>
          </cell>
          <cell r="L169">
            <v>0.17499999999999999</v>
          </cell>
          <cell r="M169">
            <v>0.125</v>
          </cell>
          <cell r="N169">
            <v>0.125</v>
          </cell>
          <cell r="O169">
            <v>0.125</v>
          </cell>
          <cell r="P169">
            <v>0.125</v>
          </cell>
          <cell r="Q169">
            <v>0.125</v>
          </cell>
        </row>
        <row r="170">
          <cell r="H170">
            <v>0.17499999999999999</v>
          </cell>
          <cell r="I170">
            <v>0.17499999999999999</v>
          </cell>
          <cell r="J170">
            <v>0.17499999999999999</v>
          </cell>
          <cell r="K170">
            <v>0.17499999999999999</v>
          </cell>
          <cell r="L170">
            <v>0.17499999999999999</v>
          </cell>
          <cell r="M170">
            <v>0.125</v>
          </cell>
          <cell r="N170">
            <v>0.125</v>
          </cell>
          <cell r="O170">
            <v>0.125</v>
          </cell>
          <cell r="P170">
            <v>0.125</v>
          </cell>
          <cell r="Q170">
            <v>0.125</v>
          </cell>
        </row>
      </sheetData>
      <sheetData sheetId="29">
        <row r="3">
          <cell r="R3">
            <v>1.1072667228331485</v>
          </cell>
        </row>
        <row r="4">
          <cell r="R4">
            <v>1.6128011754017901</v>
          </cell>
        </row>
        <row r="5">
          <cell r="R5">
            <v>1.5166033577059239</v>
          </cell>
        </row>
        <row r="6">
          <cell r="R6">
            <v>1.3466515656924485</v>
          </cell>
        </row>
        <row r="7">
          <cell r="R7">
            <v>1.1029457993613634</v>
          </cell>
        </row>
        <row r="8">
          <cell r="R8">
            <v>0.85924003303027807</v>
          </cell>
        </row>
        <row r="9">
          <cell r="R9">
            <v>0.68063540369644937</v>
          </cell>
        </row>
        <row r="10">
          <cell r="R10">
            <v>0.5996824798585052</v>
          </cell>
        </row>
        <row r="11">
          <cell r="R11">
            <v>0.51872955602056114</v>
          </cell>
        </row>
        <row r="12">
          <cell r="R12">
            <v>0.43777663218261703</v>
          </cell>
        </row>
        <row r="13">
          <cell r="R13">
            <v>0.35682370834467292</v>
          </cell>
        </row>
        <row r="14">
          <cell r="R14">
            <v>0.27587078450672881</v>
          </cell>
        </row>
        <row r="15">
          <cell r="R15">
            <v>0.2589056500568222</v>
          </cell>
        </row>
        <row r="16">
          <cell r="R16">
            <v>0.24194051560691562</v>
          </cell>
        </row>
        <row r="17">
          <cell r="R17">
            <v>0.22497538115700902</v>
          </cell>
        </row>
        <row r="18">
          <cell r="R18">
            <v>0.20801024670710244</v>
          </cell>
        </row>
        <row r="19">
          <cell r="R19">
            <v>0.19104511225719584</v>
          </cell>
        </row>
        <row r="20">
          <cell r="R20">
            <v>0.17407997780728923</v>
          </cell>
        </row>
        <row r="21">
          <cell r="R21">
            <v>0.15711484335738263</v>
          </cell>
        </row>
        <row r="22">
          <cell r="R22">
            <v>0.14014970890747605</v>
          </cell>
          <cell r="W22">
            <v>9000</v>
          </cell>
          <cell r="X22">
            <v>725.99999999999966</v>
          </cell>
          <cell r="Y22">
            <v>256</v>
          </cell>
          <cell r="Z22">
            <v>16</v>
          </cell>
          <cell r="AA22">
            <v>2</v>
          </cell>
          <cell r="AC22">
            <v>0.9</v>
          </cell>
          <cell r="AD22">
            <v>7.259999999999997E-2</v>
          </cell>
          <cell r="AE22">
            <v>2.5600000000000001E-2</v>
          </cell>
          <cell r="AF22">
            <v>1.6000000000000001E-3</v>
          </cell>
          <cell r="AG22">
            <v>2.0000000000000001E-4</v>
          </cell>
        </row>
        <row r="23">
          <cell r="R23">
            <v>0.12318457445756945</v>
          </cell>
          <cell r="W23">
            <v>3454.304347826087</v>
          </cell>
          <cell r="X23">
            <v>426.60231884057947</v>
          </cell>
          <cell r="Y23">
            <v>109.22666666666666</v>
          </cell>
          <cell r="Z23">
            <v>8.5333333333333332</v>
          </cell>
          <cell r="AA23">
            <v>1.3333333333333335</v>
          </cell>
          <cell r="AC23">
            <v>0.86357608695652177</v>
          </cell>
          <cell r="AD23">
            <v>0.10665057971014487</v>
          </cell>
          <cell r="AE23">
            <v>2.7306666666666667E-2</v>
          </cell>
          <cell r="AF23">
            <v>2.1333333333333334E-3</v>
          </cell>
          <cell r="AG23">
            <v>3.3333333333333338E-4</v>
          </cell>
        </row>
        <row r="24">
          <cell r="R24">
            <v>0.11260837090827176</v>
          </cell>
          <cell r="W24">
            <v>2646.8869565217392</v>
          </cell>
          <cell r="X24">
            <v>450.24371014492726</v>
          </cell>
          <cell r="Y24">
            <v>92.842666666666659</v>
          </cell>
          <cell r="Z24">
            <v>8.533333333333335</v>
          </cell>
          <cell r="AA24">
            <v>1.4933333333333334</v>
          </cell>
          <cell r="AC24">
            <v>0.82715217391304352</v>
          </cell>
          <cell r="AD24">
            <v>0.14070115942028977</v>
          </cell>
          <cell r="AE24">
            <v>2.9013333333333332E-2</v>
          </cell>
          <cell r="AF24">
            <v>2.666666666666667E-3</v>
          </cell>
          <cell r="AG24">
            <v>4.6666666666666666E-4</v>
          </cell>
        </row>
        <row r="25">
          <cell r="R25">
            <v>0.10842109825958293</v>
          </cell>
          <cell r="W25">
            <v>1897.7478260869568</v>
          </cell>
          <cell r="X25">
            <v>419.40417391304322</v>
          </cell>
          <cell r="Y25">
            <v>73.727999999999994</v>
          </cell>
          <cell r="Z25">
            <v>7.6800000000000015</v>
          </cell>
          <cell r="AA25">
            <v>1.4400000000000002</v>
          </cell>
          <cell r="AC25">
            <v>0.79072826086956538</v>
          </cell>
          <cell r="AD25">
            <v>0.17475173913043468</v>
          </cell>
          <cell r="AE25">
            <v>3.0719999999999997E-2</v>
          </cell>
          <cell r="AF25">
            <v>3.2000000000000006E-3</v>
          </cell>
          <cell r="AG25">
            <v>6.0000000000000006E-4</v>
          </cell>
        </row>
        <row r="26">
          <cell r="R26">
            <v>0.1042338256108941</v>
          </cell>
          <cell r="W26">
            <v>1640.6119565217396</v>
          </cell>
          <cell r="X26">
            <v>454.14504347826056</v>
          </cell>
          <cell r="Y26">
            <v>70.528000000000006</v>
          </cell>
          <cell r="Z26">
            <v>8.120000000000001</v>
          </cell>
          <cell r="AA26">
            <v>1.595</v>
          </cell>
          <cell r="AC26">
            <v>0.75430434782608713</v>
          </cell>
          <cell r="AD26">
            <v>0.20880231884057956</v>
          </cell>
          <cell r="AE26">
            <v>3.2426666666666666E-2</v>
          </cell>
          <cell r="AF26">
            <v>3.7333333333333342E-3</v>
          </cell>
          <cell r="AG26">
            <v>7.3333333333333334E-4</v>
          </cell>
        </row>
        <row r="27">
          <cell r="R27">
            <v>0.10004655296220527</v>
          </cell>
          <cell r="W27">
            <v>1399.8668478260872</v>
          </cell>
          <cell r="X27">
            <v>473.56315217391273</v>
          </cell>
          <cell r="Y27">
            <v>66.56</v>
          </cell>
          <cell r="Z27">
            <v>8.3200000000000021</v>
          </cell>
          <cell r="AA27">
            <v>1.6900000000000002</v>
          </cell>
          <cell r="AC27">
            <v>0.71788043478260888</v>
          </cell>
          <cell r="AD27">
            <v>0.24285289855072448</v>
          </cell>
          <cell r="AE27">
            <v>3.4133333333333335E-2</v>
          </cell>
          <cell r="AF27">
            <v>4.2666666666666677E-3</v>
          </cell>
          <cell r="AG27">
            <v>8.6666666666666674E-4</v>
          </cell>
        </row>
        <row r="28">
          <cell r="R28">
            <v>9.5859280313516454E-2</v>
          </cell>
          <cell r="W28">
            <v>1175.5125000000003</v>
          </cell>
          <cell r="X28">
            <v>477.65849999999961</v>
          </cell>
          <cell r="Y28">
            <v>61.823999999999984</v>
          </cell>
          <cell r="Z28">
            <v>8.2799999999999994</v>
          </cell>
          <cell r="AA28">
            <v>1.7249999999999999</v>
          </cell>
          <cell r="AC28">
            <v>0.68145652173913063</v>
          </cell>
          <cell r="AD28">
            <v>0.27690347826086936</v>
          </cell>
          <cell r="AE28">
            <v>3.5839999999999997E-2</v>
          </cell>
          <cell r="AF28">
            <v>4.8000000000000004E-3</v>
          </cell>
          <cell r="AG28">
            <v>1E-3</v>
          </cell>
        </row>
        <row r="29">
          <cell r="R29">
            <v>9.1672007664827623E-2</v>
          </cell>
          <cell r="W29">
            <v>1005.1159713000645</v>
          </cell>
          <cell r="X29">
            <v>432.12471441422116</v>
          </cell>
          <cell r="Y29">
            <v>53.913600000000002</v>
          </cell>
          <cell r="Z29">
            <v>7.3028571428571434</v>
          </cell>
          <cell r="AA29">
            <v>1.5428571428571429</v>
          </cell>
          <cell r="AC29">
            <v>0.67007731420004302</v>
          </cell>
          <cell r="AD29">
            <v>0.28808314294281412</v>
          </cell>
          <cell r="AE29">
            <v>3.5942399999999999E-2</v>
          </cell>
          <cell r="AF29">
            <v>4.8685714285714287E-3</v>
          </cell>
          <cell r="AG29">
            <v>1.0285714285714286E-3</v>
          </cell>
        </row>
        <row r="30">
          <cell r="R30">
            <v>8.7484735016138793E-2</v>
          </cell>
          <cell r="W30">
            <v>959.81724113453504</v>
          </cell>
          <cell r="X30">
            <v>436.06866253893429</v>
          </cell>
          <cell r="Y30">
            <v>52.52242285714285</v>
          </cell>
          <cell r="Z30">
            <v>7.1941224489795923</v>
          </cell>
          <cell r="AA30">
            <v>1.5404081632653062</v>
          </cell>
          <cell r="AC30">
            <v>0.65869810666095541</v>
          </cell>
          <cell r="AD30">
            <v>0.29926280762475882</v>
          </cell>
          <cell r="AE30">
            <v>3.6044799999999995E-2</v>
          </cell>
          <cell r="AF30">
            <v>4.9371428571428578E-3</v>
          </cell>
          <cell r="AG30">
            <v>1.0571428571428572E-3</v>
          </cell>
        </row>
        <row r="31">
          <cell r="R31">
            <v>8.3297462367449976E-2</v>
          </cell>
          <cell r="W31">
            <v>915.49387161521304</v>
          </cell>
          <cell r="X31">
            <v>439.05435369090935</v>
          </cell>
          <cell r="Y31">
            <v>51.122468571428563</v>
          </cell>
          <cell r="Z31">
            <v>7.0795102040816325</v>
          </cell>
          <cell r="AA31">
            <v>1.5355102040816326</v>
          </cell>
          <cell r="AC31">
            <v>0.6473188991218678</v>
          </cell>
          <cell r="AD31">
            <v>0.31044247230670358</v>
          </cell>
          <cell r="AE31">
            <v>3.6147199999999997E-2</v>
          </cell>
          <cell r="AF31">
            <v>5.0057142857142861E-3</v>
          </cell>
          <cell r="AG31">
            <v>1.0857142857142858E-3</v>
          </cell>
        </row>
        <row r="32">
          <cell r="R32">
            <v>7.9110189718761131E-2</v>
          </cell>
          <cell r="W32">
            <v>872.14586274209864</v>
          </cell>
          <cell r="X32">
            <v>441.08178787014623</v>
          </cell>
          <cell r="Y32">
            <v>49.713737142857141</v>
          </cell>
          <cell r="Z32">
            <v>6.9590204081632665</v>
          </cell>
          <cell r="AA32">
            <v>1.5281632653061221</v>
          </cell>
          <cell r="AC32">
            <v>0.6359396915827803</v>
          </cell>
          <cell r="AD32">
            <v>0.32162213698864833</v>
          </cell>
          <cell r="AE32">
            <v>3.62496E-2</v>
          </cell>
          <cell r="AF32">
            <v>5.0742857142857152E-3</v>
          </cell>
          <cell r="AG32">
            <v>1.1142857142857141E-3</v>
          </cell>
        </row>
        <row r="33">
          <cell r="R33">
            <v>7.4922917070072315E-2</v>
          </cell>
          <cell r="W33">
            <v>829.77321451519163</v>
          </cell>
          <cell r="X33">
            <v>442.15096507664504</v>
          </cell>
          <cell r="Y33">
            <v>48.296228571428571</v>
          </cell>
          <cell r="Z33">
            <v>6.83265306122449</v>
          </cell>
          <cell r="AA33">
            <v>1.5183673469387753</v>
          </cell>
          <cell r="AC33">
            <v>0.62456048404369269</v>
          </cell>
          <cell r="AD33">
            <v>0.33280180167059309</v>
          </cell>
          <cell r="AE33">
            <v>3.6352000000000002E-2</v>
          </cell>
          <cell r="AF33">
            <v>5.1428571428571435E-3</v>
          </cell>
          <cell r="AG33">
            <v>1.1428571428571427E-3</v>
          </cell>
        </row>
        <row r="34">
          <cell r="R34">
            <v>7.0735644421383484E-2</v>
          </cell>
          <cell r="W34">
            <v>788.3759269344921</v>
          </cell>
          <cell r="X34">
            <v>442.26188531040566</v>
          </cell>
          <cell r="Y34">
            <v>46.869942857142846</v>
          </cell>
          <cell r="Z34">
            <v>6.7004081632653056</v>
          </cell>
          <cell r="AA34">
            <v>1.5061224489795915</v>
          </cell>
          <cell r="AC34">
            <v>0.61318127650460508</v>
          </cell>
          <cell r="AD34">
            <v>0.34398146635253779</v>
          </cell>
          <cell r="AE34">
            <v>3.6454399999999998E-2</v>
          </cell>
          <cell r="AF34">
            <v>5.2114285714285717E-3</v>
          </cell>
          <cell r="AG34">
            <v>1.1714285714285713E-3</v>
          </cell>
        </row>
        <row r="35">
          <cell r="R35">
            <v>6.6548371772694653E-2</v>
          </cell>
          <cell r="W35">
            <v>747.95400000000018</v>
          </cell>
          <cell r="X35">
            <v>441.41454857142821</v>
          </cell>
          <cell r="Y35">
            <v>45.434879999999993</v>
          </cell>
          <cell r="Z35">
            <v>6.5622857142857143</v>
          </cell>
          <cell r="AA35">
            <v>1.4914285714285711</v>
          </cell>
          <cell r="AC35">
            <v>0.60180206896551747</v>
          </cell>
          <cell r="AD35">
            <v>0.35516113103448255</v>
          </cell>
          <cell r="AE35">
            <v>3.65568E-2</v>
          </cell>
          <cell r="AF35">
            <v>5.2800000000000008E-3</v>
          </cell>
          <cell r="AG35">
            <v>1.1999999999999999E-3</v>
          </cell>
        </row>
        <row r="36">
          <cell r="R36">
            <v>6.236109912400583E-2</v>
          </cell>
          <cell r="W36">
            <v>717.28800940438896</v>
          </cell>
          <cell r="X36">
            <v>430.95539539561105</v>
          </cell>
          <cell r="Y36">
            <v>43.922995199999995</v>
          </cell>
          <cell r="Z36">
            <v>6.3756000000000013</v>
          </cell>
          <cell r="AA36">
            <v>1.458</v>
          </cell>
          <cell r="AC36">
            <v>0.59774000783699077</v>
          </cell>
          <cell r="AD36">
            <v>0.35912949616300921</v>
          </cell>
          <cell r="AE36">
            <v>3.6602495999999998E-2</v>
          </cell>
          <cell r="AF36">
            <v>5.3130000000000009E-3</v>
          </cell>
          <cell r="AG36">
            <v>1.2149999999999999E-3</v>
          </cell>
        </row>
        <row r="37">
          <cell r="R37">
            <v>5.8173826475317006E-2</v>
          </cell>
          <cell r="W37">
            <v>697.57158738244539</v>
          </cell>
          <cell r="X37">
            <v>426.63998701755457</v>
          </cell>
          <cell r="Y37">
            <v>43.061625600000006</v>
          </cell>
          <cell r="Z37">
            <v>6.2815500000000011</v>
          </cell>
          <cell r="AA37">
            <v>1.4452499999999999</v>
          </cell>
          <cell r="AC37">
            <v>0.59367794670846419</v>
          </cell>
          <cell r="AD37">
            <v>0.36309786129153582</v>
          </cell>
          <cell r="AE37">
            <v>3.6648192000000003E-2</v>
          </cell>
          <cell r="AF37">
            <v>5.3460000000000009E-3</v>
          </cell>
          <cell r="AG37">
            <v>1.23E-3</v>
          </cell>
        </row>
        <row r="38">
          <cell r="R38">
            <v>5.3986553826628175E-2</v>
          </cell>
          <cell r="W38">
            <v>678.05826841692817</v>
          </cell>
          <cell r="X38">
            <v>422.12616038307186</v>
          </cell>
          <cell r="Y38">
            <v>42.197971199999998</v>
          </cell>
          <cell r="Z38">
            <v>6.1858500000000012</v>
          </cell>
          <cell r="AA38">
            <v>1.4317499999999999</v>
          </cell>
          <cell r="AC38">
            <v>0.58961588557993749</v>
          </cell>
          <cell r="AD38">
            <v>0.36706622642006248</v>
          </cell>
          <cell r="AE38">
            <v>3.6693888000000001E-2</v>
          </cell>
          <cell r="AF38">
            <v>5.379000000000001E-3</v>
          </cell>
          <cell r="AG38">
            <v>1.2449999999999998E-3</v>
          </cell>
        </row>
        <row r="39">
          <cell r="R39">
            <v>4.9799281177939345E-2</v>
          </cell>
          <cell r="W39">
            <v>658.74805250783731</v>
          </cell>
          <cell r="X39">
            <v>417.4139154921628</v>
          </cell>
          <cell r="Y39">
            <v>41.332031999999998</v>
          </cell>
          <cell r="Z39">
            <v>6.0885000000000016</v>
          </cell>
          <cell r="AA39">
            <v>1.4174999999999998</v>
          </cell>
          <cell r="AC39">
            <v>0.58555382445141091</v>
          </cell>
          <cell r="AD39">
            <v>0.37103459154858914</v>
          </cell>
          <cell r="AE39">
            <v>3.6739583999999999E-2</v>
          </cell>
          <cell r="AF39">
            <v>5.412000000000001E-3</v>
          </cell>
          <cell r="AG39">
            <v>1.2599999999999998E-3</v>
          </cell>
        </row>
        <row r="40">
          <cell r="R40">
            <v>4.7144401972964413E-2</v>
          </cell>
          <cell r="W40">
            <v>639.64093965517259</v>
          </cell>
          <cell r="X40">
            <v>412.50325234482733</v>
          </cell>
          <cell r="Y40">
            <v>40.463808000000007</v>
          </cell>
          <cell r="Z40">
            <v>5.9895000000000014</v>
          </cell>
          <cell r="AA40">
            <v>1.4024999999999999</v>
          </cell>
          <cell r="AC40">
            <v>0.58149176332288421</v>
          </cell>
          <cell r="AD40">
            <v>0.37500295667711575</v>
          </cell>
          <cell r="AE40">
            <v>3.6785280000000004E-2</v>
          </cell>
          <cell r="AF40">
            <v>5.4450000000000011E-3</v>
          </cell>
          <cell r="AG40">
            <v>1.2749999999999999E-3</v>
          </cell>
        </row>
        <row r="41">
          <cell r="R41">
            <v>4.6021916211703359E-2</v>
          </cell>
          <cell r="W41">
            <v>620.73692985893445</v>
          </cell>
          <cell r="X41">
            <v>407.39417094106557</v>
          </cell>
          <cell r="Y41">
            <v>39.593299200000004</v>
          </cell>
          <cell r="Z41">
            <v>5.8888500000000015</v>
          </cell>
          <cell r="AA41">
            <v>1.3867499999999999</v>
          </cell>
          <cell r="AC41">
            <v>0.57742970219435763</v>
          </cell>
          <cell r="AD41">
            <v>0.37897132180564241</v>
          </cell>
          <cell r="AE41">
            <v>3.6830976000000001E-2</v>
          </cell>
          <cell r="AF41">
            <v>5.4780000000000011E-3</v>
          </cell>
          <cell r="AG41">
            <v>1.2899999999999999E-3</v>
          </cell>
        </row>
        <row r="42">
          <cell r="R42">
            <v>4.4899430450442299E-2</v>
          </cell>
          <cell r="W42">
            <v>602.03602311912243</v>
          </cell>
          <cell r="X42">
            <v>402.08667128087751</v>
          </cell>
          <cell r="Y42">
            <v>38.720505599999996</v>
          </cell>
          <cell r="Z42">
            <v>5.786550000000001</v>
          </cell>
          <cell r="AA42">
            <v>1.37025</v>
          </cell>
          <cell r="AC42">
            <v>0.57336764106583094</v>
          </cell>
          <cell r="AD42">
            <v>0.38293968693416908</v>
          </cell>
          <cell r="AE42">
            <v>3.6876671999999999E-2</v>
          </cell>
          <cell r="AF42">
            <v>5.5110000000000011E-3</v>
          </cell>
          <cell r="AG42">
            <v>1.305E-3</v>
          </cell>
        </row>
        <row r="43">
          <cell r="R43">
            <v>4.3776944689181238E-2</v>
          </cell>
          <cell r="W43">
            <v>583.53821943573701</v>
          </cell>
          <cell r="X43">
            <v>396.58075336426316</v>
          </cell>
          <cell r="Y43">
            <v>37.845427199999996</v>
          </cell>
          <cell r="Z43">
            <v>5.6826000000000016</v>
          </cell>
          <cell r="AA43">
            <v>1.353</v>
          </cell>
          <cell r="AC43">
            <v>0.56930557993730435</v>
          </cell>
          <cell r="AD43">
            <v>0.38690805206269574</v>
          </cell>
          <cell r="AE43">
            <v>3.6922367999999997E-2</v>
          </cell>
          <cell r="AF43">
            <v>5.5440000000000012E-3</v>
          </cell>
          <cell r="AG43">
            <v>1.32E-3</v>
          </cell>
        </row>
        <row r="44">
          <cell r="R44">
            <v>4.2654458927920184E-2</v>
          </cell>
          <cell r="W44">
            <v>565.24351880877771</v>
          </cell>
          <cell r="X44">
            <v>390.87641719122234</v>
          </cell>
          <cell r="Y44">
            <v>36.968064000000005</v>
          </cell>
          <cell r="Z44">
            <v>5.5770000000000008</v>
          </cell>
          <cell r="AA44">
            <v>1.3349999999999997</v>
          </cell>
          <cell r="AC44">
            <v>0.56524351880877766</v>
          </cell>
          <cell r="AD44">
            <v>0.39087641719122235</v>
          </cell>
          <cell r="AE44">
            <v>3.6968064000000002E-2</v>
          </cell>
          <cell r="AF44">
            <v>5.5770000000000012E-3</v>
          </cell>
          <cell r="AG44">
            <v>1.3349999999999998E-3</v>
          </cell>
        </row>
        <row r="45">
          <cell r="R45">
            <v>4.1531973166659124E-2</v>
          </cell>
          <cell r="W45">
            <v>547.15192123824465</v>
          </cell>
          <cell r="X45">
            <v>384.97366276175529</v>
          </cell>
          <cell r="Y45">
            <v>36.088416000000002</v>
          </cell>
          <cell r="Z45">
            <v>5.4697500000000012</v>
          </cell>
          <cell r="AA45">
            <v>1.3162499999999999</v>
          </cell>
          <cell r="AC45">
            <v>0.56118145768025096</v>
          </cell>
          <cell r="AD45">
            <v>0.39484478231974901</v>
          </cell>
          <cell r="AE45">
            <v>3.701376E-2</v>
          </cell>
          <cell r="AF45">
            <v>5.6100000000000013E-3</v>
          </cell>
          <cell r="AG45">
            <v>1.3499999999999999E-3</v>
          </cell>
        </row>
        <row r="46">
          <cell r="R46">
            <v>4.040948740539807E-2</v>
          </cell>
          <cell r="W46">
            <v>529.26342672413818</v>
          </cell>
          <cell r="X46">
            <v>378.87249007586189</v>
          </cell>
          <cell r="Y46">
            <v>35.206483200000001</v>
          </cell>
          <cell r="Z46">
            <v>5.360850000000001</v>
          </cell>
          <cell r="AA46">
            <v>1.2967499999999998</v>
          </cell>
          <cell r="AC46">
            <v>0.55711939655172438</v>
          </cell>
          <cell r="AD46">
            <v>0.39881314744827567</v>
          </cell>
          <cell r="AE46">
            <v>3.7059455999999998E-2</v>
          </cell>
          <cell r="AF46">
            <v>5.6430000000000013E-3</v>
          </cell>
          <cell r="AG46">
            <v>1.3649999999999999E-3</v>
          </cell>
        </row>
        <row r="47">
          <cell r="R47">
            <v>3.928700164413701E-2</v>
          </cell>
          <cell r="W47">
            <v>511.57803526645785</v>
          </cell>
          <cell r="X47">
            <v>372.57289913354214</v>
          </cell>
          <cell r="Y47">
            <v>34.322265600000001</v>
          </cell>
          <cell r="Z47">
            <v>5.2503000000000011</v>
          </cell>
          <cell r="AA47">
            <v>1.2765</v>
          </cell>
          <cell r="AC47">
            <v>0.55305733542319768</v>
          </cell>
          <cell r="AD47">
            <v>0.40278151257680228</v>
          </cell>
          <cell r="AE47">
            <v>3.7105152000000002E-2</v>
          </cell>
          <cell r="AF47">
            <v>5.6760000000000014E-3</v>
          </cell>
          <cell r="AG47">
            <v>1.3799999999999999E-3</v>
          </cell>
        </row>
        <row r="48">
          <cell r="R48">
            <v>3.8164515882875956E-2</v>
          </cell>
          <cell r="W48">
            <v>494.09574686520398</v>
          </cell>
          <cell r="X48">
            <v>366.07488993479603</v>
          </cell>
          <cell r="Y48">
            <v>33.435763199999997</v>
          </cell>
          <cell r="Z48">
            <v>5.1381000000000014</v>
          </cell>
          <cell r="AA48">
            <v>1.2555000000000001</v>
          </cell>
          <cell r="AC48">
            <v>0.5489952742946711</v>
          </cell>
          <cell r="AD48">
            <v>0.40674987770532894</v>
          </cell>
          <cell r="AE48">
            <v>3.7150848E-2</v>
          </cell>
          <cell r="AF48">
            <v>5.7090000000000014E-3</v>
          </cell>
          <cell r="AG48">
            <v>1.395E-3</v>
          </cell>
        </row>
        <row r="49">
          <cell r="R49">
            <v>3.7042030121614895E-2</v>
          </cell>
          <cell r="W49">
            <v>476.81656152037635</v>
          </cell>
          <cell r="X49">
            <v>359.37846247962364</v>
          </cell>
          <cell r="Y49">
            <v>32.546976000000001</v>
          </cell>
          <cell r="Z49">
            <v>5.0242500000000012</v>
          </cell>
          <cell r="AA49">
            <v>1.2337499999999999</v>
          </cell>
          <cell r="AC49">
            <v>0.5449332131661444</v>
          </cell>
          <cell r="AD49">
            <v>0.41071824283385561</v>
          </cell>
          <cell r="AE49">
            <v>3.7196543999999998E-2</v>
          </cell>
          <cell r="AF49">
            <v>5.7420000000000014E-3</v>
          </cell>
          <cell r="AG49">
            <v>1.4099999999999998E-3</v>
          </cell>
        </row>
        <row r="50">
          <cell r="R50">
            <v>3.5919544360353842E-2</v>
          </cell>
          <cell r="W50">
            <v>459.74047923197509</v>
          </cell>
          <cell r="X50">
            <v>352.48361676802483</v>
          </cell>
          <cell r="Y50">
            <v>31.655904</v>
          </cell>
          <cell r="Z50">
            <v>4.9087500000000004</v>
          </cell>
          <cell r="AA50">
            <v>1.2112499999999997</v>
          </cell>
          <cell r="AC50">
            <v>0.54087115203761782</v>
          </cell>
          <cell r="AD50">
            <v>0.41468660796238221</v>
          </cell>
          <cell r="AE50">
            <v>3.7242240000000003E-2</v>
          </cell>
          <cell r="AF50">
            <v>5.7750000000000015E-3</v>
          </cell>
          <cell r="AG50">
            <v>1.4249999999999998E-3</v>
          </cell>
        </row>
        <row r="51">
          <cell r="R51">
            <v>3.4797058599092781E-2</v>
          </cell>
          <cell r="W51">
            <v>442.86750000000018</v>
          </cell>
          <cell r="X51">
            <v>345.39035279999985</v>
          </cell>
          <cell r="Y51">
            <v>30.7625472</v>
          </cell>
          <cell r="Z51">
            <v>4.7916000000000016</v>
          </cell>
          <cell r="AA51">
            <v>1.1879999999999999</v>
          </cell>
          <cell r="AC51">
            <v>0.53680909090909112</v>
          </cell>
          <cell r="AD51">
            <v>0.41865497309090888</v>
          </cell>
          <cell r="AE51">
            <v>3.7287936000000001E-2</v>
          </cell>
          <cell r="AF51">
            <v>5.8080000000000015E-3</v>
          </cell>
          <cell r="AG51">
            <v>1.4399999999999999E-3</v>
          </cell>
        </row>
        <row r="52">
          <cell r="R52">
            <v>3.3674572837831721E-2</v>
          </cell>
          <cell r="W52">
            <v>428.59553563636376</v>
          </cell>
          <cell r="X52">
            <v>335.7326606644362</v>
          </cell>
          <cell r="Y52">
            <v>29.850235699199999</v>
          </cell>
          <cell r="Z52">
            <v>4.6618880000000011</v>
          </cell>
          <cell r="AA52">
            <v>1.1596799999999998</v>
          </cell>
          <cell r="AC52">
            <v>0.53574441954545471</v>
          </cell>
          <cell r="AD52">
            <v>0.41966582583054524</v>
          </cell>
          <cell r="AE52">
            <v>3.7312794624000001E-2</v>
          </cell>
          <cell r="AF52">
            <v>5.8273600000000019E-3</v>
          </cell>
          <cell r="AG52">
            <v>1.4495999999999999E-3</v>
          </cell>
        </row>
        <row r="53">
          <cell r="R53">
            <v>3.2552087076570667E-2</v>
          </cell>
          <cell r="W53">
            <v>422.21262873667729</v>
          </cell>
          <cell r="X53">
            <v>332.18951514679861</v>
          </cell>
          <cell r="Y53">
            <v>29.483871013075863</v>
          </cell>
          <cell r="Z53">
            <v>4.6168926896551739</v>
          </cell>
          <cell r="AA53">
            <v>1.1522648275862069</v>
          </cell>
          <cell r="AC53">
            <v>0.5346797481818184</v>
          </cell>
          <cell r="AD53">
            <v>0.42067667857018159</v>
          </cell>
          <cell r="AE53">
            <v>3.7337653248000001E-2</v>
          </cell>
          <cell r="AF53">
            <v>5.8467200000000014E-3</v>
          </cell>
          <cell r="AG53">
            <v>1.4591999999999999E-3</v>
          </cell>
        </row>
        <row r="54">
          <cell r="R54">
            <v>3.1429601315309613E-2</v>
          </cell>
          <cell r="W54">
            <v>415.8517495203763</v>
          </cell>
          <cell r="X54">
            <v>328.62545543454775</v>
          </cell>
          <cell r="Y54">
            <v>29.116992010593101</v>
          </cell>
          <cell r="Z54">
            <v>4.5714968275862082</v>
          </cell>
          <cell r="AA54">
            <v>1.1446510344827585</v>
          </cell>
          <cell r="AC54">
            <v>0.53361507681818199</v>
          </cell>
          <cell r="AD54">
            <v>0.42168753130981795</v>
          </cell>
          <cell r="AE54">
            <v>3.7362511872000001E-2</v>
          </cell>
          <cell r="AF54">
            <v>5.8660800000000018E-3</v>
          </cell>
          <cell r="AG54">
            <v>1.4687999999999999E-3</v>
          </cell>
        </row>
        <row r="55">
          <cell r="R55">
            <v>3.0307115554048553E-2</v>
          </cell>
          <cell r="W55">
            <v>409.51289798746103</v>
          </cell>
          <cell r="X55">
            <v>325.04048152768388</v>
          </cell>
          <cell r="Y55">
            <v>28.749598691751729</v>
          </cell>
          <cell r="Z55">
            <v>4.5257004137931052</v>
          </cell>
          <cell r="AA55">
            <v>1.1368386206896552</v>
          </cell>
          <cell r="AC55">
            <v>0.53255040545454568</v>
          </cell>
          <cell r="AD55">
            <v>0.42269838404945431</v>
          </cell>
          <cell r="AE55">
            <v>3.7387370496000001E-2</v>
          </cell>
          <cell r="AF55">
            <v>5.8854400000000013E-3</v>
          </cell>
          <cell r="AG55">
            <v>1.4783999999999999E-3</v>
          </cell>
        </row>
        <row r="56">
          <cell r="R56">
            <v>2.9184629792787492E-2</v>
          </cell>
          <cell r="W56">
            <v>403.19607413793119</v>
          </cell>
          <cell r="X56">
            <v>321.43459342620673</v>
          </cell>
          <cell r="Y56">
            <v>28.381691056551727</v>
          </cell>
          <cell r="Z56">
            <v>4.4795034482758638</v>
          </cell>
          <cell r="AA56">
            <v>1.1288275862068964</v>
          </cell>
          <cell r="AC56">
            <v>0.53148573409090927</v>
          </cell>
          <cell r="AD56">
            <v>0.42370923678909067</v>
          </cell>
          <cell r="AE56">
            <v>3.7412229120000001E-2</v>
          </cell>
          <cell r="AF56">
            <v>5.9048000000000017E-3</v>
          </cell>
          <cell r="AG56">
            <v>1.4879999999999997E-3</v>
          </cell>
        </row>
        <row r="57">
          <cell r="R57">
            <v>2.8062144031526435E-2</v>
          </cell>
          <cell r="W57">
            <v>396.90127797178707</v>
          </cell>
          <cell r="X57">
            <v>317.80779113011653</v>
          </cell>
          <cell r="Y57">
            <v>28.013269104993107</v>
          </cell>
          <cell r="Z57">
            <v>4.432905931034484</v>
          </cell>
          <cell r="AA57">
            <v>1.1206179310344826</v>
          </cell>
          <cell r="AC57">
            <v>0.53042106272727296</v>
          </cell>
          <cell r="AD57">
            <v>0.42472008952872708</v>
          </cell>
          <cell r="AE57">
            <v>3.7437087744000001E-2</v>
          </cell>
          <cell r="AF57">
            <v>5.9241600000000012E-3</v>
          </cell>
          <cell r="AG57">
            <v>1.4975999999999998E-3</v>
          </cell>
        </row>
        <row r="58">
          <cell r="R58">
            <v>2.6939658270265378E-2</v>
          </cell>
          <cell r="W58">
            <v>390.62850948902832</v>
          </cell>
          <cell r="X58">
            <v>314.16007463941304</v>
          </cell>
          <cell r="Y58">
            <v>27.644332837075861</v>
          </cell>
          <cell r="Z58">
            <v>4.3859078620689669</v>
          </cell>
          <cell r="AA58">
            <v>1.1122096551724137</v>
          </cell>
          <cell r="AC58">
            <v>0.52935639136363655</v>
          </cell>
          <cell r="AD58">
            <v>0.42573094226836344</v>
          </cell>
          <cell r="AE58">
            <v>3.7461946368000001E-2</v>
          </cell>
          <cell r="AF58">
            <v>5.9435200000000016E-3</v>
          </cell>
          <cell r="AG58">
            <v>1.5071999999999998E-3</v>
          </cell>
        </row>
        <row r="59">
          <cell r="R59">
            <v>2.5817172509004321E-2</v>
          </cell>
          <cell r="W59">
            <v>384.37776868965534</v>
          </cell>
          <cell r="X59">
            <v>310.49144395409644</v>
          </cell>
          <cell r="Y59">
            <v>27.274882252800001</v>
          </cell>
          <cell r="Z59">
            <v>4.3385092413793123</v>
          </cell>
          <cell r="AA59">
            <v>1.1036027586206896</v>
          </cell>
          <cell r="AC59">
            <v>0.52829172000000024</v>
          </cell>
          <cell r="AD59">
            <v>0.4267417950079998</v>
          </cell>
          <cell r="AE59">
            <v>3.7486804992000002E-2</v>
          </cell>
          <cell r="AF59">
            <v>5.962880000000002E-3</v>
          </cell>
          <cell r="AG59">
            <v>1.5167999999999998E-3</v>
          </cell>
        </row>
        <row r="60">
          <cell r="R60">
            <v>2.4694686747743264E-2</v>
          </cell>
          <cell r="W60">
            <v>378.14905557366779</v>
          </cell>
          <cell r="X60">
            <v>306.80189907416661</v>
          </cell>
          <cell r="Y60">
            <v>26.904917352165516</v>
          </cell>
          <cell r="Z60">
            <v>4.2907100689655175</v>
          </cell>
          <cell r="AA60">
            <v>1.0947972413793101</v>
          </cell>
          <cell r="AC60">
            <v>0.52722704863636383</v>
          </cell>
          <cell r="AD60">
            <v>0.42775264774763616</v>
          </cell>
          <cell r="AE60">
            <v>3.7511663616000002E-2</v>
          </cell>
          <cell r="AF60">
            <v>5.9822400000000015E-3</v>
          </cell>
          <cell r="AG60">
            <v>1.5263999999999998E-3</v>
          </cell>
        </row>
        <row r="61">
          <cell r="R61">
            <v>2.3572200986482206E-2</v>
          </cell>
          <cell r="W61">
            <v>371.94237014106602</v>
          </cell>
          <cell r="X61">
            <v>303.09143999962367</v>
          </cell>
          <cell r="Y61">
            <v>26.534438135172415</v>
          </cell>
          <cell r="Z61">
            <v>4.2425103448275872</v>
          </cell>
          <cell r="AA61">
            <v>1.0857931034482757</v>
          </cell>
          <cell r="AC61">
            <v>0.52616237727272752</v>
          </cell>
          <cell r="AD61">
            <v>0.42876350048727252</v>
          </cell>
          <cell r="AE61">
            <v>3.7536522240000002E-2</v>
          </cell>
          <cell r="AF61">
            <v>6.0016000000000019E-3</v>
          </cell>
          <cell r="AG61">
            <v>1.5359999999999998E-3</v>
          </cell>
        </row>
        <row r="62">
          <cell r="R62">
            <v>2.2449715225221149E-2</v>
          </cell>
          <cell r="W62">
            <v>365.75771239184962</v>
          </cell>
          <cell r="X62">
            <v>299.36006673046751</v>
          </cell>
          <cell r="Y62">
            <v>26.163444601820686</v>
          </cell>
          <cell r="Z62">
            <v>4.1939100689655175</v>
          </cell>
          <cell r="AA62">
            <v>1.076590344827586</v>
          </cell>
          <cell r="AC62">
            <v>0.52509770590909111</v>
          </cell>
          <cell r="AD62">
            <v>0.42977435322690888</v>
          </cell>
          <cell r="AE62">
            <v>3.7561380864000002E-2</v>
          </cell>
          <cell r="AF62">
            <v>6.0209600000000014E-3</v>
          </cell>
          <cell r="AG62">
            <v>1.5455999999999998E-3</v>
          </cell>
        </row>
        <row r="63">
          <cell r="R63">
            <v>2.1327229463960092E-2</v>
          </cell>
          <cell r="W63">
            <v>359.595082326019</v>
          </cell>
          <cell r="X63">
            <v>295.60777926669829</v>
          </cell>
          <cell r="Y63">
            <v>25.791936752110349</v>
          </cell>
          <cell r="Z63">
            <v>4.1449092413793123</v>
          </cell>
          <cell r="AA63">
            <v>1.0671889655172413</v>
          </cell>
          <cell r="AC63">
            <v>0.5240330345454548</v>
          </cell>
          <cell r="AD63">
            <v>0.43078520596654524</v>
          </cell>
          <cell r="AE63">
            <v>3.7586239488000002E-2</v>
          </cell>
          <cell r="AF63">
            <v>6.0403200000000018E-3</v>
          </cell>
          <cell r="AG63">
            <v>1.5551999999999999E-3</v>
          </cell>
        </row>
        <row r="64">
          <cell r="R64">
            <v>2.0204743702699032E-2</v>
          </cell>
          <cell r="W64">
            <v>353.45447994357386</v>
          </cell>
          <cell r="X64">
            <v>291.8345776083159</v>
          </cell>
          <cell r="Y64">
            <v>25.419914586041383</v>
          </cell>
          <cell r="Z64">
            <v>4.0955078620689669</v>
          </cell>
          <cell r="AA64">
            <v>1.0575889655172415</v>
          </cell>
          <cell r="AC64">
            <v>0.52296836318181839</v>
          </cell>
          <cell r="AD64">
            <v>0.4317960587061816</v>
          </cell>
          <cell r="AE64">
            <v>3.7611098112000002E-2</v>
          </cell>
          <cell r="AF64">
            <v>6.0596800000000013E-3</v>
          </cell>
          <cell r="AG64">
            <v>1.5647999999999999E-3</v>
          </cell>
        </row>
        <row r="65">
          <cell r="R65">
            <v>1.9082257941437978E-2</v>
          </cell>
          <cell r="W65">
            <v>347.33590524451427</v>
          </cell>
          <cell r="X65">
            <v>288.04046175532022</v>
          </cell>
          <cell r="Y65">
            <v>25.047378103613795</v>
          </cell>
          <cell r="Z65">
            <v>4.0457059310344841</v>
          </cell>
          <cell r="AA65">
            <v>1.047790344827586</v>
          </cell>
          <cell r="AC65">
            <v>0.52190369181818208</v>
          </cell>
          <cell r="AD65">
            <v>0.43280691144581795</v>
          </cell>
          <cell r="AE65">
            <v>3.7635956736000002E-2</v>
          </cell>
          <cell r="AF65">
            <v>6.0790400000000017E-3</v>
          </cell>
          <cell r="AG65">
            <v>1.5743999999999999E-3</v>
          </cell>
        </row>
        <row r="66">
          <cell r="R66">
            <v>1.9385150924635407E-2</v>
          </cell>
          <cell r="W66">
            <v>341.23935822884027</v>
          </cell>
          <cell r="X66">
            <v>284.22543170771149</v>
          </cell>
          <cell r="Y66">
            <v>24.674327304827589</v>
          </cell>
          <cell r="Z66">
            <v>3.9955034482758638</v>
          </cell>
          <cell r="AA66">
            <v>1.0377931034482759</v>
          </cell>
          <cell r="AC66">
            <v>0.52083902045454566</v>
          </cell>
          <cell r="AD66">
            <v>0.43381776418545437</v>
          </cell>
          <cell r="AE66">
            <v>3.7660815360000002E-2</v>
          </cell>
          <cell r="AF66">
            <v>6.0984000000000021E-3</v>
          </cell>
          <cell r="AG66">
            <v>1.5839999999999999E-3</v>
          </cell>
        </row>
        <row r="67">
          <cell r="R67">
            <v>1.9688043907832836E-2</v>
          </cell>
          <cell r="W67">
            <v>335.16483889655183</v>
          </cell>
          <cell r="X67">
            <v>280.38948746548954</v>
          </cell>
          <cell r="Y67">
            <v>24.300762189682757</v>
          </cell>
          <cell r="Z67">
            <v>3.9449004137931043</v>
          </cell>
          <cell r="AA67">
            <v>1.0275972413793102</v>
          </cell>
          <cell r="AC67">
            <v>0.51977434909090925</v>
          </cell>
          <cell r="AD67">
            <v>0.43482861692509073</v>
          </cell>
          <cell r="AE67">
            <v>3.7685673984000002E-2</v>
          </cell>
          <cell r="AF67">
            <v>6.1177600000000016E-3</v>
          </cell>
          <cell r="AG67">
            <v>1.5935999999999997E-3</v>
          </cell>
        </row>
        <row r="68">
          <cell r="R68">
            <v>1.9990936891030264E-2</v>
          </cell>
          <cell r="W68">
            <v>329.11234724764904</v>
          </cell>
          <cell r="X68">
            <v>276.53262902865441</v>
          </cell>
          <cell r="Y68">
            <v>23.926682758179311</v>
          </cell>
          <cell r="Z68">
            <v>3.8938968275862083</v>
          </cell>
          <cell r="AA68">
            <v>1.0172027586206895</v>
          </cell>
          <cell r="AC68">
            <v>0.51870967772727294</v>
          </cell>
          <cell r="AD68">
            <v>0.43583946966472709</v>
          </cell>
          <cell r="AE68">
            <v>3.7710532608000003E-2</v>
          </cell>
          <cell r="AF68">
            <v>6.137120000000002E-3</v>
          </cell>
          <cell r="AG68">
            <v>1.6031999999999997E-3</v>
          </cell>
        </row>
        <row r="69">
          <cell r="R69">
            <v>2.029382987422769E-2</v>
          </cell>
          <cell r="W69">
            <v>323.08188328213174</v>
          </cell>
          <cell r="X69">
            <v>272.65485639720612</v>
          </cell>
          <cell r="Y69">
            <v>23.552089010317239</v>
          </cell>
          <cell r="Z69">
            <v>3.842492689655173</v>
          </cell>
          <cell r="AA69">
            <v>1.0066096551724135</v>
          </cell>
          <cell r="AC69">
            <v>0.51764500636363653</v>
          </cell>
          <cell r="AD69">
            <v>0.43685032240436344</v>
          </cell>
          <cell r="AE69">
            <v>3.7735391232000003E-2</v>
          </cell>
          <cell r="AF69">
            <v>6.1564800000000015E-3</v>
          </cell>
          <cell r="AG69">
            <v>1.6127999999999997E-3</v>
          </cell>
        </row>
        <row r="70">
          <cell r="R70">
            <v>2.0596722857425118E-2</v>
          </cell>
          <cell r="W70">
            <v>317.07344700000016</v>
          </cell>
          <cell r="X70">
            <v>268.75616957114471</v>
          </cell>
          <cell r="Y70">
            <v>23.176980946096556</v>
          </cell>
          <cell r="Z70">
            <v>3.7906880000000016</v>
          </cell>
          <cell r="AA70">
            <v>0.99581793103448268</v>
          </cell>
          <cell r="AC70">
            <v>0.51658033500000022</v>
          </cell>
          <cell r="AD70">
            <v>0.4378611751439998</v>
          </cell>
          <cell r="AE70">
            <v>3.7760249856000003E-2</v>
          </cell>
          <cell r="AF70">
            <v>6.1758400000000019E-3</v>
          </cell>
          <cell r="AG70">
            <v>1.6223999999999998E-3</v>
          </cell>
        </row>
        <row r="71">
          <cell r="R71">
            <v>2.0899615840622547E-2</v>
          </cell>
          <cell r="W71">
            <v>311.08703840125401</v>
          </cell>
          <cell r="X71">
            <v>264.83656855047008</v>
          </cell>
          <cell r="Y71">
            <v>22.801358565517244</v>
          </cell>
          <cell r="Z71">
            <v>3.7384827586206906</v>
          </cell>
          <cell r="AA71">
            <v>0.98482758620689637</v>
          </cell>
          <cell r="AC71">
            <v>0.51551566363636381</v>
          </cell>
          <cell r="AD71">
            <v>0.43887202788363616</v>
          </cell>
          <cell r="AE71">
            <v>3.7785108480000003E-2</v>
          </cell>
          <cell r="AF71">
            <v>6.1952000000000014E-3</v>
          </cell>
          <cell r="AG71">
            <v>1.6319999999999998E-3</v>
          </cell>
        </row>
        <row r="72">
          <cell r="R72">
            <v>2.1202508823819976E-2</v>
          </cell>
          <cell r="W72">
            <v>305.12265748589357</v>
          </cell>
          <cell r="X72">
            <v>260.89605333518233</v>
          </cell>
          <cell r="Y72">
            <v>22.425221868579314</v>
          </cell>
          <cell r="Z72">
            <v>3.6858769655172425</v>
          </cell>
          <cell r="AA72">
            <v>0.97363862068965512</v>
          </cell>
          <cell r="AC72">
            <v>0.5144509922727275</v>
          </cell>
          <cell r="AD72">
            <v>0.43988288062327252</v>
          </cell>
          <cell r="AE72">
            <v>3.7809967104000003E-2</v>
          </cell>
          <cell r="AF72">
            <v>6.2145600000000018E-3</v>
          </cell>
          <cell r="AG72">
            <v>1.6415999999999998E-3</v>
          </cell>
        </row>
        <row r="73">
          <cell r="R73">
            <v>2.1505401807017405E-2</v>
          </cell>
          <cell r="W73">
            <v>299.18030425391862</v>
          </cell>
          <cell r="X73">
            <v>256.93462392528141</v>
          </cell>
          <cell r="Y73">
            <v>22.048570855282762</v>
          </cell>
          <cell r="Z73">
            <v>3.6328706206896562</v>
          </cell>
          <cell r="AA73">
            <v>0.96225103448275862</v>
          </cell>
          <cell r="AC73">
            <v>0.51338632090909109</v>
          </cell>
          <cell r="AD73">
            <v>0.44089373336290888</v>
          </cell>
          <cell r="AE73">
            <v>3.7834825728000003E-2</v>
          </cell>
          <cell r="AF73">
            <v>6.2339200000000013E-3</v>
          </cell>
          <cell r="AG73">
            <v>1.6511999999999998E-3</v>
          </cell>
        </row>
        <row r="74">
          <cell r="R74">
            <v>2.1808294790214833E-2</v>
          </cell>
          <cell r="W74">
            <v>293.25997870532927</v>
          </cell>
          <cell r="X74">
            <v>252.95228032076727</v>
          </cell>
          <cell r="Y74">
            <v>21.671405525627588</v>
          </cell>
          <cell r="Z74">
            <v>3.5794637241379319</v>
          </cell>
          <cell r="AA74">
            <v>0.95066482758620674</v>
          </cell>
          <cell r="AC74">
            <v>0.51232164954545478</v>
          </cell>
          <cell r="AD74">
            <v>0.44190458610254524</v>
          </cell>
          <cell r="AE74">
            <v>3.7859684352000003E-2</v>
          </cell>
          <cell r="AF74">
            <v>6.2532800000000017E-3</v>
          </cell>
          <cell r="AG74">
            <v>1.6607999999999998E-3</v>
          </cell>
        </row>
        <row r="75">
          <cell r="R75">
            <v>2.2111187773412262E-2</v>
          </cell>
          <cell r="W75">
            <v>287.36168084012553</v>
          </cell>
          <cell r="X75">
            <v>248.94902252164002</v>
          </cell>
          <cell r="Y75">
            <v>21.293725879613795</v>
          </cell>
          <cell r="Z75">
            <v>3.5256562758620702</v>
          </cell>
          <cell r="AA75">
            <v>0.93887999999999994</v>
          </cell>
          <cell r="AC75">
            <v>0.51125697818181837</v>
          </cell>
          <cell r="AD75">
            <v>0.4429154388421816</v>
          </cell>
          <cell r="AE75">
            <v>3.7884542976000003E-2</v>
          </cell>
          <cell r="AF75">
            <v>6.2726400000000021E-3</v>
          </cell>
          <cell r="AG75">
            <v>1.6703999999999998E-3</v>
          </cell>
        </row>
        <row r="76">
          <cell r="R76">
            <v>2.2414080756609688E-2</v>
          </cell>
          <cell r="W76">
            <v>281.48541065830733</v>
          </cell>
          <cell r="X76">
            <v>244.92485052789957</v>
          </cell>
          <cell r="Y76">
            <v>20.915531917241378</v>
          </cell>
          <cell r="Z76">
            <v>3.4714482758620693</v>
          </cell>
          <cell r="AA76">
            <v>0.92689655172413765</v>
          </cell>
          <cell r="AC76">
            <v>0.51019230681818206</v>
          </cell>
          <cell r="AD76">
            <v>0.44392629158181801</v>
          </cell>
          <cell r="AE76">
            <v>3.7909401600000003E-2</v>
          </cell>
          <cell r="AF76">
            <v>6.2920000000000016E-3</v>
          </cell>
          <cell r="AG76">
            <v>1.6799999999999996E-3</v>
          </cell>
        </row>
        <row r="77">
          <cell r="R77">
            <v>2.2716973739807116E-2</v>
          </cell>
          <cell r="W77">
            <v>275.63116815987473</v>
          </cell>
          <cell r="X77">
            <v>240.87976433954603</v>
          </cell>
          <cell r="Y77">
            <v>20.536823638510349</v>
          </cell>
          <cell r="Z77">
            <v>3.4168397241379327</v>
          </cell>
          <cell r="AA77">
            <v>0.91471448275862066</v>
          </cell>
          <cell r="AC77">
            <v>0.50912763545454565</v>
          </cell>
          <cell r="AD77">
            <v>0.44493714432145437</v>
          </cell>
          <cell r="AE77">
            <v>3.7934260224000003E-2</v>
          </cell>
          <cell r="AF77">
            <v>6.311360000000002E-3</v>
          </cell>
          <cell r="AG77">
            <v>1.6895999999999997E-3</v>
          </cell>
        </row>
        <row r="78">
          <cell r="R78">
            <v>2.3019866723004545E-2</v>
          </cell>
          <cell r="W78">
            <v>269.79895334482774</v>
          </cell>
          <cell r="X78">
            <v>236.81376395657921</v>
          </cell>
          <cell r="Y78">
            <v>20.157601043420691</v>
          </cell>
          <cell r="Z78">
            <v>3.361830620689656</v>
          </cell>
          <cell r="AA78">
            <v>0.90233379310344808</v>
          </cell>
          <cell r="AC78">
            <v>0.50806296409090934</v>
          </cell>
          <cell r="AD78">
            <v>0.44594799706109073</v>
          </cell>
          <cell r="AE78">
            <v>3.7959118848000004E-2</v>
          </cell>
          <cell r="AF78">
            <v>6.3307200000000015E-3</v>
          </cell>
          <cell r="AG78">
            <v>1.6991999999999997E-3</v>
          </cell>
        </row>
        <row r="79">
          <cell r="R79">
            <v>1.8209073441072077</v>
          </cell>
          <cell r="W79">
            <v>263.98876621316629</v>
          </cell>
          <cell r="X79">
            <v>232.7268493789993</v>
          </cell>
          <cell r="Y79">
            <v>19.777864131972418</v>
          </cell>
          <cell r="Z79">
            <v>3.3064209655172427</v>
          </cell>
          <cell r="AA79">
            <v>0.88975448275862057</v>
          </cell>
          <cell r="AC79">
            <v>0.50699829272727293</v>
          </cell>
          <cell r="AD79">
            <v>0.44695884980072709</v>
          </cell>
          <cell r="AE79">
            <v>3.7983977472000004E-2</v>
          </cell>
          <cell r="AF79">
            <v>6.3500800000000019E-3</v>
          </cell>
          <cell r="AG79">
            <v>1.7087999999999997E-3</v>
          </cell>
        </row>
        <row r="80">
          <cell r="R80">
            <v>1.572548153140173</v>
          </cell>
          <cell r="W80">
            <v>258.20060676489038</v>
          </cell>
          <cell r="X80">
            <v>228.61902060680615</v>
          </cell>
          <cell r="Y80">
            <v>19.397612904165516</v>
          </cell>
          <cell r="Z80">
            <v>3.2506107586206903</v>
          </cell>
          <cell r="AA80">
            <v>0.87697655172413769</v>
          </cell>
          <cell r="AC80">
            <v>0.50593362136363662</v>
          </cell>
          <cell r="AD80">
            <v>0.44796970254036345</v>
          </cell>
          <cell r="AE80">
            <v>3.8008836096000004E-2</v>
          </cell>
          <cell r="AF80">
            <v>6.3694400000000014E-3</v>
          </cell>
          <cell r="AG80">
            <v>1.7183999999999997E-3</v>
          </cell>
        </row>
        <row r="81">
          <cell r="R81">
            <v>1.3296398729137613</v>
          </cell>
          <cell r="W81">
            <v>252.43447500000011</v>
          </cell>
          <cell r="X81">
            <v>224.4902776399999</v>
          </cell>
          <cell r="Y81">
            <v>19.016847360000003</v>
          </cell>
          <cell r="Z81">
            <v>3.1944000000000008</v>
          </cell>
          <cell r="AA81">
            <v>0.86399999999999988</v>
          </cell>
          <cell r="AC81">
            <v>0.50486895000000021</v>
          </cell>
          <cell r="AD81">
            <v>0.4489805552799998</v>
          </cell>
          <cell r="AE81">
            <v>3.8033694720000004E-2</v>
          </cell>
          <cell r="AF81">
            <v>6.3888000000000018E-3</v>
          </cell>
          <cell r="AG81">
            <v>1.7279999999999997E-3</v>
          </cell>
        </row>
        <row r="82">
          <cell r="R82">
            <v>1.0921825034279726</v>
          </cell>
          <cell r="W82">
            <v>251.17370503875009</v>
          </cell>
          <cell r="X82">
            <v>224.13955671684883</v>
          </cell>
          <cell r="Y82">
            <v>18.962934597734399</v>
          </cell>
          <cell r="Z82">
            <v>3.191711380000001</v>
          </cell>
          <cell r="AA82">
            <v>0.86542559999999991</v>
          </cell>
          <cell r="AC82">
            <v>0.50402750175000022</v>
          </cell>
          <cell r="AD82">
            <v>0.44977837468263981</v>
          </cell>
          <cell r="AE82">
            <v>3.8052711567360002E-2</v>
          </cell>
          <cell r="AF82">
            <v>6.4047720000000022E-3</v>
          </cell>
          <cell r="AG82">
            <v>1.7366399999999998E-3</v>
          </cell>
        </row>
        <row r="83">
          <cell r="R83">
            <v>0.85472513394218408</v>
          </cell>
          <cell r="W83">
            <v>249.91573990500015</v>
          </cell>
          <cell r="X83">
            <v>223.78617639568901</v>
          </cell>
          <cell r="Y83">
            <v>18.908958445977603</v>
          </cell>
          <cell r="Z83">
            <v>3.1889695200000014</v>
          </cell>
          <cell r="AA83">
            <v>0.86682239999999999</v>
          </cell>
          <cell r="AC83">
            <v>0.50318605350000023</v>
          </cell>
          <cell r="AD83">
            <v>0.45057619408527982</v>
          </cell>
          <cell r="AE83">
            <v>3.8071728414720001E-2</v>
          </cell>
          <cell r="AF83">
            <v>6.4207440000000017E-3</v>
          </cell>
          <cell r="AG83">
            <v>1.7452799999999997E-3</v>
          </cell>
        </row>
        <row r="84">
          <cell r="R84">
            <v>0.67921212443781254</v>
          </cell>
          <cell r="W84">
            <v>248.66057959875008</v>
          </cell>
          <cell r="X84">
            <v>223.43013667652031</v>
          </cell>
          <cell r="Y84">
            <v>18.854918904729601</v>
          </cell>
          <cell r="Z84">
            <v>3.1861744200000008</v>
          </cell>
          <cell r="AA84">
            <v>0.86819039999999992</v>
          </cell>
          <cell r="AC84">
            <v>0.50234460525000013</v>
          </cell>
          <cell r="AD84">
            <v>0.45137401348791983</v>
          </cell>
          <cell r="AE84">
            <v>3.8090745262080006E-2</v>
          </cell>
          <cell r="AF84">
            <v>6.436716000000002E-3</v>
          </cell>
          <cell r="AG84">
            <v>1.7539199999999997E-3</v>
          </cell>
        </row>
        <row r="85">
          <cell r="R85">
            <v>0.59661565490556434</v>
          </cell>
          <cell r="W85">
            <v>247.40822412000006</v>
          </cell>
          <cell r="X85">
            <v>223.07143755934285</v>
          </cell>
          <cell r="Y85">
            <v>18.800815973990403</v>
          </cell>
          <cell r="Z85">
            <v>3.1833260800000005</v>
          </cell>
          <cell r="AA85">
            <v>0.8695295999999999</v>
          </cell>
          <cell r="AC85">
            <v>0.50150315700000014</v>
          </cell>
          <cell r="AD85">
            <v>0.45217183289055984</v>
          </cell>
          <cell r="AE85">
            <v>3.8109762109440004E-2</v>
          </cell>
          <cell r="AF85">
            <v>6.4526880000000016E-3</v>
          </cell>
          <cell r="AG85">
            <v>1.7625599999999998E-3</v>
          </cell>
        </row>
        <row r="86">
          <cell r="R86">
            <v>0.51401918537331626</v>
          </cell>
          <cell r="W86">
            <v>246.1586734687501</v>
          </cell>
          <cell r="X86">
            <v>222.7100790441566</v>
          </cell>
          <cell r="Y86">
            <v>18.746649653760002</v>
          </cell>
          <cell r="Z86">
            <v>3.1804245000000009</v>
          </cell>
          <cell r="AA86">
            <v>0.87083999999999984</v>
          </cell>
          <cell r="AC86">
            <v>0.50066170875000016</v>
          </cell>
          <cell r="AD86">
            <v>0.45296965229319985</v>
          </cell>
          <cell r="AE86">
            <v>3.8128778956800002E-2</v>
          </cell>
          <cell r="AF86">
            <v>6.4686600000000019E-3</v>
          </cell>
          <cell r="AG86">
            <v>1.7711999999999997E-3</v>
          </cell>
        </row>
        <row r="87">
          <cell r="R87">
            <v>0.43142271584106812</v>
          </cell>
          <cell r="W87">
            <v>244.91192764500008</v>
          </cell>
          <cell r="X87">
            <v>222.34606113096154</v>
          </cell>
          <cell r="Y87">
            <v>18.692419944038399</v>
          </cell>
          <cell r="Z87">
            <v>3.1774696800000006</v>
          </cell>
          <cell r="AA87">
            <v>0.87212159999999983</v>
          </cell>
          <cell r="AC87">
            <v>0.49982026050000017</v>
          </cell>
          <cell r="AD87">
            <v>0.45376747169583986</v>
          </cell>
          <cell r="AE87">
            <v>3.8147795804160001E-2</v>
          </cell>
          <cell r="AF87">
            <v>6.4846320000000015E-3</v>
          </cell>
          <cell r="AG87">
            <v>1.7798399999999998E-3</v>
          </cell>
        </row>
        <row r="88">
          <cell r="R88">
            <v>0.34882624630881998</v>
          </cell>
          <cell r="W88">
            <v>243.66798664875006</v>
          </cell>
          <cell r="X88">
            <v>221.97938381975766</v>
          </cell>
          <cell r="Y88">
            <v>18.638126844825603</v>
          </cell>
          <cell r="Z88">
            <v>3.1744616200000007</v>
          </cell>
          <cell r="AA88">
            <v>0.87337439999999977</v>
          </cell>
          <cell r="AC88">
            <v>0.49897881225000013</v>
          </cell>
          <cell r="AD88">
            <v>0.45456529109847987</v>
          </cell>
          <cell r="AE88">
            <v>3.8166812651520006E-2</v>
          </cell>
          <cell r="AF88">
            <v>6.5006040000000018E-3</v>
          </cell>
          <cell r="AG88">
            <v>1.7884799999999996E-3</v>
          </cell>
        </row>
        <row r="89">
          <cell r="R89">
            <v>0.26622977677657178</v>
          </cell>
          <cell r="W89">
            <v>242.42685048000007</v>
          </cell>
          <cell r="X89">
            <v>221.610047110545</v>
          </cell>
          <cell r="Y89">
            <v>18.583770356121605</v>
          </cell>
          <cell r="Z89">
            <v>3.1714003200000014</v>
          </cell>
          <cell r="AA89">
            <v>0.87459839999999989</v>
          </cell>
          <cell r="AC89">
            <v>0.49813736400000014</v>
          </cell>
          <cell r="AD89">
            <v>0.45536311050111983</v>
          </cell>
          <cell r="AE89">
            <v>3.8185829498880004E-2</v>
          </cell>
          <cell r="AF89">
            <v>6.5165760000000022E-3</v>
          </cell>
          <cell r="AG89">
            <v>1.7971199999999997E-3</v>
          </cell>
        </row>
        <row r="90">
          <cell r="R90">
            <v>0.24697751957202035</v>
          </cell>
          <cell r="W90">
            <v>241.18851913875008</v>
          </cell>
          <cell r="X90">
            <v>221.23805100332353</v>
          </cell>
          <cell r="Y90">
            <v>18.5293504779264</v>
          </cell>
          <cell r="Z90">
            <v>3.1682857800000011</v>
          </cell>
          <cell r="AA90">
            <v>0.87579359999999995</v>
          </cell>
          <cell r="AC90">
            <v>0.49729591575000015</v>
          </cell>
          <cell r="AD90">
            <v>0.45616092990375984</v>
          </cell>
          <cell r="AE90">
            <v>3.8204846346240003E-2</v>
          </cell>
          <cell r="AF90">
            <v>6.5325480000000017E-3</v>
          </cell>
          <cell r="AG90">
            <v>1.8057599999999998E-3</v>
          </cell>
        </row>
        <row r="91">
          <cell r="R91">
            <v>0.22772526236746896</v>
          </cell>
          <cell r="W91">
            <v>239.95299262500004</v>
          </cell>
          <cell r="X91">
            <v>220.86339549809324</v>
          </cell>
          <cell r="Y91">
            <v>18.474867210239999</v>
          </cell>
          <cell r="Z91">
            <v>3.165118000000001</v>
          </cell>
          <cell r="AA91">
            <v>0.87695999999999985</v>
          </cell>
          <cell r="AC91">
            <v>0.49645446750000011</v>
          </cell>
          <cell r="AD91">
            <v>0.45695874930639985</v>
          </cell>
          <cell r="AE91">
            <v>3.8223863193600001E-2</v>
          </cell>
          <cell r="AF91">
            <v>6.5485200000000021E-3</v>
          </cell>
          <cell r="AG91">
            <v>1.8143999999999997E-3</v>
          </cell>
        </row>
        <row r="92">
          <cell r="R92">
            <v>0.20847300516291753</v>
          </cell>
          <cell r="W92">
            <v>238.72027093875008</v>
          </cell>
          <cell r="X92">
            <v>220.4860805948542</v>
          </cell>
          <cell r="Y92">
            <v>18.420320553062403</v>
          </cell>
          <cell r="Z92">
            <v>3.1618969800000007</v>
          </cell>
          <cell r="AA92">
            <v>0.87809759999999992</v>
          </cell>
          <cell r="AC92">
            <v>0.49561301925000012</v>
          </cell>
          <cell r="AD92">
            <v>0.45775656870903986</v>
          </cell>
          <cell r="AE92">
            <v>3.8242880040960006E-2</v>
          </cell>
          <cell r="AF92">
            <v>6.5644920000000016E-3</v>
          </cell>
          <cell r="AG92">
            <v>1.8230399999999997E-3</v>
          </cell>
        </row>
        <row r="93">
          <cell r="R93">
            <v>0.18922074795836613</v>
          </cell>
          <cell r="W93">
            <v>237.49035408000006</v>
          </cell>
          <cell r="X93">
            <v>220.10610629360633</v>
          </cell>
          <cell r="Y93">
            <v>18.365710506393601</v>
          </cell>
          <cell r="Z93">
            <v>3.1586227200000008</v>
          </cell>
          <cell r="AA93">
            <v>0.87920639999999994</v>
          </cell>
          <cell r="AC93">
            <v>0.49477157100000013</v>
          </cell>
          <cell r="AD93">
            <v>0.45855438811167987</v>
          </cell>
          <cell r="AE93">
            <v>3.8261896888320004E-2</v>
          </cell>
          <cell r="AF93">
            <v>6.580464000000002E-3</v>
          </cell>
          <cell r="AG93">
            <v>1.8316799999999998E-3</v>
          </cell>
        </row>
        <row r="94">
          <cell r="R94">
            <v>0.1699684907538147</v>
          </cell>
          <cell r="W94">
            <v>236.26324204875004</v>
          </cell>
          <cell r="X94">
            <v>219.72347259434966</v>
          </cell>
          <cell r="Y94">
            <v>18.311037070233599</v>
          </cell>
          <cell r="Z94">
            <v>3.1552952200000006</v>
          </cell>
          <cell r="AA94">
            <v>0.8802863999999998</v>
          </cell>
          <cell r="AC94">
            <v>0.49393012275000009</v>
          </cell>
          <cell r="AD94">
            <v>0.45935220751431988</v>
          </cell>
          <cell r="AE94">
            <v>3.8280913735680003E-2</v>
          </cell>
          <cell r="AF94">
            <v>6.5964360000000015E-3</v>
          </cell>
          <cell r="AG94">
            <v>1.8403199999999997E-3</v>
          </cell>
        </row>
        <row r="95">
          <cell r="R95">
            <v>0.15071623354926328</v>
          </cell>
          <cell r="W95">
            <v>235.03893484500006</v>
          </cell>
          <cell r="X95">
            <v>219.33817949708421</v>
          </cell>
          <cell r="Y95">
            <v>18.256300244582402</v>
          </cell>
          <cell r="Z95">
            <v>3.1519144800000012</v>
          </cell>
          <cell r="AA95">
            <v>0.88133759999999994</v>
          </cell>
          <cell r="AC95">
            <v>0.4930886745000001</v>
          </cell>
          <cell r="AD95">
            <v>0.46015002691695989</v>
          </cell>
          <cell r="AE95">
            <v>3.8299930583040001E-2</v>
          </cell>
          <cell r="AF95">
            <v>6.6124080000000019E-3</v>
          </cell>
          <cell r="AG95">
            <v>1.8489599999999998E-3</v>
          </cell>
        </row>
        <row r="96">
          <cell r="R96">
            <v>0.13146397634471188</v>
          </cell>
          <cell r="W96">
            <v>233.81743246875004</v>
          </cell>
          <cell r="X96">
            <v>218.95022700180996</v>
          </cell>
          <cell r="Y96">
            <v>18.201500029439998</v>
          </cell>
          <cell r="Z96">
            <v>3.1484805000000007</v>
          </cell>
          <cell r="AA96">
            <v>0.88235999999999981</v>
          </cell>
          <cell r="AC96">
            <v>0.49224722625000006</v>
          </cell>
          <cell r="AD96">
            <v>0.4609478463195999</v>
          </cell>
          <cell r="AE96">
            <v>3.8318947430399999E-2</v>
          </cell>
          <cell r="AF96">
            <v>6.6283800000000014E-3</v>
          </cell>
          <cell r="AG96">
            <v>1.8575999999999996E-3</v>
          </cell>
        </row>
        <row r="97">
          <cell r="R97">
            <v>0.11221171914016045</v>
          </cell>
          <cell r="W97">
            <v>232.59873492000003</v>
          </cell>
          <cell r="X97">
            <v>218.55961510852688</v>
          </cell>
          <cell r="Y97">
            <v>18.146636424806402</v>
          </cell>
          <cell r="Z97">
            <v>3.1449932800000009</v>
          </cell>
          <cell r="AA97">
            <v>0.88335359999999985</v>
          </cell>
          <cell r="AC97">
            <v>0.49140577800000007</v>
          </cell>
          <cell r="AD97">
            <v>0.46174566572223991</v>
          </cell>
          <cell r="AE97">
            <v>3.8337964277760005E-2</v>
          </cell>
          <cell r="AF97">
            <v>6.6443520000000018E-3</v>
          </cell>
          <cell r="AG97">
            <v>1.8662399999999997E-3</v>
          </cell>
        </row>
        <row r="98">
          <cell r="R98">
            <v>9.2959461935609028E-2</v>
          </cell>
          <cell r="W98">
            <v>231.38284219875004</v>
          </cell>
          <cell r="X98">
            <v>218.16634381723503</v>
          </cell>
          <cell r="Y98">
            <v>18.0917094306816</v>
          </cell>
          <cell r="Z98">
            <v>3.1414528200000014</v>
          </cell>
          <cell r="AA98">
            <v>0.88431839999999995</v>
          </cell>
          <cell r="AC98">
            <v>0.49056432975000008</v>
          </cell>
          <cell r="AD98">
            <v>0.46254348512487992</v>
          </cell>
          <cell r="AE98">
            <v>3.8356981125120003E-2</v>
          </cell>
          <cell r="AF98">
            <v>6.6603240000000022E-3</v>
          </cell>
          <cell r="AG98">
            <v>1.8748799999999998E-3</v>
          </cell>
        </row>
        <row r="99">
          <cell r="R99">
            <v>8.1527011846405206E-2</v>
          </cell>
          <cell r="W99">
            <v>230.16975430500003</v>
          </cell>
          <cell r="X99">
            <v>217.77041312793438</v>
          </cell>
          <cell r="Y99">
            <v>18.036719047065599</v>
          </cell>
          <cell r="Z99">
            <v>3.1378591200000008</v>
          </cell>
          <cell r="AA99">
            <v>0.88525439999999977</v>
          </cell>
          <cell r="AC99">
            <v>0.48972288150000004</v>
          </cell>
          <cell r="AD99">
            <v>0.46334130452751993</v>
          </cell>
          <cell r="AE99">
            <v>3.8375997972480001E-2</v>
          </cell>
          <cell r="AF99">
            <v>6.6762960000000017E-3</v>
          </cell>
          <cell r="AG99">
            <v>1.8835199999999996E-3</v>
          </cell>
        </row>
        <row r="100">
          <cell r="R100">
            <v>7.7914368872549003E-2</v>
          </cell>
          <cell r="W100">
            <v>228.95947123875001</v>
          </cell>
          <cell r="X100">
            <v>217.37182304062489</v>
          </cell>
          <cell r="Y100">
            <v>17.981665273958399</v>
          </cell>
          <cell r="Z100">
            <v>3.1342121800000009</v>
          </cell>
          <cell r="AA100">
            <v>0.88616159999999988</v>
          </cell>
          <cell r="AC100">
            <v>0.48888143325000005</v>
          </cell>
          <cell r="AD100">
            <v>0.46413912393015994</v>
          </cell>
          <cell r="AE100">
            <v>3.839501481984E-2</v>
          </cell>
          <cell r="AF100">
            <v>6.6922680000000021E-3</v>
          </cell>
          <cell r="AG100">
            <v>1.8921599999999997E-3</v>
          </cell>
        </row>
        <row r="101">
          <cell r="R101">
            <v>7.43017258986928E-2</v>
          </cell>
          <cell r="W101">
            <v>227.75199300000003</v>
          </cell>
          <cell r="X101">
            <v>216.97057355530666</v>
          </cell>
          <cell r="Y101">
            <v>17.926548111360002</v>
          </cell>
          <cell r="Z101">
            <v>3.1305120000000008</v>
          </cell>
          <cell r="AA101">
            <v>0.88703999999999994</v>
          </cell>
          <cell r="AC101">
            <v>0.48803998500000006</v>
          </cell>
          <cell r="AD101">
            <v>0.46493694333279995</v>
          </cell>
          <cell r="AE101">
            <v>3.8414031667200005E-2</v>
          </cell>
          <cell r="AF101">
            <v>6.7082400000000016E-3</v>
          </cell>
          <cell r="AG101">
            <v>1.9007999999999998E-3</v>
          </cell>
        </row>
        <row r="102">
          <cell r="R102">
            <v>7.0689082924836583E-2</v>
          </cell>
          <cell r="W102">
            <v>226.54731958875001</v>
          </cell>
          <cell r="X102">
            <v>216.56666467197957</v>
          </cell>
          <cell r="Y102">
            <v>17.8713675592704</v>
          </cell>
          <cell r="Z102">
            <v>3.1267585800000011</v>
          </cell>
          <cell r="AA102">
            <v>0.88788959999999983</v>
          </cell>
          <cell r="AC102">
            <v>0.48719853675000002</v>
          </cell>
          <cell r="AD102">
            <v>0.46573476273543996</v>
          </cell>
          <cell r="AE102">
            <v>3.8433048514560003E-2</v>
          </cell>
          <cell r="AF102">
            <v>6.724212000000002E-3</v>
          </cell>
          <cell r="AG102">
            <v>1.9094399999999997E-3</v>
          </cell>
        </row>
        <row r="103">
          <cell r="R103">
            <v>6.7076439950980379E-2</v>
          </cell>
          <cell r="W103">
            <v>225.345451005</v>
          </cell>
          <cell r="X103">
            <v>216.1600963906437</v>
          </cell>
          <cell r="Y103">
            <v>17.816123617689598</v>
          </cell>
          <cell r="Z103">
            <v>3.1229519200000007</v>
          </cell>
          <cell r="AA103">
            <v>0.88871039999999979</v>
          </cell>
          <cell r="AC103">
            <v>0.48635708850000003</v>
          </cell>
          <cell r="AD103">
            <v>0.46653258213807997</v>
          </cell>
          <cell r="AE103">
            <v>3.8452065361920001E-2</v>
          </cell>
          <cell r="AF103">
            <v>6.7401840000000015E-3</v>
          </cell>
          <cell r="AG103">
            <v>1.9180799999999997E-3</v>
          </cell>
        </row>
        <row r="104">
          <cell r="R104">
            <v>6.3463796977124176E-2</v>
          </cell>
          <cell r="W104">
            <v>224.14638724875002</v>
          </cell>
          <cell r="X104">
            <v>215.75086871129903</v>
          </cell>
          <cell r="Y104">
            <v>17.760816286617601</v>
          </cell>
          <cell r="Z104">
            <v>3.119092020000001</v>
          </cell>
          <cell r="AA104">
            <v>0.88950239999999992</v>
          </cell>
          <cell r="AC104">
            <v>0.48551564025000005</v>
          </cell>
          <cell r="AD104">
            <v>0.46733040154071992</v>
          </cell>
          <cell r="AE104">
            <v>3.847108220928E-2</v>
          </cell>
          <cell r="AF104">
            <v>6.7561560000000019E-3</v>
          </cell>
          <cell r="AG104">
            <v>1.9267199999999998E-3</v>
          </cell>
        </row>
        <row r="105">
          <cell r="R105">
            <v>5.9851154003267959E-2</v>
          </cell>
          <cell r="W105">
            <v>222.95012832</v>
          </cell>
          <cell r="X105">
            <v>215.33898163394556</v>
          </cell>
          <cell r="Y105">
            <v>17.705445566054401</v>
          </cell>
          <cell r="Z105">
            <v>3.1151788800000011</v>
          </cell>
          <cell r="AA105">
            <v>0.89026559999999988</v>
          </cell>
          <cell r="AC105">
            <v>0.484674192</v>
          </cell>
          <cell r="AD105">
            <v>0.46812822094335993</v>
          </cell>
          <cell r="AE105">
            <v>3.8490099056640005E-2</v>
          </cell>
          <cell r="AF105">
            <v>6.7721280000000023E-3</v>
          </cell>
          <cell r="AG105">
            <v>1.9353599999999997E-3</v>
          </cell>
        </row>
        <row r="106">
          <cell r="R106">
            <v>5.6238511029411756E-2</v>
          </cell>
          <cell r="W106">
            <v>221.75667421874999</v>
          </cell>
          <cell r="X106">
            <v>214.92443515858329</v>
          </cell>
          <cell r="Y106">
            <v>17.650011456000001</v>
          </cell>
          <cell r="Z106">
            <v>3.1112125000000006</v>
          </cell>
          <cell r="AA106">
            <v>0.8909999999999999</v>
          </cell>
          <cell r="AC106">
            <v>0.48383274375000002</v>
          </cell>
          <cell r="AD106">
            <v>0.46892604034599994</v>
          </cell>
          <cell r="AE106">
            <v>3.8509115904000003E-2</v>
          </cell>
          <cell r="AF106">
            <v>6.7881000000000018E-3</v>
          </cell>
          <cell r="AG106">
            <v>1.9439999999999998E-3</v>
          </cell>
        </row>
        <row r="107">
          <cell r="R107">
            <v>5.2625868055555539E-2</v>
          </cell>
          <cell r="W107">
            <v>220.56602494500001</v>
          </cell>
          <cell r="X107">
            <v>214.50722928521225</v>
          </cell>
          <cell r="Y107">
            <v>17.594513956454403</v>
          </cell>
          <cell r="Z107">
            <v>3.1071928800000013</v>
          </cell>
          <cell r="AA107">
            <v>0.89170559999999999</v>
          </cell>
          <cell r="AC107">
            <v>0.48299129549999997</v>
          </cell>
          <cell r="AD107">
            <v>0.46972385974863995</v>
          </cell>
          <cell r="AE107">
            <v>3.8528132751360002E-2</v>
          </cell>
          <cell r="AF107">
            <v>6.8040720000000022E-3</v>
          </cell>
          <cell r="AG107">
            <v>1.9526399999999998E-3</v>
          </cell>
        </row>
        <row r="108">
          <cell r="R108">
            <v>4.9013225081699335E-2</v>
          </cell>
          <cell r="W108">
            <v>219.37818049875</v>
          </cell>
          <cell r="X108">
            <v>214.08736401383237</v>
          </cell>
          <cell r="Y108">
            <v>17.538953067417602</v>
          </cell>
          <cell r="Z108">
            <v>3.1031200200000009</v>
          </cell>
          <cell r="AA108">
            <v>0.89238239999999991</v>
          </cell>
          <cell r="AC108">
            <v>0.48214984724999999</v>
          </cell>
          <cell r="AD108">
            <v>0.47052167915127996</v>
          </cell>
          <cell r="AE108">
            <v>3.854714959872E-2</v>
          </cell>
          <cell r="AF108">
            <v>6.8200440000000017E-3</v>
          </cell>
          <cell r="AG108">
            <v>1.9612799999999997E-3</v>
          </cell>
        </row>
        <row r="109">
          <cell r="R109">
            <v>4.5400582107843125E-2</v>
          </cell>
          <cell r="W109">
            <v>218.19314087999999</v>
          </cell>
          <cell r="X109">
            <v>213.66483934444372</v>
          </cell>
          <cell r="Y109">
            <v>17.483328788889601</v>
          </cell>
          <cell r="Z109">
            <v>3.0989939200000007</v>
          </cell>
          <cell r="AA109">
            <v>0.89303039999999978</v>
          </cell>
          <cell r="AC109">
            <v>0.481308399</v>
          </cell>
          <cell r="AD109">
            <v>0.47131949855391997</v>
          </cell>
          <cell r="AE109">
            <v>3.8566166446080005E-2</v>
          </cell>
          <cell r="AF109">
            <v>6.836016000000002E-3</v>
          </cell>
          <cell r="AG109">
            <v>1.9699199999999996E-3</v>
          </cell>
        </row>
        <row r="110">
          <cell r="R110">
            <v>4.1787939133986915E-2</v>
          </cell>
          <cell r="W110">
            <v>217.01090608874998</v>
          </cell>
          <cell r="X110">
            <v>213.23965527704627</v>
          </cell>
          <cell r="Y110">
            <v>17.427641120870401</v>
          </cell>
          <cell r="Z110">
            <v>3.0948145800000009</v>
          </cell>
          <cell r="AA110">
            <v>0.89364959999999993</v>
          </cell>
          <cell r="AC110">
            <v>0.48046695074999995</v>
          </cell>
          <cell r="AD110">
            <v>0.47211731795655998</v>
          </cell>
          <cell r="AE110">
            <v>3.8585183293440004E-2</v>
          </cell>
          <cell r="AF110">
            <v>6.8519880000000016E-3</v>
          </cell>
          <cell r="AG110">
            <v>1.9785599999999999E-3</v>
          </cell>
        </row>
        <row r="111">
          <cell r="R111">
            <v>3.8175296160130712E-2</v>
          </cell>
          <cell r="W111">
            <v>215.83147612499999</v>
          </cell>
          <cell r="X111">
            <v>212.81181181163998</v>
          </cell>
          <cell r="Y111">
            <v>17.371890063360002</v>
          </cell>
          <cell r="Z111">
            <v>3.0905820000000008</v>
          </cell>
          <cell r="AA111">
            <v>0.89423999999999992</v>
          </cell>
          <cell r="AC111">
            <v>0.47962550249999997</v>
          </cell>
          <cell r="AD111">
            <v>0.47291513735919999</v>
          </cell>
          <cell r="AE111">
            <v>3.8604200140800002E-2</v>
          </cell>
          <cell r="AF111">
            <v>6.8679600000000019E-3</v>
          </cell>
          <cell r="AG111">
            <v>1.9871999999999997E-3</v>
          </cell>
        </row>
        <row r="112">
          <cell r="R112">
            <v>3.4562653186274502E-2</v>
          </cell>
          <cell r="W112">
            <v>214.23272445000001</v>
          </cell>
          <cell r="X112">
            <v>211.23542802044267</v>
          </cell>
          <cell r="Y112">
            <v>17.243209396224003</v>
          </cell>
          <cell r="Z112">
            <v>3.0676888000000009</v>
          </cell>
          <cell r="AA112">
            <v>0.88761599999999996</v>
          </cell>
          <cell r="AC112">
            <v>0.47962550249999997</v>
          </cell>
          <cell r="AD112">
            <v>0.47291513735919999</v>
          </cell>
          <cell r="AE112">
            <v>3.8604200140800002E-2</v>
          </cell>
          <cell r="AF112">
            <v>6.8679600000000019E-3</v>
          </cell>
          <cell r="AG112">
            <v>1.9871999999999997E-3</v>
          </cell>
        </row>
        <row r="113">
          <cell r="R113">
            <v>3.0950010212418291E-2</v>
          </cell>
          <cell r="W113">
            <v>212.63397277499999</v>
          </cell>
          <cell r="X113">
            <v>209.65904422924532</v>
          </cell>
          <cell r="Y113">
            <v>17.114528729088001</v>
          </cell>
          <cell r="Z113">
            <v>3.0447956000000009</v>
          </cell>
          <cell r="AA113">
            <v>0.88099199999999989</v>
          </cell>
          <cell r="AC113">
            <v>0.47962550249999997</v>
          </cell>
          <cell r="AD113">
            <v>0.47291513735919999</v>
          </cell>
          <cell r="AE113">
            <v>3.8604200140800002E-2</v>
          </cell>
          <cell r="AF113">
            <v>6.8679600000000019E-3</v>
          </cell>
          <cell r="AG113">
            <v>1.9871999999999997E-3</v>
          </cell>
        </row>
        <row r="114">
          <cell r="R114">
            <v>2.7337367238562081E-2</v>
          </cell>
          <cell r="W114">
            <v>211.03522109999997</v>
          </cell>
          <cell r="X114">
            <v>208.08266043804798</v>
          </cell>
          <cell r="Y114">
            <v>16.985848061952002</v>
          </cell>
          <cell r="Z114">
            <v>3.021902400000001</v>
          </cell>
          <cell r="AA114">
            <v>0.87436799999999992</v>
          </cell>
          <cell r="AC114">
            <v>0.47962550249999997</v>
          </cell>
          <cell r="AD114">
            <v>0.47291513735919999</v>
          </cell>
          <cell r="AE114">
            <v>3.8604200140800002E-2</v>
          </cell>
          <cell r="AF114">
            <v>6.8679600000000019E-3</v>
          </cell>
          <cell r="AG114">
            <v>1.9871999999999997E-3</v>
          </cell>
        </row>
        <row r="115">
          <cell r="R115">
            <v>2.5230680507497109E-2</v>
          </cell>
          <cell r="W115">
            <v>209.43646942499998</v>
          </cell>
          <cell r="X115">
            <v>206.50627664685067</v>
          </cell>
          <cell r="Y115">
            <v>16.857167394816003</v>
          </cell>
          <cell r="Z115">
            <v>2.999009200000001</v>
          </cell>
          <cell r="AA115">
            <v>0.86774399999999996</v>
          </cell>
          <cell r="AC115">
            <v>0.47962550249999997</v>
          </cell>
          <cell r="AD115">
            <v>0.47291513735919999</v>
          </cell>
          <cell r="AE115">
            <v>3.8604200140800002E-2</v>
          </cell>
          <cell r="AF115">
            <v>6.8679600000000019E-3</v>
          </cell>
          <cell r="AG115">
            <v>1.9871999999999997E-3</v>
          </cell>
        </row>
        <row r="116">
          <cell r="R116">
            <v>2.4629950019223367E-2</v>
          </cell>
          <cell r="W116">
            <v>207.83771775</v>
          </cell>
          <cell r="X116">
            <v>204.92989285565335</v>
          </cell>
          <cell r="Y116">
            <v>16.728486727680004</v>
          </cell>
          <cell r="Z116">
            <v>2.9761160000000011</v>
          </cell>
          <cell r="AA116">
            <v>0.86112</v>
          </cell>
          <cell r="AC116">
            <v>0.47962550249999997</v>
          </cell>
          <cell r="AD116">
            <v>0.47291513735919999</v>
          </cell>
          <cell r="AE116">
            <v>3.8604200140800002E-2</v>
          </cell>
          <cell r="AF116">
            <v>6.8679600000000019E-3</v>
          </cell>
          <cell r="AG116">
            <v>1.9871999999999997E-3</v>
          </cell>
        </row>
        <row r="117">
          <cell r="R117">
            <v>2.4029219530949629E-2</v>
          </cell>
          <cell r="W117">
            <v>206.23896607499995</v>
          </cell>
          <cell r="X117">
            <v>203.35350906445598</v>
          </cell>
          <cell r="Y117">
            <v>16.599806060543997</v>
          </cell>
          <cell r="Z117">
            <v>2.9532228000000003</v>
          </cell>
          <cell r="AA117">
            <v>0.85449599999999981</v>
          </cell>
          <cell r="AC117">
            <v>0.47962550249999997</v>
          </cell>
          <cell r="AD117">
            <v>0.47291513735919999</v>
          </cell>
          <cell r="AE117">
            <v>3.8604200140800002E-2</v>
          </cell>
          <cell r="AF117">
            <v>6.8679600000000019E-3</v>
          </cell>
          <cell r="AG117">
            <v>1.9871999999999997E-3</v>
          </cell>
        </row>
        <row r="118">
          <cell r="R118">
            <v>2.3428489042675887E-2</v>
          </cell>
          <cell r="W118">
            <v>204.64021439999996</v>
          </cell>
          <cell r="X118">
            <v>201.77712527325863</v>
          </cell>
          <cell r="Y118">
            <v>16.471125393407998</v>
          </cell>
          <cell r="Z118">
            <v>2.9303296000000008</v>
          </cell>
          <cell r="AA118">
            <v>0.84787199999999985</v>
          </cell>
          <cell r="AC118">
            <v>0.47962550249999997</v>
          </cell>
          <cell r="AD118">
            <v>0.47291513735919999</v>
          </cell>
          <cell r="AE118">
            <v>3.8604200140800002E-2</v>
          </cell>
          <cell r="AF118">
            <v>6.8679600000000019E-3</v>
          </cell>
          <cell r="AG118">
            <v>1.9871999999999997E-3</v>
          </cell>
        </row>
        <row r="119">
          <cell r="R119">
            <v>2.2827758554402146E-2</v>
          </cell>
          <cell r="W119">
            <v>203.04146272499997</v>
          </cell>
          <cell r="X119">
            <v>200.20074148206132</v>
          </cell>
          <cell r="Y119">
            <v>16.342444726271999</v>
          </cell>
          <cell r="Z119">
            <v>2.9074364000000008</v>
          </cell>
          <cell r="AA119">
            <v>0.84124799999999988</v>
          </cell>
          <cell r="AC119">
            <v>0.47962550249999997</v>
          </cell>
          <cell r="AD119">
            <v>0.47291513735919999</v>
          </cell>
          <cell r="AE119">
            <v>3.8604200140800002E-2</v>
          </cell>
          <cell r="AF119">
            <v>6.8679600000000019E-3</v>
          </cell>
          <cell r="AG119">
            <v>1.9871999999999997E-3</v>
          </cell>
        </row>
        <row r="120">
          <cell r="R120">
            <v>2.2227028066128404E-2</v>
          </cell>
          <cell r="W120">
            <v>201.44271104999999</v>
          </cell>
          <cell r="X120">
            <v>198.624357690864</v>
          </cell>
          <cell r="Y120">
            <v>16.213764059136</v>
          </cell>
          <cell r="Z120">
            <v>2.8845432000000009</v>
          </cell>
          <cell r="AA120">
            <v>0.83462399999999992</v>
          </cell>
          <cell r="AC120">
            <v>0.47962550249999997</v>
          </cell>
          <cell r="AD120">
            <v>0.47291513735919999</v>
          </cell>
          <cell r="AE120">
            <v>3.8604200140800002E-2</v>
          </cell>
          <cell r="AF120">
            <v>6.8679600000000019E-3</v>
          </cell>
          <cell r="AG120">
            <v>1.9871999999999997E-3</v>
          </cell>
        </row>
        <row r="121">
          <cell r="R121">
            <v>2.1626297577854666E-2</v>
          </cell>
          <cell r="W121">
            <v>199.84395937499997</v>
          </cell>
          <cell r="X121">
            <v>197.04797389966663</v>
          </cell>
          <cell r="Y121">
            <v>16.085083391999998</v>
          </cell>
          <cell r="Z121">
            <v>2.8616500000000005</v>
          </cell>
          <cell r="AA121">
            <v>0.82799999999999985</v>
          </cell>
          <cell r="AC121">
            <v>0.47962550249999997</v>
          </cell>
          <cell r="AD121">
            <v>0.47291513735919999</v>
          </cell>
          <cell r="AE121">
            <v>3.8604200140800002E-2</v>
          </cell>
          <cell r="AF121">
            <v>6.8679600000000019E-3</v>
          </cell>
          <cell r="AG121">
            <v>1.9871999999999997E-3</v>
          </cell>
        </row>
        <row r="122">
          <cell r="R122">
            <v>2.1025567089580924E-2</v>
          </cell>
          <cell r="W122">
            <v>198.24520769999998</v>
          </cell>
          <cell r="X122">
            <v>195.47159010846931</v>
          </cell>
          <cell r="Y122">
            <v>15.956402724864001</v>
          </cell>
          <cell r="Z122">
            <v>2.8387568000000005</v>
          </cell>
          <cell r="AA122">
            <v>0.82137599999999988</v>
          </cell>
          <cell r="AC122">
            <v>0.47962550249999997</v>
          </cell>
          <cell r="AD122">
            <v>0.47291513735919999</v>
          </cell>
          <cell r="AE122">
            <v>3.8604200140800002E-2</v>
          </cell>
          <cell r="AF122">
            <v>6.8679600000000019E-3</v>
          </cell>
          <cell r="AG122">
            <v>1.9871999999999997E-3</v>
          </cell>
        </row>
        <row r="123">
          <cell r="R123">
            <v>2.0424836601307186E-2</v>
          </cell>
          <cell r="W123">
            <v>196.64645602499999</v>
          </cell>
          <cell r="X123">
            <v>193.895206317272</v>
          </cell>
          <cell r="Y123">
            <v>15.827722057728002</v>
          </cell>
          <cell r="Z123">
            <v>2.8158636000000006</v>
          </cell>
          <cell r="AA123">
            <v>0.81475199999999992</v>
          </cell>
          <cell r="AC123">
            <v>0.47962550249999997</v>
          </cell>
          <cell r="AD123">
            <v>0.47291513735919999</v>
          </cell>
          <cell r="AE123">
            <v>3.8604200140800002E-2</v>
          </cell>
          <cell r="AF123">
            <v>6.8679600000000019E-3</v>
          </cell>
          <cell r="AG123">
            <v>1.9871999999999997E-3</v>
          </cell>
        </row>
        <row r="124">
          <cell r="R124">
            <v>1.9824106113033445E-2</v>
          </cell>
          <cell r="W124">
            <v>195.04770435</v>
          </cell>
          <cell r="X124">
            <v>192.31882252607468</v>
          </cell>
          <cell r="Y124">
            <v>15.699041390592001</v>
          </cell>
          <cell r="Z124">
            <v>2.7929704000000011</v>
          </cell>
          <cell r="AA124">
            <v>0.80812799999999996</v>
          </cell>
          <cell r="AC124">
            <v>0.47962550249999997</v>
          </cell>
          <cell r="AD124">
            <v>0.47291513735919999</v>
          </cell>
          <cell r="AE124">
            <v>3.8604200140800002E-2</v>
          </cell>
          <cell r="AF124">
            <v>6.8679600000000019E-3</v>
          </cell>
          <cell r="AG124">
            <v>1.9871999999999997E-3</v>
          </cell>
        </row>
        <row r="125">
          <cell r="R125">
            <v>1.9223375624759703E-2</v>
          </cell>
          <cell r="W125">
            <v>193.44895267499999</v>
          </cell>
          <cell r="X125">
            <v>190.74243873487731</v>
          </cell>
          <cell r="Y125">
            <v>15.570360723456</v>
          </cell>
          <cell r="Z125">
            <v>2.7700772000000007</v>
          </cell>
          <cell r="AA125">
            <v>0.80150399999999988</v>
          </cell>
          <cell r="AC125">
            <v>0.47962550249999997</v>
          </cell>
          <cell r="AD125">
            <v>0.47291513735919999</v>
          </cell>
          <cell r="AE125">
            <v>3.8604200140800002E-2</v>
          </cell>
          <cell r="AF125">
            <v>6.8679600000000019E-3</v>
          </cell>
          <cell r="AG125">
            <v>1.9871999999999997E-3</v>
          </cell>
        </row>
        <row r="126">
          <cell r="R126">
            <v>1.8622645136485962E-2</v>
          </cell>
          <cell r="W126">
            <v>191.850201</v>
          </cell>
          <cell r="X126">
            <v>189.16605494368</v>
          </cell>
          <cell r="Y126">
            <v>15.441680056320001</v>
          </cell>
          <cell r="Z126">
            <v>2.7471840000000007</v>
          </cell>
          <cell r="AA126">
            <v>0.79487999999999992</v>
          </cell>
          <cell r="AC126">
            <v>0.47962550249999997</v>
          </cell>
          <cell r="AD126">
            <v>0.47291513735919999</v>
          </cell>
          <cell r="AE126">
            <v>3.8604200140800002E-2</v>
          </cell>
          <cell r="AF126">
            <v>6.8679600000000019E-3</v>
          </cell>
          <cell r="AG126">
            <v>1.9871999999999997E-3</v>
          </cell>
        </row>
        <row r="127">
          <cell r="R127">
            <v>1.802191464821222E-2</v>
          </cell>
          <cell r="W127">
            <v>190.25144932500001</v>
          </cell>
          <cell r="X127">
            <v>187.58967115248268</v>
          </cell>
          <cell r="Y127">
            <v>15.312999389184002</v>
          </cell>
          <cell r="Z127">
            <v>2.7242908000000008</v>
          </cell>
          <cell r="AA127">
            <v>0.78825599999999996</v>
          </cell>
          <cell r="AC127">
            <v>0.47962550249999997</v>
          </cell>
          <cell r="AD127">
            <v>0.47291513735919999</v>
          </cell>
          <cell r="AE127">
            <v>3.8604200140800002E-2</v>
          </cell>
          <cell r="AF127">
            <v>6.8679600000000019E-3</v>
          </cell>
          <cell r="AG127">
            <v>1.9871999999999997E-3</v>
          </cell>
        </row>
        <row r="128">
          <cell r="R128">
            <v>1.7421184159938482E-2</v>
          </cell>
          <cell r="W128">
            <v>188.65269764999996</v>
          </cell>
          <cell r="X128">
            <v>186.01328736128531</v>
          </cell>
          <cell r="Y128">
            <v>15.184318722047999</v>
          </cell>
          <cell r="Z128">
            <v>2.7013976000000008</v>
          </cell>
          <cell r="AA128">
            <v>0.78163199999999988</v>
          </cell>
          <cell r="AC128">
            <v>0.47962550249999997</v>
          </cell>
          <cell r="AD128">
            <v>0.47291513735919999</v>
          </cell>
          <cell r="AE128">
            <v>3.8604200140800002E-2</v>
          </cell>
          <cell r="AF128">
            <v>6.8679600000000019E-3</v>
          </cell>
          <cell r="AG128">
            <v>1.9871999999999997E-3</v>
          </cell>
        </row>
        <row r="129">
          <cell r="R129">
            <v>1.682045367166474E-2</v>
          </cell>
          <cell r="W129">
            <v>187.05394597499998</v>
          </cell>
          <cell r="X129">
            <v>184.43690357008799</v>
          </cell>
          <cell r="Y129">
            <v>15.055638054912</v>
          </cell>
          <cell r="Z129">
            <v>2.6785044000000009</v>
          </cell>
          <cell r="AA129">
            <v>0.77500799999999992</v>
          </cell>
          <cell r="AC129">
            <v>0.47962550249999997</v>
          </cell>
          <cell r="AD129">
            <v>0.47291513735919999</v>
          </cell>
          <cell r="AE129">
            <v>3.8604200140800002E-2</v>
          </cell>
          <cell r="AF129">
            <v>6.8679600000000019E-3</v>
          </cell>
          <cell r="AG129">
            <v>1.9871999999999997E-3</v>
          </cell>
        </row>
        <row r="130">
          <cell r="R130">
            <v>1.6219723183391002E-2</v>
          </cell>
          <cell r="W130">
            <v>185.45519429999999</v>
          </cell>
          <cell r="X130">
            <v>182.86051977889068</v>
          </cell>
          <cell r="Y130">
            <v>14.926957387776001</v>
          </cell>
          <cell r="Z130">
            <v>2.6556112000000009</v>
          </cell>
          <cell r="AA130">
            <v>0.76838399999999996</v>
          </cell>
          <cell r="AC130">
            <v>0.47962550249999997</v>
          </cell>
          <cell r="AD130">
            <v>0.47291513735919999</v>
          </cell>
          <cell r="AE130">
            <v>3.8604200140800002E-2</v>
          </cell>
          <cell r="AF130">
            <v>6.8679600000000019E-3</v>
          </cell>
          <cell r="AG130">
            <v>1.9871999999999997E-3</v>
          </cell>
        </row>
        <row r="131">
          <cell r="R131">
            <v>1.5618992695117259E-2</v>
          </cell>
          <cell r="W131">
            <v>183.856442625</v>
          </cell>
          <cell r="X131">
            <v>181.28413598769336</v>
          </cell>
          <cell r="Y131">
            <v>14.798276720640002</v>
          </cell>
          <cell r="Z131">
            <v>2.632718000000001</v>
          </cell>
          <cell r="AA131">
            <v>0.76175999999999999</v>
          </cell>
          <cell r="AC131">
            <v>0.47962550249999997</v>
          </cell>
          <cell r="AD131">
            <v>0.47291513735919999</v>
          </cell>
          <cell r="AE131">
            <v>3.8604200140800002E-2</v>
          </cell>
          <cell r="AF131">
            <v>6.8679600000000019E-3</v>
          </cell>
          <cell r="AG131">
            <v>1.9871999999999997E-3</v>
          </cell>
        </row>
        <row r="132">
          <cell r="R132">
            <v>1.5018262206843519E-2</v>
          </cell>
          <cell r="W132">
            <v>182.25769094999998</v>
          </cell>
          <cell r="X132">
            <v>179.70775219649599</v>
          </cell>
          <cell r="Y132">
            <v>14.669596053504002</v>
          </cell>
          <cell r="Z132">
            <v>2.6098248000000006</v>
          </cell>
          <cell r="AA132">
            <v>0.75513599999999992</v>
          </cell>
          <cell r="AC132">
            <v>0.47962550249999997</v>
          </cell>
          <cell r="AD132">
            <v>0.47291513735919999</v>
          </cell>
          <cell r="AE132">
            <v>3.8604200140800002E-2</v>
          </cell>
          <cell r="AF132">
            <v>6.8679600000000019E-3</v>
          </cell>
          <cell r="AG132">
            <v>1.9871999999999997E-3</v>
          </cell>
        </row>
        <row r="133">
          <cell r="R133">
            <v>1.4417531718569777E-2</v>
          </cell>
          <cell r="W133">
            <v>180.65893927499999</v>
          </cell>
          <cell r="X133">
            <v>178.13136840529867</v>
          </cell>
          <cell r="Y133">
            <v>14.540915386368001</v>
          </cell>
          <cell r="Z133">
            <v>2.5869316000000007</v>
          </cell>
          <cell r="AA133">
            <v>0.74851199999999996</v>
          </cell>
          <cell r="AC133">
            <v>0.47962550249999997</v>
          </cell>
          <cell r="AD133">
            <v>0.47291513735919999</v>
          </cell>
          <cell r="AE133">
            <v>3.8604200140800002E-2</v>
          </cell>
          <cell r="AF133">
            <v>6.8679600000000019E-3</v>
          </cell>
          <cell r="AG133">
            <v>1.9871999999999997E-3</v>
          </cell>
        </row>
        <row r="134">
          <cell r="R134">
            <v>1.3816801230296038E-2</v>
          </cell>
          <cell r="W134">
            <v>179.06018760000001</v>
          </cell>
          <cell r="X134">
            <v>176.55498461410136</v>
          </cell>
          <cell r="Y134">
            <v>14.412234719232002</v>
          </cell>
          <cell r="Z134">
            <v>2.5640384000000012</v>
          </cell>
          <cell r="AA134">
            <v>0.74188799999999999</v>
          </cell>
          <cell r="AC134">
            <v>0.47962550249999997</v>
          </cell>
          <cell r="AD134">
            <v>0.47291513735919999</v>
          </cell>
          <cell r="AE134">
            <v>3.8604200140800002E-2</v>
          </cell>
          <cell r="AF134">
            <v>6.8679600000000019E-3</v>
          </cell>
          <cell r="AG134">
            <v>1.9871999999999997E-3</v>
          </cell>
        </row>
        <row r="135">
          <cell r="R135">
            <v>1.3216070742022298E-2</v>
          </cell>
          <cell r="W135">
            <v>177.46143592500002</v>
          </cell>
          <cell r="X135">
            <v>174.97860082290401</v>
          </cell>
          <cell r="Y135">
            <v>14.283554052096003</v>
          </cell>
          <cell r="Z135">
            <v>2.5411452000000012</v>
          </cell>
          <cell r="AA135">
            <v>0.73526400000000003</v>
          </cell>
          <cell r="AC135">
            <v>0.47962550249999997</v>
          </cell>
          <cell r="AD135">
            <v>0.47291513735919999</v>
          </cell>
          <cell r="AE135">
            <v>3.8604200140800002E-2</v>
          </cell>
          <cell r="AF135">
            <v>6.8679600000000019E-3</v>
          </cell>
          <cell r="AG135">
            <v>1.9871999999999997E-3</v>
          </cell>
        </row>
        <row r="136">
          <cell r="R136">
            <v>1.2615340253748556E-2</v>
          </cell>
          <cell r="W136">
            <v>175.86268425</v>
          </cell>
          <cell r="X136">
            <v>173.40221703170667</v>
          </cell>
          <cell r="Y136">
            <v>14.154873384960002</v>
          </cell>
          <cell r="Z136">
            <v>2.5182520000000008</v>
          </cell>
          <cell r="AA136">
            <v>0.72863999999999995</v>
          </cell>
          <cell r="AC136">
            <v>0.47962550249999997</v>
          </cell>
          <cell r="AD136">
            <v>0.47291513735919999</v>
          </cell>
          <cell r="AE136">
            <v>3.8604200140800002E-2</v>
          </cell>
          <cell r="AF136">
            <v>6.8679600000000019E-3</v>
          </cell>
          <cell r="AG136">
            <v>1.9871999999999997E-3</v>
          </cell>
        </row>
        <row r="137">
          <cell r="R137">
            <v>1.2014609765474816E-2</v>
          </cell>
          <cell r="W137">
            <v>174.26393257500001</v>
          </cell>
          <cell r="X137">
            <v>171.82583324050935</v>
          </cell>
          <cell r="Y137">
            <v>14.026192717824003</v>
          </cell>
          <cell r="Z137">
            <v>2.4953588000000009</v>
          </cell>
          <cell r="AA137">
            <v>0.72201599999999999</v>
          </cell>
          <cell r="AC137">
            <v>0.47962550249999997</v>
          </cell>
          <cell r="AD137">
            <v>0.47291513735919999</v>
          </cell>
          <cell r="AE137">
            <v>3.8604200140800002E-2</v>
          </cell>
          <cell r="AF137">
            <v>6.8679600000000019E-3</v>
          </cell>
          <cell r="AG137">
            <v>1.9871999999999997E-3</v>
          </cell>
        </row>
        <row r="138">
          <cell r="R138">
            <v>1.1413879277201075E-2</v>
          </cell>
          <cell r="W138">
            <v>172.66518090000002</v>
          </cell>
          <cell r="X138">
            <v>170.24944944931201</v>
          </cell>
          <cell r="Y138">
            <v>13.897512050688002</v>
          </cell>
          <cell r="Z138">
            <v>2.4724656000000009</v>
          </cell>
          <cell r="AA138">
            <v>0.71539200000000003</v>
          </cell>
          <cell r="AC138">
            <v>0.47962550249999997</v>
          </cell>
          <cell r="AD138">
            <v>0.47291513735919999</v>
          </cell>
          <cell r="AE138">
            <v>3.8604200140800002E-2</v>
          </cell>
          <cell r="AF138">
            <v>6.8679600000000019E-3</v>
          </cell>
          <cell r="AG138">
            <v>1.9871999999999997E-3</v>
          </cell>
        </row>
        <row r="139">
          <cell r="R139">
            <v>1.0813148788927335E-2</v>
          </cell>
          <cell r="W139">
            <v>171.06642922500001</v>
          </cell>
          <cell r="X139">
            <v>168.67306565811467</v>
          </cell>
          <cell r="Y139">
            <v>13.768831383552001</v>
          </cell>
          <cell r="Z139">
            <v>2.449572400000001</v>
          </cell>
          <cell r="AA139">
            <v>0.70876799999999995</v>
          </cell>
          <cell r="AC139">
            <v>0.47962550249999997</v>
          </cell>
          <cell r="AD139">
            <v>0.47291513735919999</v>
          </cell>
          <cell r="AE139">
            <v>3.8604200140800002E-2</v>
          </cell>
          <cell r="AF139">
            <v>6.8679600000000019E-3</v>
          </cell>
          <cell r="AG139">
            <v>1.9871999999999997E-3</v>
          </cell>
        </row>
        <row r="140">
          <cell r="R140">
            <v>1.0212418300653593E-2</v>
          </cell>
          <cell r="W140">
            <v>169.46767755000002</v>
          </cell>
          <cell r="X140">
            <v>167.09668186691735</v>
          </cell>
          <cell r="Y140">
            <v>13.640150716416002</v>
          </cell>
          <cell r="Z140">
            <v>2.426679200000001</v>
          </cell>
          <cell r="AA140">
            <v>0.70214399999999999</v>
          </cell>
          <cell r="AC140">
            <v>0.47962550249999997</v>
          </cell>
          <cell r="AD140">
            <v>0.47291513735919999</v>
          </cell>
          <cell r="AE140">
            <v>3.8604200140800002E-2</v>
          </cell>
          <cell r="AF140">
            <v>6.8679600000000019E-3</v>
          </cell>
          <cell r="AG140">
            <v>1.9871999999999997E-3</v>
          </cell>
        </row>
        <row r="141">
          <cell r="R141">
            <v>1.0286421331817749E-2</v>
          </cell>
          <cell r="W141">
            <v>167.868925875</v>
          </cell>
          <cell r="X141">
            <v>165.52029807572004</v>
          </cell>
          <cell r="Y141">
            <v>13.511470049280003</v>
          </cell>
          <cell r="Z141">
            <v>2.4037860000000011</v>
          </cell>
          <cell r="AA141">
            <v>0.69552000000000003</v>
          </cell>
          <cell r="AC141">
            <v>0.47962550249999997</v>
          </cell>
          <cell r="AD141">
            <v>0.47291513735919999</v>
          </cell>
          <cell r="AE141">
            <v>3.8604200140800002E-2</v>
          </cell>
          <cell r="AF141">
            <v>6.8679600000000019E-3</v>
          </cell>
          <cell r="AG141">
            <v>1.9871999999999997E-3</v>
          </cell>
        </row>
        <row r="142">
          <cell r="R142">
            <v>1.0360424362981907E-2</v>
          </cell>
          <cell r="W142">
            <v>167.06955003749997</v>
          </cell>
          <cell r="X142">
            <v>164.73210618012132</v>
          </cell>
          <cell r="Y142">
            <v>13.447129715712</v>
          </cell>
          <cell r="Z142">
            <v>2.3923394000000004</v>
          </cell>
          <cell r="AA142">
            <v>0.69220799999999982</v>
          </cell>
          <cell r="AC142">
            <v>0.47962550249999997</v>
          </cell>
          <cell r="AD142">
            <v>0.47291513735919999</v>
          </cell>
          <cell r="AE142">
            <v>3.8604200140800002E-2</v>
          </cell>
          <cell r="AF142">
            <v>6.8679600000000019E-3</v>
          </cell>
          <cell r="AG142">
            <v>1.9871999999999997E-3</v>
          </cell>
        </row>
        <row r="143">
          <cell r="R143">
            <v>1.0434427394146063E-2</v>
          </cell>
          <cell r="W143">
            <v>166.27017420000001</v>
          </cell>
          <cell r="X143">
            <v>163.94391428452269</v>
          </cell>
          <cell r="Y143">
            <v>13.382789382144004</v>
          </cell>
          <cell r="Z143">
            <v>2.3808928000000011</v>
          </cell>
          <cell r="AA143">
            <v>0.68889600000000006</v>
          </cell>
          <cell r="AC143">
            <v>0.47962550249999997</v>
          </cell>
          <cell r="AD143">
            <v>0.47291513735919999</v>
          </cell>
          <cell r="AE143">
            <v>3.8604200140800002E-2</v>
          </cell>
          <cell r="AF143">
            <v>6.8679600000000019E-3</v>
          </cell>
          <cell r="AG143">
            <v>1.9871999999999997E-3</v>
          </cell>
        </row>
        <row r="144">
          <cell r="R144">
            <v>1.0508430425310218E-2</v>
          </cell>
          <cell r="W144">
            <v>165.47079836250001</v>
          </cell>
          <cell r="X144">
            <v>163.15572238892403</v>
          </cell>
          <cell r="Y144">
            <v>13.318449048576003</v>
          </cell>
          <cell r="Z144">
            <v>2.3694462000000009</v>
          </cell>
          <cell r="AA144">
            <v>0.68558399999999997</v>
          </cell>
          <cell r="AC144">
            <v>0.47962550249999997</v>
          </cell>
          <cell r="AD144">
            <v>0.47291513735919999</v>
          </cell>
          <cell r="AE144">
            <v>3.8604200140800002E-2</v>
          </cell>
          <cell r="AF144">
            <v>6.8679600000000019E-3</v>
          </cell>
          <cell r="AG144">
            <v>1.9871999999999997E-3</v>
          </cell>
        </row>
        <row r="145">
          <cell r="R145">
            <v>1.0582433456474376E-2</v>
          </cell>
          <cell r="W145">
            <v>164.67142252499997</v>
          </cell>
          <cell r="X145">
            <v>162.36753049332532</v>
          </cell>
          <cell r="Y145">
            <v>13.254108715008</v>
          </cell>
          <cell r="Z145">
            <v>2.3579996000000008</v>
          </cell>
          <cell r="AA145">
            <v>0.68227199999999988</v>
          </cell>
          <cell r="AC145">
            <v>0.47962550249999997</v>
          </cell>
          <cell r="AD145">
            <v>0.47291513735919999</v>
          </cell>
          <cell r="AE145">
            <v>3.8604200140800002E-2</v>
          </cell>
          <cell r="AF145">
            <v>6.8679600000000019E-3</v>
          </cell>
          <cell r="AG145">
            <v>1.9871999999999997E-3</v>
          </cell>
        </row>
        <row r="146">
          <cell r="R146">
            <v>1.0656436487638532E-2</v>
          </cell>
          <cell r="W146">
            <v>163.87204668750002</v>
          </cell>
          <cell r="X146">
            <v>161.57933859772669</v>
          </cell>
          <cell r="Y146">
            <v>13.189768381440004</v>
          </cell>
          <cell r="Z146">
            <v>2.346553000000001</v>
          </cell>
          <cell r="AA146">
            <v>0.67896000000000001</v>
          </cell>
          <cell r="AC146">
            <v>0.47962550249999997</v>
          </cell>
          <cell r="AD146">
            <v>0.47291513735919999</v>
          </cell>
          <cell r="AE146">
            <v>3.8604200140800002E-2</v>
          </cell>
          <cell r="AF146">
            <v>6.8679600000000019E-3</v>
          </cell>
          <cell r="AG146">
            <v>1.9871999999999997E-3</v>
          </cell>
        </row>
        <row r="147">
          <cell r="R147">
            <v>1.0730439518802688E-2</v>
          </cell>
          <cell r="W147">
            <v>163.07267084999998</v>
          </cell>
          <cell r="X147">
            <v>160.791146702128</v>
          </cell>
          <cell r="Y147">
            <v>13.125428047872001</v>
          </cell>
          <cell r="Z147">
            <v>2.3351064000000008</v>
          </cell>
          <cell r="AA147">
            <v>0.67564799999999992</v>
          </cell>
          <cell r="AC147">
            <v>0.47962550249999997</v>
          </cell>
          <cell r="AD147">
            <v>0.47291513735919999</v>
          </cell>
          <cell r="AE147">
            <v>3.8604200140800002E-2</v>
          </cell>
          <cell r="AF147">
            <v>6.8679600000000019E-3</v>
          </cell>
          <cell r="AG147">
            <v>1.9871999999999997E-3</v>
          </cell>
        </row>
        <row r="148">
          <cell r="R148">
            <v>1.0804442549966846E-2</v>
          </cell>
          <cell r="W148">
            <v>162.27329501249997</v>
          </cell>
          <cell r="X148">
            <v>160.00295480652932</v>
          </cell>
          <cell r="Y148">
            <v>13.061087714304</v>
          </cell>
          <cell r="Z148">
            <v>2.3236598000000006</v>
          </cell>
          <cell r="AA148">
            <v>0.67233599999999982</v>
          </cell>
          <cell r="AC148">
            <v>0.47962550249999997</v>
          </cell>
          <cell r="AD148">
            <v>0.47291513735919999</v>
          </cell>
          <cell r="AE148">
            <v>3.8604200140800002E-2</v>
          </cell>
          <cell r="AF148">
            <v>6.8679600000000019E-3</v>
          </cell>
          <cell r="AG148">
            <v>1.9871999999999997E-3</v>
          </cell>
        </row>
        <row r="149">
          <cell r="R149">
            <v>1.0878445581131001E-2</v>
          </cell>
          <cell r="W149">
            <v>161.47391917499999</v>
          </cell>
          <cell r="X149">
            <v>159.21476291093066</v>
          </cell>
          <cell r="Y149">
            <v>12.996747380736002</v>
          </cell>
          <cell r="Z149">
            <v>2.3122132000000009</v>
          </cell>
          <cell r="AA149">
            <v>0.66902399999999995</v>
          </cell>
          <cell r="AC149">
            <v>0.47962550249999997</v>
          </cell>
          <cell r="AD149">
            <v>0.47291513735919999</v>
          </cell>
          <cell r="AE149">
            <v>3.8604200140800002E-2</v>
          </cell>
          <cell r="AF149">
            <v>6.8679600000000019E-3</v>
          </cell>
          <cell r="AG149">
            <v>1.9871999999999997E-3</v>
          </cell>
        </row>
        <row r="150">
          <cell r="R150">
            <v>1.0952448612295157E-2</v>
          </cell>
          <cell r="W150">
            <v>160.67454333749998</v>
          </cell>
          <cell r="X150">
            <v>158.426571015332</v>
          </cell>
          <cell r="Y150">
            <v>12.932407047168001</v>
          </cell>
          <cell r="Z150">
            <v>2.3007666000000007</v>
          </cell>
          <cell r="AA150">
            <v>0.66571199999999986</v>
          </cell>
          <cell r="AC150">
            <v>0.47962550249999997</v>
          </cell>
          <cell r="AD150">
            <v>0.47291513735919999</v>
          </cell>
          <cell r="AE150">
            <v>3.8604200140800002E-2</v>
          </cell>
          <cell r="AF150">
            <v>6.8679600000000019E-3</v>
          </cell>
          <cell r="AG150">
            <v>1.9871999999999997E-3</v>
          </cell>
        </row>
        <row r="151">
          <cell r="R151">
            <v>1.1026451643459315E-2</v>
          </cell>
          <cell r="W151">
            <v>159.87516749999998</v>
          </cell>
          <cell r="X151">
            <v>157.63837911973332</v>
          </cell>
          <cell r="Y151">
            <v>12.868066713599999</v>
          </cell>
          <cell r="Z151">
            <v>2.2893200000000005</v>
          </cell>
          <cell r="AA151">
            <v>0.66239999999999988</v>
          </cell>
          <cell r="AC151">
            <v>0.47962550249999997</v>
          </cell>
          <cell r="AD151">
            <v>0.47291513735919999</v>
          </cell>
          <cell r="AE151">
            <v>3.8604200140800002E-2</v>
          </cell>
          <cell r="AF151">
            <v>6.8679600000000019E-3</v>
          </cell>
          <cell r="AG151">
            <v>1.9871999999999997E-3</v>
          </cell>
        </row>
        <row r="152">
          <cell r="R152">
            <v>1.1100454674623471E-2</v>
          </cell>
          <cell r="W152">
            <v>159.0757916625</v>
          </cell>
          <cell r="X152">
            <v>156.85018722413469</v>
          </cell>
          <cell r="Y152">
            <v>12.803726380032002</v>
          </cell>
          <cell r="Z152">
            <v>2.2778734000000007</v>
          </cell>
          <cell r="AA152">
            <v>0.6590879999999999</v>
          </cell>
          <cell r="AC152">
            <v>0.47962550249999997</v>
          </cell>
          <cell r="AD152">
            <v>0.47291513735919999</v>
          </cell>
          <cell r="AE152">
            <v>3.8604200140800002E-2</v>
          </cell>
          <cell r="AF152">
            <v>6.8679600000000019E-3</v>
          </cell>
          <cell r="AG152">
            <v>1.9871999999999997E-3</v>
          </cell>
        </row>
        <row r="153">
          <cell r="R153">
            <v>1.1174457705787627E-2</v>
          </cell>
          <cell r="W153">
            <v>158.27641582499999</v>
          </cell>
          <cell r="X153">
            <v>156.061995328536</v>
          </cell>
          <cell r="Y153">
            <v>12.739386046464</v>
          </cell>
          <cell r="Z153">
            <v>2.2664268000000005</v>
          </cell>
          <cell r="AA153">
            <v>0.65577599999999991</v>
          </cell>
          <cell r="AC153">
            <v>0.47962550249999997</v>
          </cell>
          <cell r="AD153">
            <v>0.47291513735919999</v>
          </cell>
          <cell r="AE153">
            <v>3.8604200140800002E-2</v>
          </cell>
          <cell r="AF153">
            <v>6.8679600000000019E-3</v>
          </cell>
          <cell r="AG153">
            <v>1.9871999999999997E-3</v>
          </cell>
        </row>
        <row r="154">
          <cell r="R154">
            <v>2.9218906041832033</v>
          </cell>
          <cell r="W154">
            <v>157.47703998749998</v>
          </cell>
          <cell r="X154">
            <v>155.27380343293731</v>
          </cell>
          <cell r="Y154">
            <v>12.675045712895999</v>
          </cell>
          <cell r="Z154">
            <v>2.2549802000000003</v>
          </cell>
          <cell r="AA154">
            <v>0.65246399999999982</v>
          </cell>
          <cell r="AC154">
            <v>0.47962550249999997</v>
          </cell>
          <cell r="AD154">
            <v>0.47291513735919999</v>
          </cell>
          <cell r="AE154">
            <v>3.8604200140800002E-2</v>
          </cell>
          <cell r="AF154">
            <v>6.8679600000000019E-3</v>
          </cell>
          <cell r="AG154">
            <v>1.9871999999999997E-3</v>
          </cell>
        </row>
        <row r="155">
          <cell r="R155">
            <v>2.5271917331507723</v>
          </cell>
          <cell r="W155">
            <v>156.67766415</v>
          </cell>
          <cell r="X155">
            <v>154.48561153733868</v>
          </cell>
          <cell r="Y155">
            <v>12.610705379328001</v>
          </cell>
          <cell r="Z155">
            <v>2.2435336000000006</v>
          </cell>
          <cell r="AA155">
            <v>0.64915199999999995</v>
          </cell>
          <cell r="AC155">
            <v>0.47962550249999997</v>
          </cell>
          <cell r="AD155">
            <v>0.47291513735919999</v>
          </cell>
          <cell r="AE155">
            <v>3.8604200140800002E-2</v>
          </cell>
          <cell r="AF155">
            <v>6.8679600000000019E-3</v>
          </cell>
          <cell r="AG155">
            <v>1.9871999999999997E-3</v>
          </cell>
        </row>
        <row r="156">
          <cell r="R156">
            <v>2.1414089949602779</v>
          </cell>
          <cell r="W156">
            <v>155.87828831249999</v>
          </cell>
          <cell r="X156">
            <v>153.69741964174</v>
          </cell>
          <cell r="Y156">
            <v>12.54636504576</v>
          </cell>
          <cell r="Z156">
            <v>2.2320870000000008</v>
          </cell>
          <cell r="AA156">
            <v>0.64583999999999986</v>
          </cell>
          <cell r="AC156">
            <v>0.47962550249999997</v>
          </cell>
          <cell r="AD156">
            <v>0.47291513735919999</v>
          </cell>
          <cell r="AE156">
            <v>3.8604200140800002E-2</v>
          </cell>
          <cell r="AF156">
            <v>6.8679600000000019E-3</v>
          </cell>
          <cell r="AG156">
            <v>1.9871999999999997E-3</v>
          </cell>
        </row>
        <row r="157">
          <cell r="R157">
            <v>1.7645423896117198</v>
          </cell>
          <cell r="W157">
            <v>155.07891247499998</v>
          </cell>
          <cell r="X157">
            <v>152.90922774614131</v>
          </cell>
          <cell r="Y157">
            <v>12.482024712192</v>
          </cell>
          <cell r="Z157">
            <v>2.2206404000000006</v>
          </cell>
          <cell r="AA157">
            <v>0.64252799999999988</v>
          </cell>
          <cell r="AC157">
            <v>0.47962550249999997</v>
          </cell>
          <cell r="AD157">
            <v>0.47291513735919999</v>
          </cell>
          <cell r="AE157">
            <v>3.8604200140800002E-2</v>
          </cell>
          <cell r="AF157">
            <v>6.8679600000000019E-3</v>
          </cell>
          <cell r="AG157">
            <v>1.9871999999999997E-3</v>
          </cell>
        </row>
        <row r="158">
          <cell r="R158">
            <v>1.3876757842631615</v>
          </cell>
          <cell r="W158">
            <v>154.2795366375</v>
          </cell>
          <cell r="X158">
            <v>152.12103585054268</v>
          </cell>
          <cell r="Y158">
            <v>12.417684378624001</v>
          </cell>
          <cell r="Z158">
            <v>2.2091938000000009</v>
          </cell>
          <cell r="AA158">
            <v>0.63921600000000001</v>
          </cell>
          <cell r="AC158">
            <v>0.47962550249999997</v>
          </cell>
          <cell r="AD158">
            <v>0.47291513735919999</v>
          </cell>
          <cell r="AE158">
            <v>3.8604200140800002E-2</v>
          </cell>
          <cell r="AF158">
            <v>6.8679600000000019E-3</v>
          </cell>
          <cell r="AG158">
            <v>1.9871999999999997E-3</v>
          </cell>
        </row>
        <row r="159">
          <cell r="R159">
            <v>1.107709193325197</v>
          </cell>
          <cell r="W159">
            <v>153.48016079999999</v>
          </cell>
          <cell r="X159">
            <v>151.332843954944</v>
          </cell>
          <cell r="Y159">
            <v>12.353344045056001</v>
          </cell>
          <cell r="Z159">
            <v>2.1977472000000007</v>
          </cell>
          <cell r="AA159">
            <v>0.63590399999999991</v>
          </cell>
          <cell r="AC159">
            <v>0.47962550249999997</v>
          </cell>
          <cell r="AD159">
            <v>0.47291513735919999</v>
          </cell>
          <cell r="AE159">
            <v>3.8604200140800002E-2</v>
          </cell>
          <cell r="AF159">
            <v>6.8679600000000019E-3</v>
          </cell>
          <cell r="AG159">
            <v>1.9871999999999997E-3</v>
          </cell>
        </row>
        <row r="160">
          <cell r="R160">
            <v>0.97309262400311947</v>
          </cell>
          <cell r="W160">
            <v>152.68078496249998</v>
          </cell>
          <cell r="X160">
            <v>150.54465205934531</v>
          </cell>
          <cell r="Y160">
            <v>12.289003711488</v>
          </cell>
          <cell r="Z160">
            <v>2.1863006000000005</v>
          </cell>
          <cell r="AA160">
            <v>0.63259199999999982</v>
          </cell>
          <cell r="AC160">
            <v>0.47962550249999997</v>
          </cell>
          <cell r="AD160">
            <v>0.47291513735919999</v>
          </cell>
          <cell r="AE160">
            <v>3.8604200140800002E-2</v>
          </cell>
          <cell r="AF160">
            <v>6.8679600000000019E-3</v>
          </cell>
          <cell r="AG160">
            <v>1.9871999999999997E-3</v>
          </cell>
        </row>
        <row r="161">
          <cell r="R161">
            <v>0.83847605468104214</v>
          </cell>
          <cell r="W161">
            <v>151.881409125</v>
          </cell>
          <cell r="X161">
            <v>149.75646016374668</v>
          </cell>
          <cell r="Y161">
            <v>12.224663377920001</v>
          </cell>
          <cell r="Z161">
            <v>2.1748540000000007</v>
          </cell>
          <cell r="AA161">
            <v>0.62927999999999995</v>
          </cell>
          <cell r="AC161">
            <v>0.47962550249999997</v>
          </cell>
          <cell r="AD161">
            <v>0.47291513735919999</v>
          </cell>
          <cell r="AE161">
            <v>3.8604200140800002E-2</v>
          </cell>
          <cell r="AF161">
            <v>6.8679600000000019E-3</v>
          </cell>
          <cell r="AG161">
            <v>1.9871999999999997E-3</v>
          </cell>
        </row>
        <row r="162">
          <cell r="R162">
            <v>0.7038594853589647</v>
          </cell>
          <cell r="W162">
            <v>151.0820332875</v>
          </cell>
          <cell r="X162">
            <v>148.96826826814799</v>
          </cell>
          <cell r="Y162">
            <v>12.160323044352001</v>
          </cell>
          <cell r="Z162">
            <v>2.1634074000000005</v>
          </cell>
          <cell r="AA162">
            <v>0.62596799999999997</v>
          </cell>
          <cell r="AC162">
            <v>0.47962550249999997</v>
          </cell>
          <cell r="AD162">
            <v>0.47291513735919999</v>
          </cell>
          <cell r="AE162">
            <v>3.8604200140800002E-2</v>
          </cell>
          <cell r="AF162">
            <v>6.8679600000000019E-3</v>
          </cell>
          <cell r="AG162">
            <v>1.9871999999999997E-3</v>
          </cell>
        </row>
        <row r="163">
          <cell r="R163">
            <v>0.56924291603688726</v>
          </cell>
          <cell r="W163">
            <v>150.28265744999999</v>
          </cell>
          <cell r="X163">
            <v>148.18007637254931</v>
          </cell>
          <cell r="Y163">
            <v>12.095982710784</v>
          </cell>
          <cell r="Z163">
            <v>2.1519608000000003</v>
          </cell>
          <cell r="AA163">
            <v>0.62265599999999988</v>
          </cell>
          <cell r="AC163">
            <v>0.47962550249999997</v>
          </cell>
          <cell r="AD163">
            <v>0.47291513735919999</v>
          </cell>
          <cell r="AE163">
            <v>3.8604200140800002E-2</v>
          </cell>
          <cell r="AF163">
            <v>6.8679600000000019E-3</v>
          </cell>
          <cell r="AG163">
            <v>1.9871999999999997E-3</v>
          </cell>
        </row>
        <row r="164">
          <cell r="R164">
            <v>0.43462634671480987</v>
          </cell>
          <cell r="W164">
            <v>149.48328161249998</v>
          </cell>
          <cell r="X164">
            <v>147.39188447695065</v>
          </cell>
          <cell r="Y164">
            <v>12.031642377215999</v>
          </cell>
          <cell r="Z164">
            <v>2.1405142000000001</v>
          </cell>
          <cell r="AA164">
            <v>0.61934399999999989</v>
          </cell>
          <cell r="AC164">
            <v>0.47962550249999997</v>
          </cell>
          <cell r="AD164">
            <v>0.47291513735919999</v>
          </cell>
          <cell r="AE164">
            <v>3.8604200140800002E-2</v>
          </cell>
          <cell r="AF164">
            <v>6.8679600000000019E-3</v>
          </cell>
          <cell r="AG164">
            <v>1.9871999999999997E-3</v>
          </cell>
        </row>
        <row r="165">
          <cell r="R165">
            <v>0.40277508366331644</v>
          </cell>
          <cell r="W165">
            <v>148.683905775</v>
          </cell>
          <cell r="X165">
            <v>146.60369258135199</v>
          </cell>
          <cell r="Y165">
            <v>11.967302043648001</v>
          </cell>
          <cell r="Z165">
            <v>2.1290676000000004</v>
          </cell>
          <cell r="AA165">
            <v>0.61603199999999991</v>
          </cell>
          <cell r="AC165">
            <v>0.47962550249999997</v>
          </cell>
          <cell r="AD165">
            <v>0.47291513735919999</v>
          </cell>
          <cell r="AE165">
            <v>3.8604200140800002E-2</v>
          </cell>
          <cell r="AF165">
            <v>6.8679600000000019E-3</v>
          </cell>
          <cell r="AG165">
            <v>1.9871999999999997E-3</v>
          </cell>
        </row>
        <row r="166">
          <cell r="R166">
            <v>0.370923820611823</v>
          </cell>
          <cell r="W166">
            <v>147.88452993749999</v>
          </cell>
          <cell r="X166">
            <v>145.81550068575331</v>
          </cell>
          <cell r="Y166">
            <v>11.90296171008</v>
          </cell>
          <cell r="Z166">
            <v>2.1176210000000006</v>
          </cell>
          <cell r="AA166">
            <v>0.61271999999999993</v>
          </cell>
          <cell r="AC166">
            <v>0.47962550249999997</v>
          </cell>
          <cell r="AD166">
            <v>0.47291513735919999</v>
          </cell>
          <cell r="AE166">
            <v>3.8604200140800002E-2</v>
          </cell>
          <cell r="AF166">
            <v>6.8679600000000019E-3</v>
          </cell>
          <cell r="AG166">
            <v>1.9871999999999997E-3</v>
          </cell>
        </row>
        <row r="167">
          <cell r="R167">
            <v>0.33907255756032961</v>
          </cell>
          <cell r="W167">
            <v>147.08515409999998</v>
          </cell>
          <cell r="X167">
            <v>145.02730879015465</v>
          </cell>
          <cell r="Y167">
            <v>11.838621376511998</v>
          </cell>
          <cell r="Z167">
            <v>2.1061744000000004</v>
          </cell>
          <cell r="AA167">
            <v>0.60940799999999984</v>
          </cell>
          <cell r="AC167">
            <v>0.47962550249999997</v>
          </cell>
          <cell r="AD167">
            <v>0.47291513735919999</v>
          </cell>
          <cell r="AE167">
            <v>3.8604200140800002E-2</v>
          </cell>
          <cell r="AF167">
            <v>6.8679600000000019E-3</v>
          </cell>
          <cell r="AG167">
            <v>1.9871999999999997E-3</v>
          </cell>
        </row>
        <row r="168">
          <cell r="R168">
            <v>0.30722129450883617</v>
          </cell>
          <cell r="W168">
            <v>146.2857782625</v>
          </cell>
          <cell r="X168">
            <v>144.23911689455599</v>
          </cell>
          <cell r="Y168">
            <v>11.774281042944001</v>
          </cell>
          <cell r="Z168">
            <v>2.0947278000000007</v>
          </cell>
          <cell r="AA168">
            <v>0.60609599999999997</v>
          </cell>
          <cell r="AC168">
            <v>0.47962550249999997</v>
          </cell>
          <cell r="AD168">
            <v>0.47291513735919999</v>
          </cell>
          <cell r="AE168">
            <v>3.8604200140800002E-2</v>
          </cell>
          <cell r="AF168">
            <v>6.8679600000000019E-3</v>
          </cell>
          <cell r="AG168">
            <v>1.9871999999999997E-3</v>
          </cell>
        </row>
        <row r="169">
          <cell r="R169">
            <v>0.27537003145734273</v>
          </cell>
          <cell r="W169">
            <v>145.48640242499999</v>
          </cell>
          <cell r="X169">
            <v>143.45092499895733</v>
          </cell>
          <cell r="Y169">
            <v>11.709940709375999</v>
          </cell>
          <cell r="Z169">
            <v>2.0832812000000005</v>
          </cell>
          <cell r="AA169">
            <v>0.60278399999999988</v>
          </cell>
          <cell r="AC169">
            <v>0.47962550249999997</v>
          </cell>
          <cell r="AD169">
            <v>0.47291513735919999</v>
          </cell>
          <cell r="AE169">
            <v>3.8604200140800002E-2</v>
          </cell>
          <cell r="AF169">
            <v>6.8679600000000019E-3</v>
          </cell>
          <cell r="AG169">
            <v>1.9871999999999997E-3</v>
          </cell>
        </row>
        <row r="170">
          <cell r="R170">
            <v>0.2435187684058493</v>
          </cell>
          <cell r="W170">
            <v>144.68702658749999</v>
          </cell>
          <cell r="X170">
            <v>142.66273310335865</v>
          </cell>
          <cell r="Y170">
            <v>11.645600375808</v>
          </cell>
          <cell r="Z170">
            <v>2.0718346000000003</v>
          </cell>
          <cell r="AA170">
            <v>0.59947199999999989</v>
          </cell>
          <cell r="AC170">
            <v>0.47962550249999997</v>
          </cell>
          <cell r="AD170">
            <v>0.47291513735919999</v>
          </cell>
          <cell r="AE170">
            <v>3.8604200140800002E-2</v>
          </cell>
          <cell r="AF170">
            <v>6.8679600000000019E-3</v>
          </cell>
          <cell r="AG170">
            <v>1.9871999999999997E-3</v>
          </cell>
        </row>
        <row r="171">
          <cell r="R171">
            <v>0.21166750535435586</v>
          </cell>
          <cell r="W171">
            <v>143.88765074999998</v>
          </cell>
          <cell r="X171">
            <v>141.87454120775999</v>
          </cell>
          <cell r="Y171">
            <v>11.58126004224</v>
          </cell>
          <cell r="Z171">
            <v>2.0603880000000006</v>
          </cell>
          <cell r="AA171">
            <v>0.59615999999999991</v>
          </cell>
          <cell r="AC171">
            <v>0.47962550249999997</v>
          </cell>
          <cell r="AD171">
            <v>0.47291513735919999</v>
          </cell>
          <cell r="AE171">
            <v>3.8604200140800002E-2</v>
          </cell>
          <cell r="AF171">
            <v>6.8679600000000019E-3</v>
          </cell>
          <cell r="AG171">
            <v>1.9871999999999997E-3</v>
          </cell>
        </row>
        <row r="172">
          <cell r="R172">
            <v>0.17981624230286242</v>
          </cell>
          <cell r="W172">
            <v>143.048306120625</v>
          </cell>
          <cell r="X172">
            <v>141.04693971738141</v>
          </cell>
          <cell r="Y172">
            <v>11.513702691993601</v>
          </cell>
          <cell r="Z172">
            <v>2.0483690700000006</v>
          </cell>
          <cell r="AA172">
            <v>0.59268239999999994</v>
          </cell>
          <cell r="AC172">
            <v>0.47962550249999997</v>
          </cell>
          <cell r="AD172">
            <v>0.47291513735919999</v>
          </cell>
          <cell r="AE172">
            <v>3.8604200140800002E-2</v>
          </cell>
          <cell r="AF172">
            <v>6.8679600000000019E-3</v>
          </cell>
          <cell r="AG172">
            <v>1.9871999999999997E-3</v>
          </cell>
        </row>
        <row r="173">
          <cell r="R173">
            <v>0.14796497925136898</v>
          </cell>
          <cell r="W173">
            <v>142.20896149124999</v>
          </cell>
          <cell r="X173">
            <v>140.21933822700279</v>
          </cell>
          <cell r="Y173">
            <v>11.446145341747201</v>
          </cell>
          <cell r="Z173">
            <v>2.0363501400000006</v>
          </cell>
          <cell r="AA173">
            <v>0.58920479999999997</v>
          </cell>
          <cell r="AC173">
            <v>0.47962550249999997</v>
          </cell>
          <cell r="AD173">
            <v>0.47291513735919999</v>
          </cell>
          <cell r="AE173">
            <v>3.8604200140800002E-2</v>
          </cell>
          <cell r="AF173">
            <v>6.8679600000000019E-3</v>
          </cell>
          <cell r="AG173">
            <v>1.9871999999999997E-3</v>
          </cell>
        </row>
        <row r="174">
          <cell r="R174">
            <v>0.12918576198811574</v>
          </cell>
          <cell r="W174">
            <v>141.36961686187499</v>
          </cell>
          <cell r="X174">
            <v>139.39173673662421</v>
          </cell>
          <cell r="Y174">
            <v>11.378587991500801</v>
          </cell>
          <cell r="Z174">
            <v>2.0243312100000006</v>
          </cell>
          <cell r="AA174">
            <v>0.58572719999999989</v>
          </cell>
          <cell r="AC174">
            <v>0.47962550249999997</v>
          </cell>
          <cell r="AD174">
            <v>0.47291513735919999</v>
          </cell>
          <cell r="AE174">
            <v>3.8604200140800002E-2</v>
          </cell>
          <cell r="AF174">
            <v>6.8679600000000019E-3</v>
          </cell>
          <cell r="AG174">
            <v>1.9871999999999997E-3</v>
          </cell>
        </row>
        <row r="175">
          <cell r="R175">
            <v>0.1234785905131027</v>
          </cell>
          <cell r="W175">
            <v>140.53027223249998</v>
          </cell>
          <cell r="X175">
            <v>138.5641352462456</v>
          </cell>
          <cell r="Y175">
            <v>11.311030641254401</v>
          </cell>
          <cell r="Z175">
            <v>2.0123122800000006</v>
          </cell>
          <cell r="AA175">
            <v>0.58224959999999992</v>
          </cell>
          <cell r="AC175">
            <v>0.47962550249999997</v>
          </cell>
          <cell r="AD175">
            <v>0.47291513735919999</v>
          </cell>
          <cell r="AE175">
            <v>3.8604200140800002E-2</v>
          </cell>
          <cell r="AF175">
            <v>6.8679600000000019E-3</v>
          </cell>
          <cell r="AG175">
            <v>1.9871999999999997E-3</v>
          </cell>
        </row>
        <row r="176">
          <cell r="R176">
            <v>0.11777141903808966</v>
          </cell>
          <cell r="W176">
            <v>139.690927603125</v>
          </cell>
          <cell r="X176">
            <v>137.73653375586699</v>
          </cell>
          <cell r="Y176">
            <v>11.243473291008</v>
          </cell>
          <cell r="Z176">
            <v>2.0002933500000006</v>
          </cell>
          <cell r="AA176">
            <v>0.57877199999999995</v>
          </cell>
          <cell r="AC176">
            <v>0.47962550249999997</v>
          </cell>
          <cell r="AD176">
            <v>0.47291513735919999</v>
          </cell>
          <cell r="AE176">
            <v>3.8604200140800002E-2</v>
          </cell>
          <cell r="AF176">
            <v>6.8679600000000019E-3</v>
          </cell>
          <cell r="AG176">
            <v>1.9871999999999997E-3</v>
          </cell>
        </row>
        <row r="177">
          <cell r="R177">
            <v>0.11206424756307662</v>
          </cell>
          <cell r="W177">
            <v>138.85158297375</v>
          </cell>
          <cell r="X177">
            <v>136.9089322654884</v>
          </cell>
          <cell r="Y177">
            <v>11.1759159407616</v>
          </cell>
          <cell r="Z177">
            <v>1.9882744200000007</v>
          </cell>
          <cell r="AA177">
            <v>0.57529439999999987</v>
          </cell>
          <cell r="AC177">
            <v>0.47962550249999997</v>
          </cell>
          <cell r="AD177">
            <v>0.47291513735919999</v>
          </cell>
          <cell r="AE177">
            <v>3.8604200140800002E-2</v>
          </cell>
          <cell r="AF177">
            <v>6.8679600000000019E-3</v>
          </cell>
          <cell r="AG177">
            <v>1.9871999999999997E-3</v>
          </cell>
        </row>
        <row r="178">
          <cell r="R178">
            <v>0.10635707608806358</v>
          </cell>
          <cell r="W178">
            <v>138.01223834437499</v>
          </cell>
          <cell r="X178">
            <v>136.08133077510979</v>
          </cell>
          <cell r="Y178">
            <v>11.1083585905152</v>
          </cell>
          <cell r="Z178">
            <v>1.9762554900000007</v>
          </cell>
          <cell r="AA178">
            <v>0.5718167999999999</v>
          </cell>
          <cell r="AC178">
            <v>0.47962550249999997</v>
          </cell>
          <cell r="AD178">
            <v>0.47291513735919999</v>
          </cell>
          <cell r="AE178">
            <v>3.8604200140800002E-2</v>
          </cell>
          <cell r="AF178">
            <v>6.8679600000000019E-3</v>
          </cell>
          <cell r="AG178">
            <v>1.9871999999999997E-3</v>
          </cell>
        </row>
        <row r="179">
          <cell r="R179">
            <v>0.10064990461305054</v>
          </cell>
          <cell r="W179">
            <v>137.17289371499996</v>
          </cell>
          <cell r="X179">
            <v>135.25372928473118</v>
          </cell>
          <cell r="Y179">
            <v>11.040801240268799</v>
          </cell>
          <cell r="Z179">
            <v>1.9642365600000002</v>
          </cell>
          <cell r="AA179">
            <v>0.56833919999999982</v>
          </cell>
          <cell r="AC179">
            <v>0.47962550249999997</v>
          </cell>
          <cell r="AD179">
            <v>0.47291513735919999</v>
          </cell>
          <cell r="AE179">
            <v>3.8604200140800002E-2</v>
          </cell>
          <cell r="AF179">
            <v>6.8679600000000019E-3</v>
          </cell>
          <cell r="AG179">
            <v>1.9871999999999997E-3</v>
          </cell>
        </row>
        <row r="180">
          <cell r="R180">
            <v>9.4942733138037499E-2</v>
          </cell>
          <cell r="W180">
            <v>136.33354908562498</v>
          </cell>
          <cell r="X180">
            <v>134.4261277943526</v>
          </cell>
          <cell r="Y180">
            <v>10.973243890022401</v>
          </cell>
          <cell r="Z180">
            <v>1.9522176300000005</v>
          </cell>
          <cell r="AA180">
            <v>0.56486159999999996</v>
          </cell>
          <cell r="AC180">
            <v>0.47962550249999997</v>
          </cell>
          <cell r="AD180">
            <v>0.47291513735919999</v>
          </cell>
          <cell r="AE180">
            <v>3.8604200140800002E-2</v>
          </cell>
          <cell r="AF180">
            <v>6.8679600000000019E-3</v>
          </cell>
          <cell r="AG180">
            <v>1.9871999999999997E-3</v>
          </cell>
        </row>
        <row r="181">
          <cell r="R181">
            <v>8.923556166302446E-2</v>
          </cell>
          <cell r="W181">
            <v>135.49420445625</v>
          </cell>
          <cell r="X181">
            <v>133.59852630397398</v>
          </cell>
          <cell r="Y181">
            <v>10.905686539776001</v>
          </cell>
          <cell r="Z181">
            <v>1.9401987000000005</v>
          </cell>
          <cell r="AA181">
            <v>0.56138399999999988</v>
          </cell>
          <cell r="AC181">
            <v>0.47962550249999997</v>
          </cell>
          <cell r="AD181">
            <v>0.47291513735919999</v>
          </cell>
          <cell r="AE181">
            <v>3.8604200140800002E-2</v>
          </cell>
          <cell r="AF181">
            <v>6.8679600000000019E-3</v>
          </cell>
          <cell r="AG181">
            <v>1.9871999999999997E-3</v>
          </cell>
        </row>
        <row r="182">
          <cell r="R182">
            <v>8.352839018801142E-2</v>
          </cell>
          <cell r="W182">
            <v>134.654859826875</v>
          </cell>
          <cell r="X182">
            <v>132.7709248135954</v>
          </cell>
          <cell r="Y182">
            <v>10.838129189529601</v>
          </cell>
          <cell r="Z182">
            <v>1.9281797700000005</v>
          </cell>
          <cell r="AA182">
            <v>0.55790639999999991</v>
          </cell>
          <cell r="AC182">
            <v>0.47962550249999997</v>
          </cell>
          <cell r="AD182">
            <v>0.47291513735919999</v>
          </cell>
          <cell r="AE182">
            <v>3.8604200140800002E-2</v>
          </cell>
          <cell r="AF182">
            <v>6.8679600000000019E-3</v>
          </cell>
          <cell r="AG182">
            <v>1.9871999999999997E-3</v>
          </cell>
        </row>
        <row r="183">
          <cell r="R183">
            <v>7.782121871299838E-2</v>
          </cell>
          <cell r="W183">
            <v>133.81551519749999</v>
          </cell>
          <cell r="X183">
            <v>131.94332332321679</v>
          </cell>
          <cell r="Y183">
            <v>10.7705718392832</v>
          </cell>
          <cell r="Z183">
            <v>1.9161608400000005</v>
          </cell>
          <cell r="AA183">
            <v>0.55442879999999994</v>
          </cell>
          <cell r="AC183">
            <v>0.47962550249999997</v>
          </cell>
          <cell r="AD183">
            <v>0.47291513735919999</v>
          </cell>
          <cell r="AE183">
            <v>3.8604200140800002E-2</v>
          </cell>
          <cell r="AF183">
            <v>6.8679600000000019E-3</v>
          </cell>
          <cell r="AG183">
            <v>1.9871999999999997E-3</v>
          </cell>
        </row>
        <row r="184">
          <cell r="R184">
            <v>7.211404723798534E-2</v>
          </cell>
          <cell r="W184">
            <v>132.97617056812499</v>
          </cell>
          <cell r="X184">
            <v>131.1157218328382</v>
          </cell>
          <cell r="Y184">
            <v>10.7030144890368</v>
          </cell>
          <cell r="Z184">
            <v>1.9041419100000005</v>
          </cell>
          <cell r="AA184">
            <v>0.55095119999999997</v>
          </cell>
          <cell r="AC184">
            <v>0.47962550249999997</v>
          </cell>
          <cell r="AD184">
            <v>0.47291513735919999</v>
          </cell>
          <cell r="AE184">
            <v>3.8604200140800002E-2</v>
          </cell>
          <cell r="AF184">
            <v>6.8679600000000019E-3</v>
          </cell>
          <cell r="AG184">
            <v>1.9871999999999997E-3</v>
          </cell>
        </row>
        <row r="185">
          <cell r="R185">
            <v>6.6406875762972287E-2</v>
          </cell>
          <cell r="W185">
            <v>132.13682593874998</v>
          </cell>
          <cell r="X185">
            <v>130.28812034245959</v>
          </cell>
          <cell r="Y185">
            <v>10.6354571387904</v>
          </cell>
          <cell r="Z185">
            <v>1.8921229800000006</v>
          </cell>
          <cell r="AA185">
            <v>0.54747359999999989</v>
          </cell>
          <cell r="AC185">
            <v>0.47962550249999997</v>
          </cell>
          <cell r="AD185">
            <v>0.47291513735919999</v>
          </cell>
          <cell r="AE185">
            <v>3.8604200140800002E-2</v>
          </cell>
          <cell r="AF185">
            <v>6.8679600000000019E-3</v>
          </cell>
          <cell r="AG185">
            <v>1.9871999999999997E-3</v>
          </cell>
        </row>
        <row r="186">
          <cell r="R186">
            <v>6.0699704287959247E-2</v>
          </cell>
          <cell r="W186">
            <v>131.29748130937497</v>
          </cell>
          <cell r="X186">
            <v>129.46051885208098</v>
          </cell>
          <cell r="Y186">
            <v>10.567899788543999</v>
          </cell>
          <cell r="Z186">
            <v>1.8801040500000001</v>
          </cell>
          <cell r="AA186">
            <v>0.54399599999999981</v>
          </cell>
          <cell r="AC186">
            <v>0.47962550249999997</v>
          </cell>
          <cell r="AD186">
            <v>0.47291513735919999</v>
          </cell>
          <cell r="AE186">
            <v>3.8604200140800002E-2</v>
          </cell>
          <cell r="AF186">
            <v>6.8679600000000019E-3</v>
          </cell>
          <cell r="AG186">
            <v>1.9871999999999997E-3</v>
          </cell>
        </row>
        <row r="187">
          <cell r="R187">
            <v>5.4992532812946207E-2</v>
          </cell>
          <cell r="W187">
            <v>130.45813668</v>
          </cell>
          <cell r="X187">
            <v>128.6329173617024</v>
          </cell>
          <cell r="Y187">
            <v>10.500342438297601</v>
          </cell>
          <cell r="Z187">
            <v>1.8680851200000006</v>
          </cell>
          <cell r="AA187">
            <v>0.54051839999999995</v>
          </cell>
          <cell r="AC187">
            <v>0.47962550249999997</v>
          </cell>
          <cell r="AD187">
            <v>0.47291513735919999</v>
          </cell>
          <cell r="AE187">
            <v>3.8604200140800002E-2</v>
          </cell>
          <cell r="AF187">
            <v>6.8679600000000019E-3</v>
          </cell>
          <cell r="AG187">
            <v>1.9871999999999997E-3</v>
          </cell>
        </row>
        <row r="188">
          <cell r="R188">
            <v>4.9285361337933167E-2</v>
          </cell>
          <cell r="W188">
            <v>129.61879205062496</v>
          </cell>
          <cell r="X188">
            <v>127.80531587132377</v>
          </cell>
          <cell r="Y188">
            <v>10.432785088051197</v>
          </cell>
          <cell r="Z188">
            <v>1.8560661900000002</v>
          </cell>
          <cell r="AA188">
            <v>0.53704079999999976</v>
          </cell>
          <cell r="AC188">
            <v>0.47962550249999997</v>
          </cell>
          <cell r="AD188">
            <v>0.47291513735919999</v>
          </cell>
          <cell r="AE188">
            <v>3.8604200140800002E-2</v>
          </cell>
          <cell r="AF188">
            <v>6.8679600000000019E-3</v>
          </cell>
          <cell r="AG188">
            <v>1.9871999999999997E-3</v>
          </cell>
        </row>
        <row r="189">
          <cell r="R189">
            <v>4.3578189862920128E-2</v>
          </cell>
          <cell r="W189">
            <v>128.77944742124998</v>
          </cell>
          <cell r="X189">
            <v>126.9777143809452</v>
          </cell>
          <cell r="Y189">
            <v>10.365227737804801</v>
          </cell>
          <cell r="Z189">
            <v>1.8440472600000006</v>
          </cell>
          <cell r="AA189">
            <v>0.5335631999999999</v>
          </cell>
          <cell r="AC189">
            <v>0.47962550249999997</v>
          </cell>
          <cell r="AD189">
            <v>0.47291513735919999</v>
          </cell>
          <cell r="AE189">
            <v>3.8604200140800002E-2</v>
          </cell>
          <cell r="AF189">
            <v>6.8679600000000019E-3</v>
          </cell>
          <cell r="AG189">
            <v>1.9871999999999997E-3</v>
          </cell>
        </row>
        <row r="190">
          <cell r="R190">
            <v>4.024549113570286E-2</v>
          </cell>
          <cell r="W190">
            <v>127.94010279187499</v>
          </cell>
          <cell r="X190">
            <v>126.1501128905666</v>
          </cell>
          <cell r="Y190">
            <v>10.2976703875584</v>
          </cell>
          <cell r="Z190">
            <v>1.8320283300000004</v>
          </cell>
          <cell r="AA190">
            <v>0.53008559999999993</v>
          </cell>
          <cell r="AC190">
            <v>0.47962550249999997</v>
          </cell>
          <cell r="AD190">
            <v>0.47291513735919999</v>
          </cell>
          <cell r="AE190">
            <v>3.8604200140800002E-2</v>
          </cell>
          <cell r="AF190">
            <v>6.8679600000000019E-3</v>
          </cell>
          <cell r="AG190">
            <v>1.9871999999999997E-3</v>
          </cell>
        </row>
        <row r="191">
          <cell r="R191">
            <v>3.9287265156281365E-2</v>
          </cell>
          <cell r="W191">
            <v>127.10075816249999</v>
          </cell>
          <cell r="X191">
            <v>125.32251140018799</v>
          </cell>
          <cell r="Y191">
            <v>10.230113037312</v>
          </cell>
          <cell r="Z191">
            <v>1.8200094000000004</v>
          </cell>
          <cell r="AA191">
            <v>0.52660799999999997</v>
          </cell>
          <cell r="AC191">
            <v>0.47962550249999997</v>
          </cell>
          <cell r="AD191">
            <v>0.47291513735919999</v>
          </cell>
          <cell r="AE191">
            <v>3.8604200140800002E-2</v>
          </cell>
          <cell r="AF191">
            <v>6.8679600000000019E-3</v>
          </cell>
          <cell r="AG191">
            <v>1.9871999999999997E-3</v>
          </cell>
        </row>
        <row r="192">
          <cell r="R192">
            <v>3.8329039176859869E-2</v>
          </cell>
          <cell r="W192">
            <v>126.26141353312499</v>
          </cell>
          <cell r="X192">
            <v>124.49490990980939</v>
          </cell>
          <cell r="Y192">
            <v>10.1625556870656</v>
          </cell>
          <cell r="Z192">
            <v>1.8079904700000005</v>
          </cell>
          <cell r="AA192">
            <v>0.52313039999999988</v>
          </cell>
          <cell r="AC192">
            <v>0.47962550249999997</v>
          </cell>
          <cell r="AD192">
            <v>0.47291513735919999</v>
          </cell>
          <cell r="AE192">
            <v>3.8604200140800002E-2</v>
          </cell>
          <cell r="AF192">
            <v>6.8679600000000019E-3</v>
          </cell>
          <cell r="AG192">
            <v>1.9871999999999997E-3</v>
          </cell>
        </row>
        <row r="193">
          <cell r="R193">
            <v>3.7370813197438367E-2</v>
          </cell>
          <cell r="W193">
            <v>125.42206890374999</v>
          </cell>
          <cell r="X193">
            <v>123.6673084194308</v>
          </cell>
          <cell r="Y193">
            <v>10.0949983368192</v>
          </cell>
          <cell r="Z193">
            <v>1.7959715400000005</v>
          </cell>
          <cell r="AA193">
            <v>0.51965279999999991</v>
          </cell>
          <cell r="AC193">
            <v>0.47962550249999997</v>
          </cell>
          <cell r="AD193">
            <v>0.47291513735919999</v>
          </cell>
          <cell r="AE193">
            <v>3.8604200140800002E-2</v>
          </cell>
          <cell r="AF193">
            <v>6.8679600000000019E-3</v>
          </cell>
          <cell r="AG193">
            <v>1.9871999999999997E-3</v>
          </cell>
        </row>
        <row r="194">
          <cell r="R194">
            <v>3.6412587218016872E-2</v>
          </cell>
          <cell r="W194">
            <v>124.582724274375</v>
          </cell>
          <cell r="X194">
            <v>122.8397069290522</v>
          </cell>
          <cell r="Y194">
            <v>10.027440986572801</v>
          </cell>
          <cell r="Z194">
            <v>1.7839526100000005</v>
          </cell>
          <cell r="AA194">
            <v>0.51617519999999995</v>
          </cell>
          <cell r="AC194">
            <v>0.47962550249999997</v>
          </cell>
          <cell r="AD194">
            <v>0.47291513735919999</v>
          </cell>
          <cell r="AE194">
            <v>3.8604200140800002E-2</v>
          </cell>
          <cell r="AF194">
            <v>6.8679600000000019E-3</v>
          </cell>
          <cell r="AG194">
            <v>1.9871999999999997E-3</v>
          </cell>
        </row>
        <row r="195">
          <cell r="R195">
            <v>3.5454361238595376E-2</v>
          </cell>
          <cell r="W195">
            <v>123.74337964499996</v>
          </cell>
          <cell r="X195">
            <v>122.01210543867357</v>
          </cell>
          <cell r="Y195">
            <v>9.9598836363263974</v>
          </cell>
          <cell r="Z195">
            <v>1.7719336800000001</v>
          </cell>
          <cell r="AA195">
            <v>0.51269759999999986</v>
          </cell>
          <cell r="AC195">
            <v>0.47962550249999997</v>
          </cell>
          <cell r="AD195">
            <v>0.47291513735919999</v>
          </cell>
          <cell r="AE195">
            <v>3.8604200140800002E-2</v>
          </cell>
          <cell r="AF195">
            <v>6.8679600000000019E-3</v>
          </cell>
          <cell r="AG195">
            <v>1.9871999999999997E-3</v>
          </cell>
        </row>
        <row r="196">
          <cell r="R196">
            <v>3.4496135259173881E-2</v>
          </cell>
          <cell r="W196">
            <v>122.904035015625</v>
          </cell>
          <cell r="X196">
            <v>121.184503948295</v>
          </cell>
          <cell r="Y196">
            <v>9.8923262860800012</v>
          </cell>
          <cell r="Z196">
            <v>1.7599147500000005</v>
          </cell>
          <cell r="AA196">
            <v>0.50921999999999989</v>
          </cell>
          <cell r="AC196">
            <v>0.47962550249999997</v>
          </cell>
          <cell r="AD196">
            <v>0.47291513735919999</v>
          </cell>
          <cell r="AE196">
            <v>3.8604200140800002E-2</v>
          </cell>
          <cell r="AF196">
            <v>6.8679600000000019E-3</v>
          </cell>
          <cell r="AG196">
            <v>1.9871999999999997E-3</v>
          </cell>
        </row>
        <row r="197">
          <cell r="R197">
            <v>3.3537909279752386E-2</v>
          </cell>
          <cell r="W197">
            <v>122.06469038624998</v>
          </cell>
          <cell r="X197">
            <v>120.35690245791638</v>
          </cell>
          <cell r="Y197">
            <v>9.8247689358335997</v>
          </cell>
          <cell r="Z197">
            <v>1.7478958200000003</v>
          </cell>
          <cell r="AA197">
            <v>0.50574239999999993</v>
          </cell>
          <cell r="AC197">
            <v>0.47962550249999997</v>
          </cell>
          <cell r="AD197">
            <v>0.47291513735919999</v>
          </cell>
          <cell r="AE197">
            <v>3.8604200140800002E-2</v>
          </cell>
          <cell r="AF197">
            <v>6.8679600000000019E-3</v>
          </cell>
          <cell r="AG197">
            <v>1.9871999999999997E-3</v>
          </cell>
        </row>
        <row r="198">
          <cell r="R198">
            <v>3.2579683300330883E-2</v>
          </cell>
          <cell r="W198">
            <v>121.22534575687499</v>
          </cell>
          <cell r="X198">
            <v>119.52930096753779</v>
          </cell>
          <cell r="Y198">
            <v>9.7572115855871999</v>
          </cell>
          <cell r="Z198">
            <v>1.7358768900000006</v>
          </cell>
          <cell r="AA198">
            <v>0.50226479999999996</v>
          </cell>
          <cell r="AC198">
            <v>0.47962550249999997</v>
          </cell>
          <cell r="AD198">
            <v>0.47291513735919999</v>
          </cell>
          <cell r="AE198">
            <v>3.8604200140800002E-2</v>
          </cell>
          <cell r="AF198">
            <v>6.8679600000000019E-3</v>
          </cell>
          <cell r="AG198">
            <v>1.9871999999999997E-3</v>
          </cell>
        </row>
        <row r="199">
          <cell r="R199">
            <v>3.1621457320909388E-2</v>
          </cell>
          <cell r="W199">
            <v>120.38600112749998</v>
          </cell>
          <cell r="X199">
            <v>118.70169947715918</v>
          </cell>
          <cell r="Y199">
            <v>9.6896542353408002</v>
          </cell>
          <cell r="Z199">
            <v>1.7238579600000004</v>
          </cell>
          <cell r="AA199">
            <v>0.49878719999999988</v>
          </cell>
          <cell r="AC199">
            <v>0.47962550249999997</v>
          </cell>
          <cell r="AD199">
            <v>0.47291513735919999</v>
          </cell>
          <cell r="AE199">
            <v>3.8604200140800002E-2</v>
          </cell>
          <cell r="AF199">
            <v>6.8679600000000019E-3</v>
          </cell>
          <cell r="AG199">
            <v>1.9871999999999997E-3</v>
          </cell>
        </row>
        <row r="200">
          <cell r="R200">
            <v>3.0663231341487893E-2</v>
          </cell>
          <cell r="W200">
            <v>119.54665649812497</v>
          </cell>
          <cell r="X200">
            <v>117.87409798678058</v>
          </cell>
          <cell r="Y200">
            <v>9.6220968850943986</v>
          </cell>
          <cell r="Z200">
            <v>1.7118390300000004</v>
          </cell>
          <cell r="AA200">
            <v>0.49530959999999985</v>
          </cell>
          <cell r="AC200">
            <v>0.47962550249999997</v>
          </cell>
          <cell r="AD200">
            <v>0.47291513735919999</v>
          </cell>
          <cell r="AE200">
            <v>3.8604200140800002E-2</v>
          </cell>
          <cell r="AF200">
            <v>6.8679600000000019E-3</v>
          </cell>
          <cell r="AG200">
            <v>1.9871999999999997E-3</v>
          </cell>
        </row>
        <row r="201">
          <cell r="R201">
            <v>2.9705005362066397E-2</v>
          </cell>
          <cell r="W201">
            <v>118.70731186874998</v>
          </cell>
          <cell r="X201">
            <v>117.04649649640199</v>
          </cell>
          <cell r="Y201">
            <v>9.5545395348479989</v>
          </cell>
          <cell r="Z201">
            <v>1.6998201000000004</v>
          </cell>
          <cell r="AA201">
            <v>0.49183199999999988</v>
          </cell>
          <cell r="AC201">
            <v>0.47962550249999997</v>
          </cell>
          <cell r="AD201">
            <v>0.47291513735919999</v>
          </cell>
          <cell r="AE201">
            <v>3.8604200140800002E-2</v>
          </cell>
          <cell r="AF201">
            <v>6.8679600000000019E-3</v>
          </cell>
          <cell r="AG201">
            <v>1.9871999999999997E-3</v>
          </cell>
        </row>
        <row r="202">
          <cell r="R202">
            <v>2.8746779382644902E-2</v>
          </cell>
          <cell r="W202">
            <v>118.01485254951561</v>
          </cell>
          <cell r="X202">
            <v>116.36372526683964</v>
          </cell>
          <cell r="Y202">
            <v>9.4988047208947197</v>
          </cell>
          <cell r="Z202">
            <v>1.6899044827500003</v>
          </cell>
          <cell r="AA202">
            <v>0.48896297999999988</v>
          </cell>
          <cell r="AC202">
            <v>0.47962550249999997</v>
          </cell>
          <cell r="AD202">
            <v>0.47291513735919999</v>
          </cell>
          <cell r="AE202">
            <v>3.8604200140800002E-2</v>
          </cell>
          <cell r="AF202">
            <v>6.8679600000000019E-3</v>
          </cell>
          <cell r="AG202">
            <v>1.9871999999999997E-3</v>
          </cell>
        </row>
        <row r="203">
          <cell r="R203">
            <v>2.7788553403223407E-2</v>
          </cell>
          <cell r="W203">
            <v>117.32239323028124</v>
          </cell>
          <cell r="X203">
            <v>115.6809540372773</v>
          </cell>
          <cell r="Y203">
            <v>9.4430699069414405</v>
          </cell>
          <cell r="Z203">
            <v>1.6799888655000004</v>
          </cell>
          <cell r="AA203">
            <v>0.48609395999999988</v>
          </cell>
          <cell r="AC203">
            <v>0.47962550249999997</v>
          </cell>
          <cell r="AD203">
            <v>0.47291513735919999</v>
          </cell>
          <cell r="AE203">
            <v>3.8604200140800002E-2</v>
          </cell>
          <cell r="AF203">
            <v>6.8679600000000019E-3</v>
          </cell>
          <cell r="AG203">
            <v>1.9871999999999997E-3</v>
          </cell>
        </row>
        <row r="204">
          <cell r="R204">
            <v>2.6830327423801908E-2</v>
          </cell>
          <cell r="W204">
            <v>116.62993391104686</v>
          </cell>
          <cell r="X204">
            <v>114.99818280771495</v>
          </cell>
          <cell r="Y204">
            <v>9.3873350929881596</v>
          </cell>
          <cell r="Z204">
            <v>1.6700732482500005</v>
          </cell>
          <cell r="AA204">
            <v>0.48322493999999994</v>
          </cell>
          <cell r="AC204">
            <v>0.47962550249999997</v>
          </cell>
          <cell r="AD204">
            <v>0.47291513735919999</v>
          </cell>
          <cell r="AE204">
            <v>3.8604200140800002E-2</v>
          </cell>
          <cell r="AF204">
            <v>6.8679600000000019E-3</v>
          </cell>
          <cell r="AG204">
            <v>1.9871999999999997E-3</v>
          </cell>
        </row>
        <row r="205">
          <cell r="R205">
            <v>2.5872101444380409E-2</v>
          </cell>
          <cell r="W205">
            <v>115.93747459181247</v>
          </cell>
          <cell r="X205">
            <v>114.31541157815261</v>
          </cell>
          <cell r="Y205">
            <v>9.3316002790348787</v>
          </cell>
          <cell r="Z205">
            <v>1.6601576310000001</v>
          </cell>
          <cell r="AA205">
            <v>0.48035591999999988</v>
          </cell>
          <cell r="AC205">
            <v>0.47962550249999997</v>
          </cell>
          <cell r="AD205">
            <v>0.47291513735919999</v>
          </cell>
          <cell r="AE205">
            <v>3.8604200140800002E-2</v>
          </cell>
          <cell r="AF205">
            <v>6.8679600000000019E-3</v>
          </cell>
          <cell r="AG205">
            <v>1.9871999999999997E-3</v>
          </cell>
        </row>
        <row r="206">
          <cell r="R206">
            <v>2.4913875464958914E-2</v>
          </cell>
          <cell r="W206">
            <v>115.2450152725781</v>
          </cell>
          <cell r="X206">
            <v>113.63264034859026</v>
          </cell>
          <cell r="Y206">
            <v>9.2758654650815995</v>
          </cell>
          <cell r="Z206">
            <v>1.6502420137500002</v>
          </cell>
          <cell r="AA206">
            <v>0.47748689999999988</v>
          </cell>
          <cell r="AC206">
            <v>0.47962550249999997</v>
          </cell>
          <cell r="AD206">
            <v>0.47291513735919999</v>
          </cell>
          <cell r="AE206">
            <v>3.8604200140800002E-2</v>
          </cell>
          <cell r="AF206">
            <v>6.8679600000000019E-3</v>
          </cell>
          <cell r="AG206">
            <v>1.9871999999999997E-3</v>
          </cell>
        </row>
        <row r="207">
          <cell r="R207">
            <v>2.3955649485537418E-2</v>
          </cell>
          <cell r="W207">
            <v>114.55255595334373</v>
          </cell>
          <cell r="X207">
            <v>112.94986911902792</v>
          </cell>
          <cell r="Y207">
            <v>9.2201306511283203</v>
          </cell>
          <cell r="Z207">
            <v>1.6403263965000003</v>
          </cell>
          <cell r="AA207">
            <v>0.47461787999999988</v>
          </cell>
          <cell r="AC207">
            <v>0.47962550249999997</v>
          </cell>
          <cell r="AD207">
            <v>0.47291513735919999</v>
          </cell>
          <cell r="AE207">
            <v>3.8604200140800002E-2</v>
          </cell>
          <cell r="AF207">
            <v>6.8679600000000019E-3</v>
          </cell>
          <cell r="AG207">
            <v>1.9871999999999997E-3</v>
          </cell>
        </row>
        <row r="208">
          <cell r="R208">
            <v>2.2997423506115923E-2</v>
          </cell>
          <cell r="W208">
            <v>113.86009663410934</v>
          </cell>
          <cell r="X208">
            <v>112.26709788946556</v>
          </cell>
          <cell r="Y208">
            <v>9.1643958371750394</v>
          </cell>
          <cell r="Z208">
            <v>1.6304107792500002</v>
          </cell>
          <cell r="AA208">
            <v>0.47174885999999983</v>
          </cell>
          <cell r="AC208">
            <v>0.47962550249999997</v>
          </cell>
          <cell r="AD208">
            <v>0.47291513735919999</v>
          </cell>
          <cell r="AE208">
            <v>3.8604200140800002E-2</v>
          </cell>
          <cell r="AF208">
            <v>6.8679600000000019E-3</v>
          </cell>
          <cell r="AG208">
            <v>1.9871999999999997E-3</v>
          </cell>
        </row>
        <row r="209">
          <cell r="R209">
            <v>2.2039197526694424E-2</v>
          </cell>
          <cell r="W209">
            <v>113.16763731487498</v>
          </cell>
          <cell r="X209">
            <v>111.58432665990323</v>
          </cell>
          <cell r="Y209">
            <v>9.1086610232217602</v>
          </cell>
          <cell r="Z209">
            <v>1.6204951620000003</v>
          </cell>
          <cell r="AA209">
            <v>0.46887983999999994</v>
          </cell>
          <cell r="AC209">
            <v>0.47962550249999997</v>
          </cell>
          <cell r="AD209">
            <v>0.47291513735919999</v>
          </cell>
          <cell r="AE209">
            <v>3.8604200140800002E-2</v>
          </cell>
          <cell r="AF209">
            <v>6.8679600000000019E-3</v>
          </cell>
          <cell r="AG209">
            <v>1.9871999999999997E-3</v>
          </cell>
        </row>
        <row r="210">
          <cell r="R210">
            <v>2.1080971547272929E-2</v>
          </cell>
          <cell r="W210">
            <v>112.47517799564061</v>
          </cell>
          <cell r="X210">
            <v>110.90155543034088</v>
          </cell>
          <cell r="Y210">
            <v>9.0529262092684792</v>
          </cell>
          <cell r="Z210">
            <v>1.6105795447500002</v>
          </cell>
          <cell r="AA210">
            <v>0.46601081999999988</v>
          </cell>
          <cell r="AC210">
            <v>0.47962550249999997</v>
          </cell>
          <cell r="AD210">
            <v>0.47291513735919999</v>
          </cell>
          <cell r="AE210">
            <v>3.8604200140800002E-2</v>
          </cell>
          <cell r="AF210">
            <v>6.8679600000000019E-3</v>
          </cell>
          <cell r="AG210">
            <v>1.9871999999999997E-3</v>
          </cell>
        </row>
        <row r="211">
          <cell r="R211">
            <v>2.0122745567851433E-2</v>
          </cell>
          <cell r="W211">
            <v>111.78271867640623</v>
          </cell>
          <cell r="X211">
            <v>110.21878420077853</v>
          </cell>
          <cell r="Y211">
            <v>8.9971913953152001</v>
          </cell>
          <cell r="Z211">
            <v>1.6006639275000003</v>
          </cell>
          <cell r="AA211">
            <v>0.46314179999999988</v>
          </cell>
          <cell r="AC211">
            <v>0.47962550249999997</v>
          </cell>
          <cell r="AD211">
            <v>0.47291513735919999</v>
          </cell>
          <cell r="AE211">
            <v>3.8604200140800002E-2</v>
          </cell>
          <cell r="AF211">
            <v>6.8679600000000019E-3</v>
          </cell>
          <cell r="AG211">
            <v>1.9871999999999997E-3</v>
          </cell>
        </row>
        <row r="212">
          <cell r="R212">
            <v>1.9164519588429935E-2</v>
          </cell>
          <cell r="W212">
            <v>111.09025935717186</v>
          </cell>
          <cell r="X212">
            <v>109.53601297121619</v>
          </cell>
          <cell r="Y212">
            <v>8.9414565813619191</v>
          </cell>
          <cell r="Z212">
            <v>1.5907483102500002</v>
          </cell>
          <cell r="AA212">
            <v>0.46027277999999988</v>
          </cell>
          <cell r="AC212">
            <v>0.47962550249999997</v>
          </cell>
          <cell r="AD212">
            <v>0.47291513735919999</v>
          </cell>
          <cell r="AE212">
            <v>3.8604200140800002E-2</v>
          </cell>
          <cell r="AF212">
            <v>6.8679600000000019E-3</v>
          </cell>
          <cell r="AG212">
            <v>1.9871999999999997E-3</v>
          </cell>
        </row>
        <row r="213">
          <cell r="R213">
            <v>1.8206293609008439E-2</v>
          </cell>
          <cell r="W213">
            <v>110.39780003793747</v>
          </cell>
          <cell r="X213">
            <v>108.85324174165383</v>
          </cell>
          <cell r="Y213">
            <v>8.8857217674086382</v>
          </cell>
          <cell r="Z213">
            <v>1.5808326930000001</v>
          </cell>
          <cell r="AA213">
            <v>0.45740375999999983</v>
          </cell>
          <cell r="AC213">
            <v>0.47962550249999997</v>
          </cell>
          <cell r="AD213">
            <v>0.47291513735919999</v>
          </cell>
          <cell r="AE213">
            <v>3.8604200140800002E-2</v>
          </cell>
          <cell r="AF213">
            <v>6.8679600000000019E-3</v>
          </cell>
          <cell r="AG213">
            <v>1.9871999999999997E-3</v>
          </cell>
        </row>
        <row r="214">
          <cell r="R214">
            <v>1.7248067629586944E-2</v>
          </cell>
          <cell r="W214">
            <v>109.70534071870311</v>
          </cell>
          <cell r="X214">
            <v>108.17047051209151</v>
          </cell>
          <cell r="Y214">
            <v>8.8299869534553608</v>
          </cell>
          <cell r="Z214">
            <v>1.5709170757500004</v>
          </cell>
          <cell r="AA214">
            <v>0.45453473999999994</v>
          </cell>
          <cell r="AC214">
            <v>0.47962550249999997</v>
          </cell>
          <cell r="AD214">
            <v>0.47291513735919999</v>
          </cell>
          <cell r="AE214">
            <v>3.8604200140800002E-2</v>
          </cell>
          <cell r="AF214">
            <v>6.8679600000000019E-3</v>
          </cell>
          <cell r="AG214">
            <v>1.9871999999999997E-3</v>
          </cell>
        </row>
        <row r="215">
          <cell r="R215">
            <v>1.6289841650165445E-2</v>
          </cell>
          <cell r="W215">
            <v>109.01288139946872</v>
          </cell>
          <cell r="X215">
            <v>107.48769928252915</v>
          </cell>
          <cell r="Y215">
            <v>8.7742521395020798</v>
          </cell>
          <cell r="Z215">
            <v>1.5610014585000003</v>
          </cell>
          <cell r="AA215">
            <v>0.45166571999999988</v>
          </cell>
          <cell r="AC215">
            <v>0.47962550249999997</v>
          </cell>
          <cell r="AD215">
            <v>0.47291513735919999</v>
          </cell>
          <cell r="AE215">
            <v>3.8604200140800002E-2</v>
          </cell>
          <cell r="AF215">
            <v>6.8679600000000019E-3</v>
          </cell>
          <cell r="AG215">
            <v>1.9871999999999997E-3</v>
          </cell>
        </row>
        <row r="216">
          <cell r="R216">
            <v>1.6289841650165445E-2</v>
          </cell>
          <cell r="W216">
            <v>108.32042208023435</v>
          </cell>
          <cell r="X216">
            <v>106.80492805296682</v>
          </cell>
          <cell r="Y216">
            <v>8.7185173255487989</v>
          </cell>
          <cell r="Z216">
            <v>1.5510858412500002</v>
          </cell>
          <cell r="AA216">
            <v>0.44879669999999988</v>
          </cell>
          <cell r="AC216">
            <v>0.47962550249999997</v>
          </cell>
          <cell r="AD216">
            <v>0.47291513735919999</v>
          </cell>
          <cell r="AE216">
            <v>3.8604200140800002E-2</v>
          </cell>
          <cell r="AF216">
            <v>6.8679600000000019E-3</v>
          </cell>
          <cell r="AG216">
            <v>1.9871999999999997E-3</v>
          </cell>
        </row>
        <row r="217">
          <cell r="R217">
            <v>1.6289841650165445E-2</v>
          </cell>
          <cell r="W217">
            <v>107.62796276099998</v>
          </cell>
          <cell r="X217">
            <v>106.12215682340447</v>
          </cell>
          <cell r="Y217">
            <v>8.6627825115955197</v>
          </cell>
          <cell r="Z217">
            <v>1.5411702240000003</v>
          </cell>
          <cell r="AA217">
            <v>0.44592767999999988</v>
          </cell>
          <cell r="AC217">
            <v>0.47962550249999997</v>
          </cell>
          <cell r="AD217">
            <v>0.47291513735919999</v>
          </cell>
          <cell r="AE217">
            <v>3.8604200140800002E-2</v>
          </cell>
          <cell r="AF217">
            <v>6.8679600000000019E-3</v>
          </cell>
          <cell r="AG217">
            <v>1.9871999999999997E-3</v>
          </cell>
        </row>
        <row r="218">
          <cell r="R218">
            <v>1.6289841650165445E-2</v>
          </cell>
          <cell r="W218">
            <v>106.93550344176559</v>
          </cell>
          <cell r="X218">
            <v>105.4393855938421</v>
          </cell>
          <cell r="Y218">
            <v>8.6070476976422388</v>
          </cell>
          <cell r="Z218">
            <v>1.5312546067500001</v>
          </cell>
          <cell r="AA218">
            <v>0.44305865999999983</v>
          </cell>
          <cell r="AC218">
            <v>0.47962550249999997</v>
          </cell>
          <cell r="AD218">
            <v>0.47291513735919999</v>
          </cell>
          <cell r="AE218">
            <v>3.8604200140800002E-2</v>
          </cell>
          <cell r="AF218">
            <v>6.8679600000000019E-3</v>
          </cell>
          <cell r="AG218">
            <v>1.9871999999999997E-3</v>
          </cell>
        </row>
        <row r="219">
          <cell r="R219">
            <v>1.6289841650165445E-2</v>
          </cell>
          <cell r="W219">
            <v>106.24304412253122</v>
          </cell>
          <cell r="X219">
            <v>104.75661436427977</v>
          </cell>
          <cell r="Y219">
            <v>8.5513128836889596</v>
          </cell>
          <cell r="Z219">
            <v>1.5213389895000002</v>
          </cell>
          <cell r="AA219">
            <v>0.44018963999999988</v>
          </cell>
          <cell r="AC219">
            <v>0.47962550249999997</v>
          </cell>
          <cell r="AD219">
            <v>0.47291513735919999</v>
          </cell>
          <cell r="AE219">
            <v>3.8604200140800002E-2</v>
          </cell>
          <cell r="AF219">
            <v>6.8679600000000019E-3</v>
          </cell>
          <cell r="AG219">
            <v>1.9871999999999997E-3</v>
          </cell>
        </row>
        <row r="220">
          <cell r="R220">
            <v>1.6289841650165445E-2</v>
          </cell>
          <cell r="W220">
            <v>105.55058480329686</v>
          </cell>
          <cell r="X220">
            <v>104.07384313471742</v>
          </cell>
          <cell r="Y220">
            <v>8.4955780697356786</v>
          </cell>
          <cell r="Z220">
            <v>1.5114233722500001</v>
          </cell>
          <cell r="AA220">
            <v>0.43732061999999988</v>
          </cell>
          <cell r="AC220">
            <v>0.47962550249999997</v>
          </cell>
          <cell r="AD220">
            <v>0.47291513735919999</v>
          </cell>
          <cell r="AE220">
            <v>3.8604200140800002E-2</v>
          </cell>
          <cell r="AF220">
            <v>6.8679600000000019E-3</v>
          </cell>
          <cell r="AG220">
            <v>1.9871999999999997E-3</v>
          </cell>
        </row>
        <row r="221">
          <cell r="R221">
            <v>1.6289841650165445E-2</v>
          </cell>
          <cell r="W221">
            <v>104.85812548406248</v>
          </cell>
          <cell r="X221">
            <v>103.39107190515509</v>
          </cell>
          <cell r="Y221">
            <v>8.4398432557823995</v>
          </cell>
          <cell r="Z221">
            <v>1.5015077550000002</v>
          </cell>
          <cell r="AA221">
            <v>0.43445159999999988</v>
          </cell>
          <cell r="AC221">
            <v>0.47962550249999997</v>
          </cell>
          <cell r="AD221">
            <v>0.47291513735919999</v>
          </cell>
          <cell r="AE221">
            <v>3.8604200140800002E-2</v>
          </cell>
          <cell r="AF221">
            <v>6.8679600000000019E-3</v>
          </cell>
          <cell r="AG221">
            <v>1.9871999999999997E-3</v>
          </cell>
        </row>
        <row r="222">
          <cell r="R222">
            <v>1.6289841650165445E-2</v>
          </cell>
          <cell r="W222">
            <v>104.16566616482811</v>
          </cell>
          <cell r="X222">
            <v>102.70830067559274</v>
          </cell>
          <cell r="Y222">
            <v>8.3841084418291203</v>
          </cell>
          <cell r="Z222">
            <v>1.4915921377500003</v>
          </cell>
          <cell r="AA222">
            <v>0.43158257999999988</v>
          </cell>
          <cell r="AC222">
            <v>0.47962550249999997</v>
          </cell>
          <cell r="AD222">
            <v>0.47291513735919999</v>
          </cell>
          <cell r="AE222">
            <v>3.8604200140800002E-2</v>
          </cell>
          <cell r="AF222">
            <v>6.8679600000000019E-3</v>
          </cell>
          <cell r="AG222">
            <v>1.9871999999999997E-3</v>
          </cell>
        </row>
        <row r="223">
          <cell r="R223">
            <v>1.6289841650165445E-2</v>
          </cell>
          <cell r="W223">
            <v>103.47320684559372</v>
          </cell>
          <cell r="X223">
            <v>102.02552944603039</v>
          </cell>
          <cell r="Y223">
            <v>8.3283736278758393</v>
          </cell>
          <cell r="Z223">
            <v>1.4816765205000002</v>
          </cell>
          <cell r="AA223">
            <v>0.42871355999999983</v>
          </cell>
          <cell r="AC223">
            <v>0.47962550249999997</v>
          </cell>
          <cell r="AD223">
            <v>0.47291513735919999</v>
          </cell>
          <cell r="AE223">
            <v>3.8604200140800002E-2</v>
          </cell>
          <cell r="AF223">
            <v>6.8679600000000019E-3</v>
          </cell>
          <cell r="AG223">
            <v>1.9871999999999997E-3</v>
          </cell>
        </row>
        <row r="224">
          <cell r="R224">
            <v>1.6289841650165445E-2</v>
          </cell>
          <cell r="W224">
            <v>102.78074752635935</v>
          </cell>
          <cell r="X224">
            <v>101.34275821646804</v>
          </cell>
          <cell r="Y224">
            <v>8.2726388139225584</v>
          </cell>
          <cell r="Z224">
            <v>1.4717609032500001</v>
          </cell>
          <cell r="AA224">
            <v>0.42584453999999988</v>
          </cell>
          <cell r="AC224">
            <v>0.47962550249999997</v>
          </cell>
          <cell r="AD224">
            <v>0.47291513735919999</v>
          </cell>
          <cell r="AE224">
            <v>3.8604200140800002E-2</v>
          </cell>
          <cell r="AF224">
            <v>6.8679600000000019E-3</v>
          </cell>
          <cell r="AG224">
            <v>1.9871999999999997E-3</v>
          </cell>
        </row>
        <row r="225">
          <cell r="R225">
            <v>1.6289841650165445E-2</v>
          </cell>
          <cell r="W225">
            <v>102.08828820712499</v>
          </cell>
          <cell r="X225">
            <v>100.65998698690572</v>
          </cell>
          <cell r="Y225">
            <v>8.216903999969281</v>
          </cell>
          <cell r="Z225">
            <v>1.4618452860000004</v>
          </cell>
          <cell r="AA225">
            <v>0.42297551999999994</v>
          </cell>
          <cell r="AC225">
            <v>0.47962550249999997</v>
          </cell>
          <cell r="AD225">
            <v>0.47291513735919999</v>
          </cell>
          <cell r="AE225">
            <v>3.8604200140800002E-2</v>
          </cell>
          <cell r="AF225">
            <v>6.8679600000000019E-3</v>
          </cell>
          <cell r="AG225">
            <v>1.9871999999999997E-3</v>
          </cell>
        </row>
        <row r="226">
          <cell r="R226">
            <v>1.6289841650165445E-2</v>
          </cell>
          <cell r="W226">
            <v>101.3958288878906</v>
          </cell>
          <cell r="X226">
            <v>99.977215757343359</v>
          </cell>
          <cell r="Y226">
            <v>8.1611691860160001</v>
          </cell>
          <cell r="Z226">
            <v>1.4519296687500003</v>
          </cell>
          <cell r="AA226">
            <v>0.42010649999999988</v>
          </cell>
          <cell r="AC226">
            <v>0.47962550249999997</v>
          </cell>
          <cell r="AD226">
            <v>0.47291513735919999</v>
          </cell>
          <cell r="AE226">
            <v>3.8604200140800002E-2</v>
          </cell>
          <cell r="AF226">
            <v>6.8679600000000019E-3</v>
          </cell>
          <cell r="AG226">
            <v>1.9871999999999997E-3</v>
          </cell>
        </row>
        <row r="227">
          <cell r="R227">
            <v>1.6289841650165445E-2</v>
          </cell>
          <cell r="W227">
            <v>100.70336956865623</v>
          </cell>
          <cell r="X227">
            <v>99.29444452778101</v>
          </cell>
          <cell r="Y227">
            <v>8.1054343720627191</v>
          </cell>
          <cell r="Z227">
            <v>1.4420140515000002</v>
          </cell>
          <cell r="AA227">
            <v>0.41723747999999988</v>
          </cell>
          <cell r="AC227">
            <v>0.47962550249999997</v>
          </cell>
          <cell r="AD227">
            <v>0.47291513735919999</v>
          </cell>
          <cell r="AE227">
            <v>3.8604200140800002E-2</v>
          </cell>
          <cell r="AF227">
            <v>6.8679600000000019E-3</v>
          </cell>
          <cell r="AG227">
            <v>1.9871999999999997E-3</v>
          </cell>
        </row>
        <row r="228">
          <cell r="R228">
            <v>1.6289841650165445E-2</v>
          </cell>
          <cell r="W228">
            <v>100.01091024942184</v>
          </cell>
          <cell r="X228">
            <v>98.611673298218662</v>
          </cell>
          <cell r="Y228">
            <v>8.0496995581094382</v>
          </cell>
          <cell r="Z228">
            <v>1.4320984342500001</v>
          </cell>
          <cell r="AA228">
            <v>0.41436845999999983</v>
          </cell>
          <cell r="AC228">
            <v>0.47962550249999997</v>
          </cell>
          <cell r="AD228">
            <v>0.47291513735919999</v>
          </cell>
          <cell r="AE228">
            <v>3.8604200140800002E-2</v>
          </cell>
          <cell r="AF228">
            <v>6.8679600000000019E-3</v>
          </cell>
          <cell r="AG228">
            <v>1.9871999999999997E-3</v>
          </cell>
        </row>
        <row r="229">
          <cell r="R229">
            <v>1.6289841650165445E-2</v>
          </cell>
          <cell r="W229">
            <v>99.318450930187481</v>
          </cell>
          <cell r="X229">
            <v>97.928902068656313</v>
          </cell>
          <cell r="Y229">
            <v>7.993964744156159</v>
          </cell>
          <cell r="Z229">
            <v>1.4221828170000002</v>
          </cell>
          <cell r="AA229">
            <v>0.41149943999999988</v>
          </cell>
          <cell r="AC229">
            <v>0.47962550249999997</v>
          </cell>
          <cell r="AD229">
            <v>0.47291513735919999</v>
          </cell>
          <cell r="AE229">
            <v>3.8604200140800002E-2</v>
          </cell>
          <cell r="AF229">
            <v>6.8679600000000019E-3</v>
          </cell>
          <cell r="AG229">
            <v>1.9871999999999997E-3</v>
          </cell>
        </row>
        <row r="230">
          <cell r="R230">
            <v>1.6289841650165445E-2</v>
          </cell>
          <cell r="W230">
            <v>98.625991610953093</v>
          </cell>
          <cell r="X230">
            <v>97.246130839093965</v>
          </cell>
          <cell r="Y230">
            <v>7.938229930202878</v>
          </cell>
          <cell r="Z230">
            <v>1.41226719975</v>
          </cell>
          <cell r="AA230">
            <v>0.40863041999999983</v>
          </cell>
          <cell r="AC230">
            <v>0.47962550249999997</v>
          </cell>
          <cell r="AD230">
            <v>0.47291513735919999</v>
          </cell>
          <cell r="AE230">
            <v>3.8604200140800002E-2</v>
          </cell>
          <cell r="AF230">
            <v>6.8679600000000019E-3</v>
          </cell>
          <cell r="AG230">
            <v>1.9871999999999997E-3</v>
          </cell>
        </row>
        <row r="231">
          <cell r="R231">
            <v>1.6289841650165445E-2</v>
          </cell>
          <cell r="W231">
            <v>97.933532291718734</v>
          </cell>
          <cell r="X231">
            <v>96.563359609531631</v>
          </cell>
          <cell r="Y231">
            <v>7.8824951162495989</v>
          </cell>
          <cell r="Z231">
            <v>1.4023515825000001</v>
          </cell>
          <cell r="AA231">
            <v>0.40576139999999988</v>
          </cell>
          <cell r="AC231">
            <v>0.47962550249999997</v>
          </cell>
          <cell r="AD231">
            <v>0.47291513735919999</v>
          </cell>
          <cell r="AE231">
            <v>3.8604200140800002E-2</v>
          </cell>
          <cell r="AF231">
            <v>6.8679600000000019E-3</v>
          </cell>
          <cell r="AG231">
            <v>1.9871999999999997E-3</v>
          </cell>
        </row>
        <row r="232">
          <cell r="R232">
            <v>1.6289841650165445E-2</v>
          </cell>
          <cell r="W232">
            <v>97.362253353350368</v>
          </cell>
          <cell r="X232">
            <v>96.00007334514271</v>
          </cell>
          <cell r="Y232">
            <v>7.8365138947381432</v>
          </cell>
          <cell r="Z232">
            <v>1.3941711982687504</v>
          </cell>
          <cell r="AA232">
            <v>0.40339445849999989</v>
          </cell>
          <cell r="AC232">
            <v>0.47962550249999997</v>
          </cell>
          <cell r="AD232">
            <v>0.47291513735919999</v>
          </cell>
          <cell r="AE232">
            <v>3.8604200140800002E-2</v>
          </cell>
          <cell r="AF232">
            <v>6.8679600000000019E-3</v>
          </cell>
          <cell r="AG232">
            <v>1.9871999999999997E-3</v>
          </cell>
        </row>
        <row r="233">
          <cell r="R233">
            <v>1.6289841650165445E-2</v>
          </cell>
          <cell r="W233">
            <v>96.790974414982003</v>
          </cell>
          <cell r="X233">
            <v>95.43678708075376</v>
          </cell>
          <cell r="Y233">
            <v>7.7905326732266866</v>
          </cell>
          <cell r="Z233">
            <v>1.3859908140375001</v>
          </cell>
          <cell r="AA233">
            <v>0.40102751699999983</v>
          </cell>
          <cell r="AC233">
            <v>0.47962550249999997</v>
          </cell>
          <cell r="AD233">
            <v>0.47291513735919999</v>
          </cell>
          <cell r="AE233">
            <v>3.8604200140800002E-2</v>
          </cell>
          <cell r="AF233">
            <v>6.8679600000000019E-3</v>
          </cell>
          <cell r="AG233">
            <v>1.9871999999999997E-3</v>
          </cell>
        </row>
        <row r="234">
          <cell r="R234">
            <v>1.6289841650165445E-2</v>
          </cell>
          <cell r="W234">
            <v>96.219695476613651</v>
          </cell>
          <cell r="X234">
            <v>94.873500816364825</v>
          </cell>
          <cell r="Y234">
            <v>7.744551451715231</v>
          </cell>
          <cell r="Z234">
            <v>1.3778104298062501</v>
          </cell>
          <cell r="AA234">
            <v>0.39866057549999989</v>
          </cell>
          <cell r="AC234">
            <v>0.47962550249999997</v>
          </cell>
          <cell r="AD234">
            <v>0.47291513735919999</v>
          </cell>
          <cell r="AE234">
            <v>3.8604200140800002E-2</v>
          </cell>
          <cell r="AF234">
            <v>6.8679600000000019E-3</v>
          </cell>
          <cell r="AG234">
            <v>1.9871999999999997E-3</v>
          </cell>
        </row>
        <row r="235">
          <cell r="R235">
            <v>1.6289841650165445E-2</v>
          </cell>
          <cell r="W235">
            <v>95.648416538245286</v>
          </cell>
          <cell r="X235">
            <v>94.310214551975889</v>
          </cell>
          <cell r="Y235">
            <v>7.6985702302037753</v>
          </cell>
          <cell r="Z235">
            <v>1.3696300455750001</v>
          </cell>
          <cell r="AA235">
            <v>0.39629363399999989</v>
          </cell>
          <cell r="AC235">
            <v>0.47962550249999997</v>
          </cell>
          <cell r="AD235">
            <v>0.47291513735919999</v>
          </cell>
          <cell r="AE235">
            <v>3.8604200140800002E-2</v>
          </cell>
          <cell r="AF235">
            <v>6.8679600000000019E-3</v>
          </cell>
          <cell r="AG235">
            <v>1.9871999999999997E-3</v>
          </cell>
        </row>
        <row r="236">
          <cell r="R236">
            <v>1.6289841650165445E-2</v>
          </cell>
          <cell r="W236">
            <v>95.07713759987692</v>
          </cell>
          <cell r="X236">
            <v>93.746928287586954</v>
          </cell>
          <cell r="Y236">
            <v>7.6525890086923187</v>
          </cell>
          <cell r="Z236">
            <v>1.3614496613437501</v>
          </cell>
          <cell r="AA236">
            <v>0.39392669249999984</v>
          </cell>
          <cell r="AC236">
            <v>0.47962550249999997</v>
          </cell>
          <cell r="AD236">
            <v>0.47291513735919999</v>
          </cell>
          <cell r="AE236">
            <v>3.8604200140800002E-2</v>
          </cell>
          <cell r="AF236">
            <v>6.8679600000000019E-3</v>
          </cell>
          <cell r="AG236">
            <v>1.9871999999999997E-3</v>
          </cell>
        </row>
        <row r="237">
          <cell r="R237">
            <v>1.6289841650165445E-2</v>
          </cell>
          <cell r="W237">
            <v>94.505858661508569</v>
          </cell>
          <cell r="X237">
            <v>93.183642023198018</v>
          </cell>
          <cell r="Y237">
            <v>7.6066077871808631</v>
          </cell>
          <cell r="Z237">
            <v>1.3532692771125001</v>
          </cell>
          <cell r="AA237">
            <v>0.39155975099999984</v>
          </cell>
          <cell r="AC237">
            <v>0.47962550249999997</v>
          </cell>
          <cell r="AD237">
            <v>0.47291513735919999</v>
          </cell>
          <cell r="AE237">
            <v>3.8604200140800002E-2</v>
          </cell>
          <cell r="AF237">
            <v>6.8679600000000019E-3</v>
          </cell>
          <cell r="AG237">
            <v>1.9871999999999997E-3</v>
          </cell>
        </row>
        <row r="238">
          <cell r="R238">
            <v>1.6289841650165445E-2</v>
          </cell>
          <cell r="W238">
            <v>93.934579723140203</v>
          </cell>
          <cell r="X238">
            <v>92.620355758809083</v>
          </cell>
          <cell r="Y238">
            <v>7.5606265656694065</v>
          </cell>
          <cell r="Z238">
            <v>1.3450888928812501</v>
          </cell>
          <cell r="AA238">
            <v>0.38919280949999985</v>
          </cell>
          <cell r="AC238">
            <v>0.47962550249999997</v>
          </cell>
          <cell r="AD238">
            <v>0.47291513735919999</v>
          </cell>
          <cell r="AE238">
            <v>3.8604200140800002E-2</v>
          </cell>
          <cell r="AF238">
            <v>6.8679600000000019E-3</v>
          </cell>
          <cell r="AG238">
            <v>1.9871999999999997E-3</v>
          </cell>
        </row>
        <row r="239">
          <cell r="R239">
            <v>1.6289841650165445E-2</v>
          </cell>
          <cell r="W239">
            <v>93.363300784771852</v>
          </cell>
          <cell r="X239">
            <v>92.057069494420162</v>
          </cell>
          <cell r="Y239">
            <v>7.5146453441579508</v>
          </cell>
          <cell r="Z239">
            <v>1.3369085086500001</v>
          </cell>
          <cell r="AA239">
            <v>0.38682586799999991</v>
          </cell>
          <cell r="AC239">
            <v>0.47962550249999997</v>
          </cell>
          <cell r="AD239">
            <v>0.47291513735919999</v>
          </cell>
          <cell r="AE239">
            <v>3.8604200140800002E-2</v>
          </cell>
          <cell r="AF239">
            <v>6.8679600000000019E-3</v>
          </cell>
          <cell r="AG239">
            <v>1.9871999999999997E-3</v>
          </cell>
        </row>
        <row r="240">
          <cell r="R240">
            <v>1.6289841650165445E-2</v>
          </cell>
          <cell r="W240">
            <v>92.792021846403486</v>
          </cell>
          <cell r="X240">
            <v>91.493783230031212</v>
          </cell>
          <cell r="Y240">
            <v>7.4686641226464943</v>
          </cell>
          <cell r="Z240">
            <v>1.3287281244187501</v>
          </cell>
          <cell r="AA240">
            <v>0.38445892649999985</v>
          </cell>
          <cell r="AC240">
            <v>0.47962550249999997</v>
          </cell>
          <cell r="AD240">
            <v>0.47291513735919999</v>
          </cell>
          <cell r="AE240">
            <v>3.8604200140800002E-2</v>
          </cell>
          <cell r="AF240">
            <v>6.8679600000000019E-3</v>
          </cell>
          <cell r="AG240">
            <v>1.9871999999999997E-3</v>
          </cell>
        </row>
        <row r="241">
          <cell r="R241">
            <v>1.6289841650165445E-2</v>
          </cell>
          <cell r="W241">
            <v>92.220742908035135</v>
          </cell>
          <cell r="X241">
            <v>90.930496965642277</v>
          </cell>
          <cell r="Y241">
            <v>7.4226829011350386</v>
          </cell>
          <cell r="Z241">
            <v>1.3205477401875001</v>
          </cell>
          <cell r="AA241">
            <v>0.38209198499999986</v>
          </cell>
          <cell r="AC241">
            <v>0.47962550249999997</v>
          </cell>
          <cell r="AD241">
            <v>0.47291513735919999</v>
          </cell>
          <cell r="AE241">
            <v>3.8604200140800002E-2</v>
          </cell>
          <cell r="AF241">
            <v>6.8679600000000019E-3</v>
          </cell>
          <cell r="AG241">
            <v>1.9871999999999997E-3</v>
          </cell>
        </row>
        <row r="242">
          <cell r="R242">
            <v>1.6289841650165445E-2</v>
          </cell>
          <cell r="W242">
            <v>91.649463969666769</v>
          </cell>
          <cell r="X242">
            <v>90.367210701253342</v>
          </cell>
          <cell r="Y242">
            <v>7.3767016796235829</v>
          </cell>
          <cell r="Z242">
            <v>1.3123673559562501</v>
          </cell>
          <cell r="AA242">
            <v>0.37972504349999986</v>
          </cell>
          <cell r="AC242">
            <v>0.47962550249999997</v>
          </cell>
          <cell r="AD242">
            <v>0.47291513735919999</v>
          </cell>
          <cell r="AE242">
            <v>3.8604200140800002E-2</v>
          </cell>
          <cell r="AF242">
            <v>6.8679600000000019E-3</v>
          </cell>
          <cell r="AG242">
            <v>1.9871999999999997E-3</v>
          </cell>
        </row>
        <row r="243">
          <cell r="R243">
            <v>1.6289841650165445E-2</v>
          </cell>
          <cell r="W243">
            <v>91.078185031298403</v>
          </cell>
          <cell r="X243">
            <v>89.803924436864406</v>
          </cell>
          <cell r="Y243">
            <v>7.3307204581121264</v>
          </cell>
          <cell r="Z243">
            <v>1.3041869717249999</v>
          </cell>
          <cell r="AA243">
            <v>0.37735810199999981</v>
          </cell>
          <cell r="AC243">
            <v>0.47962550249999997</v>
          </cell>
          <cell r="AD243">
            <v>0.47291513735919999</v>
          </cell>
          <cell r="AE243">
            <v>3.8604200140800002E-2</v>
          </cell>
          <cell r="AF243">
            <v>6.8679600000000019E-3</v>
          </cell>
          <cell r="AG243">
            <v>1.9871999999999997E-3</v>
          </cell>
        </row>
        <row r="244">
          <cell r="R244">
            <v>1.6289841650165445E-2</v>
          </cell>
          <cell r="W244">
            <v>90.506906092930052</v>
          </cell>
          <cell r="X244">
            <v>89.240638172475471</v>
          </cell>
          <cell r="Y244">
            <v>7.2847392366006707</v>
          </cell>
          <cell r="Z244">
            <v>1.2960065874937501</v>
          </cell>
          <cell r="AA244">
            <v>0.37499116049999986</v>
          </cell>
          <cell r="AC244">
            <v>0.47962550249999997</v>
          </cell>
          <cell r="AD244">
            <v>0.47291513735919999</v>
          </cell>
          <cell r="AE244">
            <v>3.8604200140800002E-2</v>
          </cell>
          <cell r="AF244">
            <v>6.8679600000000019E-3</v>
          </cell>
          <cell r="AG244">
            <v>1.9871999999999997E-3</v>
          </cell>
        </row>
        <row r="245">
          <cell r="R245">
            <v>1.6289841650165445E-2</v>
          </cell>
          <cell r="W245">
            <v>89.935627154561686</v>
          </cell>
          <cell r="X245">
            <v>88.677351908086536</v>
          </cell>
          <cell r="Y245">
            <v>7.2387580150892141</v>
          </cell>
          <cell r="Z245">
            <v>1.2878262032625001</v>
          </cell>
          <cell r="AA245">
            <v>0.37262421899999987</v>
          </cell>
          <cell r="AC245">
            <v>0.47962550249999997</v>
          </cell>
          <cell r="AD245">
            <v>0.47291513735919999</v>
          </cell>
          <cell r="AE245">
            <v>3.8604200140800002E-2</v>
          </cell>
          <cell r="AF245">
            <v>6.8679600000000019E-3</v>
          </cell>
          <cell r="AG245">
            <v>1.9871999999999997E-3</v>
          </cell>
        </row>
        <row r="246">
          <cell r="R246">
            <v>1.6289841650165445E-2</v>
          </cell>
          <cell r="W246">
            <v>89.364348216193335</v>
          </cell>
          <cell r="X246">
            <v>88.114065643697614</v>
          </cell>
          <cell r="Y246">
            <v>7.1927767935777585</v>
          </cell>
          <cell r="Z246">
            <v>1.2796458190312501</v>
          </cell>
          <cell r="AA246">
            <v>0.37025727749999987</v>
          </cell>
          <cell r="AC246">
            <v>0.47962550249999997</v>
          </cell>
          <cell r="AD246">
            <v>0.47291513735919999</v>
          </cell>
          <cell r="AE246">
            <v>3.8604200140800002E-2</v>
          </cell>
          <cell r="AF246">
            <v>6.8679600000000019E-3</v>
          </cell>
          <cell r="AG246">
            <v>1.9871999999999997E-3</v>
          </cell>
        </row>
        <row r="247">
          <cell r="R247">
            <v>1.6289841650165445E-2</v>
          </cell>
          <cell r="W247">
            <v>88.793069277824969</v>
          </cell>
          <cell r="X247">
            <v>87.550779379308665</v>
          </cell>
          <cell r="Y247">
            <v>7.1467955720663019</v>
          </cell>
          <cell r="Z247">
            <v>1.2714654347999998</v>
          </cell>
          <cell r="AA247">
            <v>0.36789033599999982</v>
          </cell>
          <cell r="AC247">
            <v>0.47962550249999997</v>
          </cell>
          <cell r="AD247">
            <v>0.47291513735919999</v>
          </cell>
          <cell r="AE247">
            <v>3.8604200140800002E-2</v>
          </cell>
          <cell r="AF247">
            <v>6.8679600000000019E-3</v>
          </cell>
          <cell r="AG247">
            <v>1.9871999999999997E-3</v>
          </cell>
        </row>
        <row r="248">
          <cell r="R248">
            <v>1.6289841650165445E-2</v>
          </cell>
          <cell r="W248">
            <v>88.221790339456604</v>
          </cell>
          <cell r="X248">
            <v>86.987493114919729</v>
          </cell>
          <cell r="Y248">
            <v>7.1008143505548462</v>
          </cell>
          <cell r="Z248">
            <v>1.2632850505687501</v>
          </cell>
          <cell r="AA248">
            <v>0.36552339449999982</v>
          </cell>
          <cell r="AC248">
            <v>0.47962550249999997</v>
          </cell>
          <cell r="AD248">
            <v>0.47291513735919999</v>
          </cell>
          <cell r="AE248">
            <v>3.8604200140800002E-2</v>
          </cell>
          <cell r="AF248">
            <v>6.8679600000000019E-3</v>
          </cell>
          <cell r="AG248">
            <v>1.9871999999999997E-3</v>
          </cell>
        </row>
        <row r="249">
          <cell r="R249">
            <v>1.6289841650165445E-2</v>
          </cell>
          <cell r="W249">
            <v>87.650511401088266</v>
          </cell>
          <cell r="X249">
            <v>86.424206850530823</v>
          </cell>
          <cell r="Y249">
            <v>7.0548331290433914</v>
          </cell>
          <cell r="Z249">
            <v>1.2551046663375003</v>
          </cell>
          <cell r="AA249">
            <v>0.36315645299999993</v>
          </cell>
          <cell r="AC249">
            <v>0.47962550249999997</v>
          </cell>
          <cell r="AD249">
            <v>0.47291513735919999</v>
          </cell>
          <cell r="AE249">
            <v>3.8604200140800002E-2</v>
          </cell>
          <cell r="AF249">
            <v>6.8679600000000019E-3</v>
          </cell>
          <cell r="AG249">
            <v>1.9871999999999997E-3</v>
          </cell>
        </row>
        <row r="250">
          <cell r="R250">
            <v>1.6289841650165445E-2</v>
          </cell>
          <cell r="W250">
            <v>87.079232462719887</v>
          </cell>
          <cell r="X250">
            <v>85.860920586141859</v>
          </cell>
          <cell r="Y250">
            <v>7.008851907531934</v>
          </cell>
          <cell r="Z250">
            <v>1.2469242821062498</v>
          </cell>
          <cell r="AA250">
            <v>0.36078951149999983</v>
          </cell>
          <cell r="AC250">
            <v>0.47962550249999997</v>
          </cell>
          <cell r="AD250">
            <v>0.47291513735919999</v>
          </cell>
          <cell r="AE250">
            <v>3.8604200140800002E-2</v>
          </cell>
          <cell r="AF250">
            <v>6.8679600000000019E-3</v>
          </cell>
          <cell r="AG250">
            <v>1.9871999999999997E-3</v>
          </cell>
        </row>
        <row r="251">
          <cell r="R251">
            <v>1.6289841650165445E-2</v>
          </cell>
          <cell r="W251">
            <v>86.507953524351535</v>
          </cell>
          <cell r="X251">
            <v>85.297634321752938</v>
          </cell>
          <cell r="Y251">
            <v>6.9628706860204792</v>
          </cell>
          <cell r="Z251">
            <v>1.2387438978750001</v>
          </cell>
          <cell r="AA251">
            <v>0.35842256999999988</v>
          </cell>
          <cell r="AC251">
            <v>0.47962550249999997</v>
          </cell>
          <cell r="AD251">
            <v>0.47291513735919999</v>
          </cell>
          <cell r="AE251">
            <v>3.8604200140800002E-2</v>
          </cell>
          <cell r="AF251">
            <v>6.8679600000000019E-3</v>
          </cell>
          <cell r="AG251">
            <v>1.9871999999999997E-3</v>
          </cell>
        </row>
        <row r="252">
          <cell r="R252">
            <v>1.6289841650165445E-2</v>
          </cell>
          <cell r="W252">
            <v>85.936674585983184</v>
          </cell>
          <cell r="X252">
            <v>84.734348057364002</v>
          </cell>
          <cell r="Y252">
            <v>6.9168894645090235</v>
          </cell>
          <cell r="Z252">
            <v>1.2305635136437501</v>
          </cell>
          <cell r="AA252">
            <v>0.35605562849999989</v>
          </cell>
          <cell r="AC252">
            <v>0.47962550249999997</v>
          </cell>
          <cell r="AD252">
            <v>0.47291513735919999</v>
          </cell>
          <cell r="AE252">
            <v>3.8604200140800002E-2</v>
          </cell>
          <cell r="AF252">
            <v>6.8679600000000019E-3</v>
          </cell>
          <cell r="AG252">
            <v>1.9871999999999997E-3</v>
          </cell>
        </row>
        <row r="253">
          <cell r="R253">
            <v>1.6289841650165445E-2</v>
          </cell>
          <cell r="W253">
            <v>85.365395647614818</v>
          </cell>
          <cell r="X253">
            <v>84.171061792975067</v>
          </cell>
          <cell r="Y253">
            <v>6.8709082429975661</v>
          </cell>
          <cell r="Z253">
            <v>1.2223831294125</v>
          </cell>
          <cell r="AA253">
            <v>0.35368868699999984</v>
          </cell>
          <cell r="AC253">
            <v>0.47962550249999997</v>
          </cell>
          <cell r="AD253">
            <v>0.47291513735919999</v>
          </cell>
          <cell r="AE253">
            <v>3.8604200140800002E-2</v>
          </cell>
          <cell r="AF253">
            <v>6.8679600000000019E-3</v>
          </cell>
          <cell r="AG253">
            <v>1.9871999999999997E-3</v>
          </cell>
        </row>
        <row r="254">
          <cell r="R254">
            <v>1.6289841650165445E-2</v>
          </cell>
          <cell r="W254">
            <v>84.794116709246453</v>
          </cell>
          <cell r="X254">
            <v>83.607775528586131</v>
          </cell>
          <cell r="Y254">
            <v>6.8249270214861104</v>
          </cell>
          <cell r="Z254">
            <v>1.21420274518125</v>
          </cell>
          <cell r="AA254">
            <v>0.35132174549999989</v>
          </cell>
          <cell r="AC254">
            <v>0.47962550249999997</v>
          </cell>
          <cell r="AD254">
            <v>0.47291513735919999</v>
          </cell>
          <cell r="AE254">
            <v>3.8604200140800002E-2</v>
          </cell>
          <cell r="AF254">
            <v>6.8679600000000019E-3</v>
          </cell>
          <cell r="AG254">
            <v>1.9871999999999997E-3</v>
          </cell>
        </row>
        <row r="255">
          <cell r="R255">
            <v>1.6289841650165445E-2</v>
          </cell>
          <cell r="W255">
            <v>84.222837770878101</v>
          </cell>
          <cell r="X255">
            <v>83.044489264197196</v>
          </cell>
          <cell r="Y255">
            <v>6.7789457999746547</v>
          </cell>
          <cell r="Z255">
            <v>1.20602236095</v>
          </cell>
          <cell r="AA255">
            <v>0.3489548039999999</v>
          </cell>
          <cell r="AC255">
            <v>0.47962550249999997</v>
          </cell>
          <cell r="AD255">
            <v>0.47291513735919999</v>
          </cell>
          <cell r="AE255">
            <v>3.8604200140800002E-2</v>
          </cell>
          <cell r="AF255">
            <v>6.8679600000000019E-3</v>
          </cell>
          <cell r="AG255">
            <v>1.9871999999999997E-3</v>
          </cell>
        </row>
        <row r="256">
          <cell r="R256">
            <v>1.6289841650165445E-2</v>
          </cell>
          <cell r="W256">
            <v>83.651558832509735</v>
          </cell>
          <cell r="X256">
            <v>82.481202999808261</v>
          </cell>
          <cell r="Y256">
            <v>6.7329645784631982</v>
          </cell>
          <cell r="Z256">
            <v>1.19784197671875</v>
          </cell>
          <cell r="AA256">
            <v>0.34658786249999984</v>
          </cell>
          <cell r="AC256">
            <v>0.47962550249999997</v>
          </cell>
          <cell r="AD256">
            <v>0.47291513735919999</v>
          </cell>
          <cell r="AE256">
            <v>3.8604200140800002E-2</v>
          </cell>
          <cell r="AF256">
            <v>6.8679600000000019E-3</v>
          </cell>
          <cell r="AG256">
            <v>1.9871999999999997E-3</v>
          </cell>
        </row>
        <row r="257">
          <cell r="R257">
            <v>1.6289841650165445E-2</v>
          </cell>
          <cell r="W257">
            <v>83.08027989414137</v>
          </cell>
          <cell r="X257">
            <v>81.917916735419325</v>
          </cell>
          <cell r="Y257">
            <v>6.6869833569517425</v>
          </cell>
          <cell r="Z257">
            <v>1.1896615924875</v>
          </cell>
          <cell r="AA257">
            <v>0.34422092099999985</v>
          </cell>
          <cell r="AC257">
            <v>0.47962550249999997</v>
          </cell>
          <cell r="AD257">
            <v>0.47291513735919999</v>
          </cell>
          <cell r="AE257">
            <v>3.8604200140800002E-2</v>
          </cell>
          <cell r="AF257">
            <v>6.8679600000000019E-3</v>
          </cell>
          <cell r="AG257">
            <v>1.9871999999999997E-3</v>
          </cell>
        </row>
        <row r="258">
          <cell r="R258">
            <v>1.6289841650165445E-2</v>
          </cell>
          <cell r="W258">
            <v>82.509000955773018</v>
          </cell>
          <cell r="X258">
            <v>81.35463047103039</v>
          </cell>
          <cell r="Y258">
            <v>6.6410021354402868</v>
          </cell>
          <cell r="Z258">
            <v>1.18148120825625</v>
          </cell>
          <cell r="AA258">
            <v>0.34185397949999985</v>
          </cell>
          <cell r="AC258">
            <v>0.47962550249999997</v>
          </cell>
          <cell r="AD258">
            <v>0.47291513735919999</v>
          </cell>
          <cell r="AE258">
            <v>3.8604200140800002E-2</v>
          </cell>
          <cell r="AF258">
            <v>6.8679600000000019E-3</v>
          </cell>
          <cell r="AG258">
            <v>1.9871999999999997E-3</v>
          </cell>
        </row>
        <row r="259">
          <cell r="R259">
            <v>1.6289841650165445E-2</v>
          </cell>
          <cell r="W259">
            <v>81.937722017404667</v>
          </cell>
          <cell r="X259">
            <v>80.791344206641455</v>
          </cell>
          <cell r="Y259">
            <v>6.5950209139288312</v>
          </cell>
          <cell r="Z259">
            <v>1.173300824025</v>
          </cell>
          <cell r="AA259">
            <v>0.33948703799999991</v>
          </cell>
          <cell r="AC259">
            <v>0.47962550249999997</v>
          </cell>
          <cell r="AD259">
            <v>0.47291513735919999</v>
          </cell>
          <cell r="AE259">
            <v>3.8604200140800002E-2</v>
          </cell>
          <cell r="AF259">
            <v>6.8679600000000019E-3</v>
          </cell>
          <cell r="AG259">
            <v>1.9871999999999997E-3</v>
          </cell>
        </row>
        <row r="260">
          <cell r="R260">
            <v>1.6289841650165445E-2</v>
          </cell>
          <cell r="W260">
            <v>81.366443079036301</v>
          </cell>
          <cell r="X260">
            <v>80.228057942252519</v>
          </cell>
          <cell r="Y260">
            <v>6.5490396924173737</v>
          </cell>
          <cell r="Z260">
            <v>1.16512043979375</v>
          </cell>
          <cell r="AA260">
            <v>0.33712009649999986</v>
          </cell>
          <cell r="AC260">
            <v>0.47962550249999997</v>
          </cell>
          <cell r="AD260">
            <v>0.47291513735919999</v>
          </cell>
          <cell r="AE260">
            <v>3.8604200140800002E-2</v>
          </cell>
          <cell r="AF260">
            <v>6.8679600000000019E-3</v>
          </cell>
          <cell r="AG260">
            <v>1.9871999999999997E-3</v>
          </cell>
        </row>
        <row r="261">
          <cell r="R261">
            <v>1.6289841650165445E-2</v>
          </cell>
          <cell r="W261">
            <v>80.795164140667936</v>
          </cell>
          <cell r="X261">
            <v>79.664771677863584</v>
          </cell>
          <cell r="Y261">
            <v>6.503058470905918</v>
          </cell>
          <cell r="Z261">
            <v>1.1569400555625</v>
          </cell>
          <cell r="AA261">
            <v>0.33475315499999986</v>
          </cell>
          <cell r="AC261">
            <v>0.47962550249999997</v>
          </cell>
          <cell r="AD261">
            <v>0.47291513735919999</v>
          </cell>
          <cell r="AE261">
            <v>3.8604200140800002E-2</v>
          </cell>
          <cell r="AF261">
            <v>6.8679600000000019E-3</v>
          </cell>
          <cell r="AG261">
            <v>1.9871999999999997E-3</v>
          </cell>
        </row>
        <row r="262">
          <cell r="R262">
            <v>1.6289841650165445E-2</v>
          </cell>
          <cell r="W262">
            <v>80.323859016514049</v>
          </cell>
          <cell r="X262">
            <v>79.200060509742727</v>
          </cell>
          <cell r="Y262">
            <v>6.4651239631589679</v>
          </cell>
          <cell r="Z262">
            <v>1.1501912385717188</v>
          </cell>
          <cell r="AA262">
            <v>0.33280042826249989</v>
          </cell>
          <cell r="AC262">
            <v>0.47962550249999997</v>
          </cell>
          <cell r="AD262">
            <v>0.47291513735919999</v>
          </cell>
          <cell r="AE262">
            <v>3.8604200140800002E-2</v>
          </cell>
          <cell r="AF262">
            <v>6.8679600000000019E-3</v>
          </cell>
          <cell r="AG262">
            <v>1.9871999999999997E-3</v>
          </cell>
        </row>
        <row r="263">
          <cell r="R263">
            <v>1.6289841650165445E-2</v>
          </cell>
          <cell r="W263">
            <v>79.852553892360135</v>
          </cell>
          <cell r="X263">
            <v>78.735349341621841</v>
          </cell>
          <cell r="Y263">
            <v>6.4271894554120159</v>
          </cell>
          <cell r="Z263">
            <v>1.1434424215809373</v>
          </cell>
          <cell r="AA263">
            <v>0.33084770152499982</v>
          </cell>
          <cell r="AC263">
            <v>0.47962550249999997</v>
          </cell>
          <cell r="AD263">
            <v>0.47291513735919999</v>
          </cell>
          <cell r="AE263">
            <v>3.8604200140800002E-2</v>
          </cell>
          <cell r="AF263">
            <v>6.8679600000000019E-3</v>
          </cell>
          <cell r="AG263">
            <v>1.9871999999999997E-3</v>
          </cell>
        </row>
        <row r="264">
          <cell r="R264">
            <v>1.6289841650165445E-2</v>
          </cell>
          <cell r="W264">
            <v>79.381248768206262</v>
          </cell>
          <cell r="X264">
            <v>78.270638173500984</v>
          </cell>
          <cell r="Y264">
            <v>6.3892549476650657</v>
          </cell>
          <cell r="Z264">
            <v>1.1366936045901563</v>
          </cell>
          <cell r="AA264">
            <v>0.32889497478749991</v>
          </cell>
          <cell r="AC264">
            <v>0.47962550249999997</v>
          </cell>
          <cell r="AD264">
            <v>0.47291513735919999</v>
          </cell>
          <cell r="AE264">
            <v>3.8604200140800002E-2</v>
          </cell>
          <cell r="AF264">
            <v>6.8679600000000019E-3</v>
          </cell>
          <cell r="AG264">
            <v>1.9871999999999997E-3</v>
          </cell>
        </row>
        <row r="265">
          <cell r="R265">
            <v>1.6289841650165445E-2</v>
          </cell>
          <cell r="W265">
            <v>78.909943644052362</v>
          </cell>
          <cell r="X265">
            <v>77.805927005380113</v>
          </cell>
          <cell r="Y265">
            <v>6.3513204399181138</v>
          </cell>
          <cell r="Z265">
            <v>1.1299447875993751</v>
          </cell>
          <cell r="AA265">
            <v>0.32694224804999988</v>
          </cell>
          <cell r="AC265">
            <v>0.47962550249999997</v>
          </cell>
          <cell r="AD265">
            <v>0.47291513735919999</v>
          </cell>
          <cell r="AE265">
            <v>3.8604200140800002E-2</v>
          </cell>
          <cell r="AF265">
            <v>6.8679600000000019E-3</v>
          </cell>
          <cell r="AG265">
            <v>1.9871999999999997E-3</v>
          </cell>
        </row>
        <row r="266">
          <cell r="R266">
            <v>1.6289841650165445E-2</v>
          </cell>
          <cell r="W266">
            <v>78.438638519898461</v>
          </cell>
          <cell r="X266">
            <v>77.341215837259227</v>
          </cell>
          <cell r="Y266">
            <v>6.3133859321711627</v>
          </cell>
          <cell r="Z266">
            <v>1.1231959706085937</v>
          </cell>
          <cell r="AA266">
            <v>0.32498952131249986</v>
          </cell>
          <cell r="AC266">
            <v>0.47962550249999997</v>
          </cell>
          <cell r="AD266">
            <v>0.47291513735919999</v>
          </cell>
          <cell r="AE266">
            <v>3.8604200140800002E-2</v>
          </cell>
          <cell r="AF266">
            <v>6.8679600000000019E-3</v>
          </cell>
          <cell r="AG266">
            <v>1.9871999999999997E-3</v>
          </cell>
        </row>
        <row r="267">
          <cell r="R267">
            <v>1.6289841650165445E-2</v>
          </cell>
          <cell r="W267">
            <v>77.967333395744561</v>
          </cell>
          <cell r="X267">
            <v>76.876504669138356</v>
          </cell>
          <cell r="Y267">
            <v>6.2754514244242108</v>
          </cell>
          <cell r="Z267">
            <v>1.1164471536178124</v>
          </cell>
          <cell r="AA267">
            <v>0.32303679457499984</v>
          </cell>
          <cell r="AC267">
            <v>0.47962550249999997</v>
          </cell>
          <cell r="AD267">
            <v>0.47291513735919999</v>
          </cell>
          <cell r="AE267">
            <v>3.8604200140800002E-2</v>
          </cell>
          <cell r="AF267">
            <v>6.8679600000000019E-3</v>
          </cell>
          <cell r="AG267">
            <v>1.9871999999999997E-3</v>
          </cell>
        </row>
        <row r="268">
          <cell r="R268">
            <v>1.6289841650165445E-2</v>
          </cell>
          <cell r="W268">
            <v>77.49602827159066</v>
          </cell>
          <cell r="X268">
            <v>76.411793501017485</v>
          </cell>
          <cell r="Y268">
            <v>6.2375169166772597</v>
          </cell>
          <cell r="Z268">
            <v>1.1096983366270312</v>
          </cell>
          <cell r="AA268">
            <v>0.32108406783749988</v>
          </cell>
          <cell r="AC268">
            <v>0.47962550249999997</v>
          </cell>
          <cell r="AD268">
            <v>0.47291513735919999</v>
          </cell>
          <cell r="AE268">
            <v>3.8604200140800002E-2</v>
          </cell>
          <cell r="AF268">
            <v>6.8679600000000019E-3</v>
          </cell>
          <cell r="AG268">
            <v>1.9871999999999997E-3</v>
          </cell>
        </row>
        <row r="269">
          <cell r="R269">
            <v>1.6289841650165445E-2</v>
          </cell>
          <cell r="W269">
            <v>77.02472314743676</v>
          </cell>
          <cell r="X269">
            <v>75.947082332896613</v>
          </cell>
          <cell r="Y269">
            <v>6.1995824089303087</v>
          </cell>
          <cell r="Z269">
            <v>1.10294951963625</v>
          </cell>
          <cell r="AA269">
            <v>0.31913134109999985</v>
          </cell>
          <cell r="AC269">
            <v>0.47962550249999997</v>
          </cell>
          <cell r="AD269">
            <v>0.47291513735919999</v>
          </cell>
          <cell r="AE269">
            <v>3.8604200140800002E-2</v>
          </cell>
          <cell r="AF269">
            <v>6.8679600000000019E-3</v>
          </cell>
          <cell r="AG269">
            <v>1.9871999999999997E-3</v>
          </cell>
        </row>
        <row r="270">
          <cell r="R270">
            <v>1.6289841650165445E-2</v>
          </cell>
          <cell r="W270">
            <v>76.553418023282873</v>
          </cell>
          <cell r="X270">
            <v>75.482371164775756</v>
          </cell>
          <cell r="Y270">
            <v>6.1616479011833585</v>
          </cell>
          <cell r="Z270">
            <v>1.0962007026454688</v>
          </cell>
          <cell r="AA270">
            <v>0.31717861436249989</v>
          </cell>
          <cell r="AC270">
            <v>0.47962550249999997</v>
          </cell>
          <cell r="AD270">
            <v>0.47291513735919999</v>
          </cell>
          <cell r="AE270">
            <v>3.8604200140800002E-2</v>
          </cell>
          <cell r="AF270">
            <v>6.8679600000000019E-3</v>
          </cell>
          <cell r="AG270">
            <v>1.9871999999999997E-3</v>
          </cell>
        </row>
        <row r="271">
          <cell r="R271">
            <v>1.6289841650165445E-2</v>
          </cell>
          <cell r="W271">
            <v>76.082112899128973</v>
          </cell>
          <cell r="X271">
            <v>75.017659996654871</v>
          </cell>
          <cell r="Y271">
            <v>6.1237133934364056</v>
          </cell>
          <cell r="Z271">
            <v>1.0894518856546873</v>
          </cell>
          <cell r="AA271">
            <v>0.31522588762499981</v>
          </cell>
          <cell r="AC271">
            <v>0.47962550249999997</v>
          </cell>
          <cell r="AD271">
            <v>0.47291513735919999</v>
          </cell>
          <cell r="AE271">
            <v>3.8604200140800002E-2</v>
          </cell>
          <cell r="AF271">
            <v>6.8679600000000019E-3</v>
          </cell>
          <cell r="AG271">
            <v>1.9871999999999997E-3</v>
          </cell>
        </row>
        <row r="272">
          <cell r="R272">
            <v>1.6289841650165445E-2</v>
          </cell>
          <cell r="W272">
            <v>75.610807774975086</v>
          </cell>
          <cell r="X272">
            <v>74.552948828534014</v>
          </cell>
          <cell r="Y272">
            <v>6.0857788856894555</v>
          </cell>
          <cell r="Z272">
            <v>1.0827030686639063</v>
          </cell>
          <cell r="AA272">
            <v>0.3132731608874999</v>
          </cell>
          <cell r="AC272">
            <v>0.47962550249999997</v>
          </cell>
          <cell r="AD272">
            <v>0.47291513735919999</v>
          </cell>
          <cell r="AE272">
            <v>3.8604200140800002E-2</v>
          </cell>
          <cell r="AF272">
            <v>6.8679600000000019E-3</v>
          </cell>
          <cell r="AG272">
            <v>1.9871999999999997E-3</v>
          </cell>
        </row>
        <row r="273">
          <cell r="R273">
            <v>1.6289841650165445E-2</v>
          </cell>
          <cell r="W273">
            <v>75.139502650821186</v>
          </cell>
          <cell r="X273">
            <v>74.088237660413128</v>
          </cell>
          <cell r="Y273">
            <v>6.0478443779425044</v>
          </cell>
          <cell r="Z273">
            <v>1.0759542516731251</v>
          </cell>
          <cell r="AA273">
            <v>0.31132043414999988</v>
          </cell>
          <cell r="AC273">
            <v>0.47962550249999997</v>
          </cell>
          <cell r="AD273">
            <v>0.47291513735919999</v>
          </cell>
          <cell r="AE273">
            <v>3.8604200140800002E-2</v>
          </cell>
          <cell r="AF273">
            <v>6.8679600000000019E-3</v>
          </cell>
          <cell r="AG273">
            <v>1.9871999999999997E-3</v>
          </cell>
        </row>
        <row r="274">
          <cell r="R274">
            <v>1.6289841650165445E-2</v>
          </cell>
          <cell r="W274">
            <v>74.668197526667285</v>
          </cell>
          <cell r="X274">
            <v>73.623526492292257</v>
          </cell>
          <cell r="Y274">
            <v>6.0099098701955525</v>
          </cell>
          <cell r="Z274">
            <v>1.0692054346823436</v>
          </cell>
          <cell r="AA274">
            <v>0.30936770741249986</v>
          </cell>
          <cell r="AC274">
            <v>0.47962550249999997</v>
          </cell>
          <cell r="AD274">
            <v>0.47291513735919999</v>
          </cell>
          <cell r="AE274">
            <v>3.8604200140800002E-2</v>
          </cell>
          <cell r="AF274">
            <v>6.8679600000000019E-3</v>
          </cell>
          <cell r="AG274">
            <v>1.9871999999999997E-3</v>
          </cell>
        </row>
        <row r="275">
          <cell r="R275">
            <v>1.6289841650165445E-2</v>
          </cell>
          <cell r="W275">
            <v>74.196892402513384</v>
          </cell>
          <cell r="X275">
            <v>73.158815324171385</v>
          </cell>
          <cell r="Y275">
            <v>5.9719753624486014</v>
          </cell>
          <cell r="Z275">
            <v>1.0624566176915624</v>
          </cell>
          <cell r="AA275">
            <v>0.30741498067499984</v>
          </cell>
          <cell r="AC275">
            <v>0.47962550249999997</v>
          </cell>
          <cell r="AD275">
            <v>0.47291513735919999</v>
          </cell>
          <cell r="AE275">
            <v>3.8604200140800002E-2</v>
          </cell>
          <cell r="AF275">
            <v>6.8679600000000019E-3</v>
          </cell>
          <cell r="AG275">
            <v>1.9871999999999997E-3</v>
          </cell>
        </row>
        <row r="276">
          <cell r="R276">
            <v>1.6289841650165445E-2</v>
          </cell>
          <cell r="W276">
            <v>73.725587278359484</v>
          </cell>
          <cell r="X276">
            <v>72.694104156050514</v>
          </cell>
          <cell r="Y276">
            <v>5.9340408547016503</v>
          </cell>
          <cell r="Z276">
            <v>1.0557078007007812</v>
          </cell>
          <cell r="AA276">
            <v>0.30546225393749982</v>
          </cell>
          <cell r="AC276">
            <v>0.47962550249999997</v>
          </cell>
          <cell r="AD276">
            <v>0.47291513735919999</v>
          </cell>
          <cell r="AE276">
            <v>3.8604200140800002E-2</v>
          </cell>
          <cell r="AF276">
            <v>6.8679600000000019E-3</v>
          </cell>
          <cell r="AG276">
            <v>1.9871999999999997E-3</v>
          </cell>
        </row>
        <row r="277">
          <cell r="R277">
            <v>1.6289841650165445E-2</v>
          </cell>
          <cell r="W277">
            <v>73.254282154205583</v>
          </cell>
          <cell r="X277">
            <v>72.229392987929643</v>
          </cell>
          <cell r="Y277">
            <v>5.8961063469546984</v>
          </cell>
          <cell r="Z277">
            <v>1.04895898371</v>
          </cell>
          <cell r="AA277">
            <v>0.30350952719999985</v>
          </cell>
          <cell r="AC277">
            <v>0.47962550249999997</v>
          </cell>
          <cell r="AD277">
            <v>0.47291513735919999</v>
          </cell>
          <cell r="AE277">
            <v>3.8604200140800002E-2</v>
          </cell>
          <cell r="AF277">
            <v>6.8679600000000019E-3</v>
          </cell>
          <cell r="AG277">
            <v>1.9871999999999997E-3</v>
          </cell>
        </row>
        <row r="278">
          <cell r="R278">
            <v>1.6289841650165445E-2</v>
          </cell>
          <cell r="W278">
            <v>72.782977030051711</v>
          </cell>
          <cell r="X278">
            <v>71.764681819808786</v>
          </cell>
          <cell r="Y278">
            <v>5.8581718392077482</v>
          </cell>
          <cell r="Z278">
            <v>1.0422101667192187</v>
          </cell>
          <cell r="AA278">
            <v>0.30155680046249989</v>
          </cell>
          <cell r="AC278">
            <v>0.47962550249999997</v>
          </cell>
          <cell r="AD278">
            <v>0.47291513735919999</v>
          </cell>
          <cell r="AE278">
            <v>3.8604200140800002E-2</v>
          </cell>
          <cell r="AF278">
            <v>6.8679600000000019E-3</v>
          </cell>
          <cell r="AG278">
            <v>1.9871999999999997E-3</v>
          </cell>
        </row>
        <row r="279">
          <cell r="R279">
            <v>1.6289841650165445E-2</v>
          </cell>
          <cell r="W279">
            <v>72.311671905897811</v>
          </cell>
          <cell r="X279">
            <v>71.299970651687914</v>
          </cell>
          <cell r="Y279">
            <v>5.8202373314607971</v>
          </cell>
          <cell r="Z279">
            <v>1.0354613497284375</v>
          </cell>
          <cell r="AA279">
            <v>0.29960407372499986</v>
          </cell>
          <cell r="AC279">
            <v>0.47962550249999997</v>
          </cell>
          <cell r="AD279">
            <v>0.47291513735919999</v>
          </cell>
          <cell r="AE279">
            <v>3.8604200140800002E-2</v>
          </cell>
          <cell r="AF279">
            <v>6.8679600000000019E-3</v>
          </cell>
          <cell r="AG279">
            <v>1.9871999999999997E-3</v>
          </cell>
        </row>
        <row r="280">
          <cell r="R280">
            <v>1.6289841650165445E-2</v>
          </cell>
          <cell r="W280">
            <v>71.84036678174391</v>
          </cell>
          <cell r="X280">
            <v>70.835259483567043</v>
          </cell>
          <cell r="Y280">
            <v>5.7823028237138452</v>
          </cell>
          <cell r="Z280">
            <v>1.0287125327376563</v>
          </cell>
          <cell r="AA280">
            <v>0.29765134698749984</v>
          </cell>
          <cell r="AC280">
            <v>0.47962550249999997</v>
          </cell>
          <cell r="AD280">
            <v>0.47291513735919999</v>
          </cell>
          <cell r="AE280">
            <v>3.8604200140800002E-2</v>
          </cell>
          <cell r="AF280">
            <v>6.8679600000000019E-3</v>
          </cell>
          <cell r="AG280">
            <v>1.9871999999999997E-3</v>
          </cell>
        </row>
        <row r="281">
          <cell r="R281">
            <v>1.6289841650165445E-2</v>
          </cell>
          <cell r="W281">
            <v>71.369061657590009</v>
          </cell>
          <cell r="X281">
            <v>70.370548315446158</v>
          </cell>
          <cell r="Y281">
            <v>5.7443683159668941</v>
          </cell>
          <cell r="Z281">
            <v>1.0219637157468748</v>
          </cell>
          <cell r="AA281">
            <v>0.29569862024999988</v>
          </cell>
          <cell r="AC281">
            <v>0.47962550249999997</v>
          </cell>
          <cell r="AD281">
            <v>0.47291513735919999</v>
          </cell>
          <cell r="AE281">
            <v>3.8604200140800002E-2</v>
          </cell>
          <cell r="AF281">
            <v>6.8679600000000019E-3</v>
          </cell>
          <cell r="AG281">
            <v>1.9871999999999997E-3</v>
          </cell>
        </row>
        <row r="282">
          <cell r="R282">
            <v>1.6289841650165445E-2</v>
          </cell>
          <cell r="W282">
            <v>70.897756533436109</v>
          </cell>
          <cell r="X282">
            <v>69.905837147325286</v>
          </cell>
          <cell r="Y282">
            <v>5.7064338082199431</v>
          </cell>
          <cell r="Z282">
            <v>1.0152148987560936</v>
          </cell>
          <cell r="AA282">
            <v>0.29374589351249986</v>
          </cell>
          <cell r="AC282">
            <v>0.47962550249999997</v>
          </cell>
          <cell r="AD282">
            <v>0.47291513735919999</v>
          </cell>
          <cell r="AE282">
            <v>3.8604200140800002E-2</v>
          </cell>
          <cell r="AF282">
            <v>6.8679600000000019E-3</v>
          </cell>
          <cell r="AG282">
            <v>1.9871999999999997E-3</v>
          </cell>
        </row>
        <row r="283">
          <cell r="R283">
            <v>1.6289841650165445E-2</v>
          </cell>
          <cell r="W283">
            <v>70.426451409282208</v>
          </cell>
          <cell r="X283">
            <v>69.441125979204415</v>
          </cell>
          <cell r="Y283">
            <v>5.6684993004729911</v>
          </cell>
          <cell r="Z283">
            <v>1.0084660817653124</v>
          </cell>
          <cell r="AA283">
            <v>0.29179316677499983</v>
          </cell>
          <cell r="AC283">
            <v>0.47962550249999997</v>
          </cell>
          <cell r="AD283">
            <v>0.47291513735919999</v>
          </cell>
          <cell r="AE283">
            <v>3.8604200140800002E-2</v>
          </cell>
          <cell r="AF283">
            <v>6.8679600000000019E-3</v>
          </cell>
          <cell r="AG283">
            <v>1.9871999999999997E-3</v>
          </cell>
        </row>
        <row r="284">
          <cell r="R284">
            <v>1.6289841650165445E-2</v>
          </cell>
          <cell r="W284">
            <v>69.955146285128308</v>
          </cell>
          <cell r="X284">
            <v>68.976414811083544</v>
          </cell>
          <cell r="Y284">
            <v>5.63056479272604</v>
          </cell>
          <cell r="Z284">
            <v>1.0017172647745312</v>
          </cell>
          <cell r="AA284">
            <v>0.28984044003749981</v>
          </cell>
          <cell r="AC284">
            <v>0.47962550249999997</v>
          </cell>
          <cell r="AD284">
            <v>0.47291513735919999</v>
          </cell>
          <cell r="AE284">
            <v>3.8604200140800002E-2</v>
          </cell>
          <cell r="AF284">
            <v>6.8679600000000019E-3</v>
          </cell>
          <cell r="AG284">
            <v>1.9871999999999997E-3</v>
          </cell>
        </row>
        <row r="285">
          <cell r="R285">
            <v>1.6289841650165445E-2</v>
          </cell>
          <cell r="W285">
            <v>69.483841160974421</v>
          </cell>
          <cell r="X285">
            <v>68.511703642962672</v>
          </cell>
          <cell r="Y285">
            <v>5.592630284979089</v>
          </cell>
          <cell r="Z285">
            <v>0.99496844778374982</v>
          </cell>
          <cell r="AA285">
            <v>0.28788771329999985</v>
          </cell>
          <cell r="AC285">
            <v>0.47962550249999997</v>
          </cell>
          <cell r="AD285">
            <v>0.47291513735919999</v>
          </cell>
          <cell r="AE285">
            <v>3.8604200140800002E-2</v>
          </cell>
          <cell r="AF285">
            <v>6.8679600000000019E-3</v>
          </cell>
          <cell r="AG285">
            <v>1.9871999999999997E-3</v>
          </cell>
        </row>
        <row r="286">
          <cell r="R286">
            <v>1.6289841650165445E-2</v>
          </cell>
          <cell r="W286">
            <v>69.012536036820535</v>
          </cell>
          <cell r="X286">
            <v>68.046992474841815</v>
          </cell>
          <cell r="Y286">
            <v>5.5546957772321388</v>
          </cell>
          <cell r="Z286">
            <v>0.98821963079296871</v>
          </cell>
          <cell r="AA286">
            <v>0.28593498656249988</v>
          </cell>
          <cell r="AC286">
            <v>0.47962550249999997</v>
          </cell>
          <cell r="AD286">
            <v>0.47291513735919999</v>
          </cell>
          <cell r="AE286">
            <v>3.8604200140800002E-2</v>
          </cell>
          <cell r="AF286">
            <v>6.8679600000000019E-3</v>
          </cell>
          <cell r="AG286">
            <v>1.9871999999999997E-3</v>
          </cell>
        </row>
        <row r="287">
          <cell r="R287">
            <v>1.6289841650165445E-2</v>
          </cell>
          <cell r="W287">
            <v>68.541230912666634</v>
          </cell>
          <cell r="X287">
            <v>67.582281306720944</v>
          </cell>
          <cell r="Y287">
            <v>5.5167612694851869</v>
          </cell>
          <cell r="Z287">
            <v>0.98147081380218748</v>
          </cell>
          <cell r="AA287">
            <v>0.28398225982499986</v>
          </cell>
          <cell r="AC287">
            <v>0.47962550249999997</v>
          </cell>
          <cell r="AD287">
            <v>0.47291513735919999</v>
          </cell>
          <cell r="AE287">
            <v>3.8604200140800002E-2</v>
          </cell>
          <cell r="AF287">
            <v>6.8679600000000019E-3</v>
          </cell>
          <cell r="AG287">
            <v>1.9871999999999997E-3</v>
          </cell>
        </row>
        <row r="288">
          <cell r="R288">
            <v>1.6289841650165445E-2</v>
          </cell>
          <cell r="W288">
            <v>68.069925788512734</v>
          </cell>
          <cell r="X288">
            <v>67.117570138600058</v>
          </cell>
          <cell r="Y288">
            <v>5.4788267617382358</v>
          </cell>
          <cell r="Z288">
            <v>0.97472199681140614</v>
          </cell>
          <cell r="AA288">
            <v>0.28202953308749984</v>
          </cell>
          <cell r="AC288">
            <v>0.47962550249999997</v>
          </cell>
          <cell r="AD288">
            <v>0.47291513735919999</v>
          </cell>
          <cell r="AE288">
            <v>3.8604200140800002E-2</v>
          </cell>
          <cell r="AF288">
            <v>6.8679600000000019E-3</v>
          </cell>
          <cell r="AG288">
            <v>1.9871999999999997E-3</v>
          </cell>
        </row>
        <row r="289">
          <cell r="R289">
            <v>1.6289841650165445E-2</v>
          </cell>
          <cell r="W289">
            <v>67.598620664358847</v>
          </cell>
          <cell r="X289">
            <v>66.652858970479201</v>
          </cell>
          <cell r="Y289">
            <v>5.4408922539912856</v>
          </cell>
          <cell r="Z289">
            <v>0.96797317982062503</v>
          </cell>
          <cell r="AA289">
            <v>0.28007680634999993</v>
          </cell>
          <cell r="AC289">
            <v>0.47962550249999997</v>
          </cell>
          <cell r="AD289">
            <v>0.47291513735919999</v>
          </cell>
          <cell r="AE289">
            <v>3.8604200140800002E-2</v>
          </cell>
          <cell r="AF289">
            <v>6.8679600000000019E-3</v>
          </cell>
          <cell r="AG289">
            <v>1.9871999999999997E-3</v>
          </cell>
        </row>
        <row r="290">
          <cell r="R290">
            <v>1.6289841650165445E-2</v>
          </cell>
          <cell r="W290">
            <v>67.127315540204947</v>
          </cell>
          <cell r="X290">
            <v>66.18814780235833</v>
          </cell>
          <cell r="Y290">
            <v>5.4029577462443346</v>
          </cell>
          <cell r="Z290">
            <v>0.9612243628298438</v>
          </cell>
          <cell r="AA290">
            <v>0.27812407961249991</v>
          </cell>
          <cell r="AC290">
            <v>0.47962550249999997</v>
          </cell>
          <cell r="AD290">
            <v>0.47291513735919999</v>
          </cell>
          <cell r="AE290">
            <v>3.8604200140800002E-2</v>
          </cell>
          <cell r="AF290">
            <v>6.8679600000000019E-3</v>
          </cell>
          <cell r="AG290">
            <v>1.9871999999999997E-3</v>
          </cell>
        </row>
        <row r="291">
          <cell r="R291">
            <v>1.6289841650165445E-2</v>
          </cell>
          <cell r="W291">
            <v>66.656010416051046</v>
          </cell>
          <cell r="X291">
            <v>65.723436634237459</v>
          </cell>
          <cell r="Y291">
            <v>5.3650232384973826</v>
          </cell>
          <cell r="Z291">
            <v>0.95447554583906247</v>
          </cell>
          <cell r="AA291">
            <v>0.27617135287499989</v>
          </cell>
          <cell r="AC291">
            <v>0.47962550249999997</v>
          </cell>
          <cell r="AD291">
            <v>0.47291513735919999</v>
          </cell>
          <cell r="AE291">
            <v>3.8604200140800002E-2</v>
          </cell>
          <cell r="AF291">
            <v>6.8679600000000019E-3</v>
          </cell>
          <cell r="AG291">
            <v>1.9871999999999997E-3</v>
          </cell>
        </row>
        <row r="292">
          <cell r="R292">
            <v>1.6289841650165445E-2</v>
          </cell>
          <cell r="W292">
            <v>66.267183688624087</v>
          </cell>
          <cell r="X292">
            <v>65.340049920537737</v>
          </cell>
          <cell r="Y292">
            <v>5.3337272696061477</v>
          </cell>
          <cell r="Z292">
            <v>0.94890777182166797</v>
          </cell>
          <cell r="AA292">
            <v>0.27456035331656237</v>
          </cell>
          <cell r="AC292">
            <v>0.47962550249999997</v>
          </cell>
          <cell r="AD292">
            <v>0.47291513735919999</v>
          </cell>
          <cell r="AE292">
            <v>3.8604200140800002E-2</v>
          </cell>
          <cell r="AF292">
            <v>6.8679600000000019E-3</v>
          </cell>
          <cell r="AG292">
            <v>1.9871999999999997E-3</v>
          </cell>
        </row>
        <row r="293">
          <cell r="R293">
            <v>1.6289841650165445E-2</v>
          </cell>
          <cell r="W293">
            <v>65.878356961197113</v>
          </cell>
          <cell r="X293">
            <v>64.956663206838016</v>
          </cell>
          <cell r="Y293">
            <v>5.3024313007149129</v>
          </cell>
          <cell r="Z293">
            <v>0.94333999780427336</v>
          </cell>
          <cell r="AA293">
            <v>0.27294935375812485</v>
          </cell>
          <cell r="AC293">
            <v>0.47962550249999997</v>
          </cell>
          <cell r="AD293">
            <v>0.47291513735919999</v>
          </cell>
          <cell r="AE293">
            <v>3.8604200140800002E-2</v>
          </cell>
          <cell r="AF293">
            <v>6.8679600000000019E-3</v>
          </cell>
          <cell r="AG293">
            <v>1.9871999999999997E-3</v>
          </cell>
        </row>
        <row r="294">
          <cell r="R294">
            <v>1.6289841650165445E-2</v>
          </cell>
          <cell r="W294">
            <v>65.489530233770154</v>
          </cell>
          <cell r="X294">
            <v>64.573276493138295</v>
          </cell>
          <cell r="Y294">
            <v>5.271135331823678</v>
          </cell>
          <cell r="Z294">
            <v>0.93777222378687886</v>
          </cell>
          <cell r="AA294">
            <v>0.27133835419968738</v>
          </cell>
          <cell r="AC294">
            <v>0.47962550249999997</v>
          </cell>
          <cell r="AD294">
            <v>0.47291513735919999</v>
          </cell>
          <cell r="AE294">
            <v>3.8604200140800002E-2</v>
          </cell>
          <cell r="AF294">
            <v>6.8679600000000019E-3</v>
          </cell>
          <cell r="AG294">
            <v>1.9871999999999997E-3</v>
          </cell>
        </row>
        <row r="295">
          <cell r="R295">
            <v>1.6289841650165445E-2</v>
          </cell>
          <cell r="W295">
            <v>65.10070350634318</v>
          </cell>
          <cell r="X295">
            <v>64.189889779438573</v>
          </cell>
          <cell r="Y295">
            <v>5.2398393629324431</v>
          </cell>
          <cell r="Z295">
            <v>0.93220444976948424</v>
          </cell>
          <cell r="AA295">
            <v>0.26972735464124986</v>
          </cell>
          <cell r="AC295">
            <v>0.47962550249999997</v>
          </cell>
          <cell r="AD295">
            <v>0.47291513735919999</v>
          </cell>
          <cell r="AE295">
            <v>3.8604200140800002E-2</v>
          </cell>
          <cell r="AF295">
            <v>6.8679600000000019E-3</v>
          </cell>
          <cell r="AG295">
            <v>1.9871999999999997E-3</v>
          </cell>
        </row>
        <row r="296">
          <cell r="R296">
            <v>1.6289841650165445E-2</v>
          </cell>
          <cell r="W296">
            <v>64.711876778916235</v>
          </cell>
          <cell r="X296">
            <v>63.806503065738866</v>
          </cell>
          <cell r="Y296">
            <v>5.2085433940412091</v>
          </cell>
          <cell r="Z296">
            <v>0.92663667575208986</v>
          </cell>
          <cell r="AA296">
            <v>0.2681163550828124</v>
          </cell>
          <cell r="AC296">
            <v>0.47962550249999997</v>
          </cell>
          <cell r="AD296">
            <v>0.47291513735919999</v>
          </cell>
          <cell r="AE296">
            <v>3.8604200140800002E-2</v>
          </cell>
          <cell r="AF296">
            <v>6.8679600000000019E-3</v>
          </cell>
          <cell r="AG296">
            <v>1.9871999999999997E-3</v>
          </cell>
        </row>
        <row r="297">
          <cell r="R297">
            <v>1.6289841650165445E-2</v>
          </cell>
          <cell r="W297">
            <v>64.323050051489261</v>
          </cell>
          <cell r="X297">
            <v>63.423116352039152</v>
          </cell>
          <cell r="Y297">
            <v>5.1772474251499743</v>
          </cell>
          <cell r="Z297">
            <v>0.92106890173469536</v>
          </cell>
          <cell r="AA297">
            <v>0.26650535552437488</v>
          </cell>
          <cell r="AC297">
            <v>0.47962550249999997</v>
          </cell>
          <cell r="AD297">
            <v>0.47291513735919999</v>
          </cell>
          <cell r="AE297">
            <v>3.8604200140800002E-2</v>
          </cell>
          <cell r="AF297">
            <v>6.8679600000000019E-3</v>
          </cell>
          <cell r="AG297">
            <v>1.9871999999999997E-3</v>
          </cell>
        </row>
        <row r="298">
          <cell r="R298">
            <v>1.6289841650165445E-2</v>
          </cell>
          <cell r="W298">
            <v>63.934223324062302</v>
          </cell>
          <cell r="X298">
            <v>63.039729638339431</v>
          </cell>
          <cell r="Y298">
            <v>5.1459514562587394</v>
          </cell>
          <cell r="Z298">
            <v>0.91550112771730074</v>
          </cell>
          <cell r="AA298">
            <v>0.26489435596593741</v>
          </cell>
          <cell r="AC298">
            <v>0.47962550249999997</v>
          </cell>
          <cell r="AD298">
            <v>0.47291513735919999</v>
          </cell>
          <cell r="AE298">
            <v>3.8604200140800002E-2</v>
          </cell>
          <cell r="AF298">
            <v>6.8679600000000019E-3</v>
          </cell>
          <cell r="AG298">
            <v>1.9871999999999997E-3</v>
          </cell>
        </row>
        <row r="299">
          <cell r="R299">
            <v>1.6289841650165445E-2</v>
          </cell>
          <cell r="W299">
            <v>63.545396596635335</v>
          </cell>
          <cell r="X299">
            <v>62.656342924639709</v>
          </cell>
          <cell r="Y299">
            <v>5.1146554873675045</v>
          </cell>
          <cell r="Z299">
            <v>0.90993335369990624</v>
          </cell>
          <cell r="AA299">
            <v>0.26328335640749989</v>
          </cell>
          <cell r="AC299">
            <v>0.47962550249999997</v>
          </cell>
          <cell r="AD299">
            <v>0.47291513735919999</v>
          </cell>
          <cell r="AE299">
            <v>3.8604200140800002E-2</v>
          </cell>
          <cell r="AF299">
            <v>6.8679600000000019E-3</v>
          </cell>
          <cell r="AG299">
            <v>1.9871999999999997E-3</v>
          </cell>
        </row>
        <row r="300">
          <cell r="R300">
            <v>1.6289841650165445E-2</v>
          </cell>
          <cell r="W300">
            <v>63.156569869208369</v>
          </cell>
          <cell r="X300">
            <v>62.272956210939988</v>
          </cell>
          <cell r="Y300">
            <v>5.0833595184762697</v>
          </cell>
          <cell r="Z300">
            <v>0.90436557968251163</v>
          </cell>
          <cell r="AA300">
            <v>0.26167235684906237</v>
          </cell>
          <cell r="AC300">
            <v>0.47962550249999997</v>
          </cell>
          <cell r="AD300">
            <v>0.47291513735919999</v>
          </cell>
          <cell r="AE300">
            <v>3.8604200140800002E-2</v>
          </cell>
          <cell r="AF300">
            <v>6.8679600000000019E-3</v>
          </cell>
          <cell r="AG300">
            <v>1.9871999999999997E-3</v>
          </cell>
        </row>
        <row r="301">
          <cell r="R301">
            <v>1.6289841650165445E-2</v>
          </cell>
          <cell r="W301">
            <v>62.767743141781402</v>
          </cell>
          <cell r="X301">
            <v>61.889569497240267</v>
          </cell>
          <cell r="Y301">
            <v>5.0520635495850348</v>
          </cell>
          <cell r="Z301">
            <v>0.89879780566511713</v>
          </cell>
          <cell r="AA301">
            <v>0.26006135729062485</v>
          </cell>
          <cell r="AC301">
            <v>0.47962550249999997</v>
          </cell>
          <cell r="AD301">
            <v>0.47291513735919999</v>
          </cell>
          <cell r="AE301">
            <v>3.8604200140800002E-2</v>
          </cell>
          <cell r="AF301">
            <v>6.8679600000000019E-3</v>
          </cell>
          <cell r="AG301">
            <v>1.9871999999999997E-3</v>
          </cell>
        </row>
        <row r="302">
          <cell r="R302">
            <v>1.6289841650165445E-2</v>
          </cell>
          <cell r="W302">
            <v>62.378916414354428</v>
          </cell>
          <cell r="X302">
            <v>61.506182783540545</v>
          </cell>
          <cell r="Y302">
            <v>5.0207675806937999</v>
          </cell>
          <cell r="Z302">
            <v>0.89323003164772252</v>
          </cell>
          <cell r="AA302">
            <v>0.25845035773218733</v>
          </cell>
          <cell r="AC302">
            <v>0.47962550249999997</v>
          </cell>
          <cell r="AD302">
            <v>0.47291513735919999</v>
          </cell>
          <cell r="AE302">
            <v>3.8604200140800002E-2</v>
          </cell>
          <cell r="AF302">
            <v>6.8679600000000019E-3</v>
          </cell>
          <cell r="AG302">
            <v>1.9871999999999997E-3</v>
          </cell>
        </row>
        <row r="303">
          <cell r="R303">
            <v>1.6289841650165445E-2</v>
          </cell>
          <cell r="W303">
            <v>61.990089686927462</v>
          </cell>
          <cell r="X303">
            <v>61.122796069840824</v>
          </cell>
          <cell r="Y303">
            <v>4.989471611802565</v>
          </cell>
          <cell r="Z303">
            <v>0.88766225763032791</v>
          </cell>
          <cell r="AA303">
            <v>0.25683935817374987</v>
          </cell>
          <cell r="AC303">
            <v>0.47962550249999997</v>
          </cell>
          <cell r="AD303">
            <v>0.47291513735919999</v>
          </cell>
          <cell r="AE303">
            <v>3.8604200140800002E-2</v>
          </cell>
          <cell r="AF303">
            <v>6.8679600000000019E-3</v>
          </cell>
          <cell r="AG303">
            <v>1.9871999999999997E-3</v>
          </cell>
        </row>
        <row r="304">
          <cell r="R304">
            <v>1.6289841650165445E-2</v>
          </cell>
          <cell r="W304">
            <v>61.601262959500495</v>
          </cell>
          <cell r="X304">
            <v>60.739409356141103</v>
          </cell>
          <cell r="Y304">
            <v>4.9581756429113302</v>
          </cell>
          <cell r="Z304">
            <v>0.88209448361293341</v>
          </cell>
          <cell r="AA304">
            <v>0.25522835861531235</v>
          </cell>
          <cell r="AC304">
            <v>0.47962550249999997</v>
          </cell>
          <cell r="AD304">
            <v>0.47291513735919999</v>
          </cell>
          <cell r="AE304">
            <v>3.8604200140800002E-2</v>
          </cell>
          <cell r="AF304">
            <v>6.8679600000000019E-3</v>
          </cell>
          <cell r="AG304">
            <v>1.9871999999999997E-3</v>
          </cell>
        </row>
        <row r="305">
          <cell r="R305">
            <v>1.6289841650165445E-2</v>
          </cell>
          <cell r="W305">
            <v>61.212436232073536</v>
          </cell>
          <cell r="X305">
            <v>60.356022642441388</v>
          </cell>
          <cell r="Y305">
            <v>4.9268796740200953</v>
          </cell>
          <cell r="Z305">
            <v>0.87652670959553891</v>
          </cell>
          <cell r="AA305">
            <v>0.25361735905687488</v>
          </cell>
          <cell r="AC305">
            <v>0.47962550249999997</v>
          </cell>
          <cell r="AD305">
            <v>0.47291513735919999</v>
          </cell>
          <cell r="AE305">
            <v>3.8604200140800002E-2</v>
          </cell>
          <cell r="AF305">
            <v>6.8679600000000019E-3</v>
          </cell>
          <cell r="AG305">
            <v>1.9871999999999997E-3</v>
          </cell>
        </row>
        <row r="306">
          <cell r="R306">
            <v>1.6289841650165445E-2</v>
          </cell>
          <cell r="W306">
            <v>60.823609504646569</v>
          </cell>
          <cell r="X306">
            <v>59.972635928741667</v>
          </cell>
          <cell r="Y306">
            <v>4.8955837051288604</v>
          </cell>
          <cell r="Z306">
            <v>0.87095893557814441</v>
          </cell>
          <cell r="AA306">
            <v>0.25200635949843736</v>
          </cell>
          <cell r="AC306">
            <v>0.47962550249999997</v>
          </cell>
          <cell r="AD306">
            <v>0.47291513735919999</v>
          </cell>
          <cell r="AE306">
            <v>3.8604200140800002E-2</v>
          </cell>
          <cell r="AF306">
            <v>6.8679600000000019E-3</v>
          </cell>
          <cell r="AG306">
            <v>1.9871999999999997E-3</v>
          </cell>
        </row>
        <row r="307">
          <cell r="R307">
            <v>1.6289841650165445E-2</v>
          </cell>
          <cell r="W307">
            <v>60.43478277721961</v>
          </cell>
          <cell r="X307">
            <v>59.589249215041953</v>
          </cell>
          <cell r="Y307">
            <v>4.8642877362376264</v>
          </cell>
          <cell r="Z307">
            <v>0.86539116156074991</v>
          </cell>
          <cell r="AA307">
            <v>0.25039535993999984</v>
          </cell>
          <cell r="AC307">
            <v>0.47962550249999997</v>
          </cell>
          <cell r="AD307">
            <v>0.47291513735919999</v>
          </cell>
          <cell r="AE307">
            <v>3.8604200140800002E-2</v>
          </cell>
          <cell r="AF307">
            <v>6.8679600000000019E-3</v>
          </cell>
          <cell r="AG307">
            <v>1.9871999999999997E-3</v>
          </cell>
        </row>
        <row r="308">
          <cell r="R308">
            <v>1.6289841650165445E-2</v>
          </cell>
          <cell r="W308">
            <v>60.04595604979265</v>
          </cell>
          <cell r="X308">
            <v>59.205862501342239</v>
          </cell>
          <cell r="Y308">
            <v>4.8329917673463925</v>
          </cell>
          <cell r="Z308">
            <v>0.85982338754335541</v>
          </cell>
          <cell r="AA308">
            <v>0.24878436038156237</v>
          </cell>
          <cell r="AC308">
            <v>0.47962550249999997</v>
          </cell>
          <cell r="AD308">
            <v>0.47291513735919999</v>
          </cell>
          <cell r="AE308">
            <v>3.8604200140800002E-2</v>
          </cell>
          <cell r="AF308">
            <v>6.8679600000000019E-3</v>
          </cell>
          <cell r="AG308">
            <v>1.9871999999999997E-3</v>
          </cell>
        </row>
        <row r="309">
          <cell r="R309">
            <v>1.6289841650165445E-2</v>
          </cell>
          <cell r="W309">
            <v>59.657129322365684</v>
          </cell>
          <cell r="X309">
            <v>58.822475787642524</v>
          </cell>
          <cell r="Y309">
            <v>4.8016957984551576</v>
          </cell>
          <cell r="Z309">
            <v>0.85425561352596091</v>
          </cell>
          <cell r="AA309">
            <v>0.24717336082312488</v>
          </cell>
          <cell r="AC309">
            <v>0.47962550249999997</v>
          </cell>
          <cell r="AD309">
            <v>0.47291513735919999</v>
          </cell>
          <cell r="AE309">
            <v>3.8604200140800002E-2</v>
          </cell>
          <cell r="AF309">
            <v>6.8679600000000019E-3</v>
          </cell>
          <cell r="AG309">
            <v>1.9871999999999997E-3</v>
          </cell>
        </row>
        <row r="310">
          <cell r="R310">
            <v>1.6289841650165445E-2</v>
          </cell>
          <cell r="W310">
            <v>59.268302594938717</v>
          </cell>
          <cell r="X310">
            <v>58.439089073942803</v>
          </cell>
          <cell r="Y310">
            <v>4.7703998295639227</v>
          </cell>
          <cell r="Z310">
            <v>0.8486878395085663</v>
          </cell>
          <cell r="AA310">
            <v>0.24556236126468736</v>
          </cell>
          <cell r="AC310">
            <v>0.47962550249999997</v>
          </cell>
          <cell r="AD310">
            <v>0.47291513735919999</v>
          </cell>
          <cell r="AE310">
            <v>3.8604200140800002E-2</v>
          </cell>
          <cell r="AF310">
            <v>6.8679600000000019E-3</v>
          </cell>
          <cell r="AG310">
            <v>1.9871999999999997E-3</v>
          </cell>
        </row>
        <row r="311">
          <cell r="R311">
            <v>1.6289841650165445E-2</v>
          </cell>
          <cell r="W311">
            <v>58.879475867511751</v>
          </cell>
          <cell r="X311">
            <v>58.055702360243082</v>
          </cell>
          <cell r="Y311">
            <v>4.739103860672687</v>
          </cell>
          <cell r="Z311">
            <v>0.8431200654911718</v>
          </cell>
          <cell r="AA311">
            <v>0.24395136170624987</v>
          </cell>
          <cell r="AC311">
            <v>0.47962550249999997</v>
          </cell>
          <cell r="AD311">
            <v>0.47291513735919999</v>
          </cell>
          <cell r="AE311">
            <v>3.8604200140800002E-2</v>
          </cell>
          <cell r="AF311">
            <v>6.8679600000000019E-3</v>
          </cell>
          <cell r="AG311">
            <v>1.9871999999999997E-3</v>
          </cell>
        </row>
        <row r="312">
          <cell r="R312">
            <v>1.6289841650165445E-2</v>
          </cell>
          <cell r="W312">
            <v>58.490649140084784</v>
          </cell>
          <cell r="X312">
            <v>57.67231564654336</v>
          </cell>
          <cell r="Y312">
            <v>4.7078078917814521</v>
          </cell>
          <cell r="Z312">
            <v>0.83755229147377719</v>
          </cell>
          <cell r="AA312">
            <v>0.24234036214781235</v>
          </cell>
          <cell r="AC312">
            <v>0.47962550249999997</v>
          </cell>
          <cell r="AD312">
            <v>0.47291513735919999</v>
          </cell>
          <cell r="AE312">
            <v>3.8604200140800002E-2</v>
          </cell>
          <cell r="AF312">
            <v>6.8679600000000019E-3</v>
          </cell>
          <cell r="AG312">
            <v>1.9871999999999997E-3</v>
          </cell>
        </row>
        <row r="313">
          <cell r="R313">
            <v>1.6289841650165445E-2</v>
          </cell>
          <cell r="W313">
            <v>58.101822412657825</v>
          </cell>
          <cell r="X313">
            <v>57.288928932843646</v>
          </cell>
          <cell r="Y313">
            <v>4.6765119228902181</v>
          </cell>
          <cell r="Z313">
            <v>0.83198451745638269</v>
          </cell>
          <cell r="AA313">
            <v>0.24072936258937488</v>
          </cell>
          <cell r="AC313">
            <v>0.47962550249999997</v>
          </cell>
          <cell r="AD313">
            <v>0.47291513735919999</v>
          </cell>
          <cell r="AE313">
            <v>3.8604200140800002E-2</v>
          </cell>
          <cell r="AF313">
            <v>6.8679600000000019E-3</v>
          </cell>
          <cell r="AG313">
            <v>1.9871999999999997E-3</v>
          </cell>
        </row>
        <row r="314">
          <cell r="R314">
            <v>1.6289841650165445E-2</v>
          </cell>
          <cell r="W314">
            <v>57.712995685230858</v>
          </cell>
          <cell r="X314">
            <v>56.905542219143925</v>
          </cell>
          <cell r="Y314">
            <v>4.6452159539989832</v>
          </cell>
          <cell r="Z314">
            <v>0.82641674343898819</v>
          </cell>
          <cell r="AA314">
            <v>0.23911836303093736</v>
          </cell>
          <cell r="AC314">
            <v>0.47962550249999997</v>
          </cell>
          <cell r="AD314">
            <v>0.47291513735919999</v>
          </cell>
          <cell r="AE314">
            <v>3.8604200140800002E-2</v>
          </cell>
          <cell r="AF314">
            <v>6.8679600000000019E-3</v>
          </cell>
          <cell r="AG314">
            <v>1.9871999999999997E-3</v>
          </cell>
        </row>
        <row r="315">
          <cell r="R315">
            <v>1.6289841650165445E-2</v>
          </cell>
          <cell r="W315">
            <v>57.324168957803892</v>
          </cell>
          <cell r="X315">
            <v>56.522155505444204</v>
          </cell>
          <cell r="Y315">
            <v>4.6139199851077484</v>
          </cell>
          <cell r="Z315">
            <v>0.82084896942159358</v>
          </cell>
          <cell r="AA315">
            <v>0.23750736347249984</v>
          </cell>
          <cell r="AC315">
            <v>0.47962550249999997</v>
          </cell>
          <cell r="AD315">
            <v>0.47291513735919999</v>
          </cell>
          <cell r="AE315">
            <v>3.8604200140800002E-2</v>
          </cell>
          <cell r="AF315">
            <v>6.8679600000000019E-3</v>
          </cell>
          <cell r="AG315">
            <v>1.9871999999999997E-3</v>
          </cell>
        </row>
        <row r="316">
          <cell r="R316">
            <v>1.6289841650165445E-2</v>
          </cell>
          <cell r="W316">
            <v>56.935342230376932</v>
          </cell>
          <cell r="X316">
            <v>56.138768791744489</v>
          </cell>
          <cell r="Y316">
            <v>4.5826240162165144</v>
          </cell>
          <cell r="Z316">
            <v>0.81528119540419919</v>
          </cell>
          <cell r="AA316">
            <v>0.23589636391406238</v>
          </cell>
          <cell r="AC316">
            <v>0.47962550249999997</v>
          </cell>
          <cell r="AD316">
            <v>0.47291513735919999</v>
          </cell>
          <cell r="AE316">
            <v>3.8604200140800002E-2</v>
          </cell>
          <cell r="AF316">
            <v>6.8679600000000019E-3</v>
          </cell>
          <cell r="AG316">
            <v>1.9871999999999997E-3</v>
          </cell>
        </row>
        <row r="317">
          <cell r="R317">
            <v>1.6289841650165445E-2</v>
          </cell>
          <cell r="W317">
            <v>56.546515502949966</v>
          </cell>
          <cell r="X317">
            <v>55.755382078044768</v>
          </cell>
          <cell r="Y317">
            <v>4.5513280473252786</v>
          </cell>
          <cell r="Z317">
            <v>0.80971342138680458</v>
          </cell>
          <cell r="AA317">
            <v>0.23428536435562486</v>
          </cell>
          <cell r="AC317">
            <v>0.47962550249999997</v>
          </cell>
          <cell r="AD317">
            <v>0.47291513735919999</v>
          </cell>
          <cell r="AE317">
            <v>3.8604200140800002E-2</v>
          </cell>
          <cell r="AF317">
            <v>6.8679600000000019E-3</v>
          </cell>
          <cell r="AG317">
            <v>1.9871999999999997E-3</v>
          </cell>
        </row>
        <row r="318">
          <cell r="R318">
            <v>1.6289841650165445E-2</v>
          </cell>
          <cell r="W318">
            <v>56.157688775523006</v>
          </cell>
          <cell r="X318">
            <v>55.371995364345054</v>
          </cell>
          <cell r="Y318">
            <v>4.5200320784340446</v>
          </cell>
          <cell r="Z318">
            <v>0.80414564736941008</v>
          </cell>
          <cell r="AA318">
            <v>0.23267436479718739</v>
          </cell>
          <cell r="AC318">
            <v>0.47962550249999997</v>
          </cell>
          <cell r="AD318">
            <v>0.47291513735919999</v>
          </cell>
          <cell r="AE318">
            <v>3.8604200140800002E-2</v>
          </cell>
          <cell r="AF318">
            <v>6.8679600000000019E-3</v>
          </cell>
          <cell r="AG318">
            <v>1.9871999999999997E-3</v>
          </cell>
        </row>
        <row r="319">
          <cell r="R319">
            <v>1.6289841650165445E-2</v>
          </cell>
          <cell r="W319">
            <v>55.76886204809604</v>
          </cell>
          <cell r="X319">
            <v>54.988608650645332</v>
          </cell>
          <cell r="Y319">
            <v>4.4887361095428098</v>
          </cell>
          <cell r="Z319">
            <v>0.79857787335201558</v>
          </cell>
          <cell r="AA319">
            <v>0.23106336523874987</v>
          </cell>
          <cell r="AC319">
            <v>0.47962550249999997</v>
          </cell>
          <cell r="AD319">
            <v>0.47291513735919999</v>
          </cell>
          <cell r="AE319">
            <v>3.8604200140800002E-2</v>
          </cell>
          <cell r="AF319">
            <v>6.8679600000000019E-3</v>
          </cell>
          <cell r="AG319">
            <v>1.9871999999999997E-3</v>
          </cell>
        </row>
        <row r="320">
          <cell r="R320">
            <v>1.6289841650165445E-2</v>
          </cell>
          <cell r="W320">
            <v>55.380035320669073</v>
          </cell>
          <cell r="X320">
            <v>54.605221936945611</v>
          </cell>
          <cell r="Y320">
            <v>4.4574401406515749</v>
          </cell>
          <cell r="Z320">
            <v>0.79301009933462097</v>
          </cell>
          <cell r="AA320">
            <v>0.22945236568031238</v>
          </cell>
          <cell r="AC320">
            <v>0.47962550249999997</v>
          </cell>
          <cell r="AD320">
            <v>0.47291513735919999</v>
          </cell>
          <cell r="AE320">
            <v>3.8604200140800002E-2</v>
          </cell>
          <cell r="AF320">
            <v>6.8679600000000019E-3</v>
          </cell>
          <cell r="AG320">
            <v>1.9871999999999997E-3</v>
          </cell>
        </row>
        <row r="321">
          <cell r="R321">
            <v>1.6289841650165445E-2</v>
          </cell>
          <cell r="W321">
            <v>54.991208593242106</v>
          </cell>
          <cell r="X321">
            <v>54.221835223245897</v>
          </cell>
          <cell r="Y321">
            <v>4.42614417176034</v>
          </cell>
          <cell r="Z321">
            <v>0.78744232531722647</v>
          </cell>
          <cell r="AA321">
            <v>0.22784136612187486</v>
          </cell>
          <cell r="AC321">
            <v>0.47962550249999997</v>
          </cell>
          <cell r="AD321">
            <v>0.47291513735919999</v>
          </cell>
          <cell r="AE321">
            <v>3.8604200140800002E-2</v>
          </cell>
          <cell r="AF321">
            <v>6.8679600000000019E-3</v>
          </cell>
          <cell r="AG321">
            <v>1.9871999999999997E-3</v>
          </cell>
        </row>
        <row r="322">
          <cell r="R322">
            <v>1.6289841650165445E-2</v>
          </cell>
          <cell r="W322">
            <v>54.670426543114864</v>
          </cell>
          <cell r="X322">
            <v>53.905541184443628</v>
          </cell>
          <cell r="Y322">
            <v>4.4003249974250709</v>
          </cell>
          <cell r="Z322">
            <v>0.78284891175287596</v>
          </cell>
          <cell r="AA322">
            <v>0.22651229148616392</v>
          </cell>
          <cell r="AC322">
            <v>0.47962550249999997</v>
          </cell>
          <cell r="AD322">
            <v>0.47291513735919999</v>
          </cell>
          <cell r="AE322">
            <v>3.8604200140800002E-2</v>
          </cell>
          <cell r="AF322">
            <v>6.8679600000000019E-3</v>
          </cell>
          <cell r="AG322">
            <v>1.9871999999999997E-3</v>
          </cell>
        </row>
        <row r="323">
          <cell r="R323">
            <v>1.6289841650165445E-2</v>
          </cell>
          <cell r="W323">
            <v>54.349644492987615</v>
          </cell>
          <cell r="X323">
            <v>53.589247145641359</v>
          </cell>
          <cell r="Y323">
            <v>4.3745058230898026</v>
          </cell>
          <cell r="Z323">
            <v>0.77825549818852546</v>
          </cell>
          <cell r="AA323">
            <v>0.22518321685045301</v>
          </cell>
          <cell r="AC323">
            <v>0.47962550249999997</v>
          </cell>
          <cell r="AD323">
            <v>0.47291513735919999</v>
          </cell>
          <cell r="AE323">
            <v>3.8604200140800002E-2</v>
          </cell>
          <cell r="AF323">
            <v>6.8679600000000019E-3</v>
          </cell>
          <cell r="AG323">
            <v>1.9871999999999997E-3</v>
          </cell>
        </row>
        <row r="324">
          <cell r="R324">
            <v>1.6289841650165445E-2</v>
          </cell>
          <cell r="W324">
            <v>54.02886244286038</v>
          </cell>
          <cell r="X324">
            <v>53.272953106839097</v>
          </cell>
          <cell r="Y324">
            <v>4.3486866487545344</v>
          </cell>
          <cell r="Z324">
            <v>0.77366208462417507</v>
          </cell>
          <cell r="AA324">
            <v>0.22385414221474209</v>
          </cell>
          <cell r="AC324">
            <v>0.47962550249999997</v>
          </cell>
          <cell r="AD324">
            <v>0.47291513735919999</v>
          </cell>
          <cell r="AE324">
            <v>3.8604200140800002E-2</v>
          </cell>
          <cell r="AF324">
            <v>6.8679600000000019E-3</v>
          </cell>
          <cell r="AG324">
            <v>1.9871999999999997E-3</v>
          </cell>
        </row>
        <row r="325">
          <cell r="R325">
            <v>1.6289841650165445E-2</v>
          </cell>
          <cell r="W325">
            <v>53.708080392733123</v>
          </cell>
          <cell r="X325">
            <v>52.956659068036821</v>
          </cell>
          <cell r="Y325">
            <v>4.3228674744192652</v>
          </cell>
          <cell r="Z325">
            <v>0.76906867105982446</v>
          </cell>
          <cell r="AA325">
            <v>0.22252506757903112</v>
          </cell>
          <cell r="AC325">
            <v>0.47962550249999997</v>
          </cell>
          <cell r="AD325">
            <v>0.47291513735919999</v>
          </cell>
          <cell r="AE325">
            <v>3.8604200140800002E-2</v>
          </cell>
          <cell r="AF325">
            <v>6.8679600000000019E-3</v>
          </cell>
          <cell r="AG325">
            <v>1.9871999999999997E-3</v>
          </cell>
        </row>
        <row r="326">
          <cell r="R326">
            <v>1.6289841650165445E-2</v>
          </cell>
          <cell r="W326">
            <v>53.387298342605881</v>
          </cell>
          <cell r="X326">
            <v>52.640365029234559</v>
          </cell>
          <cell r="Y326">
            <v>4.297048300083997</v>
          </cell>
          <cell r="Z326">
            <v>0.76447525749547396</v>
          </cell>
          <cell r="AA326">
            <v>0.22119599294332018</v>
          </cell>
          <cell r="AC326">
            <v>0.47962550249999997</v>
          </cell>
          <cell r="AD326">
            <v>0.47291513735919999</v>
          </cell>
          <cell r="AE326">
            <v>3.8604200140800002E-2</v>
          </cell>
          <cell r="AF326">
            <v>6.8679600000000019E-3</v>
          </cell>
          <cell r="AG326">
            <v>1.9871999999999997E-3</v>
          </cell>
        </row>
        <row r="327">
          <cell r="R327">
            <v>1.6289841650165445E-2</v>
          </cell>
          <cell r="W327">
            <v>53.066516292478632</v>
          </cell>
          <cell r="X327">
            <v>52.32407099043229</v>
          </cell>
          <cell r="Y327">
            <v>4.2712291257487278</v>
          </cell>
          <cell r="Z327">
            <v>0.75988184393112357</v>
          </cell>
          <cell r="AA327">
            <v>0.21986691830760924</v>
          </cell>
          <cell r="AC327">
            <v>0.47962550249999997</v>
          </cell>
          <cell r="AD327">
            <v>0.47291513735919999</v>
          </cell>
          <cell r="AE327">
            <v>3.8604200140800002E-2</v>
          </cell>
          <cell r="AF327">
            <v>6.8679600000000019E-3</v>
          </cell>
          <cell r="AG327">
            <v>1.9871999999999997E-3</v>
          </cell>
        </row>
        <row r="328">
          <cell r="R328">
            <v>1.6289841650165445E-2</v>
          </cell>
          <cell r="W328">
            <v>52.745734242351382</v>
          </cell>
          <cell r="X328">
            <v>52.007776951630014</v>
          </cell>
          <cell r="Y328">
            <v>4.2454099514134587</v>
          </cell>
          <cell r="Z328">
            <v>0.75528843036677296</v>
          </cell>
          <cell r="AA328">
            <v>0.2185378436718983</v>
          </cell>
          <cell r="AC328">
            <v>0.47962550249999997</v>
          </cell>
          <cell r="AD328">
            <v>0.47291513735919999</v>
          </cell>
          <cell r="AE328">
            <v>3.8604200140800002E-2</v>
          </cell>
          <cell r="AF328">
            <v>6.8679600000000019E-3</v>
          </cell>
          <cell r="AG328">
            <v>1.9871999999999997E-3</v>
          </cell>
        </row>
        <row r="329">
          <cell r="R329">
            <v>1.6289841650165445E-2</v>
          </cell>
          <cell r="W329">
            <v>52.424952192224147</v>
          </cell>
          <cell r="X329">
            <v>51.691482912827752</v>
          </cell>
          <cell r="Y329">
            <v>4.2195907770781913</v>
          </cell>
          <cell r="Z329">
            <v>0.75069501680242257</v>
          </cell>
          <cell r="AA329">
            <v>0.21720876903618738</v>
          </cell>
          <cell r="AC329">
            <v>0.47962550249999997</v>
          </cell>
          <cell r="AD329">
            <v>0.47291513735919999</v>
          </cell>
          <cell r="AE329">
            <v>3.8604200140800002E-2</v>
          </cell>
          <cell r="AF329">
            <v>6.8679600000000019E-3</v>
          </cell>
          <cell r="AG329">
            <v>1.9871999999999997E-3</v>
          </cell>
        </row>
        <row r="330">
          <cell r="R330">
            <v>1.6289841650165445E-2</v>
          </cell>
          <cell r="W330">
            <v>52.104170142096898</v>
          </cell>
          <cell r="X330">
            <v>51.37518887402549</v>
          </cell>
          <cell r="Y330">
            <v>4.1937716027429222</v>
          </cell>
          <cell r="Z330">
            <v>0.74610160323807206</v>
          </cell>
          <cell r="AA330">
            <v>0.21587969440047644</v>
          </cell>
          <cell r="AC330">
            <v>0.47962550249999997</v>
          </cell>
          <cell r="AD330">
            <v>0.47291513735919999</v>
          </cell>
          <cell r="AE330">
            <v>3.8604200140800002E-2</v>
          </cell>
          <cell r="AF330">
            <v>6.8679600000000019E-3</v>
          </cell>
          <cell r="AG330">
            <v>1.9871999999999997E-3</v>
          </cell>
        </row>
        <row r="331">
          <cell r="R331">
            <v>1.6289841650165445E-2</v>
          </cell>
          <cell r="W331">
            <v>51.783388091969655</v>
          </cell>
          <cell r="X331">
            <v>51.058894835223221</v>
          </cell>
          <cell r="Y331">
            <v>4.1679524284076539</v>
          </cell>
          <cell r="Z331">
            <v>0.74150818967372156</v>
          </cell>
          <cell r="AA331">
            <v>0.2145506197647655</v>
          </cell>
          <cell r="AC331">
            <v>0.47962550249999997</v>
          </cell>
          <cell r="AD331">
            <v>0.47291513735919999</v>
          </cell>
          <cell r="AE331">
            <v>3.8604200140800002E-2</v>
          </cell>
          <cell r="AF331">
            <v>6.8679600000000019E-3</v>
          </cell>
          <cell r="AG331">
            <v>1.9871999999999997E-3</v>
          </cell>
        </row>
        <row r="332">
          <cell r="R332">
            <v>1.6289841650165445E-2</v>
          </cell>
          <cell r="W332">
            <v>51.462606041842399</v>
          </cell>
          <cell r="X332">
            <v>50.742600796420945</v>
          </cell>
          <cell r="Y332">
            <v>4.1421332540723848</v>
          </cell>
          <cell r="Z332">
            <v>0.73691477610937095</v>
          </cell>
          <cell r="AA332">
            <v>0.21322154512905453</v>
          </cell>
          <cell r="AC332">
            <v>0.47962550249999997</v>
          </cell>
          <cell r="AD332">
            <v>0.47291513735919999</v>
          </cell>
          <cell r="AE332">
            <v>3.8604200140800002E-2</v>
          </cell>
          <cell r="AF332">
            <v>6.8679600000000019E-3</v>
          </cell>
          <cell r="AG332">
            <v>1.9871999999999997E-3</v>
          </cell>
        </row>
        <row r="333">
          <cell r="R333">
            <v>1.6289841650165445E-2</v>
          </cell>
          <cell r="W333">
            <v>51.141823991715157</v>
          </cell>
          <cell r="X333">
            <v>50.426306757618676</v>
          </cell>
          <cell r="Y333">
            <v>4.1163140797371156</v>
          </cell>
          <cell r="Z333">
            <v>0.73232136254502056</v>
          </cell>
          <cell r="AA333">
            <v>0.21189247049334362</v>
          </cell>
          <cell r="AC333">
            <v>0.47962550249999997</v>
          </cell>
          <cell r="AD333">
            <v>0.47291513735919999</v>
          </cell>
          <cell r="AE333">
            <v>3.8604200140800002E-2</v>
          </cell>
          <cell r="AF333">
            <v>6.8679600000000019E-3</v>
          </cell>
          <cell r="AG333">
            <v>1.9871999999999997E-3</v>
          </cell>
        </row>
        <row r="334">
          <cell r="R334">
            <v>1.6289841650165445E-2</v>
          </cell>
          <cell r="W334">
            <v>50.821041941587914</v>
          </cell>
          <cell r="X334">
            <v>50.110012718816414</v>
          </cell>
          <cell r="Y334">
            <v>4.0904949054018473</v>
          </cell>
          <cell r="Z334">
            <v>0.72772794898067017</v>
          </cell>
          <cell r="AA334">
            <v>0.2105633958576327</v>
          </cell>
          <cell r="AC334">
            <v>0.47962550249999997</v>
          </cell>
          <cell r="AD334">
            <v>0.47291513735919999</v>
          </cell>
          <cell r="AE334">
            <v>3.8604200140800002E-2</v>
          </cell>
          <cell r="AF334">
            <v>6.8679600000000019E-3</v>
          </cell>
          <cell r="AG334">
            <v>1.9871999999999997E-3</v>
          </cell>
        </row>
        <row r="335">
          <cell r="R335">
            <v>1.6289841650165445E-2</v>
          </cell>
          <cell r="W335">
            <v>50.500259891460672</v>
          </cell>
          <cell r="X335">
            <v>49.793718680014152</v>
          </cell>
          <cell r="Y335">
            <v>4.0646757310665791</v>
          </cell>
          <cell r="Z335">
            <v>0.72313453541631967</v>
          </cell>
          <cell r="AA335">
            <v>0.20923432122192176</v>
          </cell>
          <cell r="AC335">
            <v>0.47962550249999997</v>
          </cell>
          <cell r="AD335">
            <v>0.47291513735919999</v>
          </cell>
          <cell r="AE335">
            <v>3.8604200140800002E-2</v>
          </cell>
          <cell r="AF335">
            <v>6.8679600000000019E-3</v>
          </cell>
          <cell r="AG335">
            <v>1.9871999999999997E-3</v>
          </cell>
        </row>
        <row r="336">
          <cell r="R336">
            <v>1.6289841650165445E-2</v>
          </cell>
          <cell r="W336">
            <v>50.179477841333416</v>
          </cell>
          <cell r="X336">
            <v>49.477424641211876</v>
          </cell>
          <cell r="Y336">
            <v>4.0388565567313099</v>
          </cell>
          <cell r="Z336">
            <v>0.71854112185196906</v>
          </cell>
          <cell r="AA336">
            <v>0.20790524658621079</v>
          </cell>
          <cell r="AC336">
            <v>0.47962550249999997</v>
          </cell>
          <cell r="AD336">
            <v>0.47291513735919999</v>
          </cell>
          <cell r="AE336">
            <v>3.8604200140800002E-2</v>
          </cell>
          <cell r="AF336">
            <v>6.8679600000000019E-3</v>
          </cell>
          <cell r="AG336">
            <v>1.9871999999999997E-3</v>
          </cell>
        </row>
        <row r="337">
          <cell r="R337">
            <v>1.6289841650165445E-2</v>
          </cell>
          <cell r="W337">
            <v>49.858695791206173</v>
          </cell>
          <cell r="X337">
            <v>49.161130602409607</v>
          </cell>
          <cell r="Y337">
            <v>4.0130373823960417</v>
          </cell>
          <cell r="Z337">
            <v>0.71394770828761855</v>
          </cell>
          <cell r="AA337">
            <v>0.20657617195049985</v>
          </cell>
          <cell r="AC337">
            <v>0.47962550249999997</v>
          </cell>
          <cell r="AD337">
            <v>0.47291513735919999</v>
          </cell>
          <cell r="AE337">
            <v>3.8604200140800002E-2</v>
          </cell>
          <cell r="AF337">
            <v>6.8679600000000019E-3</v>
          </cell>
          <cell r="AG337">
            <v>1.9871999999999997E-3</v>
          </cell>
        </row>
        <row r="338">
          <cell r="R338">
            <v>1.6289841650165445E-2</v>
          </cell>
          <cell r="W338">
            <v>49.537913741078938</v>
          </cell>
          <cell r="X338">
            <v>48.844836563607345</v>
          </cell>
          <cell r="Y338">
            <v>3.987218208060773</v>
          </cell>
          <cell r="Z338">
            <v>0.70935429472326816</v>
          </cell>
          <cell r="AA338">
            <v>0.20524709731478896</v>
          </cell>
          <cell r="AC338">
            <v>0.47962550249999997</v>
          </cell>
          <cell r="AD338">
            <v>0.47291513735919999</v>
          </cell>
          <cell r="AE338">
            <v>3.8604200140800002E-2</v>
          </cell>
          <cell r="AF338">
            <v>6.8679600000000019E-3</v>
          </cell>
          <cell r="AG338">
            <v>1.9871999999999997E-3</v>
          </cell>
        </row>
        <row r="339">
          <cell r="R339">
            <v>1.6289841650165445E-2</v>
          </cell>
          <cell r="W339">
            <v>49.217131690951689</v>
          </cell>
          <cell r="X339">
            <v>48.528542524805076</v>
          </cell>
          <cell r="Y339">
            <v>3.9613990337255047</v>
          </cell>
          <cell r="Z339">
            <v>0.70476088115891766</v>
          </cell>
          <cell r="AA339">
            <v>0.20391802267907802</v>
          </cell>
          <cell r="AC339">
            <v>0.47962550249999997</v>
          </cell>
          <cell r="AD339">
            <v>0.47291513735919999</v>
          </cell>
          <cell r="AE339">
            <v>3.8604200140800002E-2</v>
          </cell>
          <cell r="AF339">
            <v>6.8679600000000019E-3</v>
          </cell>
          <cell r="AG339">
            <v>1.9871999999999997E-3</v>
          </cell>
        </row>
        <row r="340">
          <cell r="R340">
            <v>1.6289841650165445E-2</v>
          </cell>
          <cell r="W340">
            <v>48.89634964082444</v>
          </cell>
          <cell r="X340">
            <v>48.212248486002807</v>
          </cell>
          <cell r="Y340">
            <v>3.9355798593902356</v>
          </cell>
          <cell r="Z340">
            <v>0.70016746759456716</v>
          </cell>
          <cell r="AA340">
            <v>0.20258894804336705</v>
          </cell>
          <cell r="AC340">
            <v>0.47962550249999997</v>
          </cell>
          <cell r="AD340">
            <v>0.47291513735919999</v>
          </cell>
          <cell r="AE340">
            <v>3.8604200140800002E-2</v>
          </cell>
          <cell r="AF340">
            <v>6.8679600000000019E-3</v>
          </cell>
          <cell r="AG340">
            <v>1.9871999999999997E-3</v>
          </cell>
        </row>
        <row r="341">
          <cell r="R341">
            <v>1.6289841650165445E-2</v>
          </cell>
          <cell r="W341">
            <v>48.57556759069719</v>
          </cell>
          <cell r="X341">
            <v>47.895954447200538</v>
          </cell>
          <cell r="Y341">
            <v>3.9097606850549669</v>
          </cell>
          <cell r="Z341">
            <v>0.69557405403021666</v>
          </cell>
          <cell r="AA341">
            <v>0.20125987340765611</v>
          </cell>
          <cell r="AC341">
            <v>0.47962550249999997</v>
          </cell>
          <cell r="AD341">
            <v>0.47291513735919999</v>
          </cell>
          <cell r="AE341">
            <v>3.8604200140800002E-2</v>
          </cell>
          <cell r="AF341">
            <v>6.8679600000000019E-3</v>
          </cell>
          <cell r="AG341">
            <v>1.9871999999999997E-3</v>
          </cell>
        </row>
        <row r="342">
          <cell r="R342">
            <v>1.6289841650165445E-2</v>
          </cell>
          <cell r="W342">
            <v>48.254785540569948</v>
          </cell>
          <cell r="X342">
            <v>47.579660408398269</v>
          </cell>
          <cell r="Y342">
            <v>3.8839415107196982</v>
          </cell>
          <cell r="Z342">
            <v>0.69098064046586616</v>
          </cell>
          <cell r="AA342">
            <v>0.1999307987719452</v>
          </cell>
          <cell r="AC342">
            <v>0.47962550249999997</v>
          </cell>
          <cell r="AD342">
            <v>0.47291513735919999</v>
          </cell>
          <cell r="AE342">
            <v>3.8604200140800002E-2</v>
          </cell>
          <cell r="AF342">
            <v>6.8679600000000019E-3</v>
          </cell>
          <cell r="AG342">
            <v>1.9871999999999997E-3</v>
          </cell>
        </row>
        <row r="343">
          <cell r="R343">
            <v>1.6289841650165445E-2</v>
          </cell>
          <cell r="W343">
            <v>47.934003490442706</v>
          </cell>
          <cell r="X343">
            <v>47.263366369596007</v>
          </cell>
          <cell r="Y343">
            <v>3.8581223363844299</v>
          </cell>
          <cell r="Z343">
            <v>0.68638722690151577</v>
          </cell>
          <cell r="AA343">
            <v>0.19860172413623428</v>
          </cell>
          <cell r="AC343">
            <v>0.47962550249999997</v>
          </cell>
          <cell r="AD343">
            <v>0.47291513735919999</v>
          </cell>
          <cell r="AE343">
            <v>3.8604200140800002E-2</v>
          </cell>
          <cell r="AF343">
            <v>6.8679600000000019E-3</v>
          </cell>
          <cell r="AG343">
            <v>1.9871999999999997E-3</v>
          </cell>
        </row>
        <row r="344">
          <cell r="R344">
            <v>1.6289841650165445E-2</v>
          </cell>
          <cell r="W344">
            <v>47.613221440315456</v>
          </cell>
          <cell r="X344">
            <v>46.947072330793738</v>
          </cell>
          <cell r="Y344">
            <v>3.8323031620491608</v>
          </cell>
          <cell r="Z344">
            <v>0.68179381333716516</v>
          </cell>
          <cell r="AA344">
            <v>0.19727264950052331</v>
          </cell>
          <cell r="AC344">
            <v>0.47962550249999997</v>
          </cell>
          <cell r="AD344">
            <v>0.47291513735919999</v>
          </cell>
          <cell r="AE344">
            <v>3.8604200140800002E-2</v>
          </cell>
          <cell r="AF344">
            <v>6.8679600000000019E-3</v>
          </cell>
          <cell r="AG344">
            <v>1.9871999999999997E-3</v>
          </cell>
        </row>
        <row r="345">
          <cell r="R345">
            <v>1.6289841650165445E-2</v>
          </cell>
          <cell r="W345">
            <v>47.292439390188207</v>
          </cell>
          <cell r="X345">
            <v>46.630778291991469</v>
          </cell>
          <cell r="Y345">
            <v>3.8064839877138921</v>
          </cell>
          <cell r="Z345">
            <v>0.67720039977281465</v>
          </cell>
          <cell r="AA345">
            <v>0.19594357486481237</v>
          </cell>
          <cell r="AC345">
            <v>0.47962550249999997</v>
          </cell>
          <cell r="AD345">
            <v>0.47291513735919999</v>
          </cell>
          <cell r="AE345">
            <v>3.8604200140800002E-2</v>
          </cell>
          <cell r="AF345">
            <v>6.8679600000000019E-3</v>
          </cell>
          <cell r="AG345">
            <v>1.9871999999999997E-3</v>
          </cell>
        </row>
        <row r="346">
          <cell r="R346">
            <v>1.6289841650165445E-2</v>
          </cell>
          <cell r="W346">
            <v>46.971657340060965</v>
          </cell>
          <cell r="X346">
            <v>46.3144842531892</v>
          </cell>
          <cell r="Y346">
            <v>3.7806648133786234</v>
          </cell>
          <cell r="Z346">
            <v>0.67260698620846426</v>
          </cell>
          <cell r="AA346">
            <v>0.19461450022910143</v>
          </cell>
          <cell r="AC346">
            <v>0.47962550249999997</v>
          </cell>
          <cell r="AD346">
            <v>0.47291513735919999</v>
          </cell>
          <cell r="AE346">
            <v>3.8604200140800002E-2</v>
          </cell>
          <cell r="AF346">
            <v>6.8679600000000019E-3</v>
          </cell>
          <cell r="AG346">
            <v>1.9871999999999997E-3</v>
          </cell>
        </row>
        <row r="347">
          <cell r="R347">
            <v>1.6289841650165445E-2</v>
          </cell>
          <cell r="W347">
            <v>46.650875289933715</v>
          </cell>
          <cell r="X347">
            <v>45.998190214386923</v>
          </cell>
          <cell r="Y347">
            <v>3.7548456390433542</v>
          </cell>
          <cell r="Z347">
            <v>0.66801357264411365</v>
          </cell>
          <cell r="AA347">
            <v>0.19328542559339049</v>
          </cell>
          <cell r="AC347">
            <v>0.47962550249999997</v>
          </cell>
          <cell r="AD347">
            <v>0.47291513735919999</v>
          </cell>
          <cell r="AE347">
            <v>3.8604200140800002E-2</v>
          </cell>
          <cell r="AF347">
            <v>6.8679600000000019E-3</v>
          </cell>
          <cell r="AG347">
            <v>1.9871999999999997E-3</v>
          </cell>
        </row>
        <row r="348">
          <cell r="R348">
            <v>1.6289841650165445E-2</v>
          </cell>
          <cell r="W348">
            <v>46.330093239806473</v>
          </cell>
          <cell r="X348">
            <v>45.681896175584662</v>
          </cell>
          <cell r="Y348">
            <v>3.7290264647080864</v>
          </cell>
          <cell r="Z348">
            <v>0.66342015907976326</v>
          </cell>
          <cell r="AA348">
            <v>0.19195635095767957</v>
          </cell>
          <cell r="AC348">
            <v>0.47962550249999997</v>
          </cell>
          <cell r="AD348">
            <v>0.47291513735919999</v>
          </cell>
          <cell r="AE348">
            <v>3.8604200140800002E-2</v>
          </cell>
          <cell r="AF348">
            <v>6.8679600000000019E-3</v>
          </cell>
          <cell r="AG348">
            <v>1.9871999999999997E-3</v>
          </cell>
        </row>
        <row r="349">
          <cell r="R349">
            <v>1.6289841650165445E-2</v>
          </cell>
          <cell r="W349">
            <v>46.009311189679231</v>
          </cell>
          <cell r="X349">
            <v>45.3656021367824</v>
          </cell>
          <cell r="Y349">
            <v>3.7032072903728177</v>
          </cell>
          <cell r="Z349">
            <v>0.65882674551541276</v>
          </cell>
          <cell r="AA349">
            <v>0.19062727632196863</v>
          </cell>
          <cell r="AC349">
            <v>0.47962550249999997</v>
          </cell>
          <cell r="AD349">
            <v>0.47291513735919999</v>
          </cell>
          <cell r="AE349">
            <v>3.8604200140800002E-2</v>
          </cell>
          <cell r="AF349">
            <v>6.8679600000000019E-3</v>
          </cell>
          <cell r="AG349">
            <v>1.9871999999999997E-3</v>
          </cell>
        </row>
        <row r="350">
          <cell r="R350">
            <v>1.6289841650165445E-2</v>
          </cell>
          <cell r="W350">
            <v>45.688529139551981</v>
          </cell>
          <cell r="X350">
            <v>45.049308097980131</v>
          </cell>
          <cell r="Y350">
            <v>3.677388116037549</v>
          </cell>
          <cell r="Z350">
            <v>0.65423333195106226</v>
          </cell>
          <cell r="AA350">
            <v>0.18929820168625769</v>
          </cell>
          <cell r="AC350">
            <v>0.47962550249999997</v>
          </cell>
          <cell r="AD350">
            <v>0.47291513735919999</v>
          </cell>
          <cell r="AE350">
            <v>3.8604200140800002E-2</v>
          </cell>
          <cell r="AF350">
            <v>6.8679600000000019E-3</v>
          </cell>
          <cell r="AG350">
            <v>1.9871999999999997E-3</v>
          </cell>
        </row>
        <row r="351">
          <cell r="R351">
            <v>1.6289841650165445E-2</v>
          </cell>
          <cell r="W351">
            <v>45.367747089424732</v>
          </cell>
          <cell r="X351">
            <v>44.733014059177854</v>
          </cell>
          <cell r="Y351">
            <v>3.6515689417022799</v>
          </cell>
          <cell r="Z351">
            <v>0.64963991838671165</v>
          </cell>
          <cell r="AA351">
            <v>0.18796912705054672</v>
          </cell>
          <cell r="AC351">
            <v>0.47962550249999997</v>
          </cell>
          <cell r="AD351">
            <v>0.47291513735919999</v>
          </cell>
          <cell r="AE351">
            <v>3.8604200140800002E-2</v>
          </cell>
          <cell r="AF351">
            <v>6.8679600000000019E-3</v>
          </cell>
          <cell r="AG351">
            <v>1.9871999999999997E-3</v>
          </cell>
        </row>
        <row r="352">
          <cell r="R352">
            <v>1.6289841650165445E-2</v>
          </cell>
          <cell r="W352">
            <v>45.10310189806976</v>
          </cell>
          <cell r="X352">
            <v>44.47207147716599</v>
          </cell>
          <cell r="Y352">
            <v>3.6302681228756835</v>
          </cell>
          <cell r="Z352">
            <v>0.64585035219612263</v>
          </cell>
          <cell r="AA352">
            <v>0.18687264047608523</v>
          </cell>
          <cell r="AC352">
            <v>0.47962550249999997</v>
          </cell>
          <cell r="AD352">
            <v>0.47291513735919999</v>
          </cell>
          <cell r="AE352">
            <v>3.8604200140800002E-2</v>
          </cell>
          <cell r="AF352">
            <v>6.8679600000000019E-3</v>
          </cell>
          <cell r="AG352">
            <v>1.9871999999999997E-3</v>
          </cell>
        </row>
        <row r="353">
          <cell r="R353">
            <v>1.6289841650165445E-2</v>
          </cell>
          <cell r="W353">
            <v>44.83845670671478</v>
          </cell>
          <cell r="X353">
            <v>44.211128895154118</v>
          </cell>
          <cell r="Y353">
            <v>3.6089673040490871</v>
          </cell>
          <cell r="Z353">
            <v>0.6420607860055334</v>
          </cell>
          <cell r="AA353">
            <v>0.18577615390162369</v>
          </cell>
          <cell r="AC353">
            <v>0.47962550249999997</v>
          </cell>
          <cell r="AD353">
            <v>0.47291513735919999</v>
          </cell>
          <cell r="AE353">
            <v>3.8604200140800002E-2</v>
          </cell>
          <cell r="AF353">
            <v>6.8679600000000019E-3</v>
          </cell>
          <cell r="AG353">
            <v>1.9871999999999997E-3</v>
          </cell>
        </row>
        <row r="354">
          <cell r="R354">
            <v>1.6289841650165445E-2</v>
          </cell>
          <cell r="W354">
            <v>44.5738115153598</v>
          </cell>
          <cell r="X354">
            <v>43.950186313142247</v>
          </cell>
          <cell r="Y354">
            <v>3.5876664852224902</v>
          </cell>
          <cell r="Z354">
            <v>0.63827121981494428</v>
          </cell>
          <cell r="AA354">
            <v>0.18467966732716218</v>
          </cell>
          <cell r="AC354">
            <v>0.47962550249999997</v>
          </cell>
          <cell r="AD354">
            <v>0.47291513735919999</v>
          </cell>
          <cell r="AE354">
            <v>3.8604200140800002E-2</v>
          </cell>
          <cell r="AF354">
            <v>6.8679600000000019E-3</v>
          </cell>
          <cell r="AG354">
            <v>1.9871999999999997E-3</v>
          </cell>
        </row>
        <row r="355">
          <cell r="R355">
            <v>1.6289841650165445E-2</v>
          </cell>
          <cell r="W355">
            <v>44.309166324004821</v>
          </cell>
          <cell r="X355">
            <v>43.689243731130375</v>
          </cell>
          <cell r="Y355">
            <v>3.5663656663958934</v>
          </cell>
          <cell r="Z355">
            <v>0.63448165362435505</v>
          </cell>
          <cell r="AA355">
            <v>0.18358318075270064</v>
          </cell>
          <cell r="AC355">
            <v>0.47962550249999997</v>
          </cell>
          <cell r="AD355">
            <v>0.47291513735919999</v>
          </cell>
          <cell r="AE355">
            <v>3.8604200140800002E-2</v>
          </cell>
          <cell r="AF355">
            <v>6.8679600000000019E-3</v>
          </cell>
          <cell r="AG355">
            <v>1.9871999999999997E-3</v>
          </cell>
        </row>
        <row r="356">
          <cell r="R356">
            <v>1.6289841650165445E-2</v>
          </cell>
          <cell r="W356">
            <v>44.044521132649841</v>
          </cell>
          <cell r="X356">
            <v>43.428301149118496</v>
          </cell>
          <cell r="Y356">
            <v>3.5450648475692965</v>
          </cell>
          <cell r="Z356">
            <v>0.63069208743376592</v>
          </cell>
          <cell r="AA356">
            <v>0.18248669417823912</v>
          </cell>
          <cell r="AC356">
            <v>0.47962550249999997</v>
          </cell>
          <cell r="AD356">
            <v>0.47291513735919999</v>
          </cell>
          <cell r="AE356">
            <v>3.8604200140800002E-2</v>
          </cell>
          <cell r="AF356">
            <v>6.8679600000000019E-3</v>
          </cell>
          <cell r="AG356">
            <v>1.9871999999999997E-3</v>
          </cell>
        </row>
        <row r="357">
          <cell r="R357">
            <v>1.6289841650165445E-2</v>
          </cell>
          <cell r="W357">
            <v>43.779875941294868</v>
          </cell>
          <cell r="X357">
            <v>43.167358567106632</v>
          </cell>
          <cell r="Y357">
            <v>3.5237640287427006</v>
          </cell>
          <cell r="Z357">
            <v>0.6269025212431768</v>
          </cell>
          <cell r="AA357">
            <v>0.18139020760377761</v>
          </cell>
          <cell r="AC357">
            <v>0.47962550249999997</v>
          </cell>
          <cell r="AD357">
            <v>0.47291513735919999</v>
          </cell>
          <cell r="AE357">
            <v>3.8604200140800002E-2</v>
          </cell>
          <cell r="AF357">
            <v>6.8679600000000019E-3</v>
          </cell>
          <cell r="AG357">
            <v>1.9871999999999997E-3</v>
          </cell>
        </row>
        <row r="358">
          <cell r="R358">
            <v>1.6289841650165445E-2</v>
          </cell>
          <cell r="W358">
            <v>43.515230749939889</v>
          </cell>
          <cell r="X358">
            <v>42.90641598509476</v>
          </cell>
          <cell r="Y358">
            <v>3.5024632099161037</v>
          </cell>
          <cell r="Z358">
            <v>0.62311295505258768</v>
          </cell>
          <cell r="AA358">
            <v>0.1802937210293161</v>
          </cell>
          <cell r="AC358">
            <v>0.47962550249999997</v>
          </cell>
          <cell r="AD358">
            <v>0.47291513735919999</v>
          </cell>
          <cell r="AE358">
            <v>3.8604200140800002E-2</v>
          </cell>
          <cell r="AF358">
            <v>6.8679600000000019E-3</v>
          </cell>
          <cell r="AG358">
            <v>1.9871999999999997E-3</v>
          </cell>
        </row>
        <row r="359">
          <cell r="R359">
            <v>1.6289841650165445E-2</v>
          </cell>
          <cell r="W359">
            <v>43.250585558584909</v>
          </cell>
          <cell r="X359">
            <v>42.645473403082889</v>
          </cell>
          <cell r="Y359">
            <v>3.4811623910895069</v>
          </cell>
          <cell r="Z359">
            <v>0.61932338886199845</v>
          </cell>
          <cell r="AA359">
            <v>0.17919723445485455</v>
          </cell>
          <cell r="AC359">
            <v>0.47962550249999997</v>
          </cell>
          <cell r="AD359">
            <v>0.47291513735919999</v>
          </cell>
          <cell r="AE359">
            <v>3.8604200140800002E-2</v>
          </cell>
          <cell r="AF359">
            <v>6.8679600000000019E-3</v>
          </cell>
          <cell r="AG359">
            <v>1.9871999999999997E-3</v>
          </cell>
        </row>
        <row r="360">
          <cell r="R360">
            <v>1.6289841650165445E-2</v>
          </cell>
          <cell r="W360">
            <v>42.985940367229929</v>
          </cell>
          <cell r="X360">
            <v>42.384530821071017</v>
          </cell>
          <cell r="Y360">
            <v>3.45986157226291</v>
          </cell>
          <cell r="Z360">
            <v>0.61553382267140933</v>
          </cell>
          <cell r="AA360">
            <v>0.17810074788039301</v>
          </cell>
          <cell r="AC360">
            <v>0.47962550249999997</v>
          </cell>
          <cell r="AD360">
            <v>0.47291513735919999</v>
          </cell>
          <cell r="AE360">
            <v>3.8604200140800002E-2</v>
          </cell>
          <cell r="AF360">
            <v>6.8679600000000019E-3</v>
          </cell>
          <cell r="AG360">
            <v>1.9871999999999997E-3</v>
          </cell>
        </row>
        <row r="361">
          <cell r="R361">
            <v>1.6289841650165445E-2</v>
          </cell>
          <cell r="W361">
            <v>42.721295175874957</v>
          </cell>
          <cell r="X361">
            <v>42.123588239059153</v>
          </cell>
          <cell r="Y361">
            <v>3.4385607534363141</v>
          </cell>
          <cell r="Z361">
            <v>0.6117442564808202</v>
          </cell>
          <cell r="AA361">
            <v>0.17700426130593153</v>
          </cell>
          <cell r="AC361">
            <v>0.47962550249999997</v>
          </cell>
          <cell r="AD361">
            <v>0.47291513735919999</v>
          </cell>
          <cell r="AE361">
            <v>3.8604200140800002E-2</v>
          </cell>
          <cell r="AF361">
            <v>6.8679600000000019E-3</v>
          </cell>
          <cell r="AG361">
            <v>1.9871999999999997E-3</v>
          </cell>
        </row>
        <row r="362">
          <cell r="R362">
            <v>1.6289841650165445E-2</v>
          </cell>
          <cell r="W362">
            <v>42.456649984519977</v>
          </cell>
          <cell r="X362">
            <v>41.862645657047281</v>
          </cell>
          <cell r="Y362">
            <v>3.4172599346097172</v>
          </cell>
          <cell r="Z362">
            <v>0.60795469029023108</v>
          </cell>
          <cell r="AA362">
            <v>0.17590777473146998</v>
          </cell>
          <cell r="AC362">
            <v>0.47962550249999997</v>
          </cell>
          <cell r="AD362">
            <v>0.47291513735919999</v>
          </cell>
          <cell r="AE362">
            <v>3.8604200140800002E-2</v>
          </cell>
          <cell r="AF362">
            <v>6.8679600000000019E-3</v>
          </cell>
          <cell r="AG362">
            <v>1.9871999999999997E-3</v>
          </cell>
        </row>
        <row r="363">
          <cell r="W363">
            <v>42.192004793165005</v>
          </cell>
          <cell r="X363">
            <v>41.60170307503541</v>
          </cell>
          <cell r="Y363">
            <v>3.3959591157831204</v>
          </cell>
          <cell r="Z363">
            <v>0.60416512409964185</v>
          </cell>
          <cell r="AA363">
            <v>0.17481128815700847</v>
          </cell>
          <cell r="AC363">
            <v>0.47962550249999997</v>
          </cell>
          <cell r="AD363">
            <v>0.47291513735919999</v>
          </cell>
          <cell r="AE363">
            <v>3.8604200140800002E-2</v>
          </cell>
          <cell r="AF363">
            <v>6.8679600000000019E-3</v>
          </cell>
          <cell r="AG363">
            <v>1.9871999999999997E-3</v>
          </cell>
        </row>
        <row r="364">
          <cell r="W364">
            <v>41.927359601810025</v>
          </cell>
          <cell r="X364">
            <v>41.340760493023531</v>
          </cell>
          <cell r="Y364">
            <v>3.3746582969565235</v>
          </cell>
          <cell r="Z364">
            <v>0.60037555790905273</v>
          </cell>
          <cell r="AA364">
            <v>0.17371480158254693</v>
          </cell>
          <cell r="AC364">
            <v>0.47962550249999997</v>
          </cell>
          <cell r="AD364">
            <v>0.47291513735919999</v>
          </cell>
          <cell r="AE364">
            <v>3.8604200140800002E-2</v>
          </cell>
          <cell r="AF364">
            <v>6.8679600000000019E-3</v>
          </cell>
          <cell r="AG364">
            <v>1.9871999999999997E-3</v>
          </cell>
        </row>
        <row r="365">
          <cell r="W365">
            <v>41.662714410455045</v>
          </cell>
          <cell r="X365">
            <v>41.079817911011659</v>
          </cell>
          <cell r="Y365">
            <v>3.3533574781299267</v>
          </cell>
          <cell r="Z365">
            <v>0.59658599171846349</v>
          </cell>
          <cell r="AA365">
            <v>0.17261831500808542</v>
          </cell>
          <cell r="AC365">
            <v>0.47962550249999997</v>
          </cell>
          <cell r="AD365">
            <v>0.47291513735919999</v>
          </cell>
          <cell r="AE365">
            <v>3.8604200140800002E-2</v>
          </cell>
          <cell r="AF365">
            <v>6.8679600000000019E-3</v>
          </cell>
          <cell r="AG365">
            <v>1.9871999999999997E-3</v>
          </cell>
        </row>
        <row r="366">
          <cell r="W366">
            <v>41.398069219100073</v>
          </cell>
          <cell r="X366">
            <v>40.818875328999795</v>
          </cell>
          <cell r="Y366">
            <v>3.3320566593033307</v>
          </cell>
          <cell r="Z366">
            <v>0.59279642552787448</v>
          </cell>
          <cell r="AA366">
            <v>0.1715218284336239</v>
          </cell>
          <cell r="AC366">
            <v>0.47962550249999997</v>
          </cell>
          <cell r="AD366">
            <v>0.47291513735919999</v>
          </cell>
          <cell r="AE366">
            <v>3.8604200140800002E-2</v>
          </cell>
          <cell r="AF366">
            <v>6.8679600000000019E-3</v>
          </cell>
          <cell r="AG366">
            <v>1.9871999999999997E-3</v>
          </cell>
        </row>
        <row r="367">
          <cell r="W367">
            <v>41.133424027745093</v>
          </cell>
          <cell r="X367">
            <v>40.557932746987923</v>
          </cell>
          <cell r="Y367">
            <v>3.3107558404767339</v>
          </cell>
          <cell r="Z367">
            <v>0.58900685933728525</v>
          </cell>
          <cell r="AA367">
            <v>0.17042534185916239</v>
          </cell>
          <cell r="AC367">
            <v>0.47962550249999997</v>
          </cell>
          <cell r="AD367">
            <v>0.47291513735919999</v>
          </cell>
          <cell r="AE367">
            <v>3.8604200140800002E-2</v>
          </cell>
          <cell r="AF367">
            <v>6.8679600000000019E-3</v>
          </cell>
          <cell r="AG367">
            <v>1.9871999999999997E-3</v>
          </cell>
        </row>
        <row r="368">
          <cell r="W368">
            <v>40.868778836390113</v>
          </cell>
          <cell r="X368">
            <v>40.296990164976052</v>
          </cell>
          <cell r="Y368">
            <v>3.289455021650137</v>
          </cell>
          <cell r="Z368">
            <v>0.58521729314669613</v>
          </cell>
          <cell r="AA368">
            <v>0.16932885528470085</v>
          </cell>
          <cell r="AC368">
            <v>0.47962550249999997</v>
          </cell>
          <cell r="AD368">
            <v>0.47291513735919999</v>
          </cell>
          <cell r="AE368">
            <v>3.8604200140800002E-2</v>
          </cell>
          <cell r="AF368">
            <v>6.8679600000000019E-3</v>
          </cell>
          <cell r="AG368">
            <v>1.9871999999999997E-3</v>
          </cell>
        </row>
        <row r="369">
          <cell r="W369">
            <v>40.604133645035141</v>
          </cell>
          <cell r="X369">
            <v>40.036047582964187</v>
          </cell>
          <cell r="Y369">
            <v>3.2681542028235411</v>
          </cell>
          <cell r="Z369">
            <v>0.581427726956107</v>
          </cell>
          <cell r="AA369">
            <v>0.16823236871023936</v>
          </cell>
          <cell r="AC369">
            <v>0.47962550249999997</v>
          </cell>
          <cell r="AD369">
            <v>0.47291513735919999</v>
          </cell>
          <cell r="AE369">
            <v>3.8604200140800002E-2</v>
          </cell>
          <cell r="AF369">
            <v>6.8679600000000019E-3</v>
          </cell>
          <cell r="AG369">
            <v>1.9871999999999997E-3</v>
          </cell>
        </row>
        <row r="370">
          <cell r="W370">
            <v>40.339488453680161</v>
          </cell>
          <cell r="X370">
            <v>39.775105000952315</v>
          </cell>
          <cell r="Y370">
            <v>3.2468533839969442</v>
          </cell>
          <cell r="Z370">
            <v>0.57763816076551788</v>
          </cell>
          <cell r="AA370">
            <v>0.16713588213577782</v>
          </cell>
          <cell r="AC370">
            <v>0.47962550249999997</v>
          </cell>
          <cell r="AD370">
            <v>0.47291513735919999</v>
          </cell>
          <cell r="AE370">
            <v>3.8604200140800002E-2</v>
          </cell>
          <cell r="AF370">
            <v>6.8679600000000019E-3</v>
          </cell>
          <cell r="AG370">
            <v>1.9871999999999997E-3</v>
          </cell>
        </row>
        <row r="371">
          <cell r="W371">
            <v>40.074843262325182</v>
          </cell>
          <cell r="X371">
            <v>39.514162418940444</v>
          </cell>
          <cell r="Y371">
            <v>3.2255525651703474</v>
          </cell>
          <cell r="Z371">
            <v>0.57384859457492865</v>
          </cell>
          <cell r="AA371">
            <v>0.16603939556131628</v>
          </cell>
          <cell r="AC371">
            <v>0.47962550249999997</v>
          </cell>
          <cell r="AD371">
            <v>0.47291513735919999</v>
          </cell>
          <cell r="AE371">
            <v>3.8604200140800002E-2</v>
          </cell>
          <cell r="AF371">
            <v>6.8679600000000019E-3</v>
          </cell>
          <cell r="AG371">
            <v>1.9871999999999997E-3</v>
          </cell>
        </row>
        <row r="372">
          <cell r="W372">
            <v>39.810198070970202</v>
          </cell>
          <cell r="X372">
            <v>39.253219836928572</v>
          </cell>
          <cell r="Y372">
            <v>3.2042517463437505</v>
          </cell>
          <cell r="Z372">
            <v>0.57005902838433953</v>
          </cell>
          <cell r="AA372">
            <v>0.16494290898685476</v>
          </cell>
          <cell r="AC372">
            <v>0.47962550249999997</v>
          </cell>
          <cell r="AD372">
            <v>0.47291513735919999</v>
          </cell>
          <cell r="AE372">
            <v>3.8604200140800002E-2</v>
          </cell>
          <cell r="AF372">
            <v>6.8679600000000019E-3</v>
          </cell>
          <cell r="AG372">
            <v>1.9871999999999997E-3</v>
          </cell>
        </row>
        <row r="373">
          <cell r="W373">
            <v>39.545552879615222</v>
          </cell>
          <cell r="X373">
            <v>38.992277254916694</v>
          </cell>
          <cell r="Y373">
            <v>3.1829509275171537</v>
          </cell>
          <cell r="Z373">
            <v>0.56626946219375029</v>
          </cell>
          <cell r="AA373">
            <v>0.16384642241239322</v>
          </cell>
          <cell r="AC373">
            <v>0.47962550249999997</v>
          </cell>
          <cell r="AD373">
            <v>0.47291513735919999</v>
          </cell>
          <cell r="AE373">
            <v>3.8604200140800002E-2</v>
          </cell>
          <cell r="AF373">
            <v>6.8679600000000019E-3</v>
          </cell>
          <cell r="AG373">
            <v>1.9871999999999997E-3</v>
          </cell>
        </row>
        <row r="374">
          <cell r="W374">
            <v>39.280907688260243</v>
          </cell>
          <cell r="X374">
            <v>38.731334672904822</v>
          </cell>
          <cell r="Y374">
            <v>3.1616501086905573</v>
          </cell>
          <cell r="Z374">
            <v>0.56247989600316117</v>
          </cell>
          <cell r="AA374">
            <v>0.16274993583793171</v>
          </cell>
          <cell r="AC374">
            <v>0.47962550249999997</v>
          </cell>
          <cell r="AD374">
            <v>0.47291513735919999</v>
          </cell>
          <cell r="AE374">
            <v>3.8604200140800002E-2</v>
          </cell>
          <cell r="AF374">
            <v>6.8679600000000019E-3</v>
          </cell>
          <cell r="AG374">
            <v>1.9871999999999997E-3</v>
          </cell>
        </row>
        <row r="375">
          <cell r="W375">
            <v>39.01626249690527</v>
          </cell>
          <cell r="X375">
            <v>38.470392090892958</v>
          </cell>
          <cell r="Y375">
            <v>3.1403492898639609</v>
          </cell>
          <cell r="Z375">
            <v>0.55869032981257205</v>
          </cell>
          <cell r="AA375">
            <v>0.16165344926347019</v>
          </cell>
          <cell r="AC375">
            <v>0.47962550249999997</v>
          </cell>
          <cell r="AD375">
            <v>0.47291513735919999</v>
          </cell>
          <cell r="AE375">
            <v>3.8604200140800002E-2</v>
          </cell>
          <cell r="AF375">
            <v>6.8679600000000019E-3</v>
          </cell>
          <cell r="AG375">
            <v>1.9871999999999997E-3</v>
          </cell>
        </row>
        <row r="376">
          <cell r="W376">
            <v>38.751617305550283</v>
          </cell>
          <cell r="X376">
            <v>38.209449508881079</v>
          </cell>
          <cell r="Y376">
            <v>3.1190484710373636</v>
          </cell>
          <cell r="Z376">
            <v>0.55490076362198282</v>
          </cell>
          <cell r="AA376">
            <v>0.16055696268900865</v>
          </cell>
          <cell r="AC376">
            <v>0.47962550249999997</v>
          </cell>
          <cell r="AD376">
            <v>0.47291513735919999</v>
          </cell>
          <cell r="AE376">
            <v>3.8604200140800002E-2</v>
          </cell>
          <cell r="AF376">
            <v>6.8679600000000019E-3</v>
          </cell>
          <cell r="AG376">
            <v>1.9871999999999997E-3</v>
          </cell>
        </row>
        <row r="377">
          <cell r="W377">
            <v>38.486972114195311</v>
          </cell>
          <cell r="X377">
            <v>37.948506926869214</v>
          </cell>
          <cell r="Y377">
            <v>3.0977476522107672</v>
          </cell>
          <cell r="Z377">
            <v>0.5511111974313937</v>
          </cell>
          <cell r="AA377">
            <v>0.15946047611454714</v>
          </cell>
          <cell r="AC377">
            <v>0.47962550249999997</v>
          </cell>
          <cell r="AD377">
            <v>0.47291513735919999</v>
          </cell>
          <cell r="AE377">
            <v>3.8604200140800002E-2</v>
          </cell>
          <cell r="AF377">
            <v>6.8679600000000019E-3</v>
          </cell>
          <cell r="AG377">
            <v>1.9871999999999997E-3</v>
          </cell>
        </row>
        <row r="378">
          <cell r="W378">
            <v>38.222326922840338</v>
          </cell>
          <cell r="X378">
            <v>37.68756434485735</v>
          </cell>
          <cell r="Y378">
            <v>3.0764468333841712</v>
          </cell>
          <cell r="Z378">
            <v>0.54732163124080468</v>
          </cell>
          <cell r="AA378">
            <v>0.15836398954008565</v>
          </cell>
          <cell r="AC378">
            <v>0.47962550249999997</v>
          </cell>
          <cell r="AD378">
            <v>0.47291513735919999</v>
          </cell>
          <cell r="AE378">
            <v>3.8604200140800002E-2</v>
          </cell>
          <cell r="AF378">
            <v>6.8679600000000019E-3</v>
          </cell>
          <cell r="AG378">
            <v>1.9871999999999997E-3</v>
          </cell>
        </row>
        <row r="379">
          <cell r="W379">
            <v>37.957681731485359</v>
          </cell>
          <cell r="X379">
            <v>37.426621762845478</v>
          </cell>
          <cell r="Y379">
            <v>3.0551460145575744</v>
          </cell>
          <cell r="Z379">
            <v>0.54353206505021545</v>
          </cell>
          <cell r="AA379">
            <v>0.15726750296562411</v>
          </cell>
          <cell r="AC379">
            <v>0.47962550249999997</v>
          </cell>
          <cell r="AD379">
            <v>0.47291513735919999</v>
          </cell>
          <cell r="AE379">
            <v>3.8604200140800002E-2</v>
          </cell>
          <cell r="AF379">
            <v>6.8679600000000019E-3</v>
          </cell>
          <cell r="AG379">
            <v>1.9871999999999997E-3</v>
          </cell>
        </row>
        <row r="380">
          <cell r="W380">
            <v>37.693036540130379</v>
          </cell>
          <cell r="X380">
            <v>37.165679180833607</v>
          </cell>
          <cell r="Y380">
            <v>3.0338451957309776</v>
          </cell>
          <cell r="Z380">
            <v>0.53974249885962633</v>
          </cell>
          <cell r="AA380">
            <v>0.15617101639116257</v>
          </cell>
          <cell r="AC380">
            <v>0.47962550249999997</v>
          </cell>
          <cell r="AD380">
            <v>0.47291513735919999</v>
          </cell>
          <cell r="AE380">
            <v>3.8604200140800002E-2</v>
          </cell>
          <cell r="AF380">
            <v>6.8679600000000019E-3</v>
          </cell>
          <cell r="AG380">
            <v>1.9871999999999997E-3</v>
          </cell>
        </row>
        <row r="381">
          <cell r="W381">
            <v>37.428391348775406</v>
          </cell>
          <cell r="X381">
            <v>36.904736598821728</v>
          </cell>
          <cell r="Y381">
            <v>3.0125443769043807</v>
          </cell>
          <cell r="Z381">
            <v>0.5359529326690371</v>
          </cell>
          <cell r="AA381">
            <v>0.15507452981670106</v>
          </cell>
          <cell r="AC381">
            <v>0.47962550249999997</v>
          </cell>
          <cell r="AD381">
            <v>0.47291513735919999</v>
          </cell>
          <cell r="AE381">
            <v>3.8604200140800002E-2</v>
          </cell>
          <cell r="AF381">
            <v>6.8679600000000019E-3</v>
          </cell>
          <cell r="AG381">
            <v>1.9871999999999997E-3</v>
          </cell>
        </row>
        <row r="382">
          <cell r="W382">
            <v>37.210059065907544</v>
          </cell>
          <cell r="X382">
            <v>36.689458968661938</v>
          </cell>
          <cell r="Y382">
            <v>2.9949712013724388</v>
          </cell>
          <cell r="Z382">
            <v>0.53282654056180112</v>
          </cell>
          <cell r="AA382">
            <v>0.1541699283927703</v>
          </cell>
          <cell r="AC382">
            <v>0.47962550249999997</v>
          </cell>
          <cell r="AD382">
            <v>0.47291513735919999</v>
          </cell>
          <cell r="AE382">
            <v>3.8604200140800002E-2</v>
          </cell>
          <cell r="AF382">
            <v>6.8679600000000019E-3</v>
          </cell>
          <cell r="AG382">
            <v>1.9871999999999997E-3</v>
          </cell>
        </row>
        <row r="383">
          <cell r="W383">
            <v>36.991726783039688</v>
          </cell>
          <cell r="X383">
            <v>36.474181338502142</v>
          </cell>
          <cell r="Y383">
            <v>2.9773980258404964</v>
          </cell>
          <cell r="Z383">
            <v>0.52970014845456503</v>
          </cell>
          <cell r="AA383">
            <v>0.15326532696883952</v>
          </cell>
          <cell r="AC383">
            <v>0.47962550249999997</v>
          </cell>
          <cell r="AD383">
            <v>0.47291513735919999</v>
          </cell>
          <cell r="AE383">
            <v>3.8604200140800002E-2</v>
          </cell>
          <cell r="AF383">
            <v>6.8679600000000019E-3</v>
          </cell>
          <cell r="AG383">
            <v>1.9871999999999997E-3</v>
          </cell>
        </row>
        <row r="384">
          <cell r="W384">
            <v>36.773394500171825</v>
          </cell>
          <cell r="X384">
            <v>36.258903708342345</v>
          </cell>
          <cell r="Y384">
            <v>2.959824850308554</v>
          </cell>
          <cell r="Z384">
            <v>0.52657375634732895</v>
          </cell>
          <cell r="AA384">
            <v>0.15236072554490876</v>
          </cell>
          <cell r="AC384">
            <v>0.47962550249999997</v>
          </cell>
          <cell r="AD384">
            <v>0.47291513735919999</v>
          </cell>
          <cell r="AE384">
            <v>3.8604200140800002E-2</v>
          </cell>
          <cell r="AF384">
            <v>6.8679600000000019E-3</v>
          </cell>
          <cell r="AG384">
            <v>1.9871999999999997E-3</v>
          </cell>
        </row>
        <row r="385">
          <cell r="W385">
            <v>36.555062217303977</v>
          </cell>
          <cell r="X385">
            <v>36.043626078182555</v>
          </cell>
          <cell r="Y385">
            <v>2.9422516747766121</v>
          </cell>
          <cell r="Z385">
            <v>0.52344736424009297</v>
          </cell>
          <cell r="AA385">
            <v>0.15145612412097803</v>
          </cell>
          <cell r="AC385">
            <v>0.47962550249999997</v>
          </cell>
          <cell r="AD385">
            <v>0.47291513735919999</v>
          </cell>
          <cell r="AE385">
            <v>3.8604200140800002E-2</v>
          </cell>
          <cell r="AF385">
            <v>6.8679600000000019E-3</v>
          </cell>
          <cell r="AG385">
            <v>1.9871999999999997E-3</v>
          </cell>
        </row>
        <row r="386">
          <cell r="W386">
            <v>36.336729934436121</v>
          </cell>
          <cell r="X386">
            <v>35.828348448022766</v>
          </cell>
          <cell r="Y386">
            <v>2.9246784992446697</v>
          </cell>
          <cell r="Z386">
            <v>0.52032097213285688</v>
          </cell>
          <cell r="AA386">
            <v>0.15055152269704727</v>
          </cell>
          <cell r="AC386">
            <v>0.47962550249999997</v>
          </cell>
          <cell r="AD386">
            <v>0.47291513735919999</v>
          </cell>
          <cell r="AE386">
            <v>3.8604200140800002E-2</v>
          </cell>
          <cell r="AF386">
            <v>6.8679600000000019E-3</v>
          </cell>
          <cell r="AG386">
            <v>1.9871999999999997E-3</v>
          </cell>
        </row>
        <row r="387">
          <cell r="W387">
            <v>36.118397651568259</v>
          </cell>
          <cell r="X387">
            <v>35.613070817862969</v>
          </cell>
          <cell r="Y387">
            <v>2.9071053237127273</v>
          </cell>
          <cell r="Z387">
            <v>0.5171945800256208</v>
          </cell>
          <cell r="AA387">
            <v>0.14964692127311652</v>
          </cell>
          <cell r="AC387">
            <v>0.47962550249999997</v>
          </cell>
          <cell r="AD387">
            <v>0.47291513735919999</v>
          </cell>
          <cell r="AE387">
            <v>3.8604200140800002E-2</v>
          </cell>
          <cell r="AF387">
            <v>6.8679600000000019E-3</v>
          </cell>
          <cell r="AG387">
            <v>1.9871999999999997E-3</v>
          </cell>
        </row>
        <row r="388">
          <cell r="W388">
            <v>35.900065368700403</v>
          </cell>
          <cell r="X388">
            <v>35.397793187703172</v>
          </cell>
          <cell r="Y388">
            <v>2.889532148180785</v>
          </cell>
          <cell r="Z388">
            <v>0.51406818791838471</v>
          </cell>
          <cell r="AA388">
            <v>0.14874231984918573</v>
          </cell>
          <cell r="AC388">
            <v>0.47962550249999997</v>
          </cell>
          <cell r="AD388">
            <v>0.47291513735919999</v>
          </cell>
          <cell r="AE388">
            <v>3.8604200140800002E-2</v>
          </cell>
          <cell r="AF388">
            <v>6.8679600000000019E-3</v>
          </cell>
          <cell r="AG388">
            <v>1.9871999999999997E-3</v>
          </cell>
        </row>
        <row r="389">
          <cell r="W389">
            <v>35.681733085832555</v>
          </cell>
          <cell r="X389">
            <v>35.182515557543383</v>
          </cell>
          <cell r="Y389">
            <v>2.871958972648843</v>
          </cell>
          <cell r="Z389">
            <v>0.51094179581114874</v>
          </cell>
          <cell r="AA389">
            <v>0.147837718425255</v>
          </cell>
          <cell r="AC389">
            <v>0.47962550249999997</v>
          </cell>
          <cell r="AD389">
            <v>0.47291513735919999</v>
          </cell>
          <cell r="AE389">
            <v>3.8604200140800002E-2</v>
          </cell>
          <cell r="AF389">
            <v>6.8679600000000019E-3</v>
          </cell>
          <cell r="AG389">
            <v>1.9871999999999997E-3</v>
          </cell>
        </row>
        <row r="390">
          <cell r="W390">
            <v>35.463400802964692</v>
          </cell>
          <cell r="X390">
            <v>34.967237927383586</v>
          </cell>
          <cell r="Y390">
            <v>2.8543857971169007</v>
          </cell>
          <cell r="Z390">
            <v>0.50781540370391265</v>
          </cell>
          <cell r="AA390">
            <v>0.14693311700132425</v>
          </cell>
          <cell r="AC390">
            <v>0.47962550249999997</v>
          </cell>
          <cell r="AD390">
            <v>0.47291513735919999</v>
          </cell>
          <cell r="AE390">
            <v>3.8604200140800002E-2</v>
          </cell>
          <cell r="AF390">
            <v>6.8679600000000019E-3</v>
          </cell>
          <cell r="AG390">
            <v>1.9871999999999997E-3</v>
          </cell>
        </row>
        <row r="391">
          <cell r="W391">
            <v>35.245068520096837</v>
          </cell>
          <cell r="X391">
            <v>34.751960297223796</v>
          </cell>
          <cell r="Y391">
            <v>2.8368126215849583</v>
          </cell>
          <cell r="Z391">
            <v>0.50468901159667656</v>
          </cell>
          <cell r="AA391">
            <v>0.14602851557739349</v>
          </cell>
          <cell r="AC391">
            <v>0.47962550249999997</v>
          </cell>
          <cell r="AD391">
            <v>0.47291513735919999</v>
          </cell>
          <cell r="AE391">
            <v>3.8604200140800002E-2</v>
          </cell>
          <cell r="AF391">
            <v>6.8679600000000019E-3</v>
          </cell>
          <cell r="AG391">
            <v>1.9871999999999997E-3</v>
          </cell>
        </row>
        <row r="392">
          <cell r="W392">
            <v>35.026736237228974</v>
          </cell>
          <cell r="X392">
            <v>34.536682667063999</v>
          </cell>
          <cell r="Y392">
            <v>2.8192394460530159</v>
          </cell>
          <cell r="Z392">
            <v>0.50156261948944059</v>
          </cell>
          <cell r="AA392">
            <v>0.14512391415346271</v>
          </cell>
          <cell r="AC392">
            <v>0.47962550249999997</v>
          </cell>
          <cell r="AD392">
            <v>0.47291513735919999</v>
          </cell>
          <cell r="AE392">
            <v>3.8604200140800002E-2</v>
          </cell>
          <cell r="AF392">
            <v>6.8679600000000019E-3</v>
          </cell>
          <cell r="AG392">
            <v>1.9871999999999997E-3</v>
          </cell>
        </row>
        <row r="393">
          <cell r="W393">
            <v>34.808403954361125</v>
          </cell>
          <cell r="X393">
            <v>34.32140503690421</v>
          </cell>
          <cell r="Y393">
            <v>2.8016662705210744</v>
          </cell>
          <cell r="Z393">
            <v>0.49843622738220456</v>
          </cell>
          <cell r="AA393">
            <v>0.14421931272953198</v>
          </cell>
          <cell r="AC393">
            <v>0.47962550249999997</v>
          </cell>
          <cell r="AD393">
            <v>0.47291513735919999</v>
          </cell>
          <cell r="AE393">
            <v>3.8604200140800002E-2</v>
          </cell>
          <cell r="AF393">
            <v>6.8679600000000019E-3</v>
          </cell>
          <cell r="AG393">
            <v>1.9871999999999997E-3</v>
          </cell>
        </row>
        <row r="394">
          <cell r="W394">
            <v>34.59007167149327</v>
          </cell>
          <cell r="X394">
            <v>34.106127406744413</v>
          </cell>
          <cell r="Y394">
            <v>2.784093094989132</v>
          </cell>
          <cell r="Z394">
            <v>0.49530983527496847</v>
          </cell>
          <cell r="AA394">
            <v>0.14331471130560122</v>
          </cell>
          <cell r="AC394">
            <v>0.47962550249999997</v>
          </cell>
          <cell r="AD394">
            <v>0.47291513735919999</v>
          </cell>
          <cell r="AE394">
            <v>3.8604200140800002E-2</v>
          </cell>
          <cell r="AF394">
            <v>6.8679600000000019E-3</v>
          </cell>
          <cell r="AG394">
            <v>1.9871999999999997E-3</v>
          </cell>
        </row>
        <row r="395">
          <cell r="W395">
            <v>34.371739388625407</v>
          </cell>
          <cell r="X395">
            <v>33.890849776584623</v>
          </cell>
          <cell r="Y395">
            <v>2.7665199194571897</v>
          </cell>
          <cell r="Z395">
            <v>0.49218344316773244</v>
          </cell>
          <cell r="AA395">
            <v>0.14241010988167047</v>
          </cell>
          <cell r="AC395">
            <v>0.47962550249999997</v>
          </cell>
          <cell r="AD395">
            <v>0.47291513735919999</v>
          </cell>
          <cell r="AE395">
            <v>3.8604200140800002E-2</v>
          </cell>
          <cell r="AF395">
            <v>6.8679600000000019E-3</v>
          </cell>
          <cell r="AG395">
            <v>1.9871999999999997E-3</v>
          </cell>
        </row>
        <row r="396">
          <cell r="W396">
            <v>34.153407105757552</v>
          </cell>
          <cell r="X396">
            <v>33.675572146424827</v>
          </cell>
          <cell r="Y396">
            <v>2.7489467439252473</v>
          </cell>
          <cell r="Z396">
            <v>0.48905705106049635</v>
          </cell>
          <cell r="AA396">
            <v>0.14150550845773968</v>
          </cell>
          <cell r="AC396">
            <v>0.47962550249999997</v>
          </cell>
          <cell r="AD396">
            <v>0.47291513735919999</v>
          </cell>
          <cell r="AE396">
            <v>3.8604200140800002E-2</v>
          </cell>
          <cell r="AF396">
            <v>6.8679600000000019E-3</v>
          </cell>
          <cell r="AG396">
            <v>1.9871999999999997E-3</v>
          </cell>
        </row>
        <row r="397">
          <cell r="W397">
            <v>33.935074822889703</v>
          </cell>
          <cell r="X397">
            <v>33.460294516265037</v>
          </cell>
          <cell r="Y397">
            <v>2.7313735683933054</v>
          </cell>
          <cell r="Z397">
            <v>0.48593065895326037</v>
          </cell>
          <cell r="AA397">
            <v>0.14060090703380895</v>
          </cell>
          <cell r="AC397">
            <v>0.47962550249999997</v>
          </cell>
          <cell r="AD397">
            <v>0.47291513735919999</v>
          </cell>
          <cell r="AE397">
            <v>3.8604200140800002E-2</v>
          </cell>
          <cell r="AF397">
            <v>6.8679600000000019E-3</v>
          </cell>
          <cell r="AG397">
            <v>1.9871999999999997E-3</v>
          </cell>
        </row>
        <row r="398">
          <cell r="W398">
            <v>33.716742540021841</v>
          </cell>
          <cell r="X398">
            <v>33.24501688610524</v>
          </cell>
          <cell r="Y398">
            <v>2.713800392861363</v>
          </cell>
          <cell r="Z398">
            <v>0.48280426684602429</v>
          </cell>
          <cell r="AA398">
            <v>0.1396963056098782</v>
          </cell>
          <cell r="AC398">
            <v>0.47962550249999997</v>
          </cell>
          <cell r="AD398">
            <v>0.47291513735919999</v>
          </cell>
          <cell r="AE398">
            <v>3.8604200140800002E-2</v>
          </cell>
          <cell r="AF398">
            <v>6.8679600000000019E-3</v>
          </cell>
          <cell r="AG398">
            <v>1.9871999999999997E-3</v>
          </cell>
        </row>
        <row r="399">
          <cell r="W399">
            <v>33.498410257153985</v>
          </cell>
          <cell r="X399">
            <v>33.029739255945444</v>
          </cell>
          <cell r="Y399">
            <v>2.6962272173294206</v>
          </cell>
          <cell r="Z399">
            <v>0.4796778747387882</v>
          </cell>
          <cell r="AA399">
            <v>0.13879170418594744</v>
          </cell>
          <cell r="AC399">
            <v>0.47962550249999997</v>
          </cell>
          <cell r="AD399">
            <v>0.47291513735919999</v>
          </cell>
          <cell r="AE399">
            <v>3.8604200140800002E-2</v>
          </cell>
          <cell r="AF399">
            <v>6.8679600000000019E-3</v>
          </cell>
          <cell r="AG399">
            <v>1.9871999999999997E-3</v>
          </cell>
        </row>
        <row r="400">
          <cell r="W400">
            <v>33.280077974286122</v>
          </cell>
          <cell r="X400">
            <v>32.814461625785654</v>
          </cell>
          <cell r="Y400">
            <v>2.6786540417974782</v>
          </cell>
          <cell r="Z400">
            <v>0.47655148263155211</v>
          </cell>
          <cell r="AA400">
            <v>0.13788710276201668</v>
          </cell>
          <cell r="AC400">
            <v>0.47962550249999997</v>
          </cell>
          <cell r="AD400">
            <v>0.47291513735919999</v>
          </cell>
          <cell r="AE400">
            <v>3.8604200140800002E-2</v>
          </cell>
          <cell r="AF400">
            <v>6.8679600000000019E-3</v>
          </cell>
          <cell r="AG400">
            <v>1.9871999999999997E-3</v>
          </cell>
        </row>
        <row r="401">
          <cell r="W401">
            <v>33.061745691418274</v>
          </cell>
          <cell r="X401">
            <v>32.599183995625864</v>
          </cell>
          <cell r="Y401">
            <v>2.6610808662655367</v>
          </cell>
          <cell r="Z401">
            <v>0.47342509052431614</v>
          </cell>
          <cell r="AA401">
            <v>0.13698250133808593</v>
          </cell>
          <cell r="AC401">
            <v>0.47962550249999997</v>
          </cell>
          <cell r="AD401">
            <v>0.47291513735919999</v>
          </cell>
          <cell r="AE401">
            <v>3.8604200140800002E-2</v>
          </cell>
          <cell r="AF401">
            <v>6.8679600000000019E-3</v>
          </cell>
          <cell r="AG401">
            <v>1.9871999999999997E-3</v>
          </cell>
        </row>
        <row r="402">
          <cell r="W402">
            <v>32.843413408550418</v>
          </cell>
          <cell r="X402">
            <v>32.383906365466068</v>
          </cell>
          <cell r="Y402">
            <v>2.6435076907335944</v>
          </cell>
          <cell r="Z402">
            <v>0.47029869841708011</v>
          </cell>
          <cell r="AA402">
            <v>0.13607789991415517</v>
          </cell>
          <cell r="AC402">
            <v>0.47962550249999997</v>
          </cell>
          <cell r="AD402">
            <v>0.47291513735919999</v>
          </cell>
          <cell r="AE402">
            <v>3.8604200140800002E-2</v>
          </cell>
          <cell r="AF402">
            <v>6.8679600000000019E-3</v>
          </cell>
          <cell r="AG402">
            <v>1.9871999999999997E-3</v>
          </cell>
        </row>
        <row r="403">
          <cell r="W403">
            <v>32.625081125682556</v>
          </cell>
          <cell r="X403">
            <v>32.168628735306271</v>
          </cell>
          <cell r="Y403">
            <v>2.625934515201652</v>
          </cell>
          <cell r="Z403">
            <v>0.46717230630984402</v>
          </cell>
          <cell r="AA403">
            <v>0.13517329849022441</v>
          </cell>
          <cell r="AC403">
            <v>0.47962550249999997</v>
          </cell>
          <cell r="AD403">
            <v>0.47291513735919999</v>
          </cell>
          <cell r="AE403">
            <v>3.8604200140800002E-2</v>
          </cell>
          <cell r="AF403">
            <v>6.8679600000000019E-3</v>
          </cell>
          <cell r="AG403">
            <v>1.9871999999999997E-3</v>
          </cell>
        </row>
        <row r="404">
          <cell r="W404">
            <v>32.4067488428147</v>
          </cell>
          <cell r="X404">
            <v>31.953351105146478</v>
          </cell>
          <cell r="Y404">
            <v>2.6083613396697096</v>
          </cell>
          <cell r="Z404">
            <v>0.46404591420260793</v>
          </cell>
          <cell r="AA404">
            <v>0.13426869706629366</v>
          </cell>
          <cell r="AC404">
            <v>0.47962550249999997</v>
          </cell>
          <cell r="AD404">
            <v>0.47291513735919999</v>
          </cell>
          <cell r="AE404">
            <v>3.8604200140800002E-2</v>
          </cell>
          <cell r="AF404">
            <v>6.8679600000000019E-3</v>
          </cell>
          <cell r="AG404">
            <v>1.9871999999999997E-3</v>
          </cell>
        </row>
        <row r="405">
          <cell r="W405">
            <v>32.188416559946852</v>
          </cell>
          <cell r="X405">
            <v>31.738073474986692</v>
          </cell>
          <cell r="Y405">
            <v>2.5907881641377677</v>
          </cell>
          <cell r="Z405">
            <v>0.46091952209537196</v>
          </cell>
          <cell r="AA405">
            <v>0.1333640956423629</v>
          </cell>
          <cell r="AC405">
            <v>0.47962550249999997</v>
          </cell>
          <cell r="AD405">
            <v>0.47291513735919999</v>
          </cell>
          <cell r="AE405">
            <v>3.8604200140800002E-2</v>
          </cell>
          <cell r="AF405">
            <v>6.8679600000000019E-3</v>
          </cell>
          <cell r="AG405">
            <v>1.9871999999999997E-3</v>
          </cell>
        </row>
        <row r="406">
          <cell r="W406">
            <v>31.970084277078989</v>
          </cell>
          <cell r="X406">
            <v>31.522795844826895</v>
          </cell>
          <cell r="Y406">
            <v>2.5732149886058253</v>
          </cell>
          <cell r="Z406">
            <v>0.45779312998813587</v>
          </cell>
          <cell r="AA406">
            <v>0.13245949421843214</v>
          </cell>
          <cell r="AC406">
            <v>0.47962550249999997</v>
          </cell>
          <cell r="AD406">
            <v>0.47291513735919999</v>
          </cell>
          <cell r="AE406">
            <v>3.8604200140800002E-2</v>
          </cell>
          <cell r="AF406">
            <v>6.8679600000000019E-3</v>
          </cell>
          <cell r="AG406">
            <v>1.9871999999999997E-3</v>
          </cell>
        </row>
        <row r="407">
          <cell r="W407">
            <v>31.751751994211133</v>
          </cell>
          <cell r="X407">
            <v>31.307518214667098</v>
          </cell>
          <cell r="Y407">
            <v>2.5556418130738829</v>
          </cell>
          <cell r="Z407">
            <v>0.45466673788089984</v>
          </cell>
          <cell r="AA407">
            <v>0.13155489279450139</v>
          </cell>
          <cell r="AC407">
            <v>0.47962550249999997</v>
          </cell>
          <cell r="AD407">
            <v>0.47291513735919999</v>
          </cell>
          <cell r="AE407">
            <v>3.8604200140800002E-2</v>
          </cell>
          <cell r="AF407">
            <v>6.8679600000000019E-3</v>
          </cell>
          <cell r="AG407">
            <v>1.9871999999999997E-3</v>
          </cell>
        </row>
        <row r="408">
          <cell r="W408">
            <v>31.533419711343274</v>
          </cell>
          <cell r="X408">
            <v>31.092240584507305</v>
          </cell>
          <cell r="Y408">
            <v>2.5380686375419406</v>
          </cell>
          <cell r="Z408">
            <v>0.45154034577366375</v>
          </cell>
          <cell r="AA408">
            <v>0.13065029137057063</v>
          </cell>
          <cell r="AC408">
            <v>0.47962550249999997</v>
          </cell>
          <cell r="AD408">
            <v>0.47291513735919999</v>
          </cell>
          <cell r="AE408">
            <v>3.8604200140800002E-2</v>
          </cell>
          <cell r="AF408">
            <v>6.8679600000000019E-3</v>
          </cell>
          <cell r="AG408">
            <v>1.9871999999999997E-3</v>
          </cell>
        </row>
        <row r="409">
          <cell r="W409">
            <v>31.315087428475415</v>
          </cell>
          <cell r="X409">
            <v>30.876962954347508</v>
          </cell>
          <cell r="Y409">
            <v>2.5204954620099982</v>
          </cell>
          <cell r="Z409">
            <v>0.44841395366642767</v>
          </cell>
          <cell r="AA409">
            <v>0.12974568994663987</v>
          </cell>
          <cell r="AC409">
            <v>0.47962550249999997</v>
          </cell>
          <cell r="AD409">
            <v>0.47291513735919999</v>
          </cell>
          <cell r="AE409">
            <v>3.8604200140800002E-2</v>
          </cell>
          <cell r="AF409">
            <v>6.8679600000000019E-3</v>
          </cell>
          <cell r="AG409">
            <v>1.9871999999999997E-3</v>
          </cell>
        </row>
        <row r="410">
          <cell r="W410">
            <v>31.096755145607563</v>
          </cell>
          <cell r="X410">
            <v>30.661685324187722</v>
          </cell>
          <cell r="Y410">
            <v>2.5029222864780567</v>
          </cell>
          <cell r="Z410">
            <v>0.44528756155919169</v>
          </cell>
          <cell r="AA410">
            <v>0.12884108852270912</v>
          </cell>
          <cell r="AC410">
            <v>0.47962550249999997</v>
          </cell>
          <cell r="AD410">
            <v>0.47291513735919999</v>
          </cell>
          <cell r="AE410">
            <v>3.8604200140800002E-2</v>
          </cell>
          <cell r="AF410">
            <v>6.8679600000000019E-3</v>
          </cell>
          <cell r="AG410">
            <v>1.9871999999999997E-3</v>
          </cell>
        </row>
        <row r="411">
          <cell r="W411">
            <v>30.878422862739708</v>
          </cell>
          <cell r="X411">
            <v>30.446407694027926</v>
          </cell>
          <cell r="Y411">
            <v>2.4853491109461143</v>
          </cell>
          <cell r="Z411">
            <v>0.4421611694519556</v>
          </cell>
          <cell r="AA411">
            <v>0.12793648709877836</v>
          </cell>
          <cell r="AC411">
            <v>0.47962550249999997</v>
          </cell>
          <cell r="AD411">
            <v>0.47291513735919999</v>
          </cell>
          <cell r="AE411">
            <v>3.8604200140800002E-2</v>
          </cell>
          <cell r="AF411">
            <v>6.8679600000000019E-3</v>
          </cell>
          <cell r="AG411">
            <v>1.9871999999999997E-3</v>
          </cell>
        </row>
        <row r="412">
          <cell r="W412">
            <v>30.698298729373722</v>
          </cell>
          <cell r="X412">
            <v>30.268803649146093</v>
          </cell>
          <cell r="Y412">
            <v>2.4708512411322614</v>
          </cell>
          <cell r="Z412">
            <v>0.43958189596348585</v>
          </cell>
          <cell r="AA412">
            <v>0.12719019092403547</v>
          </cell>
          <cell r="AC412">
            <v>0.47962550249999997</v>
          </cell>
          <cell r="AD412">
            <v>0.47291513735919999</v>
          </cell>
          <cell r="AE412">
            <v>3.8604200140800002E-2</v>
          </cell>
          <cell r="AF412">
            <v>6.8679600000000019E-3</v>
          </cell>
          <cell r="AG412">
            <v>1.9871999999999997E-3</v>
          </cell>
        </row>
        <row r="413">
          <cell r="W413">
            <v>30.518174596007743</v>
          </cell>
          <cell r="X413">
            <v>30.091199604264265</v>
          </cell>
          <cell r="Y413">
            <v>2.4563533713184094</v>
          </cell>
          <cell r="Z413">
            <v>0.43700262247501614</v>
          </cell>
          <cell r="AA413">
            <v>0.1264438947492926</v>
          </cell>
          <cell r="AC413">
            <v>0.47962550249999997</v>
          </cell>
          <cell r="AD413">
            <v>0.47291513735919999</v>
          </cell>
          <cell r="AE413">
            <v>3.8604200140800002E-2</v>
          </cell>
          <cell r="AF413">
            <v>6.8679600000000019E-3</v>
          </cell>
          <cell r="AG413">
            <v>1.9871999999999997E-3</v>
          </cell>
        </row>
        <row r="414">
          <cell r="W414">
            <v>30.33805046264176</v>
          </cell>
          <cell r="X414">
            <v>29.913595559382436</v>
          </cell>
          <cell r="Y414">
            <v>2.4418555015045573</v>
          </cell>
          <cell r="Z414">
            <v>0.43442334898654639</v>
          </cell>
          <cell r="AA414">
            <v>0.12569759857454973</v>
          </cell>
          <cell r="AC414">
            <v>0.47962550249999997</v>
          </cell>
          <cell r="AD414">
            <v>0.47291513735919999</v>
          </cell>
          <cell r="AE414">
            <v>3.8604200140800002E-2</v>
          </cell>
          <cell r="AF414">
            <v>6.8679600000000019E-3</v>
          </cell>
          <cell r="AG414">
            <v>1.9871999999999997E-3</v>
          </cell>
        </row>
        <row r="415">
          <cell r="W415">
            <v>30.157926329275778</v>
          </cell>
          <cell r="X415">
            <v>29.735991514500608</v>
          </cell>
          <cell r="Y415">
            <v>2.4273576316907048</v>
          </cell>
          <cell r="Z415">
            <v>0.43184407549807663</v>
          </cell>
          <cell r="AA415">
            <v>0.12495130239980685</v>
          </cell>
          <cell r="AC415">
            <v>0.47962550249999997</v>
          </cell>
          <cell r="AD415">
            <v>0.47291513735919999</v>
          </cell>
          <cell r="AE415">
            <v>3.8604200140800002E-2</v>
          </cell>
          <cell r="AF415">
            <v>6.8679600000000019E-3</v>
          </cell>
          <cell r="AG415">
            <v>1.9871999999999997E-3</v>
          </cell>
        </row>
        <row r="416">
          <cell r="W416">
            <v>29.977802195909796</v>
          </cell>
          <cell r="X416">
            <v>29.558387469618779</v>
          </cell>
          <cell r="Y416">
            <v>2.4128597618768524</v>
          </cell>
          <cell r="Z416">
            <v>0.42926480200960693</v>
          </cell>
          <cell r="AA416">
            <v>0.12420500622506399</v>
          </cell>
          <cell r="AC416">
            <v>0.47962550249999997</v>
          </cell>
          <cell r="AD416">
            <v>0.47291513735919999</v>
          </cell>
          <cell r="AE416">
            <v>3.8604200140800002E-2</v>
          </cell>
          <cell r="AF416">
            <v>6.8679600000000019E-3</v>
          </cell>
          <cell r="AG416">
            <v>1.9871999999999997E-3</v>
          </cell>
        </row>
        <row r="417">
          <cell r="W417">
            <v>29.797678062543817</v>
          </cell>
          <cell r="X417">
            <v>29.380783424736951</v>
          </cell>
          <cell r="Y417">
            <v>2.3983618920630003</v>
          </cell>
          <cell r="Z417">
            <v>0.42668552852113717</v>
          </cell>
          <cell r="AA417">
            <v>0.12345871005032112</v>
          </cell>
          <cell r="AC417">
            <v>0.47962550249999997</v>
          </cell>
          <cell r="AD417">
            <v>0.47291513735919999</v>
          </cell>
          <cell r="AE417">
            <v>3.8604200140800002E-2</v>
          </cell>
          <cell r="AF417">
            <v>6.8679600000000019E-3</v>
          </cell>
          <cell r="AG417">
            <v>1.9871999999999997E-3</v>
          </cell>
        </row>
        <row r="418">
          <cell r="W418">
            <v>29.617553929177834</v>
          </cell>
          <cell r="X418">
            <v>29.203179379855118</v>
          </cell>
          <cell r="Y418">
            <v>2.3838640222491478</v>
          </cell>
          <cell r="Z418">
            <v>0.42410625503266741</v>
          </cell>
          <cell r="AA418">
            <v>0.12271241387557824</v>
          </cell>
          <cell r="AC418">
            <v>0.47962550249999997</v>
          </cell>
          <cell r="AD418">
            <v>0.47291513735919999</v>
          </cell>
          <cell r="AE418">
            <v>3.8604200140800002E-2</v>
          </cell>
          <cell r="AF418">
            <v>6.8679600000000019E-3</v>
          </cell>
          <cell r="AG418">
            <v>1.9871999999999997E-3</v>
          </cell>
        </row>
        <row r="419">
          <cell r="W419">
            <v>29.437429795811852</v>
          </cell>
          <cell r="X419">
            <v>29.02557533497329</v>
          </cell>
          <cell r="Y419">
            <v>2.3693661524352954</v>
          </cell>
          <cell r="Z419">
            <v>0.42152698154419771</v>
          </cell>
          <cell r="AA419">
            <v>0.12196611770083537</v>
          </cell>
          <cell r="AC419">
            <v>0.47962550249999997</v>
          </cell>
          <cell r="AD419">
            <v>0.47291513735919999</v>
          </cell>
          <cell r="AE419">
            <v>3.8604200140800002E-2</v>
          </cell>
          <cell r="AF419">
            <v>6.8679600000000019E-3</v>
          </cell>
          <cell r="AG419">
            <v>1.9871999999999997E-3</v>
          </cell>
        </row>
        <row r="420">
          <cell r="W420">
            <v>29.257305662445869</v>
          </cell>
          <cell r="X420">
            <v>28.847971290091458</v>
          </cell>
          <cell r="Y420">
            <v>2.3548682826214429</v>
          </cell>
          <cell r="Z420">
            <v>0.4189477080557279</v>
          </cell>
          <cell r="AA420">
            <v>0.12121982152609249</v>
          </cell>
          <cell r="AC420">
            <v>0.47962550249999997</v>
          </cell>
          <cell r="AD420">
            <v>0.47291513735919999</v>
          </cell>
          <cell r="AE420">
            <v>3.8604200140800002E-2</v>
          </cell>
          <cell r="AF420">
            <v>6.8679600000000019E-3</v>
          </cell>
          <cell r="AG420">
            <v>1.9871999999999997E-3</v>
          </cell>
        </row>
        <row r="421">
          <cell r="W421">
            <v>29.077181529079887</v>
          </cell>
          <cell r="X421">
            <v>28.670367245209629</v>
          </cell>
          <cell r="Y421">
            <v>2.3403704128075908</v>
          </cell>
          <cell r="Z421">
            <v>0.41636843456725819</v>
          </cell>
          <cell r="AA421">
            <v>0.12047352535134961</v>
          </cell>
          <cell r="AC421">
            <v>0.47962550249999997</v>
          </cell>
          <cell r="AD421">
            <v>0.47291513735919999</v>
          </cell>
          <cell r="AE421">
            <v>3.8604200140800002E-2</v>
          </cell>
          <cell r="AF421">
            <v>6.8679600000000019E-3</v>
          </cell>
          <cell r="AG421">
            <v>1.9871999999999997E-3</v>
          </cell>
        </row>
        <row r="422">
          <cell r="W422">
            <v>28.897057395713908</v>
          </cell>
          <cell r="X422">
            <v>28.492763200327801</v>
          </cell>
          <cell r="Y422">
            <v>2.3258725429937384</v>
          </cell>
          <cell r="Z422">
            <v>0.41378916107878849</v>
          </cell>
          <cell r="AA422">
            <v>0.11972722917660675</v>
          </cell>
          <cell r="AC422">
            <v>0.47962550249999997</v>
          </cell>
          <cell r="AD422">
            <v>0.47291513735919999</v>
          </cell>
          <cell r="AE422">
            <v>3.8604200140800002E-2</v>
          </cell>
          <cell r="AF422">
            <v>6.8679600000000019E-3</v>
          </cell>
          <cell r="AG422">
            <v>1.9871999999999997E-3</v>
          </cell>
        </row>
        <row r="423">
          <cell r="W423">
            <v>28.716933262347926</v>
          </cell>
          <cell r="X423">
            <v>28.315159155445969</v>
          </cell>
          <cell r="Y423">
            <v>2.3113746731798859</v>
          </cell>
          <cell r="Z423">
            <v>0.41120988759031868</v>
          </cell>
          <cell r="AA423">
            <v>0.11898093300186387</v>
          </cell>
          <cell r="AC423">
            <v>0.47962550249999997</v>
          </cell>
          <cell r="AD423">
            <v>0.47291513735919999</v>
          </cell>
          <cell r="AE423">
            <v>3.8604200140800002E-2</v>
          </cell>
          <cell r="AF423">
            <v>6.8679600000000019E-3</v>
          </cell>
          <cell r="AG423">
            <v>1.9871999999999997E-3</v>
          </cell>
        </row>
        <row r="424">
          <cell r="W424">
            <v>28.536809128981943</v>
          </cell>
          <cell r="X424">
            <v>28.13755511056414</v>
          </cell>
          <cell r="Y424">
            <v>2.2968768033660338</v>
          </cell>
          <cell r="Z424">
            <v>0.40863061410184898</v>
          </cell>
          <cell r="AA424">
            <v>0.118234636827121</v>
          </cell>
          <cell r="AC424">
            <v>0.47962550249999997</v>
          </cell>
          <cell r="AD424">
            <v>0.47291513735919999</v>
          </cell>
          <cell r="AE424">
            <v>3.8604200140800002E-2</v>
          </cell>
          <cell r="AF424">
            <v>6.8679600000000019E-3</v>
          </cell>
          <cell r="AG424">
            <v>1.9871999999999997E-3</v>
          </cell>
        </row>
        <row r="425">
          <cell r="W425">
            <v>28.356684995615961</v>
          </cell>
          <cell r="X425">
            <v>27.959951065682308</v>
          </cell>
          <cell r="Y425">
            <v>2.2823789335521814</v>
          </cell>
          <cell r="Z425">
            <v>0.40605134061337922</v>
          </cell>
          <cell r="AA425">
            <v>0.11748834065237812</v>
          </cell>
          <cell r="AC425">
            <v>0.47962550249999997</v>
          </cell>
          <cell r="AD425">
            <v>0.47291513735919999</v>
          </cell>
          <cell r="AE425">
            <v>3.8604200140800002E-2</v>
          </cell>
          <cell r="AF425">
            <v>6.8679600000000019E-3</v>
          </cell>
          <cell r="AG425">
            <v>1.9871999999999997E-3</v>
          </cell>
        </row>
        <row r="426">
          <cell r="W426">
            <v>28.176560862249978</v>
          </cell>
          <cell r="X426">
            <v>27.782347020800479</v>
          </cell>
          <cell r="Y426">
            <v>2.2678810637383289</v>
          </cell>
          <cell r="Z426">
            <v>0.40347206712490946</v>
          </cell>
          <cell r="AA426">
            <v>0.11674204447763524</v>
          </cell>
          <cell r="AC426">
            <v>0.47962550249999997</v>
          </cell>
          <cell r="AD426">
            <v>0.47291513735919999</v>
          </cell>
          <cell r="AE426">
            <v>3.8604200140800002E-2</v>
          </cell>
          <cell r="AF426">
            <v>6.8679600000000019E-3</v>
          </cell>
          <cell r="AG426">
            <v>1.9871999999999997E-3</v>
          </cell>
        </row>
        <row r="427">
          <cell r="W427">
            <v>27.996436728883999</v>
          </cell>
          <cell r="X427">
            <v>27.604742975918651</v>
          </cell>
          <cell r="Y427">
            <v>2.2533831939244768</v>
          </cell>
          <cell r="Z427">
            <v>0.40089279363643976</v>
          </cell>
          <cell r="AA427">
            <v>0.11599574830289237</v>
          </cell>
          <cell r="AC427">
            <v>0.47962550249999997</v>
          </cell>
          <cell r="AD427">
            <v>0.47291513735919999</v>
          </cell>
          <cell r="AE427">
            <v>3.8604200140800002E-2</v>
          </cell>
          <cell r="AF427">
            <v>6.8679600000000019E-3</v>
          </cell>
          <cell r="AG427">
            <v>1.9871999999999997E-3</v>
          </cell>
        </row>
        <row r="428">
          <cell r="W428">
            <v>27.816312595518013</v>
          </cell>
          <cell r="X428">
            <v>27.427138931036819</v>
          </cell>
          <cell r="Y428">
            <v>2.2388853241106244</v>
          </cell>
          <cell r="Z428">
            <v>0.39831352014797</v>
          </cell>
          <cell r="AA428">
            <v>0.11524945212814949</v>
          </cell>
          <cell r="AC428">
            <v>0.47962550249999997</v>
          </cell>
          <cell r="AD428">
            <v>0.47291513735919999</v>
          </cell>
          <cell r="AE428">
            <v>3.8604200140800002E-2</v>
          </cell>
          <cell r="AF428">
            <v>6.8679600000000019E-3</v>
          </cell>
          <cell r="AG428">
            <v>1.9871999999999997E-3</v>
          </cell>
        </row>
        <row r="429">
          <cell r="W429">
            <v>27.636188462152035</v>
          </cell>
          <cell r="X429">
            <v>27.249534886154994</v>
          </cell>
          <cell r="Y429">
            <v>2.2243874542967719</v>
          </cell>
          <cell r="Z429">
            <v>0.39573424665950024</v>
          </cell>
          <cell r="AA429">
            <v>0.11450315595340663</v>
          </cell>
          <cell r="AC429">
            <v>0.47962550249999997</v>
          </cell>
          <cell r="AD429">
            <v>0.47291513735919999</v>
          </cell>
          <cell r="AE429">
            <v>3.8604200140800002E-2</v>
          </cell>
          <cell r="AF429">
            <v>6.8679600000000019E-3</v>
          </cell>
          <cell r="AG429">
            <v>1.9871999999999997E-3</v>
          </cell>
        </row>
        <row r="430">
          <cell r="W430">
            <v>27.456064328786059</v>
          </cell>
          <cell r="X430">
            <v>27.071930841273165</v>
          </cell>
          <cell r="Y430">
            <v>2.2098895844829198</v>
          </cell>
          <cell r="Z430">
            <v>0.3931549731710306</v>
          </cell>
          <cell r="AA430">
            <v>0.11375685977866377</v>
          </cell>
          <cell r="AC430">
            <v>0.47962550249999997</v>
          </cell>
          <cell r="AD430">
            <v>0.47291513735919999</v>
          </cell>
          <cell r="AE430">
            <v>3.8604200140800002E-2</v>
          </cell>
          <cell r="AF430">
            <v>6.8679600000000019E-3</v>
          </cell>
          <cell r="AG430">
            <v>1.9871999999999997E-3</v>
          </cell>
        </row>
        <row r="431">
          <cell r="W431">
            <v>27.275940195420073</v>
          </cell>
          <cell r="X431">
            <v>26.894326796391336</v>
          </cell>
          <cell r="Y431">
            <v>2.1953917146690674</v>
          </cell>
          <cell r="Z431">
            <v>0.39057569968256078</v>
          </cell>
          <cell r="AA431">
            <v>0.11301056360392089</v>
          </cell>
          <cell r="AC431">
            <v>0.47962550249999997</v>
          </cell>
          <cell r="AD431">
            <v>0.47291513735919999</v>
          </cell>
          <cell r="AE431">
            <v>3.8604200140800002E-2</v>
          </cell>
          <cell r="AF431">
            <v>6.8679600000000019E-3</v>
          </cell>
          <cell r="AG431">
            <v>1.9871999999999997E-3</v>
          </cell>
        </row>
        <row r="432">
          <cell r="W432">
            <v>27.095816062054094</v>
          </cell>
          <cell r="X432">
            <v>26.716722751509508</v>
          </cell>
          <cell r="Y432">
            <v>2.1808938448552153</v>
          </cell>
          <cell r="Z432">
            <v>0.38799642619409108</v>
          </cell>
          <cell r="AA432">
            <v>0.11226426742917801</v>
          </cell>
          <cell r="AC432">
            <v>0.47962550249999997</v>
          </cell>
          <cell r="AD432">
            <v>0.47291513735919999</v>
          </cell>
          <cell r="AE432">
            <v>3.8604200140800002E-2</v>
          </cell>
          <cell r="AF432">
            <v>6.8679600000000019E-3</v>
          </cell>
          <cell r="AG432">
            <v>1.9871999999999997E-3</v>
          </cell>
        </row>
        <row r="433">
          <cell r="W433">
            <v>26.915691928688112</v>
          </cell>
          <cell r="X433">
            <v>26.539118706627679</v>
          </cell>
          <cell r="Y433">
            <v>2.1663959750413628</v>
          </cell>
          <cell r="Z433">
            <v>0.38541715270562138</v>
          </cell>
          <cell r="AA433">
            <v>0.11151797125443515</v>
          </cell>
          <cell r="AC433">
            <v>0.47962550249999997</v>
          </cell>
          <cell r="AD433">
            <v>0.47291513735919999</v>
          </cell>
          <cell r="AE433">
            <v>3.8604200140800002E-2</v>
          </cell>
          <cell r="AF433">
            <v>6.8679600000000019E-3</v>
          </cell>
          <cell r="AG433">
            <v>1.9871999999999997E-3</v>
          </cell>
        </row>
        <row r="434">
          <cell r="W434">
            <v>26.73556779532213</v>
          </cell>
          <cell r="X434">
            <v>26.361514661745847</v>
          </cell>
          <cell r="Y434">
            <v>2.1518981052275103</v>
          </cell>
          <cell r="Z434">
            <v>0.38283787921715157</v>
          </cell>
          <cell r="AA434">
            <v>0.11077167507969227</v>
          </cell>
          <cell r="AC434">
            <v>0.47962550249999997</v>
          </cell>
          <cell r="AD434">
            <v>0.47291513735919999</v>
          </cell>
          <cell r="AE434">
            <v>3.8604200140800002E-2</v>
          </cell>
          <cell r="AF434">
            <v>6.8679600000000019E-3</v>
          </cell>
          <cell r="AG434">
            <v>1.9871999999999997E-3</v>
          </cell>
        </row>
        <row r="435">
          <cell r="W435">
            <v>26.555443661956147</v>
          </cell>
          <cell r="X435">
            <v>26.183910616864019</v>
          </cell>
          <cell r="Y435">
            <v>2.1374002354136583</v>
          </cell>
          <cell r="Z435">
            <v>0.38025860572868186</v>
          </cell>
          <cell r="AA435">
            <v>0.1100253789049494</v>
          </cell>
          <cell r="AC435">
            <v>0.47962550249999997</v>
          </cell>
          <cell r="AD435">
            <v>0.47291513735919999</v>
          </cell>
          <cell r="AE435">
            <v>3.8604200140800002E-2</v>
          </cell>
          <cell r="AF435">
            <v>6.8679600000000019E-3</v>
          </cell>
          <cell r="AG435">
            <v>1.9871999999999997E-3</v>
          </cell>
        </row>
        <row r="436">
          <cell r="W436">
            <v>26.375319528590165</v>
          </cell>
          <cell r="X436">
            <v>26.006306571982186</v>
          </cell>
          <cell r="Y436">
            <v>2.1229023655998058</v>
          </cell>
          <cell r="Z436">
            <v>0.37767933224021211</v>
          </cell>
          <cell r="AA436">
            <v>0.10927908273020652</v>
          </cell>
          <cell r="AC436">
            <v>0.47962550249999997</v>
          </cell>
          <cell r="AD436">
            <v>0.47291513735919999</v>
          </cell>
          <cell r="AE436">
            <v>3.8604200140800002E-2</v>
          </cell>
          <cell r="AF436">
            <v>6.8679600000000019E-3</v>
          </cell>
          <cell r="AG436">
            <v>1.9871999999999997E-3</v>
          </cell>
        </row>
        <row r="437">
          <cell r="W437">
            <v>26.195195395224186</v>
          </cell>
          <cell r="X437">
            <v>25.828702527100358</v>
          </cell>
          <cell r="Y437">
            <v>2.1084044957859533</v>
          </cell>
          <cell r="Z437">
            <v>0.37510005875174235</v>
          </cell>
          <cell r="AA437">
            <v>0.10853278655546365</v>
          </cell>
          <cell r="AC437">
            <v>0.47962550249999997</v>
          </cell>
          <cell r="AD437">
            <v>0.47291513735919999</v>
          </cell>
          <cell r="AE437">
            <v>3.8604200140800002E-2</v>
          </cell>
          <cell r="AF437">
            <v>6.8679600000000019E-3</v>
          </cell>
          <cell r="AG437">
            <v>1.9871999999999997E-3</v>
          </cell>
        </row>
        <row r="438">
          <cell r="W438">
            <v>26.015071261858203</v>
          </cell>
          <cell r="X438">
            <v>25.651098482218529</v>
          </cell>
          <cell r="Y438">
            <v>2.0939066259721013</v>
          </cell>
          <cell r="Z438">
            <v>0.37252078526327265</v>
          </cell>
          <cell r="AA438">
            <v>0.10778649038072077</v>
          </cell>
          <cell r="AC438">
            <v>0.47962550249999997</v>
          </cell>
          <cell r="AD438">
            <v>0.47291513735919999</v>
          </cell>
          <cell r="AE438">
            <v>3.8604200140800002E-2</v>
          </cell>
          <cell r="AF438">
            <v>6.8679600000000019E-3</v>
          </cell>
          <cell r="AG438">
            <v>1.9871999999999997E-3</v>
          </cell>
        </row>
        <row r="439">
          <cell r="W439">
            <v>25.834947128492221</v>
          </cell>
          <cell r="X439">
            <v>25.473494437336697</v>
          </cell>
          <cell r="Y439">
            <v>2.0794087561582488</v>
          </cell>
          <cell r="Z439">
            <v>0.36994151177480289</v>
          </cell>
          <cell r="AA439">
            <v>0.10704019420597789</v>
          </cell>
          <cell r="AC439">
            <v>0.47962550249999997</v>
          </cell>
          <cell r="AD439">
            <v>0.47291513735919999</v>
          </cell>
          <cell r="AE439">
            <v>3.8604200140800002E-2</v>
          </cell>
          <cell r="AF439">
            <v>6.8679600000000019E-3</v>
          </cell>
          <cell r="AG439">
            <v>1.9871999999999997E-3</v>
          </cell>
        </row>
        <row r="440">
          <cell r="W440">
            <v>25.654822995126239</v>
          </cell>
          <cell r="X440">
            <v>25.295890392454869</v>
          </cell>
          <cell r="Y440">
            <v>2.0649108863443963</v>
          </cell>
          <cell r="Z440">
            <v>0.36736223828633313</v>
          </cell>
          <cell r="AA440">
            <v>0.10629389803123503</v>
          </cell>
          <cell r="AC440">
            <v>0.47962550249999997</v>
          </cell>
          <cell r="AD440">
            <v>0.47291513735919999</v>
          </cell>
          <cell r="AE440">
            <v>3.8604200140800002E-2</v>
          </cell>
          <cell r="AF440">
            <v>6.8679600000000019E-3</v>
          </cell>
          <cell r="AG440">
            <v>1.9871999999999997E-3</v>
          </cell>
        </row>
        <row r="441">
          <cell r="W441">
            <v>25.474698861760256</v>
          </cell>
          <cell r="X441">
            <v>25.118286347573036</v>
          </cell>
          <cell r="Y441">
            <v>2.0504130165305439</v>
          </cell>
          <cell r="Z441">
            <v>0.36478296479786337</v>
          </cell>
          <cell r="AA441">
            <v>0.10554760185649215</v>
          </cell>
          <cell r="AC441">
            <v>0.47962550249999997</v>
          </cell>
          <cell r="AD441">
            <v>0.47291513735919999</v>
          </cell>
          <cell r="AE441">
            <v>3.8604200140800002E-2</v>
          </cell>
          <cell r="AF441">
            <v>6.8679600000000019E-3</v>
          </cell>
          <cell r="AG441">
            <v>1.9871999999999997E-3</v>
          </cell>
        </row>
        <row r="442">
          <cell r="W442">
            <v>25.326096451733324</v>
          </cell>
          <cell r="X442">
            <v>24.97176301054553</v>
          </cell>
          <cell r="Y442">
            <v>2.0384522739341162</v>
          </cell>
          <cell r="Z442">
            <v>0.36265506416987586</v>
          </cell>
          <cell r="AA442">
            <v>0.10493190751232928</v>
          </cell>
          <cell r="AC442">
            <v>0.47962550249999997</v>
          </cell>
          <cell r="AD442">
            <v>0.47291513735919999</v>
          </cell>
          <cell r="AE442">
            <v>3.8604200140800002E-2</v>
          </cell>
          <cell r="AF442">
            <v>6.8679600000000019E-3</v>
          </cell>
          <cell r="AG442">
            <v>1.9871999999999997E-3</v>
          </cell>
        </row>
        <row r="443">
          <cell r="W443">
            <v>25.177494041706389</v>
          </cell>
          <cell r="X443">
            <v>24.825239673518023</v>
          </cell>
          <cell r="Y443">
            <v>2.0264915313376881</v>
          </cell>
          <cell r="Z443">
            <v>0.36052716354188835</v>
          </cell>
          <cell r="AA443">
            <v>0.10431621316816642</v>
          </cell>
          <cell r="AC443">
            <v>0.47962550249999997</v>
          </cell>
          <cell r="AD443">
            <v>0.47291513735919999</v>
          </cell>
          <cell r="AE443">
            <v>3.8604200140800002E-2</v>
          </cell>
          <cell r="AF443">
            <v>6.8679600000000019E-3</v>
          </cell>
          <cell r="AG443">
            <v>1.9871999999999997E-3</v>
          </cell>
        </row>
        <row r="444">
          <cell r="W444">
            <v>25.02889163167945</v>
          </cell>
          <cell r="X444">
            <v>24.67871633649051</v>
          </cell>
          <cell r="Y444">
            <v>2.0145307887412596</v>
          </cell>
          <cell r="Z444">
            <v>0.35839926291390073</v>
          </cell>
          <cell r="AA444">
            <v>0.10370051882400352</v>
          </cell>
          <cell r="AC444">
            <v>0.47962550249999997</v>
          </cell>
          <cell r="AD444">
            <v>0.47291513735919999</v>
          </cell>
          <cell r="AE444">
            <v>3.8604200140800002E-2</v>
          </cell>
          <cell r="AF444">
            <v>6.8679600000000019E-3</v>
          </cell>
          <cell r="AG444">
            <v>1.9871999999999997E-3</v>
          </cell>
        </row>
        <row r="445">
          <cell r="W445">
            <v>24.880289221652514</v>
          </cell>
          <cell r="X445">
            <v>24.532192999463</v>
          </cell>
          <cell r="Y445">
            <v>2.0025700461448315</v>
          </cell>
          <cell r="Z445">
            <v>0.35627136228591322</v>
          </cell>
          <cell r="AA445">
            <v>0.10308482447984066</v>
          </cell>
          <cell r="AC445">
            <v>0.47962550249999997</v>
          </cell>
          <cell r="AD445">
            <v>0.47291513735919999</v>
          </cell>
          <cell r="AE445">
            <v>3.8604200140800002E-2</v>
          </cell>
          <cell r="AF445">
            <v>6.8679600000000019E-3</v>
          </cell>
          <cell r="AG445">
            <v>1.9871999999999997E-3</v>
          </cell>
        </row>
        <row r="446">
          <cell r="W446">
            <v>24.731686811625586</v>
          </cell>
          <cell r="X446">
            <v>24.385669662435493</v>
          </cell>
          <cell r="Y446">
            <v>1.9906093035484034</v>
          </cell>
          <cell r="Z446">
            <v>0.35414346165792571</v>
          </cell>
          <cell r="AA446">
            <v>0.10246913013567779</v>
          </cell>
          <cell r="AC446">
            <v>0.47962550249999997</v>
          </cell>
          <cell r="AD446">
            <v>0.47291513735919999</v>
          </cell>
          <cell r="AE446">
            <v>3.8604200140800002E-2</v>
          </cell>
          <cell r="AF446">
            <v>6.8679600000000019E-3</v>
          </cell>
          <cell r="AG446">
            <v>1.9871999999999997E-3</v>
          </cell>
        </row>
        <row r="447">
          <cell r="W447">
            <v>24.583084401598651</v>
          </cell>
          <cell r="X447">
            <v>24.239146325407983</v>
          </cell>
          <cell r="Y447">
            <v>1.9786485609519753</v>
          </cell>
          <cell r="Z447">
            <v>0.3520155610299382</v>
          </cell>
          <cell r="AA447">
            <v>0.10185343579151493</v>
          </cell>
          <cell r="AC447">
            <v>0.47962550249999997</v>
          </cell>
          <cell r="AD447">
            <v>0.47291513735919999</v>
          </cell>
          <cell r="AE447">
            <v>3.8604200140800002E-2</v>
          </cell>
          <cell r="AF447">
            <v>6.8679600000000019E-3</v>
          </cell>
          <cell r="AG447">
            <v>1.9871999999999997E-3</v>
          </cell>
        </row>
        <row r="448">
          <cell r="W448">
            <v>24.434481991571712</v>
          </cell>
          <cell r="X448">
            <v>24.092622988380469</v>
          </cell>
          <cell r="Y448">
            <v>1.9666878183555467</v>
          </cell>
          <cell r="Z448">
            <v>0.34988766040195057</v>
          </cell>
          <cell r="AA448">
            <v>0.10123774144735204</v>
          </cell>
          <cell r="AC448">
            <v>0.47962550249999997</v>
          </cell>
          <cell r="AD448">
            <v>0.47291513735919999</v>
          </cell>
          <cell r="AE448">
            <v>3.8604200140800002E-2</v>
          </cell>
          <cell r="AF448">
            <v>6.8679600000000019E-3</v>
          </cell>
          <cell r="AG448">
            <v>1.9871999999999997E-3</v>
          </cell>
        </row>
        <row r="449">
          <cell r="W449">
            <v>24.285879581544776</v>
          </cell>
          <cell r="X449">
            <v>23.946099651352963</v>
          </cell>
          <cell r="Y449">
            <v>1.9547270757591186</v>
          </cell>
          <cell r="Z449">
            <v>0.34775975977396306</v>
          </cell>
          <cell r="AA449">
            <v>0.10062204710318917</v>
          </cell>
          <cell r="AC449">
            <v>0.47962550249999997</v>
          </cell>
          <cell r="AD449">
            <v>0.47291513735919999</v>
          </cell>
          <cell r="AE449">
            <v>3.8604200140800002E-2</v>
          </cell>
          <cell r="AF449">
            <v>6.8679600000000019E-3</v>
          </cell>
          <cell r="AG449">
            <v>1.9871999999999997E-3</v>
          </cell>
        </row>
        <row r="450">
          <cell r="W450">
            <v>24.137277171517844</v>
          </cell>
          <cell r="X450">
            <v>23.799576314325456</v>
          </cell>
          <cell r="Y450">
            <v>1.9427663331626905</v>
          </cell>
          <cell r="Z450">
            <v>0.34563185914597555</v>
          </cell>
          <cell r="AA450">
            <v>0.10000635275902632</v>
          </cell>
          <cell r="AC450">
            <v>0.47962550249999997</v>
          </cell>
          <cell r="AD450">
            <v>0.47291513735919999</v>
          </cell>
          <cell r="AE450">
            <v>3.8604200140800002E-2</v>
          </cell>
          <cell r="AF450">
            <v>6.8679600000000019E-3</v>
          </cell>
          <cell r="AG450">
            <v>1.9871999999999997E-3</v>
          </cell>
        </row>
        <row r="451">
          <cell r="W451">
            <v>23.988674761490909</v>
          </cell>
          <cell r="X451">
            <v>23.653052977297946</v>
          </cell>
          <cell r="Y451">
            <v>1.9308055905662624</v>
          </cell>
          <cell r="Z451">
            <v>0.34350395851798804</v>
          </cell>
          <cell r="AA451">
            <v>9.9390658414863442E-2</v>
          </cell>
          <cell r="AC451">
            <v>0.47962550249999997</v>
          </cell>
          <cell r="AD451">
            <v>0.47291513735919999</v>
          </cell>
          <cell r="AE451">
            <v>3.8604200140800002E-2</v>
          </cell>
          <cell r="AF451">
            <v>6.8679600000000019E-3</v>
          </cell>
          <cell r="AG451">
            <v>1.9871999999999997E-3</v>
          </cell>
        </row>
        <row r="452">
          <cell r="W452">
            <v>23.84007235146397</v>
          </cell>
          <cell r="X452">
            <v>23.506529640270433</v>
          </cell>
          <cell r="Y452">
            <v>1.9188448479698339</v>
          </cell>
          <cell r="Z452">
            <v>0.34137605789000047</v>
          </cell>
          <cell r="AA452">
            <v>9.8774964070700563E-2</v>
          </cell>
          <cell r="AC452">
            <v>0.47962550249999997</v>
          </cell>
          <cell r="AD452">
            <v>0.47291513735919999</v>
          </cell>
          <cell r="AE452">
            <v>3.8604200140800002E-2</v>
          </cell>
          <cell r="AF452">
            <v>6.8679600000000019E-3</v>
          </cell>
          <cell r="AG452">
            <v>1.9871999999999997E-3</v>
          </cell>
        </row>
        <row r="453">
          <cell r="W453">
            <v>23.691469941437035</v>
          </cell>
          <cell r="X453">
            <v>23.360006303242923</v>
          </cell>
          <cell r="Y453">
            <v>1.9068841053734058</v>
          </cell>
          <cell r="Z453">
            <v>0.33924815726201291</v>
          </cell>
          <cell r="AA453">
            <v>9.8159269726537685E-2</v>
          </cell>
          <cell r="AC453">
            <v>0.47962550249999997</v>
          </cell>
          <cell r="AD453">
            <v>0.47291513735919999</v>
          </cell>
          <cell r="AE453">
            <v>3.8604200140800002E-2</v>
          </cell>
          <cell r="AF453">
            <v>6.8679600000000019E-3</v>
          </cell>
          <cell r="AG453">
            <v>1.9871999999999997E-3</v>
          </cell>
        </row>
        <row r="454">
          <cell r="W454">
            <v>23.542867531410106</v>
          </cell>
          <cell r="X454">
            <v>23.213482966215416</v>
          </cell>
          <cell r="Y454">
            <v>1.8949233627769779</v>
          </cell>
          <cell r="Z454">
            <v>0.33712025663402539</v>
          </cell>
          <cell r="AA454">
            <v>9.7543575382374834E-2</v>
          </cell>
          <cell r="AC454">
            <v>0.47962550249999997</v>
          </cell>
          <cell r="AD454">
            <v>0.47291513735919999</v>
          </cell>
          <cell r="AE454">
            <v>3.8604200140800002E-2</v>
          </cell>
          <cell r="AF454">
            <v>6.8679600000000019E-3</v>
          </cell>
          <cell r="AG454">
            <v>1.9871999999999997E-3</v>
          </cell>
        </row>
        <row r="455">
          <cell r="W455">
            <v>23.394265121383171</v>
          </cell>
          <cell r="X455">
            <v>23.066959629187906</v>
          </cell>
          <cell r="Y455">
            <v>1.8829626201805496</v>
          </cell>
          <cell r="Z455">
            <v>0.33499235600603788</v>
          </cell>
          <cell r="AA455">
            <v>9.6927881038211955E-2</v>
          </cell>
          <cell r="AC455">
            <v>0.47962550249999997</v>
          </cell>
          <cell r="AD455">
            <v>0.47291513735919999</v>
          </cell>
          <cell r="AE455">
            <v>3.8604200140800002E-2</v>
          </cell>
          <cell r="AF455">
            <v>6.8679600000000019E-3</v>
          </cell>
          <cell r="AG455">
            <v>1.9871999999999997E-3</v>
          </cell>
        </row>
        <row r="456">
          <cell r="W456">
            <v>23.245662711356236</v>
          </cell>
          <cell r="X456">
            <v>22.920436292160399</v>
          </cell>
          <cell r="Y456">
            <v>1.8710018775841215</v>
          </cell>
          <cell r="Z456">
            <v>0.33286445537805032</v>
          </cell>
          <cell r="AA456">
            <v>9.631218669404909E-2</v>
          </cell>
          <cell r="AC456">
            <v>0.47962550249999997</v>
          </cell>
          <cell r="AD456">
            <v>0.47291513735919999</v>
          </cell>
          <cell r="AE456">
            <v>3.8604200140800002E-2</v>
          </cell>
          <cell r="AF456">
            <v>6.8679600000000019E-3</v>
          </cell>
          <cell r="AG456">
            <v>1.9871999999999997E-3</v>
          </cell>
        </row>
        <row r="457">
          <cell r="W457">
            <v>23.097060301329297</v>
          </cell>
          <cell r="X457">
            <v>22.773912955132886</v>
          </cell>
          <cell r="Y457">
            <v>1.859041134987693</v>
          </cell>
          <cell r="Z457">
            <v>0.33073655475006275</v>
          </cell>
          <cell r="AA457">
            <v>9.5696492349886197E-2</v>
          </cell>
          <cell r="AC457">
            <v>0.47962550249999997</v>
          </cell>
          <cell r="AD457">
            <v>0.47291513735919999</v>
          </cell>
          <cell r="AE457">
            <v>3.8604200140800002E-2</v>
          </cell>
          <cell r="AF457">
            <v>6.8679600000000019E-3</v>
          </cell>
          <cell r="AG457">
            <v>1.9871999999999997E-3</v>
          </cell>
        </row>
        <row r="458">
          <cell r="W458">
            <v>22.948457891302365</v>
          </cell>
          <cell r="X458">
            <v>22.627389618105379</v>
          </cell>
          <cell r="Y458">
            <v>1.8470803923912651</v>
          </cell>
          <cell r="Z458">
            <v>0.32860865412207524</v>
          </cell>
          <cell r="AA458">
            <v>9.5080798005723346E-2</v>
          </cell>
          <cell r="AC458">
            <v>0.47962550249999997</v>
          </cell>
          <cell r="AD458">
            <v>0.47291513735919999</v>
          </cell>
          <cell r="AE458">
            <v>3.8604200140800002E-2</v>
          </cell>
          <cell r="AF458">
            <v>6.8679600000000019E-3</v>
          </cell>
          <cell r="AG458">
            <v>1.9871999999999997E-3</v>
          </cell>
        </row>
        <row r="459">
          <cell r="W459">
            <v>22.799855481275429</v>
          </cell>
          <cell r="X459">
            <v>22.480866281077869</v>
          </cell>
          <cell r="Y459">
            <v>1.835119649794837</v>
          </cell>
          <cell r="Z459">
            <v>0.32648075349408773</v>
          </cell>
          <cell r="AA459">
            <v>9.4465103661560468E-2</v>
          </cell>
          <cell r="AC459">
            <v>0.47962550249999997</v>
          </cell>
          <cell r="AD459">
            <v>0.47291513735919999</v>
          </cell>
          <cell r="AE459">
            <v>3.8604200140800002E-2</v>
          </cell>
          <cell r="AF459">
            <v>6.8679600000000019E-3</v>
          </cell>
          <cell r="AG459">
            <v>1.9871999999999997E-3</v>
          </cell>
        </row>
        <row r="460">
          <cell r="W460">
            <v>22.65125307124849</v>
          </cell>
          <cell r="X460">
            <v>22.334342944050356</v>
          </cell>
          <cell r="Y460">
            <v>1.8231589071984085</v>
          </cell>
          <cell r="Z460">
            <v>0.32435285286610016</v>
          </cell>
          <cell r="AA460">
            <v>9.3849409317397589E-2</v>
          </cell>
          <cell r="AC460">
            <v>0.47962550249999997</v>
          </cell>
          <cell r="AD460">
            <v>0.47291513735919999</v>
          </cell>
          <cell r="AE460">
            <v>3.8604200140800002E-2</v>
          </cell>
          <cell r="AF460">
            <v>6.8679600000000019E-3</v>
          </cell>
          <cell r="AG460">
            <v>1.9871999999999997E-3</v>
          </cell>
        </row>
        <row r="461">
          <cell r="W461">
            <v>22.502650661221555</v>
          </cell>
          <cell r="X461">
            <v>22.187819607022846</v>
          </cell>
          <cell r="Y461">
            <v>1.8111981646019804</v>
          </cell>
          <cell r="Z461">
            <v>0.32222495223811259</v>
          </cell>
          <cell r="AA461">
            <v>9.323371497323471E-2</v>
          </cell>
          <cell r="AC461">
            <v>0.47962550249999997</v>
          </cell>
          <cell r="AD461">
            <v>0.47291513735919999</v>
          </cell>
          <cell r="AE461">
            <v>3.8604200140800002E-2</v>
          </cell>
          <cell r="AF461">
            <v>6.8679600000000019E-3</v>
          </cell>
          <cell r="AG461">
            <v>1.9871999999999997E-3</v>
          </cell>
        </row>
        <row r="462">
          <cell r="W462">
            <v>22.354048251194627</v>
          </cell>
          <cell r="X462">
            <v>22.041296269995343</v>
          </cell>
          <cell r="Y462">
            <v>1.7992374220055525</v>
          </cell>
          <cell r="Z462">
            <v>0.32009705161012514</v>
          </cell>
          <cell r="AA462">
            <v>9.2618020629071859E-2</v>
          </cell>
          <cell r="AC462">
            <v>0.47962550249999997</v>
          </cell>
          <cell r="AD462">
            <v>0.47291513735919999</v>
          </cell>
          <cell r="AE462">
            <v>3.8604200140800002E-2</v>
          </cell>
          <cell r="AF462">
            <v>6.8679600000000019E-3</v>
          </cell>
          <cell r="AG462">
            <v>1.9871999999999997E-3</v>
          </cell>
        </row>
        <row r="463">
          <cell r="W463">
            <v>22.205445841167691</v>
          </cell>
          <cell r="X463">
            <v>21.894772932967832</v>
          </cell>
          <cell r="Y463">
            <v>1.7872766794091242</v>
          </cell>
          <cell r="Z463">
            <v>0.31796915098213757</v>
          </cell>
          <cell r="AA463">
            <v>9.2002326284908981E-2</v>
          </cell>
          <cell r="AC463">
            <v>0.47962550249999997</v>
          </cell>
          <cell r="AD463">
            <v>0.47291513735919999</v>
          </cell>
          <cell r="AE463">
            <v>3.8604200140800002E-2</v>
          </cell>
          <cell r="AF463">
            <v>6.8679600000000019E-3</v>
          </cell>
          <cell r="AG463">
            <v>1.9871999999999997E-3</v>
          </cell>
        </row>
        <row r="464">
          <cell r="W464">
            <v>22.056843431140756</v>
          </cell>
          <cell r="X464">
            <v>21.748249595940322</v>
          </cell>
          <cell r="Y464">
            <v>1.7753159368126961</v>
          </cell>
          <cell r="Z464">
            <v>0.31584125035415006</v>
          </cell>
          <cell r="AA464">
            <v>9.1386631940746116E-2</v>
          </cell>
          <cell r="AC464">
            <v>0.47962550249999997</v>
          </cell>
          <cell r="AD464">
            <v>0.47291513735919999</v>
          </cell>
          <cell r="AE464">
            <v>3.8604200140800002E-2</v>
          </cell>
          <cell r="AF464">
            <v>6.8679600000000019E-3</v>
          </cell>
          <cell r="AG464">
            <v>1.9871999999999997E-3</v>
          </cell>
        </row>
        <row r="465">
          <cell r="W465">
            <v>21.908241021113817</v>
          </cell>
          <cell r="X465">
            <v>21.601726258912809</v>
          </cell>
          <cell r="Y465">
            <v>1.7633551942162675</v>
          </cell>
          <cell r="Z465">
            <v>0.31371334972616244</v>
          </cell>
          <cell r="AA465">
            <v>9.0770937596583223E-2</v>
          </cell>
          <cell r="AC465">
            <v>0.47962550249999997</v>
          </cell>
          <cell r="AD465">
            <v>0.47291513735919999</v>
          </cell>
          <cell r="AE465">
            <v>3.8604200140800002E-2</v>
          </cell>
          <cell r="AF465">
            <v>6.8679600000000019E-3</v>
          </cell>
          <cell r="AG465">
            <v>1.9871999999999997E-3</v>
          </cell>
        </row>
        <row r="466">
          <cell r="W466">
            <v>21.759638611086885</v>
          </cell>
          <cell r="X466">
            <v>21.455202921885302</v>
          </cell>
          <cell r="Y466">
            <v>1.7513944516198396</v>
          </cell>
          <cell r="Z466">
            <v>0.31158544909817498</v>
          </cell>
          <cell r="AA466">
            <v>9.0155243252420372E-2</v>
          </cell>
          <cell r="AC466">
            <v>0.47962550249999997</v>
          </cell>
          <cell r="AD466">
            <v>0.47291513735919999</v>
          </cell>
          <cell r="AE466">
            <v>3.8604200140800002E-2</v>
          </cell>
          <cell r="AF466">
            <v>6.8679600000000019E-3</v>
          </cell>
          <cell r="AG466">
            <v>1.9871999999999997E-3</v>
          </cell>
        </row>
        <row r="467">
          <cell r="W467">
            <v>21.611036201059949</v>
          </cell>
          <cell r="X467">
            <v>21.308679584857792</v>
          </cell>
          <cell r="Y467">
            <v>1.7394337090234115</v>
          </cell>
          <cell r="Z467">
            <v>0.30945754847018742</v>
          </cell>
          <cell r="AA467">
            <v>8.9539548908257507E-2</v>
          </cell>
          <cell r="AC467">
            <v>0.47962550249999997</v>
          </cell>
          <cell r="AD467">
            <v>0.47291513735919999</v>
          </cell>
          <cell r="AE467">
            <v>3.8604200140800002E-2</v>
          </cell>
          <cell r="AF467">
            <v>6.8679600000000019E-3</v>
          </cell>
          <cell r="AG467">
            <v>1.9871999999999997E-3</v>
          </cell>
        </row>
        <row r="468">
          <cell r="W468">
            <v>21.462433791033014</v>
          </cell>
          <cell r="X468">
            <v>21.162156247830286</v>
          </cell>
          <cell r="Y468">
            <v>1.7274729664269832</v>
          </cell>
          <cell r="Z468">
            <v>0.3073296478421999</v>
          </cell>
          <cell r="AA468">
            <v>8.8923854564094629E-2</v>
          </cell>
          <cell r="AC468">
            <v>0.47962550249999997</v>
          </cell>
          <cell r="AD468">
            <v>0.47291513735919999</v>
          </cell>
          <cell r="AE468">
            <v>3.8604200140800002E-2</v>
          </cell>
          <cell r="AF468">
            <v>6.8679600000000019E-3</v>
          </cell>
          <cell r="AG468">
            <v>1.9871999999999997E-3</v>
          </cell>
        </row>
        <row r="469">
          <cell r="W469">
            <v>21.313831381006079</v>
          </cell>
          <cell r="X469">
            <v>21.015632910802772</v>
          </cell>
          <cell r="Y469">
            <v>1.7155122238305549</v>
          </cell>
          <cell r="Z469">
            <v>0.30520174721421228</v>
          </cell>
          <cell r="AA469">
            <v>8.830816021993175E-2</v>
          </cell>
          <cell r="AC469">
            <v>0.47962550249999997</v>
          </cell>
          <cell r="AD469">
            <v>0.47291513735919999</v>
          </cell>
          <cell r="AE469">
            <v>3.8604200140800002E-2</v>
          </cell>
          <cell r="AF469">
            <v>6.8679600000000019E-3</v>
          </cell>
          <cell r="AG469">
            <v>1.9871999999999997E-3</v>
          </cell>
        </row>
        <row r="470">
          <cell r="W470">
            <v>21.165228970979147</v>
          </cell>
          <cell r="X470">
            <v>20.869109573775265</v>
          </cell>
          <cell r="Y470">
            <v>1.703551481234127</v>
          </cell>
          <cell r="Z470">
            <v>0.30307384658622483</v>
          </cell>
          <cell r="AA470">
            <v>8.7692465875768885E-2</v>
          </cell>
          <cell r="AC470">
            <v>0.47962550249999997</v>
          </cell>
          <cell r="AD470">
            <v>0.47291513735919999</v>
          </cell>
          <cell r="AE470">
            <v>3.8604200140800002E-2</v>
          </cell>
          <cell r="AF470">
            <v>6.8679600000000019E-3</v>
          </cell>
          <cell r="AG470">
            <v>1.9871999999999997E-3</v>
          </cell>
        </row>
        <row r="471">
          <cell r="W471">
            <v>21.016626560952211</v>
          </cell>
          <cell r="X471">
            <v>20.722586236747755</v>
          </cell>
          <cell r="Y471">
            <v>1.6915907386376987</v>
          </cell>
          <cell r="Z471">
            <v>0.30094594595823726</v>
          </cell>
          <cell r="AA471">
            <v>8.707677153160602E-2</v>
          </cell>
          <cell r="AC471">
            <v>0.47962550249999997</v>
          </cell>
          <cell r="AD471">
            <v>0.47291513735919999</v>
          </cell>
          <cell r="AE471">
            <v>3.8604200140800002E-2</v>
          </cell>
          <cell r="AF471">
            <v>6.8679600000000019E-3</v>
          </cell>
          <cell r="AG471">
            <v>1.9871999999999997E-3</v>
          </cell>
        </row>
        <row r="472">
          <cell r="W472">
            <v>20.89402957267999</v>
          </cell>
          <cell r="X472">
            <v>20.601704483700061</v>
          </cell>
          <cell r="Y472">
            <v>1.6817231259956456</v>
          </cell>
          <cell r="Z472">
            <v>0.29919042794014755</v>
          </cell>
          <cell r="AA472">
            <v>8.656882369767166E-2</v>
          </cell>
          <cell r="AC472">
            <v>0.47962550249999997</v>
          </cell>
          <cell r="AD472">
            <v>0.47291513735919999</v>
          </cell>
          <cell r="AE472">
            <v>3.8604200140800002E-2</v>
          </cell>
          <cell r="AF472">
            <v>6.8679600000000019E-3</v>
          </cell>
          <cell r="AG472">
            <v>1.9871999999999997E-3</v>
          </cell>
        </row>
        <row r="473">
          <cell r="W473">
            <v>20.771432584407769</v>
          </cell>
          <cell r="X473">
            <v>20.480822730652363</v>
          </cell>
          <cell r="Y473">
            <v>1.6718555133535922</v>
          </cell>
          <cell r="Z473">
            <v>0.29743490992205784</v>
          </cell>
          <cell r="AA473">
            <v>8.6060875863737271E-2</v>
          </cell>
          <cell r="AC473">
            <v>0.47962550249999997</v>
          </cell>
          <cell r="AD473">
            <v>0.47291513735919999</v>
          </cell>
          <cell r="AE473">
            <v>3.8604200140800002E-2</v>
          </cell>
          <cell r="AF473">
            <v>6.8679600000000019E-3</v>
          </cell>
          <cell r="AG473">
            <v>1.9871999999999997E-3</v>
          </cell>
        </row>
        <row r="474">
          <cell r="W474">
            <v>20.648835596135548</v>
          </cell>
          <cell r="X474">
            <v>20.359940977604669</v>
          </cell>
          <cell r="Y474">
            <v>1.6619879007115392</v>
          </cell>
          <cell r="Z474">
            <v>0.29567939190396814</v>
          </cell>
          <cell r="AA474">
            <v>8.555292802980291E-2</v>
          </cell>
          <cell r="AC474">
            <v>0.47962550249999997</v>
          </cell>
          <cell r="AD474">
            <v>0.47291513735919999</v>
          </cell>
          <cell r="AE474">
            <v>3.8604200140800002E-2</v>
          </cell>
          <cell r="AF474">
            <v>6.8679600000000019E-3</v>
          </cell>
          <cell r="AG474">
            <v>1.9871999999999997E-3</v>
          </cell>
        </row>
        <row r="475">
          <cell r="W475">
            <v>20.526238607863323</v>
          </cell>
          <cell r="X475">
            <v>20.239059224556975</v>
          </cell>
          <cell r="Y475">
            <v>1.6521202880694856</v>
          </cell>
          <cell r="Z475">
            <v>0.29392387388587837</v>
          </cell>
          <cell r="AA475">
            <v>8.5044980195868536E-2</v>
          </cell>
          <cell r="AC475">
            <v>0.47962550249999997</v>
          </cell>
          <cell r="AD475">
            <v>0.47291513735919999</v>
          </cell>
          <cell r="AE475">
            <v>3.8604200140800002E-2</v>
          </cell>
          <cell r="AF475">
            <v>6.8679600000000019E-3</v>
          </cell>
          <cell r="AG475">
            <v>1.9871999999999997E-3</v>
          </cell>
        </row>
        <row r="476">
          <cell r="W476">
            <v>20.403641619591106</v>
          </cell>
          <cell r="X476">
            <v>20.118177471509281</v>
          </cell>
          <cell r="Y476">
            <v>1.6422526754274327</v>
          </cell>
          <cell r="Z476">
            <v>0.29216835586778866</v>
          </cell>
          <cell r="AA476">
            <v>8.4537032361934175E-2</v>
          </cell>
          <cell r="AC476">
            <v>0.47962550249999997</v>
          </cell>
          <cell r="AD476">
            <v>0.47291513735919999</v>
          </cell>
          <cell r="AE476">
            <v>3.8604200140800002E-2</v>
          </cell>
          <cell r="AF476">
            <v>6.8679600000000019E-3</v>
          </cell>
          <cell r="AG476">
            <v>1.9871999999999997E-3</v>
          </cell>
        </row>
        <row r="477">
          <cell r="W477">
            <v>20.281044631318881</v>
          </cell>
          <cell r="X477">
            <v>19.997295718461583</v>
          </cell>
          <cell r="Y477">
            <v>1.6323850627853793</v>
          </cell>
          <cell r="Z477">
            <v>0.29041283784969896</v>
          </cell>
          <cell r="AA477">
            <v>8.4029084527999801E-2</v>
          </cell>
          <cell r="AC477">
            <v>0.47962550249999997</v>
          </cell>
          <cell r="AD477">
            <v>0.47291513735919999</v>
          </cell>
          <cell r="AE477">
            <v>3.8604200140800002E-2</v>
          </cell>
          <cell r="AF477">
            <v>6.8679600000000019E-3</v>
          </cell>
          <cell r="AG477">
            <v>1.9871999999999997E-3</v>
          </cell>
        </row>
        <row r="478">
          <cell r="W478">
            <v>20.158447643046664</v>
          </cell>
          <cell r="X478">
            <v>19.876413965413889</v>
          </cell>
          <cell r="Y478">
            <v>1.6225174501433262</v>
          </cell>
          <cell r="Z478">
            <v>0.28865731983160925</v>
          </cell>
          <cell r="AA478">
            <v>8.352113669406544E-2</v>
          </cell>
          <cell r="AC478">
            <v>0.47962550249999997</v>
          </cell>
          <cell r="AD478">
            <v>0.47291513735919999</v>
          </cell>
          <cell r="AE478">
            <v>3.8604200140800002E-2</v>
          </cell>
          <cell r="AF478">
            <v>6.8679600000000019E-3</v>
          </cell>
          <cell r="AG478">
            <v>1.9871999999999997E-3</v>
          </cell>
        </row>
        <row r="479">
          <cell r="W479">
            <v>20.035850654774439</v>
          </cell>
          <cell r="X479">
            <v>19.755532212366191</v>
          </cell>
          <cell r="Y479">
            <v>1.6126498375012728</v>
          </cell>
          <cell r="Z479">
            <v>0.28690180181351949</v>
          </cell>
          <cell r="AA479">
            <v>8.3013188860131065E-2</v>
          </cell>
          <cell r="AC479">
            <v>0.47962550249999997</v>
          </cell>
          <cell r="AD479">
            <v>0.47291513735919999</v>
          </cell>
          <cell r="AE479">
            <v>3.8604200140800002E-2</v>
          </cell>
          <cell r="AF479">
            <v>6.8679600000000019E-3</v>
          </cell>
          <cell r="AG479">
            <v>1.9871999999999997E-3</v>
          </cell>
        </row>
        <row r="480">
          <cell r="W480">
            <v>19.913253666502218</v>
          </cell>
          <cell r="X480">
            <v>19.634650459318497</v>
          </cell>
          <cell r="Y480">
            <v>1.6027822248592196</v>
          </cell>
          <cell r="Z480">
            <v>0.28514628379542983</v>
          </cell>
          <cell r="AA480">
            <v>8.2505241026196705E-2</v>
          </cell>
          <cell r="AC480">
            <v>0.47962550249999997</v>
          </cell>
          <cell r="AD480">
            <v>0.47291513735919999</v>
          </cell>
          <cell r="AE480">
            <v>3.8604200140800002E-2</v>
          </cell>
          <cell r="AF480">
            <v>6.8679600000000019E-3</v>
          </cell>
          <cell r="AG480">
            <v>1.9871999999999997E-3</v>
          </cell>
        </row>
        <row r="481">
          <cell r="W481">
            <v>19.790656678229997</v>
          </cell>
          <cell r="X481">
            <v>19.513768706270803</v>
          </cell>
          <cell r="Y481">
            <v>1.5929146122171662</v>
          </cell>
          <cell r="Z481">
            <v>0.28339076577734007</v>
          </cell>
          <cell r="AA481">
            <v>8.199729319226233E-2</v>
          </cell>
          <cell r="AC481">
            <v>0.47962550249999997</v>
          </cell>
          <cell r="AD481">
            <v>0.47291513735919999</v>
          </cell>
          <cell r="AE481">
            <v>3.8604200140800002E-2</v>
          </cell>
          <cell r="AF481">
            <v>6.8679600000000019E-3</v>
          </cell>
          <cell r="AG481">
            <v>1.9871999999999997E-3</v>
          </cell>
        </row>
        <row r="482">
          <cell r="W482">
            <v>19.668059689957776</v>
          </cell>
          <cell r="X482">
            <v>19.392886953223108</v>
          </cell>
          <cell r="Y482">
            <v>1.5830469995751131</v>
          </cell>
          <cell r="Z482">
            <v>0.28163524775925036</v>
          </cell>
          <cell r="AA482">
            <v>8.1489345358327955E-2</v>
          </cell>
          <cell r="AC482">
            <v>0.47962550249999997</v>
          </cell>
          <cell r="AD482">
            <v>0.47291513735919999</v>
          </cell>
          <cell r="AE482">
            <v>3.8604200140800002E-2</v>
          </cell>
          <cell r="AF482">
            <v>6.8679600000000019E-3</v>
          </cell>
          <cell r="AG482">
            <v>1.9871999999999997E-3</v>
          </cell>
        </row>
        <row r="483">
          <cell r="W483">
            <v>19.545462701685555</v>
          </cell>
          <cell r="X483">
            <v>19.272005200175411</v>
          </cell>
          <cell r="Y483">
            <v>1.5731793869330597</v>
          </cell>
          <cell r="Z483">
            <v>0.2798797297411606</v>
          </cell>
          <cell r="AA483">
            <v>8.0981397524393581E-2</v>
          </cell>
          <cell r="AC483">
            <v>0.47962550249999997</v>
          </cell>
          <cell r="AD483">
            <v>0.47291513735919999</v>
          </cell>
          <cell r="AE483">
            <v>3.8604200140800002E-2</v>
          </cell>
          <cell r="AF483">
            <v>6.8679600000000019E-3</v>
          </cell>
          <cell r="AG483">
            <v>1.9871999999999997E-3</v>
          </cell>
        </row>
        <row r="484">
          <cell r="W484">
            <v>19.422865713413334</v>
          </cell>
          <cell r="X484">
            <v>19.151123447127716</v>
          </cell>
          <cell r="Y484">
            <v>1.5633117742910065</v>
          </cell>
          <cell r="Z484">
            <v>0.27812421172307095</v>
          </cell>
          <cell r="AA484">
            <v>8.047344969045922E-2</v>
          </cell>
          <cell r="AC484">
            <v>0.47962550249999997</v>
          </cell>
          <cell r="AD484">
            <v>0.47291513735919999</v>
          </cell>
          <cell r="AE484">
            <v>3.8604200140800002E-2</v>
          </cell>
          <cell r="AF484">
            <v>6.8679600000000019E-3</v>
          </cell>
          <cell r="AG484">
            <v>1.9871999999999997E-3</v>
          </cell>
        </row>
        <row r="485">
          <cell r="W485">
            <v>19.300268725141109</v>
          </cell>
          <cell r="X485">
            <v>19.030241694080019</v>
          </cell>
          <cell r="Y485">
            <v>1.5534441616489532</v>
          </cell>
          <cell r="Z485">
            <v>0.27636869370498118</v>
          </cell>
          <cell r="AA485">
            <v>7.9965501856524845E-2</v>
          </cell>
          <cell r="AC485">
            <v>0.47962550249999997</v>
          </cell>
          <cell r="AD485">
            <v>0.47291513735919999</v>
          </cell>
          <cell r="AE485">
            <v>3.8604200140800002E-2</v>
          </cell>
          <cell r="AF485">
            <v>6.8679600000000019E-3</v>
          </cell>
          <cell r="AG485">
            <v>1.9871999999999997E-3</v>
          </cell>
        </row>
        <row r="486">
          <cell r="W486">
            <v>19.177671736868895</v>
          </cell>
          <cell r="X486">
            <v>18.909359941032328</v>
          </cell>
          <cell r="Y486">
            <v>1.5435765490069002</v>
          </cell>
          <cell r="Z486">
            <v>0.27461317568689153</v>
          </cell>
          <cell r="AA486">
            <v>7.9457554022590499E-2</v>
          </cell>
          <cell r="AC486">
            <v>0.47962550249999997</v>
          </cell>
          <cell r="AD486">
            <v>0.47291513735919999</v>
          </cell>
          <cell r="AE486">
            <v>3.8604200140800002E-2</v>
          </cell>
          <cell r="AF486">
            <v>6.8679600000000019E-3</v>
          </cell>
          <cell r="AG486">
            <v>1.9871999999999997E-3</v>
          </cell>
        </row>
        <row r="487">
          <cell r="W487">
            <v>19.055074748596667</v>
          </cell>
          <cell r="X487">
            <v>18.78847818798463</v>
          </cell>
          <cell r="Y487">
            <v>1.5337089363648466</v>
          </cell>
          <cell r="Z487">
            <v>0.27285765766880177</v>
          </cell>
          <cell r="AA487">
            <v>7.894960618865611E-2</v>
          </cell>
          <cell r="AC487">
            <v>0.47962550249999997</v>
          </cell>
          <cell r="AD487">
            <v>0.47291513735919999</v>
          </cell>
          <cell r="AE487">
            <v>3.8604200140800002E-2</v>
          </cell>
          <cell r="AF487">
            <v>6.8679600000000019E-3</v>
          </cell>
          <cell r="AG487">
            <v>1.9871999999999997E-3</v>
          </cell>
        </row>
        <row r="488">
          <cell r="W488">
            <v>18.932477760324453</v>
          </cell>
          <cell r="X488">
            <v>18.667596434936939</v>
          </cell>
          <cell r="Y488">
            <v>1.5238413237227937</v>
          </cell>
          <cell r="Z488">
            <v>0.27110213965071212</v>
          </cell>
          <cell r="AA488">
            <v>7.8441658354721763E-2</v>
          </cell>
          <cell r="AC488">
            <v>0.47962550249999997</v>
          </cell>
          <cell r="AD488">
            <v>0.47291513735919999</v>
          </cell>
          <cell r="AE488">
            <v>3.8604200140800002E-2</v>
          </cell>
          <cell r="AF488">
            <v>6.8679600000000019E-3</v>
          </cell>
          <cell r="AG488">
            <v>1.9871999999999997E-3</v>
          </cell>
        </row>
        <row r="489">
          <cell r="W489">
            <v>18.809880772052228</v>
          </cell>
          <cell r="X489">
            <v>18.546714681889242</v>
          </cell>
          <cell r="Y489">
            <v>1.5139737110807403</v>
          </cell>
          <cell r="Z489">
            <v>0.26934662163262235</v>
          </cell>
          <cell r="AA489">
            <v>7.7933710520787389E-2</v>
          </cell>
          <cell r="AC489">
            <v>0.47962550249999997</v>
          </cell>
          <cell r="AD489">
            <v>0.47291513735919999</v>
          </cell>
          <cell r="AE489">
            <v>3.8604200140800002E-2</v>
          </cell>
          <cell r="AF489">
            <v>6.8679600000000019E-3</v>
          </cell>
          <cell r="AG489">
            <v>1.9871999999999997E-3</v>
          </cell>
        </row>
        <row r="490">
          <cell r="W490">
            <v>18.687283783780007</v>
          </cell>
          <cell r="X490">
            <v>18.425832928841547</v>
          </cell>
          <cell r="Y490">
            <v>1.5041060984386874</v>
          </cell>
          <cell r="Z490">
            <v>0.26759110361453264</v>
          </cell>
          <cell r="AA490">
            <v>7.7425762686853014E-2</v>
          </cell>
          <cell r="AC490">
            <v>0.47962550249999997</v>
          </cell>
          <cell r="AD490">
            <v>0.47291513735919999</v>
          </cell>
          <cell r="AE490">
            <v>3.8604200140800002E-2</v>
          </cell>
          <cell r="AF490">
            <v>6.8679600000000019E-3</v>
          </cell>
          <cell r="AG490">
            <v>1.9871999999999997E-3</v>
          </cell>
        </row>
        <row r="491">
          <cell r="W491">
            <v>18.564686795507786</v>
          </cell>
          <cell r="X491">
            <v>18.30495117579385</v>
          </cell>
          <cell r="Y491">
            <v>1.4942384857966338</v>
          </cell>
          <cell r="Z491">
            <v>0.26583558559644294</v>
          </cell>
          <cell r="AA491">
            <v>7.691781485291864E-2</v>
          </cell>
          <cell r="AC491">
            <v>0.47962550249999997</v>
          </cell>
          <cell r="AD491">
            <v>0.47291513735919999</v>
          </cell>
          <cell r="AE491">
            <v>3.8604200140800002E-2</v>
          </cell>
          <cell r="AF491">
            <v>6.8679600000000019E-3</v>
          </cell>
          <cell r="AG491">
            <v>1.9871999999999997E-3</v>
          </cell>
        </row>
        <row r="492">
          <cell r="W492">
            <v>18.442089807235565</v>
          </cell>
          <cell r="X492">
            <v>18.184069422746155</v>
          </cell>
          <cell r="Y492">
            <v>1.4843708731545808</v>
          </cell>
          <cell r="Z492">
            <v>0.26408006757835323</v>
          </cell>
          <cell r="AA492">
            <v>7.6409867018984279E-2</v>
          </cell>
          <cell r="AC492">
            <v>0.47962550249999997</v>
          </cell>
          <cell r="AD492">
            <v>0.47291513735919999</v>
          </cell>
          <cell r="AE492">
            <v>3.8604200140800002E-2</v>
          </cell>
          <cell r="AF492">
            <v>6.8679600000000019E-3</v>
          </cell>
          <cell r="AG492">
            <v>1.9871999999999997E-3</v>
          </cell>
        </row>
        <row r="493">
          <cell r="W493">
            <v>18.319492818963344</v>
          </cell>
          <cell r="X493">
            <v>18.063187669698458</v>
          </cell>
          <cell r="Y493">
            <v>1.4745032605125274</v>
          </cell>
          <cell r="Z493">
            <v>0.26232454956026346</v>
          </cell>
          <cell r="AA493">
            <v>7.5901919185049904E-2</v>
          </cell>
          <cell r="AC493">
            <v>0.47962550249999997</v>
          </cell>
          <cell r="AD493">
            <v>0.47291513735919999</v>
          </cell>
          <cell r="AE493">
            <v>3.8604200140800002E-2</v>
          </cell>
          <cell r="AF493">
            <v>6.8679600000000019E-3</v>
          </cell>
          <cell r="AG493">
            <v>1.9871999999999997E-3</v>
          </cell>
        </row>
        <row r="494">
          <cell r="W494">
            <v>18.196895830691123</v>
          </cell>
          <cell r="X494">
            <v>17.942305916650767</v>
          </cell>
          <cell r="Y494">
            <v>1.4646356478704743</v>
          </cell>
          <cell r="Z494">
            <v>0.26056903154217376</v>
          </cell>
          <cell r="AA494">
            <v>7.5393971351115543E-2</v>
          </cell>
          <cell r="AC494">
            <v>0.47962550249999997</v>
          </cell>
          <cell r="AD494">
            <v>0.47291513735919999</v>
          </cell>
          <cell r="AE494">
            <v>3.8604200140800002E-2</v>
          </cell>
          <cell r="AF494">
            <v>6.8679600000000019E-3</v>
          </cell>
          <cell r="AG494">
            <v>1.9871999999999997E-3</v>
          </cell>
        </row>
        <row r="495">
          <cell r="W495">
            <v>18.074298842418898</v>
          </cell>
          <cell r="X495">
            <v>17.821424163603069</v>
          </cell>
          <cell r="Y495">
            <v>1.4547680352284209</v>
          </cell>
          <cell r="Z495">
            <v>0.25881351352408405</v>
          </cell>
          <cell r="AA495">
            <v>7.4886023517181169E-2</v>
          </cell>
          <cell r="AC495">
            <v>0.47962550249999997</v>
          </cell>
          <cell r="AD495">
            <v>0.47291513735919999</v>
          </cell>
          <cell r="AE495">
            <v>3.8604200140800002E-2</v>
          </cell>
          <cell r="AF495">
            <v>6.8679600000000019E-3</v>
          </cell>
          <cell r="AG495">
            <v>1.9871999999999997E-3</v>
          </cell>
        </row>
        <row r="496">
          <cell r="W496">
            <v>17.95170185414668</v>
          </cell>
          <cell r="X496">
            <v>17.700542410555375</v>
          </cell>
          <cell r="Y496">
            <v>1.4449004225863677</v>
          </cell>
          <cell r="Z496">
            <v>0.25705799550599434</v>
          </cell>
          <cell r="AA496">
            <v>7.4378075683246808E-2</v>
          </cell>
          <cell r="AC496">
            <v>0.47962550249999997</v>
          </cell>
          <cell r="AD496">
            <v>0.47291513735919999</v>
          </cell>
          <cell r="AE496">
            <v>3.8604200140800002E-2</v>
          </cell>
          <cell r="AF496">
            <v>6.8679600000000019E-3</v>
          </cell>
          <cell r="AG496">
            <v>1.9871999999999997E-3</v>
          </cell>
        </row>
        <row r="497">
          <cell r="W497">
            <v>17.829104865874456</v>
          </cell>
          <cell r="X497">
            <v>17.579660657507677</v>
          </cell>
          <cell r="Y497">
            <v>1.4350328099443144</v>
          </cell>
          <cell r="Z497">
            <v>0.25530247748790458</v>
          </cell>
          <cell r="AA497">
            <v>7.3870127849312434E-2</v>
          </cell>
          <cell r="AC497">
            <v>0.47962550249999997</v>
          </cell>
          <cell r="AD497">
            <v>0.47291513735919999</v>
          </cell>
          <cell r="AE497">
            <v>3.8604200140800002E-2</v>
          </cell>
          <cell r="AF497">
            <v>6.8679600000000019E-3</v>
          </cell>
          <cell r="AG497">
            <v>1.9871999999999997E-3</v>
          </cell>
        </row>
        <row r="498">
          <cell r="W498">
            <v>17.706507877602238</v>
          </cell>
          <cell r="X498">
            <v>17.458778904459983</v>
          </cell>
          <cell r="Y498">
            <v>1.4251651973022612</v>
          </cell>
          <cell r="Z498">
            <v>0.25354695946981487</v>
          </cell>
          <cell r="AA498">
            <v>7.3362180015378073E-2</v>
          </cell>
          <cell r="AC498">
            <v>0.47962550249999997</v>
          </cell>
          <cell r="AD498">
            <v>0.47291513735919999</v>
          </cell>
          <cell r="AE498">
            <v>3.8604200140800002E-2</v>
          </cell>
          <cell r="AF498">
            <v>6.8679600000000019E-3</v>
          </cell>
          <cell r="AG498">
            <v>1.9871999999999997E-3</v>
          </cell>
        </row>
        <row r="499">
          <cell r="W499">
            <v>17.583910889330014</v>
          </cell>
          <cell r="X499">
            <v>17.337897151412285</v>
          </cell>
          <cell r="Y499">
            <v>1.4152975846602078</v>
          </cell>
          <cell r="Z499">
            <v>0.25179144145172516</v>
          </cell>
          <cell r="AA499">
            <v>7.2854232181443684E-2</v>
          </cell>
          <cell r="AC499">
            <v>0.47962550249999997</v>
          </cell>
          <cell r="AD499">
            <v>0.47291513735919999</v>
          </cell>
          <cell r="AE499">
            <v>3.8604200140800002E-2</v>
          </cell>
          <cell r="AF499">
            <v>6.8679600000000019E-3</v>
          </cell>
          <cell r="AG499">
            <v>1.9871999999999997E-3</v>
          </cell>
        </row>
        <row r="500">
          <cell r="W500">
            <v>17.461313901057792</v>
          </cell>
          <cell r="X500">
            <v>17.217015398364591</v>
          </cell>
          <cell r="Y500">
            <v>1.4054299720181547</v>
          </cell>
          <cell r="Z500">
            <v>0.25003592343363545</v>
          </cell>
          <cell r="AA500">
            <v>7.2346284347509324E-2</v>
          </cell>
          <cell r="AC500">
            <v>0.47962550249999997</v>
          </cell>
          <cell r="AD500">
            <v>0.47291513735919999</v>
          </cell>
          <cell r="AE500">
            <v>3.8604200140800002E-2</v>
          </cell>
          <cell r="AF500">
            <v>6.8679600000000019E-3</v>
          </cell>
          <cell r="AG500">
            <v>1.9871999999999997E-3</v>
          </cell>
        </row>
        <row r="501">
          <cell r="W501">
            <v>17.338716912785575</v>
          </cell>
          <cell r="X501">
            <v>17.0961336453169</v>
          </cell>
          <cell r="Y501">
            <v>1.3955623593761015</v>
          </cell>
          <cell r="Z501">
            <v>0.24828040541554575</v>
          </cell>
          <cell r="AA501">
            <v>7.1838336513574963E-2</v>
          </cell>
          <cell r="AC501">
            <v>0.47962550249999997</v>
          </cell>
          <cell r="AD501">
            <v>0.47291513735919999</v>
          </cell>
          <cell r="AE501">
            <v>3.8604200140800002E-2</v>
          </cell>
          <cell r="AF501">
            <v>6.8679600000000019E-3</v>
          </cell>
          <cell r="AG501">
            <v>1.9871999999999997E-3</v>
          </cell>
        </row>
        <row r="502">
          <cell r="W502">
            <v>17.237574397460989</v>
          </cell>
          <cell r="X502">
            <v>16.996406199052547</v>
          </cell>
          <cell r="Y502">
            <v>1.3874215789464073</v>
          </cell>
          <cell r="Z502">
            <v>0.2468321030506217</v>
          </cell>
          <cell r="AA502">
            <v>7.1419279550579098E-2</v>
          </cell>
          <cell r="AC502">
            <v>0.47962550249999997</v>
          </cell>
          <cell r="AD502">
            <v>0.47291513735919999</v>
          </cell>
          <cell r="AE502">
            <v>3.8604200140800002E-2</v>
          </cell>
          <cell r="AF502">
            <v>6.8679600000000019E-3</v>
          </cell>
          <cell r="AG502">
            <v>1.9871999999999997E-3</v>
          </cell>
        </row>
        <row r="503">
          <cell r="W503">
            <v>17.13643188213641</v>
          </cell>
          <cell r="X503">
            <v>16.896678752788201</v>
          </cell>
          <cell r="Y503">
            <v>1.3792807985167137</v>
          </cell>
          <cell r="Z503">
            <v>0.24538380068569773</v>
          </cell>
          <cell r="AA503">
            <v>7.1000222587583262E-2</v>
          </cell>
          <cell r="AC503">
            <v>0.47962550249999997</v>
          </cell>
          <cell r="AD503">
            <v>0.47291513735919999</v>
          </cell>
          <cell r="AE503">
            <v>3.8604200140800002E-2</v>
          </cell>
          <cell r="AF503">
            <v>6.8679600000000019E-3</v>
          </cell>
          <cell r="AG503">
            <v>1.9871999999999997E-3</v>
          </cell>
        </row>
        <row r="504">
          <cell r="W504">
            <v>17.035289366811828</v>
          </cell>
          <cell r="X504">
            <v>16.796951306523855</v>
          </cell>
          <cell r="Y504">
            <v>1.3711400180870199</v>
          </cell>
          <cell r="Z504">
            <v>0.24393549832077371</v>
          </cell>
          <cell r="AA504">
            <v>7.0581165624587411E-2</v>
          </cell>
          <cell r="AC504">
            <v>0.47962550249999997</v>
          </cell>
          <cell r="AD504">
            <v>0.47291513735919999</v>
          </cell>
          <cell r="AE504">
            <v>3.8604200140800002E-2</v>
          </cell>
          <cell r="AF504">
            <v>6.8679600000000019E-3</v>
          </cell>
          <cell r="AG504">
            <v>1.9871999999999997E-3</v>
          </cell>
        </row>
        <row r="505">
          <cell r="W505">
            <v>16.934146851487242</v>
          </cell>
          <cell r="X505">
            <v>16.697223860259502</v>
          </cell>
          <cell r="Y505">
            <v>1.3629992376573257</v>
          </cell>
          <cell r="Z505">
            <v>0.24248719595584964</v>
          </cell>
          <cell r="AA505">
            <v>7.0162108661591532E-2</v>
          </cell>
          <cell r="AC505">
            <v>0.47962550249999997</v>
          </cell>
          <cell r="AD505">
            <v>0.47291513735919999</v>
          </cell>
          <cell r="AE505">
            <v>3.8604200140800002E-2</v>
          </cell>
          <cell r="AF505">
            <v>6.8679600000000019E-3</v>
          </cell>
          <cell r="AG505">
            <v>1.9871999999999997E-3</v>
          </cell>
        </row>
        <row r="506">
          <cell r="W506">
            <v>16.833004336162659</v>
          </cell>
          <cell r="X506">
            <v>16.597496413995152</v>
          </cell>
          <cell r="Y506">
            <v>1.3548584572276317</v>
          </cell>
          <cell r="Z506">
            <v>0.24103889359092565</v>
          </cell>
          <cell r="AA506">
            <v>6.9743051698595682E-2</v>
          </cell>
          <cell r="AC506">
            <v>0.47962550249999997</v>
          </cell>
          <cell r="AD506">
            <v>0.47291513735919999</v>
          </cell>
          <cell r="AE506">
            <v>3.8604200140800002E-2</v>
          </cell>
          <cell r="AF506">
            <v>6.8679600000000019E-3</v>
          </cell>
          <cell r="AG506">
            <v>1.9871999999999997E-3</v>
          </cell>
        </row>
        <row r="507">
          <cell r="W507">
            <v>16.73186182083808</v>
          </cell>
          <cell r="X507">
            <v>16.49776896773081</v>
          </cell>
          <cell r="Y507">
            <v>1.3467176767979381</v>
          </cell>
          <cell r="Z507">
            <v>0.23959059122600168</v>
          </cell>
          <cell r="AA507">
            <v>6.9323994735599845E-2</v>
          </cell>
          <cell r="AC507">
            <v>0.47962550249999997</v>
          </cell>
          <cell r="AD507">
            <v>0.47291513735919999</v>
          </cell>
          <cell r="AE507">
            <v>3.8604200140800002E-2</v>
          </cell>
          <cell r="AF507">
            <v>6.8679600000000019E-3</v>
          </cell>
          <cell r="AG507">
            <v>1.9871999999999997E-3</v>
          </cell>
        </row>
        <row r="508">
          <cell r="W508">
            <v>16.630719305513495</v>
          </cell>
          <cell r="X508">
            <v>16.398041521466457</v>
          </cell>
          <cell r="Y508">
            <v>1.3385768963682438</v>
          </cell>
          <cell r="Z508">
            <v>0.23814228886107761</v>
          </cell>
          <cell r="AA508">
            <v>6.890493777260398E-2</v>
          </cell>
          <cell r="AC508">
            <v>0.47962550249999997</v>
          </cell>
          <cell r="AD508">
            <v>0.47291513735919999</v>
          </cell>
          <cell r="AE508">
            <v>3.8604200140800002E-2</v>
          </cell>
          <cell r="AF508">
            <v>6.8679600000000019E-3</v>
          </cell>
          <cell r="AG508">
            <v>1.9871999999999997E-3</v>
          </cell>
        </row>
        <row r="509">
          <cell r="W509">
            <v>16.529576790188912</v>
          </cell>
          <cell r="X509">
            <v>16.298314075202107</v>
          </cell>
          <cell r="Y509">
            <v>1.33043611593855</v>
          </cell>
          <cell r="Z509">
            <v>0.23669398649615359</v>
          </cell>
          <cell r="AA509">
            <v>6.848588080960813E-2</v>
          </cell>
          <cell r="AC509">
            <v>0.47962550249999997</v>
          </cell>
          <cell r="AD509">
            <v>0.47291513735919999</v>
          </cell>
          <cell r="AE509">
            <v>3.8604200140800002E-2</v>
          </cell>
          <cell r="AF509">
            <v>6.8679600000000019E-3</v>
          </cell>
          <cell r="AG509">
            <v>1.9871999999999997E-3</v>
          </cell>
        </row>
        <row r="510">
          <cell r="W510">
            <v>16.42843427486433</v>
          </cell>
          <cell r="X510">
            <v>16.198586628937761</v>
          </cell>
          <cell r="Y510">
            <v>1.322295335508856</v>
          </cell>
          <cell r="Z510">
            <v>0.23524568413122957</v>
          </cell>
          <cell r="AA510">
            <v>6.8066823846612265E-2</v>
          </cell>
          <cell r="AC510">
            <v>0.47962550249999997</v>
          </cell>
          <cell r="AD510">
            <v>0.47291513735919999</v>
          </cell>
          <cell r="AE510">
            <v>3.8604200140800002E-2</v>
          </cell>
          <cell r="AF510">
            <v>6.8679600000000019E-3</v>
          </cell>
          <cell r="AG510">
            <v>1.9871999999999997E-3</v>
          </cell>
        </row>
        <row r="511">
          <cell r="W511">
            <v>16.327291759539747</v>
          </cell>
          <cell r="X511">
            <v>16.098859182673412</v>
          </cell>
          <cell r="Y511">
            <v>1.3141545550791622</v>
          </cell>
          <cell r="Z511">
            <v>0.23379738176630557</v>
          </cell>
          <cell r="AA511">
            <v>6.7647766883616414E-2</v>
          </cell>
          <cell r="AC511">
            <v>0.47962550249999997</v>
          </cell>
          <cell r="AD511">
            <v>0.47291513735919999</v>
          </cell>
          <cell r="AE511">
            <v>3.8604200140800002E-2</v>
          </cell>
          <cell r="AF511">
            <v>6.8679600000000019E-3</v>
          </cell>
          <cell r="AG511">
            <v>1.9871999999999997E-3</v>
          </cell>
        </row>
        <row r="512">
          <cell r="W512">
            <v>16.226149244215165</v>
          </cell>
          <cell r="X512">
            <v>15.999131736409064</v>
          </cell>
          <cell r="Y512">
            <v>1.3060137746494682</v>
          </cell>
          <cell r="Z512">
            <v>0.23234907940138155</v>
          </cell>
          <cell r="AA512">
            <v>6.7228709920620564E-2</v>
          </cell>
          <cell r="AC512">
            <v>0.47962550249999997</v>
          </cell>
          <cell r="AD512">
            <v>0.47291513735919999</v>
          </cell>
          <cell r="AE512">
            <v>3.8604200140800002E-2</v>
          </cell>
          <cell r="AF512">
            <v>6.8679600000000019E-3</v>
          </cell>
          <cell r="AG512">
            <v>1.9871999999999997E-3</v>
          </cell>
        </row>
        <row r="513">
          <cell r="W513">
            <v>16.125006728890583</v>
          </cell>
          <cell r="X513">
            <v>15.899404290144714</v>
          </cell>
          <cell r="Y513">
            <v>1.2978729942197742</v>
          </cell>
          <cell r="Z513">
            <v>0.23090077703645753</v>
          </cell>
          <cell r="AA513">
            <v>6.6809652957624713E-2</v>
          </cell>
          <cell r="AC513">
            <v>0.47962550249999997</v>
          </cell>
          <cell r="AD513">
            <v>0.47291513735919999</v>
          </cell>
          <cell r="AE513">
            <v>3.8604200140800002E-2</v>
          </cell>
          <cell r="AF513">
            <v>6.8679600000000019E-3</v>
          </cell>
          <cell r="AG513">
            <v>1.9871999999999997E-3</v>
          </cell>
        </row>
        <row r="514">
          <cell r="W514">
            <v>16.023864213566</v>
          </cell>
          <cell r="X514">
            <v>15.799676843880366</v>
          </cell>
          <cell r="Y514">
            <v>1.2897322137900804</v>
          </cell>
          <cell r="Z514">
            <v>0.22945247467153351</v>
          </cell>
          <cell r="AA514">
            <v>6.6390595994628862E-2</v>
          </cell>
          <cell r="AC514">
            <v>0.47962550249999997</v>
          </cell>
          <cell r="AD514">
            <v>0.47291513735919999</v>
          </cell>
          <cell r="AE514">
            <v>3.8604200140800002E-2</v>
          </cell>
          <cell r="AF514">
            <v>6.8679600000000019E-3</v>
          </cell>
          <cell r="AG514">
            <v>1.9871999999999997E-3</v>
          </cell>
        </row>
        <row r="515">
          <cell r="W515">
            <v>15.922721698241418</v>
          </cell>
          <cell r="X515">
            <v>15.699949397616017</v>
          </cell>
          <cell r="Y515">
            <v>1.2815914333603864</v>
          </cell>
          <cell r="Z515">
            <v>0.22800417230660949</v>
          </cell>
          <cell r="AA515">
            <v>6.5971539031633011E-2</v>
          </cell>
          <cell r="AC515">
            <v>0.47962550249999997</v>
          </cell>
          <cell r="AD515">
            <v>0.47291513735919999</v>
          </cell>
          <cell r="AE515">
            <v>3.8604200140800002E-2</v>
          </cell>
          <cell r="AF515">
            <v>6.8679600000000019E-3</v>
          </cell>
          <cell r="AG515">
            <v>1.9871999999999997E-3</v>
          </cell>
        </row>
        <row r="516">
          <cell r="W516">
            <v>15.821579182916835</v>
          </cell>
          <cell r="X516">
            <v>15.600221951351669</v>
          </cell>
          <cell r="Y516">
            <v>1.2734506529306926</v>
          </cell>
          <cell r="Z516">
            <v>0.22655586994168547</v>
          </cell>
          <cell r="AA516">
            <v>6.5552482068637147E-2</v>
          </cell>
          <cell r="AC516">
            <v>0.47962550249999997</v>
          </cell>
          <cell r="AD516">
            <v>0.47291513735919999</v>
          </cell>
          <cell r="AE516">
            <v>3.8604200140800002E-2</v>
          </cell>
          <cell r="AF516">
            <v>6.8679600000000019E-3</v>
          </cell>
          <cell r="AG516">
            <v>1.9871999999999997E-3</v>
          </cell>
        </row>
        <row r="517">
          <cell r="W517">
            <v>15.720436667592253</v>
          </cell>
          <cell r="X517">
            <v>15.500494505087321</v>
          </cell>
          <cell r="Y517">
            <v>1.2653098725009986</v>
          </cell>
          <cell r="Z517">
            <v>0.22510756757676148</v>
          </cell>
          <cell r="AA517">
            <v>6.5133425105641296E-2</v>
          </cell>
          <cell r="AC517">
            <v>0.47962550249999997</v>
          </cell>
          <cell r="AD517">
            <v>0.47291513735919999</v>
          </cell>
          <cell r="AE517">
            <v>3.8604200140800002E-2</v>
          </cell>
          <cell r="AF517">
            <v>6.8679600000000019E-3</v>
          </cell>
          <cell r="AG517">
            <v>1.9871999999999997E-3</v>
          </cell>
        </row>
        <row r="518">
          <cell r="W518">
            <v>15.61929415226767</v>
          </cell>
          <cell r="X518">
            <v>15.400767058822971</v>
          </cell>
          <cell r="Y518">
            <v>1.2571690920713048</v>
          </cell>
          <cell r="Z518">
            <v>0.22365926521183746</v>
          </cell>
          <cell r="AA518">
            <v>6.4714368142645445E-2</v>
          </cell>
          <cell r="AC518">
            <v>0.47962550249999997</v>
          </cell>
          <cell r="AD518">
            <v>0.47291513735919999</v>
          </cell>
          <cell r="AE518">
            <v>3.8604200140800002E-2</v>
          </cell>
          <cell r="AF518">
            <v>6.8679600000000019E-3</v>
          </cell>
          <cell r="AG518">
            <v>1.9871999999999997E-3</v>
          </cell>
        </row>
        <row r="519">
          <cell r="W519">
            <v>15.518151636943088</v>
          </cell>
          <cell r="X519">
            <v>15.301039612558624</v>
          </cell>
          <cell r="Y519">
            <v>1.2490283116416108</v>
          </cell>
          <cell r="Z519">
            <v>0.22221096284691344</v>
          </cell>
          <cell r="AA519">
            <v>6.4295311179649595E-2</v>
          </cell>
          <cell r="AC519">
            <v>0.47962550249999997</v>
          </cell>
          <cell r="AD519">
            <v>0.47291513735919999</v>
          </cell>
          <cell r="AE519">
            <v>3.8604200140800002E-2</v>
          </cell>
          <cell r="AF519">
            <v>6.8679600000000019E-3</v>
          </cell>
          <cell r="AG519">
            <v>1.9871999999999997E-3</v>
          </cell>
        </row>
        <row r="520">
          <cell r="W520">
            <v>15.417009121618506</v>
          </cell>
          <cell r="X520">
            <v>15.201312166294276</v>
          </cell>
          <cell r="Y520">
            <v>1.240887531211917</v>
          </cell>
          <cell r="Z520">
            <v>0.22076266048198942</v>
          </cell>
          <cell r="AA520">
            <v>6.3876254216653744E-2</v>
          </cell>
          <cell r="AC520">
            <v>0.47962550249999997</v>
          </cell>
          <cell r="AD520">
            <v>0.47291513735919999</v>
          </cell>
          <cell r="AE520">
            <v>3.8604200140800002E-2</v>
          </cell>
          <cell r="AF520">
            <v>6.8679600000000019E-3</v>
          </cell>
          <cell r="AG520">
            <v>1.9871999999999997E-3</v>
          </cell>
        </row>
        <row r="521">
          <cell r="W521">
            <v>15.315866606293921</v>
          </cell>
          <cell r="X521">
            <v>15.101584720029924</v>
          </cell>
          <cell r="Y521">
            <v>1.232746750782223</v>
          </cell>
          <cell r="Z521">
            <v>0.2193143581170654</v>
          </cell>
          <cell r="AA521">
            <v>6.3457197253657879E-2</v>
          </cell>
          <cell r="AC521">
            <v>0.47962550249999997</v>
          </cell>
          <cell r="AD521">
            <v>0.47291513735919999</v>
          </cell>
          <cell r="AE521">
            <v>3.8604200140800002E-2</v>
          </cell>
          <cell r="AF521">
            <v>6.8679600000000019E-3</v>
          </cell>
          <cell r="AG521">
            <v>1.9871999999999997E-3</v>
          </cell>
        </row>
        <row r="522">
          <cell r="W522">
            <v>15.214724090969341</v>
          </cell>
          <cell r="X522">
            <v>15.001857273765578</v>
          </cell>
          <cell r="Y522">
            <v>1.2246059703525292</v>
          </cell>
          <cell r="Z522">
            <v>0.21786605575214141</v>
          </cell>
          <cell r="AA522">
            <v>6.3038140290662029E-2</v>
          </cell>
          <cell r="AC522">
            <v>0.47962550249999997</v>
          </cell>
          <cell r="AD522">
            <v>0.47291513735919999</v>
          </cell>
          <cell r="AE522">
            <v>3.8604200140800002E-2</v>
          </cell>
          <cell r="AF522">
            <v>6.8679600000000019E-3</v>
          </cell>
          <cell r="AG522">
            <v>1.9871999999999997E-3</v>
          </cell>
        </row>
        <row r="523">
          <cell r="W523">
            <v>15.113581575644758</v>
          </cell>
          <cell r="X523">
            <v>14.902129827501231</v>
          </cell>
          <cell r="Y523">
            <v>1.2164651899228351</v>
          </cell>
          <cell r="Z523">
            <v>0.21641775338721739</v>
          </cell>
          <cell r="AA523">
            <v>6.2619083327666178E-2</v>
          </cell>
          <cell r="AC523">
            <v>0.47962550249999997</v>
          </cell>
          <cell r="AD523">
            <v>0.47291513735919999</v>
          </cell>
          <cell r="AE523">
            <v>3.8604200140800002E-2</v>
          </cell>
          <cell r="AF523">
            <v>6.8679600000000019E-3</v>
          </cell>
          <cell r="AG523">
            <v>1.9871999999999997E-3</v>
          </cell>
        </row>
        <row r="524">
          <cell r="W524">
            <v>15.012439060320174</v>
          </cell>
          <cell r="X524">
            <v>14.802402381236879</v>
          </cell>
          <cell r="Y524">
            <v>1.2083244094931411</v>
          </cell>
          <cell r="Z524">
            <v>0.21496945102229334</v>
          </cell>
          <cell r="AA524">
            <v>6.220002636467032E-2</v>
          </cell>
          <cell r="AC524">
            <v>0.47962550249999997</v>
          </cell>
          <cell r="AD524">
            <v>0.47291513735919999</v>
          </cell>
          <cell r="AE524">
            <v>3.8604200140800002E-2</v>
          </cell>
          <cell r="AF524">
            <v>6.8679600000000019E-3</v>
          </cell>
          <cell r="AG524">
            <v>1.9871999999999997E-3</v>
          </cell>
        </row>
        <row r="525">
          <cell r="W525">
            <v>14.911296544995594</v>
          </cell>
          <cell r="X525">
            <v>14.702674934972533</v>
          </cell>
          <cell r="Y525">
            <v>1.2001836290634473</v>
          </cell>
          <cell r="Z525">
            <v>0.21352114865736935</v>
          </cell>
          <cell r="AA525">
            <v>6.178096940167447E-2</v>
          </cell>
          <cell r="AC525">
            <v>0.47962550249999997</v>
          </cell>
          <cell r="AD525">
            <v>0.47291513735919999</v>
          </cell>
          <cell r="AE525">
            <v>3.8604200140800002E-2</v>
          </cell>
          <cell r="AF525">
            <v>6.8679600000000019E-3</v>
          </cell>
          <cell r="AG525">
            <v>1.9871999999999997E-3</v>
          </cell>
        </row>
        <row r="526">
          <cell r="W526">
            <v>14.810154029671011</v>
          </cell>
          <cell r="X526">
            <v>14.602947488708185</v>
          </cell>
          <cell r="Y526">
            <v>1.1920428486337533</v>
          </cell>
          <cell r="Z526">
            <v>0.21207284629244533</v>
          </cell>
          <cell r="AA526">
            <v>6.1361912438678619E-2</v>
          </cell>
          <cell r="AC526">
            <v>0.47962550249999997</v>
          </cell>
          <cell r="AD526">
            <v>0.47291513735919999</v>
          </cell>
          <cell r="AE526">
            <v>3.8604200140800002E-2</v>
          </cell>
          <cell r="AF526">
            <v>6.8679600000000019E-3</v>
          </cell>
          <cell r="AG526">
            <v>1.9871999999999997E-3</v>
          </cell>
        </row>
        <row r="527">
          <cell r="W527">
            <v>14.709011514346427</v>
          </cell>
          <cell r="X527">
            <v>14.503220042443834</v>
          </cell>
          <cell r="Y527">
            <v>1.1839020682040593</v>
          </cell>
          <cell r="Z527">
            <v>0.21062454392752131</v>
          </cell>
          <cell r="AA527">
            <v>6.0942855475682754E-2</v>
          </cell>
          <cell r="AC527">
            <v>0.47962550249999997</v>
          </cell>
          <cell r="AD527">
            <v>0.47291513735919999</v>
          </cell>
          <cell r="AE527">
            <v>3.8604200140800002E-2</v>
          </cell>
          <cell r="AF527">
            <v>6.8679600000000019E-3</v>
          </cell>
          <cell r="AG527">
            <v>1.9871999999999997E-3</v>
          </cell>
        </row>
        <row r="528">
          <cell r="W528">
            <v>14.607868999021845</v>
          </cell>
          <cell r="X528">
            <v>14.403492596179486</v>
          </cell>
          <cell r="Y528">
            <v>1.1757612877743655</v>
          </cell>
          <cell r="Z528">
            <v>0.20917624156259729</v>
          </cell>
          <cell r="AA528">
            <v>6.0523798512686904E-2</v>
          </cell>
          <cell r="AC528">
            <v>0.47962550249999997</v>
          </cell>
          <cell r="AD528">
            <v>0.47291513735919999</v>
          </cell>
          <cell r="AE528">
            <v>3.8604200140800002E-2</v>
          </cell>
          <cell r="AF528">
            <v>6.8679600000000019E-3</v>
          </cell>
          <cell r="AG528">
            <v>1.9871999999999997E-3</v>
          </cell>
        </row>
        <row r="529">
          <cell r="W529">
            <v>14.50672648369726</v>
          </cell>
          <cell r="X529">
            <v>14.303765149915137</v>
          </cell>
          <cell r="Y529">
            <v>1.1676205073446715</v>
          </cell>
          <cell r="Z529">
            <v>0.20772793919767324</v>
          </cell>
          <cell r="AA529">
            <v>6.0104741549691046E-2</v>
          </cell>
          <cell r="AC529">
            <v>0.47962550249999997</v>
          </cell>
          <cell r="AD529">
            <v>0.47291513735919999</v>
          </cell>
          <cell r="AE529">
            <v>3.8604200140800002E-2</v>
          </cell>
          <cell r="AF529">
            <v>6.8679600000000019E-3</v>
          </cell>
          <cell r="AG529">
            <v>1.9871999999999997E-3</v>
          </cell>
        </row>
        <row r="530">
          <cell r="W530">
            <v>14.40558396837268</v>
          </cell>
          <cell r="X530">
            <v>14.204037703650789</v>
          </cell>
          <cell r="Y530">
            <v>1.1594797269149777</v>
          </cell>
          <cell r="Z530">
            <v>0.20627963683274925</v>
          </cell>
          <cell r="AA530">
            <v>5.9685684586695195E-2</v>
          </cell>
          <cell r="AC530">
            <v>0.47962550249999997</v>
          </cell>
          <cell r="AD530">
            <v>0.47291513735919999</v>
          </cell>
          <cell r="AE530">
            <v>3.8604200140800002E-2</v>
          </cell>
          <cell r="AF530">
            <v>6.8679600000000019E-3</v>
          </cell>
          <cell r="AG530">
            <v>1.9871999999999997E-3</v>
          </cell>
        </row>
        <row r="531">
          <cell r="W531">
            <v>14.304441453048097</v>
          </cell>
          <cell r="X531">
            <v>14.104310257386441</v>
          </cell>
          <cell r="Y531">
            <v>1.1513389464852837</v>
          </cell>
          <cell r="Z531">
            <v>0.20483133446782523</v>
          </cell>
          <cell r="AA531">
            <v>5.9266627623699344E-2</v>
          </cell>
          <cell r="AC531">
            <v>0.47962550249999997</v>
          </cell>
          <cell r="AD531">
            <v>0.47291513735919999</v>
          </cell>
          <cell r="AE531">
            <v>3.8604200140800002E-2</v>
          </cell>
          <cell r="AF531">
            <v>6.8679600000000019E-3</v>
          </cell>
          <cell r="AG531">
            <v>1.9871999999999997E-3</v>
          </cell>
        </row>
        <row r="532">
          <cell r="W532">
            <v>14.220998877905318</v>
          </cell>
          <cell r="X532">
            <v>14.022035114218355</v>
          </cell>
          <cell r="Y532">
            <v>1.1446228026307863</v>
          </cell>
          <cell r="Z532">
            <v>0.20363648501676293</v>
          </cell>
          <cell r="AA532">
            <v>5.892090562922777E-2</v>
          </cell>
          <cell r="AC532">
            <v>0.47962550249999997</v>
          </cell>
          <cell r="AD532">
            <v>0.47291513735919999</v>
          </cell>
          <cell r="AE532">
            <v>3.8604200140800002E-2</v>
          </cell>
          <cell r="AF532">
            <v>6.8679600000000019E-3</v>
          </cell>
          <cell r="AG532">
            <v>1.9871999999999997E-3</v>
          </cell>
        </row>
        <row r="533">
          <cell r="W533">
            <v>14.137556302762537</v>
          </cell>
          <cell r="X533">
            <v>13.939759971050266</v>
          </cell>
          <cell r="Y533">
            <v>1.1379066587762887</v>
          </cell>
          <cell r="Z533">
            <v>0.20244163556570061</v>
          </cell>
          <cell r="AA533">
            <v>5.8575183634756188E-2</v>
          </cell>
          <cell r="AC533">
            <v>0.47962550249999997</v>
          </cell>
          <cell r="AD533">
            <v>0.47291513735919999</v>
          </cell>
          <cell r="AE533">
            <v>3.8604200140800002E-2</v>
          </cell>
          <cell r="AF533">
            <v>6.8679600000000019E-3</v>
          </cell>
          <cell r="AG533">
            <v>1.9871999999999997E-3</v>
          </cell>
        </row>
        <row r="534">
          <cell r="W534">
            <v>14.054113727619757</v>
          </cell>
          <cell r="X534">
            <v>13.857484827882178</v>
          </cell>
          <cell r="Y534">
            <v>1.1311905149217913</v>
          </cell>
          <cell r="Z534">
            <v>0.20124678611463831</v>
          </cell>
          <cell r="AA534">
            <v>5.8229461640284606E-2</v>
          </cell>
          <cell r="AC534">
            <v>0.47962550249999997</v>
          </cell>
          <cell r="AD534">
            <v>0.47291513735919999</v>
          </cell>
          <cell r="AE534">
            <v>3.8604200140800002E-2</v>
          </cell>
          <cell r="AF534">
            <v>6.8679600000000019E-3</v>
          </cell>
          <cell r="AG534">
            <v>1.9871999999999997E-3</v>
          </cell>
        </row>
        <row r="535">
          <cell r="W535">
            <v>13.970671152476976</v>
          </cell>
          <cell r="X535">
            <v>13.77520968471409</v>
          </cell>
          <cell r="Y535">
            <v>1.1244743710672938</v>
          </cell>
          <cell r="Z535">
            <v>0.20005193666357599</v>
          </cell>
          <cell r="AA535">
            <v>5.7883739645813025E-2</v>
          </cell>
          <cell r="AC535">
            <v>0.47962550249999997</v>
          </cell>
          <cell r="AD535">
            <v>0.47291513735919999</v>
          </cell>
          <cell r="AE535">
            <v>3.8604200140800002E-2</v>
          </cell>
          <cell r="AF535">
            <v>6.8679600000000019E-3</v>
          </cell>
          <cell r="AG535">
            <v>1.9871999999999997E-3</v>
          </cell>
        </row>
        <row r="536">
          <cell r="W536">
            <v>13.887228577334197</v>
          </cell>
          <cell r="X536">
            <v>13.692934541546004</v>
          </cell>
          <cell r="Y536">
            <v>1.1177582272127964</v>
          </cell>
          <cell r="Z536">
            <v>0.19885708721251369</v>
          </cell>
          <cell r="AA536">
            <v>5.753801765134145E-2</v>
          </cell>
          <cell r="AC536">
            <v>0.47962550249999997</v>
          </cell>
          <cell r="AD536">
            <v>0.47291513735919999</v>
          </cell>
          <cell r="AE536">
            <v>3.8604200140800002E-2</v>
          </cell>
          <cell r="AF536">
            <v>6.8679600000000019E-3</v>
          </cell>
          <cell r="AG536">
            <v>1.9871999999999997E-3</v>
          </cell>
        </row>
        <row r="537">
          <cell r="W537">
            <v>13.803786002191416</v>
          </cell>
          <cell r="X537">
            <v>13.610659398377916</v>
          </cell>
          <cell r="Y537">
            <v>1.1110420833582988</v>
          </cell>
          <cell r="Z537">
            <v>0.19766223776145136</v>
          </cell>
          <cell r="AA537">
            <v>5.7192295656869868E-2</v>
          </cell>
          <cell r="AC537">
            <v>0.47962550249999997</v>
          </cell>
          <cell r="AD537">
            <v>0.47291513735919999</v>
          </cell>
          <cell r="AE537">
            <v>3.8604200140800002E-2</v>
          </cell>
          <cell r="AF537">
            <v>6.8679600000000019E-3</v>
          </cell>
          <cell r="AG537">
            <v>1.9871999999999997E-3</v>
          </cell>
        </row>
        <row r="538">
          <cell r="W538">
            <v>13.720343427048634</v>
          </cell>
          <cell r="X538">
            <v>13.528384255209829</v>
          </cell>
          <cell r="Y538">
            <v>1.1043259395038014</v>
          </cell>
          <cell r="Z538">
            <v>0.19646738831038907</v>
          </cell>
          <cell r="AA538">
            <v>5.6846573662398293E-2</v>
          </cell>
          <cell r="AC538">
            <v>0.47962550249999997</v>
          </cell>
          <cell r="AD538">
            <v>0.47291513735919999</v>
          </cell>
          <cell r="AE538">
            <v>3.8604200140800002E-2</v>
          </cell>
          <cell r="AF538">
            <v>6.8679600000000019E-3</v>
          </cell>
          <cell r="AG538">
            <v>1.9871999999999997E-3</v>
          </cell>
        </row>
        <row r="539">
          <cell r="W539">
            <v>13.636900851905851</v>
          </cell>
          <cell r="X539">
            <v>13.446109112041739</v>
          </cell>
          <cell r="Y539">
            <v>1.0976097956493036</v>
          </cell>
          <cell r="Z539">
            <v>0.19527253885932672</v>
          </cell>
          <cell r="AA539">
            <v>5.6500851667926698E-2</v>
          </cell>
          <cell r="AC539">
            <v>0.47962550249999997</v>
          </cell>
          <cell r="AD539">
            <v>0.47291513735919999</v>
          </cell>
          <cell r="AE539">
            <v>3.8604200140800002E-2</v>
          </cell>
          <cell r="AF539">
            <v>6.8679600000000019E-3</v>
          </cell>
          <cell r="AG539">
            <v>1.9871999999999997E-3</v>
          </cell>
        </row>
        <row r="540">
          <cell r="W540">
            <v>13.553458276763072</v>
          </cell>
          <cell r="X540">
            <v>13.363833968873651</v>
          </cell>
          <cell r="Y540">
            <v>1.0908936517948062</v>
          </cell>
          <cell r="Z540">
            <v>0.19407768940826439</v>
          </cell>
          <cell r="AA540">
            <v>5.6155129673455123E-2</v>
          </cell>
          <cell r="AC540">
            <v>0.47962550249999997</v>
          </cell>
          <cell r="AD540">
            <v>0.47291513735919999</v>
          </cell>
          <cell r="AE540">
            <v>3.8604200140800002E-2</v>
          </cell>
          <cell r="AF540">
            <v>6.8679600000000019E-3</v>
          </cell>
          <cell r="AG540">
            <v>1.9871999999999997E-3</v>
          </cell>
        </row>
        <row r="541">
          <cell r="W541">
            <v>13.470015701620291</v>
          </cell>
          <cell r="X541">
            <v>13.281558825705563</v>
          </cell>
          <cell r="Y541">
            <v>1.0841775079403086</v>
          </cell>
          <cell r="Z541">
            <v>0.19288283995720207</v>
          </cell>
          <cell r="AA541">
            <v>5.5809407678983541E-2</v>
          </cell>
          <cell r="AC541">
            <v>0.47962550249999997</v>
          </cell>
          <cell r="AD541">
            <v>0.47291513735919999</v>
          </cell>
          <cell r="AE541">
            <v>3.8604200140800002E-2</v>
          </cell>
          <cell r="AF541">
            <v>6.8679600000000019E-3</v>
          </cell>
          <cell r="AG541">
            <v>1.9871999999999997E-3</v>
          </cell>
        </row>
        <row r="542">
          <cell r="W542">
            <v>13.386573126477511</v>
          </cell>
          <cell r="X542">
            <v>13.199283682537477</v>
          </cell>
          <cell r="Y542">
            <v>1.0774613640858113</v>
          </cell>
          <cell r="Z542">
            <v>0.19168799050613977</v>
          </cell>
          <cell r="AA542">
            <v>5.5463685684511967E-2</v>
          </cell>
          <cell r="AC542">
            <v>0.47962550249999997</v>
          </cell>
          <cell r="AD542">
            <v>0.47291513735919999</v>
          </cell>
          <cell r="AE542">
            <v>3.8604200140800002E-2</v>
          </cell>
          <cell r="AF542">
            <v>6.8679600000000019E-3</v>
          </cell>
          <cell r="AG542">
            <v>1.9871999999999997E-3</v>
          </cell>
        </row>
        <row r="543">
          <cell r="W543">
            <v>13.30313055133473</v>
          </cell>
          <cell r="X543">
            <v>13.117008539369388</v>
          </cell>
          <cell r="Y543">
            <v>1.0707452202313137</v>
          </cell>
          <cell r="Z543">
            <v>0.19049314105507745</v>
          </cell>
          <cell r="AA543">
            <v>5.5117963690040385E-2</v>
          </cell>
          <cell r="AC543">
            <v>0.47962550249999997</v>
          </cell>
          <cell r="AD543">
            <v>0.47291513735919999</v>
          </cell>
          <cell r="AE543">
            <v>3.8604200140800002E-2</v>
          </cell>
          <cell r="AF543">
            <v>6.8679600000000019E-3</v>
          </cell>
          <cell r="AG543">
            <v>1.9871999999999997E-3</v>
          </cell>
        </row>
        <row r="544">
          <cell r="W544">
            <v>13.219687976191951</v>
          </cell>
          <cell r="X544">
            <v>13.034733396201302</v>
          </cell>
          <cell r="Y544">
            <v>1.0640290763768163</v>
          </cell>
          <cell r="Z544">
            <v>0.18929829160401515</v>
          </cell>
          <cell r="AA544">
            <v>5.477224169556881E-2</v>
          </cell>
          <cell r="AC544">
            <v>0.47962550249999997</v>
          </cell>
          <cell r="AD544">
            <v>0.47291513735919999</v>
          </cell>
          <cell r="AE544">
            <v>3.8604200140800002E-2</v>
          </cell>
          <cell r="AF544">
            <v>6.8679600000000019E-3</v>
          </cell>
          <cell r="AG544">
            <v>1.9871999999999997E-3</v>
          </cell>
        </row>
        <row r="545">
          <cell r="W545">
            <v>13.136245401049168</v>
          </cell>
          <cell r="X545">
            <v>12.952458253033214</v>
          </cell>
          <cell r="Y545">
            <v>1.0573129325223187</v>
          </cell>
          <cell r="Z545">
            <v>0.18810344215295283</v>
          </cell>
          <cell r="AA545">
            <v>5.4426519701097222E-2</v>
          </cell>
          <cell r="AC545">
            <v>0.47962550249999997</v>
          </cell>
          <cell r="AD545">
            <v>0.47291513735919999</v>
          </cell>
          <cell r="AE545">
            <v>3.8604200140800002E-2</v>
          </cell>
          <cell r="AF545">
            <v>6.8679600000000019E-3</v>
          </cell>
          <cell r="AG545">
            <v>1.9871999999999997E-3</v>
          </cell>
        </row>
        <row r="546">
          <cell r="W546">
            <v>13.052802825906388</v>
          </cell>
          <cell r="X546">
            <v>12.870183109865128</v>
          </cell>
          <cell r="Y546">
            <v>1.0505967886678214</v>
          </cell>
          <cell r="Z546">
            <v>0.18690859270189053</v>
          </cell>
          <cell r="AA546">
            <v>5.4080797706625647E-2</v>
          </cell>
          <cell r="AC546">
            <v>0.47962550249999997</v>
          </cell>
          <cell r="AD546">
            <v>0.47291513735919999</v>
          </cell>
          <cell r="AE546">
            <v>3.8604200140800002E-2</v>
          </cell>
          <cell r="AF546">
            <v>6.8679600000000019E-3</v>
          </cell>
          <cell r="AG546">
            <v>1.9871999999999997E-3</v>
          </cell>
        </row>
        <row r="547">
          <cell r="W547">
            <v>12.969360250763609</v>
          </cell>
          <cell r="X547">
            <v>12.787907966697039</v>
          </cell>
          <cell r="Y547">
            <v>1.043880644813324</v>
          </cell>
          <cell r="Z547">
            <v>0.18571374325082823</v>
          </cell>
          <cell r="AA547">
            <v>5.3735075712154072E-2</v>
          </cell>
          <cell r="AC547">
            <v>0.47962550249999997</v>
          </cell>
          <cell r="AD547">
            <v>0.47291513735919999</v>
          </cell>
          <cell r="AE547">
            <v>3.8604200140800002E-2</v>
          </cell>
          <cell r="AF547">
            <v>6.8679600000000019E-3</v>
          </cell>
          <cell r="AG547">
            <v>1.9871999999999997E-3</v>
          </cell>
        </row>
        <row r="548">
          <cell r="W548">
            <v>12.885917675620828</v>
          </cell>
          <cell r="X548">
            <v>12.705632823528951</v>
          </cell>
          <cell r="Y548">
            <v>1.0371645009588264</v>
          </cell>
          <cell r="Z548">
            <v>0.18451889379976588</v>
          </cell>
          <cell r="AA548">
            <v>5.338935371768249E-2</v>
          </cell>
          <cell r="AC548">
            <v>0.47962550249999997</v>
          </cell>
          <cell r="AD548">
            <v>0.47291513735919999</v>
          </cell>
          <cell r="AE548">
            <v>3.8604200140800002E-2</v>
          </cell>
          <cell r="AF548">
            <v>6.8679600000000019E-3</v>
          </cell>
          <cell r="AG548">
            <v>1.9871999999999997E-3</v>
          </cell>
        </row>
        <row r="549">
          <cell r="W549">
            <v>12.802475100478047</v>
          </cell>
          <cell r="X549">
            <v>12.623357680360863</v>
          </cell>
          <cell r="Y549">
            <v>1.0304483571043288</v>
          </cell>
          <cell r="Z549">
            <v>0.18332404434870356</v>
          </cell>
          <cell r="AA549">
            <v>5.3043631723210909E-2</v>
          </cell>
          <cell r="AC549">
            <v>0.47962550249999997</v>
          </cell>
          <cell r="AD549">
            <v>0.47291513735919999</v>
          </cell>
          <cell r="AE549">
            <v>3.8604200140800002E-2</v>
          </cell>
          <cell r="AF549">
            <v>6.8679600000000019E-3</v>
          </cell>
          <cell r="AG549">
            <v>1.9871999999999997E-3</v>
          </cell>
        </row>
        <row r="550">
          <cell r="W550">
            <v>12.719032525335267</v>
          </cell>
          <cell r="X550">
            <v>12.541082537192777</v>
          </cell>
          <cell r="Y550">
            <v>1.0237322132498314</v>
          </cell>
          <cell r="Z550">
            <v>0.18212919489764126</v>
          </cell>
          <cell r="AA550">
            <v>5.2697909728739334E-2</v>
          </cell>
          <cell r="AC550">
            <v>0.47962550249999997</v>
          </cell>
          <cell r="AD550">
            <v>0.47291513735919999</v>
          </cell>
          <cell r="AE550">
            <v>3.8604200140800002E-2</v>
          </cell>
          <cell r="AF550">
            <v>6.8679600000000019E-3</v>
          </cell>
          <cell r="AG550">
            <v>1.9871999999999997E-3</v>
          </cell>
        </row>
        <row r="551">
          <cell r="W551">
            <v>12.635589950192488</v>
          </cell>
          <cell r="X551">
            <v>12.45880739402469</v>
          </cell>
          <cell r="Y551">
            <v>1.0170160693953341</v>
          </cell>
          <cell r="Z551">
            <v>0.18093434544657896</v>
          </cell>
          <cell r="AA551">
            <v>5.2352187734267752E-2</v>
          </cell>
          <cell r="AC551">
            <v>0.47962550249999997</v>
          </cell>
          <cell r="AD551">
            <v>0.47291513735919999</v>
          </cell>
          <cell r="AE551">
            <v>3.8604200140800002E-2</v>
          </cell>
          <cell r="AF551">
            <v>6.8679600000000019E-3</v>
          </cell>
          <cell r="AG551">
            <v>1.9871999999999997E-3</v>
          </cell>
        </row>
        <row r="552">
          <cell r="W552">
            <v>12.552147375049705</v>
          </cell>
          <cell r="X552">
            <v>12.376532250856602</v>
          </cell>
          <cell r="Y552">
            <v>1.0102999255408365</v>
          </cell>
          <cell r="Z552">
            <v>0.17973949599551664</v>
          </cell>
          <cell r="AA552">
            <v>5.200646573979617E-2</v>
          </cell>
          <cell r="AC552">
            <v>0.47962550249999997</v>
          </cell>
          <cell r="AD552">
            <v>0.47291513735919999</v>
          </cell>
          <cell r="AE552">
            <v>3.8604200140800002E-2</v>
          </cell>
          <cell r="AF552">
            <v>6.8679600000000019E-3</v>
          </cell>
          <cell r="AG552">
            <v>1.9871999999999997E-3</v>
          </cell>
        </row>
        <row r="553">
          <cell r="W553">
            <v>12.468704799906925</v>
          </cell>
          <cell r="X553">
            <v>12.294257107688514</v>
          </cell>
          <cell r="Y553">
            <v>1.0035837816863391</v>
          </cell>
          <cell r="Z553">
            <v>0.17854464654445434</v>
          </cell>
          <cell r="AA553">
            <v>5.1660743745324596E-2</v>
          </cell>
          <cell r="AC553">
            <v>0.47962550249999997</v>
          </cell>
          <cell r="AD553">
            <v>0.47291513735919999</v>
          </cell>
          <cell r="AE553">
            <v>3.8604200140800002E-2</v>
          </cell>
          <cell r="AF553">
            <v>6.8679600000000019E-3</v>
          </cell>
          <cell r="AG553">
            <v>1.9871999999999997E-3</v>
          </cell>
        </row>
        <row r="554">
          <cell r="W554">
            <v>12.385262224764144</v>
          </cell>
          <cell r="X554">
            <v>12.211981964520426</v>
          </cell>
          <cell r="Y554">
            <v>0.9968676378318414</v>
          </cell>
          <cell r="Z554">
            <v>0.17734979709339202</v>
          </cell>
          <cell r="AA554">
            <v>5.1315021750853014E-2</v>
          </cell>
          <cell r="AC554">
            <v>0.47962550249999997</v>
          </cell>
          <cell r="AD554">
            <v>0.47291513735919999</v>
          </cell>
          <cell r="AE554">
            <v>3.8604200140800002E-2</v>
          </cell>
          <cell r="AF554">
            <v>6.8679600000000019E-3</v>
          </cell>
          <cell r="AG554">
            <v>1.9871999999999997E-3</v>
          </cell>
        </row>
        <row r="555">
          <cell r="W555">
            <v>12.301819649621365</v>
          </cell>
          <cell r="X555">
            <v>12.12970682135234</v>
          </cell>
          <cell r="Y555">
            <v>0.99015149397734403</v>
          </cell>
          <cell r="Z555">
            <v>0.17615494764232972</v>
          </cell>
          <cell r="AA555">
            <v>5.0969299756381439E-2</v>
          </cell>
          <cell r="AC555">
            <v>0.47962550249999997</v>
          </cell>
          <cell r="AD555">
            <v>0.47291513735919999</v>
          </cell>
          <cell r="AE555">
            <v>3.8604200140800002E-2</v>
          </cell>
          <cell r="AF555">
            <v>6.8679600000000019E-3</v>
          </cell>
          <cell r="AG555">
            <v>1.9871999999999997E-3</v>
          </cell>
        </row>
        <row r="556">
          <cell r="W556">
            <v>12.218377074478582</v>
          </cell>
          <cell r="X556">
            <v>12.04743167818425</v>
          </cell>
          <cell r="Y556">
            <v>0.98343535012284633</v>
          </cell>
          <cell r="Z556">
            <v>0.17496009819126737</v>
          </cell>
          <cell r="AA556">
            <v>5.0623577761909851E-2</v>
          </cell>
          <cell r="AC556">
            <v>0.47962550249999997</v>
          </cell>
          <cell r="AD556">
            <v>0.47291513735919999</v>
          </cell>
          <cell r="AE556">
            <v>3.8604200140800002E-2</v>
          </cell>
          <cell r="AF556">
            <v>6.8679600000000019E-3</v>
          </cell>
          <cell r="AG556">
            <v>1.9871999999999997E-3</v>
          </cell>
        </row>
        <row r="557">
          <cell r="W557">
            <v>12.134934499335802</v>
          </cell>
          <cell r="X557">
            <v>11.965156535016163</v>
          </cell>
          <cell r="Y557">
            <v>0.97671920626834896</v>
          </cell>
          <cell r="Z557">
            <v>0.17376524874020507</v>
          </cell>
          <cell r="AA557">
            <v>5.0277855767438269E-2</v>
          </cell>
          <cell r="AC557">
            <v>0.47962550249999997</v>
          </cell>
          <cell r="AD557">
            <v>0.47291513735919999</v>
          </cell>
          <cell r="AE557">
            <v>3.8604200140800002E-2</v>
          </cell>
          <cell r="AF557">
            <v>6.8679600000000019E-3</v>
          </cell>
          <cell r="AG557">
            <v>1.9871999999999997E-3</v>
          </cell>
        </row>
        <row r="558">
          <cell r="W558">
            <v>12.051491924193021</v>
          </cell>
          <cell r="X558">
            <v>11.882881391848075</v>
          </cell>
          <cell r="Y558">
            <v>0.97000306241385137</v>
          </cell>
          <cell r="Z558">
            <v>0.17257039928914272</v>
          </cell>
          <cell r="AA558">
            <v>4.9932133772966687E-2</v>
          </cell>
          <cell r="AC558">
            <v>0.47962550249999997</v>
          </cell>
          <cell r="AD558">
            <v>0.47291513735919999</v>
          </cell>
          <cell r="AE558">
            <v>3.8604200140800002E-2</v>
          </cell>
          <cell r="AF558">
            <v>6.8679600000000019E-3</v>
          </cell>
          <cell r="AG558">
            <v>1.9871999999999997E-3</v>
          </cell>
        </row>
        <row r="559">
          <cell r="W559">
            <v>11.968049349050242</v>
          </cell>
          <cell r="X559">
            <v>11.800606248679987</v>
          </cell>
          <cell r="Y559">
            <v>0.963286918559354</v>
          </cell>
          <cell r="Z559">
            <v>0.17137554983808043</v>
          </cell>
          <cell r="AA559">
            <v>4.9586411778495113E-2</v>
          </cell>
          <cell r="AC559">
            <v>0.47962550249999997</v>
          </cell>
          <cell r="AD559">
            <v>0.47291513735919999</v>
          </cell>
          <cell r="AE559">
            <v>3.8604200140800002E-2</v>
          </cell>
          <cell r="AF559">
            <v>6.8679600000000019E-3</v>
          </cell>
          <cell r="AG559">
            <v>1.9871999999999997E-3</v>
          </cell>
        </row>
        <row r="560">
          <cell r="W560">
            <v>11.884606773907461</v>
          </cell>
          <cell r="X560">
            <v>11.718331105511901</v>
          </cell>
          <cell r="Y560">
            <v>0.95657077470485652</v>
          </cell>
          <cell r="Z560">
            <v>0.17018070038701813</v>
          </cell>
          <cell r="AA560">
            <v>4.9240689784023538E-2</v>
          </cell>
          <cell r="AC560">
            <v>0.47962550249999997</v>
          </cell>
          <cell r="AD560">
            <v>0.47291513735919999</v>
          </cell>
          <cell r="AE560">
            <v>3.8604200140800002E-2</v>
          </cell>
          <cell r="AF560">
            <v>6.8679600000000019E-3</v>
          </cell>
          <cell r="AG560">
            <v>1.9871999999999997E-3</v>
          </cell>
        </row>
        <row r="561">
          <cell r="W561">
            <v>11.801164198764679</v>
          </cell>
          <cell r="X561">
            <v>11.636055962343812</v>
          </cell>
          <cell r="Y561">
            <v>0.94985463085035893</v>
          </cell>
          <cell r="Z561">
            <v>0.16898585093595581</v>
          </cell>
          <cell r="AA561">
            <v>4.8894967789551956E-2</v>
          </cell>
          <cell r="AC561">
            <v>0.47962550249999997</v>
          </cell>
          <cell r="AD561">
            <v>0.47291513735919999</v>
          </cell>
          <cell r="AE561">
            <v>3.8604200140800002E-2</v>
          </cell>
          <cell r="AF561">
            <v>6.8679600000000019E-3</v>
          </cell>
          <cell r="AG561">
            <v>1.9871999999999997E-3</v>
          </cell>
        </row>
        <row r="562">
          <cell r="W562">
            <v>11.732324074271888</v>
          </cell>
          <cell r="X562">
            <v>11.568178969230143</v>
          </cell>
          <cell r="Y562">
            <v>0.94431381217039867</v>
          </cell>
          <cell r="Z562">
            <v>0.16800010013882943</v>
          </cell>
          <cell r="AA562">
            <v>4.8609747144112911E-2</v>
          </cell>
          <cell r="AC562">
            <v>0.47962550249999997</v>
          </cell>
          <cell r="AD562">
            <v>0.47291513735919999</v>
          </cell>
          <cell r="AE562">
            <v>3.8604200140800002E-2</v>
          </cell>
          <cell r="AF562">
            <v>6.8679600000000019E-3</v>
          </cell>
          <cell r="AG562">
            <v>1.9871999999999997E-3</v>
          </cell>
        </row>
        <row r="563">
          <cell r="W563">
            <v>11.663483949779092</v>
          </cell>
          <cell r="X563">
            <v>11.500301976116468</v>
          </cell>
          <cell r="Y563">
            <v>0.93877299349043808</v>
          </cell>
          <cell r="Z563">
            <v>0.16701434934170298</v>
          </cell>
          <cell r="AA563">
            <v>4.8324526498673845E-2</v>
          </cell>
          <cell r="AC563">
            <v>0.47962550249999997</v>
          </cell>
          <cell r="AD563">
            <v>0.47291513735919999</v>
          </cell>
          <cell r="AE563">
            <v>3.8604200140800002E-2</v>
          </cell>
          <cell r="AF563">
            <v>6.8679600000000019E-3</v>
          </cell>
          <cell r="AG563">
            <v>1.9871999999999997E-3</v>
          </cell>
        </row>
        <row r="564">
          <cell r="W564">
            <v>11.594643825286299</v>
          </cell>
          <cell r="X564">
            <v>11.432424983002797</v>
          </cell>
          <cell r="Y564">
            <v>0.93323217481047782</v>
          </cell>
          <cell r="Z564">
            <v>0.16602859854457661</v>
          </cell>
          <cell r="AA564">
            <v>4.80393058532348E-2</v>
          </cell>
          <cell r="AC564">
            <v>0.47962550249999997</v>
          </cell>
          <cell r="AD564">
            <v>0.47291513735919999</v>
          </cell>
          <cell r="AE564">
            <v>3.8604200140800002E-2</v>
          </cell>
          <cell r="AF564">
            <v>6.8679600000000019E-3</v>
          </cell>
          <cell r="AG564">
            <v>1.9871999999999997E-3</v>
          </cell>
        </row>
        <row r="565">
          <cell r="W565">
            <v>11.525803700793503</v>
          </cell>
          <cell r="X565">
            <v>11.364547989889124</v>
          </cell>
          <cell r="Y565">
            <v>0.92769135613051723</v>
          </cell>
          <cell r="Z565">
            <v>0.16504284774745018</v>
          </cell>
          <cell r="AA565">
            <v>4.7754085207795741E-2</v>
          </cell>
          <cell r="AC565">
            <v>0.47962550249999997</v>
          </cell>
          <cell r="AD565">
            <v>0.47291513735919999</v>
          </cell>
          <cell r="AE565">
            <v>3.8604200140800002E-2</v>
          </cell>
          <cell r="AF565">
            <v>6.8679600000000019E-3</v>
          </cell>
          <cell r="AG565">
            <v>1.9871999999999997E-3</v>
          </cell>
        </row>
        <row r="566">
          <cell r="W566">
            <v>11.45696357630071</v>
          </cell>
          <cell r="X566">
            <v>11.29667099677545</v>
          </cell>
          <cell r="Y566">
            <v>0.92215053745055675</v>
          </cell>
          <cell r="Z566">
            <v>0.16405709695032375</v>
          </cell>
          <cell r="AA566">
            <v>4.7468864562356688E-2</v>
          </cell>
          <cell r="AC566">
            <v>0.47962550249999997</v>
          </cell>
          <cell r="AD566">
            <v>0.47291513735919999</v>
          </cell>
          <cell r="AE566">
            <v>3.8604200140800002E-2</v>
          </cell>
          <cell r="AF566">
            <v>6.8679600000000019E-3</v>
          </cell>
          <cell r="AG566">
            <v>1.9871999999999997E-3</v>
          </cell>
        </row>
        <row r="567">
          <cell r="W567">
            <v>11.388123451807918</v>
          </cell>
          <cell r="X567">
            <v>11.228794003661781</v>
          </cell>
          <cell r="Y567">
            <v>0.91660971877059649</v>
          </cell>
          <cell r="Z567">
            <v>0.16307134615319738</v>
          </cell>
          <cell r="AA567">
            <v>4.7183643916917643E-2</v>
          </cell>
          <cell r="AC567">
            <v>0.47962550249999997</v>
          </cell>
          <cell r="AD567">
            <v>0.47291513735919999</v>
          </cell>
          <cell r="AE567">
            <v>3.8604200140800002E-2</v>
          </cell>
          <cell r="AF567">
            <v>6.8679600000000019E-3</v>
          </cell>
          <cell r="AG567">
            <v>1.9871999999999997E-3</v>
          </cell>
        </row>
        <row r="568">
          <cell r="W568">
            <v>11.319283327315121</v>
          </cell>
          <cell r="X568">
            <v>11.160917010548106</v>
          </cell>
          <cell r="Y568">
            <v>0.9110689000906359</v>
          </cell>
          <cell r="Z568">
            <v>0.16208559535607095</v>
          </cell>
          <cell r="AA568">
            <v>4.6898423271478577E-2</v>
          </cell>
          <cell r="AC568">
            <v>0.47962550249999997</v>
          </cell>
          <cell r="AD568">
            <v>0.47291513735919999</v>
          </cell>
          <cell r="AE568">
            <v>3.8604200140800002E-2</v>
          </cell>
          <cell r="AF568">
            <v>6.8679600000000019E-3</v>
          </cell>
          <cell r="AG568">
            <v>1.9871999999999997E-3</v>
          </cell>
        </row>
        <row r="569">
          <cell r="W569">
            <v>11.250443202822328</v>
          </cell>
          <cell r="X569">
            <v>11.093040017434436</v>
          </cell>
          <cell r="Y569">
            <v>0.90552808141067564</v>
          </cell>
          <cell r="Z569">
            <v>0.16109984455894455</v>
          </cell>
          <cell r="AA569">
            <v>4.6613202626039532E-2</v>
          </cell>
          <cell r="AC569">
            <v>0.47962550249999997</v>
          </cell>
          <cell r="AD569">
            <v>0.47291513735919999</v>
          </cell>
          <cell r="AE569">
            <v>3.8604200140800002E-2</v>
          </cell>
          <cell r="AF569">
            <v>6.8679600000000019E-3</v>
          </cell>
          <cell r="AG569">
            <v>1.9871999999999997E-3</v>
          </cell>
        </row>
        <row r="570">
          <cell r="W570">
            <v>11.181603078329534</v>
          </cell>
          <cell r="X570">
            <v>11.025163024320761</v>
          </cell>
          <cell r="Y570">
            <v>0.89998726273071505</v>
          </cell>
          <cell r="Z570">
            <v>0.16011409376181812</v>
          </cell>
          <cell r="AA570">
            <v>4.6327981980600473E-2</v>
          </cell>
          <cell r="AC570">
            <v>0.47962550249999997</v>
          </cell>
          <cell r="AD570">
            <v>0.47291513735919999</v>
          </cell>
          <cell r="AE570">
            <v>3.8604200140800002E-2</v>
          </cell>
          <cell r="AF570">
            <v>6.8679600000000019E-3</v>
          </cell>
          <cell r="AG570">
            <v>1.9871999999999997E-3</v>
          </cell>
        </row>
        <row r="571">
          <cell r="W571">
            <v>11.112762953836739</v>
          </cell>
          <cell r="X571">
            <v>10.95728603120709</v>
          </cell>
          <cell r="Y571">
            <v>0.89444644405075469</v>
          </cell>
          <cell r="Z571">
            <v>0.15912834296469169</v>
          </cell>
          <cell r="AA571">
            <v>4.6042761335161421E-2</v>
          </cell>
          <cell r="AC571">
            <v>0.47962550249999997</v>
          </cell>
          <cell r="AD571">
            <v>0.47291513735919999</v>
          </cell>
          <cell r="AE571">
            <v>3.8604200140800002E-2</v>
          </cell>
          <cell r="AF571">
            <v>6.8679600000000019E-3</v>
          </cell>
          <cell r="AG571">
            <v>1.9871999999999997E-3</v>
          </cell>
        </row>
        <row r="572">
          <cell r="W572">
            <v>11.043922829343947</v>
          </cell>
          <cell r="X572">
            <v>10.889409038093419</v>
          </cell>
          <cell r="Y572">
            <v>0.88890562537079432</v>
          </cell>
          <cell r="Z572">
            <v>0.15814259216756532</v>
          </cell>
          <cell r="AA572">
            <v>4.5757540689722376E-2</v>
          </cell>
          <cell r="AC572">
            <v>0.47962550249999997</v>
          </cell>
          <cell r="AD572">
            <v>0.47291513735919999</v>
          </cell>
          <cell r="AE572">
            <v>3.8604200140800002E-2</v>
          </cell>
          <cell r="AF572">
            <v>6.8679600000000019E-3</v>
          </cell>
          <cell r="AG572">
            <v>1.9871999999999997E-3</v>
          </cell>
        </row>
        <row r="573">
          <cell r="W573">
            <v>10.97508270485115</v>
          </cell>
          <cell r="X573">
            <v>10.821532044979744</v>
          </cell>
          <cell r="Y573">
            <v>0.88336480669083373</v>
          </cell>
          <cell r="Z573">
            <v>0.15715684137043889</v>
          </cell>
          <cell r="AA573">
            <v>4.547232004428331E-2</v>
          </cell>
          <cell r="AC573">
            <v>0.47962550249999997</v>
          </cell>
          <cell r="AD573">
            <v>0.47291513735919999</v>
          </cell>
          <cell r="AE573">
            <v>3.8604200140800002E-2</v>
          </cell>
          <cell r="AF573">
            <v>6.8679600000000019E-3</v>
          </cell>
          <cell r="AG573">
            <v>1.9871999999999997E-3</v>
          </cell>
        </row>
        <row r="574">
          <cell r="W574">
            <v>10.906242580358359</v>
          </cell>
          <cell r="X574">
            <v>10.753655051866074</v>
          </cell>
          <cell r="Y574">
            <v>0.87782398801087347</v>
          </cell>
          <cell r="Z574">
            <v>0.15617109057331249</v>
          </cell>
          <cell r="AA574">
            <v>4.5187099398844265E-2</v>
          </cell>
          <cell r="AC574">
            <v>0.47962550249999997</v>
          </cell>
          <cell r="AD574">
            <v>0.47291513735919999</v>
          </cell>
          <cell r="AE574">
            <v>3.8604200140800002E-2</v>
          </cell>
          <cell r="AF574">
            <v>6.8679600000000019E-3</v>
          </cell>
          <cell r="AG574">
            <v>1.9871999999999997E-3</v>
          </cell>
        </row>
        <row r="575">
          <cell r="W575">
            <v>10.837402455865563</v>
          </cell>
          <cell r="X575">
            <v>10.685778058752399</v>
          </cell>
          <cell r="Y575">
            <v>0.87228316933091288</v>
          </cell>
          <cell r="Z575">
            <v>0.15518533977618607</v>
          </cell>
          <cell r="AA575">
            <v>4.4901878753405206E-2</v>
          </cell>
          <cell r="AC575">
            <v>0.47962550249999997</v>
          </cell>
          <cell r="AD575">
            <v>0.47291513735919999</v>
          </cell>
          <cell r="AE575">
            <v>3.8604200140800002E-2</v>
          </cell>
          <cell r="AF575">
            <v>6.8679600000000019E-3</v>
          </cell>
          <cell r="AG575">
            <v>1.9871999999999997E-3</v>
          </cell>
        </row>
        <row r="576">
          <cell r="W576">
            <v>10.76856233137277</v>
          </cell>
          <cell r="X576">
            <v>10.61790106563873</v>
          </cell>
          <cell r="Y576">
            <v>0.86674235065095262</v>
          </cell>
          <cell r="Z576">
            <v>0.15419958897905967</v>
          </cell>
          <cell r="AA576">
            <v>4.461665810796616E-2</v>
          </cell>
          <cell r="AC576">
            <v>0.47962550249999997</v>
          </cell>
          <cell r="AD576">
            <v>0.47291513735919999</v>
          </cell>
          <cell r="AE576">
            <v>3.8604200140800002E-2</v>
          </cell>
          <cell r="AF576">
            <v>6.8679600000000019E-3</v>
          </cell>
          <cell r="AG576">
            <v>1.9871999999999997E-3</v>
          </cell>
        </row>
        <row r="577">
          <cell r="W577">
            <v>10.699722206879976</v>
          </cell>
          <cell r="X577">
            <v>10.550024072525057</v>
          </cell>
          <cell r="Y577">
            <v>0.86120153197099214</v>
          </cell>
          <cell r="Z577">
            <v>0.15321383818193327</v>
          </cell>
          <cell r="AA577">
            <v>4.4331437462527108E-2</v>
          </cell>
          <cell r="AC577">
            <v>0.47962550249999997</v>
          </cell>
          <cell r="AD577">
            <v>0.47291513735919999</v>
          </cell>
          <cell r="AE577">
            <v>3.8604200140800002E-2</v>
          </cell>
          <cell r="AF577">
            <v>6.8679600000000019E-3</v>
          </cell>
          <cell r="AG577">
            <v>1.9871999999999997E-3</v>
          </cell>
        </row>
        <row r="578">
          <cell r="W578">
            <v>10.630882082387181</v>
          </cell>
          <cell r="X578">
            <v>10.482147079411384</v>
          </cell>
          <cell r="Y578">
            <v>0.85566071329103155</v>
          </cell>
          <cell r="Z578">
            <v>0.15222808738480684</v>
          </cell>
          <cell r="AA578">
            <v>4.4046216817088042E-2</v>
          </cell>
          <cell r="AC578">
            <v>0.47962550249999997</v>
          </cell>
          <cell r="AD578">
            <v>0.47291513735919999</v>
          </cell>
          <cell r="AE578">
            <v>3.8604200140800002E-2</v>
          </cell>
          <cell r="AF578">
            <v>6.8679600000000019E-3</v>
          </cell>
          <cell r="AG578">
            <v>1.9871999999999997E-3</v>
          </cell>
        </row>
        <row r="579">
          <cell r="W579">
            <v>10.562041957894388</v>
          </cell>
          <cell r="X579">
            <v>10.414270086297712</v>
          </cell>
          <cell r="Y579">
            <v>0.85011989461107129</v>
          </cell>
          <cell r="Z579">
            <v>0.15124233658768044</v>
          </cell>
          <cell r="AA579">
            <v>4.3760996171648997E-2</v>
          </cell>
          <cell r="AC579">
            <v>0.47962550249999997</v>
          </cell>
          <cell r="AD579">
            <v>0.47291513735919999</v>
          </cell>
          <cell r="AE579">
            <v>3.8604200140800002E-2</v>
          </cell>
          <cell r="AF579">
            <v>6.8679600000000019E-3</v>
          </cell>
          <cell r="AG579">
            <v>1.9871999999999997E-3</v>
          </cell>
        </row>
        <row r="580">
          <cell r="W580">
            <v>10.493201833401592</v>
          </cell>
          <cell r="X580">
            <v>10.346393093184039</v>
          </cell>
          <cell r="Y580">
            <v>0.8445790759311107</v>
          </cell>
          <cell r="Z580">
            <v>0.15025658579055401</v>
          </cell>
          <cell r="AA580">
            <v>4.3475775526209938E-2</v>
          </cell>
          <cell r="AC580">
            <v>0.47962550249999997</v>
          </cell>
          <cell r="AD580">
            <v>0.47291513735919999</v>
          </cell>
          <cell r="AE580">
            <v>3.8604200140800002E-2</v>
          </cell>
          <cell r="AF580">
            <v>6.8679600000000019E-3</v>
          </cell>
          <cell r="AG580">
            <v>1.9871999999999997E-3</v>
          </cell>
        </row>
        <row r="581">
          <cell r="W581">
            <v>10.424361708908801</v>
          </cell>
          <cell r="X581">
            <v>10.278516100070368</v>
          </cell>
          <cell r="Y581">
            <v>0.83903825725115044</v>
          </cell>
          <cell r="Z581">
            <v>0.14927083499342764</v>
          </cell>
          <cell r="AA581">
            <v>4.3190554880770893E-2</v>
          </cell>
          <cell r="AC581">
            <v>0.47962550249999997</v>
          </cell>
          <cell r="AD581">
            <v>0.47291513735919999</v>
          </cell>
          <cell r="AE581">
            <v>3.8604200140800002E-2</v>
          </cell>
          <cell r="AF581">
            <v>6.8679600000000019E-3</v>
          </cell>
          <cell r="AG581">
            <v>1.9871999999999997E-3</v>
          </cell>
        </row>
        <row r="582">
          <cell r="W582">
            <v>10.355521584416007</v>
          </cell>
          <cell r="X582">
            <v>10.210639106956695</v>
          </cell>
          <cell r="Y582">
            <v>0.83349743857118996</v>
          </cell>
          <cell r="Z582">
            <v>0.14828508419630121</v>
          </cell>
          <cell r="AA582">
            <v>4.2905334235331841E-2</v>
          </cell>
          <cell r="AC582">
            <v>0.47962550249999997</v>
          </cell>
          <cell r="AD582">
            <v>0.47291513735919999</v>
          </cell>
          <cell r="AE582">
            <v>3.8604200140800002E-2</v>
          </cell>
          <cell r="AF582">
            <v>6.8679600000000019E-3</v>
          </cell>
          <cell r="AG582">
            <v>1.9871999999999997E-3</v>
          </cell>
        </row>
        <row r="583">
          <cell r="W583">
            <v>10.286681459923212</v>
          </cell>
          <cell r="X583">
            <v>10.142762113843023</v>
          </cell>
          <cell r="Y583">
            <v>0.82795661989122959</v>
          </cell>
          <cell r="Z583">
            <v>0.14729933339917481</v>
          </cell>
          <cell r="AA583">
            <v>4.2620113589892789E-2</v>
          </cell>
          <cell r="AC583">
            <v>0.47962550249999997</v>
          </cell>
          <cell r="AD583">
            <v>0.47291513735919999</v>
          </cell>
          <cell r="AE583">
            <v>3.8604200140800002E-2</v>
          </cell>
          <cell r="AF583">
            <v>6.8679600000000019E-3</v>
          </cell>
          <cell r="AG583">
            <v>1.9871999999999997E-3</v>
          </cell>
        </row>
        <row r="584">
          <cell r="W584">
            <v>10.217841335430418</v>
          </cell>
          <cell r="X584">
            <v>10.07488512072935</v>
          </cell>
          <cell r="Y584">
            <v>0.82241580121126912</v>
          </cell>
          <cell r="Z584">
            <v>0.14631358260204841</v>
          </cell>
          <cell r="AA584">
            <v>4.2334892944453729E-2</v>
          </cell>
          <cell r="AC584">
            <v>0.47962550249999997</v>
          </cell>
          <cell r="AD584">
            <v>0.47291513735919999</v>
          </cell>
          <cell r="AE584">
            <v>3.8604200140800002E-2</v>
          </cell>
          <cell r="AF584">
            <v>6.8679600000000019E-3</v>
          </cell>
          <cell r="AG584">
            <v>1.9871999999999997E-3</v>
          </cell>
        </row>
        <row r="585">
          <cell r="W585">
            <v>10.149001210937627</v>
          </cell>
          <cell r="X585">
            <v>10.007008127615681</v>
          </cell>
          <cell r="Y585">
            <v>0.81687498253130886</v>
          </cell>
          <cell r="Z585">
            <v>0.14532783180492201</v>
          </cell>
          <cell r="AA585">
            <v>4.2049672299014684E-2</v>
          </cell>
          <cell r="AC585">
            <v>0.47962550249999997</v>
          </cell>
          <cell r="AD585">
            <v>0.47291513735919999</v>
          </cell>
          <cell r="AE585">
            <v>3.8604200140800002E-2</v>
          </cell>
          <cell r="AF585">
            <v>6.8679600000000019E-3</v>
          </cell>
          <cell r="AG585">
            <v>1.9871999999999997E-3</v>
          </cell>
        </row>
        <row r="586">
          <cell r="W586">
            <v>10.08016108644483</v>
          </cell>
          <cell r="X586">
            <v>9.9391311345020057</v>
          </cell>
          <cell r="Y586">
            <v>0.81133416385134827</v>
          </cell>
          <cell r="Z586">
            <v>0.14434208100779558</v>
          </cell>
          <cell r="AA586">
            <v>4.1764451653575625E-2</v>
          </cell>
          <cell r="AC586">
            <v>0.47962550249999997</v>
          </cell>
          <cell r="AD586">
            <v>0.47291513735919999</v>
          </cell>
          <cell r="AE586">
            <v>3.8604200140800002E-2</v>
          </cell>
          <cell r="AF586">
            <v>6.8679600000000019E-3</v>
          </cell>
          <cell r="AG586">
            <v>1.9871999999999997E-3</v>
          </cell>
        </row>
        <row r="587">
          <cell r="W587">
            <v>10.011320961952036</v>
          </cell>
          <cell r="X587">
            <v>9.8712541413883343</v>
          </cell>
          <cell r="Y587">
            <v>0.80579334517138779</v>
          </cell>
          <cell r="Z587">
            <v>0.14335633021066915</v>
          </cell>
          <cell r="AA587">
            <v>4.1479231008136573E-2</v>
          </cell>
          <cell r="AC587">
            <v>0.47962550249999997</v>
          </cell>
          <cell r="AD587">
            <v>0.47291513735919999</v>
          </cell>
          <cell r="AE587">
            <v>3.8604200140800002E-2</v>
          </cell>
          <cell r="AF587">
            <v>6.8679600000000019E-3</v>
          </cell>
          <cell r="AG587">
            <v>1.9871999999999997E-3</v>
          </cell>
        </row>
        <row r="588">
          <cell r="W588">
            <v>9.9424808374592413</v>
          </cell>
          <cell r="X588">
            <v>9.8033771482746612</v>
          </cell>
          <cell r="Y588">
            <v>0.80025252649142742</v>
          </cell>
          <cell r="Z588">
            <v>0.14237057941354275</v>
          </cell>
          <cell r="AA588">
            <v>4.1194010362697521E-2</v>
          </cell>
          <cell r="AC588">
            <v>0.47962550249999997</v>
          </cell>
          <cell r="AD588">
            <v>0.47291513735919999</v>
          </cell>
          <cell r="AE588">
            <v>3.8604200140800002E-2</v>
          </cell>
          <cell r="AF588">
            <v>6.8679600000000019E-3</v>
          </cell>
          <cell r="AG588">
            <v>1.9871999999999997E-3</v>
          </cell>
        </row>
        <row r="589">
          <cell r="W589">
            <v>9.8736407129664485</v>
          </cell>
          <cell r="X589">
            <v>9.7355001551609899</v>
          </cell>
          <cell r="Y589">
            <v>0.79471170781146694</v>
          </cell>
          <cell r="Z589">
            <v>0.14138482861641635</v>
          </cell>
          <cell r="AA589">
            <v>4.0908789717258462E-2</v>
          </cell>
          <cell r="AC589">
            <v>0.47962550249999997</v>
          </cell>
          <cell r="AD589">
            <v>0.47291513735919999</v>
          </cell>
          <cell r="AE589">
            <v>3.8604200140800002E-2</v>
          </cell>
          <cell r="AF589">
            <v>6.8679600000000019E-3</v>
          </cell>
          <cell r="AG589">
            <v>1.9871999999999997E-3</v>
          </cell>
        </row>
        <row r="590">
          <cell r="W590">
            <v>9.8048005884736522</v>
          </cell>
          <cell r="X590">
            <v>9.667623162047315</v>
          </cell>
          <cell r="Y590">
            <v>0.78917088913150635</v>
          </cell>
          <cell r="Z590">
            <v>0.14039907781928992</v>
          </cell>
          <cell r="AA590">
            <v>4.0623569071819403E-2</v>
          </cell>
          <cell r="AC590">
            <v>0.47962550249999997</v>
          </cell>
          <cell r="AD590">
            <v>0.47291513735919999</v>
          </cell>
          <cell r="AE590">
            <v>3.8604200140800002E-2</v>
          </cell>
          <cell r="AF590">
            <v>6.8679600000000019E-3</v>
          </cell>
          <cell r="AG590">
            <v>1.9871999999999997E-3</v>
          </cell>
        </row>
        <row r="591">
          <cell r="W591">
            <v>9.7359604639808595</v>
          </cell>
          <cell r="X591">
            <v>9.5997461689336436</v>
          </cell>
          <cell r="Y591">
            <v>0.78363007045154609</v>
          </cell>
          <cell r="Z591">
            <v>0.13941332702216352</v>
          </cell>
          <cell r="AA591">
            <v>4.0338348426380358E-2</v>
          </cell>
          <cell r="AC591">
            <v>0.47962550249999997</v>
          </cell>
          <cell r="AD591">
            <v>0.47291513735919999</v>
          </cell>
          <cell r="AE591">
            <v>3.8604200140800002E-2</v>
          </cell>
          <cell r="AF591">
            <v>6.8679600000000019E-3</v>
          </cell>
          <cell r="AG591">
            <v>1.9871999999999997E-3</v>
          </cell>
        </row>
        <row r="592">
          <cell r="W592">
            <v>9.6791673612743061</v>
          </cell>
          <cell r="X592">
            <v>9.5437476496148648</v>
          </cell>
          <cell r="Y592">
            <v>0.77905889504057879</v>
          </cell>
          <cell r="Z592">
            <v>0.13860008261453424</v>
          </cell>
          <cell r="AA592">
            <v>4.0103041393893139E-2</v>
          </cell>
          <cell r="AC592">
            <v>0.47962550249999997</v>
          </cell>
          <cell r="AD592">
            <v>0.47291513735919999</v>
          </cell>
          <cell r="AE592">
            <v>3.8604200140800002E-2</v>
          </cell>
          <cell r="AF592">
            <v>6.8679600000000019E-3</v>
          </cell>
          <cell r="AG592">
            <v>1.9871999999999997E-3</v>
          </cell>
        </row>
        <row r="593">
          <cell r="W593">
            <v>9.6223742585677492</v>
          </cell>
          <cell r="X593">
            <v>9.4877491302960841</v>
          </cell>
          <cell r="Y593">
            <v>0.77448771962961127</v>
          </cell>
          <cell r="Z593">
            <v>0.13778683820690493</v>
          </cell>
          <cell r="AA593">
            <v>3.9867734361405914E-2</v>
          </cell>
          <cell r="AC593">
            <v>0.47962550249999997</v>
          </cell>
          <cell r="AD593">
            <v>0.47291513735919999</v>
          </cell>
          <cell r="AE593">
            <v>3.8604200140800002E-2</v>
          </cell>
          <cell r="AF593">
            <v>6.8679600000000019E-3</v>
          </cell>
          <cell r="AG593">
            <v>1.9871999999999997E-3</v>
          </cell>
        </row>
        <row r="594">
          <cell r="W594">
            <v>9.5655811558611941</v>
          </cell>
          <cell r="X594">
            <v>9.4317506109773053</v>
          </cell>
          <cell r="Y594">
            <v>0.76991654421864397</v>
          </cell>
          <cell r="Z594">
            <v>0.13697359379927565</v>
          </cell>
          <cell r="AA594">
            <v>3.9632427328918703E-2</v>
          </cell>
          <cell r="AC594">
            <v>0.47962550249999997</v>
          </cell>
          <cell r="AD594">
            <v>0.47291513735919999</v>
          </cell>
          <cell r="AE594">
            <v>3.8604200140800002E-2</v>
          </cell>
          <cell r="AF594">
            <v>6.8679600000000019E-3</v>
          </cell>
          <cell r="AG594">
            <v>1.9871999999999997E-3</v>
          </cell>
        </row>
        <row r="595">
          <cell r="W595">
            <v>9.5087880531546389</v>
          </cell>
          <cell r="X595">
            <v>9.3757520916585264</v>
          </cell>
          <cell r="Y595">
            <v>0.76534536880767667</v>
          </cell>
          <cell r="Z595">
            <v>0.13616034939164637</v>
          </cell>
          <cell r="AA595">
            <v>3.9397120296431484E-2</v>
          </cell>
          <cell r="AC595">
            <v>0.47962550249999997</v>
          </cell>
          <cell r="AD595">
            <v>0.47291513735919999</v>
          </cell>
          <cell r="AE595">
            <v>3.8604200140800002E-2</v>
          </cell>
          <cell r="AF595">
            <v>6.8679600000000019E-3</v>
          </cell>
          <cell r="AG595">
            <v>1.9871999999999997E-3</v>
          </cell>
        </row>
        <row r="596">
          <cell r="W596">
            <v>9.4519949504480838</v>
          </cell>
          <cell r="X596">
            <v>9.3197535723397458</v>
          </cell>
          <cell r="Y596">
            <v>0.76077419339670926</v>
          </cell>
          <cell r="Z596">
            <v>0.13534710498401706</v>
          </cell>
          <cell r="AA596">
            <v>3.9161813263944259E-2</v>
          </cell>
          <cell r="AC596">
            <v>0.47962550249999997</v>
          </cell>
          <cell r="AD596">
            <v>0.47291513735919999</v>
          </cell>
          <cell r="AE596">
            <v>3.8604200140800002E-2</v>
          </cell>
          <cell r="AF596">
            <v>6.8679600000000019E-3</v>
          </cell>
          <cell r="AG596">
            <v>1.9871999999999997E-3</v>
          </cell>
        </row>
        <row r="597">
          <cell r="W597">
            <v>9.3952018477415287</v>
          </cell>
          <cell r="X597">
            <v>9.2637550530209669</v>
          </cell>
          <cell r="Y597">
            <v>0.75620301798574185</v>
          </cell>
          <cell r="Z597">
            <v>0.1345338605763878</v>
          </cell>
          <cell r="AA597">
            <v>3.8926506231457041E-2</v>
          </cell>
          <cell r="AC597">
            <v>0.47962550249999997</v>
          </cell>
          <cell r="AD597">
            <v>0.47291513735919999</v>
          </cell>
          <cell r="AE597">
            <v>3.8604200140800002E-2</v>
          </cell>
          <cell r="AF597">
            <v>6.8679600000000019E-3</v>
          </cell>
          <cell r="AG597">
            <v>1.9871999999999997E-3</v>
          </cell>
        </row>
        <row r="598">
          <cell r="W598">
            <v>9.3384087450349735</v>
          </cell>
          <cell r="X598">
            <v>9.2077565337021863</v>
          </cell>
          <cell r="Y598">
            <v>0.75163184257477456</v>
          </cell>
          <cell r="Z598">
            <v>0.13372061616875852</v>
          </cell>
          <cell r="AA598">
            <v>3.8691199198969822E-2</v>
          </cell>
          <cell r="AC598">
            <v>0.47962550249999997</v>
          </cell>
          <cell r="AD598">
            <v>0.47291513735919999</v>
          </cell>
          <cell r="AE598">
            <v>3.8604200140800002E-2</v>
          </cell>
          <cell r="AF598">
            <v>6.8679600000000019E-3</v>
          </cell>
          <cell r="AG598">
            <v>1.9871999999999997E-3</v>
          </cell>
        </row>
        <row r="599">
          <cell r="W599">
            <v>9.2816156423284202</v>
          </cell>
          <cell r="X599">
            <v>9.1517580143834074</v>
          </cell>
          <cell r="Y599">
            <v>0.74706066716380726</v>
          </cell>
          <cell r="Z599">
            <v>0.13290737176112924</v>
          </cell>
          <cell r="AA599">
            <v>3.8455892166482611E-2</v>
          </cell>
          <cell r="AC599">
            <v>0.47962550249999997</v>
          </cell>
          <cell r="AD599">
            <v>0.47291513735919999</v>
          </cell>
          <cell r="AE599">
            <v>3.8604200140800002E-2</v>
          </cell>
          <cell r="AF599">
            <v>6.8679600000000019E-3</v>
          </cell>
          <cell r="AG599">
            <v>1.9871999999999997E-3</v>
          </cell>
        </row>
        <row r="600">
          <cell r="W600">
            <v>9.224822539621865</v>
          </cell>
          <cell r="X600">
            <v>9.0957594950646286</v>
          </cell>
          <cell r="Y600">
            <v>0.74248949175283996</v>
          </cell>
          <cell r="Z600">
            <v>0.13209412735349996</v>
          </cell>
          <cell r="AA600">
            <v>3.8220585133995393E-2</v>
          </cell>
          <cell r="AC600">
            <v>0.47962550249999997</v>
          </cell>
          <cell r="AD600">
            <v>0.47291513735919999</v>
          </cell>
          <cell r="AE600">
            <v>3.8604200140800002E-2</v>
          </cell>
          <cell r="AF600">
            <v>6.8679600000000019E-3</v>
          </cell>
          <cell r="AG600">
            <v>1.9871999999999997E-3</v>
          </cell>
        </row>
        <row r="601">
          <cell r="W601">
            <v>9.1680294369153081</v>
          </cell>
          <cell r="X601">
            <v>9.0397609757458479</v>
          </cell>
          <cell r="Y601">
            <v>0.73791831634187244</v>
          </cell>
          <cell r="Z601">
            <v>0.13128088294587065</v>
          </cell>
          <cell r="AA601">
            <v>3.7985278101508167E-2</v>
          </cell>
          <cell r="AC601">
            <v>0.47962550249999997</v>
          </cell>
          <cell r="AD601">
            <v>0.47291513735919999</v>
          </cell>
          <cell r="AE601">
            <v>3.8604200140800002E-2</v>
          </cell>
          <cell r="AF601">
            <v>6.8679600000000019E-3</v>
          </cell>
          <cell r="AG601">
            <v>1.9871999999999997E-3</v>
          </cell>
        </row>
        <row r="602">
          <cell r="W602">
            <v>9.1112363342087548</v>
          </cell>
          <cell r="X602">
            <v>8.9837624564270691</v>
          </cell>
          <cell r="Y602">
            <v>0.73334714093090514</v>
          </cell>
          <cell r="Z602">
            <v>0.13046763853824137</v>
          </cell>
          <cell r="AA602">
            <v>3.7749971069020949E-2</v>
          </cell>
          <cell r="AC602">
            <v>0.47962550249999997</v>
          </cell>
          <cell r="AD602">
            <v>0.47291513735919999</v>
          </cell>
          <cell r="AE602">
            <v>3.8604200140800002E-2</v>
          </cell>
          <cell r="AF602">
            <v>6.8679600000000019E-3</v>
          </cell>
          <cell r="AG602">
            <v>1.9871999999999997E-3</v>
          </cell>
        </row>
        <row r="603">
          <cell r="W603">
            <v>9.0544432315021997</v>
          </cell>
          <cell r="X603">
            <v>8.9277639371082902</v>
          </cell>
          <cell r="Y603">
            <v>0.72877596551993784</v>
          </cell>
          <cell r="Z603">
            <v>0.12965439413061208</v>
          </cell>
          <cell r="AA603">
            <v>3.7514664036533731E-2</v>
          </cell>
          <cell r="AC603">
            <v>0.47962550249999997</v>
          </cell>
          <cell r="AD603">
            <v>0.47291513735919999</v>
          </cell>
          <cell r="AE603">
            <v>3.8604200140800002E-2</v>
          </cell>
          <cell r="AF603">
            <v>6.8679600000000019E-3</v>
          </cell>
          <cell r="AG603">
            <v>1.9871999999999997E-3</v>
          </cell>
        </row>
        <row r="604">
          <cell r="W604">
            <v>8.9976501287956427</v>
          </cell>
          <cell r="X604">
            <v>8.8717654177895078</v>
          </cell>
          <cell r="Y604">
            <v>0.72420479010897043</v>
          </cell>
          <cell r="Z604">
            <v>0.12884114972298277</v>
          </cell>
          <cell r="AA604">
            <v>3.7279357004046512E-2</v>
          </cell>
          <cell r="AC604">
            <v>0.47962550249999997</v>
          </cell>
          <cell r="AD604">
            <v>0.47291513735919999</v>
          </cell>
          <cell r="AE604">
            <v>3.8604200140800002E-2</v>
          </cell>
          <cell r="AF604">
            <v>6.8679600000000019E-3</v>
          </cell>
          <cell r="AG604">
            <v>1.9871999999999997E-3</v>
          </cell>
        </row>
        <row r="605">
          <cell r="W605">
            <v>8.9408570260890912</v>
          </cell>
          <cell r="X605">
            <v>8.8157668984707307</v>
          </cell>
          <cell r="Y605">
            <v>0.71963361469800324</v>
          </cell>
          <cell r="Z605">
            <v>0.12802790531535352</v>
          </cell>
          <cell r="AA605">
            <v>3.7044049971559301E-2</v>
          </cell>
          <cell r="AC605">
            <v>0.47962550249999997</v>
          </cell>
          <cell r="AD605">
            <v>0.47291513735919999</v>
          </cell>
          <cell r="AE605">
            <v>3.8604200140800002E-2</v>
          </cell>
          <cell r="AF605">
            <v>6.8679600000000019E-3</v>
          </cell>
          <cell r="AG605">
            <v>1.9871999999999997E-3</v>
          </cell>
        </row>
        <row r="606">
          <cell r="W606">
            <v>8.8840639233825343</v>
          </cell>
          <cell r="X606">
            <v>8.7597683791519501</v>
          </cell>
          <cell r="Y606">
            <v>0.71506243928703572</v>
          </cell>
          <cell r="Z606">
            <v>0.12721466090772421</v>
          </cell>
          <cell r="AA606">
            <v>3.6808742939072076E-2</v>
          </cell>
          <cell r="AC606">
            <v>0.47962550249999997</v>
          </cell>
          <cell r="AD606">
            <v>0.47291513735919999</v>
          </cell>
          <cell r="AE606">
            <v>3.8604200140800002E-2</v>
          </cell>
          <cell r="AF606">
            <v>6.8679600000000019E-3</v>
          </cell>
          <cell r="AG606">
            <v>1.9871999999999997E-3</v>
          </cell>
        </row>
        <row r="607">
          <cell r="W607">
            <v>8.8272708206759791</v>
          </cell>
          <cell r="X607">
            <v>8.7037698598331712</v>
          </cell>
          <cell r="Y607">
            <v>0.71049126387606842</v>
          </cell>
          <cell r="Z607">
            <v>0.12640141650009493</v>
          </cell>
          <cell r="AA607">
            <v>3.6573435906584857E-2</v>
          </cell>
          <cell r="AC607">
            <v>0.47962550249999997</v>
          </cell>
          <cell r="AD607">
            <v>0.47291513735919999</v>
          </cell>
          <cell r="AE607">
            <v>3.8604200140800002E-2</v>
          </cell>
          <cell r="AF607">
            <v>6.8679600000000019E-3</v>
          </cell>
          <cell r="AG607">
            <v>1.9871999999999997E-3</v>
          </cell>
        </row>
        <row r="608">
          <cell r="W608">
            <v>8.7704777179694258</v>
          </cell>
          <cell r="X608">
            <v>8.6477713405143923</v>
          </cell>
          <cell r="Y608">
            <v>0.70592008846510113</v>
          </cell>
          <cell r="Z608">
            <v>0.12558817209246564</v>
          </cell>
          <cell r="AA608">
            <v>3.6338128874097639E-2</v>
          </cell>
          <cell r="AC608">
            <v>0.47962550249999997</v>
          </cell>
          <cell r="AD608">
            <v>0.47291513735919999</v>
          </cell>
          <cell r="AE608">
            <v>3.8604200140800002E-2</v>
          </cell>
          <cell r="AF608">
            <v>6.8679600000000019E-3</v>
          </cell>
          <cell r="AG608">
            <v>1.9871999999999997E-3</v>
          </cell>
        </row>
        <row r="609">
          <cell r="W609">
            <v>8.7136846152628689</v>
          </cell>
          <cell r="X609">
            <v>8.5917728211956117</v>
          </cell>
          <cell r="Y609">
            <v>0.70134891305413372</v>
          </cell>
          <cell r="Z609">
            <v>0.12477492768483635</v>
          </cell>
          <cell r="AA609">
            <v>3.6102821841610414E-2</v>
          </cell>
          <cell r="AC609">
            <v>0.47962550249999997</v>
          </cell>
          <cell r="AD609">
            <v>0.47291513735919999</v>
          </cell>
          <cell r="AE609">
            <v>3.8604200140800002E-2</v>
          </cell>
          <cell r="AF609">
            <v>6.8679600000000019E-3</v>
          </cell>
          <cell r="AG609">
            <v>1.9871999999999997E-3</v>
          </cell>
        </row>
        <row r="610">
          <cell r="W610">
            <v>8.6568915125563137</v>
          </cell>
          <cell r="X610">
            <v>8.5357743018768311</v>
          </cell>
          <cell r="Y610">
            <v>0.69677773764316631</v>
          </cell>
          <cell r="Z610">
            <v>0.12396168327720707</v>
          </cell>
          <cell r="AA610">
            <v>3.5867514809123202E-2</v>
          </cell>
          <cell r="AC610">
            <v>0.47962550249999997</v>
          </cell>
          <cell r="AD610">
            <v>0.47291513735919999</v>
          </cell>
          <cell r="AE610">
            <v>3.8604200140800002E-2</v>
          </cell>
          <cell r="AF610">
            <v>6.8679600000000019E-3</v>
          </cell>
          <cell r="AG610">
            <v>1.9871999999999997E-3</v>
          </cell>
        </row>
        <row r="611">
          <cell r="W611">
            <v>8.6000984098497604</v>
          </cell>
          <cell r="X611">
            <v>8.4797757825580522</v>
          </cell>
          <cell r="Y611">
            <v>0.69220656223219901</v>
          </cell>
          <cell r="Z611">
            <v>0.12314843886957778</v>
          </cell>
          <cell r="AA611">
            <v>3.5632207776635984E-2</v>
          </cell>
          <cell r="AC611">
            <v>0.47962550249999997</v>
          </cell>
          <cell r="AD611">
            <v>0.47291513735919999</v>
          </cell>
          <cell r="AE611">
            <v>3.8604200140800002E-2</v>
          </cell>
          <cell r="AF611">
            <v>6.8679600000000019E-3</v>
          </cell>
          <cell r="AG611">
            <v>1.9871999999999997E-3</v>
          </cell>
        </row>
        <row r="612">
          <cell r="W612">
            <v>8.5433053071432052</v>
          </cell>
          <cell r="X612">
            <v>8.4237772632392733</v>
          </cell>
          <cell r="Y612">
            <v>0.68763538682123171</v>
          </cell>
          <cell r="Z612">
            <v>0.1223351944619485</v>
          </cell>
          <cell r="AA612">
            <v>3.5396900744148765E-2</v>
          </cell>
          <cell r="AC612">
            <v>0.47962550249999997</v>
          </cell>
          <cell r="AD612">
            <v>0.47291513735919999</v>
          </cell>
          <cell r="AE612">
            <v>3.8604200140800002E-2</v>
          </cell>
          <cell r="AF612">
            <v>6.8679600000000019E-3</v>
          </cell>
          <cell r="AG612">
            <v>1.9871999999999997E-3</v>
          </cell>
        </row>
        <row r="613">
          <cell r="W613">
            <v>8.4865122044366501</v>
          </cell>
          <cell r="X613">
            <v>8.3677787439204945</v>
          </cell>
          <cell r="Y613">
            <v>0.68306421141026441</v>
          </cell>
          <cell r="Z613">
            <v>0.12152195005431922</v>
          </cell>
          <cell r="AA613">
            <v>3.5161593711661547E-2</v>
          </cell>
          <cell r="AC613">
            <v>0.47962550249999997</v>
          </cell>
          <cell r="AD613">
            <v>0.47291513735919999</v>
          </cell>
          <cell r="AE613">
            <v>3.8604200140800002E-2</v>
          </cell>
          <cell r="AF613">
            <v>6.8679600000000019E-3</v>
          </cell>
          <cell r="AG613">
            <v>1.9871999999999997E-3</v>
          </cell>
        </row>
        <row r="614">
          <cell r="W614">
            <v>8.429719101730095</v>
          </cell>
          <cell r="X614">
            <v>8.3117802246017138</v>
          </cell>
          <cell r="Y614">
            <v>0.67849303599929689</v>
          </cell>
          <cell r="Z614">
            <v>0.12070870564668991</v>
          </cell>
          <cell r="AA614">
            <v>3.4926286679174322E-2</v>
          </cell>
          <cell r="AC614">
            <v>0.47962550249999997</v>
          </cell>
          <cell r="AD614">
            <v>0.47291513735919999</v>
          </cell>
          <cell r="AE614">
            <v>3.8604200140800002E-2</v>
          </cell>
          <cell r="AF614">
            <v>6.8679600000000019E-3</v>
          </cell>
          <cell r="AG614">
            <v>1.9871999999999997E-3</v>
          </cell>
        </row>
        <row r="615">
          <cell r="W615">
            <v>8.3729259990235398</v>
          </cell>
          <cell r="X615">
            <v>8.255781705282935</v>
          </cell>
          <cell r="Y615">
            <v>0.67392186058832959</v>
          </cell>
          <cell r="Z615">
            <v>0.11989546123906063</v>
          </cell>
          <cell r="AA615">
            <v>3.469097964668711E-2</v>
          </cell>
          <cell r="AC615">
            <v>0.47962550249999997</v>
          </cell>
          <cell r="AD615">
            <v>0.47291513735919999</v>
          </cell>
          <cell r="AE615">
            <v>3.8604200140800002E-2</v>
          </cell>
          <cell r="AF615">
            <v>6.8679600000000019E-3</v>
          </cell>
          <cell r="AG615">
            <v>1.9871999999999997E-3</v>
          </cell>
        </row>
        <row r="616">
          <cell r="W616">
            <v>8.3161328963169847</v>
          </cell>
          <cell r="X616">
            <v>8.1997831859641543</v>
          </cell>
          <cell r="Y616">
            <v>0.66935068517736229</v>
          </cell>
          <cell r="Z616">
            <v>0.11908221683143135</v>
          </cell>
          <cell r="AA616">
            <v>3.4455672614199892E-2</v>
          </cell>
          <cell r="AC616">
            <v>0.47962550249999997</v>
          </cell>
          <cell r="AD616">
            <v>0.47291513735919999</v>
          </cell>
          <cell r="AE616">
            <v>3.8604200140800002E-2</v>
          </cell>
          <cell r="AF616">
            <v>6.8679600000000019E-3</v>
          </cell>
          <cell r="AG616">
            <v>1.9871999999999997E-3</v>
          </cell>
        </row>
        <row r="617">
          <cell r="W617">
            <v>8.2593397936104296</v>
          </cell>
          <cell r="X617">
            <v>8.1437846666453755</v>
          </cell>
          <cell r="Y617">
            <v>0.66477950976639499</v>
          </cell>
          <cell r="Z617">
            <v>0.11826897242380208</v>
          </cell>
          <cell r="AA617">
            <v>3.4220365581712674E-2</v>
          </cell>
          <cell r="AC617">
            <v>0.47962550249999997</v>
          </cell>
          <cell r="AD617">
            <v>0.47291513735919999</v>
          </cell>
          <cell r="AE617">
            <v>3.8604200140800002E-2</v>
          </cell>
          <cell r="AF617">
            <v>6.8679600000000019E-3</v>
          </cell>
          <cell r="AG617">
            <v>1.9871999999999997E-3</v>
          </cell>
        </row>
        <row r="618">
          <cell r="W618">
            <v>8.2025466909038744</v>
          </cell>
          <cell r="X618">
            <v>8.0877861473265948</v>
          </cell>
          <cell r="Y618">
            <v>0.66020833435542758</v>
          </cell>
          <cell r="Z618">
            <v>0.11745572801617277</v>
          </cell>
          <cell r="AA618">
            <v>3.3985058549225448E-2</v>
          </cell>
          <cell r="AC618">
            <v>0.47962550249999997</v>
          </cell>
          <cell r="AD618">
            <v>0.47291513735919999</v>
          </cell>
          <cell r="AE618">
            <v>3.8604200140800002E-2</v>
          </cell>
          <cell r="AF618">
            <v>6.8679600000000019E-3</v>
          </cell>
          <cell r="AG618">
            <v>1.9871999999999997E-3</v>
          </cell>
        </row>
        <row r="619">
          <cell r="W619">
            <v>8.1457535881973193</v>
          </cell>
          <cell r="X619">
            <v>8.031787628007816</v>
          </cell>
          <cell r="Y619">
            <v>0.65563715894446017</v>
          </cell>
          <cell r="Z619">
            <v>0.11664248360854348</v>
          </cell>
          <cell r="AA619">
            <v>3.374975151673823E-2</v>
          </cell>
          <cell r="AC619">
            <v>0.47962550249999997</v>
          </cell>
          <cell r="AD619">
            <v>0.47291513735919999</v>
          </cell>
          <cell r="AE619">
            <v>3.8604200140800002E-2</v>
          </cell>
          <cell r="AF619">
            <v>6.8679600000000019E-3</v>
          </cell>
          <cell r="AG619">
            <v>1.9871999999999997E-3</v>
          </cell>
        </row>
        <row r="620">
          <cell r="W620">
            <v>8.0889604854907642</v>
          </cell>
          <cell r="X620">
            <v>7.9757891086890371</v>
          </cell>
          <cell r="Y620">
            <v>0.65106598353349288</v>
          </cell>
          <cell r="Z620">
            <v>0.1158292392009142</v>
          </cell>
          <cell r="AA620">
            <v>3.3514444484251019E-2</v>
          </cell>
          <cell r="AC620">
            <v>0.47962550249999997</v>
          </cell>
          <cell r="AD620">
            <v>0.47291513735919999</v>
          </cell>
          <cell r="AE620">
            <v>3.8604200140800002E-2</v>
          </cell>
          <cell r="AF620">
            <v>6.8679600000000019E-3</v>
          </cell>
          <cell r="AG620">
            <v>1.9871999999999997E-3</v>
          </cell>
        </row>
        <row r="621">
          <cell r="W621">
            <v>8.0321673827842091</v>
          </cell>
          <cell r="X621">
            <v>7.9197905893702556</v>
          </cell>
          <cell r="Y621">
            <v>0.64649480812252547</v>
          </cell>
          <cell r="Z621">
            <v>0.11501599479328489</v>
          </cell>
          <cell r="AA621">
            <v>3.3279137451763793E-2</v>
          </cell>
          <cell r="AC621">
            <v>0.47962550249999997</v>
          </cell>
          <cell r="AD621">
            <v>0.47291513735919999</v>
          </cell>
          <cell r="AE621">
            <v>3.8604200140800002E-2</v>
          </cell>
          <cell r="AF621">
            <v>6.8679600000000019E-3</v>
          </cell>
          <cell r="AG621">
            <v>1.9871999999999997E-3</v>
          </cell>
        </row>
        <row r="622">
          <cell r="W622">
            <v>8.0165492795399071</v>
          </cell>
          <cell r="X622">
            <v>7.9043909965575923</v>
          </cell>
          <cell r="Y622">
            <v>0.64523773488450953</v>
          </cell>
          <cell r="Z622">
            <v>0.11479235258118685</v>
          </cell>
          <cell r="AA622">
            <v>3.3214428017829811E-2</v>
          </cell>
          <cell r="AC622">
            <v>0.47962550249999997</v>
          </cell>
          <cell r="AD622">
            <v>0.47291513735919999</v>
          </cell>
          <cell r="AE622">
            <v>3.8604200140800002E-2</v>
          </cell>
          <cell r="AF622">
            <v>6.8679600000000019E-3</v>
          </cell>
          <cell r="AG622">
            <v>1.9871999999999997E-3</v>
          </cell>
        </row>
        <row r="623">
          <cell r="W623">
            <v>8.0009311762956035</v>
          </cell>
          <cell r="X623">
            <v>7.8889914037449271</v>
          </cell>
          <cell r="Y623">
            <v>0.64398066164649337</v>
          </cell>
          <cell r="Z623">
            <v>0.11456871036908879</v>
          </cell>
          <cell r="AA623">
            <v>3.3149718583895822E-2</v>
          </cell>
          <cell r="AC623">
            <v>0.47962550249999997</v>
          </cell>
          <cell r="AD623">
            <v>0.47291513735919999</v>
          </cell>
          <cell r="AE623">
            <v>3.8604200140800002E-2</v>
          </cell>
          <cell r="AF623">
            <v>6.8679600000000019E-3</v>
          </cell>
          <cell r="AG623">
            <v>1.9871999999999997E-3</v>
          </cell>
        </row>
        <row r="624">
          <cell r="W624">
            <v>7.9853130730513016</v>
          </cell>
          <cell r="X624">
            <v>7.8735918109322638</v>
          </cell>
          <cell r="Y624">
            <v>0.64272358840847743</v>
          </cell>
          <cell r="Z624">
            <v>0.11434506815699075</v>
          </cell>
          <cell r="AA624">
            <v>3.308500914996184E-2</v>
          </cell>
          <cell r="AC624">
            <v>0.47962550249999997</v>
          </cell>
          <cell r="AD624">
            <v>0.47291513735919999</v>
          </cell>
          <cell r="AE624">
            <v>3.8604200140800002E-2</v>
          </cell>
          <cell r="AF624">
            <v>6.8679600000000019E-3</v>
          </cell>
          <cell r="AG624">
            <v>1.9871999999999997E-3</v>
          </cell>
        </row>
        <row r="625">
          <cell r="W625">
            <v>7.9696949698069979</v>
          </cell>
          <cell r="X625">
            <v>7.8581922181195987</v>
          </cell>
          <cell r="Y625">
            <v>0.64146651517046138</v>
          </cell>
          <cell r="Z625">
            <v>0.11412142594489268</v>
          </cell>
          <cell r="AA625">
            <v>3.3020299716027851E-2</v>
          </cell>
          <cell r="AC625">
            <v>0.47962550249999997</v>
          </cell>
          <cell r="AD625">
            <v>0.47291513735919999</v>
          </cell>
          <cell r="AE625">
            <v>3.8604200140800002E-2</v>
          </cell>
          <cell r="AF625">
            <v>6.8679600000000019E-3</v>
          </cell>
          <cell r="AG625">
            <v>1.9871999999999997E-3</v>
          </cell>
        </row>
        <row r="626">
          <cell r="W626">
            <v>7.954076866562696</v>
          </cell>
          <cell r="X626">
            <v>7.8427926253069344</v>
          </cell>
          <cell r="Y626">
            <v>0.64020944193244544</v>
          </cell>
          <cell r="Z626">
            <v>0.11389778373279463</v>
          </cell>
          <cell r="AA626">
            <v>3.2955590282093869E-2</v>
          </cell>
          <cell r="AC626">
            <v>0.47962550249999997</v>
          </cell>
          <cell r="AD626">
            <v>0.47291513735919999</v>
          </cell>
          <cell r="AE626">
            <v>3.8604200140800002E-2</v>
          </cell>
          <cell r="AF626">
            <v>6.8679600000000019E-3</v>
          </cell>
          <cell r="AG626">
            <v>1.9871999999999997E-3</v>
          </cell>
        </row>
        <row r="627">
          <cell r="W627">
            <v>7.9384587633183932</v>
          </cell>
          <cell r="X627">
            <v>7.8273930324942693</v>
          </cell>
          <cell r="Y627">
            <v>0.63895236869442928</v>
          </cell>
          <cell r="Z627">
            <v>0.11367414152069658</v>
          </cell>
          <cell r="AA627">
            <v>3.289088084815988E-2</v>
          </cell>
          <cell r="AC627">
            <v>0.47962550249999997</v>
          </cell>
          <cell r="AD627">
            <v>0.47291513735919999</v>
          </cell>
          <cell r="AE627">
            <v>3.8604200140800002E-2</v>
          </cell>
          <cell r="AF627">
            <v>6.8679600000000019E-3</v>
          </cell>
          <cell r="AG627">
            <v>1.9871999999999997E-3</v>
          </cell>
        </row>
        <row r="628">
          <cell r="W628">
            <v>7.9228406600740913</v>
          </cell>
          <cell r="X628">
            <v>7.811993439681606</v>
          </cell>
          <cell r="Y628">
            <v>0.63769529545641335</v>
          </cell>
          <cell r="Z628">
            <v>0.11345049930859853</v>
          </cell>
          <cell r="AA628">
            <v>3.2826171414225898E-2</v>
          </cell>
          <cell r="AC628">
            <v>0.47962550249999997</v>
          </cell>
          <cell r="AD628">
            <v>0.47291513735919999</v>
          </cell>
          <cell r="AE628">
            <v>3.8604200140800002E-2</v>
          </cell>
          <cell r="AF628">
            <v>6.8679600000000019E-3</v>
          </cell>
          <cell r="AG628">
            <v>1.9871999999999997E-3</v>
          </cell>
        </row>
        <row r="629">
          <cell r="W629">
            <v>7.9072225568297894</v>
          </cell>
          <cell r="X629">
            <v>7.7965938468689426</v>
          </cell>
          <cell r="Y629">
            <v>0.63643822221839741</v>
          </cell>
          <cell r="Z629">
            <v>0.11322685709650049</v>
          </cell>
          <cell r="AA629">
            <v>3.2761461980291916E-2</v>
          </cell>
          <cell r="AC629">
            <v>0.47962550249999997</v>
          </cell>
          <cell r="AD629">
            <v>0.47291513735919999</v>
          </cell>
          <cell r="AE629">
            <v>3.8604200140800002E-2</v>
          </cell>
          <cell r="AF629">
            <v>6.8679600000000019E-3</v>
          </cell>
          <cell r="AG629">
            <v>1.9871999999999997E-3</v>
          </cell>
        </row>
        <row r="630">
          <cell r="W630">
            <v>7.8916044535854857</v>
          </cell>
          <cell r="X630">
            <v>7.7811942540562775</v>
          </cell>
          <cell r="Y630">
            <v>0.63518114898038136</v>
          </cell>
          <cell r="Z630">
            <v>0.11300321488440242</v>
          </cell>
          <cell r="AA630">
            <v>3.2696752546357927E-2</v>
          </cell>
          <cell r="AC630">
            <v>0.47962550249999997</v>
          </cell>
          <cell r="AD630">
            <v>0.47291513735919999</v>
          </cell>
          <cell r="AE630">
            <v>3.8604200140800002E-2</v>
          </cell>
          <cell r="AF630">
            <v>6.8679600000000019E-3</v>
          </cell>
          <cell r="AG630">
            <v>1.9871999999999997E-3</v>
          </cell>
        </row>
        <row r="631">
          <cell r="W631">
            <v>7.8759863503411838</v>
          </cell>
          <cell r="X631">
            <v>7.7657946612436133</v>
          </cell>
          <cell r="Y631">
            <v>0.63392407574236531</v>
          </cell>
          <cell r="Z631">
            <v>0.11277957267230439</v>
          </cell>
          <cell r="AA631">
            <v>3.2632043112423945E-2</v>
          </cell>
          <cell r="AC631">
            <v>0.47962550249999997</v>
          </cell>
          <cell r="AD631">
            <v>0.47291513735919999</v>
          </cell>
          <cell r="AE631">
            <v>3.8604200140800002E-2</v>
          </cell>
          <cell r="AF631">
            <v>6.8679600000000019E-3</v>
          </cell>
          <cell r="AG631">
            <v>1.9871999999999997E-3</v>
          </cell>
        </row>
        <row r="632">
          <cell r="W632">
            <v>7.8603682470968801</v>
          </cell>
          <cell r="X632">
            <v>7.7503950684309482</v>
          </cell>
          <cell r="Y632">
            <v>0.63266700250434926</v>
          </cell>
          <cell r="Z632">
            <v>0.11255593046020632</v>
          </cell>
          <cell r="AA632">
            <v>3.2567333678489956E-2</v>
          </cell>
          <cell r="AC632">
            <v>0.47962550249999997</v>
          </cell>
          <cell r="AD632">
            <v>0.47291513735919999</v>
          </cell>
          <cell r="AE632">
            <v>3.8604200140800002E-2</v>
          </cell>
          <cell r="AF632">
            <v>6.8679600000000019E-3</v>
          </cell>
          <cell r="AG632">
            <v>1.9871999999999997E-3</v>
          </cell>
        </row>
        <row r="633">
          <cell r="W633">
            <v>7.8447501438525791</v>
          </cell>
          <cell r="X633">
            <v>7.7349954756182848</v>
          </cell>
          <cell r="Y633">
            <v>0.63140992926633333</v>
          </cell>
          <cell r="Z633">
            <v>0.11233228824810827</v>
          </cell>
          <cell r="AA633">
            <v>3.2502624244555973E-2</v>
          </cell>
          <cell r="AC633">
            <v>0.47962550249999997</v>
          </cell>
          <cell r="AD633">
            <v>0.47291513735919999</v>
          </cell>
          <cell r="AE633">
            <v>3.8604200140800002E-2</v>
          </cell>
          <cell r="AF633">
            <v>6.8679600000000019E-3</v>
          </cell>
          <cell r="AG633">
            <v>1.9871999999999997E-3</v>
          </cell>
        </row>
        <row r="634">
          <cell r="W634">
            <v>7.8291320406082754</v>
          </cell>
          <cell r="X634">
            <v>7.7195958828056197</v>
          </cell>
          <cell r="Y634">
            <v>0.63015285602831728</v>
          </cell>
          <cell r="Z634">
            <v>0.1121086460360102</v>
          </cell>
          <cell r="AA634">
            <v>3.2437914810621991E-2</v>
          </cell>
          <cell r="AC634">
            <v>0.47962550249999997</v>
          </cell>
          <cell r="AD634">
            <v>0.47291513735919999</v>
          </cell>
          <cell r="AE634">
            <v>3.8604200140800002E-2</v>
          </cell>
          <cell r="AF634">
            <v>6.8679600000000019E-3</v>
          </cell>
          <cell r="AG634">
            <v>1.9871999999999997E-3</v>
          </cell>
        </row>
        <row r="635">
          <cell r="W635">
            <v>7.8135139373639735</v>
          </cell>
          <cell r="X635">
            <v>7.7041962899929564</v>
          </cell>
          <cell r="Y635">
            <v>0.62889578279030123</v>
          </cell>
          <cell r="Z635">
            <v>0.11188500382391216</v>
          </cell>
          <cell r="AA635">
            <v>3.2373205376688009E-2</v>
          </cell>
          <cell r="AC635">
            <v>0.47962550249999997</v>
          </cell>
          <cell r="AD635">
            <v>0.47291513735919999</v>
          </cell>
          <cell r="AE635">
            <v>3.8604200140800002E-2</v>
          </cell>
          <cell r="AF635">
            <v>6.8679600000000019E-3</v>
          </cell>
          <cell r="AG635">
            <v>1.9871999999999997E-3</v>
          </cell>
        </row>
        <row r="636">
          <cell r="W636">
            <v>7.7978958341196698</v>
          </cell>
          <cell r="X636">
            <v>7.6887966971802904</v>
          </cell>
          <cell r="Y636">
            <v>0.62763870955228518</v>
          </cell>
          <cell r="Z636">
            <v>0.1116613616118141</v>
          </cell>
          <cell r="AA636">
            <v>3.230849594275402E-2</v>
          </cell>
          <cell r="AC636">
            <v>0.47962550249999997</v>
          </cell>
          <cell r="AD636">
            <v>0.47291513735919999</v>
          </cell>
          <cell r="AE636">
            <v>3.8604200140800002E-2</v>
          </cell>
          <cell r="AF636">
            <v>6.8679600000000019E-3</v>
          </cell>
          <cell r="AG636">
            <v>1.9871999999999997E-3</v>
          </cell>
        </row>
        <row r="637">
          <cell r="W637">
            <v>7.7822777308753661</v>
          </cell>
          <cell r="X637">
            <v>7.6733971043676252</v>
          </cell>
          <cell r="Y637">
            <v>0.62638163631426913</v>
          </cell>
          <cell r="Z637">
            <v>0.11143771939971603</v>
          </cell>
          <cell r="AA637">
            <v>3.2243786508820031E-2</v>
          </cell>
          <cell r="AC637">
            <v>0.47962550249999997</v>
          </cell>
          <cell r="AD637">
            <v>0.47291513735919999</v>
          </cell>
          <cell r="AE637">
            <v>3.8604200140800002E-2</v>
          </cell>
          <cell r="AF637">
            <v>6.8679600000000019E-3</v>
          </cell>
          <cell r="AG637">
            <v>1.9871999999999997E-3</v>
          </cell>
        </row>
        <row r="638">
          <cell r="W638">
            <v>7.7666596276310642</v>
          </cell>
          <cell r="X638">
            <v>7.6579975115549619</v>
          </cell>
          <cell r="Y638">
            <v>0.62512456307625308</v>
          </cell>
          <cell r="Z638">
            <v>0.11121407718761799</v>
          </cell>
          <cell r="AA638">
            <v>3.2179077074886049E-2</v>
          </cell>
          <cell r="AC638">
            <v>0.47962550249999997</v>
          </cell>
          <cell r="AD638">
            <v>0.47291513735919999</v>
          </cell>
          <cell r="AE638">
            <v>3.8604200140800002E-2</v>
          </cell>
          <cell r="AF638">
            <v>6.8679600000000019E-3</v>
          </cell>
          <cell r="AG638">
            <v>1.9871999999999997E-3</v>
          </cell>
        </row>
        <row r="639">
          <cell r="W639">
            <v>7.7510415243867614</v>
          </cell>
          <cell r="X639">
            <v>7.6425979187422968</v>
          </cell>
          <cell r="Y639">
            <v>0.62386748983823703</v>
          </cell>
          <cell r="Z639">
            <v>0.11099043497551993</v>
          </cell>
          <cell r="AA639">
            <v>3.211436764095206E-2</v>
          </cell>
          <cell r="AC639">
            <v>0.47962550249999997</v>
          </cell>
          <cell r="AD639">
            <v>0.47291513735919999</v>
          </cell>
          <cell r="AE639">
            <v>3.8604200140800002E-2</v>
          </cell>
          <cell r="AF639">
            <v>6.8679600000000019E-3</v>
          </cell>
          <cell r="AG639">
            <v>1.9871999999999997E-3</v>
          </cell>
        </row>
        <row r="640">
          <cell r="W640">
            <v>7.7354234211424595</v>
          </cell>
          <cell r="X640">
            <v>7.6271983259296334</v>
          </cell>
          <cell r="Y640">
            <v>0.62261041660022109</v>
          </cell>
          <cell r="Z640">
            <v>0.11076679276342188</v>
          </cell>
          <cell r="AA640">
            <v>3.2049658207018078E-2</v>
          </cell>
          <cell r="AC640">
            <v>0.47962550249999997</v>
          </cell>
          <cell r="AD640">
            <v>0.47291513735919999</v>
          </cell>
          <cell r="AE640">
            <v>3.8604200140800002E-2</v>
          </cell>
          <cell r="AF640">
            <v>6.8679600000000019E-3</v>
          </cell>
          <cell r="AG640">
            <v>1.9871999999999997E-3</v>
          </cell>
        </row>
        <row r="641">
          <cell r="W641">
            <v>7.7198053178981558</v>
          </cell>
          <cell r="X641">
            <v>7.6117987331169683</v>
          </cell>
          <cell r="Y641">
            <v>0.62135334336220505</v>
          </cell>
          <cell r="Z641">
            <v>0.11054315055132381</v>
          </cell>
          <cell r="AA641">
            <v>3.1984948773084089E-2</v>
          </cell>
          <cell r="AC641">
            <v>0.47962550249999997</v>
          </cell>
          <cell r="AD641">
            <v>0.47291513735919999</v>
          </cell>
          <cell r="AE641">
            <v>3.8604200140800002E-2</v>
          </cell>
          <cell r="AF641">
            <v>6.8679600000000019E-3</v>
          </cell>
          <cell r="AG641">
            <v>1.9871999999999997E-3</v>
          </cell>
        </row>
        <row r="642">
          <cell r="W642">
            <v>7.7041872146538539</v>
          </cell>
          <cell r="X642">
            <v>7.5963991403043041</v>
          </cell>
          <cell r="Y642">
            <v>0.620096270124189</v>
          </cell>
          <cell r="Z642">
            <v>0.11031950833922577</v>
          </cell>
          <cell r="AA642">
            <v>3.1920239339150107E-2</v>
          </cell>
          <cell r="AC642">
            <v>0.47962550249999997</v>
          </cell>
          <cell r="AD642">
            <v>0.47291513735919999</v>
          </cell>
          <cell r="AE642">
            <v>3.8604200140800002E-2</v>
          </cell>
          <cell r="AF642">
            <v>6.8679600000000019E-3</v>
          </cell>
          <cell r="AG642">
            <v>1.9871999999999997E-3</v>
          </cell>
        </row>
        <row r="643">
          <cell r="W643">
            <v>7.6885691114095502</v>
          </cell>
          <cell r="X643">
            <v>7.580999547491639</v>
          </cell>
          <cell r="Y643">
            <v>0.61883919688617295</v>
          </cell>
          <cell r="Z643">
            <v>0.11009586612712771</v>
          </cell>
          <cell r="AA643">
            <v>3.1855529905216118E-2</v>
          </cell>
          <cell r="AC643">
            <v>0.47962550249999997</v>
          </cell>
          <cell r="AD643">
            <v>0.47291513735919999</v>
          </cell>
          <cell r="AE643">
            <v>3.8604200140800002E-2</v>
          </cell>
          <cell r="AF643">
            <v>6.8679600000000019E-3</v>
          </cell>
          <cell r="AG643">
            <v>1.9871999999999997E-3</v>
          </cell>
        </row>
        <row r="644">
          <cell r="W644">
            <v>7.6729510081652492</v>
          </cell>
          <cell r="X644">
            <v>7.5655999546789765</v>
          </cell>
          <cell r="Y644">
            <v>0.61758212364815701</v>
          </cell>
          <cell r="Z644">
            <v>0.10987222391502968</v>
          </cell>
          <cell r="AA644">
            <v>3.1790820471282143E-2</v>
          </cell>
          <cell r="AC644">
            <v>0.47962550249999997</v>
          </cell>
          <cell r="AD644">
            <v>0.47291513735919999</v>
          </cell>
          <cell r="AE644">
            <v>3.8604200140800002E-2</v>
          </cell>
          <cell r="AF644">
            <v>6.8679600000000019E-3</v>
          </cell>
          <cell r="AG644">
            <v>1.9871999999999997E-3</v>
          </cell>
        </row>
        <row r="645">
          <cell r="W645">
            <v>7.6573329049209473</v>
          </cell>
          <cell r="X645">
            <v>7.5502003618663123</v>
          </cell>
          <cell r="Y645">
            <v>0.61632505041014107</v>
          </cell>
          <cell r="Z645">
            <v>0.10964858170293162</v>
          </cell>
          <cell r="AA645">
            <v>3.1726111037348154E-2</v>
          </cell>
          <cell r="AC645">
            <v>0.47962550249999997</v>
          </cell>
          <cell r="AD645">
            <v>0.47291513735919999</v>
          </cell>
          <cell r="AE645">
            <v>3.8604200140800002E-2</v>
          </cell>
          <cell r="AF645">
            <v>6.8679600000000019E-3</v>
          </cell>
          <cell r="AG645">
            <v>1.9871999999999997E-3</v>
          </cell>
        </row>
        <row r="646">
          <cell r="W646">
            <v>7.6417148016766436</v>
          </cell>
          <cell r="X646">
            <v>7.5348007690536472</v>
          </cell>
          <cell r="Y646">
            <v>0.61506797717212491</v>
          </cell>
          <cell r="Z646">
            <v>0.10942493949083355</v>
          </cell>
          <cell r="AA646">
            <v>3.1661401603414165E-2</v>
          </cell>
          <cell r="AC646">
            <v>0.47962550249999997</v>
          </cell>
          <cell r="AD646">
            <v>0.47291513735919999</v>
          </cell>
          <cell r="AE646">
            <v>3.8604200140800002E-2</v>
          </cell>
          <cell r="AF646">
            <v>6.8679600000000019E-3</v>
          </cell>
          <cell r="AG646">
            <v>1.9871999999999997E-3</v>
          </cell>
        </row>
        <row r="647">
          <cell r="W647">
            <v>7.6260966984323408</v>
          </cell>
          <cell r="X647">
            <v>7.519401176240982</v>
          </cell>
          <cell r="Y647">
            <v>0.61381090393410898</v>
          </cell>
          <cell r="Z647">
            <v>0.1092012972787355</v>
          </cell>
          <cell r="AA647">
            <v>3.1596692169480182E-2</v>
          </cell>
          <cell r="AC647">
            <v>0.47962550249999997</v>
          </cell>
          <cell r="AD647">
            <v>0.47291513735919999</v>
          </cell>
          <cell r="AE647">
            <v>3.8604200140800002E-2</v>
          </cell>
          <cell r="AF647">
            <v>6.8679600000000019E-3</v>
          </cell>
          <cell r="AG647">
            <v>1.9871999999999997E-3</v>
          </cell>
        </row>
        <row r="648">
          <cell r="W648">
            <v>7.610478595188038</v>
          </cell>
          <cell r="X648">
            <v>7.5040015834283178</v>
          </cell>
          <cell r="Y648">
            <v>0.61255383069609293</v>
          </cell>
          <cell r="Z648">
            <v>0.10897765506663745</v>
          </cell>
          <cell r="AA648">
            <v>3.1531982735546193E-2</v>
          </cell>
          <cell r="AC648">
            <v>0.47962550249999997</v>
          </cell>
          <cell r="AD648">
            <v>0.47291513735919999</v>
          </cell>
          <cell r="AE648">
            <v>3.8604200140800002E-2</v>
          </cell>
          <cell r="AF648">
            <v>6.8679600000000019E-3</v>
          </cell>
          <cell r="AG648">
            <v>1.9871999999999997E-3</v>
          </cell>
        </row>
        <row r="649">
          <cell r="W649">
            <v>7.5948604919437352</v>
          </cell>
          <cell r="X649">
            <v>7.4886019906156536</v>
          </cell>
          <cell r="Y649">
            <v>0.61129675745807688</v>
          </cell>
          <cell r="Z649">
            <v>0.10875401285453939</v>
          </cell>
          <cell r="AA649">
            <v>3.1467273301612211E-2</v>
          </cell>
          <cell r="AC649">
            <v>0.47962550249999997</v>
          </cell>
          <cell r="AD649">
            <v>0.47291513735919999</v>
          </cell>
          <cell r="AE649">
            <v>3.8604200140800002E-2</v>
          </cell>
          <cell r="AF649">
            <v>6.8679600000000019E-3</v>
          </cell>
          <cell r="AG649">
            <v>1.9871999999999997E-3</v>
          </cell>
        </row>
        <row r="650">
          <cell r="W650">
            <v>7.5792423886994333</v>
          </cell>
          <cell r="X650">
            <v>7.4732023978029893</v>
          </cell>
          <cell r="Y650">
            <v>0.61003968422006083</v>
          </cell>
          <cell r="Z650">
            <v>0.10853037064244134</v>
          </cell>
          <cell r="AA650">
            <v>3.1402563867678222E-2</v>
          </cell>
          <cell r="AC650">
            <v>0.47962550249999997</v>
          </cell>
          <cell r="AD650">
            <v>0.47291513735919999</v>
          </cell>
          <cell r="AE650">
            <v>3.8604200140800002E-2</v>
          </cell>
          <cell r="AF650">
            <v>6.8679600000000019E-3</v>
          </cell>
          <cell r="AG650">
            <v>1.9871999999999997E-3</v>
          </cell>
        </row>
        <row r="651">
          <cell r="W651">
            <v>7.5636242854551305</v>
          </cell>
          <cell r="X651">
            <v>7.4578028049903251</v>
          </cell>
          <cell r="Y651">
            <v>0.60878261098204489</v>
          </cell>
          <cell r="Z651">
            <v>0.10830672843034328</v>
          </cell>
          <cell r="AA651">
            <v>3.133785443374424E-2</v>
          </cell>
          <cell r="AC651">
            <v>0.47962550249999997</v>
          </cell>
          <cell r="AD651">
            <v>0.47291513735919999</v>
          </cell>
          <cell r="AE651">
            <v>3.8604200140800002E-2</v>
          </cell>
          <cell r="AF651">
            <v>6.8679600000000019E-3</v>
          </cell>
          <cell r="AG651">
            <v>1.9871999999999997E-3</v>
          </cell>
        </row>
        <row r="652">
          <cell r="W652">
            <v>7.5480061822108278</v>
          </cell>
          <cell r="X652">
            <v>7.44240321217766</v>
          </cell>
          <cell r="Y652">
            <v>0.60752553774402884</v>
          </cell>
          <cell r="Z652">
            <v>0.10808308621824524</v>
          </cell>
          <cell r="AA652">
            <v>3.1273144999810251E-2</v>
          </cell>
          <cell r="AC652">
            <v>0.47962550249999997</v>
          </cell>
          <cell r="AD652">
            <v>0.47291513735919999</v>
          </cell>
          <cell r="AE652">
            <v>3.8604200140800002E-2</v>
          </cell>
          <cell r="AF652">
            <v>6.8679600000000019E-3</v>
          </cell>
          <cell r="AG652">
            <v>1.9871999999999997E-3</v>
          </cell>
        </row>
        <row r="653">
          <cell r="W653">
            <v>7.532388078966525</v>
          </cell>
          <cell r="X653">
            <v>7.4270036193649958</v>
          </cell>
          <cell r="Y653">
            <v>0.60626846450601279</v>
          </cell>
          <cell r="Z653">
            <v>0.10785944400614718</v>
          </cell>
          <cell r="AA653">
            <v>3.1208435565876269E-2</v>
          </cell>
          <cell r="AC653">
            <v>0.47962550249999997</v>
          </cell>
          <cell r="AD653">
            <v>0.47291513735919999</v>
          </cell>
          <cell r="AE653">
            <v>3.8604200140800002E-2</v>
          </cell>
          <cell r="AF653">
            <v>6.8679600000000019E-3</v>
          </cell>
          <cell r="AG653">
            <v>1.9871999999999997E-3</v>
          </cell>
        </row>
        <row r="654">
          <cell r="W654">
            <v>7.5167699757222222</v>
          </cell>
          <cell r="X654">
            <v>7.4116040265523315</v>
          </cell>
          <cell r="Y654">
            <v>0.60501139126799675</v>
          </cell>
          <cell r="Z654">
            <v>0.10763580179404912</v>
          </cell>
          <cell r="AA654">
            <v>3.1143726131942284E-2</v>
          </cell>
          <cell r="AC654">
            <v>0.47962550249999997</v>
          </cell>
          <cell r="AD654">
            <v>0.47291513735919999</v>
          </cell>
          <cell r="AE654">
            <v>3.8604200140800002E-2</v>
          </cell>
          <cell r="AF654">
            <v>6.8679600000000019E-3</v>
          </cell>
          <cell r="AG654">
            <v>1.9871999999999997E-3</v>
          </cell>
        </row>
        <row r="655">
          <cell r="W655">
            <v>7.5011518724779194</v>
          </cell>
          <cell r="X655">
            <v>7.3962044337396673</v>
          </cell>
          <cell r="Y655">
            <v>0.6037543180299807</v>
          </cell>
          <cell r="Z655">
            <v>0.10741215958195106</v>
          </cell>
          <cell r="AA655">
            <v>3.1079016698008298E-2</v>
          </cell>
          <cell r="AC655">
            <v>0.47962550249999997</v>
          </cell>
          <cell r="AD655">
            <v>0.47291513735919999</v>
          </cell>
          <cell r="AE655">
            <v>3.8604200140800002E-2</v>
          </cell>
          <cell r="AF655">
            <v>6.8679600000000019E-3</v>
          </cell>
          <cell r="AG655">
            <v>1.9871999999999997E-3</v>
          </cell>
        </row>
        <row r="656">
          <cell r="W656">
            <v>7.4855337692336175</v>
          </cell>
          <cell r="X656">
            <v>7.3808048409270031</v>
          </cell>
          <cell r="Y656">
            <v>0.60249724479196476</v>
          </cell>
          <cell r="Z656">
            <v>0.10718851736985302</v>
          </cell>
          <cell r="AA656">
            <v>3.1014307264074312E-2</v>
          </cell>
          <cell r="AC656">
            <v>0.47962550249999997</v>
          </cell>
          <cell r="AD656">
            <v>0.47291513735919999</v>
          </cell>
          <cell r="AE656">
            <v>3.8604200140800002E-2</v>
          </cell>
          <cell r="AF656">
            <v>6.8679600000000019E-3</v>
          </cell>
          <cell r="AG656">
            <v>1.9871999999999997E-3</v>
          </cell>
        </row>
        <row r="657">
          <cell r="W657">
            <v>7.4699156659893147</v>
          </cell>
          <cell r="X657">
            <v>7.3654052481143388</v>
          </cell>
          <cell r="Y657">
            <v>0.60124017155394871</v>
          </cell>
          <cell r="Z657">
            <v>0.10696487515775496</v>
          </cell>
          <cell r="AA657">
            <v>3.0949597830140327E-2</v>
          </cell>
          <cell r="AC657">
            <v>0.47962550249999997</v>
          </cell>
          <cell r="AD657">
            <v>0.47291513735919999</v>
          </cell>
          <cell r="AE657">
            <v>3.8604200140800002E-2</v>
          </cell>
          <cell r="AF657">
            <v>6.8679600000000019E-3</v>
          </cell>
          <cell r="AG657">
            <v>1.9871999999999997E-3</v>
          </cell>
        </row>
        <row r="658">
          <cell r="W658">
            <v>7.4542975627450119</v>
          </cell>
          <cell r="X658">
            <v>7.3500056553016737</v>
          </cell>
          <cell r="Y658">
            <v>0.59998309831593266</v>
          </cell>
          <cell r="Z658">
            <v>0.10674123294565691</v>
          </cell>
          <cell r="AA658">
            <v>3.0884888396206345E-2</v>
          </cell>
          <cell r="AC658">
            <v>0.47962550249999997</v>
          </cell>
          <cell r="AD658">
            <v>0.47291513735919999</v>
          </cell>
          <cell r="AE658">
            <v>3.8604200140800002E-2</v>
          </cell>
          <cell r="AF658">
            <v>6.8679600000000019E-3</v>
          </cell>
          <cell r="AG658">
            <v>1.9871999999999997E-3</v>
          </cell>
        </row>
        <row r="659">
          <cell r="W659">
            <v>7.4386794595007091</v>
          </cell>
          <cell r="X659">
            <v>7.3346060624890095</v>
          </cell>
          <cell r="Y659">
            <v>0.59872602507791661</v>
          </cell>
          <cell r="Z659">
            <v>0.10651759073355885</v>
          </cell>
          <cell r="AA659">
            <v>3.0820178962272359E-2</v>
          </cell>
          <cell r="AC659">
            <v>0.47962550249999997</v>
          </cell>
          <cell r="AD659">
            <v>0.47291513735919999</v>
          </cell>
          <cell r="AE659">
            <v>3.8604200140800002E-2</v>
          </cell>
          <cell r="AF659">
            <v>6.8679600000000019E-3</v>
          </cell>
          <cell r="AG659">
            <v>1.9871999999999997E-3</v>
          </cell>
        </row>
        <row r="660">
          <cell r="W660">
            <v>7.4230613562564072</v>
          </cell>
          <cell r="X660">
            <v>7.3192064696763461</v>
          </cell>
          <cell r="Y660">
            <v>0.59746895183990067</v>
          </cell>
          <cell r="Z660">
            <v>0.1062939485214608</v>
          </cell>
          <cell r="AA660">
            <v>3.0755469528338377E-2</v>
          </cell>
          <cell r="AC660">
            <v>0.47962550249999997</v>
          </cell>
          <cell r="AD660">
            <v>0.47291513735919999</v>
          </cell>
          <cell r="AE660">
            <v>3.8604200140800002E-2</v>
          </cell>
          <cell r="AF660">
            <v>6.8679600000000019E-3</v>
          </cell>
          <cell r="AG660">
            <v>1.9871999999999997E-3</v>
          </cell>
        </row>
        <row r="661">
          <cell r="W661">
            <v>7.4074432530121044</v>
          </cell>
          <cell r="X661">
            <v>7.3038068768636819</v>
          </cell>
          <cell r="Y661">
            <v>0.59621187860188463</v>
          </cell>
          <cell r="Z661">
            <v>0.10607030630936276</v>
          </cell>
          <cell r="AA661">
            <v>3.0690760094404392E-2</v>
          </cell>
          <cell r="AC661">
            <v>0.47962550249999997</v>
          </cell>
          <cell r="AD661">
            <v>0.47291513735919999</v>
          </cell>
          <cell r="AE661">
            <v>3.8604200140800002E-2</v>
          </cell>
          <cell r="AF661">
            <v>6.8679600000000019E-3</v>
          </cell>
          <cell r="AG661">
            <v>1.9871999999999997E-3</v>
          </cell>
        </row>
        <row r="662">
          <cell r="W662">
            <v>7.3918251497678025</v>
          </cell>
          <cell r="X662">
            <v>7.2884072840510177</v>
          </cell>
          <cell r="Y662">
            <v>0.59495480536386869</v>
          </cell>
          <cell r="Z662">
            <v>0.1058466640972647</v>
          </cell>
          <cell r="AA662">
            <v>3.0626050660470406E-2</v>
          </cell>
          <cell r="AC662">
            <v>0.47962550249999997</v>
          </cell>
          <cell r="AD662">
            <v>0.47291513735919999</v>
          </cell>
          <cell r="AE662">
            <v>3.8604200140800002E-2</v>
          </cell>
          <cell r="AF662">
            <v>6.8679600000000019E-3</v>
          </cell>
          <cell r="AG662">
            <v>1.9871999999999997E-3</v>
          </cell>
        </row>
        <row r="663">
          <cell r="W663">
            <v>7.3762070465234997</v>
          </cell>
          <cell r="X663">
            <v>7.2730076912383526</v>
          </cell>
          <cell r="Y663">
            <v>0.59369773212585264</v>
          </cell>
          <cell r="Z663">
            <v>0.10562302188516665</v>
          </cell>
          <cell r="AA663">
            <v>3.056134122653642E-2</v>
          </cell>
          <cell r="AC663">
            <v>0.47962550249999997</v>
          </cell>
          <cell r="AD663">
            <v>0.47291513735919999</v>
          </cell>
          <cell r="AE663">
            <v>3.8604200140800002E-2</v>
          </cell>
          <cell r="AF663">
            <v>6.8679600000000019E-3</v>
          </cell>
          <cell r="AG663">
            <v>1.9871999999999997E-3</v>
          </cell>
        </row>
        <row r="664">
          <cell r="W664">
            <v>7.360588943279196</v>
          </cell>
          <cell r="X664">
            <v>7.2576080984256874</v>
          </cell>
          <cell r="Y664">
            <v>0.59244065888783659</v>
          </cell>
          <cell r="Z664">
            <v>0.10539937967306859</v>
          </cell>
          <cell r="AA664">
            <v>3.0496631792602431E-2</v>
          </cell>
          <cell r="AC664">
            <v>0.47962550249999997</v>
          </cell>
          <cell r="AD664">
            <v>0.47291513735919999</v>
          </cell>
          <cell r="AE664">
            <v>3.8604200140800002E-2</v>
          </cell>
          <cell r="AF664">
            <v>6.8679600000000019E-3</v>
          </cell>
          <cell r="AG664">
            <v>1.9871999999999997E-3</v>
          </cell>
        </row>
        <row r="665">
          <cell r="W665">
            <v>7.3449708400348932</v>
          </cell>
          <cell r="X665">
            <v>7.2422085056130232</v>
          </cell>
          <cell r="Y665">
            <v>0.59118358564982054</v>
          </cell>
          <cell r="Z665">
            <v>0.10517573746097053</v>
          </cell>
          <cell r="AA665">
            <v>3.0431922358668446E-2</v>
          </cell>
          <cell r="AC665">
            <v>0.47962550249999997</v>
          </cell>
          <cell r="AD665">
            <v>0.47291513735919999</v>
          </cell>
          <cell r="AE665">
            <v>3.8604200140800002E-2</v>
          </cell>
          <cell r="AF665">
            <v>6.8679600000000019E-3</v>
          </cell>
          <cell r="AG665">
            <v>1.9871999999999997E-3</v>
          </cell>
        </row>
        <row r="666">
          <cell r="W666">
            <v>7.3293527367905904</v>
          </cell>
          <cell r="X666">
            <v>7.226808912800359</v>
          </cell>
          <cell r="Y666">
            <v>0.58992651241180449</v>
          </cell>
          <cell r="Z666">
            <v>0.10495209524887247</v>
          </cell>
          <cell r="AA666">
            <v>3.036721292473446E-2</v>
          </cell>
          <cell r="AC666">
            <v>0.47962550249999997</v>
          </cell>
          <cell r="AD666">
            <v>0.47291513735919999</v>
          </cell>
          <cell r="AE666">
            <v>3.8604200140800002E-2</v>
          </cell>
          <cell r="AF666">
            <v>6.8679600000000019E-3</v>
          </cell>
          <cell r="AG666">
            <v>1.9871999999999997E-3</v>
          </cell>
        </row>
        <row r="667">
          <cell r="W667">
            <v>7.3137346335462876</v>
          </cell>
          <cell r="X667">
            <v>7.2114093199876947</v>
          </cell>
          <cell r="Y667">
            <v>0.58866943917378844</v>
          </cell>
          <cell r="Z667">
            <v>0.10472845303677442</v>
          </cell>
          <cell r="AA667">
            <v>3.0302503490800478E-2</v>
          </cell>
          <cell r="AC667">
            <v>0.47962550249999997</v>
          </cell>
          <cell r="AD667">
            <v>0.47291513735919999</v>
          </cell>
          <cell r="AE667">
            <v>3.8604200140800002E-2</v>
          </cell>
          <cell r="AF667">
            <v>6.8679600000000019E-3</v>
          </cell>
          <cell r="AG667">
            <v>1.9871999999999997E-3</v>
          </cell>
        </row>
        <row r="668">
          <cell r="W668">
            <v>7.2981165303019857</v>
          </cell>
          <cell r="X668">
            <v>7.1960097271750296</v>
          </cell>
          <cell r="Y668">
            <v>0.58741236593577251</v>
          </cell>
          <cell r="Z668">
            <v>0.10450481082467637</v>
          </cell>
          <cell r="AA668">
            <v>3.0237794056866493E-2</v>
          </cell>
          <cell r="AC668">
            <v>0.47962550249999997</v>
          </cell>
          <cell r="AD668">
            <v>0.47291513735919999</v>
          </cell>
          <cell r="AE668">
            <v>3.8604200140800002E-2</v>
          </cell>
          <cell r="AF668">
            <v>6.8679600000000019E-3</v>
          </cell>
          <cell r="AG668">
            <v>1.9871999999999997E-3</v>
          </cell>
        </row>
        <row r="669">
          <cell r="W669">
            <v>7.2824984270576829</v>
          </cell>
          <cell r="X669">
            <v>7.1806101343623654</v>
          </cell>
          <cell r="Y669">
            <v>0.58615529269775646</v>
          </cell>
          <cell r="Z669">
            <v>0.10428116861257831</v>
          </cell>
          <cell r="AA669">
            <v>3.0173084622932507E-2</v>
          </cell>
          <cell r="AC669">
            <v>0.47962550249999997</v>
          </cell>
          <cell r="AD669">
            <v>0.47291513735919999</v>
          </cell>
          <cell r="AE669">
            <v>3.8604200140800002E-2</v>
          </cell>
          <cell r="AF669">
            <v>6.8679600000000019E-3</v>
          </cell>
          <cell r="AG669">
            <v>1.9871999999999997E-3</v>
          </cell>
        </row>
        <row r="670">
          <cell r="W670">
            <v>7.2668803238133801</v>
          </cell>
          <cell r="X670">
            <v>7.1652105415497012</v>
          </cell>
          <cell r="Y670">
            <v>0.58489821945974041</v>
          </cell>
          <cell r="Z670">
            <v>0.10405752640048026</v>
          </cell>
          <cell r="AA670">
            <v>3.0108375188998521E-2</v>
          </cell>
          <cell r="AC670">
            <v>0.47962550249999997</v>
          </cell>
          <cell r="AD670">
            <v>0.47291513735919999</v>
          </cell>
          <cell r="AE670">
            <v>3.8604200140800002E-2</v>
          </cell>
          <cell r="AF670">
            <v>6.8679600000000019E-3</v>
          </cell>
          <cell r="AG670">
            <v>1.9871999999999997E-3</v>
          </cell>
        </row>
        <row r="671">
          <cell r="W671">
            <v>7.2512622205690773</v>
          </cell>
          <cell r="X671">
            <v>7.1498109487370369</v>
          </cell>
          <cell r="Y671">
            <v>0.58364114622172436</v>
          </cell>
          <cell r="Z671">
            <v>0.1038338841883822</v>
          </cell>
          <cell r="AA671">
            <v>3.0043665755064536E-2</v>
          </cell>
          <cell r="AC671">
            <v>0.47962550249999997</v>
          </cell>
          <cell r="AD671">
            <v>0.47291513735919999</v>
          </cell>
          <cell r="AE671">
            <v>3.8604200140800002E-2</v>
          </cell>
          <cell r="AF671">
            <v>6.8679600000000019E-3</v>
          </cell>
          <cell r="AG671">
            <v>1.9871999999999997E-3</v>
          </cell>
        </row>
        <row r="672">
          <cell r="W672">
            <v>7.2356441173247745</v>
          </cell>
          <cell r="X672">
            <v>7.1344113559243727</v>
          </cell>
          <cell r="Y672">
            <v>0.58238407298370831</v>
          </cell>
          <cell r="Z672">
            <v>0.10361024197628414</v>
          </cell>
          <cell r="AA672">
            <v>2.997895632113055E-2</v>
          </cell>
          <cell r="AC672">
            <v>0.47962550249999997</v>
          </cell>
          <cell r="AD672">
            <v>0.47291513735919999</v>
          </cell>
          <cell r="AE672">
            <v>3.8604200140800002E-2</v>
          </cell>
          <cell r="AF672">
            <v>6.8679600000000019E-3</v>
          </cell>
          <cell r="AG672">
            <v>1.9871999999999997E-3</v>
          </cell>
        </row>
        <row r="673">
          <cell r="W673">
            <v>7.2200260140804735</v>
          </cell>
          <cell r="X673">
            <v>7.1190117631117085</v>
          </cell>
          <cell r="Y673">
            <v>0.58112699974569237</v>
          </cell>
          <cell r="Z673">
            <v>0.10338659976418611</v>
          </cell>
          <cell r="AA673">
            <v>2.9914246887196568E-2</v>
          </cell>
          <cell r="AC673">
            <v>0.47962550249999997</v>
          </cell>
          <cell r="AD673">
            <v>0.47291513735919999</v>
          </cell>
          <cell r="AE673">
            <v>3.8604200140800002E-2</v>
          </cell>
          <cell r="AF673">
            <v>6.8679600000000019E-3</v>
          </cell>
          <cell r="AG673">
            <v>1.9871999999999997E-3</v>
          </cell>
        </row>
        <row r="674">
          <cell r="W674">
            <v>7.2044079108361707</v>
          </cell>
          <cell r="X674">
            <v>7.1036121702990442</v>
          </cell>
          <cell r="Y674">
            <v>0.57986992650767644</v>
          </cell>
          <cell r="Z674">
            <v>0.10316295755208806</v>
          </cell>
          <cell r="AA674">
            <v>2.9849537453262583E-2</v>
          </cell>
          <cell r="AC674">
            <v>0.47962550249999997</v>
          </cell>
          <cell r="AD674">
            <v>0.47291513735919999</v>
          </cell>
          <cell r="AE674">
            <v>3.8604200140800002E-2</v>
          </cell>
          <cell r="AF674">
            <v>6.8679600000000019E-3</v>
          </cell>
          <cell r="AG674">
            <v>1.9871999999999997E-3</v>
          </cell>
        </row>
        <row r="675">
          <cell r="W675">
            <v>7.1887898075918679</v>
          </cell>
          <cell r="X675">
            <v>7.08821257748638</v>
          </cell>
          <cell r="Y675">
            <v>0.57861285326966039</v>
          </cell>
          <cell r="Z675">
            <v>0.10293931533999</v>
          </cell>
          <cell r="AA675">
            <v>2.9784828019328597E-2</v>
          </cell>
          <cell r="AC675">
            <v>0.47962550249999997</v>
          </cell>
          <cell r="AD675">
            <v>0.47291513735919999</v>
          </cell>
          <cell r="AE675">
            <v>3.8604200140800002E-2</v>
          </cell>
          <cell r="AF675">
            <v>6.8679600000000019E-3</v>
          </cell>
          <cell r="AG675">
            <v>1.9871999999999997E-3</v>
          </cell>
        </row>
        <row r="676">
          <cell r="W676">
            <v>7.1731717043475651</v>
          </cell>
          <cell r="X676">
            <v>7.0728129846737158</v>
          </cell>
          <cell r="Y676">
            <v>0.57735578003164434</v>
          </cell>
          <cell r="Z676">
            <v>0.10271567312789194</v>
          </cell>
          <cell r="AA676">
            <v>2.9720118585394611E-2</v>
          </cell>
          <cell r="AC676">
            <v>0.47962550249999997</v>
          </cell>
          <cell r="AD676">
            <v>0.47291513735919999</v>
          </cell>
          <cell r="AE676">
            <v>3.8604200140800002E-2</v>
          </cell>
          <cell r="AF676">
            <v>6.8679600000000019E-3</v>
          </cell>
          <cell r="AG676">
            <v>1.9871999999999997E-3</v>
          </cell>
        </row>
        <row r="677">
          <cell r="W677">
            <v>7.1575536011032623</v>
          </cell>
          <cell r="X677">
            <v>7.0574133918610515</v>
          </cell>
          <cell r="Y677">
            <v>0.57609870679362829</v>
          </cell>
          <cell r="Z677">
            <v>0.1024920309157939</v>
          </cell>
          <cell r="AA677">
            <v>2.9655409151460629E-2</v>
          </cell>
          <cell r="AC677">
            <v>0.47962550249999997</v>
          </cell>
          <cell r="AD677">
            <v>0.47291513735919999</v>
          </cell>
          <cell r="AE677">
            <v>3.8604200140800002E-2</v>
          </cell>
          <cell r="AF677">
            <v>6.8679600000000019E-3</v>
          </cell>
          <cell r="AG677">
            <v>1.9871999999999997E-3</v>
          </cell>
        </row>
        <row r="678">
          <cell r="W678">
            <v>7.1419354978589595</v>
          </cell>
          <cell r="X678">
            <v>7.0420137990483873</v>
          </cell>
          <cell r="Y678">
            <v>0.57484163355561224</v>
          </cell>
          <cell r="Z678">
            <v>0.10226838870369584</v>
          </cell>
          <cell r="AA678">
            <v>2.9590699717526644E-2</v>
          </cell>
          <cell r="AC678">
            <v>0.47962550249999997</v>
          </cell>
          <cell r="AD678">
            <v>0.47291513735919999</v>
          </cell>
          <cell r="AE678">
            <v>3.8604200140800002E-2</v>
          </cell>
          <cell r="AF678">
            <v>6.8679600000000019E-3</v>
          </cell>
          <cell r="AG678">
            <v>1.9871999999999997E-3</v>
          </cell>
        </row>
        <row r="679">
          <cell r="W679">
            <v>7.1263173946146576</v>
          </cell>
          <cell r="X679">
            <v>7.0266142062357222</v>
          </cell>
          <cell r="Y679">
            <v>0.5735845603175963</v>
          </cell>
          <cell r="Z679">
            <v>0.10204474649159778</v>
          </cell>
          <cell r="AA679">
            <v>2.9525990283592658E-2</v>
          </cell>
          <cell r="AC679">
            <v>0.47962550249999997</v>
          </cell>
          <cell r="AD679">
            <v>0.47291513735919999</v>
          </cell>
          <cell r="AE679">
            <v>3.8604200140800002E-2</v>
          </cell>
          <cell r="AF679">
            <v>6.8679600000000019E-3</v>
          </cell>
          <cell r="AG679">
            <v>1.9871999999999997E-3</v>
          </cell>
        </row>
        <row r="680">
          <cell r="W680">
            <v>7.1106992913703548</v>
          </cell>
          <cell r="X680">
            <v>7.011214613423058</v>
          </cell>
          <cell r="Y680">
            <v>0.57232748707958025</v>
          </cell>
          <cell r="Z680">
            <v>0.10182110427949972</v>
          </cell>
          <cell r="AA680">
            <v>2.9461280849658673E-2</v>
          </cell>
          <cell r="AC680">
            <v>0.47962550249999997</v>
          </cell>
          <cell r="AD680">
            <v>0.47291513735919999</v>
          </cell>
          <cell r="AE680">
            <v>3.8604200140800002E-2</v>
          </cell>
          <cell r="AF680">
            <v>6.8679600000000019E-3</v>
          </cell>
          <cell r="AG680">
            <v>1.9871999999999997E-3</v>
          </cell>
        </row>
        <row r="681">
          <cell r="W681">
            <v>7.0950811881260512</v>
          </cell>
          <cell r="X681">
            <v>6.9958150206103928</v>
          </cell>
          <cell r="Y681">
            <v>0.57107041384156421</v>
          </cell>
          <cell r="Z681">
            <v>0.10159746206740167</v>
          </cell>
          <cell r="AA681">
            <v>2.9396571415724684E-2</v>
          </cell>
          <cell r="AC681">
            <v>0.47962550249999997</v>
          </cell>
          <cell r="AD681">
            <v>0.47291513735919999</v>
          </cell>
          <cell r="AE681">
            <v>3.8604200140800002E-2</v>
          </cell>
          <cell r="AF681">
            <v>6.8679600000000019E-3</v>
          </cell>
          <cell r="AG681">
            <v>1.9871999999999997E-3</v>
          </cell>
        </row>
        <row r="682">
          <cell r="W682">
            <v>7.0794630848817484</v>
          </cell>
          <cell r="X682">
            <v>6.9804154277977286</v>
          </cell>
          <cell r="Y682">
            <v>0.56981334060354816</v>
          </cell>
          <cell r="Z682">
            <v>0.10137381985530361</v>
          </cell>
          <cell r="AA682">
            <v>2.9331861981790698E-2</v>
          </cell>
          <cell r="AC682">
            <v>0.47962550249999997</v>
          </cell>
          <cell r="AD682">
            <v>0.47291513735919999</v>
          </cell>
          <cell r="AE682">
            <v>3.8604200140800002E-2</v>
          </cell>
          <cell r="AF682">
            <v>6.8679600000000019E-3</v>
          </cell>
          <cell r="AG682">
            <v>1.9871999999999997E-3</v>
          </cell>
        </row>
        <row r="683">
          <cell r="W683">
            <v>7.0638449816374456</v>
          </cell>
          <cell r="X683">
            <v>6.9650158349850644</v>
          </cell>
          <cell r="Y683">
            <v>0.56855626736553211</v>
          </cell>
          <cell r="Z683">
            <v>0.10115017764320555</v>
          </cell>
          <cell r="AA683">
            <v>2.9267152547856713E-2</v>
          </cell>
          <cell r="AC683">
            <v>0.47962550249999997</v>
          </cell>
          <cell r="AD683">
            <v>0.47291513735919999</v>
          </cell>
          <cell r="AE683">
            <v>3.8604200140800002E-2</v>
          </cell>
          <cell r="AF683">
            <v>6.8679600000000019E-3</v>
          </cell>
          <cell r="AG683">
            <v>1.9871999999999997E-3</v>
          </cell>
        </row>
        <row r="684">
          <cell r="W684">
            <v>7.0482268783931428</v>
          </cell>
          <cell r="X684">
            <v>6.9496162421723993</v>
          </cell>
          <cell r="Y684">
            <v>0.56729919412751606</v>
          </cell>
          <cell r="Z684">
            <v>0.10092653543110749</v>
          </cell>
          <cell r="AA684">
            <v>2.9202443113922727E-2</v>
          </cell>
          <cell r="AC684">
            <v>0.47962550249999997</v>
          </cell>
          <cell r="AD684">
            <v>0.47291513735919999</v>
          </cell>
          <cell r="AE684">
            <v>3.8604200140800002E-2</v>
          </cell>
          <cell r="AF684">
            <v>6.8679600000000019E-3</v>
          </cell>
          <cell r="AG684">
            <v>1.9871999999999997E-3</v>
          </cell>
        </row>
        <row r="685">
          <cell r="W685">
            <v>7.0326087751488409</v>
          </cell>
          <cell r="X685">
            <v>6.934216649359735</v>
          </cell>
          <cell r="Y685">
            <v>0.56604212088950012</v>
          </cell>
          <cell r="Z685">
            <v>0.10070289321900945</v>
          </cell>
          <cell r="AA685">
            <v>2.9137733679988741E-2</v>
          </cell>
          <cell r="AC685">
            <v>0.47962550249999997</v>
          </cell>
          <cell r="AD685">
            <v>0.47291513735919999</v>
          </cell>
          <cell r="AE685">
            <v>3.8604200140800002E-2</v>
          </cell>
          <cell r="AF685">
            <v>6.8679600000000019E-3</v>
          </cell>
          <cell r="AG685">
            <v>1.9871999999999997E-3</v>
          </cell>
        </row>
        <row r="686">
          <cell r="W686">
            <v>7.0169906719045381</v>
          </cell>
          <cell r="X686">
            <v>6.9188170565470708</v>
          </cell>
          <cell r="Y686">
            <v>0.56478504765148407</v>
          </cell>
          <cell r="Z686">
            <v>0.10047925100691139</v>
          </cell>
          <cell r="AA686">
            <v>2.9073024246054759E-2</v>
          </cell>
          <cell r="AC686">
            <v>0.47962550249999997</v>
          </cell>
          <cell r="AD686">
            <v>0.47291513735919999</v>
          </cell>
          <cell r="AE686">
            <v>3.8604200140800002E-2</v>
          </cell>
          <cell r="AF686">
            <v>6.8679600000000019E-3</v>
          </cell>
          <cell r="AG686">
            <v>1.9871999999999997E-3</v>
          </cell>
        </row>
        <row r="687">
          <cell r="W687">
            <v>7.0013725686602353</v>
          </cell>
          <cell r="X687">
            <v>6.9034174637344066</v>
          </cell>
          <cell r="Y687">
            <v>0.56352797441346802</v>
          </cell>
          <cell r="Z687">
            <v>0.10025560879481334</v>
          </cell>
          <cell r="AA687">
            <v>2.9008314812120774E-2</v>
          </cell>
          <cell r="AC687">
            <v>0.47962550249999997</v>
          </cell>
          <cell r="AD687">
            <v>0.47291513735919999</v>
          </cell>
          <cell r="AE687">
            <v>3.8604200140800002E-2</v>
          </cell>
          <cell r="AF687">
            <v>6.8679600000000019E-3</v>
          </cell>
          <cell r="AG687">
            <v>1.9871999999999997E-3</v>
          </cell>
        </row>
        <row r="688">
          <cell r="W688">
            <v>6.9857544654159325</v>
          </cell>
          <cell r="X688">
            <v>6.8880178709217423</v>
          </cell>
          <cell r="Y688">
            <v>0.56227090117545198</v>
          </cell>
          <cell r="Z688">
            <v>0.10003196658271528</v>
          </cell>
          <cell r="AA688">
            <v>2.8943605378186788E-2</v>
          </cell>
          <cell r="AC688">
            <v>0.47962550249999997</v>
          </cell>
          <cell r="AD688">
            <v>0.47291513735919999</v>
          </cell>
          <cell r="AE688">
            <v>3.8604200140800002E-2</v>
          </cell>
          <cell r="AF688">
            <v>6.8679600000000019E-3</v>
          </cell>
          <cell r="AG688">
            <v>1.9871999999999997E-3</v>
          </cell>
        </row>
        <row r="689">
          <cell r="W689">
            <v>6.9701363621716297</v>
          </cell>
          <cell r="X689">
            <v>6.8726182781090781</v>
          </cell>
          <cell r="Y689">
            <v>0.56101382793743593</v>
          </cell>
          <cell r="Z689">
            <v>9.9808324370617235E-2</v>
          </cell>
          <cell r="AA689">
            <v>2.8878895944252803E-2</v>
          </cell>
          <cell r="AC689">
            <v>0.47962550249999997</v>
          </cell>
          <cell r="AD689">
            <v>0.47291513735919999</v>
          </cell>
          <cell r="AE689">
            <v>3.8604200140800002E-2</v>
          </cell>
          <cell r="AF689">
            <v>6.8679600000000019E-3</v>
          </cell>
          <cell r="AG689">
            <v>1.9871999999999997E-3</v>
          </cell>
        </row>
        <row r="690">
          <cell r="W690">
            <v>6.9545182589273278</v>
          </cell>
          <cell r="X690">
            <v>6.8572186852964139</v>
          </cell>
          <cell r="Y690">
            <v>0.55975675469941999</v>
          </cell>
          <cell r="Z690">
            <v>9.9584682158519192E-2</v>
          </cell>
          <cell r="AA690">
            <v>2.881418651031882E-2</v>
          </cell>
          <cell r="AC690">
            <v>0.47962550249999997</v>
          </cell>
          <cell r="AD690">
            <v>0.47291513735919999</v>
          </cell>
          <cell r="AE690">
            <v>3.8604200140800002E-2</v>
          </cell>
          <cell r="AF690">
            <v>6.8679600000000019E-3</v>
          </cell>
          <cell r="AG690">
            <v>1.9871999999999997E-3</v>
          </cell>
        </row>
        <row r="691">
          <cell r="W691">
            <v>6.9389001556830259</v>
          </cell>
          <cell r="X691">
            <v>6.8418190924837496</v>
          </cell>
          <cell r="Y691">
            <v>0.55849968146140405</v>
          </cell>
          <cell r="Z691">
            <v>9.9361039946421134E-2</v>
          </cell>
          <cell r="AA691">
            <v>2.8749477076384835E-2</v>
          </cell>
          <cell r="AC691">
            <v>0.47962550249999997</v>
          </cell>
          <cell r="AD691">
            <v>0.47291513735919999</v>
          </cell>
          <cell r="AE691">
            <v>3.8604200140800002E-2</v>
          </cell>
          <cell r="AF691">
            <v>6.8679600000000019E-3</v>
          </cell>
          <cell r="AG691">
            <v>1.9871999999999997E-3</v>
          </cell>
        </row>
        <row r="692">
          <cell r="W692">
            <v>6.9232820524387231</v>
          </cell>
          <cell r="X692">
            <v>6.8264194996710854</v>
          </cell>
          <cell r="Y692">
            <v>0.557242608223388</v>
          </cell>
          <cell r="Z692">
            <v>9.9137397734323077E-2</v>
          </cell>
          <cell r="AA692">
            <v>2.8684767642450849E-2</v>
          </cell>
          <cell r="AC692">
            <v>0.47962550249999997</v>
          </cell>
          <cell r="AD692">
            <v>0.47291513735919999</v>
          </cell>
          <cell r="AE692">
            <v>3.8604200140800002E-2</v>
          </cell>
          <cell r="AF692">
            <v>6.8679600000000019E-3</v>
          </cell>
          <cell r="AG692">
            <v>1.9871999999999997E-3</v>
          </cell>
        </row>
        <row r="693">
          <cell r="W693">
            <v>6.9076639491944203</v>
          </cell>
          <cell r="X693">
            <v>6.8110199068584212</v>
          </cell>
          <cell r="Y693">
            <v>0.55598553498537195</v>
          </cell>
          <cell r="Z693">
            <v>9.8913755522225019E-2</v>
          </cell>
          <cell r="AA693">
            <v>2.8620058208516864E-2</v>
          </cell>
          <cell r="AC693">
            <v>0.47962550249999997</v>
          </cell>
          <cell r="AD693">
            <v>0.47291513735919999</v>
          </cell>
          <cell r="AE693">
            <v>3.8604200140800002E-2</v>
          </cell>
          <cell r="AF693">
            <v>6.8679600000000019E-3</v>
          </cell>
          <cell r="AG693">
            <v>1.9871999999999997E-3</v>
          </cell>
        </row>
        <row r="694">
          <cell r="W694">
            <v>6.8920458459501175</v>
          </cell>
          <cell r="X694">
            <v>6.7956203140457569</v>
          </cell>
          <cell r="Y694">
            <v>0.55472846174735591</v>
          </cell>
          <cell r="Z694">
            <v>9.8690113310126976E-2</v>
          </cell>
          <cell r="AA694">
            <v>2.8555348774582878E-2</v>
          </cell>
          <cell r="AC694">
            <v>0.47962550249999997</v>
          </cell>
          <cell r="AD694">
            <v>0.47291513735919999</v>
          </cell>
          <cell r="AE694">
            <v>3.8604200140800002E-2</v>
          </cell>
          <cell r="AF694">
            <v>6.8679600000000019E-3</v>
          </cell>
          <cell r="AG694">
            <v>1.9871999999999997E-3</v>
          </cell>
        </row>
        <row r="695">
          <cell r="W695">
            <v>6.8764277427058147</v>
          </cell>
          <cell r="X695">
            <v>6.7802207212330918</v>
          </cell>
          <cell r="Y695">
            <v>0.55347138850933986</v>
          </cell>
          <cell r="Z695">
            <v>9.8466471098028918E-2</v>
          </cell>
          <cell r="AA695">
            <v>2.8490639340648896E-2</v>
          </cell>
          <cell r="AC695">
            <v>0.47962550249999997</v>
          </cell>
          <cell r="AD695">
            <v>0.47291513735919999</v>
          </cell>
          <cell r="AE695">
            <v>3.8604200140800002E-2</v>
          </cell>
          <cell r="AF695">
            <v>6.8679600000000019E-3</v>
          </cell>
          <cell r="AG695">
            <v>1.9871999999999997E-3</v>
          </cell>
        </row>
        <row r="696">
          <cell r="W696">
            <v>6.8608096394615128</v>
          </cell>
          <cell r="X696">
            <v>6.7648211284204276</v>
          </cell>
          <cell r="Y696">
            <v>0.55221431527132392</v>
          </cell>
          <cell r="Z696">
            <v>9.8242828885930861E-2</v>
          </cell>
          <cell r="AA696">
            <v>2.8425929906714911E-2</v>
          </cell>
          <cell r="AC696">
            <v>0.47962550249999997</v>
          </cell>
          <cell r="AD696">
            <v>0.47291513735919999</v>
          </cell>
          <cell r="AE696">
            <v>3.8604200140800002E-2</v>
          </cell>
          <cell r="AF696">
            <v>6.8679600000000019E-3</v>
          </cell>
          <cell r="AG696">
            <v>1.9871999999999997E-3</v>
          </cell>
        </row>
        <row r="697">
          <cell r="W697">
            <v>6.84519153621721</v>
          </cell>
          <cell r="X697">
            <v>6.7494215356077634</v>
          </cell>
          <cell r="Y697">
            <v>0.55095724203330787</v>
          </cell>
          <cell r="Z697">
            <v>9.8019186673832803E-2</v>
          </cell>
          <cell r="AA697">
            <v>2.8361220472780925E-2</v>
          </cell>
          <cell r="AC697">
            <v>0.47962550249999997</v>
          </cell>
          <cell r="AD697">
            <v>0.47291513735919999</v>
          </cell>
          <cell r="AE697">
            <v>3.8604200140800002E-2</v>
          </cell>
          <cell r="AF697">
            <v>6.8679600000000019E-3</v>
          </cell>
          <cell r="AG697">
            <v>1.9871999999999997E-3</v>
          </cell>
        </row>
        <row r="698">
          <cell r="W698">
            <v>6.8295734329729072</v>
          </cell>
          <cell r="X698">
            <v>6.7340219427950991</v>
          </cell>
          <cell r="Y698">
            <v>0.54970016879529182</v>
          </cell>
          <cell r="Z698">
            <v>9.779554446173476E-2</v>
          </cell>
          <cell r="AA698">
            <v>2.8296511038846939E-2</v>
          </cell>
          <cell r="AC698">
            <v>0.47962550249999997</v>
          </cell>
          <cell r="AD698">
            <v>0.47291513735919999</v>
          </cell>
          <cell r="AE698">
            <v>3.8604200140800002E-2</v>
          </cell>
          <cell r="AF698">
            <v>6.8679600000000019E-3</v>
          </cell>
          <cell r="AG698">
            <v>1.9871999999999997E-3</v>
          </cell>
        </row>
        <row r="699">
          <cell r="W699">
            <v>6.8139553297286035</v>
          </cell>
          <cell r="X699">
            <v>6.718622349982434</v>
          </cell>
          <cell r="Y699">
            <v>0.54844309555727577</v>
          </cell>
          <cell r="Z699">
            <v>9.7571902249636688E-2</v>
          </cell>
          <cell r="AA699">
            <v>2.823180160491295E-2</v>
          </cell>
          <cell r="AC699">
            <v>0.47962550249999997</v>
          </cell>
          <cell r="AD699">
            <v>0.47291513735919999</v>
          </cell>
          <cell r="AE699">
            <v>3.8604200140800002E-2</v>
          </cell>
          <cell r="AF699">
            <v>6.8679600000000019E-3</v>
          </cell>
          <cell r="AG699">
            <v>1.9871999999999997E-3</v>
          </cell>
        </row>
        <row r="700">
          <cell r="W700">
            <v>6.7983372264843007</v>
          </cell>
          <cell r="X700">
            <v>6.7032227571697689</v>
          </cell>
          <cell r="Y700">
            <v>0.54718602231925972</v>
          </cell>
          <cell r="Z700">
            <v>9.7348260037538631E-2</v>
          </cell>
          <cell r="AA700">
            <v>2.8167092170978965E-2</v>
          </cell>
          <cell r="AC700">
            <v>0.47962550249999997</v>
          </cell>
          <cell r="AD700">
            <v>0.47291513735919999</v>
          </cell>
          <cell r="AE700">
            <v>3.8604200140800002E-2</v>
          </cell>
          <cell r="AF700">
            <v>6.8679600000000019E-3</v>
          </cell>
          <cell r="AG700">
            <v>1.9871999999999997E-3</v>
          </cell>
        </row>
        <row r="701">
          <cell r="W701">
            <v>6.7827191232399979</v>
          </cell>
          <cell r="X701">
            <v>6.6878231643571047</v>
          </cell>
          <cell r="Y701">
            <v>0.54592894908124368</v>
          </cell>
          <cell r="Z701">
            <v>9.7124617825440573E-2</v>
          </cell>
          <cell r="AA701">
            <v>2.8102382737044979E-2</v>
          </cell>
          <cell r="AC701">
            <v>0.47962550249999997</v>
          </cell>
          <cell r="AD701">
            <v>0.47291513735919999</v>
          </cell>
          <cell r="AE701">
            <v>3.8604200140800002E-2</v>
          </cell>
          <cell r="AF701">
            <v>6.8679600000000019E-3</v>
          </cell>
          <cell r="AG701">
            <v>1.9871999999999997E-3</v>
          </cell>
        </row>
        <row r="702">
          <cell r="W702">
            <v>6.7671010199956969</v>
          </cell>
          <cell r="X702">
            <v>6.6724235715444413</v>
          </cell>
          <cell r="Y702">
            <v>0.54467187584322774</v>
          </cell>
          <cell r="Z702">
            <v>9.6900975613342544E-2</v>
          </cell>
          <cell r="AA702">
            <v>2.8037673303110997E-2</v>
          </cell>
          <cell r="AC702">
            <v>0.47962550249999997</v>
          </cell>
          <cell r="AD702">
            <v>0.47291513735919999</v>
          </cell>
          <cell r="AE702">
            <v>3.8604200140800002E-2</v>
          </cell>
          <cell r="AF702">
            <v>6.8679600000000019E-3</v>
          </cell>
          <cell r="AG702">
            <v>1.9871999999999997E-3</v>
          </cell>
        </row>
        <row r="703">
          <cell r="W703">
            <v>6.7514829167513941</v>
          </cell>
          <cell r="X703">
            <v>6.6570239787317771</v>
          </cell>
          <cell r="Y703">
            <v>0.54341480260521169</v>
          </cell>
          <cell r="Z703">
            <v>9.6677333401244486E-2</v>
          </cell>
          <cell r="AA703">
            <v>2.7972963869177012E-2</v>
          </cell>
          <cell r="AC703">
            <v>0.47962550249999997</v>
          </cell>
          <cell r="AD703">
            <v>0.47291513735919999</v>
          </cell>
          <cell r="AE703">
            <v>3.8604200140800002E-2</v>
          </cell>
          <cell r="AF703">
            <v>6.8679600000000019E-3</v>
          </cell>
          <cell r="AG703">
            <v>1.9871999999999997E-3</v>
          </cell>
        </row>
        <row r="704">
          <cell r="W704">
            <v>6.7358648135070913</v>
          </cell>
          <cell r="X704">
            <v>6.6416243859191129</v>
          </cell>
          <cell r="Y704">
            <v>0.54215772936719575</v>
          </cell>
          <cell r="Z704">
            <v>9.6453691189146429E-2</v>
          </cell>
          <cell r="AA704">
            <v>2.7908254435243026E-2</v>
          </cell>
          <cell r="AC704">
            <v>0.47962550249999997</v>
          </cell>
          <cell r="AD704">
            <v>0.47291513735919999</v>
          </cell>
          <cell r="AE704">
            <v>3.8604200140800002E-2</v>
          </cell>
          <cell r="AF704">
            <v>6.8679600000000019E-3</v>
          </cell>
          <cell r="AG704">
            <v>1.9871999999999997E-3</v>
          </cell>
        </row>
        <row r="705">
          <cell r="W705">
            <v>6.7202467102627885</v>
          </cell>
          <cell r="X705">
            <v>6.6262247931064477</v>
          </cell>
          <cell r="Y705">
            <v>0.5409006561291797</v>
          </cell>
          <cell r="Z705">
            <v>9.6230048977048371E-2</v>
          </cell>
          <cell r="AA705">
            <v>2.7843545001309044E-2</v>
          </cell>
          <cell r="AC705">
            <v>0.47962550249999997</v>
          </cell>
          <cell r="AD705">
            <v>0.47291513735919999</v>
          </cell>
          <cell r="AE705">
            <v>3.8604200140800002E-2</v>
          </cell>
          <cell r="AF705">
            <v>6.8679600000000019E-3</v>
          </cell>
          <cell r="AG705">
            <v>1.9871999999999997E-3</v>
          </cell>
        </row>
        <row r="706">
          <cell r="W706">
            <v>6.7046286070184857</v>
          </cell>
          <cell r="X706">
            <v>6.6108252002937835</v>
          </cell>
          <cell r="Y706">
            <v>0.53964358289116365</v>
          </cell>
          <cell r="Z706">
            <v>9.6006406764950328E-2</v>
          </cell>
          <cell r="AA706">
            <v>2.7778835567375058E-2</v>
          </cell>
          <cell r="AC706">
            <v>0.47962550249999997</v>
          </cell>
          <cell r="AD706">
            <v>0.47291513735919999</v>
          </cell>
          <cell r="AE706">
            <v>3.8604200140800002E-2</v>
          </cell>
          <cell r="AF706">
            <v>6.8679600000000019E-3</v>
          </cell>
          <cell r="AG706">
            <v>1.9871999999999997E-3</v>
          </cell>
        </row>
        <row r="707">
          <cell r="W707">
            <v>6.6890105037741829</v>
          </cell>
          <cell r="X707">
            <v>6.5954256074811193</v>
          </cell>
          <cell r="Y707">
            <v>0.5383865096531476</v>
          </cell>
          <cell r="Z707">
            <v>9.578276455285227E-2</v>
          </cell>
          <cell r="AA707">
            <v>2.7714126133441073E-2</v>
          </cell>
          <cell r="AC707">
            <v>0.47962550249999997</v>
          </cell>
          <cell r="AD707">
            <v>0.47291513735919999</v>
          </cell>
          <cell r="AE707">
            <v>3.8604200140800002E-2</v>
          </cell>
          <cell r="AF707">
            <v>6.8679600000000019E-3</v>
          </cell>
          <cell r="AG707">
            <v>1.9871999999999997E-3</v>
          </cell>
        </row>
        <row r="708">
          <cell r="W708">
            <v>6.673392400529881</v>
          </cell>
          <cell r="X708">
            <v>6.580026014668455</v>
          </cell>
          <cell r="Y708">
            <v>0.53712943641513167</v>
          </cell>
          <cell r="Z708">
            <v>9.5559122340754213E-2</v>
          </cell>
          <cell r="AA708">
            <v>2.7649416699507087E-2</v>
          </cell>
          <cell r="AC708">
            <v>0.47962550249999997</v>
          </cell>
          <cell r="AD708">
            <v>0.47291513735919999</v>
          </cell>
          <cell r="AE708">
            <v>3.8604200140800002E-2</v>
          </cell>
          <cell r="AF708">
            <v>6.8679600000000019E-3</v>
          </cell>
          <cell r="AG708">
            <v>1.9871999999999997E-3</v>
          </cell>
        </row>
        <row r="709">
          <cell r="W709">
            <v>6.6577742972855782</v>
          </cell>
          <cell r="X709">
            <v>6.5646264218557908</v>
          </cell>
          <cell r="Y709">
            <v>0.53587236317711562</v>
          </cell>
          <cell r="Z709">
            <v>9.5335480128656155E-2</v>
          </cell>
          <cell r="AA709">
            <v>2.7584707265573102E-2</v>
          </cell>
          <cell r="AC709">
            <v>0.47962550249999997</v>
          </cell>
          <cell r="AD709">
            <v>0.47291513735919999</v>
          </cell>
          <cell r="AE709">
            <v>3.8604200140800002E-2</v>
          </cell>
          <cell r="AF709">
            <v>6.8679600000000019E-3</v>
          </cell>
          <cell r="AG709">
            <v>1.9871999999999997E-3</v>
          </cell>
        </row>
        <row r="710">
          <cell r="W710">
            <v>6.6421561940412754</v>
          </cell>
          <cell r="X710">
            <v>6.5492268290431266</v>
          </cell>
          <cell r="Y710">
            <v>0.53461528993909957</v>
          </cell>
          <cell r="Z710">
            <v>9.5111837916558098E-2</v>
          </cell>
          <cell r="AA710">
            <v>2.7519997831639116E-2</v>
          </cell>
          <cell r="AC710">
            <v>0.47962550249999997</v>
          </cell>
          <cell r="AD710">
            <v>0.47291513735919999</v>
          </cell>
          <cell r="AE710">
            <v>3.8604200140800002E-2</v>
          </cell>
          <cell r="AF710">
            <v>6.8679600000000019E-3</v>
          </cell>
          <cell r="AG710">
            <v>1.9871999999999997E-3</v>
          </cell>
        </row>
        <row r="711">
          <cell r="W711">
            <v>6.6265380907969726</v>
          </cell>
          <cell r="X711">
            <v>6.5338272362304615</v>
          </cell>
          <cell r="Y711">
            <v>0.53335821670108352</v>
          </cell>
          <cell r="Z711">
            <v>9.4888195704460054E-2</v>
          </cell>
          <cell r="AA711">
            <v>2.7455288397705131E-2</v>
          </cell>
          <cell r="AC711">
            <v>0.47962550249999997</v>
          </cell>
          <cell r="AD711">
            <v>0.47291513735919999</v>
          </cell>
          <cell r="AE711">
            <v>3.8604200140800002E-2</v>
          </cell>
          <cell r="AF711">
            <v>6.8679600000000019E-3</v>
          </cell>
          <cell r="AG711">
            <v>1.9871999999999997E-3</v>
          </cell>
        </row>
        <row r="712">
          <cell r="W712">
            <v>6.6188071296910422</v>
          </cell>
          <cell r="X712">
            <v>6.5262044377881923</v>
          </cell>
          <cell r="Y712">
            <v>0.53273596544826562</v>
          </cell>
          <cell r="Z712">
            <v>9.4777492809471509E-2</v>
          </cell>
          <cell r="AA712">
            <v>2.7423257227907807E-2</v>
          </cell>
          <cell r="AC712">
            <v>0.47962550249999997</v>
          </cell>
          <cell r="AD712">
            <v>0.47291513735919999</v>
          </cell>
          <cell r="AE712">
            <v>3.8604200140800002E-2</v>
          </cell>
          <cell r="AF712">
            <v>6.8679600000000019E-3</v>
          </cell>
          <cell r="AG712">
            <v>1.9871999999999997E-3</v>
          </cell>
        </row>
        <row r="713">
          <cell r="W713">
            <v>6.6110761685851136</v>
          </cell>
          <cell r="X713">
            <v>6.5185816393459239</v>
          </cell>
          <cell r="Y713">
            <v>0.53211371419544773</v>
          </cell>
          <cell r="Z713">
            <v>9.4666789914482977E-2</v>
          </cell>
          <cell r="AA713">
            <v>2.7391226058110486E-2</v>
          </cell>
          <cell r="AC713">
            <v>0.47962550249999997</v>
          </cell>
          <cell r="AD713">
            <v>0.47291513735919999</v>
          </cell>
          <cell r="AE713">
            <v>3.8604200140800002E-2</v>
          </cell>
          <cell r="AF713">
            <v>6.8679600000000019E-3</v>
          </cell>
          <cell r="AG713">
            <v>1.9871999999999997E-3</v>
          </cell>
        </row>
        <row r="714">
          <cell r="W714">
            <v>6.6033452074791832</v>
          </cell>
          <cell r="X714">
            <v>6.5109588409036547</v>
          </cell>
          <cell r="Y714">
            <v>0.53149146294262972</v>
          </cell>
          <cell r="Z714">
            <v>9.4556087019494431E-2</v>
          </cell>
          <cell r="AA714">
            <v>2.7359194888313162E-2</v>
          </cell>
          <cell r="AC714">
            <v>0.47962550249999997</v>
          </cell>
          <cell r="AD714">
            <v>0.47291513735919999</v>
          </cell>
          <cell r="AE714">
            <v>3.8604200140800002E-2</v>
          </cell>
          <cell r="AF714">
            <v>6.8679600000000019E-3</v>
          </cell>
          <cell r="AG714">
            <v>1.9871999999999997E-3</v>
          </cell>
        </row>
        <row r="715">
          <cell r="W715">
            <v>6.5956142463732537</v>
          </cell>
          <cell r="X715">
            <v>6.5033360424613864</v>
          </cell>
          <cell r="Y715">
            <v>0.53086921168981183</v>
          </cell>
          <cell r="Z715">
            <v>9.4445384124505899E-2</v>
          </cell>
          <cell r="AA715">
            <v>2.7327163718515842E-2</v>
          </cell>
          <cell r="AC715">
            <v>0.47962550249999997</v>
          </cell>
          <cell r="AD715">
            <v>0.47291513735919999</v>
          </cell>
          <cell r="AE715">
            <v>3.8604200140800002E-2</v>
          </cell>
          <cell r="AF715">
            <v>6.8679600000000019E-3</v>
          </cell>
          <cell r="AG715">
            <v>1.9871999999999997E-3</v>
          </cell>
        </row>
        <row r="716">
          <cell r="W716">
            <v>6.5878832852673233</v>
          </cell>
          <cell r="X716">
            <v>6.4957132440191172</v>
          </cell>
          <cell r="Y716">
            <v>0.53024696043699382</v>
          </cell>
          <cell r="Z716">
            <v>9.4334681229517367E-2</v>
          </cell>
          <cell r="AA716">
            <v>2.7295132548718515E-2</v>
          </cell>
          <cell r="AC716">
            <v>0.47962550249999997</v>
          </cell>
          <cell r="AD716">
            <v>0.47291513735919999</v>
          </cell>
          <cell r="AE716">
            <v>3.8604200140800002E-2</v>
          </cell>
          <cell r="AF716">
            <v>6.8679600000000019E-3</v>
          </cell>
          <cell r="AG716">
            <v>1.9871999999999997E-3</v>
          </cell>
        </row>
        <row r="717">
          <cell r="W717">
            <v>6.5801523241613928</v>
          </cell>
          <cell r="X717">
            <v>6.488090445576848</v>
          </cell>
          <cell r="Y717">
            <v>0.52962470918417592</v>
          </cell>
          <cell r="Z717">
            <v>9.4223978334528821E-2</v>
          </cell>
          <cell r="AA717">
            <v>2.7263101378921191E-2</v>
          </cell>
          <cell r="AC717">
            <v>0.47962550249999997</v>
          </cell>
          <cell r="AD717">
            <v>0.47291513735919999</v>
          </cell>
          <cell r="AE717">
            <v>3.8604200140800002E-2</v>
          </cell>
          <cell r="AF717">
            <v>6.8679600000000019E-3</v>
          </cell>
          <cell r="AG717">
            <v>1.9871999999999997E-3</v>
          </cell>
        </row>
        <row r="718">
          <cell r="W718">
            <v>6.5724213630554642</v>
          </cell>
          <cell r="X718">
            <v>6.4804676471345797</v>
          </cell>
          <cell r="Y718">
            <v>0.52900245793135803</v>
          </cell>
          <cell r="Z718">
            <v>9.4113275439540289E-2</v>
          </cell>
          <cell r="AA718">
            <v>2.7231070209123871E-2</v>
          </cell>
          <cell r="AC718">
            <v>0.47962550249999997</v>
          </cell>
          <cell r="AD718">
            <v>0.47291513735919999</v>
          </cell>
          <cell r="AE718">
            <v>3.8604200140800002E-2</v>
          </cell>
          <cell r="AF718">
            <v>6.8679600000000019E-3</v>
          </cell>
          <cell r="AG718">
            <v>1.9871999999999997E-3</v>
          </cell>
        </row>
        <row r="719">
          <cell r="W719">
            <v>6.5646904019495338</v>
          </cell>
          <cell r="X719">
            <v>6.4728448486923105</v>
          </cell>
          <cell r="Y719">
            <v>0.52838020667854002</v>
          </cell>
          <cell r="Z719">
            <v>9.4002572544551743E-2</v>
          </cell>
          <cell r="AA719">
            <v>2.7199039039326547E-2</v>
          </cell>
          <cell r="AC719">
            <v>0.47962550249999997</v>
          </cell>
          <cell r="AD719">
            <v>0.47291513735919999</v>
          </cell>
          <cell r="AE719">
            <v>3.8604200140800002E-2</v>
          </cell>
          <cell r="AF719">
            <v>6.8679600000000019E-3</v>
          </cell>
          <cell r="AG719">
            <v>1.9871999999999997E-3</v>
          </cell>
        </row>
        <row r="720">
          <cell r="W720">
            <v>6.5569594408436043</v>
          </cell>
          <cell r="X720">
            <v>6.4652220502500413</v>
          </cell>
          <cell r="Y720">
            <v>0.52775795542572213</v>
          </cell>
          <cell r="Z720">
            <v>9.3891869649563212E-2</v>
          </cell>
          <cell r="AA720">
            <v>2.7167007869529226E-2</v>
          </cell>
          <cell r="AC720">
            <v>0.47962550249999997</v>
          </cell>
          <cell r="AD720">
            <v>0.47291513735919999</v>
          </cell>
          <cell r="AE720">
            <v>3.8604200140800002E-2</v>
          </cell>
          <cell r="AF720">
            <v>6.8679600000000019E-3</v>
          </cell>
          <cell r="AG720">
            <v>1.9871999999999997E-3</v>
          </cell>
        </row>
        <row r="721">
          <cell r="W721">
            <v>6.5492284797376747</v>
          </cell>
          <cell r="X721">
            <v>6.4575992518077729</v>
          </cell>
          <cell r="Y721">
            <v>0.52713570417290423</v>
          </cell>
          <cell r="Z721">
            <v>9.378116675457468E-2</v>
          </cell>
          <cell r="AA721">
            <v>2.7134976699731906E-2</v>
          </cell>
          <cell r="AC721">
            <v>0.47962550249999997</v>
          </cell>
          <cell r="AD721">
            <v>0.47291513735919999</v>
          </cell>
          <cell r="AE721">
            <v>3.8604200140800002E-2</v>
          </cell>
          <cell r="AF721">
            <v>6.8679600000000019E-3</v>
          </cell>
          <cell r="AG721">
            <v>1.9871999999999997E-3</v>
          </cell>
        </row>
        <row r="722">
          <cell r="W722">
            <v>6.5414975186317452</v>
          </cell>
          <cell r="X722">
            <v>6.4499764533655046</v>
          </cell>
          <cell r="Y722">
            <v>0.52651345292008633</v>
          </cell>
          <cell r="Z722">
            <v>9.3670463859586148E-2</v>
          </cell>
          <cell r="AA722">
            <v>2.7102945529934586E-2</v>
          </cell>
          <cell r="AC722">
            <v>0.47962550249999997</v>
          </cell>
          <cell r="AD722">
            <v>0.47291513735919999</v>
          </cell>
          <cell r="AE722">
            <v>3.8604200140800002E-2</v>
          </cell>
          <cell r="AF722">
            <v>6.8679600000000019E-3</v>
          </cell>
          <cell r="AG722">
            <v>1.9871999999999997E-3</v>
          </cell>
        </row>
        <row r="723">
          <cell r="W723">
            <v>6.5337665575258148</v>
          </cell>
          <cell r="X723">
            <v>6.4423536549232354</v>
          </cell>
          <cell r="Y723">
            <v>0.52589120166726844</v>
          </cell>
          <cell r="Z723">
            <v>9.3559760964597616E-2</v>
          </cell>
          <cell r="AA723">
            <v>2.7070914360137258E-2</v>
          </cell>
          <cell r="AC723">
            <v>0.47962550249999997</v>
          </cell>
          <cell r="AD723">
            <v>0.47291513735919999</v>
          </cell>
          <cell r="AE723">
            <v>3.8604200140800002E-2</v>
          </cell>
          <cell r="AF723">
            <v>6.8679600000000019E-3</v>
          </cell>
          <cell r="AG723">
            <v>1.9871999999999997E-3</v>
          </cell>
        </row>
        <row r="724">
          <cell r="W724">
            <v>6.5260355964198862</v>
          </cell>
          <cell r="X724">
            <v>6.4347308564809671</v>
          </cell>
          <cell r="Y724">
            <v>0.52526895041445054</v>
          </cell>
          <cell r="Z724">
            <v>9.3449058069609084E-2</v>
          </cell>
          <cell r="AA724">
            <v>2.7038883190339938E-2</v>
          </cell>
          <cell r="AC724">
            <v>0.47962550249999997</v>
          </cell>
          <cell r="AD724">
            <v>0.47291513735919999</v>
          </cell>
          <cell r="AE724">
            <v>3.8604200140800002E-2</v>
          </cell>
          <cell r="AF724">
            <v>6.8679600000000019E-3</v>
          </cell>
          <cell r="AG724">
            <v>1.9871999999999997E-3</v>
          </cell>
        </row>
        <row r="725">
          <cell r="W725">
            <v>6.5183046353139558</v>
          </cell>
          <cell r="X725">
            <v>6.4271080580386979</v>
          </cell>
          <cell r="Y725">
            <v>0.52464669916163253</v>
          </cell>
          <cell r="Z725">
            <v>9.3338355174620538E-2</v>
          </cell>
          <cell r="AA725">
            <v>2.7006852020542614E-2</v>
          </cell>
          <cell r="AC725">
            <v>0.47962550249999997</v>
          </cell>
          <cell r="AD725">
            <v>0.47291513735919999</v>
          </cell>
          <cell r="AE725">
            <v>3.8604200140800002E-2</v>
          </cell>
          <cell r="AF725">
            <v>6.8679600000000019E-3</v>
          </cell>
          <cell r="AG725">
            <v>1.9871999999999997E-3</v>
          </cell>
        </row>
        <row r="726">
          <cell r="W726">
            <v>6.5105736742080254</v>
          </cell>
          <cell r="X726">
            <v>6.4194852595964287</v>
          </cell>
          <cell r="Y726">
            <v>0.52402444790881453</v>
          </cell>
          <cell r="Z726">
            <v>9.3227652279631992E-2</v>
          </cell>
          <cell r="AA726">
            <v>2.697482085074529E-2</v>
          </cell>
          <cell r="AC726">
            <v>0.47962550249999997</v>
          </cell>
          <cell r="AD726">
            <v>0.47291513735919999</v>
          </cell>
          <cell r="AE726">
            <v>3.8604200140800002E-2</v>
          </cell>
          <cell r="AF726">
            <v>6.8679600000000019E-3</v>
          </cell>
          <cell r="AG726">
            <v>1.9871999999999997E-3</v>
          </cell>
        </row>
        <row r="727">
          <cell r="W727">
            <v>6.5028427131020958</v>
          </cell>
          <cell r="X727">
            <v>6.4118624611541604</v>
          </cell>
          <cell r="Y727">
            <v>0.52340219665599663</v>
          </cell>
          <cell r="Z727">
            <v>9.311694938464346E-2</v>
          </cell>
          <cell r="AA727">
            <v>2.694278968094797E-2</v>
          </cell>
          <cell r="AC727">
            <v>0.47962550249999997</v>
          </cell>
          <cell r="AD727">
            <v>0.47291513735919999</v>
          </cell>
          <cell r="AE727">
            <v>3.8604200140800002E-2</v>
          </cell>
          <cell r="AF727">
            <v>6.8679600000000019E-3</v>
          </cell>
          <cell r="AG727">
            <v>1.9871999999999997E-3</v>
          </cell>
        </row>
        <row r="728">
          <cell r="W728">
            <v>6.4951117519961654</v>
          </cell>
          <cell r="X728">
            <v>6.4042396627118903</v>
          </cell>
          <cell r="Y728">
            <v>0.52277994540317874</v>
          </cell>
          <cell r="Z728">
            <v>9.3006246489654928E-2</v>
          </cell>
          <cell r="AA728">
            <v>2.6910758511150646E-2</v>
          </cell>
          <cell r="AC728">
            <v>0.47962550249999997</v>
          </cell>
          <cell r="AD728">
            <v>0.47291513735919999</v>
          </cell>
          <cell r="AE728">
            <v>3.8604200140800002E-2</v>
          </cell>
          <cell r="AF728">
            <v>6.8679600000000019E-3</v>
          </cell>
          <cell r="AG728">
            <v>1.9871999999999997E-3</v>
          </cell>
        </row>
        <row r="729">
          <cell r="W729">
            <v>6.4873807908902368</v>
          </cell>
          <cell r="X729">
            <v>6.3966168642696219</v>
          </cell>
          <cell r="Y729">
            <v>0.52215769415036084</v>
          </cell>
          <cell r="Z729">
            <v>9.2895543594666397E-2</v>
          </cell>
          <cell r="AA729">
            <v>2.6878727341353326E-2</v>
          </cell>
          <cell r="AC729">
            <v>0.47962550249999997</v>
          </cell>
          <cell r="AD729">
            <v>0.47291513735919999</v>
          </cell>
          <cell r="AE729">
            <v>3.8604200140800002E-2</v>
          </cell>
          <cell r="AF729">
            <v>6.8679600000000019E-3</v>
          </cell>
          <cell r="AG729">
            <v>1.9871999999999997E-3</v>
          </cell>
        </row>
        <row r="730">
          <cell r="W730">
            <v>6.4796498297843064</v>
          </cell>
          <cell r="X730">
            <v>6.3889940658273527</v>
          </cell>
          <cell r="Y730">
            <v>0.52153544289754283</v>
          </cell>
          <cell r="Z730">
            <v>9.2784840699677851E-2</v>
          </cell>
          <cell r="AA730">
            <v>2.6846696171555998E-2</v>
          </cell>
          <cell r="AC730">
            <v>0.47962550249999997</v>
          </cell>
          <cell r="AD730">
            <v>0.47291513735919999</v>
          </cell>
          <cell r="AE730">
            <v>3.8604200140800002E-2</v>
          </cell>
          <cell r="AF730">
            <v>6.8679600000000019E-3</v>
          </cell>
          <cell r="AG730">
            <v>1.9871999999999997E-3</v>
          </cell>
        </row>
        <row r="731">
          <cell r="W731">
            <v>6.4719188686783768</v>
          </cell>
          <cell r="X731">
            <v>6.3813712673850844</v>
          </cell>
          <cell r="Y731">
            <v>0.52091319164472494</v>
          </cell>
          <cell r="Z731">
            <v>9.2674137804689319E-2</v>
          </cell>
          <cell r="AA731">
            <v>2.6814665001758678E-2</v>
          </cell>
          <cell r="AC731">
            <v>0.47962550249999997</v>
          </cell>
          <cell r="AD731">
            <v>0.47291513735919999</v>
          </cell>
          <cell r="AE731">
            <v>3.8604200140800002E-2</v>
          </cell>
          <cell r="AF731">
            <v>6.8679600000000019E-3</v>
          </cell>
          <cell r="AG731">
            <v>1.9871999999999997E-3</v>
          </cell>
        </row>
        <row r="732">
          <cell r="W732">
            <v>6.4641879075724464</v>
          </cell>
          <cell r="X732">
            <v>6.3737484689428152</v>
          </cell>
          <cell r="Y732">
            <v>0.52029094039190693</v>
          </cell>
          <cell r="Z732">
            <v>9.2563434909700773E-2</v>
          </cell>
          <cell r="AA732">
            <v>2.6782633831961354E-2</v>
          </cell>
          <cell r="AC732">
            <v>0.47962550249999997</v>
          </cell>
          <cell r="AD732">
            <v>0.47291513735919999</v>
          </cell>
          <cell r="AE732">
            <v>3.8604200140800002E-2</v>
          </cell>
          <cell r="AF732">
            <v>6.8679600000000019E-3</v>
          </cell>
          <cell r="AG732">
            <v>1.9871999999999997E-3</v>
          </cell>
        </row>
        <row r="733">
          <cell r="W733">
            <v>6.456456946466516</v>
          </cell>
          <cell r="X733">
            <v>6.366125670500546</v>
          </cell>
          <cell r="Y733">
            <v>0.51966868913908904</v>
          </cell>
          <cell r="Z733">
            <v>9.2452732014712227E-2</v>
          </cell>
          <cell r="AA733">
            <v>2.675060266216403E-2</v>
          </cell>
          <cell r="AC733">
            <v>0.47962550249999997</v>
          </cell>
          <cell r="AD733">
            <v>0.47291513735919999</v>
          </cell>
          <cell r="AE733">
            <v>3.8604200140800002E-2</v>
          </cell>
          <cell r="AF733">
            <v>6.8679600000000019E-3</v>
          </cell>
          <cell r="AG733">
            <v>1.9871999999999997E-3</v>
          </cell>
        </row>
        <row r="734">
          <cell r="W734">
            <v>6.4487259853605874</v>
          </cell>
          <cell r="X734">
            <v>6.3585028720582777</v>
          </cell>
          <cell r="Y734">
            <v>0.51904643788627114</v>
          </cell>
          <cell r="Z734">
            <v>9.2342029119723695E-2</v>
          </cell>
          <cell r="AA734">
            <v>2.671857149236671E-2</v>
          </cell>
          <cell r="AC734">
            <v>0.47962550249999997</v>
          </cell>
          <cell r="AD734">
            <v>0.47291513735919999</v>
          </cell>
          <cell r="AE734">
            <v>3.8604200140800002E-2</v>
          </cell>
          <cell r="AF734">
            <v>6.8679600000000019E-3</v>
          </cell>
          <cell r="AG734">
            <v>1.9871999999999997E-3</v>
          </cell>
        </row>
        <row r="735">
          <cell r="W735">
            <v>6.440995024254657</v>
          </cell>
          <cell r="X735">
            <v>6.3508800736160085</v>
          </cell>
          <cell r="Y735">
            <v>0.51842418663345313</v>
          </cell>
          <cell r="Z735">
            <v>9.2231326224735163E-2</v>
          </cell>
          <cell r="AA735">
            <v>2.6686540322569386E-2</v>
          </cell>
          <cell r="AC735">
            <v>0.47962550249999997</v>
          </cell>
          <cell r="AD735">
            <v>0.47291513735919999</v>
          </cell>
          <cell r="AE735">
            <v>3.8604200140800002E-2</v>
          </cell>
          <cell r="AF735">
            <v>6.8679600000000019E-3</v>
          </cell>
          <cell r="AG735">
            <v>1.9871999999999997E-3</v>
          </cell>
        </row>
        <row r="736">
          <cell r="W736">
            <v>6.4332640631487275</v>
          </cell>
          <cell r="X736">
            <v>6.3432572751737402</v>
          </cell>
          <cell r="Y736">
            <v>0.51780193538063524</v>
          </cell>
          <cell r="Z736">
            <v>9.2120623329746631E-2</v>
          </cell>
          <cell r="AA736">
            <v>2.6654509152772066E-2</v>
          </cell>
          <cell r="AC736">
            <v>0.47962550249999997</v>
          </cell>
          <cell r="AD736">
            <v>0.47291513735919999</v>
          </cell>
          <cell r="AE736">
            <v>3.8604200140800002E-2</v>
          </cell>
          <cell r="AF736">
            <v>6.8679600000000019E-3</v>
          </cell>
          <cell r="AG736">
            <v>1.9871999999999997E-3</v>
          </cell>
        </row>
        <row r="737">
          <cell r="W737">
            <v>6.425533102042797</v>
          </cell>
          <cell r="X737">
            <v>6.3356344767314701</v>
          </cell>
          <cell r="Y737">
            <v>0.51717968412781734</v>
          </cell>
          <cell r="Z737">
            <v>9.2009920434758086E-2</v>
          </cell>
          <cell r="AA737">
            <v>2.6622477982974738E-2</v>
          </cell>
          <cell r="AC737">
            <v>0.47962550249999997</v>
          </cell>
          <cell r="AD737">
            <v>0.47291513735919999</v>
          </cell>
          <cell r="AE737">
            <v>3.8604200140800002E-2</v>
          </cell>
          <cell r="AF737">
            <v>6.8679600000000019E-3</v>
          </cell>
          <cell r="AG737">
            <v>1.9871999999999997E-3</v>
          </cell>
        </row>
        <row r="738">
          <cell r="W738">
            <v>6.4178021409368675</v>
          </cell>
          <cell r="X738">
            <v>6.3280116782892017</v>
          </cell>
          <cell r="Y738">
            <v>0.51655743287499944</v>
          </cell>
          <cell r="Z738">
            <v>9.1899217539769554E-2</v>
          </cell>
          <cell r="AA738">
            <v>2.6590446813177418E-2</v>
          </cell>
          <cell r="AC738">
            <v>0.47962550249999997</v>
          </cell>
          <cell r="AD738">
            <v>0.47291513735919999</v>
          </cell>
          <cell r="AE738">
            <v>3.8604200140800002E-2</v>
          </cell>
          <cell r="AF738">
            <v>6.8679600000000019E-3</v>
          </cell>
          <cell r="AG738">
            <v>1.9871999999999997E-3</v>
          </cell>
        </row>
        <row r="739">
          <cell r="W739">
            <v>6.4100711798309389</v>
          </cell>
          <cell r="X739">
            <v>6.3203888798469334</v>
          </cell>
          <cell r="Y739">
            <v>0.51593518162218155</v>
          </cell>
          <cell r="Z739">
            <v>9.1788514644781022E-2</v>
          </cell>
          <cell r="AA739">
            <v>2.6558415643380098E-2</v>
          </cell>
          <cell r="AC739">
            <v>0.47962550249999997</v>
          </cell>
          <cell r="AD739">
            <v>0.47291513735919999</v>
          </cell>
          <cell r="AE739">
            <v>3.8604200140800002E-2</v>
          </cell>
          <cell r="AF739">
            <v>6.8679600000000019E-3</v>
          </cell>
          <cell r="AG739">
            <v>1.9871999999999997E-3</v>
          </cell>
        </row>
        <row r="740">
          <cell r="W740">
            <v>6.4023402187250094</v>
          </cell>
          <cell r="X740">
            <v>6.3127660814046651</v>
          </cell>
          <cell r="Y740">
            <v>0.51531293036936365</v>
          </cell>
          <cell r="Z740">
            <v>9.167781174979249E-2</v>
          </cell>
          <cell r="AA740">
            <v>2.6526384473582777E-2</v>
          </cell>
          <cell r="AC740">
            <v>0.47962550249999997</v>
          </cell>
          <cell r="AD740">
            <v>0.47291513735919999</v>
          </cell>
          <cell r="AE740">
            <v>3.8604200140800002E-2</v>
          </cell>
          <cell r="AF740">
            <v>6.8679600000000019E-3</v>
          </cell>
          <cell r="AG740">
            <v>1.9871999999999997E-3</v>
          </cell>
        </row>
        <row r="741">
          <cell r="W741">
            <v>6.3946092576190789</v>
          </cell>
          <cell r="X741">
            <v>6.3051432829623959</v>
          </cell>
          <cell r="Y741">
            <v>0.51469067911654565</v>
          </cell>
          <cell r="Z741">
            <v>9.1567108854803958E-2</v>
          </cell>
          <cell r="AA741">
            <v>2.6494353303785453E-2</v>
          </cell>
          <cell r="AC741">
            <v>0.47962550249999997</v>
          </cell>
          <cell r="AD741">
            <v>0.47291513735919999</v>
          </cell>
          <cell r="AE741">
            <v>3.8604200140800002E-2</v>
          </cell>
          <cell r="AF741">
            <v>6.8679600000000019E-3</v>
          </cell>
          <cell r="AG741">
            <v>1.9871999999999997E-3</v>
          </cell>
        </row>
        <row r="742">
          <cell r="W742">
            <v>6.3868782965131485</v>
          </cell>
          <cell r="X742">
            <v>6.2975204845201267</v>
          </cell>
          <cell r="Y742">
            <v>0.51406842786372764</v>
          </cell>
          <cell r="Z742">
            <v>9.1456405959815412E-2</v>
          </cell>
          <cell r="AA742">
            <v>2.646232213398813E-2</v>
          </cell>
          <cell r="AC742">
            <v>0.47962550249999997</v>
          </cell>
          <cell r="AD742">
            <v>0.47291513735919999</v>
          </cell>
          <cell r="AE742">
            <v>3.8604200140800002E-2</v>
          </cell>
          <cell r="AF742">
            <v>6.8679600000000019E-3</v>
          </cell>
          <cell r="AG742">
            <v>1.9871999999999997E-3</v>
          </cell>
        </row>
        <row r="743">
          <cell r="W743">
            <v>6.379147335407219</v>
          </cell>
          <cell r="X743">
            <v>6.2898976860778584</v>
          </cell>
          <cell r="Y743">
            <v>0.51344617661090974</v>
          </cell>
          <cell r="Z743">
            <v>9.134570306482688E-2</v>
          </cell>
          <cell r="AA743">
            <v>2.6430290964190806E-2</v>
          </cell>
          <cell r="AC743">
            <v>0.47962550249999997</v>
          </cell>
          <cell r="AD743">
            <v>0.47291513735919999</v>
          </cell>
          <cell r="AE743">
            <v>3.8604200140800002E-2</v>
          </cell>
          <cell r="AF743">
            <v>6.8679600000000019E-3</v>
          </cell>
          <cell r="AG743">
            <v>1.9871999999999997E-3</v>
          </cell>
        </row>
        <row r="744">
          <cell r="W744">
            <v>6.3714163743012895</v>
          </cell>
          <cell r="X744">
            <v>6.2822748876355892</v>
          </cell>
          <cell r="Y744">
            <v>0.51282392535809185</v>
          </cell>
          <cell r="Z744">
            <v>9.1235000169838334E-2</v>
          </cell>
          <cell r="AA744">
            <v>2.6398259794393482E-2</v>
          </cell>
          <cell r="AC744">
            <v>0.47962550249999997</v>
          </cell>
          <cell r="AD744">
            <v>0.47291513735919999</v>
          </cell>
          <cell r="AE744">
            <v>3.8604200140800002E-2</v>
          </cell>
          <cell r="AF744">
            <v>6.8679600000000019E-3</v>
          </cell>
          <cell r="AG744">
            <v>1.9871999999999997E-3</v>
          </cell>
        </row>
        <row r="745">
          <cell r="W745">
            <v>6.36368541319536</v>
          </cell>
          <cell r="X745">
            <v>6.27465208919332</v>
          </cell>
          <cell r="Y745">
            <v>0.51220167410527395</v>
          </cell>
          <cell r="Z745">
            <v>9.1124297274849803E-2</v>
          </cell>
          <cell r="AA745">
            <v>2.6366228624596161E-2</v>
          </cell>
          <cell r="AC745">
            <v>0.47962550249999997</v>
          </cell>
          <cell r="AD745">
            <v>0.47291513735919999</v>
          </cell>
          <cell r="AE745">
            <v>3.8604200140800002E-2</v>
          </cell>
          <cell r="AF745">
            <v>6.8679600000000019E-3</v>
          </cell>
          <cell r="AG745">
            <v>1.9871999999999997E-3</v>
          </cell>
        </row>
        <row r="746">
          <cell r="W746">
            <v>6.3559544520894296</v>
          </cell>
          <cell r="X746">
            <v>6.2670292907510508</v>
          </cell>
          <cell r="Y746">
            <v>0.51157942285245595</v>
          </cell>
          <cell r="Z746">
            <v>9.1013594379861257E-2</v>
          </cell>
          <cell r="AA746">
            <v>2.6334197454798838E-2</v>
          </cell>
          <cell r="AC746">
            <v>0.47962550249999997</v>
          </cell>
          <cell r="AD746">
            <v>0.47291513735919999</v>
          </cell>
          <cell r="AE746">
            <v>3.8604200140800002E-2</v>
          </cell>
          <cell r="AF746">
            <v>6.8679600000000019E-3</v>
          </cell>
          <cell r="AG746">
            <v>1.9871999999999997E-3</v>
          </cell>
        </row>
        <row r="747">
          <cell r="W747">
            <v>6.3482234909835</v>
          </cell>
          <cell r="X747">
            <v>6.2594064923087824</v>
          </cell>
          <cell r="Y747">
            <v>0.51095717159963805</v>
          </cell>
          <cell r="Z747">
            <v>9.0902891484872739E-2</v>
          </cell>
          <cell r="AA747">
            <v>2.6302166285001517E-2</v>
          </cell>
          <cell r="AC747">
            <v>0.47962550249999997</v>
          </cell>
          <cell r="AD747">
            <v>0.47291513735919999</v>
          </cell>
          <cell r="AE747">
            <v>3.8604200140800002E-2</v>
          </cell>
          <cell r="AF747">
            <v>6.8679600000000019E-3</v>
          </cell>
          <cell r="AG747">
            <v>1.9871999999999997E-3</v>
          </cell>
        </row>
        <row r="748">
          <cell r="W748">
            <v>6.3404925298775696</v>
          </cell>
          <cell r="X748">
            <v>6.2517836938665132</v>
          </cell>
          <cell r="Y748">
            <v>0.51033492034682015</v>
          </cell>
          <cell r="Z748">
            <v>9.0792188589884193E-2</v>
          </cell>
          <cell r="AA748">
            <v>2.6270135115204193E-2</v>
          </cell>
          <cell r="AC748">
            <v>0.47962550249999997</v>
          </cell>
          <cell r="AD748">
            <v>0.47291513735919999</v>
          </cell>
          <cell r="AE748">
            <v>3.8604200140800002E-2</v>
          </cell>
          <cell r="AF748">
            <v>6.8679600000000019E-3</v>
          </cell>
          <cell r="AG748">
            <v>1.9871999999999997E-3</v>
          </cell>
        </row>
        <row r="749">
          <cell r="W749">
            <v>6.3327615687716401</v>
          </cell>
          <cell r="X749">
            <v>6.244160895424244</v>
          </cell>
          <cell r="Y749">
            <v>0.50971266909400215</v>
          </cell>
          <cell r="Z749">
            <v>9.0681485694895647E-2</v>
          </cell>
          <cell r="AA749">
            <v>2.623810394540687E-2</v>
          </cell>
          <cell r="AC749">
            <v>0.47962550249999997</v>
          </cell>
          <cell r="AD749">
            <v>0.47291513735919999</v>
          </cell>
          <cell r="AE749">
            <v>3.8604200140800002E-2</v>
          </cell>
          <cell r="AF749">
            <v>6.8679600000000019E-3</v>
          </cell>
          <cell r="AG749">
            <v>1.9871999999999997E-3</v>
          </cell>
        </row>
        <row r="750">
          <cell r="W750">
            <v>6.3250306076657106</v>
          </cell>
          <cell r="X750">
            <v>6.2365380969819757</v>
          </cell>
          <cell r="Y750">
            <v>0.50909041784118425</v>
          </cell>
          <cell r="Z750">
            <v>9.0570782799907115E-2</v>
          </cell>
          <cell r="AA750">
            <v>2.6206072775609546E-2</v>
          </cell>
          <cell r="AC750">
            <v>0.47962550249999997</v>
          </cell>
          <cell r="AD750">
            <v>0.47291513735919999</v>
          </cell>
          <cell r="AE750">
            <v>3.8604200140800002E-2</v>
          </cell>
          <cell r="AF750">
            <v>6.8679600000000019E-3</v>
          </cell>
          <cell r="AG750">
            <v>1.9871999999999997E-3</v>
          </cell>
        </row>
        <row r="751">
          <cell r="W751">
            <v>6.3172996465597802</v>
          </cell>
          <cell r="X751">
            <v>6.2289152985397065</v>
          </cell>
          <cell r="Y751">
            <v>0.50846816658836624</v>
          </cell>
          <cell r="Z751">
            <v>9.0460079904918569E-2</v>
          </cell>
          <cell r="AA751">
            <v>2.6174041605812222E-2</v>
          </cell>
          <cell r="AC751">
            <v>0.47962550249999997</v>
          </cell>
          <cell r="AD751">
            <v>0.47291513735919999</v>
          </cell>
          <cell r="AE751">
            <v>3.8604200140800002E-2</v>
          </cell>
          <cell r="AF751">
            <v>6.8679600000000019E-3</v>
          </cell>
          <cell r="AG751">
            <v>1.9871999999999997E-3</v>
          </cell>
        </row>
        <row r="752">
          <cell r="W752">
            <v>6.3095686854538506</v>
          </cell>
          <cell r="X752">
            <v>6.2212925000974382</v>
          </cell>
          <cell r="Y752">
            <v>0.50784591533554835</v>
          </cell>
          <cell r="Z752">
            <v>9.0349377009930038E-2</v>
          </cell>
          <cell r="AA752">
            <v>2.6142010436014902E-2</v>
          </cell>
          <cell r="AC752">
            <v>0.47962550249999997</v>
          </cell>
          <cell r="AD752">
            <v>0.47291513735919999</v>
          </cell>
          <cell r="AE752">
            <v>3.8604200140800002E-2</v>
          </cell>
          <cell r="AF752">
            <v>6.8679600000000019E-3</v>
          </cell>
          <cell r="AG752">
            <v>1.9871999999999997E-3</v>
          </cell>
        </row>
        <row r="753">
          <cell r="W753">
            <v>6.3018377243479202</v>
          </cell>
          <cell r="X753">
            <v>6.213669701655169</v>
          </cell>
          <cell r="Y753">
            <v>0.50722366408273045</v>
          </cell>
          <cell r="Z753">
            <v>9.0238674114941506E-2</v>
          </cell>
          <cell r="AA753">
            <v>2.6109979266217578E-2</v>
          </cell>
          <cell r="AC753">
            <v>0.47962550249999997</v>
          </cell>
          <cell r="AD753">
            <v>0.47291513735919999</v>
          </cell>
          <cell r="AE753">
            <v>3.8604200140800002E-2</v>
          </cell>
          <cell r="AF753">
            <v>6.8679600000000019E-3</v>
          </cell>
          <cell r="AG753">
            <v>1.9871999999999997E-3</v>
          </cell>
        </row>
        <row r="754">
          <cell r="W754">
            <v>6.2941067632419916</v>
          </cell>
          <cell r="X754">
            <v>6.2060469032129006</v>
          </cell>
          <cell r="Y754">
            <v>0.50660141282991256</v>
          </cell>
          <cell r="Z754">
            <v>9.0127971219952974E-2</v>
          </cell>
          <cell r="AA754">
            <v>2.6077948096420257E-2</v>
          </cell>
          <cell r="AC754">
            <v>0.47962550249999997</v>
          </cell>
          <cell r="AD754">
            <v>0.47291513735919999</v>
          </cell>
          <cell r="AE754">
            <v>3.8604200140800002E-2</v>
          </cell>
          <cell r="AF754">
            <v>6.8679600000000019E-3</v>
          </cell>
          <cell r="AG754">
            <v>1.9871999999999997E-3</v>
          </cell>
        </row>
        <row r="755">
          <cell r="W755">
            <v>6.2863758021360612</v>
          </cell>
          <cell r="X755">
            <v>6.1984241047706305</v>
          </cell>
          <cell r="Y755">
            <v>0.50597916157709455</v>
          </cell>
          <cell r="Z755">
            <v>9.0017268324964428E-2</v>
          </cell>
          <cell r="AA755">
            <v>2.6045916926622933E-2</v>
          </cell>
          <cell r="AC755">
            <v>0.47962550249999997</v>
          </cell>
          <cell r="AD755">
            <v>0.47291513735919999</v>
          </cell>
          <cell r="AE755">
            <v>3.8604200140800002E-2</v>
          </cell>
          <cell r="AF755">
            <v>6.8679600000000019E-3</v>
          </cell>
          <cell r="AG755">
            <v>1.9871999999999997E-3</v>
          </cell>
        </row>
        <row r="756">
          <cell r="W756">
            <v>6.2786448410301308</v>
          </cell>
          <cell r="X756">
            <v>6.1908013063283613</v>
          </cell>
          <cell r="Y756">
            <v>0.50535691032427654</v>
          </cell>
          <cell r="Z756">
            <v>8.9906565429975882E-2</v>
          </cell>
          <cell r="AA756">
            <v>2.601388575682561E-2</v>
          </cell>
          <cell r="AC756">
            <v>0.47962550249999997</v>
          </cell>
          <cell r="AD756">
            <v>0.47291513735919999</v>
          </cell>
          <cell r="AE756">
            <v>3.8604200140800002E-2</v>
          </cell>
          <cell r="AF756">
            <v>6.8679600000000019E-3</v>
          </cell>
          <cell r="AG756">
            <v>1.9871999999999997E-3</v>
          </cell>
        </row>
        <row r="757">
          <cell r="W757">
            <v>6.2709138799242012</v>
          </cell>
          <cell r="X757">
            <v>6.183178507886093</v>
          </cell>
          <cell r="Y757">
            <v>0.50473465907145865</v>
          </cell>
          <cell r="Z757">
            <v>8.979586253498735E-2</v>
          </cell>
          <cell r="AA757">
            <v>2.5981854587028286E-2</v>
          </cell>
          <cell r="AC757">
            <v>0.47962550249999997</v>
          </cell>
          <cell r="AD757">
            <v>0.47291513735919999</v>
          </cell>
          <cell r="AE757">
            <v>3.8604200140800002E-2</v>
          </cell>
          <cell r="AF757">
            <v>6.8679600000000019E-3</v>
          </cell>
          <cell r="AG757">
            <v>1.9871999999999997E-3</v>
          </cell>
        </row>
        <row r="758">
          <cell r="W758">
            <v>6.2631829188182708</v>
          </cell>
          <cell r="X758">
            <v>6.1755557094438238</v>
          </cell>
          <cell r="Y758">
            <v>0.50411240781864075</v>
          </cell>
          <cell r="Z758">
            <v>8.9685159639998818E-2</v>
          </cell>
          <cell r="AA758">
            <v>2.5949823417230962E-2</v>
          </cell>
          <cell r="AC758">
            <v>0.47962550249999997</v>
          </cell>
          <cell r="AD758">
            <v>0.47291513735919999</v>
          </cell>
          <cell r="AE758">
            <v>3.8604200140800002E-2</v>
          </cell>
          <cell r="AF758">
            <v>6.8679600000000019E-3</v>
          </cell>
          <cell r="AG758">
            <v>1.9871999999999997E-3</v>
          </cell>
        </row>
        <row r="759">
          <cell r="W759">
            <v>6.2554519577123431</v>
          </cell>
          <cell r="X759">
            <v>6.1679329110015564</v>
          </cell>
          <cell r="Y759">
            <v>0.50349015656582286</v>
          </cell>
          <cell r="Z759">
            <v>8.9574456745010286E-2</v>
          </cell>
          <cell r="AA759">
            <v>2.5917792247433645E-2</v>
          </cell>
          <cell r="AC759">
            <v>0.47962550249999997</v>
          </cell>
          <cell r="AD759">
            <v>0.47291513735919999</v>
          </cell>
          <cell r="AE759">
            <v>3.8604200140800002E-2</v>
          </cell>
          <cell r="AF759">
            <v>6.8679600000000019E-3</v>
          </cell>
          <cell r="AG759">
            <v>1.9871999999999997E-3</v>
          </cell>
        </row>
        <row r="760">
          <cell r="W760">
            <v>6.2477209966064127</v>
          </cell>
          <cell r="X760">
            <v>6.1603101125592872</v>
          </cell>
          <cell r="Y760">
            <v>0.50286790531300496</v>
          </cell>
          <cell r="Z760">
            <v>8.9463753850021754E-2</v>
          </cell>
          <cell r="AA760">
            <v>2.5885761077636321E-2</v>
          </cell>
          <cell r="AC760">
            <v>0.47962550249999997</v>
          </cell>
          <cell r="AD760">
            <v>0.47291513735919999</v>
          </cell>
          <cell r="AE760">
            <v>3.8604200140800002E-2</v>
          </cell>
          <cell r="AF760">
            <v>6.8679600000000019E-3</v>
          </cell>
          <cell r="AG760">
            <v>1.9871999999999997E-3</v>
          </cell>
        </row>
        <row r="761">
          <cell r="W761">
            <v>6.2399900355004831</v>
          </cell>
          <cell r="X761">
            <v>6.1526873141170189</v>
          </cell>
          <cell r="Y761">
            <v>0.50224565406018706</v>
          </cell>
          <cell r="Z761">
            <v>8.9353050955033222E-2</v>
          </cell>
          <cell r="AA761">
            <v>2.5853729907839001E-2</v>
          </cell>
          <cell r="AC761">
            <v>0.47962550249999997</v>
          </cell>
          <cell r="AD761">
            <v>0.47291513735919999</v>
          </cell>
          <cell r="AE761">
            <v>3.8604200140800002E-2</v>
          </cell>
          <cell r="AF761">
            <v>6.8679600000000019E-3</v>
          </cell>
          <cell r="AG761">
            <v>1.9871999999999997E-3</v>
          </cell>
        </row>
        <row r="762">
          <cell r="W762">
            <v>6.2322590743945527</v>
          </cell>
          <cell r="X762">
            <v>6.1450645156747497</v>
          </cell>
          <cell r="Y762">
            <v>0.50162340280736906</v>
          </cell>
          <cell r="Z762">
            <v>8.9242348060044677E-2</v>
          </cell>
          <cell r="AA762">
            <v>2.5821698738041677E-2</v>
          </cell>
          <cell r="AC762">
            <v>0.47962550249999997</v>
          </cell>
          <cell r="AD762">
            <v>0.47291513735919999</v>
          </cell>
          <cell r="AE762">
            <v>3.8604200140800002E-2</v>
          </cell>
          <cell r="AF762">
            <v>6.8679600000000019E-3</v>
          </cell>
          <cell r="AG762">
            <v>1.9871999999999997E-3</v>
          </cell>
        </row>
        <row r="763">
          <cell r="W763">
            <v>6.2245281132886232</v>
          </cell>
          <cell r="X763">
            <v>6.1374417172324804</v>
          </cell>
          <cell r="Y763">
            <v>0.50100115155455116</v>
          </cell>
          <cell r="Z763">
            <v>8.9131645165056145E-2</v>
          </cell>
          <cell r="AA763">
            <v>2.5789667568244357E-2</v>
          </cell>
          <cell r="AC763">
            <v>0.47962550249999997</v>
          </cell>
          <cell r="AD763">
            <v>0.47291513735919999</v>
          </cell>
          <cell r="AE763">
            <v>3.8604200140800002E-2</v>
          </cell>
          <cell r="AF763">
            <v>6.8679600000000019E-3</v>
          </cell>
          <cell r="AG763">
            <v>1.9871999999999997E-3</v>
          </cell>
        </row>
        <row r="764">
          <cell r="W764">
            <v>6.2167971521826937</v>
          </cell>
          <cell r="X764">
            <v>6.1298189187902112</v>
          </cell>
          <cell r="Y764">
            <v>0.50037890030173326</v>
          </cell>
          <cell r="Z764">
            <v>8.9020942270067599E-2</v>
          </cell>
          <cell r="AA764">
            <v>2.5757636398447029E-2</v>
          </cell>
          <cell r="AC764">
            <v>0.47962550249999997</v>
          </cell>
          <cell r="AD764">
            <v>0.47291513735919999</v>
          </cell>
          <cell r="AE764">
            <v>3.8604200140800002E-2</v>
          </cell>
          <cell r="AF764">
            <v>6.8679600000000019E-3</v>
          </cell>
          <cell r="AG764">
            <v>1.9871999999999997E-3</v>
          </cell>
        </row>
        <row r="765">
          <cell r="W765">
            <v>6.2090661910767633</v>
          </cell>
          <cell r="X765">
            <v>6.122196120347942</v>
          </cell>
          <cell r="Y765">
            <v>0.49975664904891526</v>
          </cell>
          <cell r="Z765">
            <v>8.8910239375079067E-2</v>
          </cell>
          <cell r="AA765">
            <v>2.5725605228649705E-2</v>
          </cell>
          <cell r="AC765">
            <v>0.47962550249999997</v>
          </cell>
          <cell r="AD765">
            <v>0.47291513735919999</v>
          </cell>
          <cell r="AE765">
            <v>3.8604200140800002E-2</v>
          </cell>
          <cell r="AF765">
            <v>6.8679600000000019E-3</v>
          </cell>
          <cell r="AG765">
            <v>1.9871999999999997E-3</v>
          </cell>
        </row>
        <row r="766">
          <cell r="W766">
            <v>6.2013352299708338</v>
          </cell>
          <cell r="X766">
            <v>6.1145733219056737</v>
          </cell>
          <cell r="Y766">
            <v>0.49913439779609736</v>
          </cell>
          <cell r="Z766">
            <v>8.8799536480090535E-2</v>
          </cell>
          <cell r="AA766">
            <v>2.5693574058852385E-2</v>
          </cell>
          <cell r="AC766">
            <v>0.47962550249999997</v>
          </cell>
          <cell r="AD766">
            <v>0.47291513735919999</v>
          </cell>
          <cell r="AE766">
            <v>3.8604200140800002E-2</v>
          </cell>
          <cell r="AF766">
            <v>6.8679600000000019E-3</v>
          </cell>
          <cell r="AG766">
            <v>1.9871999999999997E-3</v>
          </cell>
        </row>
        <row r="767">
          <cell r="W767">
            <v>6.1936042688649033</v>
          </cell>
          <cell r="X767">
            <v>6.1069505234634045</v>
          </cell>
          <cell r="Y767">
            <v>0.49851214654327941</v>
          </cell>
          <cell r="Z767">
            <v>8.8688833585101989E-2</v>
          </cell>
          <cell r="AA767">
            <v>2.5661542889055061E-2</v>
          </cell>
          <cell r="AC767">
            <v>0.47962550249999997</v>
          </cell>
          <cell r="AD767">
            <v>0.47291513735919999</v>
          </cell>
          <cell r="AE767">
            <v>3.8604200140800002E-2</v>
          </cell>
          <cell r="AF767">
            <v>6.8679600000000019E-3</v>
          </cell>
          <cell r="AG767">
            <v>1.9871999999999997E-3</v>
          </cell>
        </row>
        <row r="768">
          <cell r="W768">
            <v>6.1858733077589738</v>
          </cell>
          <cell r="X768">
            <v>6.0993277250211362</v>
          </cell>
          <cell r="Y768">
            <v>0.49788989529046151</v>
          </cell>
          <cell r="Z768">
            <v>8.8578130690113457E-2</v>
          </cell>
          <cell r="AA768">
            <v>2.5629511719257741E-2</v>
          </cell>
          <cell r="AC768">
            <v>0.47962550249999997</v>
          </cell>
          <cell r="AD768">
            <v>0.47291513735919999</v>
          </cell>
          <cell r="AE768">
            <v>3.8604200140800002E-2</v>
          </cell>
          <cell r="AF768">
            <v>6.8679600000000019E-3</v>
          </cell>
          <cell r="AG768">
            <v>1.9871999999999997E-3</v>
          </cell>
        </row>
        <row r="769">
          <cell r="W769">
            <v>6.1781423466530443</v>
          </cell>
          <cell r="X769">
            <v>6.091704926578867</v>
          </cell>
          <cell r="Y769">
            <v>0.49726764403764351</v>
          </cell>
          <cell r="Z769">
            <v>8.8467427795124912E-2</v>
          </cell>
          <cell r="AA769">
            <v>2.5597480549460417E-2</v>
          </cell>
          <cell r="AC769">
            <v>0.47962550249999997</v>
          </cell>
          <cell r="AD769">
            <v>0.47291513735919999</v>
          </cell>
          <cell r="AE769">
            <v>3.8604200140800002E-2</v>
          </cell>
          <cell r="AF769">
            <v>6.8679600000000019E-3</v>
          </cell>
          <cell r="AG769">
            <v>1.9871999999999997E-3</v>
          </cell>
        </row>
        <row r="770">
          <cell r="W770">
            <v>6.1704113855471148</v>
          </cell>
          <cell r="X770">
            <v>6.0840821281365987</v>
          </cell>
          <cell r="Y770">
            <v>0.49664539278482561</v>
          </cell>
          <cell r="Z770">
            <v>8.835672490013638E-2</v>
          </cell>
          <cell r="AA770">
            <v>2.5565449379663097E-2</v>
          </cell>
          <cell r="AC770">
            <v>0.47962550249999997</v>
          </cell>
          <cell r="AD770">
            <v>0.47291513735919999</v>
          </cell>
          <cell r="AE770">
            <v>3.8604200140800002E-2</v>
          </cell>
          <cell r="AF770">
            <v>6.8679600000000019E-3</v>
          </cell>
          <cell r="AG770">
            <v>1.9871999999999997E-3</v>
          </cell>
        </row>
        <row r="771">
          <cell r="W771">
            <v>6.1626804244411844</v>
          </cell>
          <cell r="X771">
            <v>6.0764593296943294</v>
          </cell>
          <cell r="Y771">
            <v>0.49602314153200766</v>
          </cell>
          <cell r="Z771">
            <v>8.8246022005147848E-2</v>
          </cell>
          <cell r="AA771">
            <v>2.5533418209865769E-2</v>
          </cell>
          <cell r="AC771">
            <v>0.47962550249999997</v>
          </cell>
          <cell r="AD771">
            <v>0.47291513735919999</v>
          </cell>
          <cell r="AE771">
            <v>3.8604200140800002E-2</v>
          </cell>
          <cell r="AF771">
            <v>6.8679600000000019E-3</v>
          </cell>
          <cell r="AG771">
            <v>1.9871999999999997E-3</v>
          </cell>
        </row>
        <row r="772">
          <cell r="W772">
            <v>6.1549494633352539</v>
          </cell>
          <cell r="X772">
            <v>6.0688365312520602</v>
          </cell>
          <cell r="Y772">
            <v>0.49540089027918971</v>
          </cell>
          <cell r="Z772">
            <v>8.8135319110159302E-2</v>
          </cell>
          <cell r="AA772">
            <v>2.5501387040068445E-2</v>
          </cell>
          <cell r="AC772">
            <v>0.47962550249999997</v>
          </cell>
          <cell r="AD772">
            <v>0.47291513735919999</v>
          </cell>
          <cell r="AE772">
            <v>3.8604200140800002E-2</v>
          </cell>
          <cell r="AF772">
            <v>6.8679600000000019E-3</v>
          </cell>
          <cell r="AG772">
            <v>1.9871999999999997E-3</v>
          </cell>
        </row>
        <row r="773">
          <cell r="W773">
            <v>6.1472185022293244</v>
          </cell>
          <cell r="X773">
            <v>6.061213732809791</v>
          </cell>
          <cell r="Y773">
            <v>0.49477863902637181</v>
          </cell>
          <cell r="Z773">
            <v>8.802461621517077E-2</v>
          </cell>
          <cell r="AA773">
            <v>2.5469355870271125E-2</v>
          </cell>
          <cell r="AC773">
            <v>0.47962550249999997</v>
          </cell>
          <cell r="AD773">
            <v>0.47291513735919999</v>
          </cell>
          <cell r="AE773">
            <v>3.8604200140800002E-2</v>
          </cell>
          <cell r="AF773">
            <v>6.8679600000000019E-3</v>
          </cell>
          <cell r="AG773">
            <v>1.9871999999999997E-3</v>
          </cell>
        </row>
        <row r="774">
          <cell r="W774">
            <v>6.1394875411233949</v>
          </cell>
          <cell r="X774">
            <v>6.0535909343675218</v>
          </cell>
          <cell r="Y774">
            <v>0.49415638777355386</v>
          </cell>
          <cell r="Z774">
            <v>8.7913913320182224E-2</v>
          </cell>
          <cell r="AA774">
            <v>2.5437324700473801E-2</v>
          </cell>
          <cell r="AC774">
            <v>0.47962550249999997</v>
          </cell>
          <cell r="AD774">
            <v>0.47291513735919999</v>
          </cell>
          <cell r="AE774">
            <v>3.8604200140800002E-2</v>
          </cell>
          <cell r="AF774">
            <v>6.8679600000000019E-3</v>
          </cell>
          <cell r="AG774">
            <v>1.9871999999999997E-3</v>
          </cell>
        </row>
        <row r="775">
          <cell r="W775">
            <v>6.1317565800174654</v>
          </cell>
          <cell r="X775">
            <v>6.0459681359252535</v>
          </cell>
          <cell r="Y775">
            <v>0.49353413652073597</v>
          </cell>
          <cell r="Z775">
            <v>8.7803210425193692E-2</v>
          </cell>
          <cell r="AA775">
            <v>2.5405293530676481E-2</v>
          </cell>
          <cell r="AC775">
            <v>0.47962550249999997</v>
          </cell>
          <cell r="AD775">
            <v>0.47291513735919999</v>
          </cell>
          <cell r="AE775">
            <v>3.8604200140800002E-2</v>
          </cell>
          <cell r="AF775">
            <v>6.8679600000000019E-3</v>
          </cell>
          <cell r="AG775">
            <v>1.9871999999999997E-3</v>
          </cell>
        </row>
        <row r="776">
          <cell r="W776">
            <v>6.1240256189115359</v>
          </cell>
          <cell r="X776">
            <v>6.0383453374829852</v>
          </cell>
          <cell r="Y776">
            <v>0.49291188526791807</v>
          </cell>
          <cell r="Z776">
            <v>8.769250753020516E-2</v>
          </cell>
          <cell r="AA776">
            <v>2.537326236087916E-2</v>
          </cell>
          <cell r="AC776">
            <v>0.47962550249999997</v>
          </cell>
          <cell r="AD776">
            <v>0.47291513735919999</v>
          </cell>
          <cell r="AE776">
            <v>3.8604200140800002E-2</v>
          </cell>
          <cell r="AF776">
            <v>6.8679600000000019E-3</v>
          </cell>
          <cell r="AG776">
            <v>1.9871999999999997E-3</v>
          </cell>
        </row>
        <row r="777">
          <cell r="W777">
            <v>6.1162946578056063</v>
          </cell>
          <cell r="X777">
            <v>6.0307225390407169</v>
          </cell>
          <cell r="Y777">
            <v>0.49228963401510017</v>
          </cell>
          <cell r="Z777">
            <v>8.7581804635216629E-2</v>
          </cell>
          <cell r="AA777">
            <v>2.5341231191081837E-2</v>
          </cell>
          <cell r="AC777">
            <v>0.47962550249999997</v>
          </cell>
          <cell r="AD777">
            <v>0.47291513735919999</v>
          </cell>
          <cell r="AE777">
            <v>3.8604200140800002E-2</v>
          </cell>
          <cell r="AF777">
            <v>6.8679600000000019E-3</v>
          </cell>
          <cell r="AG777">
            <v>1.9871999999999997E-3</v>
          </cell>
        </row>
        <row r="778">
          <cell r="W778">
            <v>6.1085636966996759</v>
          </cell>
          <cell r="X778">
            <v>6.0230997405984477</v>
          </cell>
          <cell r="Y778">
            <v>0.49166738276228217</v>
          </cell>
          <cell r="Z778">
            <v>8.7471101740228097E-2</v>
          </cell>
          <cell r="AA778">
            <v>2.5309200021284513E-2</v>
          </cell>
          <cell r="AC778">
            <v>0.47962550249999997</v>
          </cell>
          <cell r="AD778">
            <v>0.47291513735919999</v>
          </cell>
          <cell r="AE778">
            <v>3.8604200140800002E-2</v>
          </cell>
          <cell r="AF778">
            <v>6.8679600000000019E-3</v>
          </cell>
          <cell r="AG778">
            <v>1.9871999999999997E-3</v>
          </cell>
        </row>
        <row r="779">
          <cell r="W779">
            <v>6.1008327355937464</v>
          </cell>
          <cell r="X779">
            <v>6.0154769421561793</v>
          </cell>
          <cell r="Y779">
            <v>0.49104513150946427</v>
          </cell>
          <cell r="Z779">
            <v>8.7360398845239565E-2</v>
          </cell>
          <cell r="AA779">
            <v>2.5277168851487192E-2</v>
          </cell>
          <cell r="AC779">
            <v>0.47962550249999997</v>
          </cell>
          <cell r="AD779">
            <v>0.47291513735919999</v>
          </cell>
          <cell r="AE779">
            <v>3.8604200140800002E-2</v>
          </cell>
          <cell r="AF779">
            <v>6.8679600000000019E-3</v>
          </cell>
          <cell r="AG779">
            <v>1.9871999999999997E-3</v>
          </cell>
        </row>
        <row r="780">
          <cell r="W780">
            <v>6.0931017744878169</v>
          </cell>
          <cell r="X780">
            <v>6.0078541437139101</v>
          </cell>
          <cell r="Y780">
            <v>0.49042288025664632</v>
          </cell>
          <cell r="Z780">
            <v>8.7249695950251019E-2</v>
          </cell>
          <cell r="AA780">
            <v>2.5245137681689869E-2</v>
          </cell>
          <cell r="AC780">
            <v>0.47962550249999997</v>
          </cell>
          <cell r="AD780">
            <v>0.47291513735919999</v>
          </cell>
          <cell r="AE780">
            <v>3.8604200140800002E-2</v>
          </cell>
          <cell r="AF780">
            <v>6.8679600000000019E-3</v>
          </cell>
          <cell r="AG780">
            <v>1.9871999999999997E-3</v>
          </cell>
        </row>
        <row r="781">
          <cell r="W781">
            <v>6.0853708133818865</v>
          </cell>
          <cell r="X781">
            <v>6.00023134527164</v>
          </cell>
          <cell r="Y781">
            <v>0.48980062900382837</v>
          </cell>
          <cell r="Z781">
            <v>8.7138993055262473E-2</v>
          </cell>
          <cell r="AA781">
            <v>2.5213106511892545E-2</v>
          </cell>
          <cell r="AC781">
            <v>0.47962550249999997</v>
          </cell>
          <cell r="AD781">
            <v>0.47291513735919999</v>
          </cell>
          <cell r="AE781">
            <v>3.8604200140800002E-2</v>
          </cell>
          <cell r="AF781">
            <v>6.8679600000000019E-3</v>
          </cell>
          <cell r="AG781">
            <v>1.9871999999999997E-3</v>
          </cell>
        </row>
        <row r="782">
          <cell r="W782">
            <v>6.0776398522759569</v>
          </cell>
          <cell r="X782">
            <v>5.9926085468293717</v>
          </cell>
          <cell r="Y782">
            <v>0.48917837775101047</v>
          </cell>
          <cell r="Z782">
            <v>8.7028290160273941E-2</v>
          </cell>
          <cell r="AA782">
            <v>2.5181075342095224E-2</v>
          </cell>
          <cell r="AC782">
            <v>0.47962550249999997</v>
          </cell>
          <cell r="AD782">
            <v>0.47291513735919999</v>
          </cell>
          <cell r="AE782">
            <v>3.8604200140800002E-2</v>
          </cell>
          <cell r="AF782">
            <v>6.8679600000000019E-3</v>
          </cell>
          <cell r="AG782">
            <v>1.9871999999999997E-3</v>
          </cell>
        </row>
        <row r="783">
          <cell r="W783">
            <v>6.0699088911700265</v>
          </cell>
          <cell r="X783">
            <v>5.9849857483871025</v>
          </cell>
          <cell r="Y783">
            <v>0.48855612649819252</v>
          </cell>
          <cell r="Z783">
            <v>8.6917587265285395E-2</v>
          </cell>
          <cell r="AA783">
            <v>2.5149044172297901E-2</v>
          </cell>
          <cell r="AC783">
            <v>0.47962550249999997</v>
          </cell>
          <cell r="AD783">
            <v>0.47291513735919999</v>
          </cell>
          <cell r="AE783">
            <v>3.8604200140800002E-2</v>
          </cell>
          <cell r="AF783">
            <v>6.8679600000000019E-3</v>
          </cell>
          <cell r="AG783">
            <v>1.9871999999999997E-3</v>
          </cell>
        </row>
        <row r="784">
          <cell r="W784">
            <v>6.062177930064097</v>
          </cell>
          <cell r="X784">
            <v>5.9773629499448342</v>
          </cell>
          <cell r="Y784">
            <v>0.48793387524537463</v>
          </cell>
          <cell r="Z784">
            <v>8.6806884370296877E-2</v>
          </cell>
          <cell r="AA784">
            <v>2.5117013002500577E-2</v>
          </cell>
          <cell r="AC784">
            <v>0.47962550249999997</v>
          </cell>
          <cell r="AD784">
            <v>0.47291513735919999</v>
          </cell>
          <cell r="AE784">
            <v>3.8604200140800002E-2</v>
          </cell>
          <cell r="AF784">
            <v>6.8679600000000019E-3</v>
          </cell>
          <cell r="AG784">
            <v>1.9871999999999997E-3</v>
          </cell>
        </row>
        <row r="785">
          <cell r="W785">
            <v>6.0544469689581675</v>
          </cell>
          <cell r="X785">
            <v>5.969740151502565</v>
          </cell>
          <cell r="Y785">
            <v>0.48731162399255668</v>
          </cell>
          <cell r="Z785">
            <v>8.6696181475308332E-2</v>
          </cell>
          <cell r="AA785">
            <v>2.5084981832703253E-2</v>
          </cell>
          <cell r="AC785">
            <v>0.47962550249999997</v>
          </cell>
          <cell r="AD785">
            <v>0.47291513735919999</v>
          </cell>
          <cell r="AE785">
            <v>3.8604200140800002E-2</v>
          </cell>
          <cell r="AF785">
            <v>6.8679600000000019E-3</v>
          </cell>
          <cell r="AG785">
            <v>1.9871999999999997E-3</v>
          </cell>
        </row>
        <row r="786">
          <cell r="W786">
            <v>6.046716007852238</v>
          </cell>
          <cell r="X786">
            <v>5.9621173530602967</v>
          </cell>
          <cell r="Y786">
            <v>0.48668937273973878</v>
          </cell>
          <cell r="Z786">
            <v>8.65854785803198E-2</v>
          </cell>
          <cell r="AA786">
            <v>2.5052950662905932E-2</v>
          </cell>
          <cell r="AC786">
            <v>0.47962550249999997</v>
          </cell>
          <cell r="AD786">
            <v>0.47291513735919999</v>
          </cell>
          <cell r="AE786">
            <v>3.8604200140800002E-2</v>
          </cell>
          <cell r="AF786">
            <v>6.8679600000000019E-3</v>
          </cell>
          <cell r="AG786">
            <v>1.9871999999999997E-3</v>
          </cell>
        </row>
        <row r="787">
          <cell r="W787">
            <v>6.0389850467463075</v>
          </cell>
          <cell r="X787">
            <v>5.9544945546180275</v>
          </cell>
          <cell r="Y787">
            <v>0.48606712148692077</v>
          </cell>
          <cell r="Z787">
            <v>8.6474775685331254E-2</v>
          </cell>
          <cell r="AA787">
            <v>2.5020919493108609E-2</v>
          </cell>
          <cell r="AC787">
            <v>0.47962550249999997</v>
          </cell>
          <cell r="AD787">
            <v>0.47291513735919999</v>
          </cell>
          <cell r="AE787">
            <v>3.8604200140800002E-2</v>
          </cell>
          <cell r="AF787">
            <v>6.8679600000000019E-3</v>
          </cell>
          <cell r="AG787">
            <v>1.9871999999999997E-3</v>
          </cell>
        </row>
        <row r="788">
          <cell r="W788">
            <v>6.0312540856403771</v>
          </cell>
          <cell r="X788">
            <v>5.9468717561757583</v>
          </cell>
          <cell r="Y788">
            <v>0.48544487023410282</v>
          </cell>
          <cell r="Z788">
            <v>8.6364072790342708E-2</v>
          </cell>
          <cell r="AA788">
            <v>2.4988888323311285E-2</v>
          </cell>
          <cell r="AC788">
            <v>0.47962550249999997</v>
          </cell>
          <cell r="AD788">
            <v>0.47291513735919999</v>
          </cell>
          <cell r="AE788">
            <v>3.8604200140800002E-2</v>
          </cell>
          <cell r="AF788">
            <v>6.8679600000000019E-3</v>
          </cell>
          <cell r="AG788">
            <v>1.9871999999999997E-3</v>
          </cell>
        </row>
        <row r="789">
          <cell r="W789">
            <v>6.0235231245344476</v>
          </cell>
          <cell r="X789">
            <v>5.9392489577334899</v>
          </cell>
          <cell r="Y789">
            <v>0.48482261898128493</v>
          </cell>
          <cell r="Z789">
            <v>8.6253369895354176E-2</v>
          </cell>
          <cell r="AA789">
            <v>2.4956857153513964E-2</v>
          </cell>
          <cell r="AC789">
            <v>0.47962550249999997</v>
          </cell>
          <cell r="AD789">
            <v>0.47291513735919999</v>
          </cell>
          <cell r="AE789">
            <v>3.8604200140800002E-2</v>
          </cell>
          <cell r="AF789">
            <v>6.8679600000000019E-3</v>
          </cell>
          <cell r="AG789">
            <v>1.9871999999999997E-3</v>
          </cell>
        </row>
        <row r="790">
          <cell r="W790">
            <v>6.0157921634285181</v>
          </cell>
          <cell r="X790">
            <v>5.9316261592912198</v>
          </cell>
          <cell r="Y790">
            <v>0.48420036772846697</v>
          </cell>
          <cell r="Z790">
            <v>8.6142667000365644E-2</v>
          </cell>
          <cell r="AA790">
            <v>2.4924825983716641E-2</v>
          </cell>
          <cell r="AC790">
            <v>0.47962550249999997</v>
          </cell>
          <cell r="AD790">
            <v>0.47291513735919999</v>
          </cell>
          <cell r="AE790">
            <v>3.8604200140800002E-2</v>
          </cell>
          <cell r="AF790">
            <v>6.8679600000000019E-3</v>
          </cell>
          <cell r="AG790">
            <v>1.9871999999999997E-3</v>
          </cell>
        </row>
        <row r="791">
          <cell r="W791">
            <v>6.0080612023225886</v>
          </cell>
          <cell r="X791">
            <v>5.9240033608489515</v>
          </cell>
          <cell r="Y791">
            <v>0.48357811647564908</v>
          </cell>
          <cell r="Z791">
            <v>8.6031964105377112E-2</v>
          </cell>
          <cell r="AA791">
            <v>2.4892794813919317E-2</v>
          </cell>
          <cell r="AC791">
            <v>0.47962550249999997</v>
          </cell>
          <cell r="AD791">
            <v>0.47291513735919999</v>
          </cell>
          <cell r="AE791">
            <v>3.8604200140800002E-2</v>
          </cell>
          <cell r="AF791">
            <v>6.8679600000000019E-3</v>
          </cell>
          <cell r="AG791">
            <v>1.9871999999999997E-3</v>
          </cell>
        </row>
        <row r="792">
          <cell r="W792">
            <v>6.0003302412166581</v>
          </cell>
          <cell r="X792">
            <v>5.9163805624066823</v>
          </cell>
          <cell r="Y792">
            <v>0.48295586522283113</v>
          </cell>
          <cell r="Z792">
            <v>8.5921261210388566E-2</v>
          </cell>
          <cell r="AA792">
            <v>2.4860763644121993E-2</v>
          </cell>
          <cell r="AC792">
            <v>0.47962550249999997</v>
          </cell>
          <cell r="AD792">
            <v>0.47291513735919999</v>
          </cell>
          <cell r="AE792">
            <v>3.8604200140800002E-2</v>
          </cell>
          <cell r="AF792">
            <v>6.8679600000000019E-3</v>
          </cell>
          <cell r="AG792">
            <v>1.9871999999999997E-3</v>
          </cell>
        </row>
        <row r="793">
          <cell r="W793">
            <v>5.9925992801107286</v>
          </cell>
          <cell r="X793">
            <v>5.908757763964414</v>
          </cell>
          <cell r="Y793">
            <v>0.48233361397001323</v>
          </cell>
          <cell r="Z793">
            <v>8.5810558315400035E-2</v>
          </cell>
          <cell r="AA793">
            <v>2.4828732474324672E-2</v>
          </cell>
          <cell r="AC793">
            <v>0.47962550249999997</v>
          </cell>
          <cell r="AD793">
            <v>0.47291513735919999</v>
          </cell>
          <cell r="AE793">
            <v>3.8604200140800002E-2</v>
          </cell>
          <cell r="AF793">
            <v>6.8679600000000019E-3</v>
          </cell>
          <cell r="AG793">
            <v>1.9871999999999997E-3</v>
          </cell>
        </row>
        <row r="794">
          <cell r="W794">
            <v>5.9848683190047982</v>
          </cell>
          <cell r="X794">
            <v>5.9011349655221448</v>
          </cell>
          <cell r="Y794">
            <v>0.48171136271719522</v>
          </cell>
          <cell r="Z794">
            <v>8.5699855420411489E-2</v>
          </cell>
          <cell r="AA794">
            <v>2.4796701304527349E-2</v>
          </cell>
          <cell r="AC794">
            <v>0.47962550249999997</v>
          </cell>
          <cell r="AD794">
            <v>0.47291513735919999</v>
          </cell>
          <cell r="AE794">
            <v>3.8604200140800002E-2</v>
          </cell>
          <cell r="AF794">
            <v>6.8679600000000019E-3</v>
          </cell>
          <cell r="AG794">
            <v>1.9871999999999997E-3</v>
          </cell>
        </row>
        <row r="795">
          <cell r="W795">
            <v>5.9771373578988687</v>
          </cell>
          <cell r="X795">
            <v>5.8935121670798756</v>
          </cell>
          <cell r="Y795">
            <v>0.48108911146437727</v>
          </cell>
          <cell r="Z795">
            <v>8.5589152525422957E-2</v>
          </cell>
          <cell r="AA795">
            <v>2.4764670134730025E-2</v>
          </cell>
          <cell r="AC795">
            <v>0.47962550249999997</v>
          </cell>
          <cell r="AD795">
            <v>0.47291513735919999</v>
          </cell>
          <cell r="AE795">
            <v>3.8604200140800002E-2</v>
          </cell>
          <cell r="AF795">
            <v>6.8679600000000019E-3</v>
          </cell>
          <cell r="AG795">
            <v>1.9871999999999997E-3</v>
          </cell>
        </row>
        <row r="796">
          <cell r="W796">
            <v>5.9694063967929401</v>
          </cell>
          <cell r="X796">
            <v>5.8858893686376081</v>
          </cell>
          <cell r="Y796">
            <v>0.48046686021155943</v>
          </cell>
          <cell r="Z796">
            <v>8.5478449630434439E-2</v>
          </cell>
          <cell r="AA796">
            <v>2.4732638964932708E-2</v>
          </cell>
          <cell r="AC796">
            <v>0.47962550249999997</v>
          </cell>
          <cell r="AD796">
            <v>0.47291513735919999</v>
          </cell>
          <cell r="AE796">
            <v>3.8604200140800002E-2</v>
          </cell>
          <cell r="AF796">
            <v>6.8679600000000019E-3</v>
          </cell>
          <cell r="AG796">
            <v>1.9871999999999997E-3</v>
          </cell>
        </row>
        <row r="797">
          <cell r="W797">
            <v>5.9616754356870105</v>
          </cell>
          <cell r="X797">
            <v>5.8782665701953398</v>
          </cell>
          <cell r="Y797">
            <v>0.47984460895874154</v>
          </cell>
          <cell r="Z797">
            <v>8.5367746735445907E-2</v>
          </cell>
          <cell r="AA797">
            <v>2.4700607795135388E-2</v>
          </cell>
          <cell r="AC797">
            <v>0.47962550249999997</v>
          </cell>
          <cell r="AD797">
            <v>0.47291513735919999</v>
          </cell>
          <cell r="AE797">
            <v>3.8604200140800002E-2</v>
          </cell>
          <cell r="AF797">
            <v>6.8679600000000019E-3</v>
          </cell>
          <cell r="AG797">
            <v>1.9871999999999997E-3</v>
          </cell>
        </row>
        <row r="798">
          <cell r="W798">
            <v>5.9539444745810801</v>
          </cell>
          <cell r="X798">
            <v>5.8706437717530706</v>
          </cell>
          <cell r="Y798">
            <v>0.47922235770592359</v>
          </cell>
          <cell r="Z798">
            <v>8.5257043840457361E-2</v>
          </cell>
          <cell r="AA798">
            <v>2.466857662533806E-2</v>
          </cell>
          <cell r="AC798">
            <v>0.47962550249999997</v>
          </cell>
          <cell r="AD798">
            <v>0.47291513735919999</v>
          </cell>
          <cell r="AE798">
            <v>3.8604200140800002E-2</v>
          </cell>
          <cell r="AF798">
            <v>6.8679600000000019E-3</v>
          </cell>
          <cell r="AG798">
            <v>1.9871999999999997E-3</v>
          </cell>
        </row>
        <row r="799">
          <cell r="W799">
            <v>5.9462135134751497</v>
          </cell>
          <cell r="X799">
            <v>5.8630209733108005</v>
          </cell>
          <cell r="Y799">
            <v>0.47860010645310563</v>
          </cell>
          <cell r="Z799">
            <v>8.5146340945468815E-2</v>
          </cell>
          <cell r="AA799">
            <v>2.4636545455540736E-2</v>
          </cell>
          <cell r="AC799">
            <v>0.47962550249999997</v>
          </cell>
          <cell r="AD799">
            <v>0.47291513735919999</v>
          </cell>
          <cell r="AE799">
            <v>3.8604200140800002E-2</v>
          </cell>
          <cell r="AF799">
            <v>6.8679600000000019E-3</v>
          </cell>
          <cell r="AG799">
            <v>1.9871999999999997E-3</v>
          </cell>
        </row>
        <row r="800">
          <cell r="W800">
            <v>5.9384825523692211</v>
          </cell>
          <cell r="X800">
            <v>5.8553981748685322</v>
          </cell>
          <cell r="Y800">
            <v>0.47797785520028774</v>
          </cell>
          <cell r="Z800">
            <v>8.5035638050480283E-2</v>
          </cell>
          <cell r="AA800">
            <v>2.4604514285743416E-2</v>
          </cell>
          <cell r="AC800">
            <v>0.47962550249999997</v>
          </cell>
          <cell r="AD800">
            <v>0.47291513735919999</v>
          </cell>
          <cell r="AE800">
            <v>3.8604200140800002E-2</v>
          </cell>
          <cell r="AF800">
            <v>6.8679600000000019E-3</v>
          </cell>
          <cell r="AG800">
            <v>1.9871999999999997E-3</v>
          </cell>
        </row>
        <row r="801">
          <cell r="W801">
            <v>5.9307515912632907</v>
          </cell>
          <cell r="X801">
            <v>5.847775376426263</v>
          </cell>
          <cell r="Y801">
            <v>0.47735560394746979</v>
          </cell>
          <cell r="Z801">
            <v>8.4924935155491738E-2</v>
          </cell>
          <cell r="AA801">
            <v>2.4572483115946092E-2</v>
          </cell>
          <cell r="AC801">
            <v>0.47962550249999997</v>
          </cell>
          <cell r="AD801">
            <v>0.47291513735919999</v>
          </cell>
          <cell r="AE801">
            <v>3.8604200140800002E-2</v>
          </cell>
          <cell r="AF801">
            <v>6.8679600000000019E-3</v>
          </cell>
          <cell r="AG801">
            <v>1.9871999999999997E-3</v>
          </cell>
        </row>
        <row r="802">
          <cell r="W802">
            <v>5.9230206301573611</v>
          </cell>
          <cell r="X802">
            <v>5.8401525779839947</v>
          </cell>
          <cell r="Y802">
            <v>0.47673335269465189</v>
          </cell>
          <cell r="Z802">
            <v>8.481423226050322E-2</v>
          </cell>
          <cell r="AA802">
            <v>2.4540451946148772E-2</v>
          </cell>
          <cell r="AC802">
            <v>0.47962550249999997</v>
          </cell>
          <cell r="AD802">
            <v>0.47291513735919999</v>
          </cell>
          <cell r="AE802">
            <v>3.8604200140800002E-2</v>
          </cell>
          <cell r="AF802">
            <v>6.8679600000000019E-3</v>
          </cell>
          <cell r="AG802">
            <v>1.9871999999999997E-3</v>
          </cell>
        </row>
        <row r="803">
          <cell r="W803">
            <v>5.9152896690514307</v>
          </cell>
          <cell r="X803">
            <v>5.8325297795417255</v>
          </cell>
          <cell r="Y803">
            <v>0.47611110144183388</v>
          </cell>
          <cell r="Z803">
            <v>8.4703529365514674E-2</v>
          </cell>
          <cell r="AA803">
            <v>2.4508420776351448E-2</v>
          </cell>
          <cell r="AC803">
            <v>0.47962550249999997</v>
          </cell>
          <cell r="AD803">
            <v>0.47291513735919999</v>
          </cell>
          <cell r="AE803">
            <v>3.8604200140800002E-2</v>
          </cell>
          <cell r="AF803">
            <v>6.8679600000000019E-3</v>
          </cell>
          <cell r="AG803">
            <v>1.9871999999999997E-3</v>
          </cell>
        </row>
        <row r="804">
          <cell r="W804">
            <v>5.9075587079455012</v>
          </cell>
          <cell r="X804">
            <v>5.8249069810994571</v>
          </cell>
          <cell r="Y804">
            <v>0.47548885018901599</v>
          </cell>
          <cell r="Z804">
            <v>8.4592826470526142E-2</v>
          </cell>
          <cell r="AA804">
            <v>2.4476389606554124E-2</v>
          </cell>
          <cell r="AC804">
            <v>0.47962550249999997</v>
          </cell>
          <cell r="AD804">
            <v>0.47291513735919999</v>
          </cell>
          <cell r="AE804">
            <v>3.8604200140800002E-2</v>
          </cell>
          <cell r="AF804">
            <v>6.8679600000000019E-3</v>
          </cell>
          <cell r="AG804">
            <v>1.9871999999999997E-3</v>
          </cell>
        </row>
        <row r="805">
          <cell r="W805">
            <v>5.8998277468395717</v>
          </cell>
          <cell r="X805">
            <v>5.8172841826571879</v>
          </cell>
          <cell r="Y805">
            <v>0.47486659893619804</v>
          </cell>
          <cell r="Z805">
            <v>8.4482123575537596E-2</v>
          </cell>
          <cell r="AA805">
            <v>2.44443584367568E-2</v>
          </cell>
          <cell r="AC805">
            <v>0.47962550249999997</v>
          </cell>
          <cell r="AD805">
            <v>0.47291513735919999</v>
          </cell>
          <cell r="AE805">
            <v>3.8604200140800002E-2</v>
          </cell>
          <cell r="AF805">
            <v>6.8679600000000019E-3</v>
          </cell>
          <cell r="AG805">
            <v>1.9871999999999997E-3</v>
          </cell>
        </row>
        <row r="806">
          <cell r="W806">
            <v>5.8920967857336413</v>
          </cell>
          <cell r="X806">
            <v>5.8096613842149187</v>
          </cell>
          <cell r="Y806">
            <v>0.47424434768338009</v>
          </cell>
          <cell r="Z806">
            <v>8.437142068054905E-2</v>
          </cell>
          <cell r="AA806">
            <v>2.4412327266959476E-2</v>
          </cell>
          <cell r="AC806">
            <v>0.47962550249999997</v>
          </cell>
          <cell r="AD806">
            <v>0.47291513735919999</v>
          </cell>
          <cell r="AE806">
            <v>3.8604200140800002E-2</v>
          </cell>
          <cell r="AF806">
            <v>6.8679600000000019E-3</v>
          </cell>
          <cell r="AG806">
            <v>1.9871999999999997E-3</v>
          </cell>
        </row>
        <row r="807">
          <cell r="W807">
            <v>5.8843658246277117</v>
          </cell>
          <cell r="X807">
            <v>5.8020385857726504</v>
          </cell>
          <cell r="Y807">
            <v>0.47362209643056219</v>
          </cell>
          <cell r="Z807">
            <v>8.4260717785560518E-2</v>
          </cell>
          <cell r="AA807">
            <v>2.4380296097162156E-2</v>
          </cell>
          <cell r="AC807">
            <v>0.47962550249999997</v>
          </cell>
          <cell r="AD807">
            <v>0.47291513735919999</v>
          </cell>
          <cell r="AE807">
            <v>3.8604200140800002E-2</v>
          </cell>
          <cell r="AF807">
            <v>6.8679600000000019E-3</v>
          </cell>
          <cell r="AG807">
            <v>1.9871999999999997E-3</v>
          </cell>
        </row>
        <row r="808">
          <cell r="W808">
            <v>5.8766348635217813</v>
          </cell>
          <cell r="X808">
            <v>5.7944157873303803</v>
          </cell>
          <cell r="Y808">
            <v>0.47299984517774424</v>
          </cell>
          <cell r="Z808">
            <v>8.4150014890571986E-2</v>
          </cell>
          <cell r="AA808">
            <v>2.4348264927364832E-2</v>
          </cell>
          <cell r="AC808">
            <v>0.47962550249999997</v>
          </cell>
          <cell r="AD808">
            <v>0.47291513735919999</v>
          </cell>
          <cell r="AE808">
            <v>3.8604200140800002E-2</v>
          </cell>
          <cell r="AF808">
            <v>6.8679600000000019E-3</v>
          </cell>
          <cell r="AG808">
            <v>1.9871999999999997E-3</v>
          </cell>
        </row>
        <row r="809">
          <cell r="W809">
            <v>5.8689039024158518</v>
          </cell>
          <cell r="X809">
            <v>5.786792988888112</v>
          </cell>
          <cell r="Y809">
            <v>0.47237759392492634</v>
          </cell>
          <cell r="Z809">
            <v>8.4039311995583454E-2</v>
          </cell>
          <cell r="AA809">
            <v>2.4316233757567512E-2</v>
          </cell>
          <cell r="AC809">
            <v>0.47962550249999997</v>
          </cell>
          <cell r="AD809">
            <v>0.47291513735919999</v>
          </cell>
          <cell r="AE809">
            <v>3.8604200140800002E-2</v>
          </cell>
          <cell r="AF809">
            <v>6.8679600000000019E-3</v>
          </cell>
          <cell r="AG809">
            <v>1.9871999999999997E-3</v>
          </cell>
        </row>
        <row r="810">
          <cell r="W810">
            <v>5.8611729413099223</v>
          </cell>
          <cell r="X810">
            <v>5.7791701904458428</v>
          </cell>
          <cell r="Y810">
            <v>0.47175534267210834</v>
          </cell>
          <cell r="Z810">
            <v>8.3928609100594909E-2</v>
          </cell>
          <cell r="AA810">
            <v>2.4284202587770188E-2</v>
          </cell>
          <cell r="AC810">
            <v>0.47962550249999997</v>
          </cell>
          <cell r="AD810">
            <v>0.47291513735919999</v>
          </cell>
          <cell r="AE810">
            <v>3.8604200140800002E-2</v>
          </cell>
          <cell r="AF810">
            <v>6.8679600000000019E-3</v>
          </cell>
          <cell r="AG810">
            <v>1.9871999999999997E-3</v>
          </cell>
        </row>
        <row r="811">
          <cell r="W811">
            <v>5.8534419802039919</v>
          </cell>
          <cell r="X811">
            <v>5.7715473920035736</v>
          </cell>
          <cell r="Y811">
            <v>0.47113309141929038</v>
          </cell>
          <cell r="Z811">
            <v>8.3817906205606363E-2</v>
          </cell>
          <cell r="AA811">
            <v>2.4252171417972861E-2</v>
          </cell>
          <cell r="AC811">
            <v>0.47962550249999997</v>
          </cell>
          <cell r="AD811">
            <v>0.47291513735919999</v>
          </cell>
          <cell r="AE811">
            <v>3.8604200140800002E-2</v>
          </cell>
          <cell r="AF811">
            <v>6.8679600000000019E-3</v>
          </cell>
          <cell r="AG811">
            <v>1.9871999999999997E-3</v>
          </cell>
        </row>
        <row r="812">
          <cell r="W812">
            <v>5.8457110190980623</v>
          </cell>
          <cell r="X812">
            <v>5.7639245935613053</v>
          </cell>
          <cell r="Y812">
            <v>0.47051084016647249</v>
          </cell>
          <cell r="Z812">
            <v>8.3707203310617831E-2</v>
          </cell>
          <cell r="AA812">
            <v>2.422014024817554E-2</v>
          </cell>
          <cell r="AC812">
            <v>0.47962550249999997</v>
          </cell>
          <cell r="AD812">
            <v>0.47291513735919999</v>
          </cell>
          <cell r="AE812">
            <v>3.8604200140800002E-2</v>
          </cell>
          <cell r="AF812">
            <v>6.8679600000000019E-3</v>
          </cell>
          <cell r="AG812">
            <v>1.9871999999999997E-3</v>
          </cell>
        </row>
        <row r="813">
          <cell r="W813">
            <v>5.8379800579921337</v>
          </cell>
          <cell r="X813">
            <v>5.7563017951190378</v>
          </cell>
          <cell r="Y813">
            <v>0.46988858891365465</v>
          </cell>
          <cell r="Z813">
            <v>8.3596500415629313E-2</v>
          </cell>
          <cell r="AA813">
            <v>2.4188109078378223E-2</v>
          </cell>
          <cell r="AC813">
            <v>0.47962550249999997</v>
          </cell>
          <cell r="AD813">
            <v>0.47291513735919999</v>
          </cell>
          <cell r="AE813">
            <v>3.8604200140800002E-2</v>
          </cell>
          <cell r="AF813">
            <v>6.8679600000000019E-3</v>
          </cell>
          <cell r="AG813">
            <v>1.9871999999999997E-3</v>
          </cell>
        </row>
        <row r="814">
          <cell r="W814">
            <v>5.8302490968862033</v>
          </cell>
          <cell r="X814">
            <v>5.7486789966767686</v>
          </cell>
          <cell r="Y814">
            <v>0.4692663376608367</v>
          </cell>
          <cell r="Z814">
            <v>8.3485797520640767E-2</v>
          </cell>
          <cell r="AA814">
            <v>2.41560779085809E-2</v>
          </cell>
          <cell r="AC814">
            <v>0.47962550249999997</v>
          </cell>
          <cell r="AD814">
            <v>0.47291513735919999</v>
          </cell>
          <cell r="AE814">
            <v>3.8604200140800002E-2</v>
          </cell>
          <cell r="AF814">
            <v>6.8679600000000019E-3</v>
          </cell>
          <cell r="AG814">
            <v>1.9871999999999997E-3</v>
          </cell>
        </row>
        <row r="815">
          <cell r="W815">
            <v>5.8225181357802738</v>
          </cell>
          <cell r="X815">
            <v>5.7410561982344994</v>
          </cell>
          <cell r="Y815">
            <v>0.46864408640801875</v>
          </cell>
          <cell r="Z815">
            <v>8.3375094625652235E-2</v>
          </cell>
          <cell r="AA815">
            <v>2.4124046738783576E-2</v>
          </cell>
          <cell r="AC815">
            <v>0.47962550249999997</v>
          </cell>
          <cell r="AD815">
            <v>0.47291513735919999</v>
          </cell>
          <cell r="AE815">
            <v>3.8604200140800002E-2</v>
          </cell>
          <cell r="AF815">
            <v>6.8679600000000019E-3</v>
          </cell>
          <cell r="AG815">
            <v>1.9871999999999997E-3</v>
          </cell>
        </row>
        <row r="816">
          <cell r="W816">
            <v>5.8147871746743443</v>
          </cell>
          <cell r="X816">
            <v>5.7334333997922302</v>
          </cell>
          <cell r="Y816">
            <v>0.46802183515520085</v>
          </cell>
          <cell r="Z816">
            <v>8.3264391730663703E-2</v>
          </cell>
          <cell r="AA816">
            <v>2.4092015568986255E-2</v>
          </cell>
          <cell r="AC816">
            <v>0.47962550249999997</v>
          </cell>
          <cell r="AD816">
            <v>0.47291513735919999</v>
          </cell>
          <cell r="AE816">
            <v>3.8604200140800002E-2</v>
          </cell>
          <cell r="AF816">
            <v>6.8679600000000019E-3</v>
          </cell>
          <cell r="AG816">
            <v>1.9871999999999997E-3</v>
          </cell>
        </row>
        <row r="817">
          <cell r="W817">
            <v>5.8070562135684138</v>
          </cell>
          <cell r="X817">
            <v>5.725810601349961</v>
          </cell>
          <cell r="Y817">
            <v>0.4673995839023829</v>
          </cell>
          <cell r="Z817">
            <v>8.3153688835675157E-2</v>
          </cell>
          <cell r="AA817">
            <v>2.4059984399188931E-2</v>
          </cell>
          <cell r="AC817">
            <v>0.47962550249999997</v>
          </cell>
          <cell r="AD817">
            <v>0.47291513735919999</v>
          </cell>
          <cell r="AE817">
            <v>3.8604200140800002E-2</v>
          </cell>
          <cell r="AF817">
            <v>6.8679600000000019E-3</v>
          </cell>
          <cell r="AG817">
            <v>1.9871999999999997E-3</v>
          </cell>
        </row>
        <row r="818">
          <cell r="W818">
            <v>5.7993252524624843</v>
          </cell>
          <cell r="X818">
            <v>5.7181878029076927</v>
          </cell>
          <cell r="Y818">
            <v>0.466777332649565</v>
          </cell>
          <cell r="Z818">
            <v>8.3042985940686626E-2</v>
          </cell>
          <cell r="AA818">
            <v>2.4027953229391608E-2</v>
          </cell>
          <cell r="AC818">
            <v>0.47962550249999997</v>
          </cell>
          <cell r="AD818">
            <v>0.47291513735919999</v>
          </cell>
          <cell r="AE818">
            <v>3.8604200140800002E-2</v>
          </cell>
          <cell r="AF818">
            <v>6.8679600000000019E-3</v>
          </cell>
          <cell r="AG818">
            <v>1.9871999999999997E-3</v>
          </cell>
        </row>
        <row r="819">
          <cell r="W819">
            <v>5.7915942913565539</v>
          </cell>
          <cell r="X819">
            <v>5.7105650044654235</v>
          </cell>
          <cell r="Y819">
            <v>0.466155081396747</v>
          </cell>
          <cell r="Z819">
            <v>8.293228304569808E-2</v>
          </cell>
          <cell r="AA819">
            <v>2.3995922059594284E-2</v>
          </cell>
          <cell r="AC819">
            <v>0.47962550249999997</v>
          </cell>
          <cell r="AD819">
            <v>0.47291513735919999</v>
          </cell>
          <cell r="AE819">
            <v>3.8604200140800002E-2</v>
          </cell>
          <cell r="AF819">
            <v>6.8679600000000019E-3</v>
          </cell>
          <cell r="AG819">
            <v>1.9871999999999997E-3</v>
          </cell>
        </row>
        <row r="820">
          <cell r="W820">
            <v>5.7838633302506253</v>
          </cell>
          <cell r="X820">
            <v>5.7029422060231552</v>
          </cell>
          <cell r="Y820">
            <v>0.4655328301439291</v>
          </cell>
          <cell r="Z820">
            <v>8.2821580150709548E-2</v>
          </cell>
          <cell r="AA820">
            <v>2.3963890889796963E-2</v>
          </cell>
          <cell r="AC820">
            <v>0.47962550249999997</v>
          </cell>
          <cell r="AD820">
            <v>0.47291513735919999</v>
          </cell>
          <cell r="AE820">
            <v>3.8604200140800002E-2</v>
          </cell>
          <cell r="AF820">
            <v>6.8679600000000019E-3</v>
          </cell>
          <cell r="AG820">
            <v>1.9871999999999997E-3</v>
          </cell>
        </row>
        <row r="821">
          <cell r="W821">
            <v>5.7761323691446949</v>
          </cell>
          <cell r="X821">
            <v>5.695319407580886</v>
          </cell>
          <cell r="Y821">
            <v>0.46491057889111115</v>
          </cell>
          <cell r="Z821">
            <v>8.2710877255721016E-2</v>
          </cell>
          <cell r="AA821">
            <v>2.393185971999964E-2</v>
          </cell>
          <cell r="AC821">
            <v>0.47962550249999997</v>
          </cell>
          <cell r="AD821">
            <v>0.47291513735919999</v>
          </cell>
          <cell r="AE821">
            <v>3.8604200140800002E-2</v>
          </cell>
          <cell r="AF821">
            <v>6.8679600000000019E-3</v>
          </cell>
          <cell r="AG821">
            <v>1.9871999999999997E-3</v>
          </cell>
        </row>
        <row r="822">
          <cell r="W822">
            <v>5.7684014080387644</v>
          </cell>
          <cell r="X822">
            <v>5.6876966091386167</v>
          </cell>
          <cell r="Y822">
            <v>0.4642883276382932</v>
          </cell>
          <cell r="Z822">
            <v>8.260017436073247E-2</v>
          </cell>
          <cell r="AA822">
            <v>2.3899828550202316E-2</v>
          </cell>
          <cell r="AC822">
            <v>0.47962550249999997</v>
          </cell>
          <cell r="AD822">
            <v>0.47291513735919999</v>
          </cell>
          <cell r="AE822">
            <v>3.8604200140800002E-2</v>
          </cell>
          <cell r="AF822">
            <v>6.8679600000000019E-3</v>
          </cell>
          <cell r="AG822">
            <v>1.9871999999999997E-3</v>
          </cell>
        </row>
        <row r="823">
          <cell r="W823">
            <v>5.7606704469328349</v>
          </cell>
          <cell r="X823">
            <v>5.6800738106963484</v>
          </cell>
          <cell r="Y823">
            <v>0.4636660763854753</v>
          </cell>
          <cell r="Z823">
            <v>8.2489471465743938E-2</v>
          </cell>
          <cell r="AA823">
            <v>2.3867797380404995E-2</v>
          </cell>
          <cell r="AC823">
            <v>0.47962550249999997</v>
          </cell>
          <cell r="AD823">
            <v>0.47291513735919999</v>
          </cell>
          <cell r="AE823">
            <v>3.8604200140800002E-2</v>
          </cell>
          <cell r="AF823">
            <v>6.8679600000000019E-3</v>
          </cell>
          <cell r="AG823">
            <v>1.9871999999999997E-3</v>
          </cell>
        </row>
        <row r="824">
          <cell r="W824">
            <v>5.7529394858269045</v>
          </cell>
          <cell r="X824">
            <v>5.6724510122540792</v>
          </cell>
          <cell r="Y824">
            <v>0.46304382513265735</v>
          </cell>
          <cell r="Z824">
            <v>8.2378768570755392E-2</v>
          </cell>
          <cell r="AA824">
            <v>2.3835766210607671E-2</v>
          </cell>
          <cell r="AC824">
            <v>0.47962550249999997</v>
          </cell>
          <cell r="AD824">
            <v>0.47291513735919999</v>
          </cell>
          <cell r="AE824">
            <v>3.8604200140800002E-2</v>
          </cell>
          <cell r="AF824">
            <v>6.8679600000000019E-3</v>
          </cell>
          <cell r="AG824">
            <v>1.9871999999999997E-3</v>
          </cell>
        </row>
        <row r="825">
          <cell r="W825">
            <v>5.7452085247209759</v>
          </cell>
          <cell r="X825">
            <v>5.66482821381181</v>
          </cell>
          <cell r="Y825">
            <v>0.46242157387983945</v>
          </cell>
          <cell r="Z825">
            <v>8.226806567576686E-2</v>
          </cell>
          <cell r="AA825">
            <v>2.3803735040810348E-2</v>
          </cell>
          <cell r="AC825">
            <v>0.47962550249999997</v>
          </cell>
          <cell r="AD825">
            <v>0.47291513735919999</v>
          </cell>
          <cell r="AE825">
            <v>3.8604200140800002E-2</v>
          </cell>
          <cell r="AF825">
            <v>6.8679600000000019E-3</v>
          </cell>
          <cell r="AG825">
            <v>1.9871999999999997E-3</v>
          </cell>
        </row>
        <row r="826">
          <cell r="W826">
            <v>5.7374775636150455</v>
          </cell>
          <cell r="X826">
            <v>5.6572054153695408</v>
          </cell>
          <cell r="Y826">
            <v>0.4617993226270215</v>
          </cell>
          <cell r="Z826">
            <v>8.2157362780778329E-2</v>
          </cell>
          <cell r="AA826">
            <v>2.3771703871013024E-2</v>
          </cell>
          <cell r="AC826">
            <v>0.47962550249999997</v>
          </cell>
          <cell r="AD826">
            <v>0.47291513735919999</v>
          </cell>
          <cell r="AE826">
            <v>3.8604200140800002E-2</v>
          </cell>
          <cell r="AF826">
            <v>6.8679600000000019E-3</v>
          </cell>
          <cell r="AG826">
            <v>1.9871999999999997E-3</v>
          </cell>
        </row>
        <row r="827">
          <cell r="W827">
            <v>5.7297466025091159</v>
          </cell>
          <cell r="X827">
            <v>5.6495826169272725</v>
          </cell>
          <cell r="Y827">
            <v>0.46117707137420361</v>
          </cell>
          <cell r="Z827">
            <v>8.2046659885789797E-2</v>
          </cell>
          <cell r="AA827">
            <v>2.3739672701215703E-2</v>
          </cell>
          <cell r="AC827">
            <v>0.47962550249999997</v>
          </cell>
          <cell r="AD827">
            <v>0.47291513735919999</v>
          </cell>
          <cell r="AE827">
            <v>3.8604200140800002E-2</v>
          </cell>
          <cell r="AF827">
            <v>6.8679600000000019E-3</v>
          </cell>
          <cell r="AG827">
            <v>1.9871999999999997E-3</v>
          </cell>
        </row>
        <row r="828">
          <cell r="W828">
            <v>5.7220156414031855</v>
          </cell>
          <cell r="X828">
            <v>5.6419598184850033</v>
          </cell>
          <cell r="Y828">
            <v>0.4605548201213856</v>
          </cell>
          <cell r="Z828">
            <v>8.1935956990801251E-2</v>
          </cell>
          <cell r="AA828">
            <v>2.370764153141838E-2</v>
          </cell>
          <cell r="AC828">
            <v>0.47962550249999997</v>
          </cell>
          <cell r="AD828">
            <v>0.47291513735919999</v>
          </cell>
          <cell r="AE828">
            <v>3.8604200140800002E-2</v>
          </cell>
          <cell r="AF828">
            <v>6.8679600000000019E-3</v>
          </cell>
          <cell r="AG828">
            <v>1.9871999999999997E-3</v>
          </cell>
        </row>
        <row r="829">
          <cell r="W829">
            <v>5.7142846802972551</v>
          </cell>
          <cell r="X829">
            <v>5.6343370200427341</v>
          </cell>
          <cell r="Y829">
            <v>0.45993256886856765</v>
          </cell>
          <cell r="Z829">
            <v>8.1825254095812705E-2</v>
          </cell>
          <cell r="AA829">
            <v>2.3675610361621056E-2</v>
          </cell>
          <cell r="AC829">
            <v>0.47962550249999997</v>
          </cell>
          <cell r="AD829">
            <v>0.47291513735919999</v>
          </cell>
          <cell r="AE829">
            <v>3.8604200140800002E-2</v>
          </cell>
          <cell r="AF829">
            <v>6.8679600000000019E-3</v>
          </cell>
          <cell r="AG829">
            <v>1.9871999999999997E-3</v>
          </cell>
        </row>
        <row r="830">
          <cell r="W830">
            <v>5.7065537191913265</v>
          </cell>
          <cell r="X830">
            <v>5.6267142216004657</v>
          </cell>
          <cell r="Y830">
            <v>0.45931031761574975</v>
          </cell>
          <cell r="Z830">
            <v>8.1714551200824173E-2</v>
          </cell>
          <cell r="AA830">
            <v>2.3643579191823735E-2</v>
          </cell>
          <cell r="AC830">
            <v>0.47962550249999997</v>
          </cell>
          <cell r="AD830">
            <v>0.47291513735919999</v>
          </cell>
          <cell r="AE830">
            <v>3.8604200140800002E-2</v>
          </cell>
          <cell r="AF830">
            <v>6.8679600000000019E-3</v>
          </cell>
          <cell r="AG830">
            <v>1.9871999999999997E-3</v>
          </cell>
        </row>
        <row r="831">
          <cell r="W831">
            <v>5.6988227580853961</v>
          </cell>
          <cell r="X831">
            <v>5.6190914231581965</v>
          </cell>
          <cell r="Y831">
            <v>0.4586880663629318</v>
          </cell>
          <cell r="Z831">
            <v>8.1603848305835627E-2</v>
          </cell>
          <cell r="AA831">
            <v>2.3611548022026408E-2</v>
          </cell>
          <cell r="AC831">
            <v>0.47962550249999997</v>
          </cell>
          <cell r="AD831">
            <v>0.47291513735919999</v>
          </cell>
          <cell r="AE831">
            <v>3.8604200140800002E-2</v>
          </cell>
          <cell r="AF831">
            <v>6.8679600000000019E-3</v>
          </cell>
          <cell r="AG831">
            <v>1.9871999999999997E-3</v>
          </cell>
        </row>
        <row r="832">
          <cell r="W832">
            <v>5.6910917969794665</v>
          </cell>
          <cell r="X832">
            <v>5.6114686247159282</v>
          </cell>
          <cell r="Y832">
            <v>0.45806581511011391</v>
          </cell>
          <cell r="Z832">
            <v>8.1493145410847095E-2</v>
          </cell>
          <cell r="AA832">
            <v>2.3579516852229088E-2</v>
          </cell>
          <cell r="AC832">
            <v>0.47962550249999997</v>
          </cell>
          <cell r="AD832">
            <v>0.47291513735919999</v>
          </cell>
          <cell r="AE832">
            <v>3.8604200140800002E-2</v>
          </cell>
          <cell r="AF832">
            <v>6.8679600000000019E-3</v>
          </cell>
          <cell r="AG832">
            <v>1.9871999999999997E-3</v>
          </cell>
        </row>
        <row r="833">
          <cell r="W833">
            <v>5.6833608358735361</v>
          </cell>
          <cell r="X833">
            <v>5.603845826273659</v>
          </cell>
          <cell r="Y833">
            <v>0.45744356385729595</v>
          </cell>
          <cell r="Z833">
            <v>8.1382442515858563E-2</v>
          </cell>
          <cell r="AA833">
            <v>2.3547485682431764E-2</v>
          </cell>
          <cell r="AC833">
            <v>0.47962550249999997</v>
          </cell>
          <cell r="AD833">
            <v>0.47291513735919999</v>
          </cell>
          <cell r="AE833">
            <v>3.8604200140800002E-2</v>
          </cell>
          <cell r="AF833">
            <v>6.8679600000000019E-3</v>
          </cell>
          <cell r="AG833">
            <v>1.9871999999999997E-3</v>
          </cell>
        </row>
        <row r="834">
          <cell r="W834">
            <v>5.6756298747676075</v>
          </cell>
          <cell r="X834">
            <v>5.5962230278313907</v>
          </cell>
          <cell r="Y834">
            <v>0.45682131260447811</v>
          </cell>
          <cell r="Z834">
            <v>8.1271739620870045E-2</v>
          </cell>
          <cell r="AA834">
            <v>2.3515454512634447E-2</v>
          </cell>
          <cell r="AC834">
            <v>0.47962550249999997</v>
          </cell>
          <cell r="AD834">
            <v>0.47291513735919999</v>
          </cell>
          <cell r="AE834">
            <v>3.8604200140800002E-2</v>
          </cell>
          <cell r="AF834">
            <v>6.8679600000000019E-3</v>
          </cell>
          <cell r="AG834">
            <v>1.9871999999999997E-3</v>
          </cell>
        </row>
        <row r="835">
          <cell r="W835">
            <v>5.6678989136616771</v>
          </cell>
          <cell r="X835">
            <v>5.5886002293891215</v>
          </cell>
          <cell r="Y835">
            <v>0.45619906135166016</v>
          </cell>
          <cell r="Z835">
            <v>8.11610367258815E-2</v>
          </cell>
          <cell r="AA835">
            <v>2.3483423342837123E-2</v>
          </cell>
          <cell r="AC835">
            <v>0.47962550249999997</v>
          </cell>
          <cell r="AD835">
            <v>0.47291513735919999</v>
          </cell>
          <cell r="AE835">
            <v>3.8604200140800002E-2</v>
          </cell>
          <cell r="AF835">
            <v>6.8679600000000019E-3</v>
          </cell>
          <cell r="AG835">
            <v>1.9871999999999997E-3</v>
          </cell>
        </row>
        <row r="836">
          <cell r="W836">
            <v>5.6601679525557484</v>
          </cell>
          <cell r="X836">
            <v>5.5809774309468532</v>
          </cell>
          <cell r="Y836">
            <v>0.45557681009884227</v>
          </cell>
          <cell r="Z836">
            <v>8.1050333830892968E-2</v>
          </cell>
          <cell r="AA836">
            <v>2.3451392173039803E-2</v>
          </cell>
          <cell r="AC836">
            <v>0.47962550249999997</v>
          </cell>
          <cell r="AD836">
            <v>0.47291513735919999</v>
          </cell>
          <cell r="AE836">
            <v>3.8604200140800002E-2</v>
          </cell>
          <cell r="AF836">
            <v>6.8679600000000019E-3</v>
          </cell>
          <cell r="AG836">
            <v>1.9871999999999997E-3</v>
          </cell>
        </row>
        <row r="837">
          <cell r="W837">
            <v>5.652436991449818</v>
          </cell>
          <cell r="X837">
            <v>5.573354632504584</v>
          </cell>
          <cell r="Y837">
            <v>0.45495455884602426</v>
          </cell>
          <cell r="Z837">
            <v>8.0939630935904422E-2</v>
          </cell>
          <cell r="AA837">
            <v>2.3419361003242479E-2</v>
          </cell>
          <cell r="AC837">
            <v>0.47962550249999997</v>
          </cell>
          <cell r="AD837">
            <v>0.47291513735919999</v>
          </cell>
          <cell r="AE837">
            <v>3.8604200140800002E-2</v>
          </cell>
          <cell r="AF837">
            <v>6.8679600000000019E-3</v>
          </cell>
          <cell r="AG837">
            <v>1.9871999999999997E-3</v>
          </cell>
        </row>
        <row r="838">
          <cell r="W838">
            <v>5.6447060303438876</v>
          </cell>
          <cell r="X838">
            <v>5.5657318340623148</v>
          </cell>
          <cell r="Y838">
            <v>0.45433230759320631</v>
          </cell>
          <cell r="Z838">
            <v>8.0828928040915876E-2</v>
          </cell>
          <cell r="AA838">
            <v>2.3387329833445152E-2</v>
          </cell>
          <cell r="AC838">
            <v>0.47962550249999997</v>
          </cell>
          <cell r="AD838">
            <v>0.47291513735919999</v>
          </cell>
          <cell r="AE838">
            <v>3.8604200140800002E-2</v>
          </cell>
          <cell r="AF838">
            <v>6.8679600000000019E-3</v>
          </cell>
          <cell r="AG838">
            <v>1.9871999999999997E-3</v>
          </cell>
        </row>
        <row r="839">
          <cell r="W839">
            <v>5.6369750692379581</v>
          </cell>
          <cell r="X839">
            <v>5.5581090356200464</v>
          </cell>
          <cell r="Y839">
            <v>0.45371005634038841</v>
          </cell>
          <cell r="Z839">
            <v>8.0718225145927358E-2</v>
          </cell>
          <cell r="AA839">
            <v>2.3355298663647831E-2</v>
          </cell>
          <cell r="AC839">
            <v>0.47962550249999997</v>
          </cell>
          <cell r="AD839">
            <v>0.47291513735919999</v>
          </cell>
          <cell r="AE839">
            <v>3.8604200140800002E-2</v>
          </cell>
          <cell r="AF839">
            <v>6.8679600000000019E-3</v>
          </cell>
          <cell r="AG839">
            <v>1.9871999999999997E-3</v>
          </cell>
        </row>
        <row r="840">
          <cell r="W840">
            <v>5.6292441081320277</v>
          </cell>
          <cell r="X840">
            <v>5.5504862371777772</v>
          </cell>
          <cell r="Y840">
            <v>0.45308780508757046</v>
          </cell>
          <cell r="Z840">
            <v>8.0607522250938812E-2</v>
          </cell>
          <cell r="AA840">
            <v>2.3323267493850507E-2</v>
          </cell>
          <cell r="AC840">
            <v>0.47962550249999997</v>
          </cell>
          <cell r="AD840">
            <v>0.47291513735919999</v>
          </cell>
          <cell r="AE840">
            <v>3.8604200140800002E-2</v>
          </cell>
          <cell r="AF840">
            <v>6.8679600000000019E-3</v>
          </cell>
          <cell r="AG840">
            <v>1.9871999999999997E-3</v>
          </cell>
        </row>
        <row r="841">
          <cell r="W841">
            <v>5.6215131470260991</v>
          </cell>
          <cell r="X841">
            <v>5.5428634387355089</v>
          </cell>
          <cell r="Y841">
            <v>0.45246555383475257</v>
          </cell>
          <cell r="Z841">
            <v>8.049681935595028E-2</v>
          </cell>
          <cell r="AA841">
            <v>2.3291236324053187E-2</v>
          </cell>
          <cell r="AC841">
            <v>0.47962550249999997</v>
          </cell>
          <cell r="AD841">
            <v>0.47291513735919999</v>
          </cell>
          <cell r="AE841">
            <v>3.8604200140800002E-2</v>
          </cell>
          <cell r="AF841">
            <v>6.8679600000000019E-3</v>
          </cell>
          <cell r="AG841">
            <v>1.9871999999999997E-3</v>
          </cell>
        </row>
        <row r="842">
          <cell r="W842">
            <v>5.6137821859201686</v>
          </cell>
          <cell r="X842">
            <v>5.5352406402932397</v>
          </cell>
          <cell r="Y842">
            <v>0.45184330258193461</v>
          </cell>
          <cell r="Z842">
            <v>8.0386116460961735E-2</v>
          </cell>
          <cell r="AA842">
            <v>2.3259205154255863E-2</v>
          </cell>
          <cell r="AC842">
            <v>0.47962550249999997</v>
          </cell>
          <cell r="AD842">
            <v>0.47291513735919999</v>
          </cell>
          <cell r="AE842">
            <v>3.8604200140800002E-2</v>
          </cell>
          <cell r="AF842">
            <v>6.8679600000000019E-3</v>
          </cell>
          <cell r="AG842">
            <v>1.9871999999999997E-3</v>
          </cell>
        </row>
        <row r="843">
          <cell r="W843">
            <v>5.6060512248142391</v>
          </cell>
          <cell r="X843">
            <v>5.5276178418509705</v>
          </cell>
          <cell r="Y843">
            <v>0.45122105132911672</v>
          </cell>
          <cell r="Z843">
            <v>8.0275413565973203E-2</v>
          </cell>
          <cell r="AA843">
            <v>2.3227173984458543E-2</v>
          </cell>
          <cell r="AC843">
            <v>0.47962550249999997</v>
          </cell>
          <cell r="AD843">
            <v>0.47291513735919999</v>
          </cell>
          <cell r="AE843">
            <v>3.8604200140800002E-2</v>
          </cell>
          <cell r="AF843">
            <v>6.8679600000000019E-3</v>
          </cell>
          <cell r="AG843">
            <v>1.9871999999999997E-3</v>
          </cell>
        </row>
        <row r="844">
          <cell r="W844">
            <v>5.5983202637083087</v>
          </cell>
          <cell r="X844">
            <v>5.5199950434087013</v>
          </cell>
          <cell r="Y844">
            <v>0.45059880007629871</v>
          </cell>
          <cell r="Z844">
            <v>8.0164710670984657E-2</v>
          </cell>
          <cell r="AA844">
            <v>2.3195142814661219E-2</v>
          </cell>
          <cell r="AC844">
            <v>0.47962550249999997</v>
          </cell>
          <cell r="AD844">
            <v>0.47291513735919999</v>
          </cell>
          <cell r="AE844">
            <v>3.8604200140800002E-2</v>
          </cell>
          <cell r="AF844">
            <v>6.8679600000000019E-3</v>
          </cell>
          <cell r="AG844">
            <v>1.9871999999999997E-3</v>
          </cell>
        </row>
        <row r="845">
          <cell r="W845">
            <v>5.5905893026023783</v>
          </cell>
          <cell r="X845">
            <v>5.5123722449664321</v>
          </cell>
          <cell r="Y845">
            <v>0.44997654882348076</v>
          </cell>
          <cell r="Z845">
            <v>8.0054007775996125E-2</v>
          </cell>
          <cell r="AA845">
            <v>2.3163111644863892E-2</v>
          </cell>
          <cell r="AC845">
            <v>0.47962550249999997</v>
          </cell>
          <cell r="AD845">
            <v>0.47291513735919999</v>
          </cell>
          <cell r="AE845">
            <v>3.8604200140800002E-2</v>
          </cell>
          <cell r="AF845">
            <v>6.8679600000000019E-3</v>
          </cell>
          <cell r="AG845">
            <v>1.9871999999999997E-3</v>
          </cell>
        </row>
        <row r="846">
          <cell r="W846">
            <v>5.5828583414964497</v>
          </cell>
          <cell r="X846">
            <v>5.5047494465241638</v>
          </cell>
          <cell r="Y846">
            <v>0.44935429757066286</v>
          </cell>
          <cell r="Z846">
            <v>7.9943304881007593E-2</v>
          </cell>
          <cell r="AA846">
            <v>2.3131080475066571E-2</v>
          </cell>
          <cell r="AC846">
            <v>0.47962550249999997</v>
          </cell>
          <cell r="AD846">
            <v>0.47291513735919999</v>
          </cell>
          <cell r="AE846">
            <v>3.8604200140800002E-2</v>
          </cell>
          <cell r="AF846">
            <v>6.8679600000000019E-3</v>
          </cell>
          <cell r="AG846">
            <v>1.9871999999999997E-3</v>
          </cell>
        </row>
        <row r="847">
          <cell r="W847">
            <v>5.5751273803905192</v>
          </cell>
          <cell r="X847">
            <v>5.4971266480818946</v>
          </cell>
          <cell r="Y847">
            <v>0.44873204631784491</v>
          </cell>
          <cell r="Z847">
            <v>7.9832601986019047E-2</v>
          </cell>
          <cell r="AA847">
            <v>2.3099049305269247E-2</v>
          </cell>
          <cell r="AC847">
            <v>0.47962550249999997</v>
          </cell>
          <cell r="AD847">
            <v>0.47291513735919999</v>
          </cell>
          <cell r="AE847">
            <v>3.8604200140800002E-2</v>
          </cell>
          <cell r="AF847">
            <v>6.8679600000000019E-3</v>
          </cell>
          <cell r="AG847">
            <v>1.9871999999999997E-3</v>
          </cell>
        </row>
        <row r="848">
          <cell r="W848">
            <v>5.5673964192845897</v>
          </cell>
          <cell r="X848">
            <v>5.4895038496396262</v>
          </cell>
          <cell r="Y848">
            <v>0.44810979506502702</v>
          </cell>
          <cell r="Z848">
            <v>7.9721899091030515E-2</v>
          </cell>
          <cell r="AA848">
            <v>2.3067018135471927E-2</v>
          </cell>
          <cell r="AC848">
            <v>0.47962550249999997</v>
          </cell>
          <cell r="AD848">
            <v>0.47291513735919999</v>
          </cell>
          <cell r="AE848">
            <v>3.8604200140800002E-2</v>
          </cell>
          <cell r="AF848">
            <v>6.8679600000000019E-3</v>
          </cell>
          <cell r="AG848">
            <v>1.9871999999999997E-3</v>
          </cell>
        </row>
        <row r="849">
          <cell r="W849">
            <v>5.5596654581786593</v>
          </cell>
          <cell r="X849">
            <v>5.481881051197357</v>
          </cell>
          <cell r="Y849">
            <v>0.44748754381220907</v>
          </cell>
          <cell r="Z849">
            <v>7.961119619604197E-2</v>
          </cell>
          <cell r="AA849">
            <v>2.3034986965674603E-2</v>
          </cell>
          <cell r="AC849">
            <v>0.47962550249999997</v>
          </cell>
          <cell r="AD849">
            <v>0.47291513735919999</v>
          </cell>
          <cell r="AE849">
            <v>3.8604200140800002E-2</v>
          </cell>
          <cell r="AF849">
            <v>6.8679600000000019E-3</v>
          </cell>
          <cell r="AG849">
            <v>1.9871999999999997E-3</v>
          </cell>
        </row>
        <row r="850">
          <cell r="W850">
            <v>5.5519344970727307</v>
          </cell>
          <cell r="X850">
            <v>5.4742582527550896</v>
          </cell>
          <cell r="Y850">
            <v>0.44686529255939123</v>
          </cell>
          <cell r="Z850">
            <v>7.9500493301053451E-2</v>
          </cell>
          <cell r="AA850">
            <v>2.3002955795877286E-2</v>
          </cell>
          <cell r="AC850">
            <v>0.47962550249999997</v>
          </cell>
          <cell r="AD850">
            <v>0.47291513735919999</v>
          </cell>
          <cell r="AE850">
            <v>3.8604200140800002E-2</v>
          </cell>
          <cell r="AF850">
            <v>6.8679600000000019E-3</v>
          </cell>
          <cell r="AG850">
            <v>1.9871999999999997E-3</v>
          </cell>
        </row>
        <row r="851">
          <cell r="W851">
            <v>5.5442035359668012</v>
          </cell>
          <cell r="X851">
            <v>5.4666354543128204</v>
          </cell>
          <cell r="Y851">
            <v>0.44624304130657327</v>
          </cell>
          <cell r="Z851">
            <v>7.9389790406064906E-2</v>
          </cell>
          <cell r="AA851">
            <v>2.2970924626079962E-2</v>
          </cell>
          <cell r="AC851">
            <v>0.47962550249999997</v>
          </cell>
          <cell r="AD851">
            <v>0.47291513735919999</v>
          </cell>
          <cell r="AE851">
            <v>3.8604200140800002E-2</v>
          </cell>
          <cell r="AF851">
            <v>6.8679600000000019E-3</v>
          </cell>
          <cell r="AG851">
            <v>1.9871999999999997E-3</v>
          </cell>
        </row>
        <row r="852">
          <cell r="W852">
            <v>5.5364725748608716</v>
          </cell>
          <cell r="X852">
            <v>5.4590126558705512</v>
          </cell>
          <cell r="Y852">
            <v>0.44562079005375538</v>
          </cell>
          <cell r="Z852">
            <v>7.9279087511076388E-2</v>
          </cell>
          <cell r="AA852">
            <v>2.2938893456282639E-2</v>
          </cell>
          <cell r="AC852">
            <v>0.47962550249999997</v>
          </cell>
          <cell r="AD852">
            <v>0.47291513735919999</v>
          </cell>
          <cell r="AE852">
            <v>3.8604200140800002E-2</v>
          </cell>
          <cell r="AF852">
            <v>6.8679600000000019E-3</v>
          </cell>
          <cell r="AG852">
            <v>1.9871999999999997E-3</v>
          </cell>
        </row>
        <row r="853">
          <cell r="W853">
            <v>5.5287416137549412</v>
          </cell>
          <cell r="X853">
            <v>5.451389857428282</v>
          </cell>
          <cell r="Y853">
            <v>0.44499853880093737</v>
          </cell>
          <cell r="Z853">
            <v>7.9168384616087842E-2</v>
          </cell>
          <cell r="AA853">
            <v>2.2906862286485315E-2</v>
          </cell>
          <cell r="AC853">
            <v>0.47962550249999997</v>
          </cell>
          <cell r="AD853">
            <v>0.47291513735919999</v>
          </cell>
          <cell r="AE853">
            <v>3.8604200140800002E-2</v>
          </cell>
          <cell r="AF853">
            <v>6.8679600000000019E-3</v>
          </cell>
          <cell r="AG853">
            <v>1.9871999999999997E-3</v>
          </cell>
        </row>
        <row r="854">
          <cell r="W854">
            <v>5.5210106526490108</v>
          </cell>
          <cell r="X854">
            <v>5.4437670589860128</v>
          </cell>
          <cell r="Y854">
            <v>0.44437628754811942</v>
          </cell>
          <cell r="Z854">
            <v>7.9057681721099296E-2</v>
          </cell>
          <cell r="AA854">
            <v>2.2874831116687991E-2</v>
          </cell>
          <cell r="AC854">
            <v>0.47962550249999997</v>
          </cell>
          <cell r="AD854">
            <v>0.47291513735919999</v>
          </cell>
          <cell r="AE854">
            <v>3.8604200140800002E-2</v>
          </cell>
          <cell r="AF854">
            <v>6.8679600000000019E-3</v>
          </cell>
          <cell r="AG854">
            <v>1.9871999999999997E-3</v>
          </cell>
        </row>
        <row r="855">
          <cell r="W855">
            <v>5.5132796915430813</v>
          </cell>
          <cell r="X855">
            <v>5.4361442605437444</v>
          </cell>
          <cell r="Y855">
            <v>0.44375403629530152</v>
          </cell>
          <cell r="Z855">
            <v>7.8946978826110764E-2</v>
          </cell>
          <cell r="AA855">
            <v>2.284279994689067E-2</v>
          </cell>
          <cell r="AC855">
            <v>0.47962550249999997</v>
          </cell>
          <cell r="AD855">
            <v>0.47291513735919999</v>
          </cell>
          <cell r="AE855">
            <v>3.8604200140800002E-2</v>
          </cell>
          <cell r="AF855">
            <v>6.8679600000000019E-3</v>
          </cell>
          <cell r="AG855">
            <v>1.9871999999999997E-3</v>
          </cell>
        </row>
        <row r="856">
          <cell r="W856">
            <v>5.5055487304371518</v>
          </cell>
          <cell r="X856">
            <v>5.4285214621014752</v>
          </cell>
          <cell r="Y856">
            <v>0.44313178504248357</v>
          </cell>
          <cell r="Z856">
            <v>7.8836275931122218E-2</v>
          </cell>
          <cell r="AA856">
            <v>2.2810768777093347E-2</v>
          </cell>
          <cell r="AC856">
            <v>0.47962550249999997</v>
          </cell>
          <cell r="AD856">
            <v>0.47291513735919999</v>
          </cell>
          <cell r="AE856">
            <v>3.8604200140800002E-2</v>
          </cell>
          <cell r="AF856">
            <v>6.8679600000000019E-3</v>
          </cell>
          <cell r="AG856">
            <v>1.9871999999999997E-3</v>
          </cell>
        </row>
        <row r="857">
          <cell r="W857">
            <v>5.4978177693312222</v>
          </cell>
          <cell r="X857">
            <v>5.4208986636592069</v>
          </cell>
          <cell r="Y857">
            <v>0.44250953378966568</v>
          </cell>
          <cell r="Z857">
            <v>7.8725573036133686E-2</v>
          </cell>
          <cell r="AA857">
            <v>2.2778737607296026E-2</v>
          </cell>
          <cell r="AC857">
            <v>0.47962550249999997</v>
          </cell>
          <cell r="AD857">
            <v>0.47291513735919999</v>
          </cell>
          <cell r="AE857">
            <v>3.8604200140800002E-2</v>
          </cell>
          <cell r="AF857">
            <v>6.8679600000000019E-3</v>
          </cell>
          <cell r="AG857">
            <v>1.9871999999999997E-3</v>
          </cell>
        </row>
        <row r="858">
          <cell r="W858">
            <v>5.4900868082252918</v>
          </cell>
          <cell r="X858">
            <v>5.4132758652169377</v>
          </cell>
          <cell r="Y858">
            <v>0.44188728253684773</v>
          </cell>
          <cell r="Z858">
            <v>7.8614870141145154E-2</v>
          </cell>
          <cell r="AA858">
            <v>2.2746706437498702E-2</v>
          </cell>
          <cell r="AC858">
            <v>0.47962550249999997</v>
          </cell>
          <cell r="AD858">
            <v>0.47291513735919999</v>
          </cell>
          <cell r="AE858">
            <v>3.8604200140800002E-2</v>
          </cell>
          <cell r="AF858">
            <v>6.8679600000000019E-3</v>
          </cell>
          <cell r="AG858">
            <v>1.9871999999999997E-3</v>
          </cell>
        </row>
        <row r="859">
          <cell r="W859">
            <v>5.4823558471193623</v>
          </cell>
          <cell r="X859">
            <v>5.4056530667746694</v>
          </cell>
          <cell r="Y859">
            <v>0.44126503128402983</v>
          </cell>
          <cell r="Z859">
            <v>7.8504167246156623E-2</v>
          </cell>
          <cell r="AA859">
            <v>2.2714675267701379E-2</v>
          </cell>
          <cell r="AC859">
            <v>0.47962550249999997</v>
          </cell>
          <cell r="AD859">
            <v>0.47291513735919999</v>
          </cell>
          <cell r="AE859">
            <v>3.8604200140800002E-2</v>
          </cell>
          <cell r="AF859">
            <v>6.8679600000000019E-3</v>
          </cell>
          <cell r="AG859">
            <v>1.9871999999999997E-3</v>
          </cell>
        </row>
        <row r="860">
          <cell r="W860">
            <v>5.4746248860134319</v>
          </cell>
          <cell r="X860">
            <v>5.3980302683324002</v>
          </cell>
          <cell r="Y860">
            <v>0.44064278003121188</v>
          </cell>
          <cell r="Z860">
            <v>7.8393464351168077E-2</v>
          </cell>
          <cell r="AA860">
            <v>2.2682644097904055E-2</v>
          </cell>
          <cell r="AC860">
            <v>0.47962550249999997</v>
          </cell>
          <cell r="AD860">
            <v>0.47291513735919999</v>
          </cell>
          <cell r="AE860">
            <v>3.8604200140800002E-2</v>
          </cell>
          <cell r="AF860">
            <v>6.8679600000000019E-3</v>
          </cell>
          <cell r="AG860">
            <v>1.9871999999999997E-3</v>
          </cell>
        </row>
        <row r="861">
          <cell r="W861">
            <v>5.4668939249075024</v>
          </cell>
          <cell r="X861">
            <v>5.3904074698901301</v>
          </cell>
          <cell r="Y861">
            <v>0.44002052877839387</v>
          </cell>
          <cell r="Z861">
            <v>7.8282761456179531E-2</v>
          </cell>
          <cell r="AA861">
            <v>2.2650612928106731E-2</v>
          </cell>
          <cell r="AC861">
            <v>0.47962550249999997</v>
          </cell>
          <cell r="AD861">
            <v>0.47291513735919999</v>
          </cell>
          <cell r="AE861">
            <v>3.8604200140800002E-2</v>
          </cell>
          <cell r="AF861">
            <v>6.8679600000000019E-3</v>
          </cell>
          <cell r="AG861">
            <v>1.9871999999999997E-3</v>
          </cell>
        </row>
        <row r="862">
          <cell r="W862">
            <v>5.4605158819951098</v>
          </cell>
          <cell r="X862">
            <v>5.3841186611752585</v>
          </cell>
          <cell r="Y862">
            <v>0.4395071714948191</v>
          </cell>
          <cell r="Z862">
            <v>7.8191431567813996E-2</v>
          </cell>
          <cell r="AA862">
            <v>2.2624187213023939E-2</v>
          </cell>
          <cell r="AC862">
            <v>0.47962550249999997</v>
          </cell>
          <cell r="AD862">
            <v>0.47291513735919999</v>
          </cell>
          <cell r="AE862">
            <v>3.8604200140800002E-2</v>
          </cell>
          <cell r="AF862">
            <v>6.8679600000000019E-3</v>
          </cell>
          <cell r="AG862">
            <v>1.9871999999999997E-3</v>
          </cell>
        </row>
        <row r="863">
          <cell r="W863">
            <v>5.4541378390827182</v>
          </cell>
          <cell r="X863">
            <v>5.3778298524603869</v>
          </cell>
          <cell r="Y863">
            <v>0.43899381421124434</v>
          </cell>
          <cell r="Z863">
            <v>7.8100101679448447E-2</v>
          </cell>
          <cell r="AA863">
            <v>2.2597761497941151E-2</v>
          </cell>
          <cell r="AC863">
            <v>0.47962550249999997</v>
          </cell>
          <cell r="AD863">
            <v>0.47291513735919999</v>
          </cell>
          <cell r="AE863">
            <v>3.8604200140800002E-2</v>
          </cell>
          <cell r="AF863">
            <v>6.8679600000000019E-3</v>
          </cell>
          <cell r="AG863">
            <v>1.9871999999999997E-3</v>
          </cell>
        </row>
        <row r="864">
          <cell r="W864">
            <v>5.4477597961703266</v>
          </cell>
          <cell r="X864">
            <v>5.3715410437455153</v>
          </cell>
          <cell r="Y864">
            <v>0.43848045692766952</v>
          </cell>
          <cell r="Z864">
            <v>7.8008771791082912E-2</v>
          </cell>
          <cell r="AA864">
            <v>2.2571335782858359E-2</v>
          </cell>
          <cell r="AC864">
            <v>0.47962550249999997</v>
          </cell>
          <cell r="AD864">
            <v>0.47291513735919999</v>
          </cell>
          <cell r="AE864">
            <v>3.8604200140800002E-2</v>
          </cell>
          <cell r="AF864">
            <v>6.8679600000000019E-3</v>
          </cell>
          <cell r="AG864">
            <v>1.9871999999999997E-3</v>
          </cell>
        </row>
        <row r="865">
          <cell r="W865">
            <v>5.4413817532579341</v>
          </cell>
          <cell r="X865">
            <v>5.3652522350306437</v>
          </cell>
          <cell r="Y865">
            <v>0.43796709964409475</v>
          </cell>
          <cell r="Z865">
            <v>7.7917441902717377E-2</v>
          </cell>
          <cell r="AA865">
            <v>2.2544910067775568E-2</v>
          </cell>
          <cell r="AC865">
            <v>0.47962550249999997</v>
          </cell>
          <cell r="AD865">
            <v>0.47291513735919999</v>
          </cell>
          <cell r="AE865">
            <v>3.8604200140800002E-2</v>
          </cell>
          <cell r="AF865">
            <v>6.8679600000000019E-3</v>
          </cell>
          <cell r="AG865">
            <v>1.9871999999999997E-3</v>
          </cell>
        </row>
        <row r="866">
          <cell r="W866">
            <v>5.4350037103455415</v>
          </cell>
          <cell r="X866">
            <v>5.3589634263157713</v>
          </cell>
          <cell r="Y866">
            <v>0.43745374236051993</v>
          </cell>
          <cell r="Z866">
            <v>7.7826112014351814E-2</v>
          </cell>
          <cell r="AA866">
            <v>2.2518484352692773E-2</v>
          </cell>
          <cell r="AC866">
            <v>0.47962550249999997</v>
          </cell>
          <cell r="AD866">
            <v>0.47291513735919999</v>
          </cell>
          <cell r="AE866">
            <v>3.8604200140800002E-2</v>
          </cell>
          <cell r="AF866">
            <v>6.8679600000000019E-3</v>
          </cell>
          <cell r="AG866">
            <v>1.9871999999999997E-3</v>
          </cell>
        </row>
        <row r="867">
          <cell r="W867">
            <v>5.428625667433149</v>
          </cell>
          <cell r="X867">
            <v>5.3526746176008997</v>
          </cell>
          <cell r="Y867">
            <v>0.4369403850769451</v>
          </cell>
          <cell r="Z867">
            <v>7.7734782125986279E-2</v>
          </cell>
          <cell r="AA867">
            <v>2.2492058637609984E-2</v>
          </cell>
          <cell r="AC867">
            <v>0.47962550249999997</v>
          </cell>
          <cell r="AD867">
            <v>0.47291513735919999</v>
          </cell>
          <cell r="AE867">
            <v>3.8604200140800002E-2</v>
          </cell>
          <cell r="AF867">
            <v>6.8679600000000019E-3</v>
          </cell>
          <cell r="AG867">
            <v>1.9871999999999997E-3</v>
          </cell>
        </row>
        <row r="868">
          <cell r="W868">
            <v>5.4222476245207574</v>
          </cell>
          <cell r="X868">
            <v>5.3463858088860281</v>
          </cell>
          <cell r="Y868">
            <v>0.43642702779337034</v>
          </cell>
          <cell r="Z868">
            <v>7.764345223762073E-2</v>
          </cell>
          <cell r="AA868">
            <v>2.2465632922527193E-2</v>
          </cell>
          <cell r="AC868">
            <v>0.47962550249999997</v>
          </cell>
          <cell r="AD868">
            <v>0.47291513735919999</v>
          </cell>
          <cell r="AE868">
            <v>3.8604200140800002E-2</v>
          </cell>
          <cell r="AF868">
            <v>6.8679600000000019E-3</v>
          </cell>
          <cell r="AG868">
            <v>1.9871999999999997E-3</v>
          </cell>
        </row>
        <row r="869">
          <cell r="W869">
            <v>5.4158695816083657</v>
          </cell>
          <cell r="X869">
            <v>5.3400970001711556</v>
          </cell>
          <cell r="Y869">
            <v>0.43591367050979557</v>
          </cell>
          <cell r="Z869">
            <v>7.7552122349255195E-2</v>
          </cell>
          <cell r="AA869">
            <v>2.2439207207444401E-2</v>
          </cell>
          <cell r="AC869">
            <v>0.47962550249999997</v>
          </cell>
          <cell r="AD869">
            <v>0.47291513735919999</v>
          </cell>
          <cell r="AE869">
            <v>3.8604200140800002E-2</v>
          </cell>
          <cell r="AF869">
            <v>6.8679600000000019E-3</v>
          </cell>
          <cell r="AG869">
            <v>1.9871999999999997E-3</v>
          </cell>
        </row>
        <row r="870">
          <cell r="W870">
            <v>5.4094915386959732</v>
          </cell>
          <cell r="X870">
            <v>5.333808191456284</v>
          </cell>
          <cell r="Y870">
            <v>0.43540031322622075</v>
          </cell>
          <cell r="Z870">
            <v>7.7460792460889646E-2</v>
          </cell>
          <cell r="AA870">
            <v>2.2412781492361613E-2</v>
          </cell>
          <cell r="AC870">
            <v>0.47962550249999997</v>
          </cell>
          <cell r="AD870">
            <v>0.47291513735919999</v>
          </cell>
          <cell r="AE870">
            <v>3.8604200140800002E-2</v>
          </cell>
          <cell r="AF870">
            <v>6.8679600000000019E-3</v>
          </cell>
          <cell r="AG870">
            <v>1.9871999999999997E-3</v>
          </cell>
        </row>
        <row r="871">
          <cell r="W871">
            <v>5.4031134957835816</v>
          </cell>
          <cell r="X871">
            <v>5.3275193827414125</v>
          </cell>
          <cell r="Y871">
            <v>0.43488695594264598</v>
          </cell>
          <cell r="Z871">
            <v>7.7369462572524111E-2</v>
          </cell>
          <cell r="AA871">
            <v>2.2386355777278821E-2</v>
          </cell>
          <cell r="AC871">
            <v>0.47962550249999997</v>
          </cell>
          <cell r="AD871">
            <v>0.47291513735919999</v>
          </cell>
          <cell r="AE871">
            <v>3.8604200140800002E-2</v>
          </cell>
          <cell r="AF871">
            <v>6.8679600000000019E-3</v>
          </cell>
          <cell r="AG871">
            <v>1.9871999999999997E-3</v>
          </cell>
        </row>
        <row r="872">
          <cell r="W872">
            <v>5.3967354528711899</v>
          </cell>
          <cell r="X872">
            <v>5.3212305740265409</v>
          </cell>
          <cell r="Y872">
            <v>0.43437359865907121</v>
          </cell>
          <cell r="Z872">
            <v>7.7278132684158576E-2</v>
          </cell>
          <cell r="AA872">
            <v>2.235993006219603E-2</v>
          </cell>
          <cell r="AC872">
            <v>0.47962550249999997</v>
          </cell>
          <cell r="AD872">
            <v>0.47291513735919999</v>
          </cell>
          <cell r="AE872">
            <v>3.8604200140800002E-2</v>
          </cell>
          <cell r="AF872">
            <v>6.8679600000000019E-3</v>
          </cell>
          <cell r="AG872">
            <v>1.9871999999999997E-3</v>
          </cell>
        </row>
        <row r="873">
          <cell r="W873">
            <v>5.3903574099587974</v>
          </cell>
          <cell r="X873">
            <v>5.3149417653116693</v>
          </cell>
          <cell r="Y873">
            <v>0.43386024137549645</v>
          </cell>
          <cell r="Z873">
            <v>7.7186802795793027E-2</v>
          </cell>
          <cell r="AA873">
            <v>2.2333504347113238E-2</v>
          </cell>
          <cell r="AC873">
            <v>0.47962550249999997</v>
          </cell>
          <cell r="AD873">
            <v>0.47291513735919999</v>
          </cell>
          <cell r="AE873">
            <v>3.8604200140800002E-2</v>
          </cell>
          <cell r="AF873">
            <v>6.8679600000000019E-3</v>
          </cell>
          <cell r="AG873">
            <v>1.9871999999999997E-3</v>
          </cell>
        </row>
        <row r="874">
          <cell r="W874">
            <v>5.3839793670464058</v>
          </cell>
          <cell r="X874">
            <v>5.3086529565967977</v>
          </cell>
          <cell r="Y874">
            <v>0.43334688409192162</v>
          </cell>
          <cell r="Z874">
            <v>7.7095472907427492E-2</v>
          </cell>
          <cell r="AA874">
            <v>2.230707863203045E-2</v>
          </cell>
          <cell r="AC874">
            <v>0.47962550249999997</v>
          </cell>
          <cell r="AD874">
            <v>0.47291513735919999</v>
          </cell>
          <cell r="AE874">
            <v>3.8604200140800002E-2</v>
          </cell>
          <cell r="AF874">
            <v>6.8679600000000019E-3</v>
          </cell>
          <cell r="AG874">
            <v>1.9871999999999997E-3</v>
          </cell>
        </row>
        <row r="875">
          <cell r="W875">
            <v>5.3776013241340133</v>
          </cell>
          <cell r="X875">
            <v>5.3023641478819261</v>
          </cell>
          <cell r="Y875">
            <v>0.43283352680834686</v>
          </cell>
          <cell r="Z875">
            <v>7.7004143019061944E-2</v>
          </cell>
          <cell r="AA875">
            <v>2.2280652916947658E-2</v>
          </cell>
          <cell r="AC875">
            <v>0.47962550249999997</v>
          </cell>
          <cell r="AD875">
            <v>0.47291513735919999</v>
          </cell>
          <cell r="AE875">
            <v>3.8604200140800002E-2</v>
          </cell>
          <cell r="AF875">
            <v>6.8679600000000019E-3</v>
          </cell>
          <cell r="AG875">
            <v>1.9871999999999997E-3</v>
          </cell>
        </row>
        <row r="876">
          <cell r="W876">
            <v>5.3712232812216207</v>
          </cell>
          <cell r="X876">
            <v>5.2960753391670536</v>
          </cell>
          <cell r="Y876">
            <v>0.43232016952477198</v>
          </cell>
          <cell r="Z876">
            <v>7.6912813130696395E-2</v>
          </cell>
          <cell r="AA876">
            <v>2.2254227201864863E-2</v>
          </cell>
          <cell r="AC876">
            <v>0.47962550249999997</v>
          </cell>
          <cell r="AD876">
            <v>0.47291513735919999</v>
          </cell>
          <cell r="AE876">
            <v>3.8604200140800002E-2</v>
          </cell>
          <cell r="AF876">
            <v>6.8679600000000019E-3</v>
          </cell>
          <cell r="AG876">
            <v>1.9871999999999997E-3</v>
          </cell>
        </row>
        <row r="877">
          <cell r="W877">
            <v>5.3648452383092291</v>
          </cell>
          <cell r="X877">
            <v>5.2897865304521821</v>
          </cell>
          <cell r="Y877">
            <v>0.43180681224119721</v>
          </cell>
          <cell r="Z877">
            <v>7.682148324233086E-2</v>
          </cell>
          <cell r="AA877">
            <v>2.2227801486782075E-2</v>
          </cell>
          <cell r="AC877">
            <v>0.47962550249999997</v>
          </cell>
          <cell r="AD877">
            <v>0.47291513735919999</v>
          </cell>
          <cell r="AE877">
            <v>3.8604200140800002E-2</v>
          </cell>
          <cell r="AF877">
            <v>6.8679600000000019E-3</v>
          </cell>
          <cell r="AG877">
            <v>1.9871999999999997E-3</v>
          </cell>
        </row>
        <row r="878">
          <cell r="W878">
            <v>5.3584671953968366</v>
          </cell>
          <cell r="X878">
            <v>5.2834977217373096</v>
          </cell>
          <cell r="Y878">
            <v>0.43129345495762245</v>
          </cell>
          <cell r="Z878">
            <v>7.6730153353965311E-2</v>
          </cell>
          <cell r="AA878">
            <v>2.2201375771699283E-2</v>
          </cell>
          <cell r="AC878">
            <v>0.47962550249999997</v>
          </cell>
          <cell r="AD878">
            <v>0.47291513735919999</v>
          </cell>
          <cell r="AE878">
            <v>3.8604200140800002E-2</v>
          </cell>
          <cell r="AF878">
            <v>6.8679600000000019E-3</v>
          </cell>
          <cell r="AG878">
            <v>1.9871999999999997E-3</v>
          </cell>
        </row>
        <row r="879">
          <cell r="W879">
            <v>5.3520891524844449</v>
          </cell>
          <cell r="X879">
            <v>5.277208913022438</v>
          </cell>
          <cell r="Y879">
            <v>0.43078009767404768</v>
          </cell>
          <cell r="Z879">
            <v>7.6638823465599776E-2</v>
          </cell>
          <cell r="AA879">
            <v>2.2174950056616492E-2</v>
          </cell>
          <cell r="AC879">
            <v>0.47962550249999997</v>
          </cell>
          <cell r="AD879">
            <v>0.47291513735919999</v>
          </cell>
          <cell r="AE879">
            <v>3.8604200140800002E-2</v>
          </cell>
          <cell r="AF879">
            <v>6.8679600000000019E-3</v>
          </cell>
          <cell r="AG879">
            <v>1.9871999999999997E-3</v>
          </cell>
        </row>
        <row r="880">
          <cell r="W880">
            <v>5.3457111095720533</v>
          </cell>
          <cell r="X880">
            <v>5.2709201043075664</v>
          </cell>
          <cell r="Y880">
            <v>0.43026674039047286</v>
          </cell>
          <cell r="Z880">
            <v>7.6547493577234227E-2</v>
          </cell>
          <cell r="AA880">
            <v>2.21485243415337E-2</v>
          </cell>
          <cell r="AC880">
            <v>0.47962550249999997</v>
          </cell>
          <cell r="AD880">
            <v>0.47291513735919999</v>
          </cell>
          <cell r="AE880">
            <v>3.8604200140800002E-2</v>
          </cell>
          <cell r="AF880">
            <v>6.8679600000000019E-3</v>
          </cell>
          <cell r="AG880">
            <v>1.9871999999999997E-3</v>
          </cell>
        </row>
        <row r="881">
          <cell r="W881">
            <v>5.3393330666596608</v>
          </cell>
          <cell r="X881">
            <v>5.2646312955926948</v>
          </cell>
          <cell r="Y881">
            <v>0.42975338310689809</v>
          </cell>
          <cell r="Z881">
            <v>7.6456163688868692E-2</v>
          </cell>
          <cell r="AA881">
            <v>2.2122098626450912E-2</v>
          </cell>
          <cell r="AC881">
            <v>0.47962550249999997</v>
          </cell>
          <cell r="AD881">
            <v>0.47291513735919999</v>
          </cell>
          <cell r="AE881">
            <v>3.8604200140800002E-2</v>
          </cell>
          <cell r="AF881">
            <v>6.8679600000000019E-3</v>
          </cell>
          <cell r="AG881">
            <v>1.9871999999999997E-3</v>
          </cell>
        </row>
        <row r="882">
          <cell r="W882">
            <v>5.3329550237472692</v>
          </cell>
          <cell r="X882">
            <v>5.2583424868778232</v>
          </cell>
          <cell r="Y882">
            <v>0.42924002582332332</v>
          </cell>
          <cell r="Z882">
            <v>7.6364833800503143E-2</v>
          </cell>
          <cell r="AA882">
            <v>2.209567291136812E-2</v>
          </cell>
          <cell r="AC882">
            <v>0.47962550249999997</v>
          </cell>
          <cell r="AD882">
            <v>0.47291513735919999</v>
          </cell>
          <cell r="AE882">
            <v>3.8604200140800002E-2</v>
          </cell>
          <cell r="AF882">
            <v>6.8679600000000019E-3</v>
          </cell>
          <cell r="AG882">
            <v>1.9871999999999997E-3</v>
          </cell>
        </row>
        <row r="883">
          <cell r="W883">
            <v>5.3265769808348775</v>
          </cell>
          <cell r="X883">
            <v>5.2520536781629517</v>
          </cell>
          <cell r="Y883">
            <v>0.4287266685397485</v>
          </cell>
          <cell r="Z883">
            <v>7.6273503912137608E-2</v>
          </cell>
          <cell r="AA883">
            <v>2.2069247196285328E-2</v>
          </cell>
          <cell r="AC883">
            <v>0.47962550249999997</v>
          </cell>
          <cell r="AD883">
            <v>0.47291513735919999</v>
          </cell>
          <cell r="AE883">
            <v>3.8604200140800002E-2</v>
          </cell>
          <cell r="AF883">
            <v>6.8679600000000019E-3</v>
          </cell>
          <cell r="AG883">
            <v>1.9871999999999997E-3</v>
          </cell>
        </row>
        <row r="884">
          <cell r="W884">
            <v>5.320198937922485</v>
          </cell>
          <cell r="X884">
            <v>5.2457648694480801</v>
          </cell>
          <cell r="Y884">
            <v>0.42821331125617373</v>
          </cell>
          <cell r="Z884">
            <v>7.6182174023772073E-2</v>
          </cell>
          <cell r="AA884">
            <v>2.204282148120254E-2</v>
          </cell>
          <cell r="AC884">
            <v>0.47962550249999997</v>
          </cell>
          <cell r="AD884">
            <v>0.47291513735919999</v>
          </cell>
          <cell r="AE884">
            <v>3.8604200140800002E-2</v>
          </cell>
          <cell r="AF884">
            <v>6.8679600000000019E-3</v>
          </cell>
          <cell r="AG884">
            <v>1.9871999999999997E-3</v>
          </cell>
        </row>
        <row r="885">
          <cell r="W885">
            <v>5.3138208950100916</v>
          </cell>
          <cell r="X885">
            <v>5.2394760607332067</v>
          </cell>
          <cell r="Y885">
            <v>0.4276999539725988</v>
          </cell>
          <cell r="Z885">
            <v>7.6090844135406496E-2</v>
          </cell>
          <cell r="AA885">
            <v>2.2016395766119742E-2</v>
          </cell>
          <cell r="AC885">
            <v>0.47962550249999997</v>
          </cell>
          <cell r="AD885">
            <v>0.47291513735919999</v>
          </cell>
          <cell r="AE885">
            <v>3.8604200140800002E-2</v>
          </cell>
          <cell r="AF885">
            <v>6.8679600000000019E-3</v>
          </cell>
          <cell r="AG885">
            <v>1.9871999999999997E-3</v>
          </cell>
        </row>
        <row r="886">
          <cell r="W886">
            <v>5.3074428520976999</v>
          </cell>
          <cell r="X886">
            <v>5.2331872520183342</v>
          </cell>
          <cell r="Y886">
            <v>0.42718659668902403</v>
          </cell>
          <cell r="Z886">
            <v>7.5999514247040961E-2</v>
          </cell>
          <cell r="AA886">
            <v>2.198997005103695E-2</v>
          </cell>
          <cell r="AC886">
            <v>0.47962550249999997</v>
          </cell>
          <cell r="AD886">
            <v>0.47291513735919999</v>
          </cell>
          <cell r="AE886">
            <v>3.8604200140800002E-2</v>
          </cell>
          <cell r="AF886">
            <v>6.8679600000000019E-3</v>
          </cell>
          <cell r="AG886">
            <v>1.9871999999999997E-3</v>
          </cell>
        </row>
        <row r="887">
          <cell r="W887">
            <v>5.3010648091853074</v>
          </cell>
          <cell r="X887">
            <v>5.2268984433034626</v>
          </cell>
          <cell r="Y887">
            <v>0.42667323940544927</v>
          </cell>
          <cell r="Z887">
            <v>7.5908184358675412E-2</v>
          </cell>
          <cell r="AA887">
            <v>2.1963544335954158E-2</v>
          </cell>
          <cell r="AC887">
            <v>0.47962550249999997</v>
          </cell>
          <cell r="AD887">
            <v>0.47291513735919999</v>
          </cell>
          <cell r="AE887">
            <v>3.8604200140800002E-2</v>
          </cell>
          <cell r="AF887">
            <v>6.8679600000000019E-3</v>
          </cell>
          <cell r="AG887">
            <v>1.9871999999999997E-3</v>
          </cell>
        </row>
        <row r="888">
          <cell r="W888">
            <v>5.2946867662729158</v>
          </cell>
          <cell r="X888">
            <v>5.2206096345885911</v>
          </cell>
          <cell r="Y888">
            <v>0.42615988212187444</v>
          </cell>
          <cell r="Z888">
            <v>7.5816854470309877E-2</v>
          </cell>
          <cell r="AA888">
            <v>2.193711862087137E-2</v>
          </cell>
          <cell r="AC888">
            <v>0.47962550249999997</v>
          </cell>
          <cell r="AD888">
            <v>0.47291513735919999</v>
          </cell>
          <cell r="AE888">
            <v>3.8604200140800002E-2</v>
          </cell>
          <cell r="AF888">
            <v>6.8679600000000019E-3</v>
          </cell>
          <cell r="AG888">
            <v>1.9871999999999997E-3</v>
          </cell>
        </row>
        <row r="889">
          <cell r="W889">
            <v>5.2883087233605233</v>
          </cell>
          <cell r="X889">
            <v>5.2143208258737195</v>
          </cell>
          <cell r="Y889">
            <v>0.42564652483829968</v>
          </cell>
          <cell r="Z889">
            <v>7.5725524581944342E-2</v>
          </cell>
          <cell r="AA889">
            <v>2.1910692905788579E-2</v>
          </cell>
          <cell r="AC889">
            <v>0.47962550249999997</v>
          </cell>
          <cell r="AD889">
            <v>0.47291513735919999</v>
          </cell>
          <cell r="AE889">
            <v>3.8604200140800002E-2</v>
          </cell>
          <cell r="AF889">
            <v>6.8679600000000019E-3</v>
          </cell>
          <cell r="AG889">
            <v>1.9871999999999997E-3</v>
          </cell>
        </row>
        <row r="890">
          <cell r="W890">
            <v>5.2819306804481316</v>
          </cell>
          <cell r="X890">
            <v>5.2080320171588479</v>
          </cell>
          <cell r="Y890">
            <v>0.42513316755472491</v>
          </cell>
          <cell r="Z890">
            <v>7.5634194693578793E-2</v>
          </cell>
          <cell r="AA890">
            <v>2.1884267190705787E-2</v>
          </cell>
          <cell r="AC890">
            <v>0.47962550249999997</v>
          </cell>
          <cell r="AD890">
            <v>0.47291513735919999</v>
          </cell>
          <cell r="AE890">
            <v>3.8604200140800002E-2</v>
          </cell>
          <cell r="AF890">
            <v>6.8679600000000019E-3</v>
          </cell>
          <cell r="AG890">
            <v>1.9871999999999997E-3</v>
          </cell>
        </row>
        <row r="891">
          <cell r="W891">
            <v>5.27555263753574</v>
          </cell>
          <cell r="X891">
            <v>5.2017432084439763</v>
          </cell>
          <cell r="Y891">
            <v>0.42461981027115014</v>
          </cell>
          <cell r="Z891">
            <v>7.5542864805213258E-2</v>
          </cell>
          <cell r="AA891">
            <v>2.1857841475622995E-2</v>
          </cell>
          <cell r="AC891">
            <v>0.47962550249999997</v>
          </cell>
          <cell r="AD891">
            <v>0.47291513735919999</v>
          </cell>
          <cell r="AE891">
            <v>3.8604200140800002E-2</v>
          </cell>
          <cell r="AF891">
            <v>6.8679600000000019E-3</v>
          </cell>
          <cell r="AG891">
            <v>1.9871999999999997E-3</v>
          </cell>
        </row>
        <row r="892">
          <cell r="W892">
            <v>5.2691745946233475</v>
          </cell>
          <cell r="X892">
            <v>5.1954543997291047</v>
          </cell>
          <cell r="Y892">
            <v>0.42410645298757532</v>
          </cell>
          <cell r="Z892">
            <v>7.545153491684771E-2</v>
          </cell>
          <cell r="AA892">
            <v>2.1831415760540207E-2</v>
          </cell>
          <cell r="AC892">
            <v>0.47962550249999997</v>
          </cell>
          <cell r="AD892">
            <v>0.47291513735919999</v>
          </cell>
          <cell r="AE892">
            <v>3.8604200140800002E-2</v>
          </cell>
          <cell r="AF892">
            <v>6.8679600000000019E-3</v>
          </cell>
          <cell r="AG892">
            <v>1.9871999999999997E-3</v>
          </cell>
        </row>
        <row r="893">
          <cell r="W893">
            <v>5.2627965517109558</v>
          </cell>
          <cell r="X893">
            <v>5.1891655910142331</v>
          </cell>
          <cell r="Y893">
            <v>0.42359309570400056</v>
          </cell>
          <cell r="Z893">
            <v>7.5360205028482175E-2</v>
          </cell>
          <cell r="AA893">
            <v>2.1804990045457415E-2</v>
          </cell>
          <cell r="AC893">
            <v>0.47962550249999997</v>
          </cell>
          <cell r="AD893">
            <v>0.47291513735919999</v>
          </cell>
          <cell r="AE893">
            <v>3.8604200140800002E-2</v>
          </cell>
          <cell r="AF893">
            <v>6.8679600000000019E-3</v>
          </cell>
          <cell r="AG893">
            <v>1.9871999999999997E-3</v>
          </cell>
        </row>
        <row r="894">
          <cell r="W894">
            <v>5.2564185087985633</v>
          </cell>
          <cell r="X894">
            <v>5.1828767822993607</v>
          </cell>
          <cell r="Y894">
            <v>0.42307973842042573</v>
          </cell>
          <cell r="Z894">
            <v>7.5268875140116626E-2</v>
          </cell>
          <cell r="AA894">
            <v>2.177856433037462E-2</v>
          </cell>
          <cell r="AC894">
            <v>0.47962550249999997</v>
          </cell>
          <cell r="AD894">
            <v>0.47291513735919999</v>
          </cell>
          <cell r="AE894">
            <v>3.8604200140800002E-2</v>
          </cell>
          <cell r="AF894">
            <v>6.8679600000000019E-3</v>
          </cell>
          <cell r="AG894">
            <v>1.9871999999999997E-3</v>
          </cell>
        </row>
        <row r="895">
          <cell r="W895">
            <v>5.2500404658861708</v>
          </cell>
          <cell r="X895">
            <v>5.1765879735844882</v>
          </cell>
          <cell r="Y895">
            <v>0.42256638113685091</v>
          </cell>
          <cell r="Z895">
            <v>7.5177545251751077E-2</v>
          </cell>
          <cell r="AA895">
            <v>2.1752138615291832E-2</v>
          </cell>
          <cell r="AC895">
            <v>0.47962550249999997</v>
          </cell>
          <cell r="AD895">
            <v>0.47291513735919999</v>
          </cell>
          <cell r="AE895">
            <v>3.8604200140800002E-2</v>
          </cell>
          <cell r="AF895">
            <v>6.8679600000000019E-3</v>
          </cell>
          <cell r="AG895">
            <v>1.9871999999999997E-3</v>
          </cell>
        </row>
        <row r="896">
          <cell r="W896">
            <v>5.2436624229737792</v>
          </cell>
          <cell r="X896">
            <v>5.1702991648696166</v>
          </cell>
          <cell r="Y896">
            <v>0.42205302385327614</v>
          </cell>
          <cell r="Z896">
            <v>7.5086215363385542E-2</v>
          </cell>
          <cell r="AA896">
            <v>2.172571290020904E-2</v>
          </cell>
          <cell r="AC896">
            <v>0.47962550249999997</v>
          </cell>
          <cell r="AD896">
            <v>0.47291513735919999</v>
          </cell>
          <cell r="AE896">
            <v>3.8604200140800002E-2</v>
          </cell>
          <cell r="AF896">
            <v>6.8679600000000019E-3</v>
          </cell>
          <cell r="AG896">
            <v>1.9871999999999997E-3</v>
          </cell>
        </row>
        <row r="897">
          <cell r="W897">
            <v>5.2372843800613875</v>
          </cell>
          <cell r="X897">
            <v>5.164010356154745</v>
          </cell>
          <cell r="Y897">
            <v>0.42153966656970138</v>
          </cell>
          <cell r="Z897">
            <v>7.4994885475019993E-2</v>
          </cell>
          <cell r="AA897">
            <v>2.1699287185126249E-2</v>
          </cell>
          <cell r="AC897">
            <v>0.47962550249999997</v>
          </cell>
          <cell r="AD897">
            <v>0.47291513735919999</v>
          </cell>
          <cell r="AE897">
            <v>3.8604200140800002E-2</v>
          </cell>
          <cell r="AF897">
            <v>6.8679600000000019E-3</v>
          </cell>
          <cell r="AG897">
            <v>1.9871999999999997E-3</v>
          </cell>
        </row>
        <row r="898">
          <cell r="W898">
            <v>5.230906337148995</v>
          </cell>
          <cell r="X898">
            <v>5.1577215474398734</v>
          </cell>
          <cell r="Y898">
            <v>0.42102630928612655</v>
          </cell>
          <cell r="Z898">
            <v>7.4903555586654458E-2</v>
          </cell>
          <cell r="AA898">
            <v>2.1672861470043457E-2</v>
          </cell>
          <cell r="AC898">
            <v>0.47962550249999997</v>
          </cell>
          <cell r="AD898">
            <v>0.47291513735919999</v>
          </cell>
          <cell r="AE898">
            <v>3.8604200140800002E-2</v>
          </cell>
          <cell r="AF898">
            <v>6.8679600000000019E-3</v>
          </cell>
          <cell r="AG898">
            <v>1.9871999999999997E-3</v>
          </cell>
        </row>
        <row r="899">
          <cell r="W899">
            <v>5.2245282942366034</v>
          </cell>
          <cell r="X899">
            <v>5.1514327387250018</v>
          </cell>
          <cell r="Y899">
            <v>0.42051295200255179</v>
          </cell>
          <cell r="Z899">
            <v>7.4812225698288909E-2</v>
          </cell>
          <cell r="AA899">
            <v>2.1646435754960669E-2</v>
          </cell>
          <cell r="AC899">
            <v>0.47962550249999997</v>
          </cell>
          <cell r="AD899">
            <v>0.47291513735919999</v>
          </cell>
          <cell r="AE899">
            <v>3.8604200140800002E-2</v>
          </cell>
          <cell r="AF899">
            <v>6.8679600000000019E-3</v>
          </cell>
          <cell r="AG899">
            <v>1.9871999999999997E-3</v>
          </cell>
        </row>
        <row r="900">
          <cell r="W900">
            <v>5.2181502513242108</v>
          </cell>
          <cell r="X900">
            <v>5.1451439300101303</v>
          </cell>
          <cell r="Y900">
            <v>0.41999959471897702</v>
          </cell>
          <cell r="Z900">
            <v>7.4720895809923374E-2</v>
          </cell>
          <cell r="AA900">
            <v>2.1620010039877877E-2</v>
          </cell>
          <cell r="AC900">
            <v>0.47962550249999997</v>
          </cell>
          <cell r="AD900">
            <v>0.47291513735919999</v>
          </cell>
          <cell r="AE900">
            <v>3.8604200140800002E-2</v>
          </cell>
          <cell r="AF900">
            <v>6.8679600000000019E-3</v>
          </cell>
          <cell r="AG900">
            <v>1.9871999999999997E-3</v>
          </cell>
        </row>
        <row r="901">
          <cell r="W901">
            <v>5.2117722084118192</v>
          </cell>
          <cell r="X901">
            <v>5.1388551212952587</v>
          </cell>
          <cell r="Y901">
            <v>0.4194862374354022</v>
          </cell>
          <cell r="Z901">
            <v>7.4629565921557839E-2</v>
          </cell>
          <cell r="AA901">
            <v>2.1593584324795086E-2</v>
          </cell>
          <cell r="AC901">
            <v>0.47962550249999997</v>
          </cell>
          <cell r="AD901">
            <v>0.47291513735919999</v>
          </cell>
          <cell r="AE901">
            <v>3.8604200140800002E-2</v>
          </cell>
          <cell r="AF901">
            <v>6.8679600000000019E-3</v>
          </cell>
          <cell r="AG901">
            <v>1.9871999999999997E-3</v>
          </cell>
        </row>
        <row r="902">
          <cell r="W902">
            <v>5.2053941654994276</v>
          </cell>
          <cell r="X902">
            <v>5.1325663125803871</v>
          </cell>
          <cell r="Y902">
            <v>0.41897288015182743</v>
          </cell>
          <cell r="Z902">
            <v>7.453823603319229E-2</v>
          </cell>
          <cell r="AA902">
            <v>2.1567158609712297E-2</v>
          </cell>
          <cell r="AC902">
            <v>0.47962550249999997</v>
          </cell>
          <cell r="AD902">
            <v>0.47291513735919999</v>
          </cell>
          <cell r="AE902">
            <v>3.8604200140800002E-2</v>
          </cell>
          <cell r="AF902">
            <v>6.8679600000000019E-3</v>
          </cell>
          <cell r="AG902">
            <v>1.9871999999999997E-3</v>
          </cell>
        </row>
        <row r="903">
          <cell r="W903">
            <v>5.199016122587035</v>
          </cell>
          <cell r="X903">
            <v>5.1262775038655146</v>
          </cell>
          <cell r="Y903">
            <v>0.41845952286825266</v>
          </cell>
          <cell r="Z903">
            <v>7.4446906144826755E-2</v>
          </cell>
          <cell r="AA903">
            <v>2.1540732894629506E-2</v>
          </cell>
          <cell r="AC903">
            <v>0.47962550249999997</v>
          </cell>
          <cell r="AD903">
            <v>0.47291513735919999</v>
          </cell>
          <cell r="AE903">
            <v>3.8604200140800002E-2</v>
          </cell>
          <cell r="AF903">
            <v>6.8679600000000019E-3</v>
          </cell>
          <cell r="AG903">
            <v>1.9871999999999997E-3</v>
          </cell>
        </row>
        <row r="904">
          <cell r="W904">
            <v>5.1926380796746425</v>
          </cell>
          <cell r="X904">
            <v>5.1199886951506421</v>
          </cell>
          <cell r="Y904">
            <v>0.41794616558467779</v>
          </cell>
          <cell r="Z904">
            <v>7.4355576256461192E-2</v>
          </cell>
          <cell r="AA904">
            <v>2.1514307179546711E-2</v>
          </cell>
          <cell r="AC904">
            <v>0.47962550249999997</v>
          </cell>
          <cell r="AD904">
            <v>0.47291513735919999</v>
          </cell>
          <cell r="AE904">
            <v>3.8604200140800002E-2</v>
          </cell>
          <cell r="AF904">
            <v>6.8679600000000019E-3</v>
          </cell>
          <cell r="AG904">
            <v>1.9871999999999997E-3</v>
          </cell>
        </row>
        <row r="905">
          <cell r="W905">
            <v>5.1862600367622509</v>
          </cell>
          <cell r="X905">
            <v>5.1136998864357706</v>
          </cell>
          <cell r="Y905">
            <v>0.41743280830110302</v>
          </cell>
          <cell r="Z905">
            <v>7.4264246368095657E-2</v>
          </cell>
          <cell r="AA905">
            <v>2.1487881464463919E-2</v>
          </cell>
          <cell r="AC905">
            <v>0.47962550249999997</v>
          </cell>
          <cell r="AD905">
            <v>0.47291513735919999</v>
          </cell>
          <cell r="AE905">
            <v>3.8604200140800002E-2</v>
          </cell>
          <cell r="AF905">
            <v>6.8679600000000019E-3</v>
          </cell>
          <cell r="AG905">
            <v>1.9871999999999997E-3</v>
          </cell>
        </row>
        <row r="906">
          <cell r="W906">
            <v>5.1798819938498584</v>
          </cell>
          <cell r="X906">
            <v>5.107411077720899</v>
          </cell>
          <cell r="Y906">
            <v>0.41691945101752825</v>
          </cell>
          <cell r="Z906">
            <v>7.4172916479730108E-2</v>
          </cell>
          <cell r="AA906">
            <v>2.1461455749381131E-2</v>
          </cell>
          <cell r="AC906">
            <v>0.47962550249999997</v>
          </cell>
          <cell r="AD906">
            <v>0.47291513735919999</v>
          </cell>
          <cell r="AE906">
            <v>3.8604200140800002E-2</v>
          </cell>
          <cell r="AF906">
            <v>6.8679600000000019E-3</v>
          </cell>
          <cell r="AG906">
            <v>1.9871999999999997E-3</v>
          </cell>
        </row>
        <row r="907">
          <cell r="W907">
            <v>5.1735039509374667</v>
          </cell>
          <cell r="X907">
            <v>5.1011222690060274</v>
          </cell>
          <cell r="Y907">
            <v>0.41640609373395349</v>
          </cell>
          <cell r="Z907">
            <v>7.4081586591364573E-2</v>
          </cell>
          <cell r="AA907">
            <v>2.1435030034298339E-2</v>
          </cell>
          <cell r="AC907">
            <v>0.47962550249999997</v>
          </cell>
          <cell r="AD907">
            <v>0.47291513735919999</v>
          </cell>
          <cell r="AE907">
            <v>3.8604200140800002E-2</v>
          </cell>
          <cell r="AF907">
            <v>6.8679600000000019E-3</v>
          </cell>
          <cell r="AG907">
            <v>1.9871999999999997E-3</v>
          </cell>
        </row>
        <row r="908">
          <cell r="W908">
            <v>5.1671259080250751</v>
          </cell>
          <cell r="X908">
            <v>5.0948334602911558</v>
          </cell>
          <cell r="Y908">
            <v>0.41589273645037866</v>
          </cell>
          <cell r="Z908">
            <v>7.3990256702999038E-2</v>
          </cell>
          <cell r="AA908">
            <v>2.1408604319215548E-2</v>
          </cell>
          <cell r="AC908">
            <v>0.47962550249999997</v>
          </cell>
          <cell r="AD908">
            <v>0.47291513735919999</v>
          </cell>
          <cell r="AE908">
            <v>3.8604200140800002E-2</v>
          </cell>
          <cell r="AF908">
            <v>6.8679600000000019E-3</v>
          </cell>
          <cell r="AG908">
            <v>1.9871999999999997E-3</v>
          </cell>
        </row>
        <row r="909">
          <cell r="W909">
            <v>5.1607478651126826</v>
          </cell>
          <cell r="X909">
            <v>5.0885446515762842</v>
          </cell>
          <cell r="Y909">
            <v>0.4153793791668039</v>
          </cell>
          <cell r="Z909">
            <v>7.3898926814633489E-2</v>
          </cell>
          <cell r="AA909">
            <v>2.1382178604132756E-2</v>
          </cell>
          <cell r="AC909">
            <v>0.47962550249999997</v>
          </cell>
          <cell r="AD909">
            <v>0.47291513735919999</v>
          </cell>
          <cell r="AE909">
            <v>3.8604200140800002E-2</v>
          </cell>
          <cell r="AF909">
            <v>6.8679600000000019E-3</v>
          </cell>
          <cell r="AG909">
            <v>1.9871999999999997E-3</v>
          </cell>
        </row>
        <row r="910">
          <cell r="W910">
            <v>5.1543698222002909</v>
          </cell>
          <cell r="X910">
            <v>5.0822558428614126</v>
          </cell>
          <cell r="Y910">
            <v>0.41486602188322913</v>
          </cell>
          <cell r="Z910">
            <v>7.3807596926267954E-2</v>
          </cell>
          <cell r="AA910">
            <v>2.1355752889049968E-2</v>
          </cell>
          <cell r="AC910">
            <v>0.47962550249999997</v>
          </cell>
          <cell r="AD910">
            <v>0.47291513735919999</v>
          </cell>
          <cell r="AE910">
            <v>3.8604200140800002E-2</v>
          </cell>
          <cell r="AF910">
            <v>6.8679600000000019E-3</v>
          </cell>
          <cell r="AG910">
            <v>1.9871999999999997E-3</v>
          </cell>
        </row>
        <row r="911">
          <cell r="W911">
            <v>5.1479917792878984</v>
          </cell>
          <cell r="X911">
            <v>5.0759670341465402</v>
          </cell>
          <cell r="Y911">
            <v>0.41435266459965431</v>
          </cell>
          <cell r="Z911">
            <v>7.3716267037902405E-2</v>
          </cell>
          <cell r="AA911">
            <v>2.1329327173967176E-2</v>
          </cell>
          <cell r="AC911">
            <v>0.47962550249999997</v>
          </cell>
          <cell r="AD911">
            <v>0.47291513735919999</v>
          </cell>
          <cell r="AE911">
            <v>3.8604200140800002E-2</v>
          </cell>
          <cell r="AF911">
            <v>6.8679600000000019E-3</v>
          </cell>
          <cell r="AG911">
            <v>1.9871999999999997E-3</v>
          </cell>
        </row>
        <row r="912">
          <cell r="W912">
            <v>5.1416137363755068</v>
          </cell>
          <cell r="X912">
            <v>5.0696782254316686</v>
          </cell>
          <cell r="Y912">
            <v>0.41383930731607954</v>
          </cell>
          <cell r="Z912">
            <v>7.362493714953687E-2</v>
          </cell>
          <cell r="AA912">
            <v>2.1302901458884384E-2</v>
          </cell>
          <cell r="AC912">
            <v>0.47962550249999997</v>
          </cell>
          <cell r="AD912">
            <v>0.47291513735919999</v>
          </cell>
          <cell r="AE912">
            <v>3.8604200140800002E-2</v>
          </cell>
          <cell r="AF912">
            <v>6.8679600000000019E-3</v>
          </cell>
          <cell r="AG912">
            <v>1.9871999999999997E-3</v>
          </cell>
        </row>
        <row r="913">
          <cell r="W913">
            <v>5.1352356934631134</v>
          </cell>
          <cell r="X913">
            <v>5.0633894167167952</v>
          </cell>
          <cell r="Y913">
            <v>0.41332595003250461</v>
          </cell>
          <cell r="Z913">
            <v>7.3533607261171308E-2</v>
          </cell>
          <cell r="AA913">
            <v>2.1276475743801589E-2</v>
          </cell>
          <cell r="AC913">
            <v>0.47962550249999997</v>
          </cell>
          <cell r="AD913">
            <v>0.47291513735919999</v>
          </cell>
          <cell r="AE913">
            <v>3.8604200140800002E-2</v>
          </cell>
          <cell r="AF913">
            <v>6.8679600000000019E-3</v>
          </cell>
          <cell r="AG913">
            <v>1.9871999999999997E-3</v>
          </cell>
        </row>
        <row r="914">
          <cell r="W914">
            <v>5.1288576505507208</v>
          </cell>
          <cell r="X914">
            <v>5.0571006080019236</v>
          </cell>
          <cell r="Y914">
            <v>0.41281259274892984</v>
          </cell>
          <cell r="Z914">
            <v>7.3442277372805759E-2</v>
          </cell>
          <cell r="AA914">
            <v>2.1250050028718798E-2</v>
          </cell>
          <cell r="AC914">
            <v>0.47962550249999997</v>
          </cell>
          <cell r="AD914">
            <v>0.47291513735919999</v>
          </cell>
          <cell r="AE914">
            <v>3.8604200140800002E-2</v>
          </cell>
          <cell r="AF914">
            <v>6.8679600000000019E-3</v>
          </cell>
          <cell r="AG914">
            <v>1.9871999999999997E-3</v>
          </cell>
        </row>
        <row r="915">
          <cell r="W915">
            <v>5.1224796076383292</v>
          </cell>
          <cell r="X915">
            <v>5.050811799287052</v>
          </cell>
          <cell r="Y915">
            <v>0.41229923546535507</v>
          </cell>
          <cell r="Z915">
            <v>7.3350947484440224E-2</v>
          </cell>
          <cell r="AA915">
            <v>2.1223624313636006E-2</v>
          </cell>
          <cell r="AC915">
            <v>0.47962550249999997</v>
          </cell>
          <cell r="AD915">
            <v>0.47291513735919999</v>
          </cell>
          <cell r="AE915">
            <v>3.8604200140800002E-2</v>
          </cell>
          <cell r="AF915">
            <v>6.8679600000000019E-3</v>
          </cell>
          <cell r="AG915">
            <v>1.9871999999999997E-3</v>
          </cell>
        </row>
        <row r="916">
          <cell r="W916">
            <v>5.1161015647259376</v>
          </cell>
          <cell r="X916">
            <v>5.0445229905721805</v>
          </cell>
          <cell r="Y916">
            <v>0.41178587818178025</v>
          </cell>
          <cell r="Z916">
            <v>7.3259617596074675E-2</v>
          </cell>
          <cell r="AA916">
            <v>2.1197198598553214E-2</v>
          </cell>
          <cell r="AC916">
            <v>0.47962550249999997</v>
          </cell>
          <cell r="AD916">
            <v>0.47291513735919999</v>
          </cell>
          <cell r="AE916">
            <v>3.8604200140800002E-2</v>
          </cell>
          <cell r="AF916">
            <v>6.8679600000000019E-3</v>
          </cell>
          <cell r="AG916">
            <v>1.9871999999999997E-3</v>
          </cell>
        </row>
        <row r="917">
          <cell r="W917">
            <v>5.1097235218135451</v>
          </cell>
          <cell r="X917">
            <v>5.0382341818573089</v>
          </cell>
          <cell r="Y917">
            <v>0.41127252089820548</v>
          </cell>
          <cell r="Z917">
            <v>7.316828770770914E-2</v>
          </cell>
          <cell r="AA917">
            <v>2.1170772883470426E-2</v>
          </cell>
          <cell r="AC917">
            <v>0.47962550249999997</v>
          </cell>
          <cell r="AD917">
            <v>0.47291513735919999</v>
          </cell>
          <cell r="AE917">
            <v>3.8604200140800002E-2</v>
          </cell>
          <cell r="AF917">
            <v>6.8679600000000019E-3</v>
          </cell>
          <cell r="AG917">
            <v>1.9871999999999997E-3</v>
          </cell>
        </row>
        <row r="918">
          <cell r="W918">
            <v>5.1033454789011534</v>
          </cell>
          <cell r="X918">
            <v>5.0319453731424373</v>
          </cell>
          <cell r="Y918">
            <v>0.41075916361463072</v>
          </cell>
          <cell r="Z918">
            <v>7.3076957819343605E-2</v>
          </cell>
          <cell r="AA918">
            <v>2.1144347168387635E-2</v>
          </cell>
          <cell r="AC918">
            <v>0.47962550249999997</v>
          </cell>
          <cell r="AD918">
            <v>0.47291513735919999</v>
          </cell>
          <cell r="AE918">
            <v>3.8604200140800002E-2</v>
          </cell>
          <cell r="AF918">
            <v>6.8679600000000019E-3</v>
          </cell>
          <cell r="AG918">
            <v>1.9871999999999997E-3</v>
          </cell>
        </row>
        <row r="919">
          <cell r="W919">
            <v>5.0969674359887618</v>
          </cell>
          <cell r="X919">
            <v>5.0256565644275657</v>
          </cell>
          <cell r="Y919">
            <v>0.41024580633105595</v>
          </cell>
          <cell r="Z919">
            <v>7.2985627930978056E-2</v>
          </cell>
          <cell r="AA919">
            <v>2.1117921453304843E-2</v>
          </cell>
          <cell r="AC919">
            <v>0.47962550249999997</v>
          </cell>
          <cell r="AD919">
            <v>0.47291513735919999</v>
          </cell>
          <cell r="AE919">
            <v>3.8604200140800002E-2</v>
          </cell>
          <cell r="AF919">
            <v>6.8679600000000019E-3</v>
          </cell>
          <cell r="AG919">
            <v>1.9871999999999997E-3</v>
          </cell>
        </row>
        <row r="920">
          <cell r="W920">
            <v>5.0905893930763693</v>
          </cell>
          <cell r="X920">
            <v>5.0193677557126932</v>
          </cell>
          <cell r="Y920">
            <v>0.40973244904748113</v>
          </cell>
          <cell r="Z920">
            <v>7.2894298042612521E-2</v>
          </cell>
          <cell r="AA920">
            <v>2.1091495738222055E-2</v>
          </cell>
          <cell r="AC920">
            <v>0.47962550249999997</v>
          </cell>
          <cell r="AD920">
            <v>0.47291513735919999</v>
          </cell>
          <cell r="AE920">
            <v>3.8604200140800002E-2</v>
          </cell>
          <cell r="AF920">
            <v>6.8679600000000019E-3</v>
          </cell>
          <cell r="AG920">
            <v>1.9871999999999997E-3</v>
          </cell>
        </row>
        <row r="921">
          <cell r="W921">
            <v>5.0842113501639776</v>
          </cell>
          <cell r="X921">
            <v>5.0130789469978216</v>
          </cell>
          <cell r="Y921">
            <v>0.40921909176390636</v>
          </cell>
          <cell r="Z921">
            <v>7.2802968154246972E-2</v>
          </cell>
          <cell r="AA921">
            <v>2.1065070023139263E-2</v>
          </cell>
          <cell r="AC921">
            <v>0.47962550249999997</v>
          </cell>
          <cell r="AD921">
            <v>0.47291513735919999</v>
          </cell>
          <cell r="AE921">
            <v>3.8604200140800002E-2</v>
          </cell>
          <cell r="AF921">
            <v>6.8679600000000019E-3</v>
          </cell>
          <cell r="AG921">
            <v>1.9871999999999997E-3</v>
          </cell>
        </row>
        <row r="922">
          <cell r="W922">
            <v>5.0778333072515851</v>
          </cell>
          <cell r="X922">
            <v>5.0067901382829501</v>
          </cell>
          <cell r="Y922">
            <v>0.4087057344803316</v>
          </cell>
          <cell r="Z922">
            <v>7.2711638265881437E-2</v>
          </cell>
          <cell r="AA922">
            <v>2.1038644308056471E-2</v>
          </cell>
          <cell r="AC922">
            <v>0.47962550249999997</v>
          </cell>
          <cell r="AD922">
            <v>0.47291513735919999</v>
          </cell>
          <cell r="AE922">
            <v>3.8604200140800002E-2</v>
          </cell>
          <cell r="AF922">
            <v>6.8679600000000019E-3</v>
          </cell>
          <cell r="AG922">
            <v>1.9871999999999997E-3</v>
          </cell>
        </row>
        <row r="923">
          <cell r="W923">
            <v>5.0714552643391926</v>
          </cell>
          <cell r="X923">
            <v>5.0005013295680776</v>
          </cell>
          <cell r="Y923">
            <v>0.40819237719675672</v>
          </cell>
          <cell r="Z923">
            <v>7.2620308377515874E-2</v>
          </cell>
          <cell r="AA923">
            <v>2.1012218592973676E-2</v>
          </cell>
          <cell r="AC923">
            <v>0.47962550249999997</v>
          </cell>
          <cell r="AD923">
            <v>0.47291513735919999</v>
          </cell>
          <cell r="AE923">
            <v>3.8604200140800002E-2</v>
          </cell>
          <cell r="AF923">
            <v>6.8679600000000019E-3</v>
          </cell>
          <cell r="AG923">
            <v>1.9871999999999997E-3</v>
          </cell>
        </row>
        <row r="924">
          <cell r="W924">
            <v>5.0650772214268009</v>
          </cell>
          <cell r="X924">
            <v>4.994212520853206</v>
          </cell>
          <cell r="Y924">
            <v>0.40767901991318195</v>
          </cell>
          <cell r="Z924">
            <v>7.2528978489150339E-2</v>
          </cell>
          <cell r="AA924">
            <v>2.0985792877890888E-2</v>
          </cell>
          <cell r="AC924">
            <v>0.47962550249999997</v>
          </cell>
          <cell r="AD924">
            <v>0.47291513735919999</v>
          </cell>
          <cell r="AE924">
            <v>3.8604200140800002E-2</v>
          </cell>
          <cell r="AF924">
            <v>6.8679600000000019E-3</v>
          </cell>
          <cell r="AG924">
            <v>1.9871999999999997E-3</v>
          </cell>
        </row>
        <row r="925">
          <cell r="W925">
            <v>5.0586991785144084</v>
          </cell>
          <cell r="X925">
            <v>4.9879237121383344</v>
          </cell>
          <cell r="Y925">
            <v>0.40716566262960718</v>
          </cell>
          <cell r="Z925">
            <v>7.2437648600784804E-2</v>
          </cell>
          <cell r="AA925">
            <v>2.0959367162808096E-2</v>
          </cell>
          <cell r="AC925">
            <v>0.47962550249999997</v>
          </cell>
          <cell r="AD925">
            <v>0.47291513735919999</v>
          </cell>
          <cell r="AE925">
            <v>3.8604200140800002E-2</v>
          </cell>
          <cell r="AF925">
            <v>6.8679600000000019E-3</v>
          </cell>
          <cell r="AG925">
            <v>1.9871999999999997E-3</v>
          </cell>
        </row>
        <row r="926">
          <cell r="W926">
            <v>5.0523211356020168</v>
          </cell>
          <cell r="X926">
            <v>4.9816349034234628</v>
          </cell>
          <cell r="Y926">
            <v>0.40665230534603236</v>
          </cell>
          <cell r="Z926">
            <v>7.2346318712419255E-2</v>
          </cell>
          <cell r="AA926">
            <v>2.0932941447725305E-2</v>
          </cell>
          <cell r="AC926">
            <v>0.47962550249999997</v>
          </cell>
          <cell r="AD926">
            <v>0.47291513735919999</v>
          </cell>
          <cell r="AE926">
            <v>3.8604200140800002E-2</v>
          </cell>
          <cell r="AF926">
            <v>6.8679600000000019E-3</v>
          </cell>
          <cell r="AG926">
            <v>1.9871999999999997E-3</v>
          </cell>
        </row>
        <row r="927">
          <cell r="W927">
            <v>5.0459430926896252</v>
          </cell>
          <cell r="X927">
            <v>4.9753460947085912</v>
          </cell>
          <cell r="Y927">
            <v>0.40613894806245759</v>
          </cell>
          <cell r="Z927">
            <v>7.225498882405372E-2</v>
          </cell>
          <cell r="AA927">
            <v>2.0906515732642513E-2</v>
          </cell>
          <cell r="AC927">
            <v>0.47962550249999997</v>
          </cell>
          <cell r="AD927">
            <v>0.47291513735919999</v>
          </cell>
          <cell r="AE927">
            <v>3.8604200140800002E-2</v>
          </cell>
          <cell r="AF927">
            <v>6.8679600000000019E-3</v>
          </cell>
          <cell r="AG927">
            <v>1.9871999999999997E-3</v>
          </cell>
        </row>
        <row r="928">
          <cell r="W928">
            <v>5.0395650497772326</v>
          </cell>
          <cell r="X928">
            <v>4.9690572859937188</v>
          </cell>
          <cell r="Y928">
            <v>0.40562559077888283</v>
          </cell>
          <cell r="Z928">
            <v>7.2163658935688171E-2</v>
          </cell>
          <cell r="AA928">
            <v>2.0880090017559725E-2</v>
          </cell>
          <cell r="AC928">
            <v>0.47962550249999997</v>
          </cell>
          <cell r="AD928">
            <v>0.47291513735919999</v>
          </cell>
          <cell r="AE928">
            <v>3.8604200140800002E-2</v>
          </cell>
          <cell r="AF928">
            <v>6.8679600000000019E-3</v>
          </cell>
          <cell r="AG928">
            <v>1.9871999999999997E-3</v>
          </cell>
        </row>
        <row r="929">
          <cell r="W929">
            <v>5.033187006864841</v>
          </cell>
          <cell r="X929">
            <v>4.9627684772788472</v>
          </cell>
          <cell r="Y929">
            <v>0.40511223349530801</v>
          </cell>
          <cell r="Z929">
            <v>7.2072329047322636E-2</v>
          </cell>
          <cell r="AA929">
            <v>2.0853664302476933E-2</v>
          </cell>
          <cell r="AC929">
            <v>0.47962550249999997</v>
          </cell>
          <cell r="AD929">
            <v>0.47291513735919999</v>
          </cell>
          <cell r="AE929">
            <v>3.8604200140800002E-2</v>
          </cell>
          <cell r="AF929">
            <v>6.8679600000000019E-3</v>
          </cell>
          <cell r="AG929">
            <v>1.9871999999999997E-3</v>
          </cell>
        </row>
        <row r="930">
          <cell r="W930">
            <v>5.0268089639524494</v>
          </cell>
          <cell r="X930">
            <v>4.9564796685639756</v>
          </cell>
          <cell r="Y930">
            <v>0.40459887621173324</v>
          </cell>
          <cell r="Z930">
            <v>7.1980999158957087E-2</v>
          </cell>
          <cell r="AA930">
            <v>2.0827238587394142E-2</v>
          </cell>
          <cell r="AC930">
            <v>0.47962550249999997</v>
          </cell>
          <cell r="AD930">
            <v>0.47291513735919999</v>
          </cell>
          <cell r="AE930">
            <v>3.8604200140800002E-2</v>
          </cell>
          <cell r="AF930">
            <v>6.8679600000000019E-3</v>
          </cell>
          <cell r="AG930">
            <v>1.9871999999999997E-3</v>
          </cell>
        </row>
        <row r="931">
          <cell r="W931">
            <v>5.0204309210400568</v>
          </cell>
          <cell r="X931">
            <v>4.950190859849104</v>
          </cell>
          <cell r="Y931">
            <v>0.40408551892815847</v>
          </cell>
          <cell r="Z931">
            <v>7.1889669270591552E-2</v>
          </cell>
          <cell r="AA931">
            <v>2.0800812872311353E-2</v>
          </cell>
          <cell r="AC931">
            <v>0.47962550249999997</v>
          </cell>
          <cell r="AD931">
            <v>0.47291513735919999</v>
          </cell>
          <cell r="AE931">
            <v>3.8604200140800002E-2</v>
          </cell>
          <cell r="AF931">
            <v>6.8679600000000019E-3</v>
          </cell>
          <cell r="AG931">
            <v>1.9871999999999997E-3</v>
          </cell>
        </row>
        <row r="932">
          <cell r="W932">
            <v>5.0140528781276643</v>
          </cell>
          <cell r="X932">
            <v>4.9439020511342315</v>
          </cell>
          <cell r="Y932">
            <v>0.40357216164458359</v>
          </cell>
          <cell r="Z932">
            <v>7.1798339382226004E-2</v>
          </cell>
          <cell r="AA932">
            <v>2.0774387157228558E-2</v>
          </cell>
          <cell r="AC932">
            <v>0.47962550249999997</v>
          </cell>
          <cell r="AD932">
            <v>0.47291513735919999</v>
          </cell>
          <cell r="AE932">
            <v>3.8604200140800002E-2</v>
          </cell>
          <cell r="AF932">
            <v>6.8679600000000019E-3</v>
          </cell>
          <cell r="AG932">
            <v>1.9871999999999997E-3</v>
          </cell>
        </row>
        <row r="933">
          <cell r="W933">
            <v>5.0076748352152718</v>
          </cell>
          <cell r="X933">
            <v>4.9376132424193599</v>
          </cell>
          <cell r="Y933">
            <v>0.40305880436100883</v>
          </cell>
          <cell r="Z933">
            <v>7.1707009493860455E-2</v>
          </cell>
          <cell r="AA933">
            <v>2.0747961442145767E-2</v>
          </cell>
          <cell r="AC933">
            <v>0.47962550249999997</v>
          </cell>
          <cell r="AD933">
            <v>0.47291513735919999</v>
          </cell>
          <cell r="AE933">
            <v>3.8604200140800002E-2</v>
          </cell>
          <cell r="AF933">
            <v>6.8679600000000019E-3</v>
          </cell>
          <cell r="AG933">
            <v>1.9871999999999997E-3</v>
          </cell>
        </row>
        <row r="934">
          <cell r="W934">
            <v>5.0012967923028802</v>
          </cell>
          <cell r="X934">
            <v>4.9313244337044884</v>
          </cell>
          <cell r="Y934">
            <v>0.40254544707743406</v>
          </cell>
          <cell r="Z934">
            <v>7.161567960549492E-2</v>
          </cell>
          <cell r="AA934">
            <v>2.0721535727062975E-2</v>
          </cell>
          <cell r="AC934">
            <v>0.47962550249999997</v>
          </cell>
          <cell r="AD934">
            <v>0.47291513735919999</v>
          </cell>
          <cell r="AE934">
            <v>3.8604200140800002E-2</v>
          </cell>
          <cell r="AF934">
            <v>6.8679600000000019E-3</v>
          </cell>
          <cell r="AG934">
            <v>1.9871999999999997E-3</v>
          </cell>
        </row>
        <row r="935">
          <cell r="W935">
            <v>4.9949187493904885</v>
          </cell>
          <cell r="X935">
            <v>4.9250356249896168</v>
          </cell>
          <cell r="Y935">
            <v>0.40203208979385924</v>
          </cell>
          <cell r="Z935">
            <v>7.1524349717129371E-2</v>
          </cell>
          <cell r="AA935">
            <v>2.0695110011980187E-2</v>
          </cell>
          <cell r="AC935">
            <v>0.47962550249999997</v>
          </cell>
          <cell r="AD935">
            <v>0.47291513735919999</v>
          </cell>
          <cell r="AE935">
            <v>3.8604200140800002E-2</v>
          </cell>
          <cell r="AF935">
            <v>6.8679600000000019E-3</v>
          </cell>
          <cell r="AG935">
            <v>1.9871999999999997E-3</v>
          </cell>
        </row>
        <row r="936">
          <cell r="W936">
            <v>4.988540706478096</v>
          </cell>
          <cell r="X936">
            <v>4.9187468162747452</v>
          </cell>
          <cell r="Y936">
            <v>0.40151873251028447</v>
          </cell>
          <cell r="Z936">
            <v>7.1433019828763836E-2</v>
          </cell>
          <cell r="AA936">
            <v>2.0668684296897395E-2</v>
          </cell>
          <cell r="AC936">
            <v>0.47962550249999997</v>
          </cell>
          <cell r="AD936">
            <v>0.47291513735919999</v>
          </cell>
          <cell r="AE936">
            <v>3.8604200140800002E-2</v>
          </cell>
          <cell r="AF936">
            <v>6.8679600000000019E-3</v>
          </cell>
          <cell r="AG936">
            <v>1.9871999999999997E-3</v>
          </cell>
        </row>
        <row r="937">
          <cell r="W937">
            <v>4.9821626635657035</v>
          </cell>
          <cell r="X937">
            <v>4.9124580075598718</v>
          </cell>
          <cell r="Y937">
            <v>0.40100537522670965</v>
          </cell>
          <cell r="Z937">
            <v>7.1341689940398287E-2</v>
          </cell>
          <cell r="AA937">
            <v>2.06422585818146E-2</v>
          </cell>
          <cell r="AC937">
            <v>0.47962550249999997</v>
          </cell>
          <cell r="AD937">
            <v>0.47291513735919999</v>
          </cell>
          <cell r="AE937">
            <v>3.8604200140800002E-2</v>
          </cell>
          <cell r="AF937">
            <v>6.8679600000000019E-3</v>
          </cell>
          <cell r="AG937">
            <v>1.9871999999999997E-3</v>
          </cell>
        </row>
        <row r="938">
          <cell r="W938">
            <v>4.9757846206533118</v>
          </cell>
          <cell r="X938">
            <v>4.9061691988450002</v>
          </cell>
          <cell r="Y938">
            <v>0.40049201794313483</v>
          </cell>
          <cell r="Z938">
            <v>7.1250360052032738E-2</v>
          </cell>
          <cell r="AA938">
            <v>2.0615832866731812E-2</v>
          </cell>
          <cell r="AC938">
            <v>0.47962550249999997</v>
          </cell>
          <cell r="AD938">
            <v>0.47291513735919999</v>
          </cell>
          <cell r="AE938">
            <v>3.8604200140800002E-2</v>
          </cell>
          <cell r="AF938">
            <v>6.8679600000000019E-3</v>
          </cell>
          <cell r="AG938">
            <v>1.9871999999999997E-3</v>
          </cell>
        </row>
        <row r="939">
          <cell r="W939">
            <v>4.9694065777409193</v>
          </cell>
          <cell r="X939">
            <v>4.8998803901301287</v>
          </cell>
          <cell r="Y939">
            <v>0.39997866065956006</v>
          </cell>
          <cell r="Z939">
            <v>7.1159030163667203E-2</v>
          </cell>
          <cell r="AA939">
            <v>2.058940715164902E-2</v>
          </cell>
          <cell r="AC939">
            <v>0.47962550249999997</v>
          </cell>
          <cell r="AD939">
            <v>0.47291513735919999</v>
          </cell>
          <cell r="AE939">
            <v>3.8604200140800002E-2</v>
          </cell>
          <cell r="AF939">
            <v>6.8679600000000019E-3</v>
          </cell>
          <cell r="AG939">
            <v>1.9871999999999997E-3</v>
          </cell>
        </row>
        <row r="940">
          <cell r="W940">
            <v>4.9630285348285277</v>
          </cell>
          <cell r="X940">
            <v>4.8935915814152571</v>
          </cell>
          <cell r="Y940">
            <v>0.39946530337598529</v>
          </cell>
          <cell r="Z940">
            <v>7.1067700275301654E-2</v>
          </cell>
          <cell r="AA940">
            <v>2.0562981436566229E-2</v>
          </cell>
          <cell r="AC940">
            <v>0.47962550249999997</v>
          </cell>
          <cell r="AD940">
            <v>0.47291513735919999</v>
          </cell>
          <cell r="AE940">
            <v>3.8604200140800002E-2</v>
          </cell>
          <cell r="AF940">
            <v>6.8679600000000019E-3</v>
          </cell>
          <cell r="AG940">
            <v>1.9871999999999997E-3</v>
          </cell>
        </row>
        <row r="941">
          <cell r="W941">
            <v>4.956650491916136</v>
          </cell>
          <cell r="X941">
            <v>4.8873027727003855</v>
          </cell>
          <cell r="Y941">
            <v>0.39895194609241047</v>
          </cell>
          <cell r="Z941">
            <v>7.0976370386936119E-2</v>
          </cell>
          <cell r="AA941">
            <v>2.0536555721483437E-2</v>
          </cell>
          <cell r="AC941">
            <v>0.47962550249999997</v>
          </cell>
          <cell r="AD941">
            <v>0.47291513735919999</v>
          </cell>
          <cell r="AE941">
            <v>3.8604200140800002E-2</v>
          </cell>
          <cell r="AF941">
            <v>6.8679600000000019E-3</v>
          </cell>
          <cell r="AG941">
            <v>1.9871999999999997E-3</v>
          </cell>
        </row>
        <row r="942">
          <cell r="W942">
            <v>4.9502724490037426</v>
          </cell>
          <cell r="X942">
            <v>4.881013963985513</v>
          </cell>
          <cell r="Y942">
            <v>0.39843858880883565</v>
          </cell>
          <cell r="Z942">
            <v>7.088504049857057E-2</v>
          </cell>
          <cell r="AA942">
            <v>2.0510130006400645E-2</v>
          </cell>
          <cell r="AC942">
            <v>0.47962550249999997</v>
          </cell>
          <cell r="AD942">
            <v>0.47291513735919999</v>
          </cell>
          <cell r="AE942">
            <v>3.8604200140800002E-2</v>
          </cell>
          <cell r="AF942">
            <v>6.8679600000000019E-3</v>
          </cell>
          <cell r="AG942">
            <v>1.9871999999999997E-3</v>
          </cell>
        </row>
        <row r="943">
          <cell r="W943">
            <v>4.943894406091351</v>
          </cell>
          <cell r="X943">
            <v>4.8747251552706414</v>
          </cell>
          <cell r="Y943">
            <v>0.39792523152526088</v>
          </cell>
          <cell r="Z943">
            <v>7.0793710610205021E-2</v>
          </cell>
          <cell r="AA943">
            <v>2.0483704291317854E-2</v>
          </cell>
          <cell r="AC943">
            <v>0.47962550249999997</v>
          </cell>
          <cell r="AD943">
            <v>0.47291513735919999</v>
          </cell>
          <cell r="AE943">
            <v>3.8604200140800002E-2</v>
          </cell>
          <cell r="AF943">
            <v>6.8679600000000019E-3</v>
          </cell>
          <cell r="AG943">
            <v>1.9871999999999997E-3</v>
          </cell>
        </row>
        <row r="944">
          <cell r="W944">
            <v>4.9375163631789585</v>
          </cell>
          <cell r="X944">
            <v>4.8684363465557698</v>
          </cell>
          <cell r="Y944">
            <v>0.39741187424168606</v>
          </cell>
          <cell r="Z944">
            <v>7.0702380721839486E-2</v>
          </cell>
          <cell r="AA944">
            <v>2.0457278576235062E-2</v>
          </cell>
          <cell r="AC944">
            <v>0.47962550249999997</v>
          </cell>
          <cell r="AD944">
            <v>0.47291513735919999</v>
          </cell>
          <cell r="AE944">
            <v>3.8604200140800002E-2</v>
          </cell>
          <cell r="AF944">
            <v>6.8679600000000019E-3</v>
          </cell>
          <cell r="AG944">
            <v>1.9871999999999997E-3</v>
          </cell>
        </row>
        <row r="945">
          <cell r="W945">
            <v>4.9311383202665668</v>
          </cell>
          <cell r="X945">
            <v>4.8621475378408974</v>
          </cell>
          <cell r="Y945">
            <v>0.39689851695811129</v>
          </cell>
          <cell r="Z945">
            <v>7.0611050833473937E-2</v>
          </cell>
          <cell r="AA945">
            <v>2.043085286115227E-2</v>
          </cell>
          <cell r="AC945">
            <v>0.47962550249999997</v>
          </cell>
          <cell r="AD945">
            <v>0.47291513735919999</v>
          </cell>
          <cell r="AE945">
            <v>3.8604200140800002E-2</v>
          </cell>
          <cell r="AF945">
            <v>6.8679600000000019E-3</v>
          </cell>
          <cell r="AG945">
            <v>1.9871999999999997E-3</v>
          </cell>
        </row>
        <row r="946">
          <cell r="W946">
            <v>4.9247602773541752</v>
          </cell>
          <cell r="X946">
            <v>4.8558587291260258</v>
          </cell>
          <cell r="Y946">
            <v>0.39638515967453652</v>
          </cell>
          <cell r="Z946">
            <v>7.0519720945108402E-2</v>
          </cell>
          <cell r="AA946">
            <v>2.0404427146069482E-2</v>
          </cell>
          <cell r="AC946">
            <v>0.47962550249999997</v>
          </cell>
          <cell r="AD946">
            <v>0.47291513735919999</v>
          </cell>
          <cell r="AE946">
            <v>3.8604200140800002E-2</v>
          </cell>
          <cell r="AF946">
            <v>6.8679600000000019E-3</v>
          </cell>
          <cell r="AG946">
            <v>1.9871999999999997E-3</v>
          </cell>
        </row>
        <row r="947">
          <cell r="W947">
            <v>4.9183822344417827</v>
          </cell>
          <cell r="X947">
            <v>4.8495699204111542</v>
          </cell>
          <cell r="Y947">
            <v>0.3958718023909617</v>
          </cell>
          <cell r="Z947">
            <v>7.0428391056742853E-2</v>
          </cell>
          <cell r="AA947">
            <v>2.0378001430986691E-2</v>
          </cell>
          <cell r="AC947">
            <v>0.47962550249999997</v>
          </cell>
          <cell r="AD947">
            <v>0.47291513735919999</v>
          </cell>
          <cell r="AE947">
            <v>3.8604200140800002E-2</v>
          </cell>
          <cell r="AF947">
            <v>6.8679600000000019E-3</v>
          </cell>
          <cell r="AG947">
            <v>1.9871999999999997E-3</v>
          </cell>
        </row>
        <row r="948">
          <cell r="W948">
            <v>4.9120041915293911</v>
          </cell>
          <cell r="X948">
            <v>4.8432811116962826</v>
          </cell>
          <cell r="Y948">
            <v>0.39535844510738694</v>
          </cell>
          <cell r="Z948">
            <v>7.0337061168377318E-2</v>
          </cell>
          <cell r="AA948">
            <v>2.0351575715903899E-2</v>
          </cell>
          <cell r="AC948">
            <v>0.47962550249999997</v>
          </cell>
          <cell r="AD948">
            <v>0.47291513735919999</v>
          </cell>
          <cell r="AE948">
            <v>3.8604200140800002E-2</v>
          </cell>
          <cell r="AF948">
            <v>6.8679600000000019E-3</v>
          </cell>
          <cell r="AG948">
            <v>1.9871999999999997E-3</v>
          </cell>
        </row>
        <row r="949">
          <cell r="W949">
            <v>4.9056261486169994</v>
          </cell>
          <cell r="X949">
            <v>4.836992302981411</v>
          </cell>
          <cell r="Y949">
            <v>0.39484508782381217</v>
          </cell>
          <cell r="Z949">
            <v>7.0245731280011783E-2</v>
          </cell>
          <cell r="AA949">
            <v>2.0325150000821111E-2</v>
          </cell>
          <cell r="AC949">
            <v>0.47962550249999997</v>
          </cell>
          <cell r="AD949">
            <v>0.47291513735919999</v>
          </cell>
          <cell r="AE949">
            <v>3.8604200140800002E-2</v>
          </cell>
          <cell r="AF949">
            <v>6.8679600000000019E-3</v>
          </cell>
          <cell r="AG949">
            <v>1.9871999999999997E-3</v>
          </cell>
        </row>
        <row r="950">
          <cell r="W950">
            <v>4.899248105704606</v>
          </cell>
          <cell r="X950">
            <v>4.8307034942665386</v>
          </cell>
          <cell r="Y950">
            <v>0.39433173054023729</v>
          </cell>
          <cell r="Z950">
            <v>7.0154401391646221E-2</v>
          </cell>
          <cell r="AA950">
            <v>2.0298724285738316E-2</v>
          </cell>
          <cell r="AC950">
            <v>0.47962550249999997</v>
          </cell>
          <cell r="AD950">
            <v>0.47291513735919999</v>
          </cell>
          <cell r="AE950">
            <v>3.8604200140800002E-2</v>
          </cell>
          <cell r="AF950">
            <v>6.8679600000000019E-3</v>
          </cell>
          <cell r="AG950">
            <v>1.9871999999999997E-3</v>
          </cell>
        </row>
        <row r="951">
          <cell r="W951">
            <v>4.8928700627922144</v>
          </cell>
          <cell r="X951">
            <v>4.824414685551667</v>
          </cell>
          <cell r="Y951">
            <v>0.39381837325666252</v>
          </cell>
          <cell r="Z951">
            <v>7.0063071503280686E-2</v>
          </cell>
          <cell r="AA951">
            <v>2.0272298570655524E-2</v>
          </cell>
          <cell r="AC951">
            <v>0.47962550249999997</v>
          </cell>
          <cell r="AD951">
            <v>0.47291513735919999</v>
          </cell>
          <cell r="AE951">
            <v>3.8604200140800002E-2</v>
          </cell>
          <cell r="AF951">
            <v>6.8679600000000019E-3</v>
          </cell>
          <cell r="AG951">
            <v>1.9871999999999997E-3</v>
          </cell>
        </row>
        <row r="952">
          <cell r="W952">
            <v>4.8864920198798227</v>
          </cell>
          <cell r="X952">
            <v>4.8181258768367954</v>
          </cell>
          <cell r="Y952">
            <v>0.39330501597308776</v>
          </cell>
          <cell r="Z952">
            <v>6.9971741614915137E-2</v>
          </cell>
          <cell r="AA952">
            <v>2.0245872855572732E-2</v>
          </cell>
          <cell r="AC952">
            <v>0.47962550249999997</v>
          </cell>
          <cell r="AD952">
            <v>0.47291513735919999</v>
          </cell>
          <cell r="AE952">
            <v>3.8604200140800002E-2</v>
          </cell>
          <cell r="AF952">
            <v>6.8679600000000019E-3</v>
          </cell>
          <cell r="AG952">
            <v>1.9871999999999997E-3</v>
          </cell>
        </row>
        <row r="953">
          <cell r="W953">
            <v>4.8801139769674302</v>
          </cell>
          <cell r="X953">
            <v>4.8118370681219238</v>
          </cell>
          <cell r="Y953">
            <v>0.39279165868951299</v>
          </cell>
          <cell r="Z953">
            <v>6.9880411726549602E-2</v>
          </cell>
          <cell r="AA953">
            <v>2.0219447140489944E-2</v>
          </cell>
          <cell r="AC953">
            <v>0.47962550249999997</v>
          </cell>
          <cell r="AD953">
            <v>0.47291513735919999</v>
          </cell>
          <cell r="AE953">
            <v>3.8604200140800002E-2</v>
          </cell>
          <cell r="AF953">
            <v>6.8679600000000019E-3</v>
          </cell>
          <cell r="AG953">
            <v>1.9871999999999997E-3</v>
          </cell>
        </row>
        <row r="954">
          <cell r="W954">
            <v>4.8737359340550386</v>
          </cell>
          <cell r="X954">
            <v>4.8055482594070513</v>
          </cell>
          <cell r="Y954">
            <v>0.39227830140593817</v>
          </cell>
          <cell r="Z954">
            <v>6.9789081838184067E-2</v>
          </cell>
          <cell r="AA954">
            <v>2.0193021425407152E-2</v>
          </cell>
          <cell r="AC954">
            <v>0.47962550249999997</v>
          </cell>
          <cell r="AD954">
            <v>0.47291513735919999</v>
          </cell>
          <cell r="AE954">
            <v>3.8604200140800002E-2</v>
          </cell>
          <cell r="AF954">
            <v>6.8679600000000019E-3</v>
          </cell>
          <cell r="AG954">
            <v>1.9871999999999997E-3</v>
          </cell>
        </row>
        <row r="955">
          <cell r="W955">
            <v>4.8673578911426461</v>
          </cell>
          <cell r="X955">
            <v>4.7992594506921797</v>
          </cell>
          <cell r="Y955">
            <v>0.3917649441223634</v>
          </cell>
          <cell r="Z955">
            <v>6.9697751949818518E-2</v>
          </cell>
          <cell r="AA955">
            <v>2.0166595710324361E-2</v>
          </cell>
          <cell r="AC955">
            <v>0.47962550249999997</v>
          </cell>
          <cell r="AD955">
            <v>0.47291513735919999</v>
          </cell>
          <cell r="AE955">
            <v>3.8604200140800002E-2</v>
          </cell>
          <cell r="AF955">
            <v>6.8679600000000019E-3</v>
          </cell>
          <cell r="AG955">
            <v>1.9871999999999997E-3</v>
          </cell>
        </row>
        <row r="956">
          <cell r="W956">
            <v>4.8609798482302544</v>
          </cell>
          <cell r="X956">
            <v>4.7929706419773082</v>
          </cell>
          <cell r="Y956">
            <v>0.39125158683878863</v>
          </cell>
          <cell r="Z956">
            <v>6.9606422061452983E-2</v>
          </cell>
          <cell r="AA956">
            <v>2.0140169995241573E-2</v>
          </cell>
          <cell r="AC956">
            <v>0.47962550249999997</v>
          </cell>
          <cell r="AD956">
            <v>0.47291513735919999</v>
          </cell>
          <cell r="AE956">
            <v>3.8604200140800002E-2</v>
          </cell>
          <cell r="AF956">
            <v>6.8679600000000019E-3</v>
          </cell>
          <cell r="AG956">
            <v>1.9871999999999997E-3</v>
          </cell>
        </row>
        <row r="957">
          <cell r="W957">
            <v>4.8546018053178628</v>
          </cell>
          <cell r="X957">
            <v>4.7866818332624366</v>
          </cell>
          <cell r="Y957">
            <v>0.39073822955521381</v>
          </cell>
          <cell r="Z957">
            <v>6.9515092173087434E-2</v>
          </cell>
          <cell r="AA957">
            <v>2.0113744280158781E-2</v>
          </cell>
          <cell r="AC957">
            <v>0.47962550249999997</v>
          </cell>
          <cell r="AD957">
            <v>0.47291513735919999</v>
          </cell>
          <cell r="AE957">
            <v>3.8604200140800002E-2</v>
          </cell>
          <cell r="AF957">
            <v>6.8679600000000019E-3</v>
          </cell>
          <cell r="AG957">
            <v>1.9871999999999997E-3</v>
          </cell>
        </row>
        <row r="958">
          <cell r="W958">
            <v>4.8482237624054703</v>
          </cell>
          <cell r="X958">
            <v>4.780393024547565</v>
          </cell>
          <cell r="Y958">
            <v>0.39022487227163904</v>
          </cell>
          <cell r="Z958">
            <v>6.9423762284721899E-2</v>
          </cell>
          <cell r="AA958">
            <v>2.0087318565075989E-2</v>
          </cell>
          <cell r="AC958">
            <v>0.47962550249999997</v>
          </cell>
          <cell r="AD958">
            <v>0.47291513735919999</v>
          </cell>
          <cell r="AE958">
            <v>3.8604200140800002E-2</v>
          </cell>
          <cell r="AF958">
            <v>6.8679600000000019E-3</v>
          </cell>
          <cell r="AG958">
            <v>1.9871999999999997E-3</v>
          </cell>
        </row>
        <row r="959">
          <cell r="W959">
            <v>4.8418457194930786</v>
          </cell>
          <cell r="X959">
            <v>4.7741042158326934</v>
          </cell>
          <cell r="Y959">
            <v>0.38971151498806428</v>
          </cell>
          <cell r="Z959">
            <v>6.933243239635635E-2</v>
          </cell>
          <cell r="AA959">
            <v>2.0060892849993198E-2</v>
          </cell>
          <cell r="AC959">
            <v>0.47962550249999997</v>
          </cell>
          <cell r="AD959">
            <v>0.47291513735919999</v>
          </cell>
          <cell r="AE959">
            <v>3.8604200140800002E-2</v>
          </cell>
          <cell r="AF959">
            <v>6.8679600000000019E-3</v>
          </cell>
          <cell r="AG959">
            <v>1.9871999999999997E-3</v>
          </cell>
        </row>
        <row r="960">
          <cell r="W960">
            <v>4.835467676580687</v>
          </cell>
          <cell r="X960">
            <v>4.7678154071178218</v>
          </cell>
          <cell r="Y960">
            <v>0.38919815770448946</v>
          </cell>
          <cell r="Z960">
            <v>6.9241102507990815E-2</v>
          </cell>
          <cell r="AA960">
            <v>2.0034467134910409E-2</v>
          </cell>
          <cell r="AC960">
            <v>0.47962550249999997</v>
          </cell>
          <cell r="AD960">
            <v>0.47291513735919999</v>
          </cell>
          <cell r="AE960">
            <v>3.8604200140800002E-2</v>
          </cell>
          <cell r="AF960">
            <v>6.8679600000000019E-3</v>
          </cell>
          <cell r="AG960">
            <v>1.9871999999999997E-3</v>
          </cell>
        </row>
        <row r="961">
          <cell r="W961">
            <v>4.8290896336682927</v>
          </cell>
          <cell r="X961">
            <v>4.7615265984029485</v>
          </cell>
          <cell r="Y961">
            <v>0.38868480042091458</v>
          </cell>
          <cell r="Z961">
            <v>6.9149772619625252E-2</v>
          </cell>
          <cell r="AA961">
            <v>2.0008041419827611E-2</v>
          </cell>
          <cell r="AC961">
            <v>0.47962550249999997</v>
          </cell>
          <cell r="AD961">
            <v>0.47291513735919999</v>
          </cell>
          <cell r="AE961">
            <v>3.8604200140800002E-2</v>
          </cell>
          <cell r="AF961">
            <v>6.8679600000000019E-3</v>
          </cell>
          <cell r="AG961">
            <v>1.9871999999999997E-3</v>
          </cell>
        </row>
        <row r="962">
          <cell r="W962">
            <v>4.8227115907559011</v>
          </cell>
          <cell r="X962">
            <v>4.755237789688076</v>
          </cell>
          <cell r="Y962">
            <v>0.38817144313733976</v>
          </cell>
          <cell r="Z962">
            <v>6.9058442731259703E-2</v>
          </cell>
          <cell r="AA962">
            <v>1.9981615704744819E-2</v>
          </cell>
          <cell r="AC962">
            <v>0.47962550249999997</v>
          </cell>
          <cell r="AD962">
            <v>0.47291513735919999</v>
          </cell>
          <cell r="AE962">
            <v>3.8604200140800002E-2</v>
          </cell>
          <cell r="AF962">
            <v>6.8679600000000019E-3</v>
          </cell>
          <cell r="AG962">
            <v>1.9871999999999997E-3</v>
          </cell>
        </row>
        <row r="963">
          <cell r="W963">
            <v>4.8163335478435094</v>
          </cell>
          <cell r="X963">
            <v>4.7489489809732044</v>
          </cell>
          <cell r="Y963">
            <v>0.38765808585376499</v>
          </cell>
          <cell r="Z963">
            <v>6.8967112842894168E-2</v>
          </cell>
          <cell r="AA963">
            <v>1.9955189989662028E-2</v>
          </cell>
          <cell r="AC963">
            <v>0.47962550249999997</v>
          </cell>
          <cell r="AD963">
            <v>0.47291513735919999</v>
          </cell>
          <cell r="AE963">
            <v>3.8604200140800002E-2</v>
          </cell>
          <cell r="AF963">
            <v>6.8679600000000019E-3</v>
          </cell>
          <cell r="AG963">
            <v>1.9871999999999997E-3</v>
          </cell>
        </row>
        <row r="964">
          <cell r="W964">
            <v>4.8099555049311169</v>
          </cell>
          <cell r="X964">
            <v>4.7426601722583328</v>
          </cell>
          <cell r="Y964">
            <v>0.38714472857019022</v>
          </cell>
          <cell r="Z964">
            <v>6.8875782954528619E-2</v>
          </cell>
          <cell r="AA964">
            <v>1.9928764274579239E-2</v>
          </cell>
          <cell r="AC964">
            <v>0.47962550249999997</v>
          </cell>
          <cell r="AD964">
            <v>0.47291513735919999</v>
          </cell>
          <cell r="AE964">
            <v>3.8604200140800002E-2</v>
          </cell>
          <cell r="AF964">
            <v>6.8679600000000019E-3</v>
          </cell>
          <cell r="AG964">
            <v>1.9871999999999997E-3</v>
          </cell>
        </row>
        <row r="965">
          <cell r="W965">
            <v>4.8035774620187253</v>
          </cell>
          <cell r="X965">
            <v>4.7363713635434612</v>
          </cell>
          <cell r="Y965">
            <v>0.38663137128661546</v>
          </cell>
          <cell r="Z965">
            <v>6.8784453066163084E-2</v>
          </cell>
          <cell r="AA965">
            <v>1.9902338559496448E-2</v>
          </cell>
          <cell r="AC965">
            <v>0.47962550249999997</v>
          </cell>
          <cell r="AD965">
            <v>0.47291513735919999</v>
          </cell>
          <cell r="AE965">
            <v>3.8604200140800002E-2</v>
          </cell>
          <cell r="AF965">
            <v>6.8679600000000019E-3</v>
          </cell>
          <cell r="AG965">
            <v>1.9871999999999997E-3</v>
          </cell>
        </row>
        <row r="966">
          <cell r="W966">
            <v>4.7971994191063327</v>
          </cell>
          <cell r="X966">
            <v>4.7300825548285896</v>
          </cell>
          <cell r="Y966">
            <v>0.38611801400304063</v>
          </cell>
          <cell r="Z966">
            <v>6.8693123177797549E-2</v>
          </cell>
          <cell r="AA966">
            <v>1.9875912844413656E-2</v>
          </cell>
          <cell r="AC966">
            <v>0.47962550249999997</v>
          </cell>
          <cell r="AD966">
            <v>0.47291513735919999</v>
          </cell>
          <cell r="AE966">
            <v>3.8604200140800002E-2</v>
          </cell>
          <cell r="AF966">
            <v>6.8679600000000019E-3</v>
          </cell>
          <cell r="AG966">
            <v>1.9871999999999997E-3</v>
          </cell>
        </row>
        <row r="967">
          <cell r="W967">
            <v>4.7908213761939411</v>
          </cell>
          <cell r="X967">
            <v>4.7237937461137181</v>
          </cell>
          <cell r="Y967">
            <v>0.38560465671946587</v>
          </cell>
          <cell r="Z967">
            <v>6.8601793289432E-2</v>
          </cell>
          <cell r="AA967">
            <v>1.9849487129330868E-2</v>
          </cell>
          <cell r="AC967">
            <v>0.47962550249999997</v>
          </cell>
          <cell r="AD967">
            <v>0.47291513735919999</v>
          </cell>
          <cell r="AE967">
            <v>3.8604200140800002E-2</v>
          </cell>
          <cell r="AF967">
            <v>6.8679600000000019E-3</v>
          </cell>
          <cell r="AG967">
            <v>1.9871999999999997E-3</v>
          </cell>
        </row>
        <row r="968">
          <cell r="W968">
            <v>4.7844433332815495</v>
          </cell>
          <cell r="X968">
            <v>4.7175049373988465</v>
          </cell>
          <cell r="Y968">
            <v>0.3850912994358911</v>
          </cell>
          <cell r="Z968">
            <v>6.8510463401066465E-2</v>
          </cell>
          <cell r="AA968">
            <v>1.9823061414248076E-2</v>
          </cell>
          <cell r="AC968">
            <v>0.47962550249999997</v>
          </cell>
          <cell r="AD968">
            <v>0.47291513735919999</v>
          </cell>
          <cell r="AE968">
            <v>3.8604200140800002E-2</v>
          </cell>
          <cell r="AF968">
            <v>6.8679600000000019E-3</v>
          </cell>
          <cell r="AG968">
            <v>1.9871999999999997E-3</v>
          </cell>
        </row>
        <row r="969">
          <cell r="W969">
            <v>4.7780652903691561</v>
          </cell>
          <cell r="X969">
            <v>4.711216128683974</v>
          </cell>
          <cell r="Y969">
            <v>0.38457794215231622</v>
          </cell>
          <cell r="Z969">
            <v>6.8419133512700903E-2</v>
          </cell>
          <cell r="AA969">
            <v>1.9796635699165281E-2</v>
          </cell>
          <cell r="AC969">
            <v>0.47962550249999997</v>
          </cell>
          <cell r="AD969">
            <v>0.47291513735919999</v>
          </cell>
          <cell r="AE969">
            <v>3.8604200140800002E-2</v>
          </cell>
          <cell r="AF969">
            <v>6.8679600000000019E-3</v>
          </cell>
          <cell r="AG969">
            <v>1.9871999999999997E-3</v>
          </cell>
        </row>
        <row r="970">
          <cell r="W970">
            <v>4.7716872474567644</v>
          </cell>
          <cell r="X970">
            <v>4.7049273199691024</v>
          </cell>
          <cell r="Y970">
            <v>0.38406458486874145</v>
          </cell>
          <cell r="Z970">
            <v>6.8327803624335368E-2</v>
          </cell>
          <cell r="AA970">
            <v>1.977020998408249E-2</v>
          </cell>
          <cell r="AC970">
            <v>0.47962550249999997</v>
          </cell>
          <cell r="AD970">
            <v>0.47291513735919999</v>
          </cell>
          <cell r="AE970">
            <v>3.8604200140800002E-2</v>
          </cell>
          <cell r="AF970">
            <v>6.8679600000000019E-3</v>
          </cell>
          <cell r="AG970">
            <v>1.9871999999999997E-3</v>
          </cell>
        </row>
        <row r="971">
          <cell r="W971">
            <v>4.7653092045443728</v>
          </cell>
          <cell r="X971">
            <v>4.6986385112542299</v>
          </cell>
          <cell r="Y971">
            <v>0.38355122758516669</v>
          </cell>
          <cell r="Z971">
            <v>6.8236473735969833E-2</v>
          </cell>
          <cell r="AA971">
            <v>1.9743784268999701E-2</v>
          </cell>
          <cell r="AC971">
            <v>0.47962550249999997</v>
          </cell>
          <cell r="AD971">
            <v>0.47291513735919999</v>
          </cell>
          <cell r="AE971">
            <v>3.8604200140800002E-2</v>
          </cell>
          <cell r="AF971">
            <v>6.8679600000000019E-3</v>
          </cell>
          <cell r="AG971">
            <v>1.9871999999999997E-3</v>
          </cell>
        </row>
        <row r="972">
          <cell r="W972">
            <v>4.7589311616319803</v>
          </cell>
          <cell r="X972">
            <v>4.6923497025393583</v>
          </cell>
          <cell r="Y972">
            <v>0.38303787030159187</v>
          </cell>
          <cell r="Z972">
            <v>6.8145143847604284E-2</v>
          </cell>
          <cell r="AA972">
            <v>1.971735855391691E-2</v>
          </cell>
          <cell r="AC972">
            <v>0.47962550249999997</v>
          </cell>
          <cell r="AD972">
            <v>0.47291513735919999</v>
          </cell>
          <cell r="AE972">
            <v>3.8604200140800002E-2</v>
          </cell>
          <cell r="AF972">
            <v>6.8679600000000019E-3</v>
          </cell>
          <cell r="AG972">
            <v>1.9871999999999997E-3</v>
          </cell>
        </row>
        <row r="973">
          <cell r="W973">
            <v>4.7525531187195886</v>
          </cell>
          <cell r="X973">
            <v>4.6860608938244868</v>
          </cell>
          <cell r="Y973">
            <v>0.3825245130180171</v>
          </cell>
          <cell r="Z973">
            <v>6.8053813959238749E-2</v>
          </cell>
          <cell r="AA973">
            <v>1.9690932838834118E-2</v>
          </cell>
          <cell r="AC973">
            <v>0.47962550249999997</v>
          </cell>
          <cell r="AD973">
            <v>0.47291513735919999</v>
          </cell>
          <cell r="AE973">
            <v>3.8604200140800002E-2</v>
          </cell>
          <cell r="AF973">
            <v>6.8679600000000019E-3</v>
          </cell>
          <cell r="AG973">
            <v>1.9871999999999997E-3</v>
          </cell>
        </row>
        <row r="974">
          <cell r="W974">
            <v>4.746175075807197</v>
          </cell>
          <cell r="X974">
            <v>4.6797720851096152</v>
          </cell>
          <cell r="Y974">
            <v>0.38201115573444233</v>
          </cell>
          <cell r="Z974">
            <v>6.79624840708732E-2</v>
          </cell>
          <cell r="AA974">
            <v>1.966450712375133E-2</v>
          </cell>
          <cell r="AC974">
            <v>0.47962550249999997</v>
          </cell>
          <cell r="AD974">
            <v>0.47291513735919999</v>
          </cell>
          <cell r="AE974">
            <v>3.8604200140800002E-2</v>
          </cell>
          <cell r="AF974">
            <v>6.8679600000000019E-3</v>
          </cell>
          <cell r="AG974">
            <v>1.9871999999999997E-3</v>
          </cell>
        </row>
        <row r="975">
          <cell r="W975">
            <v>4.7397970328948045</v>
          </cell>
          <cell r="X975">
            <v>4.6734832763947436</v>
          </cell>
          <cell r="Y975">
            <v>0.38149779845086751</v>
          </cell>
          <cell r="Z975">
            <v>6.7871154182507665E-2</v>
          </cell>
          <cell r="AA975">
            <v>1.9638081408668538E-2</v>
          </cell>
          <cell r="AC975">
            <v>0.47962550249999997</v>
          </cell>
          <cell r="AD975">
            <v>0.47291513735919999</v>
          </cell>
          <cell r="AE975">
            <v>3.8604200140800002E-2</v>
          </cell>
          <cell r="AF975">
            <v>6.8679600000000019E-3</v>
          </cell>
          <cell r="AG975">
            <v>1.9871999999999997E-3</v>
          </cell>
        </row>
        <row r="976">
          <cell r="W976">
            <v>4.7334189899824128</v>
          </cell>
          <cell r="X976">
            <v>4.667194467679872</v>
          </cell>
          <cell r="Y976">
            <v>0.38098444116729274</v>
          </cell>
          <cell r="Z976">
            <v>6.7779824294142116E-2</v>
          </cell>
          <cell r="AA976">
            <v>1.9611655693585747E-2</v>
          </cell>
          <cell r="AC976">
            <v>0.47962550249999997</v>
          </cell>
          <cell r="AD976">
            <v>0.47291513735919999</v>
          </cell>
          <cell r="AE976">
            <v>3.8604200140800002E-2</v>
          </cell>
          <cell r="AF976">
            <v>6.8679600000000019E-3</v>
          </cell>
          <cell r="AG976">
            <v>1.9871999999999997E-3</v>
          </cell>
        </row>
        <row r="977">
          <cell r="W977">
            <v>4.7270409470700203</v>
          </cell>
          <cell r="X977">
            <v>4.6609056589650004</v>
          </cell>
          <cell r="Y977">
            <v>0.38047108388371798</v>
          </cell>
          <cell r="Z977">
            <v>6.7688494405776581E-2</v>
          </cell>
          <cell r="AA977">
            <v>1.9585229978502955E-2</v>
          </cell>
          <cell r="AC977">
            <v>0.47962550249999997</v>
          </cell>
          <cell r="AD977">
            <v>0.47291513735919999</v>
          </cell>
          <cell r="AE977">
            <v>3.8604200140800002E-2</v>
          </cell>
          <cell r="AF977">
            <v>6.8679600000000019E-3</v>
          </cell>
          <cell r="AG977">
            <v>1.9871999999999997E-3</v>
          </cell>
        </row>
        <row r="978">
          <cell r="W978">
            <v>4.7206629041576287</v>
          </cell>
          <cell r="X978">
            <v>4.6546168502501288</v>
          </cell>
          <cell r="Y978">
            <v>0.37995772660014321</v>
          </cell>
          <cell r="Z978">
            <v>6.7597164517411032E-2</v>
          </cell>
          <cell r="AA978">
            <v>1.9558804263420167E-2</v>
          </cell>
          <cell r="AC978">
            <v>0.47962550249999997</v>
          </cell>
          <cell r="AD978">
            <v>0.47291513735919999</v>
          </cell>
          <cell r="AE978">
            <v>3.8604200140800002E-2</v>
          </cell>
          <cell r="AF978">
            <v>6.8679600000000019E-3</v>
          </cell>
          <cell r="AG978">
            <v>1.9871999999999997E-3</v>
          </cell>
        </row>
        <row r="979">
          <cell r="W979">
            <v>4.714284861245237</v>
          </cell>
          <cell r="X979">
            <v>4.6483280415352564</v>
          </cell>
          <cell r="Y979">
            <v>0.37944436931656839</v>
          </cell>
          <cell r="Z979">
            <v>6.7505834629045497E-2</v>
          </cell>
          <cell r="AA979">
            <v>1.9532378548337375E-2</v>
          </cell>
          <cell r="AC979">
            <v>0.47962550249999997</v>
          </cell>
          <cell r="AD979">
            <v>0.47291513735919999</v>
          </cell>
          <cell r="AE979">
            <v>3.8604200140800002E-2</v>
          </cell>
          <cell r="AF979">
            <v>6.8679600000000019E-3</v>
          </cell>
          <cell r="AG979">
            <v>1.9871999999999997E-3</v>
          </cell>
        </row>
        <row r="980">
          <cell r="W980">
            <v>4.7079068183328436</v>
          </cell>
          <cell r="X980">
            <v>4.6420392328203839</v>
          </cell>
          <cell r="Y980">
            <v>0.37893101203299356</v>
          </cell>
          <cell r="Z980">
            <v>6.7414504740679948E-2</v>
          </cell>
          <cell r="AA980">
            <v>1.950595283325458E-2</v>
          </cell>
          <cell r="AC980">
            <v>0.47962550249999997</v>
          </cell>
          <cell r="AD980">
            <v>0.47291513735919999</v>
          </cell>
          <cell r="AE980">
            <v>3.8604200140800002E-2</v>
          </cell>
          <cell r="AF980">
            <v>6.8679600000000019E-3</v>
          </cell>
          <cell r="AG980">
            <v>1.9871999999999997E-3</v>
          </cell>
        </row>
        <row r="981">
          <cell r="W981">
            <v>4.701528775420452</v>
          </cell>
          <cell r="X981">
            <v>4.6357504241055123</v>
          </cell>
          <cell r="Y981">
            <v>0.37841765474941874</v>
          </cell>
          <cell r="Z981">
            <v>6.7323174852314399E-2</v>
          </cell>
          <cell r="AA981">
            <v>1.9479527118171788E-2</v>
          </cell>
          <cell r="AC981">
            <v>0.47962550249999997</v>
          </cell>
          <cell r="AD981">
            <v>0.47291513735919999</v>
          </cell>
          <cell r="AE981">
            <v>3.8604200140800002E-2</v>
          </cell>
          <cell r="AF981">
            <v>6.8679600000000019E-3</v>
          </cell>
          <cell r="AG981">
            <v>1.9871999999999997E-3</v>
          </cell>
        </row>
        <row r="982">
          <cell r="W982">
            <v>4.6951507325080604</v>
          </cell>
          <cell r="X982">
            <v>4.6294616153906407</v>
          </cell>
          <cell r="Y982">
            <v>0.37790429746584397</v>
          </cell>
          <cell r="Z982">
            <v>6.7231844963948864E-2</v>
          </cell>
          <cell r="AA982">
            <v>1.9453101403089E-2</v>
          </cell>
          <cell r="AC982">
            <v>0.47962550249999997</v>
          </cell>
          <cell r="AD982">
            <v>0.47291513735919999</v>
          </cell>
          <cell r="AE982">
            <v>3.8604200140800002E-2</v>
          </cell>
          <cell r="AF982">
            <v>6.8679600000000019E-3</v>
          </cell>
          <cell r="AG982">
            <v>1.9871999999999997E-3</v>
          </cell>
        </row>
        <row r="983">
          <cell r="W983">
            <v>4.6887726895956678</v>
          </cell>
          <cell r="X983">
            <v>4.6231728066757691</v>
          </cell>
          <cell r="Y983">
            <v>0.37739094018226921</v>
          </cell>
          <cell r="Z983">
            <v>6.7140515075583315E-2</v>
          </cell>
          <cell r="AA983">
            <v>1.9426675688006208E-2</v>
          </cell>
          <cell r="AC983">
            <v>0.47962550249999997</v>
          </cell>
          <cell r="AD983">
            <v>0.47291513735919999</v>
          </cell>
          <cell r="AE983">
            <v>3.8604200140800002E-2</v>
          </cell>
          <cell r="AF983">
            <v>6.8679600000000019E-3</v>
          </cell>
          <cell r="AG983">
            <v>1.9871999999999997E-3</v>
          </cell>
        </row>
        <row r="984">
          <cell r="W984">
            <v>4.6823946466832762</v>
          </cell>
          <cell r="X984">
            <v>4.6168839979608975</v>
          </cell>
          <cell r="Y984">
            <v>0.37687758289869444</v>
          </cell>
          <cell r="Z984">
            <v>6.704918518721778E-2</v>
          </cell>
          <cell r="AA984">
            <v>1.9400249972923417E-2</v>
          </cell>
          <cell r="AC984">
            <v>0.47962550249999997</v>
          </cell>
          <cell r="AD984">
            <v>0.47291513735919999</v>
          </cell>
          <cell r="AE984">
            <v>3.8604200140800002E-2</v>
          </cell>
          <cell r="AF984">
            <v>6.8679600000000019E-3</v>
          </cell>
          <cell r="AG984">
            <v>1.9871999999999997E-3</v>
          </cell>
        </row>
        <row r="985">
          <cell r="W985">
            <v>4.6760166037708846</v>
          </cell>
          <cell r="X985">
            <v>4.610595189246026</v>
          </cell>
          <cell r="Y985">
            <v>0.37636422561511962</v>
          </cell>
          <cell r="Z985">
            <v>6.6957855298852245E-2</v>
          </cell>
          <cell r="AA985">
            <v>1.9373824257840629E-2</v>
          </cell>
          <cell r="AC985">
            <v>0.47962550249999997</v>
          </cell>
          <cell r="AD985">
            <v>0.47291513735919999</v>
          </cell>
          <cell r="AE985">
            <v>3.8604200140800002E-2</v>
          </cell>
          <cell r="AF985">
            <v>6.8679600000000019E-3</v>
          </cell>
          <cell r="AG985">
            <v>1.9871999999999997E-3</v>
          </cell>
        </row>
        <row r="986">
          <cell r="W986">
            <v>4.669638560858492</v>
          </cell>
          <cell r="X986">
            <v>4.6043063805311544</v>
          </cell>
          <cell r="Y986">
            <v>0.37585086833154485</v>
          </cell>
          <cell r="Z986">
            <v>6.6866525410486696E-2</v>
          </cell>
          <cell r="AA986">
            <v>1.9347398542757837E-2</v>
          </cell>
          <cell r="AC986">
            <v>0.47962550249999997</v>
          </cell>
          <cell r="AD986">
            <v>0.47291513735919999</v>
          </cell>
          <cell r="AE986">
            <v>3.8604200140800002E-2</v>
          </cell>
          <cell r="AF986">
            <v>6.8679600000000019E-3</v>
          </cell>
          <cell r="AG986">
            <v>1.9871999999999997E-3</v>
          </cell>
        </row>
        <row r="987">
          <cell r="W987">
            <v>4.6632605179460995</v>
          </cell>
          <cell r="X987">
            <v>4.5980175718162819</v>
          </cell>
          <cell r="Y987">
            <v>0.37533751104796997</v>
          </cell>
          <cell r="Z987">
            <v>6.6775195522121147E-2</v>
          </cell>
          <cell r="AA987">
            <v>1.9320972827675042E-2</v>
          </cell>
          <cell r="AC987">
            <v>0.47962550249999997</v>
          </cell>
          <cell r="AD987">
            <v>0.47291513735919999</v>
          </cell>
          <cell r="AE987">
            <v>3.8604200140800002E-2</v>
          </cell>
          <cell r="AF987">
            <v>6.8679600000000019E-3</v>
          </cell>
          <cell r="AG987">
            <v>1.9871999999999997E-3</v>
          </cell>
        </row>
        <row r="988">
          <cell r="W988">
            <v>4.656882475033707</v>
          </cell>
          <cell r="X988">
            <v>4.5917287631014094</v>
          </cell>
          <cell r="Y988">
            <v>0.37482415376439521</v>
          </cell>
          <cell r="Z988">
            <v>6.6683865633755599E-2</v>
          </cell>
          <cell r="AA988">
            <v>1.929454711259225E-2</v>
          </cell>
          <cell r="AC988">
            <v>0.47962550249999997</v>
          </cell>
          <cell r="AD988">
            <v>0.47291513735919999</v>
          </cell>
          <cell r="AE988">
            <v>3.8604200140800002E-2</v>
          </cell>
          <cell r="AF988">
            <v>6.8679600000000019E-3</v>
          </cell>
          <cell r="AG988">
            <v>1.9871999999999997E-3</v>
          </cell>
        </row>
        <row r="989">
          <cell r="W989">
            <v>4.6505044321213154</v>
          </cell>
          <cell r="X989">
            <v>4.5854399543865378</v>
          </cell>
          <cell r="Y989">
            <v>0.37431079648082044</v>
          </cell>
          <cell r="Z989">
            <v>6.6592535745390063E-2</v>
          </cell>
          <cell r="AA989">
            <v>1.9268121397509462E-2</v>
          </cell>
          <cell r="AC989">
            <v>0.47962550249999997</v>
          </cell>
          <cell r="AD989">
            <v>0.47291513735919999</v>
          </cell>
          <cell r="AE989">
            <v>3.8604200140800002E-2</v>
          </cell>
          <cell r="AF989">
            <v>6.8679600000000019E-3</v>
          </cell>
          <cell r="AG989">
            <v>1.9871999999999997E-3</v>
          </cell>
        </row>
        <row r="990">
          <cell r="W990">
            <v>4.6441263892089228</v>
          </cell>
          <cell r="X990">
            <v>4.5791511456716654</v>
          </cell>
          <cell r="Y990">
            <v>0.37379743919724556</v>
          </cell>
          <cell r="Z990">
            <v>6.6501205857024515E-2</v>
          </cell>
          <cell r="AA990">
            <v>1.9241695682426667E-2</v>
          </cell>
          <cell r="AC990">
            <v>0.47962550249999997</v>
          </cell>
          <cell r="AD990">
            <v>0.47291513735919999</v>
          </cell>
          <cell r="AE990">
            <v>3.8604200140800002E-2</v>
          </cell>
          <cell r="AF990">
            <v>6.8679600000000019E-3</v>
          </cell>
          <cell r="AG990">
            <v>1.9871999999999997E-3</v>
          </cell>
        </row>
        <row r="991">
          <cell r="W991">
            <v>4.6377483462965303</v>
          </cell>
          <cell r="X991">
            <v>4.5728623369567938</v>
          </cell>
          <cell r="Y991">
            <v>0.3732840819136708</v>
          </cell>
          <cell r="Z991">
            <v>6.6409875968658966E-2</v>
          </cell>
          <cell r="AA991">
            <v>1.9215269967343875E-2</v>
          </cell>
          <cell r="AC991">
            <v>0.47962550249999997</v>
          </cell>
          <cell r="AD991">
            <v>0.47291513735919999</v>
          </cell>
          <cell r="AE991">
            <v>3.8604200140800002E-2</v>
          </cell>
          <cell r="AF991">
            <v>6.8679600000000019E-3</v>
          </cell>
          <cell r="AG991">
            <v>1.9871999999999997E-3</v>
          </cell>
        </row>
        <row r="992">
          <cell r="W992">
            <v>4.6313703033841387</v>
          </cell>
          <cell r="X992">
            <v>4.5665735282419222</v>
          </cell>
          <cell r="Y992">
            <v>0.37277072463009603</v>
          </cell>
          <cell r="Z992">
            <v>6.6318546080293431E-2</v>
          </cell>
          <cell r="AA992">
            <v>1.9188844252261087E-2</v>
          </cell>
          <cell r="AC992">
            <v>0.47962550249999997</v>
          </cell>
          <cell r="AD992">
            <v>0.47291513735919999</v>
          </cell>
          <cell r="AE992">
            <v>3.8604200140800002E-2</v>
          </cell>
          <cell r="AF992">
            <v>6.8679600000000019E-3</v>
          </cell>
          <cell r="AG992">
            <v>1.9871999999999997E-3</v>
          </cell>
        </row>
        <row r="993">
          <cell r="W993">
            <v>4.6249922604717471</v>
          </cell>
          <cell r="X993">
            <v>4.5602847195270506</v>
          </cell>
          <cell r="Y993">
            <v>0.37225736734652121</v>
          </cell>
          <cell r="Z993">
            <v>6.6227216191927882E-2</v>
          </cell>
          <cell r="AA993">
            <v>1.9162418537178295E-2</v>
          </cell>
          <cell r="AC993">
            <v>0.47962550249999997</v>
          </cell>
          <cell r="AD993">
            <v>0.47291513735919999</v>
          </cell>
          <cell r="AE993">
            <v>3.8604200140800002E-2</v>
          </cell>
          <cell r="AF993">
            <v>6.8679600000000019E-3</v>
          </cell>
          <cell r="AG993">
            <v>1.9871999999999997E-3</v>
          </cell>
        </row>
        <row r="994">
          <cell r="W994">
            <v>4.6186142175593545</v>
          </cell>
          <cell r="X994">
            <v>4.553995910812179</v>
          </cell>
          <cell r="Y994">
            <v>0.37174401006294644</v>
          </cell>
          <cell r="Z994">
            <v>6.6135886303562347E-2</v>
          </cell>
          <cell r="AA994">
            <v>1.9135992822095504E-2</v>
          </cell>
          <cell r="AC994">
            <v>0.47962550249999997</v>
          </cell>
          <cell r="AD994">
            <v>0.47291513735919999</v>
          </cell>
          <cell r="AE994">
            <v>3.8604200140800002E-2</v>
          </cell>
          <cell r="AF994">
            <v>6.8679600000000019E-3</v>
          </cell>
          <cell r="AG994">
            <v>1.9871999999999997E-3</v>
          </cell>
        </row>
        <row r="995">
          <cell r="W995">
            <v>4.6122361746469629</v>
          </cell>
          <cell r="X995">
            <v>4.5477071020973074</v>
          </cell>
          <cell r="Y995">
            <v>0.37123065277937167</v>
          </cell>
          <cell r="Z995">
            <v>6.6044556415196798E-2</v>
          </cell>
          <cell r="AA995">
            <v>1.9109567107012712E-2</v>
          </cell>
          <cell r="AC995">
            <v>0.47962550249999997</v>
          </cell>
          <cell r="AD995">
            <v>0.47291513735919999</v>
          </cell>
          <cell r="AE995">
            <v>3.8604200140800002E-2</v>
          </cell>
          <cell r="AF995">
            <v>6.8679600000000019E-3</v>
          </cell>
          <cell r="AG995">
            <v>1.9871999999999997E-3</v>
          </cell>
        </row>
        <row r="996">
          <cell r="W996">
            <v>4.6058581317345713</v>
          </cell>
          <cell r="X996">
            <v>4.541418293382435</v>
          </cell>
          <cell r="Y996">
            <v>0.37071729549579691</v>
          </cell>
          <cell r="Z996">
            <v>6.5953226526831263E-2</v>
          </cell>
          <cell r="AA996">
            <v>1.9083141391929924E-2</v>
          </cell>
          <cell r="AC996">
            <v>0.47962550249999997</v>
          </cell>
          <cell r="AD996">
            <v>0.47291513735919999</v>
          </cell>
          <cell r="AE996">
            <v>3.8604200140800002E-2</v>
          </cell>
          <cell r="AF996">
            <v>6.8679600000000019E-3</v>
          </cell>
          <cell r="AG996">
            <v>1.9871999999999997E-3</v>
          </cell>
        </row>
        <row r="997">
          <cell r="W997">
            <v>4.5994800888221787</v>
          </cell>
          <cell r="X997">
            <v>4.5351294846675634</v>
          </cell>
          <cell r="Y997">
            <v>0.37020393821222208</v>
          </cell>
          <cell r="Z997">
            <v>6.5861896638465728E-2</v>
          </cell>
          <cell r="AA997">
            <v>1.9056715676847132E-2</v>
          </cell>
          <cell r="AC997">
            <v>0.47962550249999997</v>
          </cell>
          <cell r="AD997">
            <v>0.47291513735919999</v>
          </cell>
          <cell r="AE997">
            <v>3.8604200140800002E-2</v>
          </cell>
          <cell r="AF997">
            <v>6.8679600000000019E-3</v>
          </cell>
          <cell r="AG997">
            <v>1.9871999999999997E-3</v>
          </cell>
        </row>
        <row r="998">
          <cell r="W998">
            <v>4.5931020459097871</v>
          </cell>
          <cell r="X998">
            <v>4.5288406759526918</v>
          </cell>
          <cell r="Y998">
            <v>0.36969058092864732</v>
          </cell>
          <cell r="Z998">
            <v>6.5770566750100179E-2</v>
          </cell>
          <cell r="AA998">
            <v>1.9030289961764341E-2</v>
          </cell>
          <cell r="AC998">
            <v>0.47962550249999997</v>
          </cell>
          <cell r="AD998">
            <v>0.47291513735919999</v>
          </cell>
          <cell r="AE998">
            <v>3.8604200140800002E-2</v>
          </cell>
          <cell r="AF998">
            <v>6.8679600000000019E-3</v>
          </cell>
          <cell r="AG998">
            <v>1.9871999999999997E-3</v>
          </cell>
        </row>
        <row r="999">
          <cell r="W999">
            <v>4.5867240029973946</v>
          </cell>
          <cell r="X999">
            <v>4.5225518672378193</v>
          </cell>
          <cell r="Y999">
            <v>0.36917722364507249</v>
          </cell>
          <cell r="Z999">
            <v>6.567923686173463E-2</v>
          </cell>
          <cell r="AA999">
            <v>1.9003864246681546E-2</v>
          </cell>
          <cell r="AC999">
            <v>0.47962550249999997</v>
          </cell>
          <cell r="AD999">
            <v>0.47291513735919999</v>
          </cell>
          <cell r="AE999">
            <v>3.8604200140800002E-2</v>
          </cell>
          <cell r="AF999">
            <v>6.8679600000000019E-3</v>
          </cell>
          <cell r="AG999">
            <v>1.9871999999999997E-3</v>
          </cell>
        </row>
        <row r="1000">
          <cell r="W1000">
            <v>4.5803459600850021</v>
          </cell>
          <cell r="X1000">
            <v>4.5162630585229477</v>
          </cell>
          <cell r="Y1000">
            <v>0.36866386636149767</v>
          </cell>
          <cell r="Z1000">
            <v>6.5587906973369081E-2</v>
          </cell>
          <cell r="AA1000">
            <v>1.8977438531598757E-2</v>
          </cell>
          <cell r="AC1000">
            <v>0.47962550249999997</v>
          </cell>
          <cell r="AD1000">
            <v>0.47291513735919999</v>
          </cell>
          <cell r="AE1000">
            <v>3.8604200140800002E-2</v>
          </cell>
          <cell r="AF1000">
            <v>6.8679600000000019E-3</v>
          </cell>
          <cell r="AG1000">
            <v>1.9871999999999997E-3</v>
          </cell>
        </row>
        <row r="1001">
          <cell r="W1001">
            <v>4.5739679171726104</v>
          </cell>
          <cell r="X1001">
            <v>4.5099742498080762</v>
          </cell>
          <cell r="Y1001">
            <v>0.36815050907792291</v>
          </cell>
          <cell r="Z1001">
            <v>6.5496577085003546E-2</v>
          </cell>
          <cell r="AA1001">
            <v>1.8951012816515966E-2</v>
          </cell>
          <cell r="AC1001">
            <v>0.47962550249999997</v>
          </cell>
          <cell r="AD1001">
            <v>0.47291513735919999</v>
          </cell>
          <cell r="AE1001">
            <v>3.8604200140800002E-2</v>
          </cell>
          <cell r="AF1001">
            <v>6.8679600000000019E-3</v>
          </cell>
          <cell r="AG1001">
            <v>1.9871999999999997E-3</v>
          </cell>
        </row>
        <row r="1002">
          <cell r="W1002">
            <v>4.5675898742602179</v>
          </cell>
          <cell r="X1002">
            <v>4.5036854410932046</v>
          </cell>
          <cell r="Y1002">
            <v>0.36763715179434814</v>
          </cell>
          <cell r="Z1002">
            <v>6.5405247196638011E-2</v>
          </cell>
          <cell r="AA1002">
            <v>1.8924587101433174E-2</v>
          </cell>
          <cell r="AC1002">
            <v>0.47962550249999997</v>
          </cell>
          <cell r="AD1002">
            <v>0.47291513735919999</v>
          </cell>
          <cell r="AE1002">
            <v>3.8604200140800002E-2</v>
          </cell>
          <cell r="AF1002">
            <v>6.8679600000000019E-3</v>
          </cell>
          <cell r="AG1002">
            <v>1.9871999999999997E-3</v>
          </cell>
        </row>
        <row r="1003">
          <cell r="W1003">
            <v>4.5612118313478263</v>
          </cell>
          <cell r="X1003">
            <v>4.497396632378333</v>
          </cell>
          <cell r="Y1003">
            <v>0.36712379451077332</v>
          </cell>
          <cell r="Z1003">
            <v>6.5313917308272462E-2</v>
          </cell>
          <cell r="AA1003">
            <v>1.8898161386350386E-2</v>
          </cell>
          <cell r="AC1003">
            <v>0.47962550249999997</v>
          </cell>
          <cell r="AD1003">
            <v>0.47291513735919999</v>
          </cell>
          <cell r="AE1003">
            <v>3.8604200140800002E-2</v>
          </cell>
          <cell r="AF1003">
            <v>6.8679600000000019E-3</v>
          </cell>
          <cell r="AG1003">
            <v>1.9871999999999997E-3</v>
          </cell>
        </row>
        <row r="1004">
          <cell r="W1004">
            <v>4.5548337884354346</v>
          </cell>
          <cell r="X1004">
            <v>4.4911078236634605</v>
          </cell>
          <cell r="Y1004">
            <v>0.36661043722719855</v>
          </cell>
          <cell r="Z1004">
            <v>6.5222587419906927E-2</v>
          </cell>
          <cell r="AA1004">
            <v>1.8871735671267594E-2</v>
          </cell>
          <cell r="AC1004">
            <v>0.47962550249999997</v>
          </cell>
          <cell r="AD1004">
            <v>0.47291513735919999</v>
          </cell>
          <cell r="AE1004">
            <v>3.8604200140800002E-2</v>
          </cell>
          <cell r="AF1004">
            <v>6.8679600000000019E-3</v>
          </cell>
          <cell r="AG1004">
            <v>1.9871999999999997E-3</v>
          </cell>
        </row>
        <row r="1005">
          <cell r="W1005">
            <v>4.5484557455230412</v>
          </cell>
          <cell r="X1005">
            <v>4.484819014948588</v>
          </cell>
          <cell r="Y1005">
            <v>0.36609707994362373</v>
          </cell>
          <cell r="Z1005">
            <v>6.5131257531541364E-2</v>
          </cell>
          <cell r="AA1005">
            <v>1.8845309956184799E-2</v>
          </cell>
          <cell r="AC1005">
            <v>0.47962550249999997</v>
          </cell>
          <cell r="AD1005">
            <v>0.47291513735919999</v>
          </cell>
          <cell r="AE1005">
            <v>3.8604200140800002E-2</v>
          </cell>
          <cell r="AF1005">
            <v>6.8679600000000019E-3</v>
          </cell>
          <cell r="AG1005">
            <v>1.9871999999999997E-3</v>
          </cell>
        </row>
        <row r="1006">
          <cell r="W1006">
            <v>4.5420777026106496</v>
          </cell>
          <cell r="X1006">
            <v>4.4785302062337164</v>
          </cell>
          <cell r="Y1006">
            <v>0.3655837226600489</v>
          </cell>
          <cell r="Z1006">
            <v>6.5039927643175829E-2</v>
          </cell>
          <cell r="AA1006">
            <v>1.8818884241102007E-2</v>
          </cell>
          <cell r="AC1006">
            <v>0.47962550249999997</v>
          </cell>
          <cell r="AD1006">
            <v>0.47291513735919999</v>
          </cell>
          <cell r="AE1006">
            <v>3.8604200140800002E-2</v>
          </cell>
          <cell r="AF1006">
            <v>6.8679600000000019E-3</v>
          </cell>
          <cell r="AG1006">
            <v>1.9871999999999997E-3</v>
          </cell>
        </row>
        <row r="1007">
          <cell r="W1007">
            <v>4.5356996596982579</v>
          </cell>
          <cell r="X1007">
            <v>4.4722413975188449</v>
          </cell>
          <cell r="Y1007">
            <v>0.36507036537647414</v>
          </cell>
          <cell r="Z1007">
            <v>6.4948597754810294E-2</v>
          </cell>
          <cell r="AA1007">
            <v>1.8792458526019219E-2</v>
          </cell>
          <cell r="AC1007">
            <v>0.47962550249999997</v>
          </cell>
          <cell r="AD1007">
            <v>0.47291513735919999</v>
          </cell>
          <cell r="AE1007">
            <v>3.8604200140800002E-2</v>
          </cell>
          <cell r="AF1007">
            <v>6.8679600000000019E-3</v>
          </cell>
          <cell r="AG1007">
            <v>1.9871999999999997E-3</v>
          </cell>
        </row>
        <row r="1008">
          <cell r="W1008">
            <v>4.5293216167858654</v>
          </cell>
          <cell r="X1008">
            <v>4.4659525888039733</v>
          </cell>
          <cell r="Y1008">
            <v>0.36455700809289937</v>
          </cell>
          <cell r="Z1008">
            <v>6.4857267866444746E-2</v>
          </cell>
          <cell r="AA1008">
            <v>1.8766032810936428E-2</v>
          </cell>
          <cell r="AC1008">
            <v>0.47962550249999997</v>
          </cell>
          <cell r="AD1008">
            <v>0.47291513735919999</v>
          </cell>
          <cell r="AE1008">
            <v>3.8604200140800002E-2</v>
          </cell>
          <cell r="AF1008">
            <v>6.8679600000000019E-3</v>
          </cell>
          <cell r="AG1008">
            <v>1.9871999999999997E-3</v>
          </cell>
        </row>
        <row r="1009">
          <cell r="W1009">
            <v>4.5229435738734738</v>
          </cell>
          <cell r="X1009">
            <v>4.4596637800891017</v>
          </cell>
          <cell r="Y1009">
            <v>0.36404365080932455</v>
          </cell>
          <cell r="Z1009">
            <v>6.476593797807921E-2</v>
          </cell>
          <cell r="AA1009">
            <v>1.8739607095853636E-2</v>
          </cell>
          <cell r="AC1009">
            <v>0.47962550249999997</v>
          </cell>
          <cell r="AD1009">
            <v>0.47291513735919999</v>
          </cell>
          <cell r="AE1009">
            <v>3.8604200140800002E-2</v>
          </cell>
          <cell r="AF1009">
            <v>6.8679600000000019E-3</v>
          </cell>
          <cell r="AG1009">
            <v>1.9871999999999997E-3</v>
          </cell>
        </row>
        <row r="1010">
          <cell r="W1010">
            <v>4.5165655309610822</v>
          </cell>
          <cell r="X1010">
            <v>4.4533749713742301</v>
          </cell>
          <cell r="Y1010">
            <v>0.36353029352574978</v>
          </cell>
          <cell r="Z1010">
            <v>6.4674608089713662E-2</v>
          </cell>
          <cell r="AA1010">
            <v>1.8713181380770848E-2</v>
          </cell>
          <cell r="AC1010">
            <v>0.47962550249999997</v>
          </cell>
          <cell r="AD1010">
            <v>0.47291513735919999</v>
          </cell>
          <cell r="AE1010">
            <v>3.8604200140800002E-2</v>
          </cell>
          <cell r="AF1010">
            <v>6.8679600000000019E-3</v>
          </cell>
          <cell r="AG1010">
            <v>1.9871999999999997E-3</v>
          </cell>
        </row>
        <row r="1011">
          <cell r="W1011">
            <v>4.5101874880486896</v>
          </cell>
          <cell r="X1011">
            <v>4.4470861626593585</v>
          </cell>
          <cell r="Y1011">
            <v>0.36301693624217501</v>
          </cell>
          <cell r="Z1011">
            <v>6.4583278201348127E-2</v>
          </cell>
          <cell r="AA1011">
            <v>1.8686755665688056E-2</v>
          </cell>
          <cell r="AC1011">
            <v>0.47962550249999997</v>
          </cell>
          <cell r="AD1011">
            <v>0.47291513735919999</v>
          </cell>
          <cell r="AE1011">
            <v>3.8604200140800002E-2</v>
          </cell>
          <cell r="AF1011">
            <v>6.8679600000000019E-3</v>
          </cell>
          <cell r="AG1011">
            <v>1.9871999999999997E-3</v>
          </cell>
        </row>
        <row r="1012">
          <cell r="W1012">
            <v>4.5101874880486896</v>
          </cell>
          <cell r="X1012">
            <v>4.4470861626593585</v>
          </cell>
          <cell r="Y1012">
            <v>0.36301693624217501</v>
          </cell>
          <cell r="Z1012">
            <v>6.4583278201348127E-2</v>
          </cell>
          <cell r="AA1012">
            <v>1.8686755665688056E-2</v>
          </cell>
          <cell r="AC1012">
            <v>0.47962550249999997</v>
          </cell>
          <cell r="AD1012">
            <v>0.47291513735919999</v>
          </cell>
          <cell r="AE1012">
            <v>3.8604200140800002E-2</v>
          </cell>
          <cell r="AF1012">
            <v>6.8679600000000019E-3</v>
          </cell>
          <cell r="AG1012">
            <v>1.9871999999999997E-3</v>
          </cell>
        </row>
        <row r="1013">
          <cell r="W1013">
            <v>4.5101874880486896</v>
          </cell>
          <cell r="X1013">
            <v>4.4470861626593585</v>
          </cell>
          <cell r="Y1013">
            <v>0.36301693624217501</v>
          </cell>
          <cell r="Z1013">
            <v>6.4583278201348127E-2</v>
          </cell>
          <cell r="AA1013">
            <v>1.8686755665688056E-2</v>
          </cell>
          <cell r="AC1013">
            <v>0.47962550249999997</v>
          </cell>
          <cell r="AD1013">
            <v>0.47291513735919999</v>
          </cell>
          <cell r="AE1013">
            <v>3.8604200140800002E-2</v>
          </cell>
          <cell r="AF1013">
            <v>6.8679600000000019E-3</v>
          </cell>
          <cell r="AG1013">
            <v>1.9871999999999997E-3</v>
          </cell>
        </row>
        <row r="1014">
          <cell r="W1014">
            <v>4.5101874880486896</v>
          </cell>
          <cell r="X1014">
            <v>4.4470861626593585</v>
          </cell>
          <cell r="Y1014">
            <v>0.36301693624217501</v>
          </cell>
          <cell r="Z1014">
            <v>6.4583278201348127E-2</v>
          </cell>
          <cell r="AA1014">
            <v>1.8686755665688056E-2</v>
          </cell>
          <cell r="AC1014">
            <v>0.47962550249999997</v>
          </cell>
          <cell r="AD1014">
            <v>0.47291513735919999</v>
          </cell>
          <cell r="AE1014">
            <v>3.8604200140800002E-2</v>
          </cell>
          <cell r="AF1014">
            <v>6.8679600000000019E-3</v>
          </cell>
          <cell r="AG1014">
            <v>1.9871999999999997E-3</v>
          </cell>
        </row>
        <row r="1015">
          <cell r="W1015">
            <v>4.5101874880486896</v>
          </cell>
          <cell r="X1015">
            <v>4.4470861626593585</v>
          </cell>
          <cell r="Y1015">
            <v>0.36301693624217501</v>
          </cell>
          <cell r="Z1015">
            <v>6.4583278201348127E-2</v>
          </cell>
          <cell r="AA1015">
            <v>1.8686755665688056E-2</v>
          </cell>
          <cell r="AC1015">
            <v>0.47962550249999997</v>
          </cell>
          <cell r="AD1015">
            <v>0.47291513735919999</v>
          </cell>
          <cell r="AE1015">
            <v>3.8604200140800002E-2</v>
          </cell>
          <cell r="AF1015">
            <v>6.8679600000000019E-3</v>
          </cell>
          <cell r="AG1015">
            <v>1.9871999999999997E-3</v>
          </cell>
        </row>
        <row r="1016">
          <cell r="W1016">
            <v>4.5101874880486896</v>
          </cell>
          <cell r="X1016">
            <v>4.4470861626593585</v>
          </cell>
          <cell r="Y1016">
            <v>0.36301693624217501</v>
          </cell>
          <cell r="Z1016">
            <v>6.4583278201348127E-2</v>
          </cell>
          <cell r="AA1016">
            <v>1.8686755665688056E-2</v>
          </cell>
          <cell r="AC1016">
            <v>0.47962550249999997</v>
          </cell>
          <cell r="AD1016">
            <v>0.47291513735919999</v>
          </cell>
          <cell r="AE1016">
            <v>3.8604200140800002E-2</v>
          </cell>
          <cell r="AF1016">
            <v>6.8679600000000019E-3</v>
          </cell>
          <cell r="AG1016">
            <v>1.9871999999999997E-3</v>
          </cell>
        </row>
        <row r="1017">
          <cell r="W1017">
            <v>4.5101874880486896</v>
          </cell>
          <cell r="X1017">
            <v>4.4470861626593585</v>
          </cell>
          <cell r="Y1017">
            <v>0.36301693624217501</v>
          </cell>
          <cell r="Z1017">
            <v>6.4583278201348127E-2</v>
          </cell>
          <cell r="AA1017">
            <v>1.8686755665688056E-2</v>
          </cell>
          <cell r="AC1017">
            <v>0.47962550249999997</v>
          </cell>
          <cell r="AD1017">
            <v>0.47291513735919999</v>
          </cell>
          <cell r="AE1017">
            <v>3.8604200140800002E-2</v>
          </cell>
          <cell r="AF1017">
            <v>6.8679600000000019E-3</v>
          </cell>
          <cell r="AG1017">
            <v>1.9871999999999997E-3</v>
          </cell>
        </row>
        <row r="1018">
          <cell r="W1018">
            <v>4.5101874880486896</v>
          </cell>
          <cell r="X1018">
            <v>4.4470861626593585</v>
          </cell>
          <cell r="Y1018">
            <v>0.36301693624217501</v>
          </cell>
          <cell r="Z1018">
            <v>6.4583278201348127E-2</v>
          </cell>
          <cell r="AA1018">
            <v>1.8686755665688056E-2</v>
          </cell>
          <cell r="AC1018">
            <v>0.47962550249999997</v>
          </cell>
          <cell r="AD1018">
            <v>0.47291513735919999</v>
          </cell>
          <cell r="AE1018">
            <v>3.8604200140800002E-2</v>
          </cell>
          <cell r="AF1018">
            <v>6.8679600000000019E-3</v>
          </cell>
          <cell r="AG1018">
            <v>1.9871999999999997E-3</v>
          </cell>
        </row>
        <row r="1019">
          <cell r="W1019">
            <v>4.5101874880486896</v>
          </cell>
          <cell r="X1019">
            <v>4.4470861626593585</v>
          </cell>
          <cell r="Y1019">
            <v>0.36301693624217501</v>
          </cell>
          <cell r="Z1019">
            <v>6.4583278201348127E-2</v>
          </cell>
          <cell r="AA1019">
            <v>1.8686755665688056E-2</v>
          </cell>
          <cell r="AC1019">
            <v>0.47962550249999997</v>
          </cell>
          <cell r="AD1019">
            <v>0.47291513735919999</v>
          </cell>
          <cell r="AE1019">
            <v>3.8604200140800002E-2</v>
          </cell>
          <cell r="AF1019">
            <v>6.8679600000000019E-3</v>
          </cell>
          <cell r="AG1019">
            <v>1.9871999999999997E-3</v>
          </cell>
        </row>
        <row r="1020">
          <cell r="W1020">
            <v>4.5101874880486896</v>
          </cell>
          <cell r="X1020">
            <v>4.4470861626593585</v>
          </cell>
          <cell r="Y1020">
            <v>0.36301693624217501</v>
          </cell>
          <cell r="Z1020">
            <v>6.4583278201348127E-2</v>
          </cell>
          <cell r="AA1020">
            <v>1.8686755665688056E-2</v>
          </cell>
          <cell r="AC1020">
            <v>0.47962550249999997</v>
          </cell>
          <cell r="AD1020">
            <v>0.47291513735919999</v>
          </cell>
          <cell r="AE1020">
            <v>3.8604200140800002E-2</v>
          </cell>
          <cell r="AF1020">
            <v>6.8679600000000019E-3</v>
          </cell>
          <cell r="AG1020">
            <v>1.9871999999999997E-3</v>
          </cell>
        </row>
        <row r="1021">
          <cell r="W1021">
            <v>4.5101874880486896</v>
          </cell>
          <cell r="X1021">
            <v>4.4470861626593585</v>
          </cell>
          <cell r="Y1021">
            <v>0.36301693624217501</v>
          </cell>
          <cell r="Z1021">
            <v>6.4583278201348127E-2</v>
          </cell>
          <cell r="AA1021">
            <v>1.8686755665688056E-2</v>
          </cell>
          <cell r="AC1021">
            <v>0.47962550249999997</v>
          </cell>
          <cell r="AD1021">
            <v>0.47291513735919999</v>
          </cell>
          <cell r="AE1021">
            <v>3.8604200140800002E-2</v>
          </cell>
          <cell r="AF1021">
            <v>6.8679600000000019E-3</v>
          </cell>
          <cell r="AG1021">
            <v>1.9871999999999997E-3</v>
          </cell>
        </row>
      </sheetData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索引信息"/>
      <sheetName val="士兵阶位属性"/>
      <sheetName val="士兵训练属性"/>
      <sheetName val="士兵训练属性（日文）"/>
      <sheetName val="士兵相关信息"/>
      <sheetName val="兵营招募"/>
      <sheetName val="兵营招募（备份啊）"/>
      <sheetName val="士兵治疗"/>
      <sheetName val="属性汇总"/>
      <sheetName val="特产物分布设计"/>
      <sheetName val="兵装（赛季内玩法）"/>
      <sheetName val="不同付费层特产兵分布"/>
      <sheetName val="不同付费层特殊兵种分布"/>
      <sheetName val="Sheet1"/>
      <sheetName val="Sheet2"/>
      <sheetName val="士兵"/>
      <sheetName val="士兵战斗属性均值"/>
      <sheetName val="非r不同兵种属性值"/>
      <sheetName val="中r不同兵种属性值"/>
      <sheetName val="超r不同兵种属性值"/>
      <sheetName val="士兵训练-银币消耗"/>
    </sheetNames>
    <sheetDataSet>
      <sheetData sheetId="0"/>
      <sheetData sheetId="1"/>
      <sheetData sheetId="2">
        <row r="4">
          <cell r="CM4">
            <v>24</v>
          </cell>
        </row>
      </sheetData>
      <sheetData sheetId="3">
        <row r="6">
          <cell r="AH6">
            <v>3.6851450885227148</v>
          </cell>
        </row>
      </sheetData>
      <sheetData sheetId="4"/>
      <sheetData sheetId="5">
        <row r="7">
          <cell r="H7">
            <v>1.0285714285714287</v>
          </cell>
        </row>
      </sheetData>
      <sheetData sheetId="6">
        <row r="4">
          <cell r="C4">
            <v>28800</v>
          </cell>
          <cell r="G4">
            <v>3500</v>
          </cell>
          <cell r="J4">
            <v>20000</v>
          </cell>
          <cell r="K4">
            <v>200</v>
          </cell>
        </row>
        <row r="5">
          <cell r="G5">
            <v>3500</v>
          </cell>
          <cell r="J5">
            <v>25000</v>
          </cell>
          <cell r="K5">
            <v>500</v>
          </cell>
        </row>
        <row r="6">
          <cell r="G6">
            <v>3500</v>
          </cell>
          <cell r="J6">
            <v>30000</v>
          </cell>
          <cell r="K6">
            <v>1000</v>
          </cell>
        </row>
        <row r="7">
          <cell r="G7">
            <v>3500</v>
          </cell>
          <cell r="J7">
            <v>35000</v>
          </cell>
          <cell r="K7">
            <v>2000</v>
          </cell>
        </row>
        <row r="8">
          <cell r="G8">
            <v>3500</v>
          </cell>
          <cell r="J8">
            <v>40000</v>
          </cell>
          <cell r="K8">
            <v>3000</v>
          </cell>
        </row>
        <row r="9">
          <cell r="G9">
            <v>3500</v>
          </cell>
          <cell r="J9">
            <v>45000</v>
          </cell>
          <cell r="K9">
            <v>4500</v>
          </cell>
        </row>
        <row r="10">
          <cell r="G10">
            <v>3500</v>
          </cell>
          <cell r="J10">
            <v>50000</v>
          </cell>
          <cell r="K10">
            <v>6500</v>
          </cell>
        </row>
        <row r="11">
          <cell r="G11">
            <v>3500</v>
          </cell>
          <cell r="J11">
            <v>60000</v>
          </cell>
          <cell r="K11">
            <v>9000</v>
          </cell>
        </row>
        <row r="12">
          <cell r="G12">
            <v>3500</v>
          </cell>
          <cell r="J12">
            <v>70000</v>
          </cell>
          <cell r="K12">
            <v>12000</v>
          </cell>
        </row>
        <row r="13">
          <cell r="G13">
            <v>3500</v>
          </cell>
          <cell r="J13">
            <v>80000</v>
          </cell>
          <cell r="K13">
            <v>15000</v>
          </cell>
        </row>
        <row r="14">
          <cell r="G14">
            <v>3500</v>
          </cell>
          <cell r="J14">
            <v>90000</v>
          </cell>
          <cell r="K14">
            <v>18000</v>
          </cell>
        </row>
        <row r="15">
          <cell r="G15">
            <v>3500</v>
          </cell>
          <cell r="J15">
            <v>100000</v>
          </cell>
          <cell r="K15">
            <v>21000</v>
          </cell>
        </row>
        <row r="16">
          <cell r="G16">
            <v>3500</v>
          </cell>
          <cell r="J16">
            <v>110000</v>
          </cell>
          <cell r="K16">
            <v>24000</v>
          </cell>
        </row>
        <row r="17">
          <cell r="G17">
            <v>3500</v>
          </cell>
          <cell r="J17">
            <v>120000</v>
          </cell>
          <cell r="K17">
            <v>27000</v>
          </cell>
        </row>
        <row r="18">
          <cell r="G18">
            <v>3500</v>
          </cell>
          <cell r="J18">
            <v>130000</v>
          </cell>
          <cell r="K18">
            <v>30000</v>
          </cell>
        </row>
        <row r="19">
          <cell r="G19">
            <v>3500</v>
          </cell>
          <cell r="J19">
            <v>140000</v>
          </cell>
          <cell r="K19">
            <v>33000</v>
          </cell>
        </row>
        <row r="20">
          <cell r="G20">
            <v>3500</v>
          </cell>
          <cell r="J20">
            <v>150000</v>
          </cell>
          <cell r="K20">
            <v>36000</v>
          </cell>
        </row>
        <row r="21">
          <cell r="G21">
            <v>3500</v>
          </cell>
          <cell r="J21">
            <v>160000</v>
          </cell>
          <cell r="K21">
            <v>39000</v>
          </cell>
        </row>
        <row r="22">
          <cell r="G22">
            <v>3500</v>
          </cell>
          <cell r="J22">
            <v>170000</v>
          </cell>
          <cell r="K22">
            <v>42000</v>
          </cell>
        </row>
        <row r="23">
          <cell r="G23">
            <v>3500</v>
          </cell>
          <cell r="J23">
            <v>180000</v>
          </cell>
          <cell r="K23">
            <v>45000</v>
          </cell>
        </row>
        <row r="24">
          <cell r="G24">
            <v>3500</v>
          </cell>
          <cell r="J24">
            <v>190000</v>
          </cell>
          <cell r="K24">
            <v>48000</v>
          </cell>
        </row>
        <row r="25">
          <cell r="G25">
            <v>3500</v>
          </cell>
          <cell r="J25">
            <v>200000</v>
          </cell>
          <cell r="K25">
            <v>51000</v>
          </cell>
        </row>
        <row r="26">
          <cell r="G26">
            <v>3500</v>
          </cell>
          <cell r="J26">
            <v>210000</v>
          </cell>
          <cell r="K26">
            <v>54000</v>
          </cell>
        </row>
        <row r="27">
          <cell r="G27">
            <v>3500</v>
          </cell>
          <cell r="J27">
            <v>220000</v>
          </cell>
          <cell r="K27">
            <v>57000</v>
          </cell>
        </row>
        <row r="28">
          <cell r="G28">
            <v>3500</v>
          </cell>
          <cell r="J28">
            <v>230000</v>
          </cell>
          <cell r="K28">
            <v>60000</v>
          </cell>
        </row>
        <row r="29">
          <cell r="G29">
            <v>3500</v>
          </cell>
          <cell r="J29">
            <v>240000</v>
          </cell>
          <cell r="K29">
            <v>63000</v>
          </cell>
        </row>
        <row r="30">
          <cell r="G30">
            <v>3500</v>
          </cell>
          <cell r="J30">
            <v>250000</v>
          </cell>
          <cell r="K30">
            <v>66000</v>
          </cell>
        </row>
        <row r="31">
          <cell r="G31">
            <v>3500</v>
          </cell>
          <cell r="J31">
            <v>260000</v>
          </cell>
          <cell r="K31">
            <v>69000</v>
          </cell>
        </row>
        <row r="32">
          <cell r="G32">
            <v>3500</v>
          </cell>
          <cell r="J32">
            <v>270000</v>
          </cell>
          <cell r="K32">
            <v>72000</v>
          </cell>
        </row>
        <row r="33">
          <cell r="G33">
            <v>3500</v>
          </cell>
          <cell r="J33">
            <v>280000</v>
          </cell>
          <cell r="K33">
            <v>75000</v>
          </cell>
        </row>
        <row r="38">
          <cell r="S38">
            <v>1</v>
          </cell>
          <cell r="U38">
            <v>1500</v>
          </cell>
        </row>
        <row r="39">
          <cell r="S39">
            <v>2</v>
          </cell>
          <cell r="U39">
            <v>1500</v>
          </cell>
        </row>
        <row r="40">
          <cell r="S40">
            <v>3</v>
          </cell>
          <cell r="U40">
            <v>1500</v>
          </cell>
        </row>
        <row r="41">
          <cell r="S41">
            <v>4</v>
          </cell>
          <cell r="U41">
            <v>1500</v>
          </cell>
        </row>
        <row r="42">
          <cell r="S42">
            <v>5</v>
          </cell>
          <cell r="U42">
            <v>1500</v>
          </cell>
        </row>
        <row r="43">
          <cell r="S43">
            <v>6</v>
          </cell>
          <cell r="U43">
            <v>1500</v>
          </cell>
        </row>
        <row r="44">
          <cell r="S44">
            <v>7</v>
          </cell>
          <cell r="U44">
            <v>1500</v>
          </cell>
        </row>
        <row r="45">
          <cell r="S45">
            <v>8</v>
          </cell>
          <cell r="U45">
            <v>1500</v>
          </cell>
        </row>
        <row r="46">
          <cell r="S46">
            <v>9</v>
          </cell>
          <cell r="U46">
            <v>1800</v>
          </cell>
        </row>
        <row r="47">
          <cell r="S47">
            <v>10</v>
          </cell>
          <cell r="U47">
            <v>1800</v>
          </cell>
        </row>
        <row r="48">
          <cell r="S48">
            <v>11</v>
          </cell>
          <cell r="U48">
            <v>1800</v>
          </cell>
        </row>
        <row r="49">
          <cell r="S49">
            <v>12</v>
          </cell>
          <cell r="U49">
            <v>1800</v>
          </cell>
        </row>
        <row r="50">
          <cell r="S50">
            <v>13</v>
          </cell>
          <cell r="U50">
            <v>1800</v>
          </cell>
        </row>
        <row r="51">
          <cell r="S51">
            <v>14</v>
          </cell>
          <cell r="U51">
            <v>1800</v>
          </cell>
        </row>
        <row r="52">
          <cell r="S52">
            <v>15</v>
          </cell>
          <cell r="U52">
            <v>1800</v>
          </cell>
        </row>
        <row r="53">
          <cell r="S53">
            <v>16</v>
          </cell>
          <cell r="U53">
            <v>1800</v>
          </cell>
        </row>
        <row r="54">
          <cell r="S54">
            <v>17</v>
          </cell>
          <cell r="U54">
            <v>2100</v>
          </cell>
        </row>
        <row r="55">
          <cell r="S55">
            <v>18</v>
          </cell>
          <cell r="U55">
            <v>2100</v>
          </cell>
        </row>
        <row r="56">
          <cell r="S56">
            <v>19</v>
          </cell>
          <cell r="U56">
            <v>2100</v>
          </cell>
        </row>
        <row r="57">
          <cell r="S57">
            <v>20</v>
          </cell>
          <cell r="U57">
            <v>2100</v>
          </cell>
        </row>
        <row r="58">
          <cell r="S58">
            <v>21</v>
          </cell>
          <cell r="U58">
            <v>2100</v>
          </cell>
        </row>
        <row r="59">
          <cell r="S59">
            <v>22</v>
          </cell>
          <cell r="U59">
            <v>2100</v>
          </cell>
        </row>
        <row r="60">
          <cell r="S60">
            <v>23</v>
          </cell>
          <cell r="U60">
            <v>2100</v>
          </cell>
        </row>
        <row r="61">
          <cell r="S61">
            <v>24</v>
          </cell>
          <cell r="U61">
            <v>2100</v>
          </cell>
        </row>
        <row r="62">
          <cell r="S62">
            <v>25</v>
          </cell>
          <cell r="U62">
            <v>2700</v>
          </cell>
        </row>
        <row r="63">
          <cell r="S63">
            <v>26</v>
          </cell>
          <cell r="U63">
            <v>2700</v>
          </cell>
        </row>
        <row r="64">
          <cell r="S64">
            <v>27</v>
          </cell>
          <cell r="U64">
            <v>2700</v>
          </cell>
        </row>
        <row r="65">
          <cell r="S65">
            <v>28</v>
          </cell>
          <cell r="U65">
            <v>2700</v>
          </cell>
        </row>
        <row r="66">
          <cell r="S66">
            <v>29</v>
          </cell>
          <cell r="U66">
            <v>2700</v>
          </cell>
        </row>
        <row r="67">
          <cell r="S67">
            <v>30</v>
          </cell>
          <cell r="U67">
            <v>2700</v>
          </cell>
        </row>
        <row r="68">
          <cell r="S68">
            <v>31</v>
          </cell>
          <cell r="U68">
            <v>2700</v>
          </cell>
        </row>
        <row r="69">
          <cell r="S69">
            <v>32</v>
          </cell>
          <cell r="U69">
            <v>2700</v>
          </cell>
        </row>
        <row r="70">
          <cell r="S70">
            <v>33</v>
          </cell>
          <cell r="U70">
            <v>3300</v>
          </cell>
        </row>
        <row r="71">
          <cell r="S71">
            <v>34</v>
          </cell>
          <cell r="U71">
            <v>3300</v>
          </cell>
        </row>
        <row r="72">
          <cell r="S72">
            <v>35</v>
          </cell>
          <cell r="U72">
            <v>3300</v>
          </cell>
        </row>
        <row r="73">
          <cell r="S73">
            <v>36</v>
          </cell>
          <cell r="U73">
            <v>3300</v>
          </cell>
        </row>
        <row r="74">
          <cell r="S74">
            <v>37</v>
          </cell>
          <cell r="U74">
            <v>3600</v>
          </cell>
        </row>
        <row r="75">
          <cell r="S75">
            <v>38</v>
          </cell>
          <cell r="U75">
            <v>4100</v>
          </cell>
        </row>
        <row r="76">
          <cell r="S76">
            <v>39</v>
          </cell>
          <cell r="U76">
            <v>4700</v>
          </cell>
        </row>
        <row r="77">
          <cell r="S77">
            <v>40</v>
          </cell>
          <cell r="U77">
            <v>5900</v>
          </cell>
        </row>
        <row r="78">
          <cell r="S78">
            <v>41</v>
          </cell>
          <cell r="U78">
            <v>6300</v>
          </cell>
        </row>
        <row r="79">
          <cell r="S79">
            <v>42</v>
          </cell>
          <cell r="U79">
            <v>6800</v>
          </cell>
        </row>
        <row r="80">
          <cell r="S80">
            <v>43</v>
          </cell>
          <cell r="U80">
            <v>7200</v>
          </cell>
        </row>
        <row r="81">
          <cell r="S81">
            <v>44</v>
          </cell>
          <cell r="U81">
            <v>8600</v>
          </cell>
        </row>
        <row r="82">
          <cell r="S82">
            <v>45</v>
          </cell>
          <cell r="U82">
            <v>9000</v>
          </cell>
        </row>
        <row r="83">
          <cell r="S83">
            <v>46</v>
          </cell>
          <cell r="U83">
            <v>9400</v>
          </cell>
        </row>
        <row r="84">
          <cell r="S84">
            <v>47</v>
          </cell>
          <cell r="U84">
            <v>9900</v>
          </cell>
        </row>
        <row r="85">
          <cell r="S85">
            <v>48</v>
          </cell>
          <cell r="U85">
            <v>11000</v>
          </cell>
        </row>
        <row r="86">
          <cell r="S86">
            <v>49</v>
          </cell>
          <cell r="U86">
            <v>12000</v>
          </cell>
        </row>
        <row r="87">
          <cell r="S87">
            <v>50</v>
          </cell>
          <cell r="U87">
            <v>12000</v>
          </cell>
        </row>
        <row r="88">
          <cell r="S88">
            <v>51</v>
          </cell>
          <cell r="U88">
            <v>13000</v>
          </cell>
        </row>
        <row r="89">
          <cell r="S89">
            <v>52</v>
          </cell>
          <cell r="U89">
            <v>14000</v>
          </cell>
        </row>
        <row r="90">
          <cell r="S90">
            <v>53</v>
          </cell>
          <cell r="U90">
            <v>14000</v>
          </cell>
        </row>
        <row r="91">
          <cell r="S91">
            <v>54</v>
          </cell>
          <cell r="U91">
            <v>15000</v>
          </cell>
        </row>
        <row r="92">
          <cell r="S92">
            <v>55</v>
          </cell>
          <cell r="U92">
            <v>15000</v>
          </cell>
        </row>
        <row r="93">
          <cell r="S93">
            <v>56</v>
          </cell>
          <cell r="U93">
            <v>17000</v>
          </cell>
        </row>
        <row r="94">
          <cell r="S94">
            <v>57</v>
          </cell>
          <cell r="U94">
            <v>17000</v>
          </cell>
        </row>
        <row r="95">
          <cell r="S95">
            <v>58</v>
          </cell>
          <cell r="U95">
            <v>17000</v>
          </cell>
        </row>
        <row r="96">
          <cell r="S96">
            <v>59</v>
          </cell>
          <cell r="U96">
            <v>18000</v>
          </cell>
        </row>
        <row r="97">
          <cell r="S97">
            <v>60</v>
          </cell>
          <cell r="U97">
            <v>19000</v>
          </cell>
        </row>
        <row r="98">
          <cell r="S98">
            <v>61</v>
          </cell>
          <cell r="U98">
            <v>20000</v>
          </cell>
        </row>
        <row r="99">
          <cell r="S99">
            <v>62</v>
          </cell>
          <cell r="U99">
            <v>20000</v>
          </cell>
        </row>
        <row r="100">
          <cell r="S100">
            <v>63</v>
          </cell>
          <cell r="U100">
            <v>21000</v>
          </cell>
        </row>
        <row r="101">
          <cell r="S101">
            <v>64</v>
          </cell>
          <cell r="U101">
            <v>22000</v>
          </cell>
        </row>
        <row r="102">
          <cell r="S102">
            <v>65</v>
          </cell>
          <cell r="U102">
            <v>22000</v>
          </cell>
        </row>
        <row r="103">
          <cell r="S103">
            <v>66</v>
          </cell>
          <cell r="U103">
            <v>23000</v>
          </cell>
        </row>
        <row r="104">
          <cell r="S104">
            <v>67</v>
          </cell>
          <cell r="U104">
            <v>23000</v>
          </cell>
        </row>
        <row r="105">
          <cell r="S105">
            <v>68</v>
          </cell>
          <cell r="U105">
            <v>25000</v>
          </cell>
        </row>
        <row r="106">
          <cell r="S106">
            <v>69</v>
          </cell>
          <cell r="U106">
            <v>25000</v>
          </cell>
        </row>
        <row r="107">
          <cell r="S107">
            <v>70</v>
          </cell>
          <cell r="U107">
            <v>25000</v>
          </cell>
        </row>
        <row r="108">
          <cell r="S108">
            <v>71</v>
          </cell>
          <cell r="U108">
            <v>26000</v>
          </cell>
        </row>
        <row r="109">
          <cell r="S109">
            <v>72</v>
          </cell>
          <cell r="U109">
            <v>27000</v>
          </cell>
        </row>
        <row r="110">
          <cell r="S110">
            <v>73</v>
          </cell>
          <cell r="U110">
            <v>28000</v>
          </cell>
        </row>
        <row r="111">
          <cell r="S111">
            <v>74</v>
          </cell>
          <cell r="U111">
            <v>28000</v>
          </cell>
        </row>
        <row r="112">
          <cell r="S112">
            <v>75</v>
          </cell>
          <cell r="U112">
            <v>29000</v>
          </cell>
        </row>
        <row r="113">
          <cell r="S113">
            <v>76</v>
          </cell>
          <cell r="U113">
            <v>30000</v>
          </cell>
        </row>
        <row r="114">
          <cell r="S114">
            <v>77</v>
          </cell>
          <cell r="U114">
            <v>30000</v>
          </cell>
        </row>
        <row r="115">
          <cell r="S115">
            <v>78</v>
          </cell>
          <cell r="U115">
            <v>31000</v>
          </cell>
        </row>
        <row r="116">
          <cell r="S116">
            <v>79</v>
          </cell>
          <cell r="U116">
            <v>31000</v>
          </cell>
        </row>
        <row r="117">
          <cell r="S117">
            <v>80</v>
          </cell>
          <cell r="U117">
            <v>32000</v>
          </cell>
        </row>
        <row r="118">
          <cell r="S118">
            <v>81</v>
          </cell>
          <cell r="U118">
            <v>32000</v>
          </cell>
        </row>
        <row r="119">
          <cell r="S119">
            <v>82</v>
          </cell>
          <cell r="U119">
            <v>32000</v>
          </cell>
        </row>
        <row r="120">
          <cell r="S120">
            <v>83</v>
          </cell>
          <cell r="U120">
            <v>32000</v>
          </cell>
        </row>
        <row r="121">
          <cell r="S121">
            <v>84</v>
          </cell>
          <cell r="U121">
            <v>32000</v>
          </cell>
        </row>
        <row r="122">
          <cell r="S122">
            <v>85</v>
          </cell>
          <cell r="U122">
            <v>32000</v>
          </cell>
        </row>
        <row r="123">
          <cell r="S123">
            <v>86</v>
          </cell>
          <cell r="U123">
            <v>32000</v>
          </cell>
        </row>
        <row r="124">
          <cell r="S124">
            <v>87</v>
          </cell>
          <cell r="U124">
            <v>32000</v>
          </cell>
        </row>
        <row r="125">
          <cell r="S125">
            <v>88</v>
          </cell>
          <cell r="U125">
            <v>32000</v>
          </cell>
        </row>
        <row r="126">
          <cell r="S126">
            <v>89</v>
          </cell>
          <cell r="U126">
            <v>32000</v>
          </cell>
        </row>
        <row r="127">
          <cell r="S127">
            <v>90</v>
          </cell>
          <cell r="U127">
            <v>32000</v>
          </cell>
        </row>
        <row r="128">
          <cell r="S128">
            <v>91</v>
          </cell>
          <cell r="U128">
            <v>32000</v>
          </cell>
        </row>
        <row r="129">
          <cell r="S129">
            <v>92</v>
          </cell>
          <cell r="U129">
            <v>32000</v>
          </cell>
        </row>
        <row r="130">
          <cell r="S130">
            <v>93</v>
          </cell>
          <cell r="U130">
            <v>32000</v>
          </cell>
        </row>
        <row r="131">
          <cell r="S131">
            <v>94</v>
          </cell>
          <cell r="U131">
            <v>32000</v>
          </cell>
        </row>
        <row r="132">
          <cell r="S132">
            <v>95</v>
          </cell>
          <cell r="U132">
            <v>32000</v>
          </cell>
        </row>
        <row r="133">
          <cell r="S133">
            <v>96</v>
          </cell>
          <cell r="U133">
            <v>32000</v>
          </cell>
        </row>
        <row r="134">
          <cell r="S134">
            <v>97</v>
          </cell>
          <cell r="U134">
            <v>32000</v>
          </cell>
        </row>
        <row r="135">
          <cell r="S135">
            <v>98</v>
          </cell>
          <cell r="U135">
            <v>32000</v>
          </cell>
        </row>
        <row r="136">
          <cell r="S136">
            <v>99</v>
          </cell>
          <cell r="U136">
            <v>32000</v>
          </cell>
        </row>
        <row r="137">
          <cell r="S137">
            <v>100</v>
          </cell>
          <cell r="U137">
            <v>32000</v>
          </cell>
        </row>
        <row r="138">
          <cell r="S138">
            <v>101</v>
          </cell>
          <cell r="U138">
            <v>32000</v>
          </cell>
        </row>
        <row r="139">
          <cell r="S139">
            <v>102</v>
          </cell>
          <cell r="U139">
            <v>32000</v>
          </cell>
        </row>
        <row r="140">
          <cell r="S140">
            <v>103</v>
          </cell>
          <cell r="U140">
            <v>32000</v>
          </cell>
        </row>
        <row r="141">
          <cell r="S141">
            <v>104</v>
          </cell>
          <cell r="U141">
            <v>32000</v>
          </cell>
        </row>
        <row r="142">
          <cell r="S142">
            <v>105</v>
          </cell>
          <cell r="U142">
            <v>32000</v>
          </cell>
        </row>
        <row r="143">
          <cell r="S143">
            <v>106</v>
          </cell>
          <cell r="U143">
            <v>32000</v>
          </cell>
        </row>
        <row r="144">
          <cell r="S144">
            <v>107</v>
          </cell>
          <cell r="U144">
            <v>32000</v>
          </cell>
        </row>
        <row r="145">
          <cell r="S145">
            <v>108</v>
          </cell>
          <cell r="U145">
            <v>32000</v>
          </cell>
        </row>
        <row r="146">
          <cell r="S146">
            <v>109</v>
          </cell>
          <cell r="U146">
            <v>32000</v>
          </cell>
        </row>
        <row r="147">
          <cell r="S147">
            <v>110</v>
          </cell>
          <cell r="U147">
            <v>32000</v>
          </cell>
        </row>
        <row r="148">
          <cell r="S148">
            <v>111</v>
          </cell>
          <cell r="U148">
            <v>32000</v>
          </cell>
        </row>
        <row r="149">
          <cell r="S149">
            <v>112</v>
          </cell>
          <cell r="U149">
            <v>32000</v>
          </cell>
        </row>
        <row r="150">
          <cell r="S150">
            <v>113</v>
          </cell>
          <cell r="U150">
            <v>32000</v>
          </cell>
        </row>
        <row r="151">
          <cell r="S151">
            <v>114</v>
          </cell>
          <cell r="U151">
            <v>32000</v>
          </cell>
        </row>
        <row r="152">
          <cell r="S152">
            <v>115</v>
          </cell>
          <cell r="U152">
            <v>32000</v>
          </cell>
        </row>
        <row r="153">
          <cell r="S153">
            <v>116</v>
          </cell>
          <cell r="U153">
            <v>32000</v>
          </cell>
        </row>
        <row r="154">
          <cell r="S154">
            <v>117</v>
          </cell>
          <cell r="U154">
            <v>32000</v>
          </cell>
        </row>
        <row r="155">
          <cell r="S155">
            <v>118</v>
          </cell>
          <cell r="U155">
            <v>32000</v>
          </cell>
        </row>
        <row r="156">
          <cell r="S156">
            <v>119</v>
          </cell>
          <cell r="U156">
            <v>32000</v>
          </cell>
        </row>
        <row r="157">
          <cell r="S157">
            <v>120</v>
          </cell>
          <cell r="U157">
            <v>32000</v>
          </cell>
        </row>
      </sheetData>
      <sheetData sheetId="7"/>
      <sheetData sheetId="8">
        <row r="4">
          <cell r="D4">
            <v>24000</v>
          </cell>
          <cell r="E4">
            <v>2000</v>
          </cell>
          <cell r="G4">
            <v>15000</v>
          </cell>
        </row>
        <row r="5">
          <cell r="D5">
            <v>24000</v>
          </cell>
          <cell r="E5">
            <v>2250</v>
          </cell>
          <cell r="G5">
            <v>19000</v>
          </cell>
        </row>
        <row r="6">
          <cell r="D6">
            <v>24000</v>
          </cell>
          <cell r="E6">
            <v>2500</v>
          </cell>
          <cell r="G6">
            <v>23000</v>
          </cell>
        </row>
        <row r="7">
          <cell r="D7">
            <v>24000</v>
          </cell>
          <cell r="E7">
            <v>2750</v>
          </cell>
          <cell r="G7">
            <v>26000</v>
          </cell>
        </row>
        <row r="8">
          <cell r="D8">
            <v>24000</v>
          </cell>
          <cell r="E8">
            <v>3000</v>
          </cell>
          <cell r="G8">
            <v>30000</v>
          </cell>
        </row>
        <row r="9">
          <cell r="D9">
            <v>24000</v>
          </cell>
          <cell r="E9">
            <v>4000</v>
          </cell>
          <cell r="G9">
            <v>36000</v>
          </cell>
        </row>
        <row r="10">
          <cell r="D10">
            <v>24000</v>
          </cell>
          <cell r="E10">
            <v>5000</v>
          </cell>
          <cell r="G10">
            <v>42000</v>
          </cell>
        </row>
        <row r="11">
          <cell r="D11">
            <v>24000</v>
          </cell>
          <cell r="E11">
            <v>6000</v>
          </cell>
          <cell r="G11">
            <v>48000</v>
          </cell>
        </row>
        <row r="12">
          <cell r="D12">
            <v>24000</v>
          </cell>
          <cell r="E12">
            <v>7000</v>
          </cell>
          <cell r="G12">
            <v>54000</v>
          </cell>
        </row>
        <row r="13">
          <cell r="D13">
            <v>24000</v>
          </cell>
          <cell r="E13">
            <v>8000</v>
          </cell>
          <cell r="G13">
            <v>60000</v>
          </cell>
        </row>
        <row r="14">
          <cell r="D14">
            <v>24000</v>
          </cell>
          <cell r="E14">
            <v>9800</v>
          </cell>
          <cell r="G14">
            <v>66000</v>
          </cell>
        </row>
        <row r="15">
          <cell r="D15">
            <v>24000</v>
          </cell>
          <cell r="E15">
            <v>11600</v>
          </cell>
          <cell r="G15">
            <v>72000</v>
          </cell>
        </row>
        <row r="16">
          <cell r="D16">
            <v>24000</v>
          </cell>
          <cell r="E16">
            <v>13400</v>
          </cell>
          <cell r="G16">
            <v>78000</v>
          </cell>
        </row>
        <row r="17">
          <cell r="D17">
            <v>24000</v>
          </cell>
          <cell r="E17">
            <v>15200</v>
          </cell>
          <cell r="G17">
            <v>84000</v>
          </cell>
        </row>
        <row r="18">
          <cell r="D18">
            <v>24000</v>
          </cell>
          <cell r="E18">
            <v>17000</v>
          </cell>
          <cell r="G18">
            <v>90000</v>
          </cell>
        </row>
        <row r="19">
          <cell r="D19">
            <v>24000</v>
          </cell>
          <cell r="E19">
            <v>19600</v>
          </cell>
          <cell r="G19">
            <v>102000</v>
          </cell>
        </row>
        <row r="20">
          <cell r="D20">
            <v>24000</v>
          </cell>
          <cell r="E20">
            <v>22200</v>
          </cell>
          <cell r="G20">
            <v>114000</v>
          </cell>
        </row>
        <row r="21">
          <cell r="D21">
            <v>24000</v>
          </cell>
          <cell r="E21">
            <v>24800</v>
          </cell>
          <cell r="G21">
            <v>126000</v>
          </cell>
        </row>
        <row r="22">
          <cell r="D22">
            <v>24000</v>
          </cell>
          <cell r="E22">
            <v>27400</v>
          </cell>
          <cell r="G22">
            <v>138000</v>
          </cell>
        </row>
        <row r="23">
          <cell r="D23">
            <v>24000</v>
          </cell>
          <cell r="E23">
            <v>30000</v>
          </cell>
          <cell r="G23">
            <v>150000</v>
          </cell>
        </row>
        <row r="24">
          <cell r="D24">
            <v>24000</v>
          </cell>
          <cell r="E24">
            <v>33400</v>
          </cell>
          <cell r="G24">
            <v>162000</v>
          </cell>
        </row>
        <row r="25">
          <cell r="D25">
            <v>24000</v>
          </cell>
          <cell r="E25">
            <v>36800</v>
          </cell>
          <cell r="G25">
            <v>174000</v>
          </cell>
        </row>
        <row r="26">
          <cell r="D26">
            <v>24000</v>
          </cell>
          <cell r="E26">
            <v>40200</v>
          </cell>
          <cell r="G26">
            <v>186000</v>
          </cell>
        </row>
        <row r="27">
          <cell r="D27">
            <v>24000</v>
          </cell>
          <cell r="E27">
            <v>43600</v>
          </cell>
          <cell r="G27">
            <v>198000</v>
          </cell>
        </row>
        <row r="28">
          <cell r="D28">
            <v>24000</v>
          </cell>
          <cell r="E28">
            <v>47000</v>
          </cell>
          <cell r="G28">
            <v>210000</v>
          </cell>
        </row>
        <row r="29">
          <cell r="D29">
            <v>24000</v>
          </cell>
          <cell r="E29">
            <v>51200</v>
          </cell>
          <cell r="G29">
            <v>222000</v>
          </cell>
        </row>
        <row r="30">
          <cell r="D30">
            <v>24000</v>
          </cell>
          <cell r="E30">
            <v>55400</v>
          </cell>
          <cell r="G30">
            <v>234000</v>
          </cell>
        </row>
        <row r="31">
          <cell r="D31">
            <v>24000</v>
          </cell>
          <cell r="E31">
            <v>59600</v>
          </cell>
          <cell r="G31">
            <v>246000</v>
          </cell>
        </row>
        <row r="32">
          <cell r="D32">
            <v>24000</v>
          </cell>
          <cell r="E32">
            <v>63800</v>
          </cell>
          <cell r="G32">
            <v>258000</v>
          </cell>
        </row>
        <row r="33">
          <cell r="D33">
            <v>24000</v>
          </cell>
          <cell r="E33">
            <v>68000</v>
          </cell>
          <cell r="G33">
            <v>270000</v>
          </cell>
        </row>
        <row r="34">
          <cell r="D34">
            <v>24000</v>
          </cell>
          <cell r="E34">
            <v>73000</v>
          </cell>
          <cell r="G34">
            <v>282000</v>
          </cell>
        </row>
        <row r="35">
          <cell r="D35">
            <v>24000</v>
          </cell>
          <cell r="E35">
            <v>78000</v>
          </cell>
          <cell r="G35">
            <v>294000</v>
          </cell>
        </row>
        <row r="36">
          <cell r="D36">
            <v>24000</v>
          </cell>
          <cell r="E36">
            <v>83000</v>
          </cell>
          <cell r="G36">
            <v>306000</v>
          </cell>
        </row>
        <row r="37">
          <cell r="D37">
            <v>24000</v>
          </cell>
          <cell r="E37">
            <v>88000</v>
          </cell>
          <cell r="G37">
            <v>318000</v>
          </cell>
        </row>
        <row r="38">
          <cell r="D38">
            <v>24000</v>
          </cell>
          <cell r="E38">
            <v>93000</v>
          </cell>
          <cell r="G38">
            <v>330000</v>
          </cell>
        </row>
        <row r="39">
          <cell r="D39">
            <v>24000</v>
          </cell>
          <cell r="E39">
            <v>98800</v>
          </cell>
          <cell r="G39">
            <v>342000</v>
          </cell>
        </row>
        <row r="40">
          <cell r="D40">
            <v>24000</v>
          </cell>
          <cell r="E40">
            <v>104600</v>
          </cell>
          <cell r="G40">
            <v>354000</v>
          </cell>
        </row>
        <row r="41">
          <cell r="D41">
            <v>24000</v>
          </cell>
          <cell r="E41">
            <v>110400</v>
          </cell>
          <cell r="G41">
            <v>366000</v>
          </cell>
        </row>
        <row r="42">
          <cell r="D42">
            <v>24000</v>
          </cell>
          <cell r="E42">
            <v>116200</v>
          </cell>
          <cell r="G42">
            <v>378000</v>
          </cell>
        </row>
        <row r="43">
          <cell r="D43">
            <v>24000</v>
          </cell>
          <cell r="E43">
            <v>122000</v>
          </cell>
          <cell r="G43">
            <v>390000</v>
          </cell>
        </row>
        <row r="44">
          <cell r="D44">
            <v>24000</v>
          </cell>
          <cell r="E44">
            <v>128600</v>
          </cell>
          <cell r="G44">
            <v>402000</v>
          </cell>
        </row>
        <row r="45">
          <cell r="D45">
            <v>24000</v>
          </cell>
          <cell r="E45">
            <v>135200</v>
          </cell>
          <cell r="G45">
            <v>414000</v>
          </cell>
        </row>
        <row r="46">
          <cell r="D46">
            <v>24000</v>
          </cell>
          <cell r="E46">
            <v>141800</v>
          </cell>
          <cell r="G46">
            <v>426000</v>
          </cell>
        </row>
        <row r="47">
          <cell r="D47">
            <v>24000</v>
          </cell>
          <cell r="E47">
            <v>148400</v>
          </cell>
          <cell r="G47">
            <v>438000</v>
          </cell>
        </row>
        <row r="48">
          <cell r="D48">
            <v>24000</v>
          </cell>
          <cell r="E48">
            <v>155000</v>
          </cell>
          <cell r="G48">
            <v>450000</v>
          </cell>
        </row>
        <row r="49">
          <cell r="D49">
            <v>24000</v>
          </cell>
          <cell r="E49">
            <v>162400</v>
          </cell>
          <cell r="G49">
            <v>462000</v>
          </cell>
        </row>
        <row r="50">
          <cell r="D50">
            <v>24000</v>
          </cell>
          <cell r="E50">
            <v>169800</v>
          </cell>
          <cell r="G50">
            <v>474000</v>
          </cell>
        </row>
        <row r="51">
          <cell r="D51">
            <v>24000</v>
          </cell>
          <cell r="E51">
            <v>177200</v>
          </cell>
          <cell r="G51">
            <v>486000</v>
          </cell>
        </row>
        <row r="52">
          <cell r="D52">
            <v>24000</v>
          </cell>
          <cell r="E52">
            <v>184600</v>
          </cell>
          <cell r="G52">
            <v>498000</v>
          </cell>
        </row>
        <row r="53">
          <cell r="D53">
            <v>24000</v>
          </cell>
          <cell r="E53">
            <v>192000</v>
          </cell>
          <cell r="G53">
            <v>510000</v>
          </cell>
        </row>
        <row r="54">
          <cell r="D54">
            <v>24000</v>
          </cell>
          <cell r="E54">
            <v>199400</v>
          </cell>
          <cell r="G54">
            <v>522000</v>
          </cell>
        </row>
        <row r="55">
          <cell r="D55">
            <v>24000</v>
          </cell>
          <cell r="E55">
            <v>206800</v>
          </cell>
          <cell r="G55">
            <v>534000</v>
          </cell>
        </row>
        <row r="56">
          <cell r="D56">
            <v>24000</v>
          </cell>
          <cell r="E56">
            <v>214200</v>
          </cell>
          <cell r="G56">
            <v>546000</v>
          </cell>
        </row>
        <row r="57">
          <cell r="D57">
            <v>24000</v>
          </cell>
          <cell r="E57">
            <v>221600</v>
          </cell>
          <cell r="G57">
            <v>558000</v>
          </cell>
        </row>
        <row r="58">
          <cell r="D58">
            <v>24000</v>
          </cell>
          <cell r="E58">
            <v>229000</v>
          </cell>
          <cell r="G58">
            <v>570000</v>
          </cell>
        </row>
        <row r="59">
          <cell r="D59">
            <v>24000</v>
          </cell>
          <cell r="E59">
            <v>236400</v>
          </cell>
          <cell r="G59">
            <v>582000</v>
          </cell>
        </row>
        <row r="60">
          <cell r="D60">
            <v>24000</v>
          </cell>
          <cell r="E60">
            <v>243800</v>
          </cell>
          <cell r="G60">
            <v>594000</v>
          </cell>
        </row>
        <row r="61">
          <cell r="D61">
            <v>24000</v>
          </cell>
          <cell r="E61">
            <v>251200</v>
          </cell>
          <cell r="G61">
            <v>606000</v>
          </cell>
        </row>
        <row r="62">
          <cell r="D62">
            <v>24000</v>
          </cell>
          <cell r="E62">
            <v>258600</v>
          </cell>
          <cell r="G62">
            <v>618000</v>
          </cell>
        </row>
        <row r="63">
          <cell r="D63">
            <v>24000</v>
          </cell>
          <cell r="E63">
            <v>266000</v>
          </cell>
          <cell r="G63">
            <v>630000</v>
          </cell>
        </row>
        <row r="64">
          <cell r="D64">
            <v>24000</v>
          </cell>
          <cell r="E64">
            <v>273400</v>
          </cell>
          <cell r="G64">
            <v>642000</v>
          </cell>
        </row>
        <row r="65">
          <cell r="D65">
            <v>24000</v>
          </cell>
          <cell r="E65">
            <v>280800</v>
          </cell>
          <cell r="G65">
            <v>654000</v>
          </cell>
        </row>
        <row r="66">
          <cell r="D66">
            <v>24000</v>
          </cell>
          <cell r="E66">
            <v>288200</v>
          </cell>
          <cell r="G66">
            <v>666000</v>
          </cell>
        </row>
        <row r="67">
          <cell r="D67">
            <v>24000</v>
          </cell>
          <cell r="E67">
            <v>295600</v>
          </cell>
          <cell r="G67">
            <v>678000</v>
          </cell>
        </row>
        <row r="68">
          <cell r="D68">
            <v>24000</v>
          </cell>
          <cell r="E68">
            <v>303000</v>
          </cell>
          <cell r="G68">
            <v>690000</v>
          </cell>
        </row>
        <row r="69">
          <cell r="D69">
            <v>24000</v>
          </cell>
          <cell r="E69">
            <v>310400</v>
          </cell>
          <cell r="G69">
            <v>702000</v>
          </cell>
        </row>
        <row r="70">
          <cell r="D70">
            <v>24000</v>
          </cell>
          <cell r="E70">
            <v>317800</v>
          </cell>
          <cell r="G70">
            <v>714000</v>
          </cell>
        </row>
        <row r="71">
          <cell r="D71">
            <v>24000</v>
          </cell>
          <cell r="E71">
            <v>325200</v>
          </cell>
          <cell r="G71">
            <v>726000</v>
          </cell>
        </row>
        <row r="72">
          <cell r="D72">
            <v>24000</v>
          </cell>
          <cell r="E72">
            <v>332600</v>
          </cell>
          <cell r="G72">
            <v>738000</v>
          </cell>
        </row>
        <row r="73">
          <cell r="D73">
            <v>24000</v>
          </cell>
          <cell r="E73">
            <v>340000</v>
          </cell>
          <cell r="G73">
            <v>750000</v>
          </cell>
        </row>
        <row r="74">
          <cell r="D74">
            <v>24000</v>
          </cell>
          <cell r="E74">
            <v>347400</v>
          </cell>
          <cell r="G74">
            <v>762000</v>
          </cell>
        </row>
        <row r="75">
          <cell r="D75">
            <v>24000</v>
          </cell>
          <cell r="E75">
            <v>354800</v>
          </cell>
          <cell r="G75">
            <v>774000</v>
          </cell>
        </row>
        <row r="76">
          <cell r="D76">
            <v>24000</v>
          </cell>
          <cell r="E76">
            <v>362200</v>
          </cell>
          <cell r="G76">
            <v>786000</v>
          </cell>
        </row>
        <row r="77">
          <cell r="D77">
            <v>24000</v>
          </cell>
          <cell r="E77">
            <v>369600</v>
          </cell>
          <cell r="G77">
            <v>798000</v>
          </cell>
        </row>
        <row r="78">
          <cell r="D78">
            <v>24000</v>
          </cell>
          <cell r="E78">
            <v>377000</v>
          </cell>
          <cell r="G78">
            <v>810000</v>
          </cell>
        </row>
        <row r="79">
          <cell r="D79">
            <v>24000</v>
          </cell>
          <cell r="E79">
            <v>384400</v>
          </cell>
          <cell r="G79">
            <v>822000</v>
          </cell>
        </row>
        <row r="80">
          <cell r="D80">
            <v>24000</v>
          </cell>
          <cell r="E80">
            <v>391800</v>
          </cell>
          <cell r="G80">
            <v>834000</v>
          </cell>
        </row>
        <row r="81">
          <cell r="D81">
            <v>24000</v>
          </cell>
          <cell r="E81">
            <v>399200</v>
          </cell>
          <cell r="G81">
            <v>846000</v>
          </cell>
        </row>
        <row r="82">
          <cell r="D82">
            <v>24000</v>
          </cell>
          <cell r="E82">
            <v>406600</v>
          </cell>
          <cell r="G82">
            <v>858000</v>
          </cell>
        </row>
        <row r="83">
          <cell r="D83">
            <v>24000</v>
          </cell>
          <cell r="E83">
            <v>414000</v>
          </cell>
          <cell r="G83">
            <v>870000</v>
          </cell>
        </row>
      </sheetData>
      <sheetData sheetId="9">
        <row r="5">
          <cell r="D5">
            <v>203.68514508852272</v>
          </cell>
        </row>
      </sheetData>
      <sheetData sheetId="10">
        <row r="22">
          <cell r="T22" t="str">
            <v/>
          </cell>
        </row>
      </sheetData>
      <sheetData sheetId="11">
        <row r="6">
          <cell r="E6">
            <v>100</v>
          </cell>
        </row>
      </sheetData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基础信息"/>
      <sheetName val="其它调用"/>
      <sheetName val="功能-军团城池数"/>
      <sheetName val="资源-军团经验"/>
      <sheetName val="功能-军团捐献"/>
      <sheetName val="资源-3赛季军团信息"/>
      <sheetName val="资源-4赛季军团信息"/>
      <sheetName val="资源-5赛季军团信息"/>
      <sheetName val="功能-国家城池"/>
      <sheetName val="功能-军团县城"/>
      <sheetName val="功能-洛阳占领奖励"/>
      <sheetName val="功能-军略"/>
      <sheetName val="功能-采集效率"/>
      <sheetName val="资源-军团贡献"/>
      <sheetName val="功能-军团福利"/>
      <sheetName val="功能-军团目标"/>
      <sheetName val="功能-军团建筑"/>
      <sheetName val="功能-军团帮助"/>
      <sheetName val="功能-军团boss活动"/>
      <sheetName val="功能-军团加入创建奖励"/>
      <sheetName val="功能-军团联赛"/>
      <sheetName val="功能-敌军入侵活动"/>
      <sheetName val="资源-军团币"/>
      <sheetName val="功能-军团技术"/>
      <sheetName val="功能-军团技术4赛季"/>
      <sheetName val="功能-军团技术5赛季"/>
      <sheetName val="产出汇总"/>
      <sheetName val="Sheet1"/>
      <sheetName val="功能-军团战"/>
      <sheetName val="功能-县城"/>
      <sheetName val="资源-占领城池奖励"/>
      <sheetName val="功能-行军令"/>
      <sheetName val="功能-占领城池奖励"/>
      <sheetName val="#REF"/>
    </sheetNames>
    <sheetDataSet>
      <sheetData sheetId="0"/>
      <sheetData sheetId="1">
        <row r="4">
          <cell r="F4">
            <v>0.2</v>
          </cell>
          <cell r="M4">
            <v>63.333333333333336</v>
          </cell>
        </row>
        <row r="5">
          <cell r="M5">
            <v>65.904761904761898</v>
          </cell>
        </row>
        <row r="6">
          <cell r="M6">
            <v>67.714285714285708</v>
          </cell>
        </row>
        <row r="7">
          <cell r="M7">
            <v>69.166666666666671</v>
          </cell>
        </row>
        <row r="8">
          <cell r="M8">
            <v>70.444444444444443</v>
          </cell>
        </row>
        <row r="9">
          <cell r="M9">
            <v>71.555555555555557</v>
          </cell>
        </row>
        <row r="10">
          <cell r="M10">
            <v>72.545454545454547</v>
          </cell>
        </row>
        <row r="11">
          <cell r="M11">
            <v>73.454545454545453</v>
          </cell>
        </row>
        <row r="12">
          <cell r="M12">
            <v>74.303030303030297</v>
          </cell>
        </row>
        <row r="13">
          <cell r="M13">
            <v>75.060606060606062</v>
          </cell>
        </row>
        <row r="14">
          <cell r="M14">
            <v>75.818181818181813</v>
          </cell>
        </row>
        <row r="15">
          <cell r="M15">
            <v>76.974358974358978</v>
          </cell>
        </row>
        <row r="16">
          <cell r="M16">
            <v>78.256410256410248</v>
          </cell>
        </row>
        <row r="17">
          <cell r="M17">
            <v>79.538461538461533</v>
          </cell>
        </row>
        <row r="18">
          <cell r="M18">
            <v>80.35164835164835</v>
          </cell>
        </row>
        <row r="19">
          <cell r="M19">
            <v>80.901098901098905</v>
          </cell>
        </row>
        <row r="20">
          <cell r="M20">
            <v>81.450549450549445</v>
          </cell>
        </row>
        <row r="21">
          <cell r="M21">
            <v>82</v>
          </cell>
        </row>
        <row r="22">
          <cell r="M22">
            <v>82.476190476190482</v>
          </cell>
        </row>
        <row r="23">
          <cell r="M23">
            <v>82.952380952380949</v>
          </cell>
        </row>
        <row r="24">
          <cell r="M24">
            <v>83.428571428571431</v>
          </cell>
        </row>
        <row r="25">
          <cell r="M25">
            <v>83.904761904761898</v>
          </cell>
        </row>
        <row r="26">
          <cell r="M26">
            <v>84.333333333333329</v>
          </cell>
        </row>
        <row r="27">
          <cell r="M27">
            <v>84.75</v>
          </cell>
        </row>
        <row r="28">
          <cell r="M28">
            <v>85.166666666666671</v>
          </cell>
        </row>
        <row r="29">
          <cell r="M29">
            <v>85.583333333333329</v>
          </cell>
        </row>
        <row r="30">
          <cell r="M30">
            <v>86</v>
          </cell>
        </row>
        <row r="31">
          <cell r="M31">
            <v>86.367647058823522</v>
          </cell>
        </row>
        <row r="32">
          <cell r="M32">
            <v>86.735294117647058</v>
          </cell>
        </row>
        <row r="33">
          <cell r="M33">
            <v>87.10294117647058</v>
          </cell>
        </row>
        <row r="34">
          <cell r="M34">
            <v>87.470588235294116</v>
          </cell>
        </row>
        <row r="35">
          <cell r="M35">
            <v>87.838235294117652</v>
          </cell>
        </row>
        <row r="36">
          <cell r="M36">
            <v>88.183006535947712</v>
          </cell>
        </row>
        <row r="37">
          <cell r="M37">
            <v>88.509803921568633</v>
          </cell>
        </row>
        <row r="38">
          <cell r="M38">
            <v>88.83660130718954</v>
          </cell>
        </row>
        <row r="39">
          <cell r="M39">
            <v>89.16339869281046</v>
          </cell>
        </row>
        <row r="40">
          <cell r="M40">
            <v>89.490196078431367</v>
          </cell>
        </row>
        <row r="41">
          <cell r="M41">
            <v>89.816993464052288</v>
          </cell>
        </row>
        <row r="42">
          <cell r="M42">
            <v>90.128654970760238</v>
          </cell>
        </row>
        <row r="43">
          <cell r="M43">
            <v>90.421052631578945</v>
          </cell>
        </row>
        <row r="44">
          <cell r="M44">
            <v>90.713450292397667</v>
          </cell>
        </row>
        <row r="45">
          <cell r="M45">
            <v>91.005847953216374</v>
          </cell>
        </row>
        <row r="46">
          <cell r="M46">
            <v>91.298245614035082</v>
          </cell>
        </row>
        <row r="47">
          <cell r="M47">
            <v>91.590643274853804</v>
          </cell>
        </row>
        <row r="48">
          <cell r="M48">
            <v>91.883040935672511</v>
          </cell>
        </row>
        <row r="49">
          <cell r="M49">
            <v>92.15789473684211</v>
          </cell>
        </row>
        <row r="50">
          <cell r="M50">
            <v>92.421052631578945</v>
          </cell>
        </row>
        <row r="51">
          <cell r="M51">
            <v>92.684210526315795</v>
          </cell>
        </row>
        <row r="52">
          <cell r="M52">
            <v>92.94736842105263</v>
          </cell>
        </row>
        <row r="53">
          <cell r="M53">
            <v>93.21052631578948</v>
          </cell>
        </row>
        <row r="54">
          <cell r="M54">
            <v>93.473684210526315</v>
          </cell>
        </row>
        <row r="55">
          <cell r="M55">
            <v>93.736842105263165</v>
          </cell>
        </row>
        <row r="56">
          <cell r="M56">
            <v>94</v>
          </cell>
        </row>
        <row r="57">
          <cell r="M57">
            <v>94.238095238095241</v>
          </cell>
        </row>
        <row r="58">
          <cell r="M58">
            <v>94.476190476190482</v>
          </cell>
        </row>
        <row r="59">
          <cell r="M59">
            <v>94.714285714285708</v>
          </cell>
        </row>
        <row r="60">
          <cell r="M60">
            <v>94.952380952380949</v>
          </cell>
        </row>
        <row r="61">
          <cell r="M61">
            <v>95.19047619047619</v>
          </cell>
        </row>
        <row r="62">
          <cell r="M62">
            <v>95.428571428571431</v>
          </cell>
        </row>
        <row r="63">
          <cell r="M63">
            <v>95.666666666666671</v>
          </cell>
        </row>
        <row r="64">
          <cell r="M64">
            <v>95.904761904761898</v>
          </cell>
        </row>
        <row r="65">
          <cell r="M65">
            <v>96.129870129870127</v>
          </cell>
        </row>
        <row r="66">
          <cell r="M66">
            <v>96.34632034632034</v>
          </cell>
        </row>
        <row r="67">
          <cell r="M67">
            <v>96.562770562770567</v>
          </cell>
        </row>
        <row r="68">
          <cell r="M68">
            <v>96.779220779220779</v>
          </cell>
        </row>
        <row r="69">
          <cell r="M69">
            <v>96.995670995670991</v>
          </cell>
        </row>
        <row r="70">
          <cell r="M70">
            <v>97.212121212121218</v>
          </cell>
        </row>
        <row r="71">
          <cell r="M71">
            <v>97.428571428571431</v>
          </cell>
        </row>
        <row r="72">
          <cell r="M72">
            <v>97.645021645021643</v>
          </cell>
        </row>
        <row r="73">
          <cell r="M73">
            <v>97.861471861471856</v>
          </cell>
        </row>
        <row r="74">
          <cell r="M74">
            <v>98.071146245059282</v>
          </cell>
        </row>
        <row r="75">
          <cell r="M75">
            <v>98.268774703557312</v>
          </cell>
        </row>
        <row r="76">
          <cell r="M76">
            <v>98.466403162055329</v>
          </cell>
        </row>
        <row r="77">
          <cell r="M77">
            <v>98.664031620553359</v>
          </cell>
        </row>
        <row r="78">
          <cell r="M78">
            <v>98.861660079051376</v>
          </cell>
        </row>
        <row r="79">
          <cell r="M79">
            <v>99.059288537549406</v>
          </cell>
        </row>
        <row r="80">
          <cell r="M80">
            <v>99.256916996047437</v>
          </cell>
        </row>
        <row r="81">
          <cell r="M81">
            <v>99.454545454545453</v>
          </cell>
        </row>
        <row r="82">
          <cell r="M82">
            <v>99.652173913043484</v>
          </cell>
        </row>
        <row r="83">
          <cell r="M83">
            <v>99.8498023715415</v>
          </cell>
        </row>
        <row r="84">
          <cell r="M84">
            <v>100</v>
          </cell>
        </row>
        <row r="85">
          <cell r="M85">
            <v>100</v>
          </cell>
        </row>
        <row r="86">
          <cell r="M86">
            <v>100</v>
          </cell>
        </row>
        <row r="87">
          <cell r="M87">
            <v>100</v>
          </cell>
        </row>
        <row r="88">
          <cell r="M88">
            <v>100</v>
          </cell>
        </row>
        <row r="89">
          <cell r="M89">
            <v>100</v>
          </cell>
        </row>
        <row r="90">
          <cell r="M90">
            <v>100</v>
          </cell>
        </row>
        <row r="91">
          <cell r="M91">
            <v>100</v>
          </cell>
        </row>
        <row r="92">
          <cell r="M92">
            <v>100</v>
          </cell>
        </row>
        <row r="93">
          <cell r="M93">
            <v>100</v>
          </cell>
        </row>
        <row r="94">
          <cell r="M94">
            <v>100</v>
          </cell>
        </row>
        <row r="95">
          <cell r="M95">
            <v>100</v>
          </cell>
        </row>
        <row r="96">
          <cell r="M96">
            <v>100</v>
          </cell>
        </row>
        <row r="97">
          <cell r="M97">
            <v>100</v>
          </cell>
        </row>
        <row r="98">
          <cell r="M98">
            <v>100</v>
          </cell>
        </row>
        <row r="99">
          <cell r="M99">
            <v>100</v>
          </cell>
        </row>
        <row r="100">
          <cell r="M100">
            <v>100</v>
          </cell>
        </row>
        <row r="101">
          <cell r="M101">
            <v>100</v>
          </cell>
        </row>
        <row r="102">
          <cell r="M102">
            <v>100</v>
          </cell>
        </row>
        <row r="103">
          <cell r="M103">
            <v>100</v>
          </cell>
        </row>
        <row r="104">
          <cell r="M104">
            <v>100</v>
          </cell>
        </row>
        <row r="105">
          <cell r="M105">
            <v>100</v>
          </cell>
        </row>
        <row r="106">
          <cell r="M106">
            <v>100</v>
          </cell>
        </row>
        <row r="107">
          <cell r="M107">
            <v>100</v>
          </cell>
        </row>
        <row r="108">
          <cell r="M108">
            <v>100</v>
          </cell>
        </row>
        <row r="109">
          <cell r="M109">
            <v>100</v>
          </cell>
        </row>
        <row r="110">
          <cell r="M110">
            <v>100</v>
          </cell>
        </row>
        <row r="111">
          <cell r="M111">
            <v>100</v>
          </cell>
        </row>
        <row r="112">
          <cell r="M112">
            <v>100</v>
          </cell>
        </row>
        <row r="113">
          <cell r="M113">
            <v>100</v>
          </cell>
        </row>
        <row r="114">
          <cell r="M114">
            <v>100</v>
          </cell>
        </row>
        <row r="115">
          <cell r="M115">
            <v>100</v>
          </cell>
        </row>
        <row r="116">
          <cell r="M116">
            <v>100</v>
          </cell>
        </row>
        <row r="117">
          <cell r="M117">
            <v>100</v>
          </cell>
        </row>
        <row r="118">
          <cell r="M118">
            <v>100</v>
          </cell>
        </row>
        <row r="119">
          <cell r="M119">
            <v>100</v>
          </cell>
        </row>
        <row r="120">
          <cell r="M120">
            <v>100</v>
          </cell>
        </row>
        <row r="121">
          <cell r="M121">
            <v>100</v>
          </cell>
        </row>
        <row r="122">
          <cell r="M122">
            <v>100</v>
          </cell>
        </row>
        <row r="123">
          <cell r="M123">
            <v>100</v>
          </cell>
        </row>
        <row r="124">
          <cell r="M124">
            <v>100</v>
          </cell>
        </row>
        <row r="125">
          <cell r="M125">
            <v>100</v>
          </cell>
        </row>
        <row r="126">
          <cell r="M126">
            <v>100</v>
          </cell>
        </row>
        <row r="127">
          <cell r="M127">
            <v>100</v>
          </cell>
        </row>
        <row r="128">
          <cell r="M128">
            <v>100</v>
          </cell>
        </row>
        <row r="129">
          <cell r="M129">
            <v>100</v>
          </cell>
        </row>
        <row r="130">
          <cell r="M130">
            <v>100</v>
          </cell>
        </row>
        <row r="131">
          <cell r="M131">
            <v>100</v>
          </cell>
        </row>
        <row r="132">
          <cell r="M132">
            <v>100</v>
          </cell>
        </row>
        <row r="133">
          <cell r="M133">
            <v>100</v>
          </cell>
        </row>
        <row r="134">
          <cell r="M134">
            <v>100</v>
          </cell>
        </row>
        <row r="135">
          <cell r="M135">
            <v>100</v>
          </cell>
        </row>
        <row r="136">
          <cell r="M136">
            <v>100</v>
          </cell>
        </row>
        <row r="137">
          <cell r="M137">
            <v>100</v>
          </cell>
        </row>
        <row r="138">
          <cell r="M138">
            <v>100</v>
          </cell>
        </row>
        <row r="139">
          <cell r="M139">
            <v>100</v>
          </cell>
        </row>
        <row r="140">
          <cell r="M140">
            <v>100</v>
          </cell>
        </row>
        <row r="141">
          <cell r="M141">
            <v>100</v>
          </cell>
        </row>
        <row r="142">
          <cell r="M142">
            <v>100</v>
          </cell>
        </row>
        <row r="143">
          <cell r="M143">
            <v>100</v>
          </cell>
        </row>
        <row r="144">
          <cell r="M144">
            <v>100</v>
          </cell>
        </row>
        <row r="145">
          <cell r="M145">
            <v>100</v>
          </cell>
        </row>
        <row r="146">
          <cell r="M146">
            <v>100</v>
          </cell>
        </row>
        <row r="147">
          <cell r="M147">
            <v>100</v>
          </cell>
        </row>
        <row r="148">
          <cell r="M148">
            <v>100</v>
          </cell>
        </row>
        <row r="149">
          <cell r="M149">
            <v>100</v>
          </cell>
        </row>
        <row r="150">
          <cell r="M150">
            <v>100</v>
          </cell>
        </row>
        <row r="151">
          <cell r="M151">
            <v>100</v>
          </cell>
        </row>
        <row r="152">
          <cell r="M152">
            <v>100</v>
          </cell>
        </row>
        <row r="153">
          <cell r="M153">
            <v>100</v>
          </cell>
        </row>
        <row r="154">
          <cell r="M154">
            <v>100</v>
          </cell>
        </row>
        <row r="155">
          <cell r="M155">
            <v>100</v>
          </cell>
        </row>
        <row r="156">
          <cell r="M156">
            <v>100</v>
          </cell>
        </row>
        <row r="157">
          <cell r="M157">
            <v>100</v>
          </cell>
        </row>
        <row r="158">
          <cell r="M158">
            <v>100</v>
          </cell>
        </row>
        <row r="159">
          <cell r="M159">
            <v>100</v>
          </cell>
        </row>
        <row r="160">
          <cell r="M160">
            <v>100</v>
          </cell>
        </row>
        <row r="161">
          <cell r="M161">
            <v>100</v>
          </cell>
        </row>
        <row r="162">
          <cell r="M162">
            <v>100</v>
          </cell>
        </row>
        <row r="163">
          <cell r="M163">
            <v>100</v>
          </cell>
        </row>
        <row r="164">
          <cell r="M164">
            <v>100</v>
          </cell>
        </row>
        <row r="165">
          <cell r="M165">
            <v>100</v>
          </cell>
        </row>
        <row r="166">
          <cell r="M166">
            <v>100</v>
          </cell>
        </row>
        <row r="167">
          <cell r="M167">
            <v>100</v>
          </cell>
        </row>
        <row r="168">
          <cell r="M168">
            <v>100</v>
          </cell>
        </row>
        <row r="169">
          <cell r="M169">
            <v>100</v>
          </cell>
        </row>
        <row r="170">
          <cell r="M170">
            <v>100</v>
          </cell>
        </row>
        <row r="171">
          <cell r="M171">
            <v>100</v>
          </cell>
        </row>
        <row r="172">
          <cell r="M172">
            <v>100</v>
          </cell>
        </row>
        <row r="173">
          <cell r="M173">
            <v>100</v>
          </cell>
        </row>
        <row r="174">
          <cell r="M174">
            <v>100</v>
          </cell>
        </row>
        <row r="175">
          <cell r="M175">
            <v>100</v>
          </cell>
        </row>
        <row r="176">
          <cell r="M176">
            <v>100</v>
          </cell>
        </row>
        <row r="177">
          <cell r="M177">
            <v>100</v>
          </cell>
        </row>
        <row r="178">
          <cell r="M178">
            <v>100</v>
          </cell>
        </row>
        <row r="179">
          <cell r="M179">
            <v>100</v>
          </cell>
        </row>
        <row r="180">
          <cell r="M180">
            <v>100</v>
          </cell>
        </row>
        <row r="181">
          <cell r="M181">
            <v>100</v>
          </cell>
        </row>
        <row r="182">
          <cell r="M182">
            <v>100</v>
          </cell>
        </row>
        <row r="183">
          <cell r="M183">
            <v>100</v>
          </cell>
        </row>
        <row r="184">
          <cell r="M184">
            <v>100</v>
          </cell>
        </row>
        <row r="185">
          <cell r="M185">
            <v>100</v>
          </cell>
        </row>
        <row r="186">
          <cell r="M186">
            <v>100</v>
          </cell>
        </row>
        <row r="187">
          <cell r="M187">
            <v>100</v>
          </cell>
        </row>
        <row r="188">
          <cell r="M188">
            <v>100</v>
          </cell>
        </row>
        <row r="189">
          <cell r="M189">
            <v>100</v>
          </cell>
        </row>
        <row r="190">
          <cell r="M190">
            <v>100</v>
          </cell>
        </row>
        <row r="191">
          <cell r="M191">
            <v>100</v>
          </cell>
        </row>
        <row r="192">
          <cell r="M192">
            <v>100</v>
          </cell>
        </row>
        <row r="193">
          <cell r="M193">
            <v>100</v>
          </cell>
        </row>
        <row r="194">
          <cell r="M194">
            <v>100</v>
          </cell>
        </row>
        <row r="195">
          <cell r="M195">
            <v>100</v>
          </cell>
        </row>
        <row r="196">
          <cell r="M196">
            <v>100</v>
          </cell>
        </row>
        <row r="197">
          <cell r="M197">
            <v>100</v>
          </cell>
        </row>
        <row r="198">
          <cell r="M198">
            <v>100</v>
          </cell>
        </row>
        <row r="199">
          <cell r="M199">
            <v>100</v>
          </cell>
        </row>
        <row r="200">
          <cell r="M200">
            <v>100</v>
          </cell>
        </row>
        <row r="201">
          <cell r="M201">
            <v>100</v>
          </cell>
        </row>
        <row r="202">
          <cell r="M202">
            <v>100</v>
          </cell>
        </row>
        <row r="203">
          <cell r="M203">
            <v>100</v>
          </cell>
        </row>
        <row r="204">
          <cell r="M204">
            <v>100</v>
          </cell>
        </row>
        <row r="205">
          <cell r="M205">
            <v>100</v>
          </cell>
        </row>
        <row r="206">
          <cell r="M206">
            <v>100</v>
          </cell>
        </row>
        <row r="207">
          <cell r="M207">
            <v>100</v>
          </cell>
        </row>
        <row r="208">
          <cell r="M208">
            <v>100</v>
          </cell>
        </row>
        <row r="209">
          <cell r="M209">
            <v>100</v>
          </cell>
        </row>
        <row r="210">
          <cell r="M210">
            <v>100</v>
          </cell>
        </row>
        <row r="211">
          <cell r="M211">
            <v>100</v>
          </cell>
        </row>
        <row r="212">
          <cell r="M212">
            <v>100</v>
          </cell>
        </row>
        <row r="213">
          <cell r="M213">
            <v>100</v>
          </cell>
        </row>
        <row r="214">
          <cell r="M214">
            <v>100</v>
          </cell>
        </row>
        <row r="215">
          <cell r="M215">
            <v>100</v>
          </cell>
        </row>
        <row r="216">
          <cell r="M216">
            <v>100</v>
          </cell>
        </row>
        <row r="217">
          <cell r="M217">
            <v>100</v>
          </cell>
        </row>
        <row r="218">
          <cell r="M218">
            <v>100</v>
          </cell>
        </row>
        <row r="219">
          <cell r="M219">
            <v>100</v>
          </cell>
        </row>
        <row r="220">
          <cell r="M220">
            <v>100</v>
          </cell>
        </row>
        <row r="221">
          <cell r="M221">
            <v>100</v>
          </cell>
        </row>
        <row r="222">
          <cell r="M222">
            <v>100</v>
          </cell>
        </row>
        <row r="223">
          <cell r="M223">
            <v>100</v>
          </cell>
        </row>
        <row r="224">
          <cell r="M224">
            <v>100</v>
          </cell>
        </row>
        <row r="225">
          <cell r="M225">
            <v>100</v>
          </cell>
        </row>
        <row r="226">
          <cell r="M226">
            <v>100</v>
          </cell>
        </row>
        <row r="227">
          <cell r="M227">
            <v>100</v>
          </cell>
        </row>
        <row r="228">
          <cell r="M228">
            <v>100</v>
          </cell>
        </row>
        <row r="229">
          <cell r="M229">
            <v>100</v>
          </cell>
        </row>
        <row r="230">
          <cell r="M230">
            <v>100</v>
          </cell>
        </row>
        <row r="231">
          <cell r="M231">
            <v>100</v>
          </cell>
        </row>
        <row r="232">
          <cell r="M232">
            <v>100</v>
          </cell>
        </row>
        <row r="233">
          <cell r="M233">
            <v>100</v>
          </cell>
        </row>
        <row r="234">
          <cell r="M234">
            <v>100</v>
          </cell>
        </row>
        <row r="235">
          <cell r="M235">
            <v>100</v>
          </cell>
        </row>
        <row r="236">
          <cell r="M236">
            <v>100</v>
          </cell>
        </row>
        <row r="237">
          <cell r="M237">
            <v>100</v>
          </cell>
        </row>
        <row r="238">
          <cell r="M238">
            <v>100</v>
          </cell>
        </row>
        <row r="239">
          <cell r="M239">
            <v>100</v>
          </cell>
        </row>
        <row r="240">
          <cell r="M240">
            <v>100</v>
          </cell>
        </row>
        <row r="241">
          <cell r="M241">
            <v>100</v>
          </cell>
        </row>
        <row r="242">
          <cell r="M242">
            <v>100</v>
          </cell>
        </row>
        <row r="243">
          <cell r="M243">
            <v>100</v>
          </cell>
        </row>
        <row r="244">
          <cell r="M244">
            <v>100</v>
          </cell>
        </row>
        <row r="245">
          <cell r="M245">
            <v>100</v>
          </cell>
        </row>
        <row r="246">
          <cell r="M246">
            <v>100</v>
          </cell>
        </row>
        <row r="247">
          <cell r="M247">
            <v>100</v>
          </cell>
        </row>
        <row r="248">
          <cell r="M248">
            <v>100</v>
          </cell>
        </row>
        <row r="249">
          <cell r="M249">
            <v>100</v>
          </cell>
        </row>
        <row r="250">
          <cell r="M250">
            <v>100</v>
          </cell>
        </row>
        <row r="251">
          <cell r="M251">
            <v>100</v>
          </cell>
        </row>
        <row r="252">
          <cell r="M252">
            <v>100</v>
          </cell>
        </row>
        <row r="253">
          <cell r="M253">
            <v>100</v>
          </cell>
        </row>
        <row r="254">
          <cell r="M254">
            <v>100</v>
          </cell>
        </row>
        <row r="255">
          <cell r="M255">
            <v>100</v>
          </cell>
        </row>
        <row r="256">
          <cell r="M256">
            <v>100</v>
          </cell>
        </row>
        <row r="257">
          <cell r="M257">
            <v>100</v>
          </cell>
        </row>
        <row r="258">
          <cell r="M258">
            <v>100</v>
          </cell>
        </row>
        <row r="259">
          <cell r="M259">
            <v>100</v>
          </cell>
        </row>
        <row r="260">
          <cell r="M260">
            <v>100</v>
          </cell>
        </row>
        <row r="261">
          <cell r="M261">
            <v>100</v>
          </cell>
        </row>
        <row r="262">
          <cell r="M262">
            <v>100</v>
          </cell>
        </row>
        <row r="263">
          <cell r="M263">
            <v>100</v>
          </cell>
        </row>
        <row r="264">
          <cell r="M264">
            <v>100</v>
          </cell>
        </row>
        <row r="265">
          <cell r="M265">
            <v>100</v>
          </cell>
        </row>
        <row r="266">
          <cell r="M266">
            <v>100</v>
          </cell>
        </row>
        <row r="267">
          <cell r="M267">
            <v>100</v>
          </cell>
        </row>
        <row r="268">
          <cell r="M268">
            <v>100</v>
          </cell>
        </row>
        <row r="269">
          <cell r="M269">
            <v>100</v>
          </cell>
        </row>
        <row r="270">
          <cell r="M270">
            <v>100</v>
          </cell>
        </row>
        <row r="271">
          <cell r="M271">
            <v>100</v>
          </cell>
        </row>
        <row r="272">
          <cell r="M272">
            <v>100</v>
          </cell>
        </row>
        <row r="273">
          <cell r="M273">
            <v>100</v>
          </cell>
        </row>
        <row r="274">
          <cell r="M274">
            <v>100</v>
          </cell>
        </row>
        <row r="275">
          <cell r="M275">
            <v>100</v>
          </cell>
        </row>
        <row r="276">
          <cell r="M276">
            <v>100</v>
          </cell>
        </row>
        <row r="277">
          <cell r="M277">
            <v>100</v>
          </cell>
        </row>
        <row r="278">
          <cell r="M278">
            <v>100</v>
          </cell>
        </row>
        <row r="279">
          <cell r="M279">
            <v>100</v>
          </cell>
        </row>
        <row r="280">
          <cell r="M280">
            <v>100</v>
          </cell>
        </row>
        <row r="281">
          <cell r="M281">
            <v>100</v>
          </cell>
        </row>
        <row r="282">
          <cell r="M282">
            <v>100</v>
          </cell>
        </row>
        <row r="283">
          <cell r="M283">
            <v>100</v>
          </cell>
        </row>
        <row r="284">
          <cell r="M284">
            <v>100</v>
          </cell>
        </row>
        <row r="285">
          <cell r="M285">
            <v>100</v>
          </cell>
        </row>
        <row r="286">
          <cell r="M286">
            <v>100</v>
          </cell>
        </row>
        <row r="287">
          <cell r="M287">
            <v>100</v>
          </cell>
        </row>
        <row r="288">
          <cell r="M288">
            <v>100</v>
          </cell>
        </row>
        <row r="289">
          <cell r="M289">
            <v>100</v>
          </cell>
        </row>
        <row r="290">
          <cell r="M290">
            <v>100</v>
          </cell>
        </row>
        <row r="291">
          <cell r="M291">
            <v>100</v>
          </cell>
        </row>
        <row r="292">
          <cell r="M292">
            <v>100</v>
          </cell>
        </row>
        <row r="293">
          <cell r="M293">
            <v>100</v>
          </cell>
        </row>
        <row r="294">
          <cell r="M294">
            <v>100</v>
          </cell>
        </row>
        <row r="295">
          <cell r="M295">
            <v>100</v>
          </cell>
        </row>
        <row r="296">
          <cell r="M296">
            <v>100</v>
          </cell>
        </row>
        <row r="297">
          <cell r="M297">
            <v>100</v>
          </cell>
        </row>
        <row r="298">
          <cell r="M298">
            <v>100</v>
          </cell>
        </row>
        <row r="299">
          <cell r="M299">
            <v>100</v>
          </cell>
        </row>
        <row r="300">
          <cell r="M300">
            <v>100</v>
          </cell>
        </row>
        <row r="301">
          <cell r="M301">
            <v>100</v>
          </cell>
        </row>
        <row r="302">
          <cell r="M302">
            <v>100</v>
          </cell>
        </row>
        <row r="303">
          <cell r="M303">
            <v>100</v>
          </cell>
        </row>
        <row r="304">
          <cell r="M304">
            <v>100</v>
          </cell>
        </row>
        <row r="305">
          <cell r="M305">
            <v>100</v>
          </cell>
        </row>
        <row r="306">
          <cell r="M306">
            <v>100</v>
          </cell>
        </row>
        <row r="307">
          <cell r="M307">
            <v>100</v>
          </cell>
        </row>
        <row r="308">
          <cell r="M308">
            <v>100</v>
          </cell>
        </row>
        <row r="309">
          <cell r="M309">
            <v>100</v>
          </cell>
        </row>
        <row r="310">
          <cell r="M310">
            <v>100</v>
          </cell>
        </row>
        <row r="311">
          <cell r="M311">
            <v>100</v>
          </cell>
        </row>
        <row r="312">
          <cell r="M312">
            <v>100</v>
          </cell>
        </row>
        <row r="313">
          <cell r="M313">
            <v>100</v>
          </cell>
        </row>
        <row r="314">
          <cell r="M314">
            <v>100</v>
          </cell>
        </row>
        <row r="315">
          <cell r="M315">
            <v>100</v>
          </cell>
        </row>
        <row r="316">
          <cell r="M316">
            <v>100</v>
          </cell>
        </row>
        <row r="317">
          <cell r="M317">
            <v>100</v>
          </cell>
        </row>
        <row r="318">
          <cell r="M318">
            <v>100</v>
          </cell>
        </row>
        <row r="319">
          <cell r="M319">
            <v>100</v>
          </cell>
        </row>
        <row r="320">
          <cell r="M320">
            <v>100</v>
          </cell>
        </row>
        <row r="321">
          <cell r="M321">
            <v>100</v>
          </cell>
        </row>
        <row r="322">
          <cell r="M322">
            <v>100</v>
          </cell>
        </row>
        <row r="323">
          <cell r="M323">
            <v>100</v>
          </cell>
        </row>
        <row r="324">
          <cell r="M324">
            <v>100</v>
          </cell>
        </row>
        <row r="325">
          <cell r="M325">
            <v>100</v>
          </cell>
        </row>
        <row r="326">
          <cell r="M326">
            <v>100</v>
          </cell>
        </row>
        <row r="327">
          <cell r="M327">
            <v>100</v>
          </cell>
        </row>
        <row r="328">
          <cell r="M328">
            <v>100</v>
          </cell>
        </row>
        <row r="329">
          <cell r="M329">
            <v>100</v>
          </cell>
        </row>
        <row r="330">
          <cell r="M330">
            <v>100</v>
          </cell>
        </row>
        <row r="331">
          <cell r="M331">
            <v>100</v>
          </cell>
        </row>
        <row r="332">
          <cell r="M332">
            <v>100</v>
          </cell>
        </row>
        <row r="333">
          <cell r="M333">
            <v>100</v>
          </cell>
        </row>
        <row r="334">
          <cell r="M334">
            <v>100</v>
          </cell>
        </row>
        <row r="335">
          <cell r="M335">
            <v>100</v>
          </cell>
        </row>
        <row r="336">
          <cell r="M336">
            <v>100</v>
          </cell>
        </row>
        <row r="337">
          <cell r="M337">
            <v>100</v>
          </cell>
        </row>
        <row r="338">
          <cell r="M338">
            <v>100</v>
          </cell>
        </row>
        <row r="339">
          <cell r="M339">
            <v>100</v>
          </cell>
        </row>
        <row r="340">
          <cell r="M340">
            <v>100</v>
          </cell>
        </row>
        <row r="341">
          <cell r="M341">
            <v>100</v>
          </cell>
        </row>
        <row r="342">
          <cell r="M342">
            <v>100</v>
          </cell>
        </row>
        <row r="343">
          <cell r="M343">
            <v>100</v>
          </cell>
        </row>
        <row r="344">
          <cell r="M344">
            <v>100</v>
          </cell>
        </row>
        <row r="345">
          <cell r="M345">
            <v>100</v>
          </cell>
        </row>
        <row r="346">
          <cell r="M346">
            <v>100</v>
          </cell>
        </row>
        <row r="347">
          <cell r="M347">
            <v>100</v>
          </cell>
        </row>
        <row r="348">
          <cell r="M348">
            <v>100</v>
          </cell>
        </row>
        <row r="349">
          <cell r="M349">
            <v>100</v>
          </cell>
        </row>
        <row r="350">
          <cell r="M350">
            <v>100</v>
          </cell>
        </row>
        <row r="351">
          <cell r="M351">
            <v>100</v>
          </cell>
        </row>
        <row r="352">
          <cell r="M352">
            <v>100</v>
          </cell>
        </row>
        <row r="353">
          <cell r="M353">
            <v>100</v>
          </cell>
        </row>
        <row r="354">
          <cell r="M354">
            <v>100</v>
          </cell>
        </row>
        <row r="355">
          <cell r="M355">
            <v>100</v>
          </cell>
        </row>
        <row r="356">
          <cell r="M356">
            <v>100</v>
          </cell>
        </row>
        <row r="357">
          <cell r="M357">
            <v>100</v>
          </cell>
        </row>
        <row r="358">
          <cell r="M358">
            <v>100</v>
          </cell>
        </row>
        <row r="359">
          <cell r="M359">
            <v>100</v>
          </cell>
        </row>
        <row r="360">
          <cell r="M360">
            <v>100</v>
          </cell>
        </row>
        <row r="361">
          <cell r="M361">
            <v>100</v>
          </cell>
        </row>
        <row r="362">
          <cell r="M362">
            <v>100</v>
          </cell>
        </row>
        <row r="363">
          <cell r="M363">
            <v>100</v>
          </cell>
        </row>
        <row r="364">
          <cell r="M364">
            <v>100</v>
          </cell>
        </row>
        <row r="365">
          <cell r="M365">
            <v>100</v>
          </cell>
        </row>
        <row r="366">
          <cell r="M366">
            <v>100</v>
          </cell>
        </row>
        <row r="367">
          <cell r="M367">
            <v>100</v>
          </cell>
        </row>
        <row r="368">
          <cell r="M368">
            <v>100</v>
          </cell>
        </row>
        <row r="369">
          <cell r="M369">
            <v>100</v>
          </cell>
        </row>
        <row r="370">
          <cell r="M370">
            <v>100</v>
          </cell>
        </row>
        <row r="371">
          <cell r="M371">
            <v>100</v>
          </cell>
        </row>
        <row r="372">
          <cell r="M372">
            <v>100</v>
          </cell>
        </row>
        <row r="373">
          <cell r="M373">
            <v>100</v>
          </cell>
        </row>
        <row r="374">
          <cell r="M374">
            <v>100</v>
          </cell>
        </row>
        <row r="375">
          <cell r="M375">
            <v>100</v>
          </cell>
        </row>
        <row r="376">
          <cell r="M376">
            <v>100</v>
          </cell>
        </row>
        <row r="377">
          <cell r="M377">
            <v>100</v>
          </cell>
        </row>
        <row r="378">
          <cell r="M378">
            <v>100</v>
          </cell>
        </row>
        <row r="379">
          <cell r="M379">
            <v>100</v>
          </cell>
        </row>
        <row r="380">
          <cell r="M380">
            <v>100</v>
          </cell>
        </row>
        <row r="381">
          <cell r="M381">
            <v>100</v>
          </cell>
        </row>
        <row r="382">
          <cell r="M382">
            <v>100</v>
          </cell>
        </row>
        <row r="383">
          <cell r="M383">
            <v>100</v>
          </cell>
        </row>
        <row r="384">
          <cell r="M384">
            <v>100</v>
          </cell>
        </row>
        <row r="385">
          <cell r="M385">
            <v>100</v>
          </cell>
        </row>
        <row r="386">
          <cell r="M386">
            <v>100</v>
          </cell>
        </row>
        <row r="387">
          <cell r="M387">
            <v>100</v>
          </cell>
        </row>
        <row r="388">
          <cell r="M388">
            <v>100</v>
          </cell>
        </row>
        <row r="389">
          <cell r="M389">
            <v>100</v>
          </cell>
        </row>
        <row r="390">
          <cell r="M390">
            <v>100</v>
          </cell>
        </row>
        <row r="391">
          <cell r="M391">
            <v>100</v>
          </cell>
        </row>
        <row r="392">
          <cell r="M392">
            <v>100</v>
          </cell>
        </row>
        <row r="393">
          <cell r="M393">
            <v>100</v>
          </cell>
        </row>
        <row r="394">
          <cell r="M394">
            <v>100</v>
          </cell>
        </row>
        <row r="395">
          <cell r="M395">
            <v>100</v>
          </cell>
        </row>
        <row r="396">
          <cell r="M396">
            <v>100</v>
          </cell>
        </row>
        <row r="397">
          <cell r="M397">
            <v>100</v>
          </cell>
        </row>
        <row r="398">
          <cell r="M398">
            <v>100</v>
          </cell>
        </row>
        <row r="399">
          <cell r="M399">
            <v>100</v>
          </cell>
        </row>
        <row r="400">
          <cell r="M400">
            <v>100</v>
          </cell>
        </row>
        <row r="401">
          <cell r="M401">
            <v>100</v>
          </cell>
        </row>
        <row r="402">
          <cell r="M402">
            <v>100</v>
          </cell>
        </row>
        <row r="403">
          <cell r="M403">
            <v>100</v>
          </cell>
        </row>
        <row r="404">
          <cell r="M404">
            <v>100</v>
          </cell>
        </row>
        <row r="405">
          <cell r="M405">
            <v>100</v>
          </cell>
        </row>
        <row r="406">
          <cell r="M406">
            <v>100</v>
          </cell>
        </row>
        <row r="407">
          <cell r="M407">
            <v>100</v>
          </cell>
        </row>
        <row r="408">
          <cell r="M408">
            <v>100</v>
          </cell>
        </row>
        <row r="409">
          <cell r="M409">
            <v>100</v>
          </cell>
        </row>
        <row r="410">
          <cell r="M410">
            <v>100</v>
          </cell>
        </row>
        <row r="411">
          <cell r="M411">
            <v>100</v>
          </cell>
        </row>
        <row r="412">
          <cell r="M412">
            <v>100</v>
          </cell>
        </row>
        <row r="413">
          <cell r="M413">
            <v>100</v>
          </cell>
        </row>
        <row r="414">
          <cell r="M414">
            <v>100</v>
          </cell>
        </row>
        <row r="415">
          <cell r="M415">
            <v>100</v>
          </cell>
        </row>
        <row r="416">
          <cell r="M416">
            <v>100</v>
          </cell>
        </row>
        <row r="417">
          <cell r="M417">
            <v>100</v>
          </cell>
        </row>
        <row r="418">
          <cell r="M418">
            <v>100</v>
          </cell>
        </row>
        <row r="419">
          <cell r="M419">
            <v>100</v>
          </cell>
        </row>
        <row r="420">
          <cell r="M420">
            <v>100</v>
          </cell>
        </row>
        <row r="421">
          <cell r="M421">
            <v>100</v>
          </cell>
        </row>
        <row r="422">
          <cell r="M422">
            <v>100</v>
          </cell>
        </row>
        <row r="423">
          <cell r="M423">
            <v>100</v>
          </cell>
        </row>
        <row r="424">
          <cell r="M424">
            <v>100</v>
          </cell>
        </row>
        <row r="425">
          <cell r="M425">
            <v>100</v>
          </cell>
        </row>
        <row r="426">
          <cell r="M426">
            <v>100</v>
          </cell>
        </row>
        <row r="427">
          <cell r="M427">
            <v>100</v>
          </cell>
        </row>
        <row r="428">
          <cell r="M428">
            <v>100</v>
          </cell>
        </row>
        <row r="429">
          <cell r="M429">
            <v>100</v>
          </cell>
        </row>
        <row r="430">
          <cell r="M430">
            <v>100</v>
          </cell>
        </row>
        <row r="431">
          <cell r="M431">
            <v>100</v>
          </cell>
        </row>
        <row r="432">
          <cell r="M432">
            <v>100</v>
          </cell>
        </row>
        <row r="433">
          <cell r="M433">
            <v>100</v>
          </cell>
        </row>
        <row r="434">
          <cell r="M434">
            <v>100</v>
          </cell>
        </row>
        <row r="435">
          <cell r="M435">
            <v>100</v>
          </cell>
        </row>
        <row r="436">
          <cell r="M436">
            <v>100</v>
          </cell>
        </row>
        <row r="437">
          <cell r="M437">
            <v>100</v>
          </cell>
        </row>
        <row r="438">
          <cell r="M438">
            <v>100</v>
          </cell>
        </row>
        <row r="439">
          <cell r="M439">
            <v>100</v>
          </cell>
        </row>
        <row r="440">
          <cell r="M440">
            <v>100</v>
          </cell>
        </row>
        <row r="441">
          <cell r="M441">
            <v>100</v>
          </cell>
        </row>
        <row r="442">
          <cell r="M442">
            <v>100</v>
          </cell>
        </row>
        <row r="443">
          <cell r="M443">
            <v>100</v>
          </cell>
        </row>
        <row r="444">
          <cell r="M444">
            <v>100</v>
          </cell>
        </row>
        <row r="445">
          <cell r="M445">
            <v>100</v>
          </cell>
        </row>
        <row r="446">
          <cell r="M446">
            <v>100</v>
          </cell>
        </row>
        <row r="447">
          <cell r="M447">
            <v>100</v>
          </cell>
        </row>
        <row r="448">
          <cell r="M448">
            <v>100</v>
          </cell>
        </row>
        <row r="449">
          <cell r="M449">
            <v>100</v>
          </cell>
        </row>
        <row r="450">
          <cell r="M450">
            <v>100</v>
          </cell>
        </row>
        <row r="451">
          <cell r="M451">
            <v>100</v>
          </cell>
        </row>
        <row r="452">
          <cell r="M452">
            <v>100</v>
          </cell>
        </row>
        <row r="453">
          <cell r="M453">
            <v>100</v>
          </cell>
        </row>
        <row r="454">
          <cell r="M454">
            <v>100</v>
          </cell>
        </row>
        <row r="455">
          <cell r="M455">
            <v>100</v>
          </cell>
        </row>
        <row r="456">
          <cell r="M456">
            <v>100</v>
          </cell>
        </row>
        <row r="457">
          <cell r="M457">
            <v>100</v>
          </cell>
        </row>
        <row r="458">
          <cell r="M458">
            <v>100</v>
          </cell>
        </row>
        <row r="459">
          <cell r="M459">
            <v>100</v>
          </cell>
        </row>
        <row r="460">
          <cell r="M460">
            <v>100</v>
          </cell>
        </row>
        <row r="461">
          <cell r="M461">
            <v>100</v>
          </cell>
        </row>
        <row r="462">
          <cell r="M462">
            <v>100</v>
          </cell>
        </row>
        <row r="463">
          <cell r="M463">
            <v>100</v>
          </cell>
        </row>
        <row r="464">
          <cell r="M464">
            <v>100</v>
          </cell>
        </row>
        <row r="465">
          <cell r="M465">
            <v>100</v>
          </cell>
        </row>
        <row r="466">
          <cell r="M466">
            <v>100</v>
          </cell>
        </row>
        <row r="467">
          <cell r="M467">
            <v>100</v>
          </cell>
        </row>
        <row r="468">
          <cell r="M468">
            <v>100</v>
          </cell>
        </row>
        <row r="469">
          <cell r="M469">
            <v>100</v>
          </cell>
        </row>
        <row r="470">
          <cell r="M470">
            <v>100</v>
          </cell>
        </row>
        <row r="471">
          <cell r="M471">
            <v>100</v>
          </cell>
        </row>
        <row r="472">
          <cell r="M472">
            <v>100</v>
          </cell>
        </row>
        <row r="473">
          <cell r="M473">
            <v>100</v>
          </cell>
        </row>
        <row r="474">
          <cell r="M474">
            <v>100</v>
          </cell>
        </row>
        <row r="475">
          <cell r="M475">
            <v>100</v>
          </cell>
        </row>
        <row r="476">
          <cell r="M476">
            <v>100</v>
          </cell>
        </row>
        <row r="477">
          <cell r="M477">
            <v>100</v>
          </cell>
        </row>
        <row r="478">
          <cell r="M478">
            <v>100</v>
          </cell>
        </row>
        <row r="479">
          <cell r="M479">
            <v>100</v>
          </cell>
        </row>
        <row r="480">
          <cell r="M480">
            <v>100</v>
          </cell>
        </row>
        <row r="481">
          <cell r="M481">
            <v>100</v>
          </cell>
        </row>
        <row r="482">
          <cell r="M482">
            <v>100</v>
          </cell>
        </row>
        <row r="483">
          <cell r="M483">
            <v>100</v>
          </cell>
        </row>
        <row r="484">
          <cell r="M484">
            <v>100</v>
          </cell>
        </row>
        <row r="485">
          <cell r="M485">
            <v>100</v>
          </cell>
        </row>
        <row r="486">
          <cell r="M486">
            <v>100</v>
          </cell>
        </row>
        <row r="487">
          <cell r="M487">
            <v>100</v>
          </cell>
        </row>
        <row r="488">
          <cell r="M488">
            <v>100</v>
          </cell>
        </row>
        <row r="489">
          <cell r="M489">
            <v>100</v>
          </cell>
        </row>
        <row r="490">
          <cell r="M490">
            <v>100</v>
          </cell>
        </row>
        <row r="491">
          <cell r="M491">
            <v>100</v>
          </cell>
        </row>
        <row r="492">
          <cell r="M492">
            <v>100</v>
          </cell>
        </row>
        <row r="493">
          <cell r="M493">
            <v>100</v>
          </cell>
        </row>
        <row r="494">
          <cell r="M494">
            <v>100</v>
          </cell>
        </row>
        <row r="495">
          <cell r="M495">
            <v>100</v>
          </cell>
        </row>
        <row r="496">
          <cell r="M496">
            <v>100</v>
          </cell>
        </row>
        <row r="497">
          <cell r="M497">
            <v>100</v>
          </cell>
        </row>
        <row r="498">
          <cell r="M498">
            <v>100</v>
          </cell>
        </row>
        <row r="499">
          <cell r="M499">
            <v>100</v>
          </cell>
        </row>
        <row r="500">
          <cell r="M500">
            <v>100</v>
          </cell>
        </row>
        <row r="501">
          <cell r="M501">
            <v>100</v>
          </cell>
        </row>
        <row r="502">
          <cell r="M502">
            <v>100</v>
          </cell>
        </row>
        <row r="503">
          <cell r="M503">
            <v>100</v>
          </cell>
        </row>
        <row r="504">
          <cell r="M504">
            <v>100</v>
          </cell>
        </row>
        <row r="505">
          <cell r="M505">
            <v>100</v>
          </cell>
        </row>
        <row r="506">
          <cell r="M506">
            <v>100</v>
          </cell>
        </row>
        <row r="507">
          <cell r="M507">
            <v>100</v>
          </cell>
        </row>
        <row r="508">
          <cell r="M508">
            <v>100</v>
          </cell>
        </row>
        <row r="509">
          <cell r="M509">
            <v>100</v>
          </cell>
        </row>
        <row r="510">
          <cell r="M510">
            <v>100</v>
          </cell>
        </row>
        <row r="511">
          <cell r="M511">
            <v>100</v>
          </cell>
        </row>
        <row r="512">
          <cell r="M512">
            <v>100</v>
          </cell>
        </row>
        <row r="513">
          <cell r="M513">
            <v>100</v>
          </cell>
        </row>
        <row r="514">
          <cell r="M514">
            <v>100</v>
          </cell>
        </row>
        <row r="515">
          <cell r="M515">
            <v>100</v>
          </cell>
        </row>
        <row r="516">
          <cell r="M516">
            <v>100</v>
          </cell>
        </row>
        <row r="517">
          <cell r="M517">
            <v>100</v>
          </cell>
        </row>
        <row r="518">
          <cell r="M518">
            <v>100</v>
          </cell>
        </row>
        <row r="519">
          <cell r="M519">
            <v>100</v>
          </cell>
        </row>
        <row r="520">
          <cell r="M520">
            <v>100</v>
          </cell>
        </row>
        <row r="521">
          <cell r="M521">
            <v>100</v>
          </cell>
        </row>
        <row r="522">
          <cell r="M522">
            <v>100</v>
          </cell>
        </row>
        <row r="523">
          <cell r="M523">
            <v>100</v>
          </cell>
        </row>
        <row r="524">
          <cell r="M524">
            <v>100</v>
          </cell>
        </row>
        <row r="525">
          <cell r="M525">
            <v>100</v>
          </cell>
        </row>
        <row r="526">
          <cell r="M526">
            <v>100</v>
          </cell>
        </row>
        <row r="527">
          <cell r="M527">
            <v>100</v>
          </cell>
        </row>
        <row r="528">
          <cell r="M528">
            <v>100</v>
          </cell>
        </row>
        <row r="529">
          <cell r="M529">
            <v>100</v>
          </cell>
        </row>
        <row r="530">
          <cell r="M530">
            <v>100</v>
          </cell>
        </row>
        <row r="531">
          <cell r="M531">
            <v>100</v>
          </cell>
        </row>
        <row r="532">
          <cell r="M532">
            <v>100</v>
          </cell>
        </row>
        <row r="533">
          <cell r="M533">
            <v>100</v>
          </cell>
        </row>
        <row r="534">
          <cell r="M534">
            <v>100</v>
          </cell>
        </row>
        <row r="535">
          <cell r="M535">
            <v>100</v>
          </cell>
        </row>
        <row r="536">
          <cell r="M536">
            <v>100</v>
          </cell>
        </row>
        <row r="537">
          <cell r="M537">
            <v>100</v>
          </cell>
        </row>
        <row r="538">
          <cell r="M538">
            <v>100</v>
          </cell>
        </row>
        <row r="539">
          <cell r="M539">
            <v>100</v>
          </cell>
        </row>
        <row r="540">
          <cell r="M540">
            <v>100</v>
          </cell>
        </row>
        <row r="541">
          <cell r="M541">
            <v>100</v>
          </cell>
        </row>
        <row r="542">
          <cell r="M542">
            <v>100</v>
          </cell>
        </row>
        <row r="543">
          <cell r="M543">
            <v>100</v>
          </cell>
        </row>
        <row r="544">
          <cell r="M544">
            <v>100</v>
          </cell>
        </row>
        <row r="545">
          <cell r="M545">
            <v>100</v>
          </cell>
        </row>
        <row r="546">
          <cell r="M546">
            <v>100</v>
          </cell>
        </row>
        <row r="547">
          <cell r="M547">
            <v>100</v>
          </cell>
        </row>
        <row r="548">
          <cell r="M548">
            <v>100</v>
          </cell>
        </row>
        <row r="549">
          <cell r="M549">
            <v>100</v>
          </cell>
        </row>
        <row r="550">
          <cell r="M550">
            <v>100</v>
          </cell>
        </row>
        <row r="551">
          <cell r="M551">
            <v>100</v>
          </cell>
        </row>
        <row r="552">
          <cell r="M552">
            <v>100</v>
          </cell>
        </row>
        <row r="553">
          <cell r="M553">
            <v>100</v>
          </cell>
        </row>
        <row r="554">
          <cell r="M554">
            <v>100</v>
          </cell>
        </row>
        <row r="555">
          <cell r="M555">
            <v>100</v>
          </cell>
        </row>
        <row r="556">
          <cell r="M556">
            <v>100</v>
          </cell>
        </row>
        <row r="557">
          <cell r="M557">
            <v>100</v>
          </cell>
        </row>
        <row r="558">
          <cell r="M558">
            <v>100</v>
          </cell>
        </row>
        <row r="559">
          <cell r="M559">
            <v>100</v>
          </cell>
        </row>
        <row r="560">
          <cell r="M560">
            <v>100</v>
          </cell>
        </row>
        <row r="561">
          <cell r="M561">
            <v>100</v>
          </cell>
        </row>
        <row r="562">
          <cell r="M562">
            <v>100</v>
          </cell>
        </row>
        <row r="563">
          <cell r="M563">
            <v>100</v>
          </cell>
        </row>
        <row r="564">
          <cell r="M564">
            <v>100</v>
          </cell>
        </row>
        <row r="565">
          <cell r="M565">
            <v>100</v>
          </cell>
        </row>
        <row r="566">
          <cell r="M566">
            <v>100</v>
          </cell>
        </row>
        <row r="567">
          <cell r="M567">
            <v>100</v>
          </cell>
        </row>
        <row r="568">
          <cell r="M568">
            <v>100</v>
          </cell>
        </row>
        <row r="569">
          <cell r="M569">
            <v>100</v>
          </cell>
        </row>
        <row r="570">
          <cell r="M570">
            <v>100</v>
          </cell>
        </row>
        <row r="571">
          <cell r="M571">
            <v>100</v>
          </cell>
        </row>
        <row r="572">
          <cell r="M572">
            <v>100</v>
          </cell>
        </row>
        <row r="573">
          <cell r="M573">
            <v>100</v>
          </cell>
        </row>
        <row r="574">
          <cell r="M574">
            <v>100</v>
          </cell>
        </row>
        <row r="575">
          <cell r="M575">
            <v>100</v>
          </cell>
        </row>
        <row r="576">
          <cell r="M576">
            <v>100</v>
          </cell>
        </row>
        <row r="577">
          <cell r="M577">
            <v>100</v>
          </cell>
        </row>
        <row r="578">
          <cell r="M578">
            <v>100</v>
          </cell>
        </row>
        <row r="579">
          <cell r="M579">
            <v>100</v>
          </cell>
        </row>
        <row r="580">
          <cell r="M580">
            <v>100</v>
          </cell>
        </row>
        <row r="581">
          <cell r="M581">
            <v>100</v>
          </cell>
        </row>
        <row r="582">
          <cell r="M582">
            <v>100</v>
          </cell>
        </row>
        <row r="583">
          <cell r="M583">
            <v>100</v>
          </cell>
        </row>
        <row r="584">
          <cell r="M584">
            <v>100</v>
          </cell>
        </row>
        <row r="585">
          <cell r="M585">
            <v>100</v>
          </cell>
        </row>
        <row r="586">
          <cell r="M586">
            <v>100</v>
          </cell>
        </row>
        <row r="587">
          <cell r="M587">
            <v>100</v>
          </cell>
        </row>
        <row r="588">
          <cell r="M588">
            <v>100</v>
          </cell>
        </row>
        <row r="589">
          <cell r="M589">
            <v>100</v>
          </cell>
        </row>
        <row r="590">
          <cell r="M590">
            <v>100</v>
          </cell>
        </row>
        <row r="591">
          <cell r="M591">
            <v>100</v>
          </cell>
        </row>
        <row r="592">
          <cell r="M592">
            <v>100</v>
          </cell>
        </row>
        <row r="593">
          <cell r="M593">
            <v>100</v>
          </cell>
        </row>
        <row r="594">
          <cell r="M594">
            <v>100</v>
          </cell>
        </row>
        <row r="595">
          <cell r="M595">
            <v>100</v>
          </cell>
        </row>
        <row r="596">
          <cell r="M596">
            <v>100</v>
          </cell>
        </row>
        <row r="597">
          <cell r="M597">
            <v>100</v>
          </cell>
        </row>
        <row r="598">
          <cell r="M598">
            <v>100</v>
          </cell>
        </row>
        <row r="599">
          <cell r="M599">
            <v>100</v>
          </cell>
        </row>
        <row r="600">
          <cell r="M600">
            <v>100</v>
          </cell>
        </row>
        <row r="601">
          <cell r="M601">
            <v>100</v>
          </cell>
        </row>
        <row r="602">
          <cell r="M602">
            <v>100</v>
          </cell>
        </row>
        <row r="603">
          <cell r="M603">
            <v>100</v>
          </cell>
        </row>
        <row r="604">
          <cell r="M604">
            <v>100</v>
          </cell>
        </row>
        <row r="605">
          <cell r="M605">
            <v>100</v>
          </cell>
        </row>
        <row r="606">
          <cell r="M606">
            <v>100</v>
          </cell>
        </row>
        <row r="607">
          <cell r="M607">
            <v>100</v>
          </cell>
        </row>
        <row r="608">
          <cell r="M608">
            <v>100</v>
          </cell>
        </row>
        <row r="609">
          <cell r="M609">
            <v>100</v>
          </cell>
        </row>
        <row r="610">
          <cell r="M610">
            <v>100</v>
          </cell>
        </row>
        <row r="611">
          <cell r="M611">
            <v>100</v>
          </cell>
        </row>
        <row r="612">
          <cell r="M612">
            <v>100</v>
          </cell>
        </row>
        <row r="613">
          <cell r="M613">
            <v>100</v>
          </cell>
        </row>
        <row r="614">
          <cell r="M614">
            <v>100</v>
          </cell>
        </row>
        <row r="615">
          <cell r="M615">
            <v>100</v>
          </cell>
        </row>
        <row r="616">
          <cell r="M616">
            <v>100</v>
          </cell>
        </row>
        <row r="617">
          <cell r="M617">
            <v>100</v>
          </cell>
        </row>
        <row r="618">
          <cell r="M618">
            <v>100</v>
          </cell>
        </row>
        <row r="619">
          <cell r="M619">
            <v>100</v>
          </cell>
        </row>
        <row r="620">
          <cell r="M620">
            <v>100</v>
          </cell>
        </row>
        <row r="621">
          <cell r="M621">
            <v>100</v>
          </cell>
        </row>
        <row r="622">
          <cell r="M622">
            <v>100</v>
          </cell>
        </row>
        <row r="623">
          <cell r="M623">
            <v>100</v>
          </cell>
        </row>
        <row r="624">
          <cell r="M624">
            <v>100</v>
          </cell>
        </row>
        <row r="625">
          <cell r="M625">
            <v>100</v>
          </cell>
        </row>
        <row r="626">
          <cell r="M626">
            <v>100</v>
          </cell>
        </row>
        <row r="627">
          <cell r="M627">
            <v>100</v>
          </cell>
        </row>
        <row r="628">
          <cell r="M628">
            <v>100</v>
          </cell>
        </row>
        <row r="629">
          <cell r="M629">
            <v>100</v>
          </cell>
        </row>
        <row r="630">
          <cell r="M630">
            <v>100</v>
          </cell>
        </row>
        <row r="631">
          <cell r="M631">
            <v>100</v>
          </cell>
        </row>
        <row r="632">
          <cell r="M632">
            <v>100</v>
          </cell>
        </row>
        <row r="633">
          <cell r="M633">
            <v>100</v>
          </cell>
        </row>
        <row r="634">
          <cell r="M634">
            <v>100</v>
          </cell>
        </row>
        <row r="635">
          <cell r="M635">
            <v>100</v>
          </cell>
        </row>
        <row r="636">
          <cell r="M636">
            <v>100</v>
          </cell>
        </row>
        <row r="637">
          <cell r="M637">
            <v>100</v>
          </cell>
        </row>
        <row r="638">
          <cell r="M638">
            <v>100</v>
          </cell>
        </row>
        <row r="639">
          <cell r="M639">
            <v>100</v>
          </cell>
        </row>
        <row r="640">
          <cell r="M640">
            <v>100</v>
          </cell>
        </row>
        <row r="641">
          <cell r="M641">
            <v>100</v>
          </cell>
        </row>
        <row r="642">
          <cell r="M642">
            <v>100</v>
          </cell>
        </row>
        <row r="643">
          <cell r="M643">
            <v>100</v>
          </cell>
        </row>
        <row r="644">
          <cell r="M644">
            <v>100</v>
          </cell>
        </row>
        <row r="645">
          <cell r="M645">
            <v>100</v>
          </cell>
        </row>
        <row r="646">
          <cell r="M646">
            <v>100</v>
          </cell>
        </row>
        <row r="647">
          <cell r="M647">
            <v>100</v>
          </cell>
        </row>
        <row r="648">
          <cell r="M648">
            <v>100</v>
          </cell>
        </row>
        <row r="649">
          <cell r="M649">
            <v>100</v>
          </cell>
        </row>
        <row r="650">
          <cell r="M650">
            <v>100</v>
          </cell>
        </row>
        <row r="651">
          <cell r="M651">
            <v>100</v>
          </cell>
        </row>
        <row r="652">
          <cell r="M652">
            <v>100</v>
          </cell>
        </row>
        <row r="653">
          <cell r="M653">
            <v>100</v>
          </cell>
        </row>
        <row r="654">
          <cell r="M654">
            <v>100</v>
          </cell>
        </row>
        <row r="655">
          <cell r="M655">
            <v>100</v>
          </cell>
        </row>
        <row r="656">
          <cell r="M656">
            <v>100</v>
          </cell>
        </row>
        <row r="657">
          <cell r="M657">
            <v>100</v>
          </cell>
        </row>
        <row r="658">
          <cell r="M658">
            <v>100</v>
          </cell>
        </row>
        <row r="659">
          <cell r="M659">
            <v>100</v>
          </cell>
        </row>
        <row r="660">
          <cell r="M660">
            <v>100</v>
          </cell>
        </row>
        <row r="661">
          <cell r="M661">
            <v>100</v>
          </cell>
        </row>
        <row r="662">
          <cell r="M662">
            <v>100</v>
          </cell>
        </row>
        <row r="663">
          <cell r="M663">
            <v>100</v>
          </cell>
        </row>
        <row r="664">
          <cell r="M664">
            <v>100</v>
          </cell>
        </row>
        <row r="665">
          <cell r="M665">
            <v>100</v>
          </cell>
        </row>
        <row r="666">
          <cell r="M666">
            <v>100</v>
          </cell>
        </row>
        <row r="667">
          <cell r="M667">
            <v>100</v>
          </cell>
        </row>
        <row r="668">
          <cell r="M668">
            <v>100</v>
          </cell>
        </row>
        <row r="669">
          <cell r="M669">
            <v>100</v>
          </cell>
        </row>
        <row r="670">
          <cell r="M670">
            <v>100</v>
          </cell>
        </row>
        <row r="671">
          <cell r="M671">
            <v>100</v>
          </cell>
        </row>
        <row r="672">
          <cell r="M672">
            <v>100</v>
          </cell>
        </row>
        <row r="673">
          <cell r="M673">
            <v>100</v>
          </cell>
        </row>
        <row r="674">
          <cell r="M674">
            <v>100</v>
          </cell>
        </row>
        <row r="675">
          <cell r="M675">
            <v>100</v>
          </cell>
        </row>
        <row r="676">
          <cell r="M676">
            <v>100</v>
          </cell>
        </row>
        <row r="677">
          <cell r="M677">
            <v>100</v>
          </cell>
        </row>
        <row r="678">
          <cell r="M678">
            <v>100</v>
          </cell>
        </row>
        <row r="679">
          <cell r="M679">
            <v>100</v>
          </cell>
        </row>
        <row r="680">
          <cell r="M680">
            <v>100</v>
          </cell>
        </row>
        <row r="681">
          <cell r="M681">
            <v>100</v>
          </cell>
        </row>
        <row r="682">
          <cell r="M682">
            <v>100</v>
          </cell>
        </row>
        <row r="683">
          <cell r="M683">
            <v>100</v>
          </cell>
        </row>
        <row r="684">
          <cell r="M684">
            <v>100</v>
          </cell>
        </row>
        <row r="685">
          <cell r="M685">
            <v>100</v>
          </cell>
        </row>
        <row r="686">
          <cell r="M686">
            <v>100</v>
          </cell>
        </row>
        <row r="687">
          <cell r="M687">
            <v>100</v>
          </cell>
        </row>
        <row r="688">
          <cell r="M688">
            <v>100</v>
          </cell>
        </row>
        <row r="689">
          <cell r="M689">
            <v>100</v>
          </cell>
        </row>
        <row r="690">
          <cell r="M690">
            <v>100</v>
          </cell>
        </row>
        <row r="691">
          <cell r="M691">
            <v>100</v>
          </cell>
        </row>
        <row r="692">
          <cell r="M692">
            <v>100</v>
          </cell>
        </row>
        <row r="693">
          <cell r="M693">
            <v>100</v>
          </cell>
        </row>
        <row r="694">
          <cell r="M694">
            <v>100</v>
          </cell>
        </row>
        <row r="695">
          <cell r="M695">
            <v>100</v>
          </cell>
        </row>
        <row r="696">
          <cell r="M696">
            <v>100</v>
          </cell>
        </row>
        <row r="697">
          <cell r="M697">
            <v>100</v>
          </cell>
        </row>
        <row r="698">
          <cell r="M698">
            <v>100</v>
          </cell>
        </row>
        <row r="699">
          <cell r="M699">
            <v>100</v>
          </cell>
        </row>
        <row r="700">
          <cell r="M700">
            <v>100</v>
          </cell>
        </row>
        <row r="701">
          <cell r="M701">
            <v>100</v>
          </cell>
        </row>
        <row r="702">
          <cell r="M702">
            <v>100</v>
          </cell>
        </row>
        <row r="703">
          <cell r="M703">
            <v>100</v>
          </cell>
        </row>
        <row r="704">
          <cell r="M704">
            <v>100</v>
          </cell>
        </row>
        <row r="705">
          <cell r="M705">
            <v>100</v>
          </cell>
        </row>
        <row r="706">
          <cell r="M706">
            <v>100</v>
          </cell>
        </row>
        <row r="707">
          <cell r="M707">
            <v>100</v>
          </cell>
        </row>
        <row r="708">
          <cell r="M708">
            <v>100</v>
          </cell>
        </row>
        <row r="709">
          <cell r="M709">
            <v>100</v>
          </cell>
        </row>
        <row r="710">
          <cell r="M710">
            <v>100</v>
          </cell>
        </row>
        <row r="711">
          <cell r="M711">
            <v>100</v>
          </cell>
        </row>
        <row r="712">
          <cell r="M712">
            <v>100</v>
          </cell>
        </row>
        <row r="713">
          <cell r="M713">
            <v>100</v>
          </cell>
        </row>
        <row r="714">
          <cell r="M714">
            <v>100</v>
          </cell>
        </row>
        <row r="715">
          <cell r="M715">
            <v>100</v>
          </cell>
        </row>
        <row r="716">
          <cell r="M716">
            <v>100</v>
          </cell>
        </row>
        <row r="717">
          <cell r="M717">
            <v>100</v>
          </cell>
        </row>
        <row r="718">
          <cell r="M718">
            <v>100</v>
          </cell>
        </row>
        <row r="719">
          <cell r="M719">
            <v>100</v>
          </cell>
        </row>
        <row r="720">
          <cell r="M720">
            <v>100</v>
          </cell>
        </row>
        <row r="721">
          <cell r="M721">
            <v>100</v>
          </cell>
        </row>
        <row r="722">
          <cell r="M722">
            <v>100</v>
          </cell>
        </row>
        <row r="723">
          <cell r="M723">
            <v>100</v>
          </cell>
        </row>
        <row r="724">
          <cell r="M724">
            <v>100</v>
          </cell>
        </row>
        <row r="725">
          <cell r="M725">
            <v>100</v>
          </cell>
        </row>
        <row r="726">
          <cell r="M726">
            <v>100</v>
          </cell>
        </row>
        <row r="727">
          <cell r="M727">
            <v>100</v>
          </cell>
        </row>
        <row r="728">
          <cell r="M728">
            <v>100</v>
          </cell>
        </row>
        <row r="729">
          <cell r="M729">
            <v>100</v>
          </cell>
        </row>
        <row r="730">
          <cell r="M730">
            <v>100</v>
          </cell>
        </row>
        <row r="731">
          <cell r="M731">
            <v>100</v>
          </cell>
        </row>
        <row r="732">
          <cell r="M732">
            <v>100</v>
          </cell>
        </row>
        <row r="733">
          <cell r="M733">
            <v>100</v>
          </cell>
        </row>
        <row r="734">
          <cell r="M734">
            <v>100</v>
          </cell>
        </row>
        <row r="735">
          <cell r="M735">
            <v>100</v>
          </cell>
        </row>
        <row r="736">
          <cell r="M736">
            <v>100</v>
          </cell>
        </row>
        <row r="737">
          <cell r="M737">
            <v>100</v>
          </cell>
        </row>
        <row r="738">
          <cell r="M738">
            <v>100</v>
          </cell>
        </row>
        <row r="739">
          <cell r="M739">
            <v>100</v>
          </cell>
        </row>
        <row r="740">
          <cell r="M740">
            <v>100</v>
          </cell>
        </row>
        <row r="741">
          <cell r="M741">
            <v>100</v>
          </cell>
        </row>
        <row r="742">
          <cell r="M742">
            <v>100</v>
          </cell>
        </row>
        <row r="743">
          <cell r="M743">
            <v>100</v>
          </cell>
        </row>
        <row r="744">
          <cell r="M744">
            <v>100</v>
          </cell>
        </row>
        <row r="745">
          <cell r="M745">
            <v>100</v>
          </cell>
        </row>
        <row r="746">
          <cell r="M746">
            <v>100</v>
          </cell>
        </row>
        <row r="747">
          <cell r="M747">
            <v>100</v>
          </cell>
        </row>
        <row r="748">
          <cell r="M748">
            <v>100</v>
          </cell>
        </row>
        <row r="749">
          <cell r="M749">
            <v>100</v>
          </cell>
        </row>
        <row r="750">
          <cell r="M750">
            <v>100</v>
          </cell>
        </row>
        <row r="751">
          <cell r="M751">
            <v>100</v>
          </cell>
        </row>
        <row r="752">
          <cell r="M752">
            <v>100</v>
          </cell>
        </row>
        <row r="753">
          <cell r="M753">
            <v>100</v>
          </cell>
        </row>
        <row r="754">
          <cell r="M754">
            <v>100</v>
          </cell>
        </row>
        <row r="755">
          <cell r="M755">
            <v>100</v>
          </cell>
        </row>
        <row r="756">
          <cell r="M756">
            <v>100</v>
          </cell>
        </row>
        <row r="757">
          <cell r="M757">
            <v>100</v>
          </cell>
        </row>
        <row r="758">
          <cell r="M758">
            <v>100</v>
          </cell>
        </row>
        <row r="759">
          <cell r="M759">
            <v>100</v>
          </cell>
        </row>
        <row r="760">
          <cell r="M760">
            <v>100</v>
          </cell>
        </row>
        <row r="761">
          <cell r="M761">
            <v>100</v>
          </cell>
        </row>
        <row r="762">
          <cell r="M762">
            <v>100</v>
          </cell>
        </row>
        <row r="763">
          <cell r="M763">
            <v>100</v>
          </cell>
        </row>
        <row r="764">
          <cell r="M764">
            <v>100</v>
          </cell>
        </row>
        <row r="765">
          <cell r="M765">
            <v>100</v>
          </cell>
        </row>
        <row r="766">
          <cell r="M766">
            <v>100</v>
          </cell>
        </row>
        <row r="767">
          <cell r="M767">
            <v>100</v>
          </cell>
        </row>
        <row r="768">
          <cell r="M768">
            <v>100</v>
          </cell>
        </row>
        <row r="769">
          <cell r="M769">
            <v>100</v>
          </cell>
        </row>
        <row r="770">
          <cell r="M770">
            <v>100</v>
          </cell>
        </row>
        <row r="771">
          <cell r="M771">
            <v>100</v>
          </cell>
        </row>
        <row r="772">
          <cell r="M772">
            <v>100</v>
          </cell>
        </row>
        <row r="773">
          <cell r="M773">
            <v>100</v>
          </cell>
        </row>
        <row r="774">
          <cell r="M774">
            <v>100</v>
          </cell>
        </row>
        <row r="775">
          <cell r="M775">
            <v>100</v>
          </cell>
        </row>
        <row r="776">
          <cell r="M776">
            <v>100</v>
          </cell>
        </row>
        <row r="777">
          <cell r="M777">
            <v>100</v>
          </cell>
        </row>
        <row r="778">
          <cell r="M778">
            <v>100</v>
          </cell>
        </row>
        <row r="779">
          <cell r="M779">
            <v>100</v>
          </cell>
        </row>
        <row r="780">
          <cell r="M780">
            <v>100</v>
          </cell>
        </row>
        <row r="781">
          <cell r="M781">
            <v>100</v>
          </cell>
        </row>
        <row r="782">
          <cell r="M782">
            <v>100</v>
          </cell>
        </row>
        <row r="783">
          <cell r="M783">
            <v>100</v>
          </cell>
        </row>
        <row r="784">
          <cell r="M784">
            <v>100</v>
          </cell>
        </row>
        <row r="785">
          <cell r="M785">
            <v>100</v>
          </cell>
        </row>
        <row r="786">
          <cell r="M786">
            <v>100</v>
          </cell>
        </row>
        <row r="787">
          <cell r="M787">
            <v>100</v>
          </cell>
        </row>
        <row r="788">
          <cell r="M788">
            <v>100</v>
          </cell>
        </row>
        <row r="789">
          <cell r="M789">
            <v>100</v>
          </cell>
        </row>
        <row r="790">
          <cell r="M790">
            <v>100</v>
          </cell>
        </row>
        <row r="791">
          <cell r="M791">
            <v>100</v>
          </cell>
        </row>
        <row r="792">
          <cell r="M792">
            <v>100</v>
          </cell>
        </row>
        <row r="793">
          <cell r="M793">
            <v>100</v>
          </cell>
        </row>
        <row r="794">
          <cell r="M794">
            <v>100</v>
          </cell>
        </row>
        <row r="795">
          <cell r="M795">
            <v>100</v>
          </cell>
        </row>
        <row r="796">
          <cell r="M796">
            <v>100</v>
          </cell>
        </row>
        <row r="797">
          <cell r="M797">
            <v>100</v>
          </cell>
        </row>
        <row r="798">
          <cell r="M798">
            <v>100</v>
          </cell>
        </row>
        <row r="799">
          <cell r="M799">
            <v>100</v>
          </cell>
        </row>
        <row r="800">
          <cell r="M800">
            <v>100</v>
          </cell>
        </row>
        <row r="801">
          <cell r="M801">
            <v>100</v>
          </cell>
        </row>
        <row r="802">
          <cell r="M802">
            <v>100</v>
          </cell>
        </row>
        <row r="803">
          <cell r="M803">
            <v>100</v>
          </cell>
        </row>
        <row r="804">
          <cell r="M804">
            <v>100</v>
          </cell>
        </row>
        <row r="805">
          <cell r="M805">
            <v>100</v>
          </cell>
        </row>
        <row r="806">
          <cell r="M806">
            <v>100</v>
          </cell>
        </row>
        <row r="807">
          <cell r="M807">
            <v>100</v>
          </cell>
        </row>
        <row r="808">
          <cell r="M808">
            <v>100</v>
          </cell>
        </row>
        <row r="809">
          <cell r="M809">
            <v>100</v>
          </cell>
        </row>
        <row r="810">
          <cell r="M810">
            <v>100</v>
          </cell>
        </row>
        <row r="811">
          <cell r="M811">
            <v>100</v>
          </cell>
        </row>
        <row r="812">
          <cell r="M812">
            <v>100</v>
          </cell>
        </row>
        <row r="813">
          <cell r="M813">
            <v>100</v>
          </cell>
        </row>
        <row r="814">
          <cell r="M814">
            <v>100</v>
          </cell>
        </row>
        <row r="815">
          <cell r="M815">
            <v>100</v>
          </cell>
        </row>
        <row r="816">
          <cell r="M816">
            <v>100</v>
          </cell>
        </row>
        <row r="817">
          <cell r="M817">
            <v>100</v>
          </cell>
        </row>
        <row r="818">
          <cell r="M818">
            <v>100</v>
          </cell>
        </row>
        <row r="819">
          <cell r="M819">
            <v>100</v>
          </cell>
        </row>
        <row r="820">
          <cell r="M820">
            <v>100</v>
          </cell>
        </row>
        <row r="821">
          <cell r="M821">
            <v>100</v>
          </cell>
        </row>
        <row r="822">
          <cell r="M822">
            <v>100</v>
          </cell>
        </row>
        <row r="823">
          <cell r="M823">
            <v>100</v>
          </cell>
        </row>
        <row r="824">
          <cell r="M824">
            <v>100</v>
          </cell>
        </row>
        <row r="825">
          <cell r="M825">
            <v>100</v>
          </cell>
        </row>
        <row r="826">
          <cell r="M826">
            <v>100</v>
          </cell>
        </row>
        <row r="827">
          <cell r="M827">
            <v>100</v>
          </cell>
        </row>
        <row r="828">
          <cell r="M828">
            <v>100</v>
          </cell>
        </row>
        <row r="829">
          <cell r="M829">
            <v>100</v>
          </cell>
        </row>
        <row r="830">
          <cell r="M830">
            <v>100</v>
          </cell>
        </row>
        <row r="831">
          <cell r="M831">
            <v>100</v>
          </cell>
        </row>
        <row r="832">
          <cell r="M832">
            <v>100</v>
          </cell>
        </row>
        <row r="833">
          <cell r="M833">
            <v>100</v>
          </cell>
        </row>
        <row r="834">
          <cell r="M834">
            <v>100</v>
          </cell>
        </row>
        <row r="835">
          <cell r="M835">
            <v>100</v>
          </cell>
        </row>
        <row r="836">
          <cell r="M836">
            <v>100</v>
          </cell>
        </row>
        <row r="837">
          <cell r="M837">
            <v>100</v>
          </cell>
        </row>
        <row r="838">
          <cell r="M838">
            <v>100</v>
          </cell>
        </row>
        <row r="839">
          <cell r="M839">
            <v>100</v>
          </cell>
        </row>
        <row r="840">
          <cell r="M840">
            <v>100</v>
          </cell>
        </row>
        <row r="841">
          <cell r="M841">
            <v>100</v>
          </cell>
        </row>
        <row r="842">
          <cell r="M842">
            <v>100</v>
          </cell>
        </row>
        <row r="843">
          <cell r="M843">
            <v>100</v>
          </cell>
        </row>
        <row r="844">
          <cell r="M844">
            <v>100</v>
          </cell>
        </row>
        <row r="845">
          <cell r="M845">
            <v>100</v>
          </cell>
        </row>
        <row r="846">
          <cell r="M846">
            <v>100</v>
          </cell>
        </row>
        <row r="847">
          <cell r="M847">
            <v>100</v>
          </cell>
        </row>
        <row r="848">
          <cell r="M848">
            <v>100</v>
          </cell>
        </row>
        <row r="849">
          <cell r="M849">
            <v>100</v>
          </cell>
        </row>
        <row r="850">
          <cell r="M850">
            <v>100</v>
          </cell>
        </row>
        <row r="851">
          <cell r="M851">
            <v>100</v>
          </cell>
        </row>
        <row r="852">
          <cell r="M852">
            <v>100</v>
          </cell>
        </row>
        <row r="853">
          <cell r="M853">
            <v>100</v>
          </cell>
        </row>
        <row r="854">
          <cell r="M854">
            <v>100</v>
          </cell>
        </row>
        <row r="855">
          <cell r="M855">
            <v>100</v>
          </cell>
        </row>
        <row r="856">
          <cell r="M856">
            <v>100</v>
          </cell>
        </row>
        <row r="857">
          <cell r="M857">
            <v>100</v>
          </cell>
        </row>
        <row r="858">
          <cell r="M858">
            <v>100</v>
          </cell>
        </row>
        <row r="859">
          <cell r="M859">
            <v>100</v>
          </cell>
        </row>
        <row r="860">
          <cell r="M860">
            <v>100</v>
          </cell>
        </row>
        <row r="861">
          <cell r="M861">
            <v>100</v>
          </cell>
        </row>
        <row r="862">
          <cell r="M862">
            <v>100</v>
          </cell>
        </row>
        <row r="863">
          <cell r="M863">
            <v>100</v>
          </cell>
        </row>
        <row r="864">
          <cell r="M864">
            <v>100</v>
          </cell>
        </row>
        <row r="865">
          <cell r="M865">
            <v>100</v>
          </cell>
        </row>
        <row r="866">
          <cell r="M866">
            <v>100</v>
          </cell>
        </row>
        <row r="867">
          <cell r="M867">
            <v>100</v>
          </cell>
        </row>
        <row r="868">
          <cell r="M868">
            <v>100</v>
          </cell>
        </row>
        <row r="869">
          <cell r="M869">
            <v>100</v>
          </cell>
        </row>
        <row r="870">
          <cell r="M870">
            <v>100</v>
          </cell>
        </row>
        <row r="871">
          <cell r="M871">
            <v>100</v>
          </cell>
        </row>
        <row r="872">
          <cell r="M872">
            <v>100</v>
          </cell>
        </row>
        <row r="873">
          <cell r="M873">
            <v>100</v>
          </cell>
        </row>
        <row r="874">
          <cell r="M874">
            <v>100</v>
          </cell>
        </row>
        <row r="875">
          <cell r="M875">
            <v>100</v>
          </cell>
        </row>
        <row r="876">
          <cell r="M876">
            <v>100</v>
          </cell>
        </row>
        <row r="877">
          <cell r="M877">
            <v>100</v>
          </cell>
        </row>
        <row r="878">
          <cell r="M878">
            <v>100</v>
          </cell>
        </row>
        <row r="879">
          <cell r="M879">
            <v>100</v>
          </cell>
        </row>
        <row r="880">
          <cell r="M880">
            <v>100</v>
          </cell>
        </row>
        <row r="881">
          <cell r="M881">
            <v>100</v>
          </cell>
        </row>
        <row r="882">
          <cell r="M882">
            <v>100</v>
          </cell>
        </row>
        <row r="883">
          <cell r="M883">
            <v>100</v>
          </cell>
        </row>
        <row r="884">
          <cell r="M884">
            <v>100</v>
          </cell>
        </row>
        <row r="885">
          <cell r="M885">
            <v>100</v>
          </cell>
        </row>
        <row r="886">
          <cell r="M886">
            <v>100</v>
          </cell>
        </row>
        <row r="887">
          <cell r="M887">
            <v>100</v>
          </cell>
        </row>
        <row r="888">
          <cell r="M888">
            <v>100</v>
          </cell>
        </row>
        <row r="889">
          <cell r="M889">
            <v>100</v>
          </cell>
        </row>
        <row r="890">
          <cell r="M890">
            <v>100</v>
          </cell>
        </row>
        <row r="891">
          <cell r="M891">
            <v>100</v>
          </cell>
        </row>
        <row r="892">
          <cell r="M892">
            <v>100</v>
          </cell>
        </row>
        <row r="893">
          <cell r="M893">
            <v>100</v>
          </cell>
        </row>
        <row r="894">
          <cell r="M894">
            <v>100</v>
          </cell>
        </row>
        <row r="895">
          <cell r="M895">
            <v>100</v>
          </cell>
        </row>
        <row r="896">
          <cell r="M896">
            <v>100</v>
          </cell>
        </row>
        <row r="897">
          <cell r="M897">
            <v>100</v>
          </cell>
        </row>
        <row r="898">
          <cell r="M898">
            <v>100</v>
          </cell>
        </row>
        <row r="899">
          <cell r="M899">
            <v>100</v>
          </cell>
        </row>
        <row r="900">
          <cell r="M900">
            <v>100</v>
          </cell>
        </row>
        <row r="901">
          <cell r="M901">
            <v>100</v>
          </cell>
        </row>
        <row r="902">
          <cell r="M902">
            <v>100</v>
          </cell>
        </row>
        <row r="903">
          <cell r="M903">
            <v>100</v>
          </cell>
        </row>
        <row r="904">
          <cell r="M904">
            <v>100</v>
          </cell>
        </row>
        <row r="905">
          <cell r="M905">
            <v>100</v>
          </cell>
        </row>
        <row r="906">
          <cell r="M906">
            <v>100</v>
          </cell>
        </row>
        <row r="907">
          <cell r="M907">
            <v>100</v>
          </cell>
        </row>
        <row r="908">
          <cell r="M908">
            <v>100</v>
          </cell>
        </row>
        <row r="909">
          <cell r="M909">
            <v>100</v>
          </cell>
        </row>
        <row r="910">
          <cell r="M910">
            <v>100</v>
          </cell>
        </row>
        <row r="911">
          <cell r="M911">
            <v>100</v>
          </cell>
        </row>
        <row r="912">
          <cell r="M912">
            <v>100</v>
          </cell>
        </row>
        <row r="913">
          <cell r="M913">
            <v>100</v>
          </cell>
        </row>
        <row r="914">
          <cell r="M914">
            <v>100</v>
          </cell>
        </row>
        <row r="915">
          <cell r="M915">
            <v>100</v>
          </cell>
        </row>
        <row r="916">
          <cell r="M916">
            <v>100</v>
          </cell>
        </row>
        <row r="917">
          <cell r="M917">
            <v>100</v>
          </cell>
        </row>
        <row r="918">
          <cell r="M918">
            <v>100</v>
          </cell>
        </row>
        <row r="919">
          <cell r="M919">
            <v>100</v>
          </cell>
        </row>
        <row r="920">
          <cell r="M920">
            <v>100</v>
          </cell>
        </row>
        <row r="921">
          <cell r="M921">
            <v>100</v>
          </cell>
        </row>
        <row r="922">
          <cell r="M922">
            <v>100</v>
          </cell>
        </row>
        <row r="923">
          <cell r="M923">
            <v>100</v>
          </cell>
        </row>
        <row r="924">
          <cell r="M924">
            <v>100</v>
          </cell>
        </row>
        <row r="925">
          <cell r="M925">
            <v>100</v>
          </cell>
        </row>
        <row r="926">
          <cell r="M926">
            <v>100</v>
          </cell>
        </row>
        <row r="927">
          <cell r="M927">
            <v>100</v>
          </cell>
        </row>
        <row r="928">
          <cell r="M928">
            <v>100</v>
          </cell>
        </row>
        <row r="929">
          <cell r="M929">
            <v>100</v>
          </cell>
        </row>
        <row r="930">
          <cell r="M930">
            <v>100</v>
          </cell>
        </row>
        <row r="931">
          <cell r="M931">
            <v>100</v>
          </cell>
        </row>
        <row r="932">
          <cell r="M932">
            <v>100</v>
          </cell>
        </row>
        <row r="933">
          <cell r="M933">
            <v>100</v>
          </cell>
        </row>
        <row r="934">
          <cell r="M934">
            <v>100</v>
          </cell>
        </row>
        <row r="935">
          <cell r="M935">
            <v>100</v>
          </cell>
        </row>
        <row r="936">
          <cell r="M936">
            <v>100</v>
          </cell>
        </row>
        <row r="937">
          <cell r="M937">
            <v>100</v>
          </cell>
        </row>
        <row r="938">
          <cell r="M938">
            <v>100</v>
          </cell>
        </row>
        <row r="939">
          <cell r="M939">
            <v>100</v>
          </cell>
        </row>
        <row r="940">
          <cell r="M940">
            <v>100</v>
          </cell>
        </row>
        <row r="941">
          <cell r="M941">
            <v>100</v>
          </cell>
        </row>
        <row r="942">
          <cell r="M942">
            <v>100</v>
          </cell>
        </row>
        <row r="943">
          <cell r="M943">
            <v>100</v>
          </cell>
        </row>
        <row r="944">
          <cell r="M944">
            <v>100</v>
          </cell>
        </row>
        <row r="945">
          <cell r="M945">
            <v>100</v>
          </cell>
        </row>
        <row r="946">
          <cell r="M946">
            <v>100</v>
          </cell>
        </row>
        <row r="947">
          <cell r="M947">
            <v>100</v>
          </cell>
        </row>
        <row r="948">
          <cell r="M948">
            <v>100</v>
          </cell>
        </row>
        <row r="949">
          <cell r="M949">
            <v>100</v>
          </cell>
        </row>
        <row r="950">
          <cell r="M950">
            <v>100</v>
          </cell>
        </row>
        <row r="951">
          <cell r="M951">
            <v>100</v>
          </cell>
        </row>
        <row r="952">
          <cell r="M952">
            <v>100</v>
          </cell>
        </row>
        <row r="953">
          <cell r="M953">
            <v>100</v>
          </cell>
        </row>
        <row r="954">
          <cell r="M954">
            <v>100</v>
          </cell>
        </row>
        <row r="955">
          <cell r="M955">
            <v>100</v>
          </cell>
        </row>
        <row r="956">
          <cell r="M956">
            <v>100</v>
          </cell>
        </row>
        <row r="957">
          <cell r="M957">
            <v>100</v>
          </cell>
        </row>
        <row r="958">
          <cell r="M958">
            <v>100</v>
          </cell>
        </row>
        <row r="959">
          <cell r="M959">
            <v>100</v>
          </cell>
        </row>
        <row r="960">
          <cell r="M960">
            <v>100</v>
          </cell>
        </row>
        <row r="961">
          <cell r="M961">
            <v>100</v>
          </cell>
        </row>
        <row r="962">
          <cell r="M962">
            <v>100</v>
          </cell>
        </row>
        <row r="963">
          <cell r="M963">
            <v>100</v>
          </cell>
        </row>
        <row r="964">
          <cell r="M964">
            <v>100</v>
          </cell>
        </row>
        <row r="965">
          <cell r="M965">
            <v>100</v>
          </cell>
        </row>
        <row r="966">
          <cell r="M966">
            <v>100</v>
          </cell>
        </row>
        <row r="967">
          <cell r="M967">
            <v>100</v>
          </cell>
        </row>
        <row r="968">
          <cell r="M968">
            <v>100</v>
          </cell>
        </row>
        <row r="969">
          <cell r="M969">
            <v>100</v>
          </cell>
        </row>
        <row r="970">
          <cell r="M970">
            <v>100</v>
          </cell>
        </row>
        <row r="971">
          <cell r="M971">
            <v>100</v>
          </cell>
        </row>
        <row r="972">
          <cell r="M972">
            <v>100</v>
          </cell>
        </row>
        <row r="973">
          <cell r="M973">
            <v>100</v>
          </cell>
        </row>
        <row r="974">
          <cell r="M974">
            <v>100</v>
          </cell>
        </row>
        <row r="975">
          <cell r="M975">
            <v>100</v>
          </cell>
        </row>
        <row r="976">
          <cell r="M976">
            <v>100</v>
          </cell>
        </row>
        <row r="977">
          <cell r="M977">
            <v>100</v>
          </cell>
        </row>
        <row r="978">
          <cell r="M978">
            <v>100</v>
          </cell>
        </row>
        <row r="979">
          <cell r="M979">
            <v>100</v>
          </cell>
        </row>
        <row r="980">
          <cell r="M980">
            <v>100</v>
          </cell>
        </row>
        <row r="981">
          <cell r="M981">
            <v>100</v>
          </cell>
        </row>
        <row r="982">
          <cell r="M982">
            <v>100</v>
          </cell>
        </row>
        <row r="983">
          <cell r="M983">
            <v>100</v>
          </cell>
        </row>
        <row r="984">
          <cell r="M984">
            <v>100</v>
          </cell>
        </row>
        <row r="985">
          <cell r="M985">
            <v>100</v>
          </cell>
        </row>
        <row r="986">
          <cell r="M986">
            <v>100</v>
          </cell>
        </row>
        <row r="987">
          <cell r="M987">
            <v>100</v>
          </cell>
        </row>
        <row r="988">
          <cell r="M988">
            <v>100</v>
          </cell>
        </row>
        <row r="989">
          <cell r="M989">
            <v>100</v>
          </cell>
        </row>
        <row r="990">
          <cell r="M990">
            <v>100</v>
          </cell>
        </row>
        <row r="991">
          <cell r="M991">
            <v>100</v>
          </cell>
        </row>
        <row r="992">
          <cell r="M992">
            <v>100</v>
          </cell>
        </row>
        <row r="993">
          <cell r="M993">
            <v>100</v>
          </cell>
        </row>
        <row r="994">
          <cell r="M994">
            <v>100</v>
          </cell>
        </row>
        <row r="995">
          <cell r="M995">
            <v>100</v>
          </cell>
        </row>
        <row r="996">
          <cell r="M996">
            <v>100</v>
          </cell>
        </row>
        <row r="997">
          <cell r="M997">
            <v>100</v>
          </cell>
        </row>
        <row r="998">
          <cell r="M998">
            <v>100</v>
          </cell>
        </row>
        <row r="999">
          <cell r="M999">
            <v>100</v>
          </cell>
        </row>
        <row r="1000">
          <cell r="M1000">
            <v>100</v>
          </cell>
        </row>
        <row r="1001">
          <cell r="M1001">
            <v>100</v>
          </cell>
        </row>
        <row r="1002">
          <cell r="M1002">
            <v>100</v>
          </cell>
        </row>
        <row r="1003">
          <cell r="M1003">
            <v>100</v>
          </cell>
        </row>
      </sheetData>
      <sheetData sheetId="2"/>
      <sheetData sheetId="3">
        <row r="4">
          <cell r="C4">
            <v>1</v>
          </cell>
        </row>
      </sheetData>
      <sheetData sheetId="4">
        <row r="32">
          <cell r="D32">
            <v>10</v>
          </cell>
        </row>
      </sheetData>
      <sheetData sheetId="5">
        <row r="4">
          <cell r="D4">
            <v>5000</v>
          </cell>
        </row>
      </sheetData>
      <sheetData sheetId="6">
        <row r="4">
          <cell r="F4">
            <v>150</v>
          </cell>
        </row>
      </sheetData>
      <sheetData sheetId="7">
        <row r="4">
          <cell r="F4">
            <v>225</v>
          </cell>
        </row>
      </sheetData>
      <sheetData sheetId="8">
        <row r="4">
          <cell r="G4">
            <v>138</v>
          </cell>
        </row>
      </sheetData>
      <sheetData sheetId="9">
        <row r="5">
          <cell r="CD5">
            <v>4.7848975024195397</v>
          </cell>
        </row>
      </sheetData>
      <sheetData sheetId="10">
        <row r="6">
          <cell r="AD6">
            <v>600</v>
          </cell>
        </row>
      </sheetData>
      <sheetData sheetId="11"/>
      <sheetData sheetId="12">
        <row r="3">
          <cell r="S3">
            <v>100</v>
          </cell>
        </row>
      </sheetData>
      <sheetData sheetId="13">
        <row r="4">
          <cell r="K4">
            <v>0</v>
          </cell>
        </row>
      </sheetData>
      <sheetData sheetId="14"/>
      <sheetData sheetId="15">
        <row r="4">
          <cell r="C4">
            <v>0.12</v>
          </cell>
        </row>
      </sheetData>
      <sheetData sheetId="16">
        <row r="8">
          <cell r="P8">
            <v>2</v>
          </cell>
        </row>
      </sheetData>
      <sheetData sheetId="17">
        <row r="4">
          <cell r="V4">
            <v>120</v>
          </cell>
        </row>
      </sheetData>
      <sheetData sheetId="18"/>
      <sheetData sheetId="19">
        <row r="3">
          <cell r="H3" t="str">
            <v>活动开启对应军团等级</v>
          </cell>
        </row>
      </sheetData>
      <sheetData sheetId="20">
        <row r="6">
          <cell r="E6">
            <v>0</v>
          </cell>
        </row>
      </sheetData>
      <sheetData sheetId="21">
        <row r="6">
          <cell r="AL6">
            <v>0</v>
          </cell>
        </row>
      </sheetData>
      <sheetData sheetId="22">
        <row r="4">
          <cell r="CI4">
            <v>1</v>
          </cell>
        </row>
      </sheetData>
      <sheetData sheetId="23">
        <row r="5">
          <cell r="E5">
            <v>166.23764863790916</v>
          </cell>
        </row>
      </sheetData>
      <sheetData sheetId="24">
        <row r="3">
          <cell r="AO3" t="str">
            <v>仓库上限+4%</v>
          </cell>
        </row>
      </sheetData>
      <sheetData sheetId="25">
        <row r="3">
          <cell r="AL3" t="str">
            <v>仓库上限</v>
          </cell>
        </row>
      </sheetData>
      <sheetData sheetId="26">
        <row r="3">
          <cell r="AL3" t="str">
            <v>仓库上限</v>
          </cell>
        </row>
      </sheetData>
      <sheetData sheetId="27">
        <row r="6">
          <cell r="E6">
            <v>66.350622280801019</v>
          </cell>
        </row>
      </sheetData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纲要"/>
      <sheetName val="节奏总纲"/>
      <sheetName val="圣人"/>
      <sheetName val="爵位"/>
      <sheetName val="士兵训练"/>
      <sheetName val="功能-大地图城池-附加属性"/>
      <sheetName val="养成属性buff汇总"/>
      <sheetName val="士兵属性"/>
      <sheetName val="武将属性"/>
      <sheetName val="战法技能效用"/>
      <sheetName val="攻城值"/>
      <sheetName val="带兵数"/>
      <sheetName val="职业属性对比"/>
      <sheetName val="非r将兵属性验证"/>
      <sheetName val="小r将兵属性验证"/>
      <sheetName val="中r将兵属性验证"/>
      <sheetName val="大r将兵属性验证"/>
      <sheetName val="超r将兵属性验证"/>
      <sheetName val="各R部队能量汇总"/>
      <sheetName val="消耗转换战力汇总"/>
      <sheetName val="战力汇总"/>
      <sheetName val="将兵属性对比验证"/>
      <sheetName val="将兵攻城值对比验证"/>
      <sheetName val="各职业士兵属性"/>
      <sheetName val="实力验证"/>
      <sheetName val="实力验证（按等级）"/>
      <sheetName val="索引信息"/>
      <sheetName val="各r兵营医馆情况"/>
      <sheetName val="各职业武将属性"/>
      <sheetName val="各职业羁绊加成值"/>
      <sheetName val="Sheet2"/>
      <sheetName val="Sheet1"/>
      <sheetName val="超r各职业士兵属性"/>
      <sheetName val="功能-大地图城池-城防"/>
      <sheetName val="属性-玩家城防"/>
      <sheetName val="Sheet9"/>
      <sheetName val="属性-城池"/>
      <sheetName val="功能-城池"/>
      <sheetName val="城池"/>
      <sheetName val="养成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5">
          <cell r="AQ5">
            <v>8.6741016109045839E-3</v>
          </cell>
          <cell r="AR5">
            <v>0.99132589838909546</v>
          </cell>
        </row>
        <row r="6">
          <cell r="AQ6">
            <v>1.6981998222158689E-2</v>
          </cell>
          <cell r="AR6">
            <v>0.98301800177784138</v>
          </cell>
        </row>
        <row r="7">
          <cell r="AQ7">
            <v>2.4946401193931805E-2</v>
          </cell>
          <cell r="AR7">
            <v>0.97505359880606823</v>
          </cell>
        </row>
        <row r="8">
          <cell r="AQ8">
            <v>3.2588181901534237E-2</v>
          </cell>
          <cell r="AR8">
            <v>0.96741181809846577</v>
          </cell>
        </row>
        <row r="9">
          <cell r="AQ9">
            <v>3.992655437169796E-2</v>
          </cell>
          <cell r="AR9">
            <v>0.96007344562830199</v>
          </cell>
        </row>
        <row r="10">
          <cell r="AQ10">
            <v>4.6979236588212729E-2</v>
          </cell>
          <cell r="AR10">
            <v>0.95302076341178732</v>
          </cell>
        </row>
        <row r="11">
          <cell r="AQ11">
            <v>5.3762593317903978E-2</v>
          </cell>
          <cell r="AR11">
            <v>0.9462374066820961</v>
          </cell>
        </row>
        <row r="12">
          <cell r="AQ12">
            <v>6.0291762880608273E-2</v>
          </cell>
          <cell r="AR12">
            <v>0.93970823711939178</v>
          </cell>
        </row>
        <row r="13">
          <cell r="AQ13">
            <v>6.6580769930204731E-2</v>
          </cell>
          <cell r="AR13">
            <v>0.93341923006979521</v>
          </cell>
        </row>
        <row r="14">
          <cell r="AQ14">
            <v>7.2642626015122655E-2</v>
          </cell>
          <cell r="AR14">
            <v>0.92735737398487728</v>
          </cell>
        </row>
        <row r="15">
          <cell r="AQ15">
            <v>7.5851751818608898E-2</v>
          </cell>
          <cell r="AR15">
            <v>0.92414824818139107</v>
          </cell>
        </row>
        <row r="16">
          <cell r="AQ16">
            <v>7.8966478592827141E-2</v>
          </cell>
          <cell r="AR16">
            <v>0.92103352140717298</v>
          </cell>
        </row>
        <row r="17">
          <cell r="AQ17">
            <v>8.1990911199480154E-2</v>
          </cell>
          <cell r="AR17">
            <v>0.9180090888005199</v>
          </cell>
        </row>
        <row r="18">
          <cell r="AQ18">
            <v>8.4928919905418496E-2</v>
          </cell>
          <cell r="AR18">
            <v>0.91507108009458138</v>
          </cell>
        </row>
        <row r="19">
          <cell r="AQ19">
            <v>8.778415690557996E-2</v>
          </cell>
          <cell r="AR19">
            <v>0.91221584309442016</v>
          </cell>
        </row>
        <row r="20">
          <cell r="AQ20">
            <v>9.0560071468838751E-2</v>
          </cell>
          <cell r="AR20">
            <v>0.90943992853116129</v>
          </cell>
        </row>
        <row r="21">
          <cell r="AQ21">
            <v>9.3259923838830971E-2</v>
          </cell>
          <cell r="AR21">
            <v>0.90674007616116914</v>
          </cell>
        </row>
        <row r="22">
          <cell r="AQ22">
            <v>9.5886798007543503E-2</v>
          </cell>
          <cell r="AR22">
            <v>0.90411320199245648</v>
          </cell>
        </row>
        <row r="23">
          <cell r="AQ23">
            <v>9.8443613466888777E-2</v>
          </cell>
          <cell r="AR23">
            <v>0.90155638653311121</v>
          </cell>
        </row>
        <row r="24">
          <cell r="AQ24">
            <v>0.10093313603240915</v>
          </cell>
          <cell r="AR24">
            <v>0.89906686396759083</v>
          </cell>
        </row>
        <row r="25">
          <cell r="AQ25">
            <v>0.1031475785330465</v>
          </cell>
          <cell r="AR25">
            <v>0.89685242146695343</v>
          </cell>
        </row>
        <row r="26">
          <cell r="AQ26">
            <v>0.1052889065810715</v>
          </cell>
          <cell r="AR26">
            <v>0.89471109341892852</v>
          </cell>
        </row>
        <row r="27">
          <cell r="AQ27">
            <v>0.10737416690430815</v>
          </cell>
          <cell r="AR27">
            <v>0.89262583309569188</v>
          </cell>
        </row>
        <row r="28">
          <cell r="AQ28">
            <v>0.10940553313022811</v>
          </cell>
          <cell r="AR28">
            <v>0.89059446686977195</v>
          </cell>
        </row>
        <row r="29">
          <cell r="AQ29">
            <v>0.11138506796377519</v>
          </cell>
          <cell r="AR29">
            <v>0.88861493203622477</v>
          </cell>
        </row>
        <row r="30">
          <cell r="AQ30">
            <v>0.11331473017385195</v>
          </cell>
          <cell r="AR30">
            <v>0.88668526982614804</v>
          </cell>
        </row>
        <row r="31">
          <cell r="AQ31">
            <v>0.11519638105832078</v>
          </cell>
          <cell r="AR31">
            <v>0.88480361894167925</v>
          </cell>
        </row>
        <row r="32">
          <cell r="AQ32">
            <v>0.11703179043237283</v>
          </cell>
          <cell r="AR32">
            <v>0.88296820956762723</v>
          </cell>
        </row>
        <row r="33">
          <cell r="AQ33">
            <v>0.11882264218076441</v>
          </cell>
          <cell r="AR33">
            <v>0.88117735781923556</v>
          </cell>
        </row>
        <row r="34">
          <cell r="AQ34">
            <v>0.12057053941053357</v>
          </cell>
          <cell r="AR34">
            <v>0.87942946058946636</v>
          </cell>
        </row>
        <row r="35">
          <cell r="AQ35">
            <v>0.12227700923733832</v>
          </cell>
          <cell r="AR35">
            <v>0.87772299076266158</v>
          </cell>
        </row>
        <row r="36">
          <cell r="AQ36">
            <v>0.12394350723545391</v>
          </cell>
          <cell r="AR36">
            <v>0.87605649276454611</v>
          </cell>
        </row>
        <row r="37">
          <cell r="AQ37">
            <v>0.12557142157868409</v>
          </cell>
          <cell r="AR37">
            <v>0.87442857842131583</v>
          </cell>
        </row>
        <row r="38">
          <cell r="AQ38">
            <v>0.12716207689694578</v>
          </cell>
          <cell r="AR38">
            <v>0.8728379231030543</v>
          </cell>
        </row>
        <row r="39">
          <cell r="AQ39">
            <v>0.12871673787104598</v>
          </cell>
          <cell r="AR39">
            <v>0.87128326212895413</v>
          </cell>
        </row>
        <row r="40">
          <cell r="AQ40">
            <v>0.13023661258615482</v>
          </cell>
          <cell r="AR40">
            <v>0.86976338741384518</v>
          </cell>
        </row>
        <row r="41">
          <cell r="AQ41">
            <v>0.1317228556626622</v>
          </cell>
          <cell r="AR41">
            <v>0.86827714433733783</v>
          </cell>
        </row>
        <row r="42">
          <cell r="AQ42">
            <v>0.13317657118147086</v>
          </cell>
          <cell r="AR42">
            <v>0.86682342881852914</v>
          </cell>
        </row>
        <row r="43">
          <cell r="AQ43">
            <v>0.13459881541930196</v>
          </cell>
          <cell r="AR43">
            <v>0.86540118458069804</v>
          </cell>
        </row>
        <row r="44">
          <cell r="AQ44">
            <v>0.13599059940825434</v>
          </cell>
          <cell r="AR44">
            <v>0.86400940059174569</v>
          </cell>
        </row>
        <row r="45">
          <cell r="AQ45">
            <v>0.13735289133265113</v>
          </cell>
          <cell r="AR45">
            <v>0.86264710866734895</v>
          </cell>
        </row>
        <row r="46">
          <cell r="AQ46">
            <v>0.13868661877511618</v>
          </cell>
          <cell r="AR46">
            <v>0.86131338122488388</v>
          </cell>
        </row>
        <row r="47">
          <cell r="AQ47">
            <v>0.13999267082282912</v>
          </cell>
          <cell r="AR47">
            <v>0.86000732917717093</v>
          </cell>
        </row>
        <row r="48">
          <cell r="AQ48">
            <v>0.14127190004400941</v>
          </cell>
          <cell r="AR48">
            <v>0.85872809995599064</v>
          </cell>
        </row>
        <row r="49">
          <cell r="AQ49">
            <v>0.14252512434386375</v>
          </cell>
          <cell r="AR49">
            <v>0.85747487565613623</v>
          </cell>
        </row>
        <row r="50">
          <cell r="AQ50">
            <v>0.14375312870848567</v>
          </cell>
          <cell r="AR50">
            <v>0.85624687129151444</v>
          </cell>
        </row>
        <row r="51">
          <cell r="AQ51">
            <v>0.14495666684452077</v>
          </cell>
          <cell r="AR51">
            <v>0.85504333315547931</v>
          </cell>
        </row>
        <row r="52">
          <cell r="AQ52">
            <v>0.14567969384900939</v>
          </cell>
          <cell r="AR52">
            <v>0.85432030615099064</v>
          </cell>
        </row>
        <row r="53">
          <cell r="AQ53">
            <v>0.14626618881646436</v>
          </cell>
          <cell r="AR53">
            <v>0.85373381118353553</v>
          </cell>
        </row>
        <row r="54">
          <cell r="AQ54">
            <v>0.14689942290130714</v>
          </cell>
          <cell r="AR54">
            <v>0.8531005770986928</v>
          </cell>
        </row>
        <row r="55">
          <cell r="AQ55">
            <v>0.14758619605389514</v>
          </cell>
          <cell r="AR55">
            <v>0.85241380394610489</v>
          </cell>
        </row>
        <row r="56">
          <cell r="AQ56">
            <v>0.1482548326918621</v>
          </cell>
          <cell r="AR56">
            <v>0.85174516730813798</v>
          </cell>
        </row>
        <row r="57">
          <cell r="AQ57">
            <v>0.14890604188445403</v>
          </cell>
          <cell r="AR57">
            <v>0.85109395811554589</v>
          </cell>
        </row>
        <row r="58">
          <cell r="AQ58">
            <v>0.14952425308029685</v>
          </cell>
          <cell r="AR58">
            <v>0.85047574691970307</v>
          </cell>
        </row>
        <row r="59">
          <cell r="AQ59">
            <v>0.1501057936273362</v>
          </cell>
          <cell r="AR59">
            <v>0.84989420637266377</v>
          </cell>
        </row>
        <row r="60">
          <cell r="AQ60">
            <v>0.15067279561158431</v>
          </cell>
          <cell r="AR60">
            <v>0.8493272043884158</v>
          </cell>
        </row>
        <row r="61">
          <cell r="AQ61">
            <v>0.15122579750012632</v>
          </cell>
          <cell r="AR61">
            <v>0.84877420249987379</v>
          </cell>
        </row>
        <row r="62">
          <cell r="AQ62">
            <v>0.15176531149327382</v>
          </cell>
          <cell r="AR62">
            <v>0.84823468850672612</v>
          </cell>
        </row>
        <row r="63">
          <cell r="AQ63">
            <v>0.15229182510690564</v>
          </cell>
          <cell r="AR63">
            <v>0.84770817489309436</v>
          </cell>
        </row>
        <row r="64">
          <cell r="AQ64">
            <v>0.15280537870901131</v>
          </cell>
          <cell r="AR64">
            <v>0.84719462129098877</v>
          </cell>
        </row>
        <row r="65">
          <cell r="AQ65">
            <v>0.15330666968824358</v>
          </cell>
          <cell r="AR65">
            <v>0.84669333031175653</v>
          </cell>
        </row>
        <row r="66">
          <cell r="AQ66">
            <v>0.15379630337917102</v>
          </cell>
          <cell r="AR66">
            <v>0.84620369662082895</v>
          </cell>
        </row>
        <row r="67">
          <cell r="AQ67">
            <v>0.15427468173538927</v>
          </cell>
          <cell r="AR67">
            <v>0.84572531826461073</v>
          </cell>
        </row>
        <row r="68">
          <cell r="AQ68">
            <v>0.15474218844085816</v>
          </cell>
          <cell r="AR68">
            <v>0.84525781155914192</v>
          </cell>
        </row>
        <row r="69">
          <cell r="AQ69">
            <v>0.15519918993623144</v>
          </cell>
          <cell r="AR69">
            <v>0.84480081006376861</v>
          </cell>
        </row>
        <row r="70">
          <cell r="AQ70">
            <v>0.15567458196412445</v>
          </cell>
          <cell r="AR70">
            <v>0.84432541803587546</v>
          </cell>
        </row>
        <row r="71">
          <cell r="AQ71">
            <v>0.15614179875597475</v>
          </cell>
          <cell r="AR71">
            <v>0.84385820124402522</v>
          </cell>
        </row>
        <row r="72">
          <cell r="AQ72">
            <v>0.15659882682095749</v>
          </cell>
          <cell r="AR72">
            <v>0.8434011731790424</v>
          </cell>
        </row>
        <row r="73">
          <cell r="AQ73">
            <v>0.15704599584688769</v>
          </cell>
          <cell r="AR73">
            <v>0.84295400415311228</v>
          </cell>
        </row>
        <row r="74">
          <cell r="AQ74">
            <v>0.15750753920335026</v>
          </cell>
          <cell r="AR74">
            <v>0.84249246079664974</v>
          </cell>
        </row>
        <row r="75">
          <cell r="AQ75">
            <v>0.15775528661021687</v>
          </cell>
          <cell r="AR75">
            <v>0.84224471338978313</v>
          </cell>
        </row>
        <row r="76">
          <cell r="AQ76">
            <v>0.15780051754545085</v>
          </cell>
          <cell r="AR76">
            <v>0.84219948245454923</v>
          </cell>
        </row>
        <row r="77">
          <cell r="AQ77">
            <v>0.15781369435228307</v>
          </cell>
          <cell r="AR77">
            <v>0.8421863056477169</v>
          </cell>
        </row>
        <row r="78">
          <cell r="AQ78">
            <v>0.15780816719021618</v>
          </cell>
          <cell r="AR78">
            <v>0.84219183280978382</v>
          </cell>
        </row>
        <row r="79">
          <cell r="AQ79">
            <v>0.15780276707147056</v>
          </cell>
          <cell r="AR79">
            <v>0.84219723292852944</v>
          </cell>
        </row>
        <row r="80">
          <cell r="AQ80">
            <v>0.15779095366348422</v>
          </cell>
          <cell r="AR80">
            <v>0.84220904633651572</v>
          </cell>
        </row>
        <row r="81">
          <cell r="AQ81">
            <v>0.15777942709624579</v>
          </cell>
          <cell r="AR81">
            <v>0.84222057290375407</v>
          </cell>
        </row>
        <row r="82">
          <cell r="AQ82">
            <v>0.15775995000771978</v>
          </cell>
          <cell r="AR82">
            <v>0.84224004999228008</v>
          </cell>
        </row>
        <row r="83">
          <cell r="AQ83">
            <v>0.15768386065142045</v>
          </cell>
          <cell r="AR83">
            <v>0.84231613934857963</v>
          </cell>
        </row>
        <row r="84">
          <cell r="AQ84">
            <v>0.15760954253803006</v>
          </cell>
          <cell r="AR84">
            <v>0.84239045746196983</v>
          </cell>
        </row>
        <row r="85">
          <cell r="AQ85">
            <v>0.1575369345314197</v>
          </cell>
          <cell r="AR85">
            <v>0.8424630654685803</v>
          </cell>
        </row>
        <row r="86">
          <cell r="AQ86">
            <v>0.15746597827701972</v>
          </cell>
          <cell r="AR86">
            <v>0.84253402172298031</v>
          </cell>
        </row>
        <row r="87">
          <cell r="AQ87">
            <v>0.15739661804540517</v>
          </cell>
          <cell r="AR87">
            <v>0.84260338195459483</v>
          </cell>
        </row>
        <row r="88">
          <cell r="AQ88">
            <v>0.15732880058631912</v>
          </cell>
          <cell r="AR88">
            <v>0.84267119941368085</v>
          </cell>
        </row>
        <row r="89">
          <cell r="AQ89">
            <v>0.15726247499232895</v>
          </cell>
          <cell r="AR89">
            <v>0.84273752500767107</v>
          </cell>
        </row>
        <row r="90">
          <cell r="AQ90">
            <v>0.1571975925713831</v>
          </cell>
          <cell r="AR90">
            <v>0.84280240742861701</v>
          </cell>
        </row>
        <row r="91">
          <cell r="AQ91">
            <v>0.15713410672759745</v>
          </cell>
          <cell r="AR91">
            <v>0.84286589327240258</v>
          </cell>
        </row>
        <row r="92">
          <cell r="AQ92">
            <v>0.15707197284965771</v>
          </cell>
          <cell r="AR92">
            <v>0.84292802715034232</v>
          </cell>
        </row>
        <row r="93">
          <cell r="AQ93">
            <v>0.15701114820627624</v>
          </cell>
          <cell r="AR93">
            <v>0.84298885179372374</v>
          </cell>
        </row>
        <row r="94">
          <cell r="AQ94">
            <v>0.1569515918481886</v>
          </cell>
          <cell r="AR94">
            <v>0.84304840815181148</v>
          </cell>
        </row>
        <row r="95">
          <cell r="AQ95">
            <v>0.15689326451621746</v>
          </cell>
          <cell r="AR95">
            <v>0.84310673548378257</v>
          </cell>
        </row>
        <row r="96">
          <cell r="AQ96">
            <v>0.15683612855496989</v>
          </cell>
          <cell r="AR96">
            <v>0.84316387144503013</v>
          </cell>
        </row>
        <row r="97">
          <cell r="AQ97">
            <v>0.15657716619313852</v>
          </cell>
          <cell r="AR97">
            <v>0.84342283380686145</v>
          </cell>
        </row>
        <row r="98">
          <cell r="AQ98">
            <v>0.15565129200794225</v>
          </cell>
          <cell r="AR98">
            <v>0.84434870799205786</v>
          </cell>
        </row>
        <row r="99">
          <cell r="AQ99">
            <v>0.15475371400173224</v>
          </cell>
          <cell r="AR99">
            <v>0.84524628599826779</v>
          </cell>
        </row>
        <row r="100">
          <cell r="AQ100">
            <v>0.15388315453391396</v>
          </cell>
          <cell r="AR100">
            <v>0.84611684546608601</v>
          </cell>
        </row>
        <row r="101">
          <cell r="AQ101">
            <v>0.15303841174144453</v>
          </cell>
          <cell r="AR101">
            <v>0.84696158825855539</v>
          </cell>
        </row>
        <row r="102">
          <cell r="AQ102">
            <v>0.15221835400290787</v>
          </cell>
          <cell r="AR102">
            <v>0.84778164599709216</v>
          </cell>
        </row>
        <row r="103">
          <cell r="AQ103">
            <v>0.15142191488091342</v>
          </cell>
          <cell r="AR103">
            <v>0.84857808511908661</v>
          </cell>
        </row>
        <row r="104">
          <cell r="AQ104">
            <v>0.15064808849528574</v>
          </cell>
          <cell r="AR104">
            <v>0.84935191150471423</v>
          </cell>
        </row>
      </sheetData>
      <sheetData sheetId="12">
        <row r="4">
          <cell r="D4">
            <v>1249.1935266914652</v>
          </cell>
          <cell r="E4">
            <v>1256.4030344854348</v>
          </cell>
          <cell r="F4">
            <v>1264.2533874166461</v>
          </cell>
          <cell r="G4">
            <v>1272.7882794717291</v>
          </cell>
          <cell r="H4">
            <v>1281.8766286907937</v>
          </cell>
        </row>
        <row r="5">
          <cell r="D5">
            <v>1418.8419488561699</v>
          </cell>
          <cell r="E5">
            <v>1430.067141301593</v>
          </cell>
          <cell r="F5">
            <v>1440.9032272336713</v>
          </cell>
          <cell r="G5">
            <v>1455.9075023815944</v>
          </cell>
          <cell r="H5">
            <v>1470.8776749654153</v>
          </cell>
        </row>
        <row r="6">
          <cell r="D6">
            <v>1553.8747529174316</v>
          </cell>
          <cell r="E6">
            <v>1568.8848630060143</v>
          </cell>
          <cell r="F6">
            <v>1583.7527718926308</v>
          </cell>
          <cell r="G6">
            <v>1605.3982079286131</v>
          </cell>
          <cell r="H6">
            <v>1625.3672601748178</v>
          </cell>
        </row>
        <row r="7">
          <cell r="D7">
            <v>1670.3608952873747</v>
          </cell>
          <cell r="E7">
            <v>1688.1131913936119</v>
          </cell>
          <cell r="F7">
            <v>1705.3730782166685</v>
          </cell>
          <cell r="G7">
            <v>1731.6442908689291</v>
          </cell>
          <cell r="H7">
            <v>1756.5440388880138</v>
          </cell>
        </row>
        <row r="8">
          <cell r="D8">
            <v>1773.6903721970216</v>
          </cell>
          <cell r="E8">
            <v>1794.087292315779</v>
          </cell>
          <cell r="F8">
            <v>1811.4994928361634</v>
          </cell>
          <cell r="G8">
            <v>1840.3283314489927</v>
          </cell>
          <cell r="H8">
            <v>1866.5134272468667</v>
          </cell>
        </row>
        <row r="9">
          <cell r="D9">
            <v>1867.310354464177</v>
          </cell>
          <cell r="E9">
            <v>1890.539935329901</v>
          </cell>
          <cell r="F9">
            <v>1910.1858368510848</v>
          </cell>
          <cell r="G9">
            <v>1941.7610659195982</v>
          </cell>
          <cell r="H9">
            <v>1970.860537727905</v>
          </cell>
        </row>
        <row r="10">
          <cell r="D10">
            <v>1956.5942072734199</v>
          </cell>
          <cell r="E10">
            <v>1980.6983194779477</v>
          </cell>
          <cell r="F10">
            <v>2002.1929321532725</v>
          </cell>
          <cell r="G10">
            <v>2039.3615978364692</v>
          </cell>
          <cell r="H10">
            <v>2070.0202818206913</v>
          </cell>
        </row>
        <row r="11">
          <cell r="D11">
            <v>2042.8089350706482</v>
          </cell>
          <cell r="E11">
            <v>2068.6957374632739</v>
          </cell>
          <cell r="F11">
            <v>2090.2569960802962</v>
          </cell>
          <cell r="G11">
            <v>2131.4568510209706</v>
          </cell>
          <cell r="H11">
            <v>2164.7938455804324</v>
          </cell>
        </row>
        <row r="12">
          <cell r="D12">
            <v>2131.7474405437429</v>
          </cell>
          <cell r="E12">
            <v>2161.6487760436739</v>
          </cell>
          <cell r="F12">
            <v>2184.4009959401383</v>
          </cell>
          <cell r="G12">
            <v>2229.6820642502544</v>
          </cell>
          <cell r="H12">
            <v>2267.0916745294362</v>
          </cell>
        </row>
        <row r="13">
          <cell r="D13">
            <v>2219.6493250964013</v>
          </cell>
          <cell r="E13">
            <v>2250.7260419981094</v>
          </cell>
          <cell r="F13">
            <v>2277.5238510918989</v>
          </cell>
          <cell r="G13">
            <v>2325.7086873291846</v>
          </cell>
          <cell r="H13">
            <v>2366.3540448486156</v>
          </cell>
        </row>
        <row r="14">
          <cell r="D14">
            <v>2304.7729331634296</v>
          </cell>
          <cell r="E14">
            <v>2336.8098330256125</v>
          </cell>
          <cell r="F14">
            <v>2374.4330976574001</v>
          </cell>
          <cell r="G14">
            <v>2416.9974059992542</v>
          </cell>
          <cell r="H14">
            <v>2464.7253897167893</v>
          </cell>
        </row>
        <row r="15">
          <cell r="D15">
            <v>2384.2132297048984</v>
          </cell>
          <cell r="E15">
            <v>2419.7943579612602</v>
          </cell>
          <cell r="F15">
            <v>2459.5232951964472</v>
          </cell>
          <cell r="G15">
            <v>2506.223932139796</v>
          </cell>
          <cell r="H15">
            <v>2556.5591764569513</v>
          </cell>
        </row>
        <row r="16">
          <cell r="D16">
            <v>2464.3190924164546</v>
          </cell>
          <cell r="E16">
            <v>2501.570411481659</v>
          </cell>
          <cell r="F16">
            <v>2545.537901279793</v>
          </cell>
          <cell r="G16">
            <v>2592.9987921274378</v>
          </cell>
          <cell r="H16">
            <v>2648.1817088938906</v>
          </cell>
        </row>
        <row r="17">
          <cell r="D17">
            <v>2540.9487920387801</v>
          </cell>
          <cell r="E17">
            <v>2580.095688557115</v>
          </cell>
          <cell r="F17">
            <v>2622.5291242595772</v>
          </cell>
          <cell r="G17">
            <v>2673.4528001908789</v>
          </cell>
          <cell r="H17">
            <v>2724.815402260052</v>
          </cell>
        </row>
        <row r="18">
          <cell r="D18">
            <v>2616.6658834916134</v>
          </cell>
          <cell r="E18">
            <v>2656.0415593263824</v>
          </cell>
          <cell r="F18">
            <v>2702.4897159472612</v>
          </cell>
          <cell r="G18">
            <v>2752.0787661421978</v>
          </cell>
          <cell r="H18">
            <v>2808.6655799493046</v>
          </cell>
        </row>
        <row r="19">
          <cell r="D19">
            <v>2691.4845624513546</v>
          </cell>
          <cell r="E19">
            <v>2732.3953663630509</v>
          </cell>
          <cell r="F19">
            <v>2778.3269964511292</v>
          </cell>
          <cell r="G19">
            <v>2832.3055450854918</v>
          </cell>
          <cell r="H19">
            <v>2893.6396297114957</v>
          </cell>
        </row>
        <row r="20">
          <cell r="D20">
            <v>2763.9606019664152</v>
          </cell>
          <cell r="E20">
            <v>2805.0302066190816</v>
          </cell>
          <cell r="F20">
            <v>2851.5846584296787</v>
          </cell>
          <cell r="G20">
            <v>2906.4198848718197</v>
          </cell>
          <cell r="H20">
            <v>2963.8393226762068</v>
          </cell>
        </row>
        <row r="21">
          <cell r="D21">
            <v>2837.1072726902107</v>
          </cell>
          <cell r="E21">
            <v>2879.0260811148701</v>
          </cell>
          <cell r="F21">
            <v>2928.9090226438066</v>
          </cell>
          <cell r="G21">
            <v>2984.0049562343138</v>
          </cell>
          <cell r="H21">
            <v>3042.8688718553117</v>
          </cell>
        </row>
        <row r="22">
          <cell r="D22">
            <v>2907.2441911687642</v>
          </cell>
          <cell r="E22">
            <v>2952.4360525554048</v>
          </cell>
          <cell r="F22">
            <v>3001.5787914321945</v>
          </cell>
          <cell r="G22">
            <v>3058.1687348051519</v>
          </cell>
          <cell r="H22">
            <v>3117.2191841608897</v>
          </cell>
        </row>
        <row r="23">
          <cell r="D23">
            <v>2978.8397947066123</v>
          </cell>
          <cell r="E23">
            <v>3022.0567635394318</v>
          </cell>
          <cell r="F23">
            <v>3072.1544339079664</v>
          </cell>
          <cell r="G23">
            <v>3128.4863983569076</v>
          </cell>
          <cell r="H23">
            <v>3190.4337291338857</v>
          </cell>
        </row>
        <row r="24">
          <cell r="D24">
            <v>3047.3487155583607</v>
          </cell>
          <cell r="E24">
            <v>3092.6194772754434</v>
          </cell>
          <cell r="F24">
            <v>3143.0803528855713</v>
          </cell>
          <cell r="G24">
            <v>3202.4940477843729</v>
          </cell>
          <cell r="H24">
            <v>3264.1473862851608</v>
          </cell>
        </row>
        <row r="25">
          <cell r="D25">
            <v>3117.4992861074707</v>
          </cell>
          <cell r="E25">
            <v>3162.2795653110925</v>
          </cell>
          <cell r="F25">
            <v>3215.6122636792888</v>
          </cell>
          <cell r="G25">
            <v>3273.736238230199</v>
          </cell>
          <cell r="H25">
            <v>3339.3055324260185</v>
          </cell>
        </row>
        <row r="26">
          <cell r="D26">
            <v>3184.9419791058081</v>
          </cell>
          <cell r="E26">
            <v>3231.2694466249868</v>
          </cell>
          <cell r="F26">
            <v>3282.9718771762273</v>
          </cell>
          <cell r="G26">
            <v>3344.0393983271229</v>
          </cell>
          <cell r="H26">
            <v>3405.0868314481486</v>
          </cell>
        </row>
        <row r="27">
          <cell r="D27">
            <v>3253.7411459307195</v>
          </cell>
          <cell r="E27">
            <v>3299.9728534552714</v>
          </cell>
          <cell r="F27">
            <v>3354.3744575465457</v>
          </cell>
          <cell r="G27">
            <v>3413.2690473143757</v>
          </cell>
          <cell r="H27">
            <v>3477.5914438033142</v>
          </cell>
        </row>
        <row r="28">
          <cell r="D28">
            <v>3320.561657309669</v>
          </cell>
          <cell r="E28">
            <v>3368.6727569248687</v>
          </cell>
          <cell r="F28">
            <v>3422.2159685304628</v>
          </cell>
          <cell r="G28">
            <v>3483.9833289691578</v>
          </cell>
          <cell r="H28">
            <v>3544.4273429748305</v>
          </cell>
        </row>
        <row r="29">
          <cell r="D29">
            <v>3388.0926419241737</v>
          </cell>
          <cell r="E29">
            <v>3435.9244188823618</v>
          </cell>
          <cell r="F29">
            <v>3490.6693001307258</v>
          </cell>
          <cell r="G29">
            <v>3549.8356957135043</v>
          </cell>
          <cell r="H29">
            <v>3614.0613536331493</v>
          </cell>
        </row>
        <row r="30">
          <cell r="D30">
            <v>3454.6416839245758</v>
          </cell>
          <cell r="E30">
            <v>3503.0530825071737</v>
          </cell>
          <cell r="F30">
            <v>3557.472326623385</v>
          </cell>
          <cell r="G30">
            <v>3618.1755925323187</v>
          </cell>
          <cell r="H30">
            <v>3680.4873230223789</v>
          </cell>
        </row>
        <row r="31">
          <cell r="D31">
            <v>3520.9789085251496</v>
          </cell>
          <cell r="E31">
            <v>3569.6432625118296</v>
          </cell>
          <cell r="F31">
            <v>3623.3320028260919</v>
          </cell>
          <cell r="G31">
            <v>3683.8424098785335</v>
          </cell>
          <cell r="H31">
            <v>3752.0448156730304</v>
          </cell>
        </row>
        <row r="32">
          <cell r="D32">
            <v>3587.5328404170023</v>
          </cell>
          <cell r="E32">
            <v>3636.151840648989</v>
          </cell>
          <cell r="F32">
            <v>3692.2544796364009</v>
          </cell>
          <cell r="G32">
            <v>3755.4718731192797</v>
          </cell>
          <cell r="H32">
            <v>3821.7361184365332</v>
          </cell>
        </row>
        <row r="33">
          <cell r="D33">
            <v>3652.7432338833255</v>
          </cell>
          <cell r="E33">
            <v>3703.3969730796721</v>
          </cell>
          <cell r="F33">
            <v>3759.0075277664141</v>
          </cell>
          <cell r="G33">
            <v>3821.8316384114387</v>
          </cell>
          <cell r="H33">
            <v>3891.5075841763833</v>
          </cell>
        </row>
        <row r="34">
          <cell r="D34">
            <v>3719.5189537639744</v>
          </cell>
          <cell r="E34">
            <v>3769.0285126353665</v>
          </cell>
          <cell r="F34">
            <v>3826.4669534623122</v>
          </cell>
          <cell r="G34">
            <v>3889.0108012583764</v>
          </cell>
          <cell r="H34">
            <v>3957.6288482572345</v>
          </cell>
        </row>
        <row r="35">
          <cell r="D35">
            <v>3783.6630202092224</v>
          </cell>
          <cell r="E35">
            <v>3836.370132315777</v>
          </cell>
          <cell r="F35">
            <v>3891.5240622314541</v>
          </cell>
          <cell r="G35">
            <v>3955.4131908524987</v>
          </cell>
          <cell r="H35">
            <v>4026.1220107826684</v>
          </cell>
        </row>
        <row r="36">
          <cell r="D36">
            <v>3850.8297311415272</v>
          </cell>
          <cell r="E36">
            <v>3899.0868763053822</v>
          </cell>
          <cell r="F36">
            <v>3957.3520379044335</v>
          </cell>
          <cell r="G36">
            <v>4020.925900972692</v>
          </cell>
          <cell r="H36">
            <v>4090.4062586103628</v>
          </cell>
        </row>
        <row r="37">
          <cell r="D37">
            <v>3913.962430455269</v>
          </cell>
          <cell r="E37">
            <v>3966.2932129146884</v>
          </cell>
          <cell r="F37">
            <v>4022.5526780322962</v>
          </cell>
          <cell r="G37">
            <v>4088.6582215718527</v>
          </cell>
          <cell r="H37">
            <v>4158.7144728338253</v>
          </cell>
        </row>
        <row r="38">
          <cell r="D38">
            <v>3980.1909129472951</v>
          </cell>
          <cell r="E38">
            <v>4030.5941741358338</v>
          </cell>
          <cell r="F38">
            <v>4091.0872039771339</v>
          </cell>
          <cell r="G38">
            <v>4154.191079838205</v>
          </cell>
          <cell r="H38">
            <v>4223.6246235371837</v>
          </cell>
        </row>
        <row r="39">
          <cell r="D39">
            <v>4043.8224722802161</v>
          </cell>
          <cell r="E39">
            <v>4097.4135482075872</v>
          </cell>
          <cell r="F39">
            <v>4154.2715250695746</v>
          </cell>
          <cell r="G39">
            <v>4219.9593475759102</v>
          </cell>
          <cell r="H39">
            <v>4286.631625084754</v>
          </cell>
        </row>
        <row r="40">
          <cell r="D40">
            <v>4109.020743671972</v>
          </cell>
          <cell r="E40">
            <v>4161.1453581089208</v>
          </cell>
          <cell r="F40">
            <v>4220.4599594946012</v>
          </cell>
          <cell r="G40">
            <v>4282.0408035249629</v>
          </cell>
          <cell r="H40">
            <v>4352.0389775920594</v>
          </cell>
        </row>
        <row r="41">
          <cell r="D41">
            <v>4173.3890826430224</v>
          </cell>
          <cell r="E41">
            <v>4225.8552007948474</v>
          </cell>
          <cell r="F41">
            <v>4282.8232260907926</v>
          </cell>
          <cell r="G41">
            <v>4347.2253230365786</v>
          </cell>
          <cell r="H41">
            <v>4415.5588848776533</v>
          </cell>
        </row>
        <row r="42">
          <cell r="D42">
            <v>4237.6063828071456</v>
          </cell>
          <cell r="E42">
            <v>4289.7083305655342</v>
          </cell>
          <cell r="F42">
            <v>4346.6006813599324</v>
          </cell>
          <cell r="G42">
            <v>4409.6883495694838</v>
          </cell>
          <cell r="H42">
            <v>4481.6418470149474</v>
          </cell>
        </row>
        <row r="43">
          <cell r="D43">
            <v>4302.7796402772656</v>
          </cell>
          <cell r="E43">
            <v>4352.671021168183</v>
          </cell>
          <cell r="F43">
            <v>4411.073205722515</v>
          </cell>
          <cell r="G43">
            <v>4476.3833570485103</v>
          </cell>
          <cell r="H43">
            <v>4546.8390277483559</v>
          </cell>
        </row>
        <row r="44">
          <cell r="D44">
            <v>4366.0612527540407</v>
          </cell>
          <cell r="E44">
            <v>4418.5909727083454</v>
          </cell>
          <cell r="F44">
            <v>4476.0585260415355</v>
          </cell>
          <cell r="G44">
            <v>4541.4646355865862</v>
          </cell>
          <cell r="H44">
            <v>4615.3470241147879</v>
          </cell>
        </row>
        <row r="45">
          <cell r="D45">
            <v>4432.088233338909</v>
          </cell>
          <cell r="E45">
            <v>4483.4650375663032</v>
          </cell>
          <cell r="F45">
            <v>4543.3393592464981</v>
          </cell>
          <cell r="G45">
            <v>4608.9161632421728</v>
          </cell>
          <cell r="H45">
            <v>4680.7063914299051</v>
          </cell>
        </row>
        <row r="46">
          <cell r="D46">
            <v>4494.4759493295178</v>
          </cell>
          <cell r="E46">
            <v>4549.9026312380975</v>
          </cell>
          <cell r="F46">
            <v>4607.2743465906497</v>
          </cell>
          <cell r="G46">
            <v>4672.8371965502056</v>
          </cell>
          <cell r="H46">
            <v>4746.4225263024609</v>
          </cell>
        </row>
        <row r="47">
          <cell r="D47">
            <v>4559.9059784657766</v>
          </cell>
          <cell r="E47">
            <v>4612.2429488480666</v>
          </cell>
          <cell r="F47">
            <v>4672.9679451959646</v>
          </cell>
          <cell r="G47">
            <v>4736.553928970714</v>
          </cell>
          <cell r="H47">
            <v>4808.3161594939065</v>
          </cell>
        </row>
        <row r="48">
          <cell r="D48">
            <v>4622.9224478524739</v>
          </cell>
          <cell r="E48">
            <v>4677.6809338257735</v>
          </cell>
          <cell r="F48">
            <v>4735.1960522840582</v>
          </cell>
          <cell r="G48">
            <v>4801.6236887917403</v>
          </cell>
          <cell r="H48">
            <v>4872.7767428124025</v>
          </cell>
        </row>
        <row r="49">
          <cell r="D49">
            <v>4687.4358926933264</v>
          </cell>
          <cell r="E49">
            <v>4740.7110785373725</v>
          </cell>
          <cell r="F49">
            <v>4800.1500340512757</v>
          </cell>
          <cell r="G49">
            <v>4864.1959062513097</v>
          </cell>
          <cell r="H49">
            <v>4934.1319778905254</v>
          </cell>
        </row>
        <row r="50">
          <cell r="D50">
            <v>4751.4575269515653</v>
          </cell>
          <cell r="E50">
            <v>4804.9456349782722</v>
          </cell>
          <cell r="F50">
            <v>4862.8427037480733</v>
          </cell>
          <cell r="G50">
            <v>4929.6355742175874</v>
          </cell>
          <cell r="H50">
            <v>4995.7589077576049</v>
          </cell>
        </row>
        <row r="51">
          <cell r="D51">
            <v>4815.0928982110609</v>
          </cell>
          <cell r="E51">
            <v>4868.6017902912299</v>
          </cell>
          <cell r="F51">
            <v>4927.1956904722538</v>
          </cell>
          <cell r="G51">
            <v>4989.5003378607553</v>
          </cell>
          <cell r="H51">
            <v>5058.4842711724432</v>
          </cell>
        </row>
        <row r="52">
          <cell r="D52">
            <v>4880.1255625879667</v>
          </cell>
          <cell r="E52">
            <v>4932.0606377192671</v>
          </cell>
          <cell r="F52">
            <v>4990.0336585588084</v>
          </cell>
          <cell r="G52">
            <v>5052.0892668144525</v>
          </cell>
          <cell r="H52">
            <v>5121.2459036550872</v>
          </cell>
        </row>
        <row r="53">
          <cell r="D53">
            <v>4942.9187213831892</v>
          </cell>
          <cell r="E53">
            <v>4997.4396490101244</v>
          </cell>
          <cell r="F53">
            <v>5052.2732396398733</v>
          </cell>
          <cell r="G53">
            <v>5115.4400792232045</v>
          </cell>
          <cell r="H53">
            <v>5187.9479362275724</v>
          </cell>
        </row>
        <row r="54">
          <cell r="D54">
            <v>5008.7832933580094</v>
          </cell>
          <cell r="E54">
            <v>5057.8003617690756</v>
          </cell>
          <cell r="F54">
            <v>5116.1058431778374</v>
          </cell>
          <cell r="G54">
            <v>5179.1861136941852</v>
          </cell>
          <cell r="H54">
            <v>5249.1926598102818</v>
          </cell>
        </row>
        <row r="55">
          <cell r="D55">
            <v>5070.9452382022582</v>
          </cell>
          <cell r="E55">
            <v>5123.7003907261933</v>
          </cell>
          <cell r="F55">
            <v>5180.3757225034651</v>
          </cell>
          <cell r="G55">
            <v>5245.4875618998367</v>
          </cell>
          <cell r="H55">
            <v>5314.3039941845373</v>
          </cell>
        </row>
        <row r="56">
          <cell r="D56">
            <v>5135.9430310817388</v>
          </cell>
          <cell r="E56">
            <v>5187.3698557428161</v>
          </cell>
          <cell r="F56">
            <v>5248.3145201793022</v>
          </cell>
          <cell r="G56">
            <v>5308.7424938353615</v>
          </cell>
          <cell r="H56">
            <v>5377.4966559784389</v>
          </cell>
        </row>
        <row r="57">
          <cell r="D57">
            <v>5199.1963103880526</v>
          </cell>
          <cell r="E57">
            <v>5253.2647261636957</v>
          </cell>
          <cell r="F57">
            <v>5309.5273053426445</v>
          </cell>
          <cell r="G57">
            <v>5373.139573989567</v>
          </cell>
          <cell r="H57">
            <v>5438.6702458597865</v>
          </cell>
        </row>
        <row r="58">
          <cell r="D58">
            <v>5263.360901484315</v>
          </cell>
          <cell r="E58">
            <v>5315.946827408321</v>
          </cell>
          <cell r="F58">
            <v>5372.8861415776682</v>
          </cell>
          <cell r="G58">
            <v>5433.6170958710936</v>
          </cell>
          <cell r="H58">
            <v>5501.9323824093135</v>
          </cell>
        </row>
        <row r="59">
          <cell r="D59">
            <v>5327.689290730219</v>
          </cell>
          <cell r="E59">
            <v>5378.6500470373412</v>
          </cell>
          <cell r="F59">
            <v>5435.242680354555</v>
          </cell>
          <cell r="G59">
            <v>5496.9671993596457</v>
          </cell>
          <cell r="H59">
            <v>5565.5098518625491</v>
          </cell>
        </row>
        <row r="60">
          <cell r="D60">
            <v>5391.052169328852</v>
          </cell>
          <cell r="E60">
            <v>5443.6006917064578</v>
          </cell>
          <cell r="F60">
            <v>5498.332188215918</v>
          </cell>
          <cell r="G60">
            <v>5560.8560867691785</v>
          </cell>
          <cell r="H60">
            <v>5632.8038378653764</v>
          </cell>
        </row>
        <row r="61">
          <cell r="D61">
            <v>5456.4362584006394</v>
          </cell>
          <cell r="E61">
            <v>5505.5333392643561</v>
          </cell>
          <cell r="F61">
            <v>5563.2313012164523</v>
          </cell>
          <cell r="G61">
            <v>5627.396776908311</v>
          </cell>
          <cell r="H61">
            <v>5696.5928362136156</v>
          </cell>
        </row>
        <row r="62">
          <cell r="D62">
            <v>5519.0270152469757</v>
          </cell>
          <cell r="E62">
            <v>5571.71226939807</v>
          </cell>
          <cell r="F62">
            <v>5629.0118732830306</v>
          </cell>
          <cell r="G62">
            <v>5693.3346855347099</v>
          </cell>
          <cell r="H62">
            <v>5764.8702736645391</v>
          </cell>
        </row>
        <row r="63">
          <cell r="D63">
            <v>5584.6746581842135</v>
          </cell>
          <cell r="E63">
            <v>5636.2275685369232</v>
          </cell>
          <cell r="F63">
            <v>5696.5833153381827</v>
          </cell>
          <cell r="G63">
            <v>5759.6861105963708</v>
          </cell>
          <cell r="H63">
            <v>5831.7758642742501</v>
          </cell>
        </row>
        <row r="64">
          <cell r="D64">
            <v>5649.948832484999</v>
          </cell>
          <cell r="E64">
            <v>5705.1121278937144</v>
          </cell>
          <cell r="F64">
            <v>5762.3226353203409</v>
          </cell>
          <cell r="G64">
            <v>5827.76487875979</v>
          </cell>
          <cell r="H64">
            <v>5899.9048700813719</v>
          </cell>
        </row>
        <row r="65">
          <cell r="D65">
            <v>5717.9946954767738</v>
          </cell>
          <cell r="E65">
            <v>5770.4595889192997</v>
          </cell>
          <cell r="F65">
            <v>5831.598744426452</v>
          </cell>
          <cell r="G65">
            <v>5895.2604065282285</v>
          </cell>
          <cell r="H65">
            <v>5968.9532424015661</v>
          </cell>
        </row>
        <row r="66">
          <cell r="D66">
            <v>5784.0586819184891</v>
          </cell>
          <cell r="E66">
            <v>5839.1430076047091</v>
          </cell>
          <cell r="F66">
            <v>5897.2329150700543</v>
          </cell>
          <cell r="G66">
            <v>5964.3685709059691</v>
          </cell>
          <cell r="H66">
            <v>6038.3046871454753</v>
          </cell>
        </row>
        <row r="67">
          <cell r="D67">
            <v>5851.6594496836879</v>
          </cell>
          <cell r="E67">
            <v>5905.3752318195029</v>
          </cell>
          <cell r="F67">
            <v>5966.6680815597847</v>
          </cell>
          <cell r="G67">
            <v>6031.9769456836293</v>
          </cell>
          <cell r="H67">
            <v>6104.2673018124933</v>
          </cell>
        </row>
        <row r="68">
          <cell r="D68">
            <v>5918.1858261446177</v>
          </cell>
          <cell r="E68">
            <v>5973.0182618345607</v>
          </cell>
          <cell r="F68">
            <v>6033.4433483033172</v>
          </cell>
          <cell r="G68">
            <v>6100.5747752571242</v>
          </cell>
          <cell r="H68">
            <v>6168.889626402015</v>
          </cell>
        </row>
        <row r="69">
          <cell r="D69">
            <v>5985.3500482504596</v>
          </cell>
          <cell r="E69">
            <v>6039.9957868613874</v>
          </cell>
          <cell r="F69">
            <v>6102.3795989405535</v>
          </cell>
          <cell r="G69">
            <v>6164.2486428831089</v>
          </cell>
          <cell r="H69">
            <v>6235.0881200683125</v>
          </cell>
        </row>
        <row r="70">
          <cell r="D70">
            <v>6052.3420039247139</v>
          </cell>
          <cell r="E70">
            <v>6107.8836653495255</v>
          </cell>
          <cell r="F70">
            <v>6166.6722334610458</v>
          </cell>
          <cell r="G70">
            <v>6230.8845309680837</v>
          </cell>
          <cell r="H70">
            <v>6300.4888716037349</v>
          </cell>
        </row>
        <row r="71">
          <cell r="D71">
            <v>6119.0779383138506</v>
          </cell>
          <cell r="E71">
            <v>6173.8919857187802</v>
          </cell>
          <cell r="F71">
            <v>6231.3229873395803</v>
          </cell>
          <cell r="G71">
            <v>6295.0201830884398</v>
          </cell>
          <cell r="H71">
            <v>6365.9720729358742</v>
          </cell>
        </row>
        <row r="72">
          <cell r="D72">
            <v>6186.536882419874</v>
          </cell>
          <cell r="E72">
            <v>6239.0086613900839</v>
          </cell>
          <cell r="F72">
            <v>6297.7349475328356</v>
          </cell>
          <cell r="G72">
            <v>6363.0671141986095</v>
          </cell>
          <cell r="H72">
            <v>6430.2363103332473</v>
          </cell>
        </row>
        <row r="73">
          <cell r="D73">
            <v>6252.8525141348637</v>
          </cell>
          <cell r="E73">
            <v>6306.7205562734362</v>
          </cell>
          <cell r="F73">
            <v>6366.000939224954</v>
          </cell>
          <cell r="G73">
            <v>6428.1700810460788</v>
          </cell>
          <cell r="H73">
            <v>6498.0332137364976</v>
          </cell>
        </row>
        <row r="74">
          <cell r="D74">
            <v>6320.7783723382399</v>
          </cell>
          <cell r="E74">
            <v>6373.7125609793566</v>
          </cell>
          <cell r="F74">
            <v>6432.7183381803452</v>
          </cell>
          <cell r="G74">
            <v>6495.3077749655904</v>
          </cell>
          <cell r="H74">
            <v>6563.6236620449563</v>
          </cell>
        </row>
        <row r="75">
          <cell r="D75">
            <v>6386.6814302636958</v>
          </cell>
          <cell r="E75">
            <v>6441.672781355448</v>
          </cell>
          <cell r="F75">
            <v>6497.8709261323856</v>
          </cell>
          <cell r="G75">
            <v>6560.486138479986</v>
          </cell>
          <cell r="H75">
            <v>6631.4746184152809</v>
          </cell>
        </row>
        <row r="76">
          <cell r="D76">
            <v>6455.0728962151661</v>
          </cell>
          <cell r="E76">
            <v>6506.0938373564059</v>
          </cell>
          <cell r="F76">
            <v>6564.2929396202453</v>
          </cell>
          <cell r="G76">
            <v>6627.0735222023523</v>
          </cell>
          <cell r="H76">
            <v>6696.121686962174</v>
          </cell>
        </row>
        <row r="77">
          <cell r="D77">
            <v>6520.5708681037622</v>
          </cell>
          <cell r="E77">
            <v>6574.4081480508385</v>
          </cell>
          <cell r="F77">
            <v>6631.2813526599875</v>
          </cell>
          <cell r="G77">
            <v>6694.5114997782593</v>
          </cell>
          <cell r="H77">
            <v>6765.431008359853</v>
          </cell>
        </row>
        <row r="78">
          <cell r="D78">
            <v>6589.3343869731825</v>
          </cell>
          <cell r="E78">
            <v>6640.3546986076808</v>
          </cell>
          <cell r="F78">
            <v>6699.9163240208773</v>
          </cell>
          <cell r="G78">
            <v>6762.0246163774536</v>
          </cell>
          <cell r="H78">
            <v>6832.414221187697</v>
          </cell>
        </row>
        <row r="79">
          <cell r="D79">
            <v>6654.5257628160962</v>
          </cell>
          <cell r="E79">
            <v>6709.0467569098701</v>
          </cell>
          <cell r="F79">
            <v>6765.5289501711122</v>
          </cell>
          <cell r="G79">
            <v>6829.9643027024376</v>
          </cell>
          <cell r="H79">
            <v>6902.948963772873</v>
          </cell>
        </row>
        <row r="80">
          <cell r="D80">
            <v>6722.8629024654092</v>
          </cell>
          <cell r="E80">
            <v>6774.6746949155558</v>
          </cell>
          <cell r="F80">
            <v>6834.7735983456605</v>
          </cell>
          <cell r="G80">
            <v>6897.6858376824393</v>
          </cell>
          <cell r="H80">
            <v>6967.1092241532115</v>
          </cell>
        </row>
        <row r="81">
          <cell r="D81">
            <v>6788.5499964596729</v>
          </cell>
          <cell r="E81">
            <v>6843.0502277742426</v>
          </cell>
          <cell r="F81">
            <v>6900.8869383463989</v>
          </cell>
          <cell r="G81">
            <v>6965.3317888009888</v>
          </cell>
          <cell r="H81">
            <v>7033.0400612131916</v>
          </cell>
        </row>
        <row r="82">
          <cell r="D82">
            <v>6856.4683073228825</v>
          </cell>
          <cell r="E82">
            <v>6909.3651798323854</v>
          </cell>
          <cell r="F82">
            <v>6970.3918944161269</v>
          </cell>
          <cell r="G82">
            <v>7029.6669566151886</v>
          </cell>
          <cell r="H82">
            <v>7098.4169788056379</v>
          </cell>
        </row>
        <row r="83">
          <cell r="D83">
            <v>6922.6465623783333</v>
          </cell>
          <cell r="E83">
            <v>6977.864099891106</v>
          </cell>
          <cell r="F83">
            <v>7033.5402391663247</v>
          </cell>
          <cell r="G83">
            <v>7095.9542756901392</v>
          </cell>
          <cell r="H83">
            <v>7163.2532092773636</v>
          </cell>
        </row>
        <row r="84">
          <cell r="D84">
            <v>6990.1533759886324</v>
          </cell>
          <cell r="E84">
            <v>7042.1339851414859</v>
          </cell>
          <cell r="F84">
            <v>7099.4311889804285</v>
          </cell>
          <cell r="G84">
            <v>7160.1665826971657</v>
          </cell>
          <cell r="H84">
            <v>7229.1499408717918</v>
          </cell>
        </row>
        <row r="85">
          <cell r="D85">
            <v>7056.8177050953855</v>
          </cell>
          <cell r="E85">
            <v>7108.9768933125815</v>
          </cell>
          <cell r="F85">
            <v>7164.874823510946</v>
          </cell>
          <cell r="G85">
            <v>7228.5765853689554</v>
          </cell>
          <cell r="H85">
            <v>7293.8352338376762</v>
          </cell>
        </row>
        <row r="86">
          <cell r="D86">
            <v>7123.9201449359607</v>
          </cell>
          <cell r="E86">
            <v>7176.132632872982</v>
          </cell>
          <cell r="F86">
            <v>7233.6037098586512</v>
          </cell>
          <cell r="G86">
            <v>7293.5350717115061</v>
          </cell>
          <cell r="H86">
            <v>7361.582013904168</v>
          </cell>
        </row>
        <row r="87">
          <cell r="D87">
            <v>7191.0650393413598</v>
          </cell>
          <cell r="E87">
            <v>7243.6179569673941</v>
          </cell>
          <cell r="F87">
            <v>7299.4068993376604</v>
          </cell>
          <cell r="G87">
            <v>7360.9233956913004</v>
          </cell>
          <cell r="H87">
            <v>7427.9255981153665</v>
          </cell>
        </row>
        <row r="88">
          <cell r="D88">
            <v>7257.7700307679652</v>
          </cell>
          <cell r="E88">
            <v>7309.7592678461178</v>
          </cell>
          <cell r="F88">
            <v>7365.5472167192656</v>
          </cell>
          <cell r="G88">
            <v>7427.3763930639598</v>
          </cell>
          <cell r="H88">
            <v>7496.3491154445537</v>
          </cell>
        </row>
        <row r="89">
          <cell r="D89">
            <v>7325.3896513009249</v>
          </cell>
          <cell r="E89">
            <v>7376.0748183577853</v>
          </cell>
          <cell r="F89">
            <v>7432.7116435634034</v>
          </cell>
          <cell r="G89">
            <v>7496.9826703325634</v>
          </cell>
          <cell r="H89">
            <v>7556.0909841064313</v>
          </cell>
        </row>
        <row r="90">
          <cell r="D90">
            <v>7391.703930648232</v>
          </cell>
          <cell r="E90">
            <v>7444.2913866891213</v>
          </cell>
          <cell r="F90">
            <v>7500.9766300257579</v>
          </cell>
          <cell r="G90">
            <v>7559.6256903639569</v>
          </cell>
          <cell r="H90">
            <v>7618.2526243554612</v>
          </cell>
        </row>
        <row r="91">
          <cell r="D91">
            <v>7459.7921847068637</v>
          </cell>
          <cell r="E91">
            <v>7511.829617379196</v>
          </cell>
          <cell r="F91">
            <v>7567.301633179989</v>
          </cell>
          <cell r="G91">
            <v>7621.234347485708</v>
          </cell>
          <cell r="H91">
            <v>7679.6637451558699</v>
          </cell>
        </row>
        <row r="92">
          <cell r="D92">
            <v>7525.7223076748915</v>
          </cell>
          <cell r="E92">
            <v>7578.897495775007</v>
          </cell>
          <cell r="F92">
            <v>7627.993678963393</v>
          </cell>
          <cell r="G92">
            <v>7683.4351188384899</v>
          </cell>
          <cell r="H92">
            <v>7739.4334927433802</v>
          </cell>
        </row>
        <row r="93">
          <cell r="D93">
            <v>7594.2729140195461</v>
          </cell>
          <cell r="E93">
            <v>7639.7214321439733</v>
          </cell>
          <cell r="F93">
            <v>7692.1192353066954</v>
          </cell>
          <cell r="G93">
            <v>7742.4371596694982</v>
          </cell>
          <cell r="H93">
            <v>7799.9355476740957</v>
          </cell>
        </row>
        <row r="94">
          <cell r="D94">
            <v>7659.8252634231749</v>
          </cell>
          <cell r="E94">
            <v>7708.542162617312</v>
          </cell>
          <cell r="F94">
            <v>7755.4959541611015</v>
          </cell>
          <cell r="G94">
            <v>7809.8721372753316</v>
          </cell>
          <cell r="H94">
            <v>7863.425055198697</v>
          </cell>
        </row>
        <row r="95">
          <cell r="D95">
            <v>7728.6470626701648</v>
          </cell>
          <cell r="E95">
            <v>7772.4285339835969</v>
          </cell>
          <cell r="F95">
            <v>7823.0950009437602</v>
          </cell>
          <cell r="G95">
            <v>7873.689666001048</v>
          </cell>
          <cell r="H95">
            <v>7928.4969997617018</v>
          </cell>
        </row>
        <row r="96">
          <cell r="D96">
            <v>7794.0125995524631</v>
          </cell>
          <cell r="E96">
            <v>7840.659544186844</v>
          </cell>
          <cell r="F96">
            <v>7888.0310631705115</v>
          </cell>
          <cell r="G96">
            <v>7939.7988787201884</v>
          </cell>
          <cell r="H96">
            <v>7991.4208810757218</v>
          </cell>
        </row>
        <row r="97">
          <cell r="D97">
            <v>7862.436174456041</v>
          </cell>
          <cell r="E97">
            <v>7905.7869409358391</v>
          </cell>
          <cell r="F97">
            <v>7954.8076625951617</v>
          </cell>
          <cell r="G97">
            <v>8003.4530106928969</v>
          </cell>
          <cell r="H97">
            <v>8056.4865346365668</v>
          </cell>
        </row>
        <row r="98">
          <cell r="D98">
            <v>7928.2838700936845</v>
          </cell>
          <cell r="E98">
            <v>7974.1452913721341</v>
          </cell>
          <cell r="F98">
            <v>8019.3273390033364</v>
          </cell>
          <cell r="G98">
            <v>8068.7185373346801</v>
          </cell>
          <cell r="H98">
            <v>8123.8289705589768</v>
          </cell>
        </row>
        <row r="99">
          <cell r="D99">
            <v>7996.3157135581278</v>
          </cell>
          <cell r="E99">
            <v>8039.0870529884769</v>
          </cell>
          <cell r="F99">
            <v>8084.5792648501019</v>
          </cell>
          <cell r="G99">
            <v>8135.2362918407725</v>
          </cell>
          <cell r="H99">
            <v>8192.1316321108388</v>
          </cell>
        </row>
        <row r="100">
          <cell r="D100">
            <v>8062.6384257945538</v>
          </cell>
          <cell r="E100">
            <v>8105.6535794428028</v>
          </cell>
          <cell r="F100">
            <v>8153.232771226174</v>
          </cell>
          <cell r="G100">
            <v>8205.3890418266001</v>
          </cell>
          <cell r="H100">
            <v>8263.5165952675561</v>
          </cell>
        </row>
        <row r="101">
          <cell r="D101">
            <v>8130.2848669690393</v>
          </cell>
          <cell r="E101">
            <v>8174.3263351667183</v>
          </cell>
          <cell r="F101">
            <v>8223.4023573310569</v>
          </cell>
          <cell r="G101">
            <v>8276.5483052665913</v>
          </cell>
          <cell r="H101">
            <v>8335.5218110725364</v>
          </cell>
        </row>
        <row r="102">
          <cell r="D102">
            <v>8197.0754516970574</v>
          </cell>
          <cell r="E102">
            <v>8242.7153089140375</v>
          </cell>
          <cell r="F102">
            <v>8292.339753941611</v>
          </cell>
          <cell r="G102">
            <v>8346.3650287732671</v>
          </cell>
          <cell r="H102">
            <v>8400.7477093078123</v>
          </cell>
        </row>
        <row r="103">
          <cell r="D103">
            <v>8264.3426622219631</v>
          </cell>
          <cell r="E103">
            <v>8310.2428306858419</v>
          </cell>
          <cell r="F103">
            <v>8360.0042099102466</v>
          </cell>
          <cell r="G103">
            <v>8411.7844456964613</v>
          </cell>
          <cell r="H103">
            <v>8464.9127628067745</v>
          </cell>
        </row>
        <row r="104">
          <cell r="D104">
            <v>8331.5939989486415</v>
          </cell>
          <cell r="E104">
            <v>8377.6955934140733</v>
          </cell>
          <cell r="F104">
            <v>8426.5685304832405</v>
          </cell>
          <cell r="G104">
            <v>8475.197516897897</v>
          </cell>
          <cell r="H104">
            <v>8529.7353484420164</v>
          </cell>
        </row>
        <row r="105">
          <cell r="D105">
            <v>8398.4879988131961</v>
          </cell>
          <cell r="E105">
            <v>8443.9512739205456</v>
          </cell>
          <cell r="F105">
            <v>8489.4010346323121</v>
          </cell>
          <cell r="G105">
            <v>8539.9103008807124</v>
          </cell>
          <cell r="H105">
            <v>8594.4593793802942</v>
          </cell>
        </row>
        <row r="106">
          <cell r="D106">
            <v>8466.1930117011798</v>
          </cell>
          <cell r="E106">
            <v>8508.3763667062649</v>
          </cell>
          <cell r="F106">
            <v>8555.8453389976094</v>
          </cell>
          <cell r="G106">
            <v>8605.4541998878703</v>
          </cell>
          <cell r="H106">
            <v>8662.0261567759662</v>
          </cell>
        </row>
        <row r="107">
          <cell r="D107">
            <v>8532.7196747503149</v>
          </cell>
          <cell r="E107">
            <v>8577.0023936067737</v>
          </cell>
          <cell r="F107">
            <v>8623.1533402271834</v>
          </cell>
          <cell r="G107">
            <v>8675.7233285169023</v>
          </cell>
          <cell r="H107">
            <v>8729.3396752318149</v>
          </cell>
        </row>
        <row r="108">
          <cell r="D108">
            <v>8600.8713498260877</v>
          </cell>
          <cell r="E108">
            <v>8643.6952996213076</v>
          </cell>
          <cell r="F108">
            <v>8692.869497085283</v>
          </cell>
          <cell r="G108">
            <v>8742.2396624597877</v>
          </cell>
          <cell r="H108">
            <v>8797.7862645108053</v>
          </cell>
        </row>
        <row r="109">
          <cell r="D109">
            <v>8667.0364089495706</v>
          </cell>
          <cell r="E109">
            <v>8712.9826574193867</v>
          </cell>
          <cell r="F109">
            <v>8758.5837231091937</v>
          </cell>
          <cell r="G109">
            <v>8810.8243903139846</v>
          </cell>
          <cell r="H109">
            <v>8861.2079069363099</v>
          </cell>
        </row>
        <row r="110">
          <cell r="D110">
            <v>8735.6278080669254</v>
          </cell>
          <cell r="E110">
            <v>8778.2847825450335</v>
          </cell>
          <cell r="F110">
            <v>8827.7987660046656</v>
          </cell>
          <cell r="G110">
            <v>8873.6970459928525</v>
          </cell>
          <cell r="H110">
            <v>8927.0102918190023</v>
          </cell>
        </row>
        <row r="111">
          <cell r="D111">
            <v>8801.4368600997659</v>
          </cell>
          <cell r="E111">
            <v>8847.1573149325686</v>
          </cell>
          <cell r="F111">
            <v>8890.3392312856377</v>
          </cell>
          <cell r="G111">
            <v>8939.7540390571448</v>
          </cell>
          <cell r="H111">
            <v>8991.663449571719</v>
          </cell>
        </row>
        <row r="112">
          <cell r="D112">
            <v>8870.4611321594093</v>
          </cell>
          <cell r="E112">
            <v>8910.5793781313932</v>
          </cell>
          <cell r="F112">
            <v>8956.4476422637272</v>
          </cell>
          <cell r="G112">
            <v>9004.1855520531826</v>
          </cell>
          <cell r="H112">
            <v>9059.5591141330733</v>
          </cell>
        </row>
        <row r="113">
          <cell r="D113">
            <v>8935.9196425189639</v>
          </cell>
          <cell r="E113">
            <v>8978.9188215849863</v>
          </cell>
          <cell r="F113">
            <v>9023.9742830719788</v>
          </cell>
          <cell r="G113">
            <v>9073.9943614471813</v>
          </cell>
          <cell r="H113">
            <v>9127.3224714907956</v>
          </cell>
        </row>
        <row r="114">
          <cell r="D114">
            <v>9004.6408675687671</v>
          </cell>
          <cell r="E114">
            <v>9046.1287240722304</v>
          </cell>
          <cell r="F114">
            <v>9093.2224211633438</v>
          </cell>
          <cell r="G114">
            <v>9142.6839752914966</v>
          </cell>
          <cell r="H114">
            <v>9198.1867647056097</v>
          </cell>
        </row>
        <row r="115">
          <cell r="D115">
            <v>9070.4833394530542</v>
          </cell>
          <cell r="E115">
            <v>9114.6737906797462</v>
          </cell>
          <cell r="F115">
            <v>9160.4169527518316</v>
          </cell>
          <cell r="G115">
            <v>9211.3722358373288</v>
          </cell>
          <cell r="H115">
            <v>9262.5402417517616</v>
          </cell>
        </row>
        <row r="116">
          <cell r="D116">
            <v>9138.8345847910641</v>
          </cell>
          <cell r="E116">
            <v>9181.586561984117</v>
          </cell>
          <cell r="F116">
            <v>9228.7957794339563</v>
          </cell>
          <cell r="G116">
            <v>9276.8918714801857</v>
          </cell>
          <cell r="H116">
            <v>9327.9418699074558</v>
          </cell>
        </row>
        <row r="117">
          <cell r="D117">
            <v>9205.1265141991007</v>
          </cell>
          <cell r="E117">
            <v>9249.487602158224</v>
          </cell>
          <cell r="F117">
            <v>9294.3116472404508</v>
          </cell>
          <cell r="G117">
            <v>9341.5681191539097</v>
          </cell>
          <cell r="H117">
            <v>9392.8360857153821</v>
          </cell>
        </row>
        <row r="118">
          <cell r="D118">
            <v>9273.11336971315</v>
          </cell>
          <cell r="E118">
            <v>9314.6342765223671</v>
          </cell>
          <cell r="F118">
            <v>9358.3465384084921</v>
          </cell>
          <cell r="G118">
            <v>9405.9685532497842</v>
          </cell>
          <cell r="H118">
            <v>9457.0432709865909</v>
          </cell>
        </row>
        <row r="119">
          <cell r="D119">
            <v>9339.8477193800427</v>
          </cell>
          <cell r="E119">
            <v>9381.0597738310807</v>
          </cell>
          <cell r="F119">
            <v>9425.4284734329576</v>
          </cell>
          <cell r="G119">
            <v>9473.0528781601242</v>
          </cell>
          <cell r="H119">
            <v>9525.0055056035817</v>
          </cell>
        </row>
        <row r="120">
          <cell r="D120">
            <v>9407.4756475513695</v>
          </cell>
          <cell r="E120">
            <v>9448.858139758293</v>
          </cell>
          <cell r="F120">
            <v>9492.7597957455237</v>
          </cell>
          <cell r="G120">
            <v>9541.5741365011127</v>
          </cell>
          <cell r="H120">
            <v>9592.6729194306481</v>
          </cell>
        </row>
        <row r="121">
          <cell r="D121">
            <v>9474.645504649312</v>
          </cell>
          <cell r="E121">
            <v>9515.8825463840603</v>
          </cell>
          <cell r="F121">
            <v>9561.3208154410822</v>
          </cell>
          <cell r="G121">
            <v>9609.2126738180541</v>
          </cell>
          <cell r="H121">
            <v>9661.2208257096499</v>
          </cell>
        </row>
        <row r="122">
          <cell r="D122">
            <v>9541.9198446077917</v>
          </cell>
          <cell r="E122">
            <v>9584.3850498495958</v>
          </cell>
          <cell r="F122">
            <v>9628.7780384292182</v>
          </cell>
          <cell r="G122">
            <v>9678.1643983802387</v>
          </cell>
          <cell r="H122">
            <v>9725.4656492906943</v>
          </cell>
        </row>
        <row r="123">
          <cell r="D123">
            <v>9609.5184230627638</v>
          </cell>
          <cell r="E123">
            <v>9651.4335426471262</v>
          </cell>
          <cell r="F123">
            <v>9697.4598905166167</v>
          </cell>
          <cell r="G123">
            <v>9741.3314878136025</v>
          </cell>
          <cell r="H123">
            <v>9791.8752205023811</v>
          </cell>
        </row>
        <row r="124">
          <cell r="D124">
            <v>9676.4443944555514</v>
          </cell>
          <cell r="E124">
            <v>9718.9921244478937</v>
          </cell>
          <cell r="F124">
            <v>9760.4131448162898</v>
          </cell>
          <cell r="G124">
            <v>9807.383875587273</v>
          </cell>
          <cell r="H124">
            <v>9856.7913166257658</v>
          </cell>
        </row>
        <row r="125">
          <cell r="D125">
            <v>9744.4650363204728</v>
          </cell>
          <cell r="E125">
            <v>9783.4793164008734</v>
          </cell>
          <cell r="F125">
            <v>9827.522464183945</v>
          </cell>
          <cell r="G125">
            <v>9872.1609454055506</v>
          </cell>
          <cell r="H125">
            <v>9924.8748404290436</v>
          </cell>
        </row>
        <row r="126">
          <cell r="D126">
            <v>9811.0477430073333</v>
          </cell>
          <cell r="E126">
            <v>9852.4741214672613</v>
          </cell>
          <cell r="F126">
            <v>9894.7726095039707</v>
          </cell>
          <cell r="G126">
            <v>9943.3069314785971</v>
          </cell>
          <cell r="H126">
            <v>9993.175135493495</v>
          </cell>
        </row>
        <row r="127">
          <cell r="D127">
            <v>9879.4839190509247</v>
          </cell>
          <cell r="E127">
            <v>9919.5043356939605</v>
          </cell>
          <cell r="F127">
            <v>9964.7319695259612</v>
          </cell>
          <cell r="G127">
            <v>10010.915591206511</v>
          </cell>
          <cell r="H127">
            <v>10064.364412798423</v>
          </cell>
        </row>
        <row r="128">
          <cell r="D128">
            <v>9945.7283526381671</v>
          </cell>
          <cell r="E128">
            <v>9988.2764865924219</v>
          </cell>
          <cell r="F128">
            <v>10031.59903320772</v>
          </cell>
          <cell r="G128">
            <v>10080.480874312852</v>
          </cell>
          <cell r="H128">
            <v>10127.030576080153</v>
          </cell>
        </row>
        <row r="129">
          <cell r="D129">
            <v>10014.573662284723</v>
          </cell>
          <cell r="E129">
            <v>10054.946074184756</v>
          </cell>
          <cell r="F129">
            <v>10100.701474338126</v>
          </cell>
          <cell r="G129">
            <v>10144.15915745983</v>
          </cell>
          <cell r="H129">
            <v>10191.698817163728</v>
          </cell>
        </row>
        <row r="130">
          <cell r="D130">
            <v>10080.484705508437</v>
          </cell>
          <cell r="E130">
            <v>10123.755252011966</v>
          </cell>
          <cell r="F130">
            <v>10163.927642580593</v>
          </cell>
          <cell r="G130">
            <v>10207.918432479593</v>
          </cell>
          <cell r="H130">
            <v>10256.363111863811</v>
          </cell>
        </row>
        <row r="131">
          <cell r="D131">
            <v>10149.690943272972</v>
          </cell>
          <cell r="E131">
            <v>10186.642161836602</v>
          </cell>
          <cell r="F131">
            <v>10228.049353201317</v>
          </cell>
          <cell r="G131">
            <v>10272.420579027341</v>
          </cell>
          <cell r="H131">
            <v>10322.230506235781</v>
          </cell>
        </row>
        <row r="132">
          <cell r="D132">
            <v>10215.315306211396</v>
          </cell>
          <cell r="E132">
            <v>10254.874070546768</v>
          </cell>
          <cell r="F132">
            <v>10296.36426273693</v>
          </cell>
          <cell r="G132">
            <v>10342.004173493671</v>
          </cell>
          <cell r="H132">
            <v>10391.438486586627</v>
          </cell>
        </row>
        <row r="133">
          <cell r="D133">
            <v>10284.169345009299</v>
          </cell>
          <cell r="E133">
            <v>10322.39596331937</v>
          </cell>
          <cell r="F133">
            <v>10365.453667385293</v>
          </cell>
          <cell r="G133">
            <v>10411.47414391671</v>
          </cell>
          <cell r="H133">
            <v>10461.069740121369</v>
          </cell>
        </row>
        <row r="134">
          <cell r="D134">
            <v>10350.218683850997</v>
          </cell>
          <cell r="E134">
            <v>10390.679555384882</v>
          </cell>
          <cell r="F134">
            <v>10433.482422917481</v>
          </cell>
          <cell r="G134">
            <v>10480.261367048963</v>
          </cell>
          <cell r="H134">
            <v>10528.349317864413</v>
          </cell>
        </row>
        <row r="135">
          <cell r="D135">
            <v>10418.725533783756</v>
          </cell>
          <cell r="E135">
            <v>10458.209033612722</v>
          </cell>
          <cell r="F135">
            <v>10502.372210011868</v>
          </cell>
          <cell r="G135">
            <v>10547.428454475499</v>
          </cell>
          <cell r="H135">
            <v>10593.159540397482</v>
          </cell>
        </row>
        <row r="136">
          <cell r="D136">
            <v>10485.193393640169</v>
          </cell>
          <cell r="E136">
            <v>10526.375843787282</v>
          </cell>
          <cell r="F136">
            <v>10568.416857784301</v>
          </cell>
          <cell r="G136">
            <v>10611.001750564903</v>
          </cell>
          <cell r="H136">
            <v>10659.034382991296</v>
          </cell>
        </row>
        <row r="137">
          <cell r="D137">
            <v>10553.357958132943</v>
          </cell>
          <cell r="E137">
            <v>10591.904335866573</v>
          </cell>
          <cell r="F137">
            <v>10632.184008378683</v>
          </cell>
          <cell r="G137">
            <v>10676.989170278477</v>
          </cell>
          <cell r="H137">
            <v>10723.746273633435</v>
          </cell>
        </row>
        <row r="138">
          <cell r="D138">
            <v>10620.238018096192</v>
          </cell>
          <cell r="E138">
            <v>10658.300638407094</v>
          </cell>
          <cell r="F138">
            <v>10699.773107342662</v>
          </cell>
          <cell r="G138">
            <v>10743.454269294487</v>
          </cell>
          <cell r="H138">
            <v>10793.831295506459</v>
          </cell>
        </row>
        <row r="139">
          <cell r="D139">
            <v>10688.065096972121</v>
          </cell>
          <cell r="E139">
            <v>10726.767223275205</v>
          </cell>
          <cell r="F139">
            <v>10768.516295082965</v>
          </cell>
          <cell r="G139">
            <v>10814.69941335345</v>
          </cell>
          <cell r="H139">
            <v>10862.201443082113</v>
          </cell>
        </row>
        <row r="140">
          <cell r="D140">
            <v>10755.35116789837</v>
          </cell>
          <cell r="E140">
            <v>10794.47271689071</v>
          </cell>
          <cell r="F140">
            <v>10837.922051144531</v>
          </cell>
          <cell r="G140">
            <v>10882.016913289015</v>
          </cell>
          <cell r="H140">
            <v>10932.161070647198</v>
          </cell>
        </row>
        <row r="141">
          <cell r="D141">
            <v>10822.845460334433</v>
          </cell>
          <cell r="E141">
            <v>10862.773600181163</v>
          </cell>
          <cell r="F141">
            <v>10904.694445067988</v>
          </cell>
          <cell r="G141">
            <v>10951.645543180133</v>
          </cell>
          <cell r="H141">
            <v>10995.376603282679</v>
          </cell>
        </row>
        <row r="142">
          <cell r="D142">
            <v>10890.531482463473</v>
          </cell>
          <cell r="E142">
            <v>10929.711634638872</v>
          </cell>
          <cell r="F142">
            <v>10973.823552916361</v>
          </cell>
          <cell r="G142">
            <v>11014.775632169751</v>
          </cell>
          <cell r="H142">
            <v>11061.787672283759</v>
          </cell>
        </row>
        <row r="143">
          <cell r="D143">
            <v>10957.697589834352</v>
          </cell>
          <cell r="E143">
            <v>10998.073313452514</v>
          </cell>
          <cell r="F143">
            <v>11036.865319740711</v>
          </cell>
          <cell r="G143">
            <v>11080.503155460588</v>
          </cell>
          <cell r="H143">
            <v>11126.538424657385</v>
          </cell>
        </row>
        <row r="144">
          <cell r="D144">
            <v>11025.777630285997</v>
          </cell>
          <cell r="E144">
            <v>11062.568268990493</v>
          </cell>
          <cell r="F144">
            <v>11103.437692473757</v>
          </cell>
          <cell r="G144">
            <v>11146.22197249871</v>
          </cell>
          <cell r="H144">
            <v>11194.324622012195</v>
          </cell>
        </row>
        <row r="145">
          <cell r="D145">
            <v>11092.620058901943</v>
          </cell>
          <cell r="E145">
            <v>11131.773709759127</v>
          </cell>
          <cell r="F145">
            <v>11171.3599457823</v>
          </cell>
          <cell r="G145">
            <v>11216.212587489019</v>
          </cell>
          <cell r="H145">
            <v>11262.7870415328</v>
          </cell>
        </row>
        <row r="146">
          <cell r="D146">
            <v>11161.088309083296</v>
          </cell>
          <cell r="E146">
            <v>11198.438665440473</v>
          </cell>
          <cell r="F146">
            <v>11241.028334258455</v>
          </cell>
          <cell r="G146">
            <v>11284.368865338911</v>
          </cell>
          <cell r="H146">
            <v>11333.127000890931</v>
          </cell>
        </row>
        <row r="147">
          <cell r="D147">
            <v>11227.611472827422</v>
          </cell>
          <cell r="E147">
            <v>11267.642726495353</v>
          </cell>
          <cell r="F147">
            <v>11308.131233660075</v>
          </cell>
          <cell r="G147">
            <v>11353.781768653716</v>
          </cell>
          <cell r="H147">
            <v>11398.826079488364</v>
          </cell>
        </row>
        <row r="148">
          <cell r="D148">
            <v>11296.46224577941</v>
          </cell>
          <cell r="E148">
            <v>11334.525663222885</v>
          </cell>
          <cell r="F148">
            <v>11377.47106937299</v>
          </cell>
          <cell r="G148">
            <v>11419.478712463875</v>
          </cell>
          <cell r="H148">
            <v>11464.430099386973</v>
          </cell>
        </row>
        <row r="149">
          <cell r="D149">
            <v>11362.670468649558</v>
          </cell>
          <cell r="E149">
            <v>11403.293450531875</v>
          </cell>
          <cell r="F149">
            <v>11441.962550796872</v>
          </cell>
          <cell r="G149">
            <v>11484.074659052649</v>
          </cell>
          <cell r="H149">
            <v>11529.242541576048</v>
          </cell>
        </row>
        <row r="150">
          <cell r="D150">
            <v>11431.898196356453</v>
          </cell>
          <cell r="E150">
            <v>11467.307935688159</v>
          </cell>
          <cell r="F150">
            <v>11506.434798405422</v>
          </cell>
          <cell r="G150">
            <v>11547.993015957931</v>
          </cell>
          <cell r="H150">
            <v>11593.913679298559</v>
          </cell>
        </row>
        <row r="151">
          <cell r="D151">
            <v>11497.795714916256</v>
          </cell>
          <cell r="E151">
            <v>11535.74702933821</v>
          </cell>
          <cell r="F151">
            <v>11573.571172452823</v>
          </cell>
          <cell r="G151">
            <v>11615.331010836411</v>
          </cell>
          <cell r="H151">
            <v>11660.147051593451</v>
          </cell>
        </row>
        <row r="152">
          <cell r="D152">
            <v>11566.98745730492</v>
          </cell>
          <cell r="E152">
            <v>11602.727148234306</v>
          </cell>
          <cell r="F152">
            <v>11641.008196465773</v>
          </cell>
          <cell r="G152">
            <v>11682.726594348153</v>
          </cell>
          <cell r="H152">
            <v>11724.403494056831</v>
          </cell>
        </row>
        <row r="153">
          <cell r="D153">
            <v>11624.742579711263</v>
          </cell>
          <cell r="E153">
            <v>11664.058947922429</v>
          </cell>
          <cell r="F153">
            <v>11708.151587460217</v>
          </cell>
          <cell r="G153">
            <v>11748.840204438227</v>
          </cell>
          <cell r="H153">
            <v>11792.448639298313</v>
          </cell>
        </row>
        <row r="154">
          <cell r="D154">
            <v>11676.328822995258</v>
          </cell>
          <cell r="E154">
            <v>11713.827000093619</v>
          </cell>
          <cell r="F154">
            <v>11758.457867652043</v>
          </cell>
          <cell r="G154">
            <v>11804.511526652987</v>
          </cell>
          <cell r="H154">
            <v>11858.396875073729</v>
          </cell>
        </row>
        <row r="155">
          <cell r="D155">
            <v>11725.442568885095</v>
          </cell>
          <cell r="E155">
            <v>11763.745670637551</v>
          </cell>
          <cell r="F155">
            <v>11810.181406204985</v>
          </cell>
          <cell r="G155">
            <v>11860.867580422104</v>
          </cell>
          <cell r="H155">
            <v>11890</v>
          </cell>
        </row>
        <row r="156">
          <cell r="D156">
            <v>11776.704617727821</v>
          </cell>
          <cell r="E156">
            <v>11818.502895887566</v>
          </cell>
          <cell r="F156">
            <v>11865.275890824516</v>
          </cell>
          <cell r="G156">
            <v>11890</v>
          </cell>
          <cell r="H156">
            <v>11890</v>
          </cell>
        </row>
        <row r="157">
          <cell r="D157">
            <v>11823.556106724936</v>
          </cell>
          <cell r="E157">
            <v>11869.742879106872</v>
          </cell>
          <cell r="F157">
            <v>11890</v>
          </cell>
          <cell r="G157">
            <v>11890</v>
          </cell>
          <cell r="H157">
            <v>11890</v>
          </cell>
        </row>
        <row r="158">
          <cell r="D158">
            <v>11871.775179422561</v>
          </cell>
          <cell r="E158">
            <v>11890</v>
          </cell>
          <cell r="F158">
            <v>11890</v>
          </cell>
          <cell r="G158">
            <v>11890</v>
          </cell>
          <cell r="H158">
            <v>11890</v>
          </cell>
        </row>
        <row r="159">
          <cell r="D159">
            <v>11890</v>
          </cell>
          <cell r="E159">
            <v>11890</v>
          </cell>
          <cell r="F159">
            <v>11890</v>
          </cell>
          <cell r="G159">
            <v>11890</v>
          </cell>
          <cell r="H159">
            <v>11890</v>
          </cell>
        </row>
        <row r="160">
          <cell r="D160">
            <v>11890</v>
          </cell>
          <cell r="E160">
            <v>11890</v>
          </cell>
          <cell r="F160">
            <v>11890</v>
          </cell>
          <cell r="G160">
            <v>11890</v>
          </cell>
          <cell r="H160">
            <v>11890</v>
          </cell>
        </row>
        <row r="161">
          <cell r="D161">
            <v>11890</v>
          </cell>
          <cell r="E161">
            <v>11890</v>
          </cell>
          <cell r="F161">
            <v>11890</v>
          </cell>
          <cell r="G161">
            <v>11890</v>
          </cell>
          <cell r="H161">
            <v>11890</v>
          </cell>
        </row>
        <row r="162">
          <cell r="D162">
            <v>11890</v>
          </cell>
          <cell r="E162">
            <v>11890</v>
          </cell>
          <cell r="F162">
            <v>11890</v>
          </cell>
          <cell r="G162">
            <v>11890</v>
          </cell>
          <cell r="H162">
            <v>11890</v>
          </cell>
        </row>
        <row r="163">
          <cell r="D163">
            <v>11890</v>
          </cell>
          <cell r="E163">
            <v>11890</v>
          </cell>
          <cell r="F163">
            <v>11890</v>
          </cell>
          <cell r="G163">
            <v>11890</v>
          </cell>
          <cell r="H163">
            <v>11890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>
        <row r="125">
          <cell r="Z125">
            <v>1.6584785252019836</v>
          </cell>
          <cell r="AE125">
            <v>2.8558056232241698</v>
          </cell>
          <cell r="AJ125">
            <v>7.428488955735995</v>
          </cell>
          <cell r="AO125">
            <v>26.825733889914712</v>
          </cell>
        </row>
        <row r="126">
          <cell r="Z126">
            <v>1.6602123667534729</v>
          </cell>
          <cell r="AE126">
            <v>2.8582068992540077</v>
          </cell>
          <cell r="AJ126">
            <v>7.4444407806098534</v>
          </cell>
          <cell r="AO126">
            <v>26.836705583061885</v>
          </cell>
        </row>
        <row r="127">
          <cell r="Z127">
            <v>1.6619043270313572</v>
          </cell>
          <cell r="AE127">
            <v>2.8605501720030255</v>
          </cell>
          <cell r="AJ127">
            <v>7.4600072861092501</v>
          </cell>
          <cell r="AO127">
            <v>26.847412252866981</v>
          </cell>
        </row>
        <row r="128">
          <cell r="Z128">
            <v>1.6635559054021316</v>
          </cell>
          <cell r="AE128">
            <v>2.8628375180120837</v>
          </cell>
          <cell r="AJ128">
            <v>7.4752022668232687</v>
          </cell>
          <cell r="AO128">
            <v>26.857863387272598</v>
          </cell>
        </row>
        <row r="129">
          <cell r="Z129">
            <v>1.6651685305057351</v>
          </cell>
          <cell r="AE129">
            <v>2.8650709158696164</v>
          </cell>
          <cell r="AJ129">
            <v>7.4900388666370059</v>
          </cell>
          <cell r="AO129">
            <v>26.868068026665952</v>
          </cell>
        </row>
        <row r="130">
          <cell r="Z130">
            <v>1.6667435643772479</v>
          </cell>
          <cell r="AE130">
            <v>2.8672522519199592</v>
          </cell>
          <cell r="AJ130">
            <v>7.5058021167849001</v>
          </cell>
          <cell r="AO130">
            <v>26.893390006733462</v>
          </cell>
        </row>
        <row r="131">
          <cell r="Z131">
            <v>1.668282306283664</v>
          </cell>
          <cell r="AE131">
            <v>2.8693833255770698</v>
          </cell>
          <cell r="AJ131">
            <v>7.5213647894980049</v>
          </cell>
          <cell r="AO131">
            <v>26.92164185731658</v>
          </cell>
        </row>
        <row r="132">
          <cell r="Z132">
            <v>1.6697859962984696</v>
          </cell>
          <cell r="AE132">
            <v>2.8714658542751255</v>
          </cell>
          <cell r="AJ132">
            <v>7.5365729510907995</v>
          </cell>
          <cell r="AO132">
            <v>26.949250142659608</v>
          </cell>
        </row>
        <row r="133">
          <cell r="Z133">
            <v>1.6717391530517229</v>
          </cell>
          <cell r="AE133">
            <v>2.8735014780846075</v>
          </cell>
          <cell r="AJ133">
            <v>7.5514385785684164</v>
          </cell>
          <cell r="AO133">
            <v>26.976236605336304</v>
          </cell>
        </row>
        <row r="134">
          <cell r="Z134">
            <v>1.6722131212366229</v>
          </cell>
          <cell r="AE134">
            <v>2.8742739640343298</v>
          </cell>
          <cell r="AJ134">
            <v>7.5564814693117759</v>
          </cell>
          <cell r="AO134">
            <v>26.968746755979677</v>
          </cell>
        </row>
        <row r="135">
          <cell r="Z135">
            <v>1.6726755005664518</v>
          </cell>
          <cell r="AE135">
            <v>2.8764845802484711</v>
          </cell>
          <cell r="AJ135">
            <v>7.5614010578339625</v>
          </cell>
          <cell r="AO135">
            <v>26.961440038701234</v>
          </cell>
        </row>
        <row r="136">
          <cell r="Z136">
            <v>1.6731267109412551</v>
          </cell>
          <cell r="AE136">
            <v>2.8786417981563264</v>
          </cell>
          <cell r="AJ136">
            <v>7.5662018117556302</v>
          </cell>
          <cell r="AO136">
            <v>26.954309818059656</v>
          </cell>
        </row>
        <row r="137">
          <cell r="Z137">
            <v>1.6735671522174567</v>
          </cell>
          <cell r="AE137">
            <v>2.8807475294547151</v>
          </cell>
          <cell r="AJ137">
            <v>7.57088798543883</v>
          </cell>
          <cell r="AO137">
            <v>26.95306886473227</v>
          </cell>
        </row>
        <row r="138">
          <cell r="Z138">
            <v>1.6739972053897156</v>
          </cell>
          <cell r="AE138">
            <v>2.8828035956631459</v>
          </cell>
          <cell r="AJ138">
            <v>7.5879412754826676</v>
          </cell>
          <cell r="AO138">
            <v>26.961052198780724</v>
          </cell>
        </row>
        <row r="139">
          <cell r="Z139">
            <v>1.6744172336901288</v>
          </cell>
          <cell r="AE139">
            <v>2.8848117333790677</v>
          </cell>
          <cell r="AJ139">
            <v>7.6216272365331319</v>
          </cell>
          <cell r="AO139">
            <v>26.968849435141962</v>
          </cell>
        </row>
        <row r="140">
          <cell r="Z140">
            <v>1.6748275836114574</v>
          </cell>
          <cell r="AE140">
            <v>2.886773599169858</v>
          </cell>
          <cell r="AJ140">
            <v>7.6545369986927696</v>
          </cell>
          <cell r="AO140">
            <v>26.976467005968182</v>
          </cell>
        </row>
        <row r="141">
          <cell r="Z141">
            <v>1.6752285858604163</v>
          </cell>
          <cell r="AE141">
            <v>2.8886907741304797</v>
          </cell>
          <cell r="AJ141">
            <v>7.6866970843972338</v>
          </cell>
          <cell r="AO141">
            <v>26.983911050365784</v>
          </cell>
        </row>
        <row r="142">
          <cell r="Z142">
            <v>1.6757357571858964</v>
          </cell>
          <cell r="AE142">
            <v>2.8905647681331899</v>
          </cell>
          <cell r="AJ142">
            <v>7.718132821340757</v>
          </cell>
          <cell r="AO142">
            <v>26.991187430896272</v>
          </cell>
        </row>
        <row r="143">
          <cell r="Z143">
            <v>1.6753256780414119</v>
          </cell>
          <cell r="AE143">
            <v>2.8912623012240637</v>
          </cell>
          <cell r="AJ143">
            <v>7.7443054774716842</v>
          </cell>
          <cell r="AO143">
            <v>26.982403762872114</v>
          </cell>
        </row>
        <row r="144">
          <cell r="Z144">
            <v>1.6747008945485811</v>
          </cell>
          <cell r="AE144">
            <v>2.8921583773338315</v>
          </cell>
          <cell r="AJ144">
            <v>7.7688317619483209</v>
          </cell>
          <cell r="AO144">
            <v>26.970212880074556</v>
          </cell>
        </row>
        <row r="145">
          <cell r="Z145">
            <v>1.6740905803115882</v>
          </cell>
          <cell r="AE145">
            <v>2.8930337013676701</v>
          </cell>
          <cell r="AJ145">
            <v>7.792790046327454</v>
          </cell>
          <cell r="AO145">
            <v>26.944513311028786</v>
          </cell>
        </row>
        <row r="146">
          <cell r="Z146">
            <v>1.673494238447454</v>
          </cell>
          <cell r="AE146">
            <v>2.8938889859643933</v>
          </cell>
          <cell r="AJ146">
            <v>7.816199836075282</v>
          </cell>
          <cell r="AO146">
            <v>26.906767140344314</v>
          </cell>
        </row>
        <row r="147">
          <cell r="Z147">
            <v>1.672911394566734</v>
          </cell>
          <cell r="AE147">
            <v>2.894724911502168</v>
          </cell>
          <cell r="AJ147">
            <v>7.8399860142640403</v>
          </cell>
          <cell r="AO147">
            <v>26.869875340644828</v>
          </cell>
        </row>
        <row r="148">
          <cell r="Z148">
            <v>1.6723415955149299</v>
          </cell>
          <cell r="AE148">
            <v>2.8955421279036071</v>
          </cell>
          <cell r="AJ148">
            <v>7.8660818331011635</v>
          </cell>
          <cell r="AO148">
            <v>26.833809228974992</v>
          </cell>
        </row>
        <row r="149">
          <cell r="Z149">
            <v>1.6717844081974711</v>
          </cell>
          <cell r="AE149">
            <v>2.8963412563210018</v>
          </cell>
          <cell r="AJ149">
            <v>7.8916000561461139</v>
          </cell>
          <cell r="AO149">
            <v>26.798541392096642</v>
          </cell>
        </row>
        <row r="150">
          <cell r="Z150">
            <v>1.671239418481868</v>
          </cell>
          <cell r="AE150">
            <v>2.8971228907108739</v>
          </cell>
          <cell r="AJ150">
            <v>7.9165596499563282</v>
          </cell>
          <cell r="AO150">
            <v>26.764045616999052</v>
          </cell>
        </row>
        <row r="151">
          <cell r="Z151">
            <v>1.6707062301711795</v>
          </cell>
          <cell r="AE151">
            <v>2.8978875993062467</v>
          </cell>
          <cell r="AJ151">
            <v>7.9409787596718155</v>
          </cell>
          <cell r="AO151">
            <v>26.73029682592361</v>
          </cell>
        </row>
        <row r="152">
          <cell r="Z152">
            <v>1.6713851904274462</v>
          </cell>
          <cell r="AE152">
            <v>2.8986359259942929</v>
          </cell>
          <cell r="AJ152">
            <v>7.9648747530070354</v>
          </cell>
          <cell r="AO152">
            <v>26.697271015564151</v>
          </cell>
        </row>
        <row r="153">
          <cell r="Z153">
            <v>1.6712061738088271</v>
          </cell>
          <cell r="AE153">
            <v>2.8973779772763604</v>
          </cell>
          <cell r="AJ153">
            <v>7.9831232763277242</v>
          </cell>
          <cell r="AO153">
            <v>26.647784515164396</v>
          </cell>
        </row>
        <row r="154">
          <cell r="Z154">
            <v>1.6709944002629489</v>
          </cell>
          <cell r="AE154">
            <v>2.8959444930272999</v>
          </cell>
          <cell r="AJ154">
            <v>8.0007904443925408</v>
          </cell>
          <cell r="AO154">
            <v>26.600125225231061</v>
          </cell>
        </row>
        <row r="155">
          <cell r="Z155">
            <v>1.6707872894737179</v>
          </cell>
          <cell r="AE155">
            <v>2.894542570738365</v>
          </cell>
          <cell r="AJ155">
            <v>8.018068622864778</v>
          </cell>
          <cell r="AO155">
            <v>26.564231303686174</v>
          </cell>
        </row>
        <row r="156">
          <cell r="Z156">
            <v>1.6705846891235285</v>
          </cell>
          <cell r="AE156">
            <v>2.893171179379515</v>
          </cell>
          <cell r="AJ156">
            <v>8.0349705188118818</v>
          </cell>
          <cell r="AO156">
            <v>26.529119076546024</v>
          </cell>
        </row>
        <row r="157">
          <cell r="Z157">
            <v>1.67038645345763</v>
          </cell>
          <cell r="AE157">
            <v>2.8918293323443285</v>
          </cell>
          <cell r="AJ157">
            <v>8.0511463582383413</v>
          </cell>
          <cell r="AO157">
            <v>26.494763283370897</v>
          </cell>
        </row>
        <row r="158">
          <cell r="Z158">
            <v>1.6701924429344273</v>
          </cell>
          <cell r="AE158">
            <v>2.8905160850829219</v>
          </cell>
          <cell r="AJ158">
            <v>8.0654291773043258</v>
          </cell>
          <cell r="AO158">
            <v>26.461139740509768</v>
          </cell>
        </row>
        <row r="159">
          <cell r="Z159">
            <v>1.6700025238979102</v>
          </cell>
          <cell r="AE159">
            <v>2.8892305328846266</v>
          </cell>
          <cell r="AJ159">
            <v>8.0794107860902269</v>
          </cell>
          <cell r="AO159">
            <v>26.428225284329354</v>
          </cell>
        </row>
        <row r="160">
          <cell r="Z160">
            <v>1.6698165682705854</v>
          </cell>
          <cell r="AE160">
            <v>2.8879718087994788</v>
          </cell>
          <cell r="AJ160">
            <v>8.0931006135054453</v>
          </cell>
          <cell r="AO160">
            <v>26.395997717997346</v>
          </cell>
        </row>
        <row r="161">
          <cell r="Z161">
            <v>1.6696344532654415</v>
          </cell>
          <cell r="AE161">
            <v>2.8867390816885035</v>
          </cell>
          <cell r="AJ161">
            <v>8.1065076989806819</v>
          </cell>
          <cell r="AO161">
            <v>26.364435761563058</v>
          </cell>
        </row>
        <row r="162">
          <cell r="Z162">
            <v>1.6697461359801262</v>
          </cell>
          <cell r="AE162">
            <v>2.885531554393562</v>
          </cell>
          <cell r="AJ162">
            <v>8.1196407123725614</v>
          </cell>
          <cell r="AO162">
            <v>26.333519005099397</v>
          </cell>
        </row>
        <row r="163">
          <cell r="Z163">
            <v>1.6703851639199883</v>
          </cell>
          <cell r="AE163">
            <v>2.8837537290306177</v>
          </cell>
          <cell r="AJ163">
            <v>8.1308311049625459</v>
          </cell>
          <cell r="AO163">
            <v>26.297804318436395</v>
          </cell>
        </row>
        <row r="164">
          <cell r="Z164">
            <v>1.6705275933020802</v>
          </cell>
          <cell r="AE164">
            <v>2.8813547289865182</v>
          </cell>
          <cell r="AJ164">
            <v>8.1394368512609265</v>
          </cell>
          <cell r="AO164">
            <v>26.25392830461659</v>
          </cell>
        </row>
        <row r="165">
          <cell r="Z165">
            <v>1.6706670619599751</v>
          </cell>
          <cell r="AE165">
            <v>2.8790586042225446</v>
          </cell>
          <cell r="AJ165">
            <v>8.1478637072142792</v>
          </cell>
          <cell r="AO165">
            <v>26.208638753453226</v>
          </cell>
        </row>
        <row r="166">
          <cell r="Z166">
            <v>1.6708036612622701</v>
          </cell>
          <cell r="AE166">
            <v>2.8768097187347412</v>
          </cell>
          <cell r="AJ166">
            <v>8.1561171934179164</v>
          </cell>
          <cell r="AO166">
            <v>26.164280965950368</v>
          </cell>
        </row>
        <row r="167">
          <cell r="Z167">
            <v>1.6709374788563054</v>
          </cell>
          <cell r="AE167">
            <v>2.8746066295521446</v>
          </cell>
          <cell r="AJ167">
            <v>8.1642026056243484</v>
          </cell>
          <cell r="AO167">
            <v>26.120826480454571</v>
          </cell>
        </row>
        <row r="168">
          <cell r="Z168">
            <v>1.671068598855697</v>
          </cell>
          <cell r="AE168">
            <v>2.872447951880754</v>
          </cell>
          <cell r="AJ168">
            <v>8.1731785710048719</v>
          </cell>
          <cell r="AO168">
            <v>26.078247982814709</v>
          </cell>
        </row>
        <row r="169">
          <cell r="Z169">
            <v>1.6711971020166543</v>
          </cell>
          <cell r="AE169">
            <v>2.870332356200854</v>
          </cell>
          <cell r="AJ169">
            <v>8.1834108086158857</v>
          </cell>
          <cell r="AO169">
            <v>26.036519249128652</v>
          </cell>
        </row>
        <row r="170">
          <cell r="Z170">
            <v>1.6713230659038358</v>
          </cell>
          <cell r="AE170">
            <v>2.8682585655364106</v>
          </cell>
          <cell r="AJ170">
            <v>8.1934408531256597</v>
          </cell>
          <cell r="AO170">
            <v>25.995615091883792</v>
          </cell>
        </row>
        <row r="171">
          <cell r="Z171">
            <v>1.6714465650464736</v>
          </cell>
          <cell r="AE171">
            <v>2.8662253528847565</v>
          </cell>
          <cell r="AJ171">
            <v>8.2032746390248761</v>
          </cell>
          <cell r="AO171">
            <v>25.955511309259322</v>
          </cell>
        </row>
        <row r="172">
          <cell r="Z172">
            <v>1.6715676710854208</v>
          </cell>
          <cell r="AE172">
            <v>2.8642315387956945</v>
          </cell>
          <cell r="AJ172">
            <v>8.2129178708131167</v>
          </cell>
          <cell r="AO172">
            <v>25.916184637375622</v>
          </cell>
        </row>
        <row r="173">
          <cell r="Z173">
            <v>1.6716984994905892</v>
          </cell>
          <cell r="AE173">
            <v>2.8622759890899792</v>
          </cell>
          <cell r="AJ173">
            <v>8.2223760340335872</v>
          </cell>
          <cell r="AO173">
            <v>25.877612705292886</v>
          </cell>
        </row>
        <row r="174">
          <cell r="Z174">
            <v>1.6722046126057415</v>
          </cell>
          <cell r="AE174">
            <v>2.8602257164191478</v>
          </cell>
          <cell r="AJ174">
            <v>8.2312748291312801</v>
          </cell>
          <cell r="AO174">
            <v>25.838582473628573</v>
          </cell>
        </row>
        <row r="175">
          <cell r="Z175">
            <v>1.6720359623727781</v>
          </cell>
          <cell r="AE175">
            <v>2.8575595961051059</v>
          </cell>
          <cell r="AJ175">
            <v>8.2367284346405008</v>
          </cell>
          <cell r="AO175">
            <v>25.793236278730145</v>
          </cell>
        </row>
        <row r="176">
          <cell r="Z176">
            <v>1.6718706034035207</v>
          </cell>
          <cell r="AE176">
            <v>2.8562717858160909</v>
          </cell>
          <cell r="AJ176">
            <v>8.2420756112787465</v>
          </cell>
          <cell r="AO176">
            <v>25.750484606774883</v>
          </cell>
        </row>
        <row r="177">
          <cell r="Z177">
            <v>1.6717084402838791</v>
          </cell>
          <cell r="AE177">
            <v>2.8550088647002223</v>
          </cell>
          <cell r="AJ177">
            <v>8.2473194444305111</v>
          </cell>
          <cell r="AO177">
            <v>25.70855918521897</v>
          </cell>
        </row>
        <row r="178">
          <cell r="Z178">
            <v>1.6715493812525499</v>
          </cell>
          <cell r="AE178">
            <v>2.8537701181234478</v>
          </cell>
          <cell r="AJ178">
            <v>8.2524629013608806</v>
          </cell>
          <cell r="AO178">
            <v>25.66743629022605</v>
          </cell>
        </row>
        <row r="179">
          <cell r="Z179">
            <v>1.6713933380278738</v>
          </cell>
          <cell r="AE179">
            <v>2.8525548585510658</v>
          </cell>
          <cell r="AJ179">
            <v>8.2573199513899098</v>
          </cell>
          <cell r="AO179">
            <v>25.627093097581806</v>
          </cell>
        </row>
        <row r="180">
          <cell r="Z180">
            <v>1.6712402256444456</v>
          </cell>
          <cell r="AE180">
            <v>2.8513624242752571</v>
          </cell>
          <cell r="AJ180">
            <v>8.2539894638802984</v>
          </cell>
          <cell r="AO180">
            <v>25.587507640451637</v>
          </cell>
        </row>
        <row r="181">
          <cell r="Z181">
            <v>1.6710899622988469</v>
          </cell>
          <cell r="AE181">
            <v>2.8501921782136517</v>
          </cell>
          <cell r="AJ181">
            <v>8.2507209483986337</v>
          </cell>
          <cell r="AO181">
            <v>25.548658769496452</v>
          </cell>
        </row>
        <row r="182">
          <cell r="Z182">
            <v>1.6709424692039092</v>
          </cell>
          <cell r="AE182">
            <v>2.8490435067743438</v>
          </cell>
          <cell r="AJ182">
            <v>8.2475126911731635</v>
          </cell>
          <cell r="AO182">
            <v>25.510526115194345</v>
          </cell>
        </row>
        <row r="183">
          <cell r="Z183">
            <v>1.6707976704509671</v>
          </cell>
          <cell r="AE183">
            <v>2.8479158187831048</v>
          </cell>
          <cell r="AJ183">
            <v>8.244363041045057</v>
          </cell>
          <cell r="AO183">
            <v>25.473090052227199</v>
          </cell>
        </row>
        <row r="184">
          <cell r="Z184">
            <v>1.6706554928795894</v>
          </cell>
          <cell r="AE184">
            <v>2.8468085444688644</v>
          </cell>
          <cell r="AJ184">
            <v>8.2412704066348379</v>
          </cell>
          <cell r="AO184">
            <v>25.436331665801276</v>
          </cell>
        </row>
        <row r="185">
          <cell r="Z185">
            <v>1.6705158659543191</v>
          </cell>
          <cell r="AE185">
            <v>2.8457211345037785</v>
          </cell>
          <cell r="AJ185">
            <v>8.2382332536612779</v>
          </cell>
          <cell r="AO185">
            <v>25.400232719780419</v>
          </cell>
        </row>
        <row r="186">
          <cell r="Z186">
            <v>1.6696497630976219</v>
          </cell>
          <cell r="AE186">
            <v>2.844653059094512</v>
          </cell>
          <cell r="AJ186">
            <v>8.2352501024033415</v>
          </cell>
          <cell r="AO186">
            <v>25.348370835207099</v>
          </cell>
        </row>
        <row r="187">
          <cell r="Z187">
            <v>1.666930245662386</v>
          </cell>
          <cell r="AE187">
            <v>2.8417152409760353</v>
          </cell>
          <cell r="AJ187">
            <v>8.2236067325528559</v>
          </cell>
          <cell r="AO187">
            <v>25.241419170398427</v>
          </cell>
        </row>
        <row r="188">
          <cell r="Z188">
            <v>1.6642294481657305</v>
          </cell>
          <cell r="AE188">
            <v>2.8393378385600174</v>
          </cell>
          <cell r="AJ188">
            <v>8.212021053110881</v>
          </cell>
          <cell r="AO188">
            <v>25.136036768379277</v>
          </cell>
        </row>
        <row r="189">
          <cell r="Z189">
            <v>1.6615809934261998</v>
          </cell>
          <cell r="AE189">
            <v>2.8370065113486023</v>
          </cell>
          <cell r="AJ189">
            <v>8.200659909720164</v>
          </cell>
          <cell r="AO189">
            <v>25.032696728099925</v>
          </cell>
        </row>
        <row r="190">
          <cell r="Z190">
            <v>1.6589833744055682</v>
          </cell>
          <cell r="AE190">
            <v>2.8347199327572077</v>
          </cell>
          <cell r="AJ190">
            <v>8.1895168376006566</v>
          </cell>
          <cell r="AO190">
            <v>24.931340246444496</v>
          </cell>
        </row>
        <row r="191">
          <cell r="Z191">
            <v>1.656435141369291</v>
          </cell>
          <cell r="AE191">
            <v>2.8324768266433575</v>
          </cell>
          <cell r="AJ191">
            <v>8.1785856177893557</v>
          </cell>
          <cell r="AO191">
            <v>24.831910756229131</v>
          </cell>
        </row>
        <row r="192">
          <cell r="Z192">
            <v>1.6539348991885068</v>
          </cell>
          <cell r="AE192">
            <v>2.8302759649317379</v>
          </cell>
          <cell r="AJ192">
            <v>8.1699173863522692</v>
          </cell>
          <cell r="AO192">
            <v>24.734353820928735</v>
          </cell>
        </row>
        <row r="193">
          <cell r="Z193">
            <v>1.6514813047930454</v>
          </cell>
          <cell r="AE193">
            <v>2.8281161653721929</v>
          </cell>
          <cell r="AJ193">
            <v>8.1641554483722185</v>
          </cell>
          <cell r="AO193">
            <v>24.638617035296125</v>
          </cell>
        </row>
        <row r="194">
          <cell r="Z194">
            <v>1.6490730647656893</v>
          </cell>
          <cell r="AE194">
            <v>2.8259962894220418</v>
          </cell>
          <cell r="AJ194">
            <v>8.1585000190541646</v>
          </cell>
          <cell r="AO194">
            <v>24.544649931492238</v>
          </cell>
        </row>
        <row r="195">
          <cell r="Z195">
            <v>1.6467089330686093</v>
          </cell>
          <cell r="AE195">
            <v>2.8239152402447596</v>
          </cell>
          <cell r="AJ195">
            <v>8.1529481722450736</v>
          </cell>
          <cell r="AO195">
            <v>24.452403890374242</v>
          </cell>
        </row>
        <row r="196">
          <cell r="Z196">
            <v>1.6443877088936045</v>
          </cell>
          <cell r="AE196">
            <v>2.8218719608176244</v>
          </cell>
          <cell r="AJ196">
            <v>8.1474970880076309</v>
          </cell>
          <cell r="AO196">
            <v>24.361832057613789</v>
          </cell>
        </row>
        <row r="197">
          <cell r="Z197">
            <v>1.6421082346283298</v>
          </cell>
          <cell r="AE197">
            <v>2.8198654321414738</v>
          </cell>
          <cell r="AJ197">
            <v>8.1421440478442157</v>
          </cell>
          <cell r="AO197">
            <v>24.272889264341451</v>
          </cell>
        </row>
        <row r="198">
          <cell r="Z198">
            <v>1.6398693939312903</v>
          </cell>
          <cell r="AE198">
            <v>2.8178946715462008</v>
          </cell>
          <cell r="AJ198">
            <v>8.1368864301762684</v>
          </cell>
          <cell r="AO198">
            <v>24.185531952034836</v>
          </cell>
        </row>
        <row r="199">
          <cell r="Z199">
            <v>1.638882809635767</v>
          </cell>
          <cell r="AE199">
            <v>2.8159211798815225</v>
          </cell>
          <cell r="AJ199">
            <v>8.1317217060632885</v>
          </cell>
          <cell r="AO199">
            <v>24.099731370724083</v>
          </cell>
        </row>
        <row r="200">
          <cell r="Z200">
            <v>1.6372420052245684</v>
          </cell>
          <cell r="AE200">
            <v>2.8126592972336781</v>
          </cell>
          <cell r="AJ200">
            <v>8.1230489551418597</v>
          </cell>
          <cell r="AO200">
            <v>24.004870960995529</v>
          </cell>
        </row>
        <row r="201">
          <cell r="Z201">
            <v>1.6356225916657987</v>
          </cell>
          <cell r="AE201">
            <v>2.8094422398138037</v>
          </cell>
          <cell r="AJ201">
            <v>8.1144920316129667</v>
          </cell>
          <cell r="AO201">
            <v>23.911614854443545</v>
          </cell>
        </row>
        <row r="202">
          <cell r="Z202">
            <v>1.6340324400811017</v>
          </cell>
          <cell r="AE202">
            <v>2.8062833129747791</v>
          </cell>
          <cell r="AJ202">
            <v>8.1060897273121775</v>
          </cell>
          <cell r="AO202">
            <v>23.820043838001641</v>
          </cell>
        </row>
        <row r="203">
          <cell r="Z203">
            <v>1.6324707644486434</v>
          </cell>
          <cell r="AE203">
            <v>2.8031809552393931</v>
          </cell>
          <cell r="AJ203">
            <v>8.0978378889281419</v>
          </cell>
          <cell r="AO203">
            <v>23.730112647545994</v>
          </cell>
        </row>
        <row r="204">
          <cell r="Z204">
            <v>1.6309368066484424</v>
          </cell>
          <cell r="AE204">
            <v>2.8001336605590517</v>
          </cell>
          <cell r="AJ204">
            <v>8.0897325105818947</v>
          </cell>
          <cell r="AO204">
            <v>23.641777625718433</v>
          </cell>
        </row>
        <row r="205">
          <cell r="Z205">
            <v>1.6294298352352017</v>
          </cell>
          <cell r="AE205">
            <v>2.7971399758759428</v>
          </cell>
          <cell r="AJ205">
            <v>8.0817697273425519</v>
          </cell>
          <cell r="AO205">
            <v>23.554996651258275</v>
          </cell>
        </row>
        <row r="206">
          <cell r="Z206">
            <v>1.6279491442753384</v>
          </cell>
          <cell r="AE206">
            <v>2.7941984988127344</v>
          </cell>
          <cell r="AJ206">
            <v>8.0788997856840776</v>
          </cell>
          <cell r="AO206">
            <v>23.469729072031356</v>
          </cell>
        </row>
        <row r="207">
          <cell r="Z207">
            <v>1.6264940522443412</v>
          </cell>
          <cell r="AE207">
            <v>2.7913078754821026</v>
          </cell>
          <cell r="AJ207">
            <v>8.0792789026412155</v>
          </cell>
          <cell r="AO207">
            <v>23.385935641532519</v>
          </cell>
        </row>
        <row r="208">
          <cell r="Z208">
            <v>1.6250639009808161</v>
          </cell>
          <cell r="AE208">
            <v>2.7884667984088911</v>
          </cell>
          <cell r="AJ208">
            <v>8.079651521406026</v>
          </cell>
          <cell r="AO208">
            <v>23.303578458653249</v>
          </cell>
        </row>
        <row r="209">
          <cell r="Z209">
            <v>1.6236580546938668</v>
          </cell>
          <cell r="AE209">
            <v>2.7856740045582149</v>
          </cell>
          <cell r="AJ209">
            <v>8.0800178076306484</v>
          </cell>
          <cell r="AO209">
            <v>23.22262091052017</v>
          </cell>
        </row>
        <row r="210">
          <cell r="Z210">
            <v>1.6222758990206532</v>
          </cell>
          <cell r="AE210">
            <v>2.7829282734632415</v>
          </cell>
          <cell r="AJ210">
            <v>8.080377921384251</v>
          </cell>
          <cell r="AO210">
            <v>23.143027618223314</v>
          </cell>
        </row>
        <row r="211">
          <cell r="Z211">
            <v>1.6209168401311966</v>
          </cell>
          <cell r="AE211">
            <v>2.7802284254468423</v>
          </cell>
          <cell r="AJ211">
            <v>8.080732017386266</v>
          </cell>
          <cell r="AO211">
            <v>23.064764385265153</v>
          </cell>
        </row>
        <row r="212">
          <cell r="Z212">
            <v>1.6195803038776919</v>
          </cell>
          <cell r="AE212">
            <v>2.7775733199316481</v>
          </cell>
          <cell r="AJ212">
            <v>8.0810802452280406</v>
          </cell>
          <cell r="AO212">
            <v>22.98779814857258</v>
          </cell>
        </row>
        <row r="213">
          <cell r="Z213">
            <v>1.6192109715927063</v>
          </cell>
          <cell r="AE213">
            <v>2.7757335999377069</v>
          </cell>
          <cell r="AJ213">
            <v>8.0818904966935001</v>
          </cell>
          <cell r="AO213">
            <v>22.912361444037899</v>
          </cell>
        </row>
        <row r="214">
          <cell r="Z214">
            <v>1.6202944168819682</v>
          </cell>
          <cell r="AE214">
            <v>2.7766469372930573</v>
          </cell>
          <cell r="AJ214">
            <v>8.0895501146745108</v>
          </cell>
          <cell r="AO214">
            <v>22.851061577311036</v>
          </cell>
        </row>
        <row r="215">
          <cell r="Z215">
            <v>1.6213622601728401</v>
          </cell>
          <cell r="AE215">
            <v>2.7775471222649064</v>
          </cell>
          <cell r="AJ215">
            <v>8.0970994314261091</v>
          </cell>
          <cell r="AO215">
            <v>22.7906444505171</v>
          </cell>
        </row>
        <row r="216">
          <cell r="Z216">
            <v>1.6224148360676334</v>
          </cell>
          <cell r="AE216">
            <v>2.7784344369208331</v>
          </cell>
          <cell r="AJ216">
            <v>8.1045408124815683</v>
          </cell>
          <cell r="AO216">
            <v>22.731091132310581</v>
          </cell>
        </row>
        <row r="217">
          <cell r="Z217">
            <v>1.623452469668679</v>
          </cell>
          <cell r="AE217">
            <v>2.7793091553199951</v>
          </cell>
          <cell r="AJ217">
            <v>8.1118765562122785</v>
          </cell>
          <cell r="AO217">
            <v>22.672383228842094</v>
          </cell>
        </row>
        <row r="218">
          <cell r="Z218">
            <v>1.6244754769130993</v>
          </cell>
          <cell r="AE218">
            <v>2.7801715437953374</v>
          </cell>
          <cell r="AJ218">
            <v>8.1191088961944899</v>
          </cell>
          <cell r="AO218">
            <v>22.614502864817144</v>
          </cell>
        </row>
        <row r="219">
          <cell r="Z219">
            <v>1.6254841648935325</v>
          </cell>
          <cell r="AE219">
            <v>2.7810218612239646</v>
          </cell>
          <cell r="AJ219">
            <v>8.1282658362884046</v>
          </cell>
          <cell r="AO219">
            <v>22.557432665350344</v>
          </cell>
        </row>
        <row r="220">
          <cell r="Z220">
            <v>1.6264788321654733</v>
          </cell>
          <cell r="AE220">
            <v>2.7818603592862226</v>
          </cell>
          <cell r="AJ220">
            <v>8.1400855380533859</v>
          </cell>
          <cell r="AO220">
            <v>22.501155738576244</v>
          </cell>
        </row>
        <row r="221">
          <cell r="Z221">
            <v>1.627459769041891</v>
          </cell>
          <cell r="AE221">
            <v>2.782687282714063</v>
          </cell>
          <cell r="AJ221">
            <v>8.151742080554186</v>
          </cell>
          <cell r="AO221">
            <v>22.445655658980289</v>
          </cell>
        </row>
        <row r="222">
          <cell r="Z222">
            <v>1.6284272578757311</v>
          </cell>
          <cell r="AE222">
            <v>2.7835028695291877</v>
          </cell>
          <cell r="AJ222">
            <v>8.163238819010882</v>
          </cell>
          <cell r="AO222">
            <v>22.390916451415396</v>
          </cell>
        </row>
        <row r="223">
          <cell r="Z223">
            <v>1.6293815733308723</v>
          </cell>
          <cell r="AE223">
            <v>2.7843073512714658</v>
          </cell>
          <cell r="AJ223">
            <v>8.1745790172738371</v>
          </cell>
          <cell r="AO223">
            <v>22.336922575771343</v>
          </cell>
        </row>
        <row r="224">
          <cell r="Z224">
            <v>1.6303229826420962</v>
          </cell>
          <cell r="AE224">
            <v>2.7851009532180879</v>
          </cell>
          <cell r="AJ224">
            <v>8.1857658509129223</v>
          </cell>
          <cell r="AO224">
            <v>22.283658912266223</v>
          </cell>
        </row>
        <row r="225">
          <cell r="Z225">
            <v>1.6312517458645766</v>
          </cell>
          <cell r="AE225">
            <v>2.7858838945938778</v>
          </cell>
          <cell r="AJ225">
            <v>8.1968024101822152</v>
          </cell>
          <cell r="AO225">
            <v>22.2311107473306</v>
          </cell>
        </row>
        <row r="226">
          <cell r="Z226">
            <v>1.6321681161133825</v>
          </cell>
          <cell r="AE226">
            <v>2.7866563887731974</v>
          </cell>
          <cell r="AJ226">
            <v>8.207691702866045</v>
          </cell>
          <cell r="AO226">
            <v>22.179263760056752</v>
          </cell>
        </row>
        <row r="227">
          <cell r="Z227">
            <v>1.6330723397934583</v>
          </cell>
          <cell r="AE227">
            <v>2.7874186434738188</v>
          </cell>
          <cell r="AJ227">
            <v>8.218436657011841</v>
          </cell>
          <cell r="AO227">
            <v>22.128104009186764</v>
          </cell>
        </row>
        <row r="228">
          <cell r="Z228">
            <v>1.6360183652202573</v>
          </cell>
          <cell r="AE228">
            <v>2.7888447848083486</v>
          </cell>
          <cell r="AJ228">
            <v>8.2290710339743924</v>
          </cell>
          <cell r="AO228">
            <v>22.077700849901362</v>
          </cell>
        </row>
        <row r="229">
          <cell r="Z229">
            <v>1.6391527129231351</v>
          </cell>
          <cell r="AE229">
            <v>2.7911380708286875</v>
          </cell>
          <cell r="AJ229">
            <v>8.2397567476538605</v>
          </cell>
          <cell r="AO229">
            <v>22.028465630631533</v>
          </cell>
        </row>
        <row r="230">
          <cell r="Z230">
            <v>1.6422464893297419</v>
          </cell>
          <cell r="AE230">
            <v>2.7934016723355684</v>
          </cell>
          <cell r="AJ230">
            <v>8.2503041444340379</v>
          </cell>
          <cell r="AO230">
            <v>21.980268747994309</v>
          </cell>
        </row>
        <row r="231">
          <cell r="Z231">
            <v>1.6453004771126891</v>
          </cell>
          <cell r="AE231">
            <v>2.7956361619815273</v>
          </cell>
          <cell r="AJ231">
            <v>8.260715892626239</v>
          </cell>
          <cell r="AO231">
            <v>21.932866287907483</v>
          </cell>
        </row>
        <row r="232">
          <cell r="Z232">
            <v>1.6483154389415307</v>
          </cell>
          <cell r="AE232">
            <v>2.797842097783604</v>
          </cell>
          <cell r="AJ232">
            <v>8.2709945923467405</v>
          </cell>
          <cell r="AO232">
            <v>21.886069569023082</v>
          </cell>
        </row>
        <row r="233">
          <cell r="Z233">
            <v>1.6512921181177387</v>
          </cell>
          <cell r="AE233">
            <v>2.8000200235879307</v>
          </cell>
          <cell r="AJ233">
            <v>8.2829704890384903</v>
          </cell>
          <cell r="AO233">
            <v>21.839867054190048</v>
          </cell>
        </row>
        <row r="234">
          <cell r="Z234">
            <v>1.6542312391856446</v>
          </cell>
          <cell r="AE234">
            <v>2.8021704695167355</v>
          </cell>
          <cell r="AJ234">
            <v>8.2948093065583421</v>
          </cell>
          <cell r="AO234">
            <v>21.794247497396245</v>
          </cell>
        </row>
        <row r="235">
          <cell r="Z235">
            <v>1.6571335085203951</v>
          </cell>
          <cell r="AE235">
            <v>2.8042939523985253</v>
          </cell>
          <cell r="AJ235">
            <v>8.3064996848223593</v>
          </cell>
          <cell r="AO235">
            <v>21.749199934642416</v>
          </cell>
        </row>
        <row r="236">
          <cell r="Z236">
            <v>1.6599996148939353</v>
          </cell>
          <cell r="AE236">
            <v>2.8063909761822008</v>
          </cell>
          <cell r="AJ236">
            <v>8.318044398212816</v>
          </cell>
          <cell r="AO236">
            <v>21.704713675157372</v>
          </cell>
        </row>
        <row r="237">
          <cell r="Z237">
            <v>1.6628302300199629</v>
          </cell>
          <cell r="AE237">
            <v>2.8084620323357719</v>
          </cell>
          <cell r="AJ237">
            <v>8.3294461524011343</v>
          </cell>
          <cell r="AO237">
            <v>21.660778292939426</v>
          </cell>
        </row>
        <row r="238">
          <cell r="Z238">
            <v>1.6656260090787642</v>
          </cell>
          <cell r="AE238">
            <v>2.8105076002303662</v>
          </cell>
          <cell r="AJ238">
            <v>8.3407075864619458</v>
          </cell>
          <cell r="AO238">
            <v>21.617383618610205</v>
          </cell>
        </row>
        <row r="239">
          <cell r="Z239">
            <v>1.6683875912227881</v>
          </cell>
          <cell r="AE239">
            <v>2.8125281475101369</v>
          </cell>
          <cell r="AJ239">
            <v>8.35183127490955</v>
          </cell>
          <cell r="AO239">
            <v>21.574519731567324</v>
          </cell>
        </row>
        <row r="240">
          <cell r="Z240">
            <v>1.6711156000637841</v>
          </cell>
          <cell r="AE240">
            <v>2.814524130448683</v>
          </cell>
          <cell r="AJ240">
            <v>8.3628197296601066</v>
          </cell>
          <cell r="AO240">
            <v>21.532176952423317</v>
          </cell>
        </row>
        <row r="241">
          <cell r="Z241">
            <v>1.6738106441422813</v>
          </cell>
          <cell r="AE241">
            <v>2.8164959942925503</v>
          </cell>
          <cell r="AJ241">
            <v>8.3736754019227035</v>
          </cell>
          <cell r="AO241">
            <v>21.490345835718617</v>
          </cell>
        </row>
        <row r="242">
          <cell r="Z242">
            <v>1.6764733173801458</v>
          </cell>
          <cell r="AE242">
            <v>2.8184441735923502</v>
          </cell>
          <cell r="AJ242">
            <v>8.3844006840222676</v>
          </cell>
          <cell r="AO242">
            <v>21.449017162897164</v>
          </cell>
        </row>
        <row r="243">
          <cell r="Z243">
            <v>1.6785324166875195</v>
          </cell>
          <cell r="AE243">
            <v>2.8203690925220255</v>
          </cell>
          <cell r="AJ243">
            <v>8.3949979111571995</v>
          </cell>
          <cell r="AO243">
            <v>21.408181935533594</v>
          </cell>
        </row>
        <row r="244">
          <cell r="Z244">
            <v>1.6802215170251416</v>
          </cell>
          <cell r="AE244">
            <v>2.8229375222706437</v>
          </cell>
          <cell r="AJ244">
            <v>8.405334310880745</v>
          </cell>
          <cell r="AO244">
            <v>21.367488047946672</v>
          </cell>
        </row>
        <row r="245">
          <cell r="Z245">
            <v>1.6817303828213688</v>
          </cell>
          <cell r="AE245">
            <v>2.8254698533358455</v>
          </cell>
          <cell r="AJ245">
            <v>8.414746587359426</v>
          </cell>
          <cell r="AO245">
            <v>21.325243496444674</v>
          </cell>
        </row>
        <row r="246">
          <cell r="Z246">
            <v>1.6832212208862385</v>
          </cell>
          <cell r="AE246">
            <v>2.8279719284404017</v>
          </cell>
          <cell r="AJ246">
            <v>8.4240464071887224</v>
          </cell>
          <cell r="AO246">
            <v>21.283503677323591</v>
          </cell>
        </row>
        <row r="247">
          <cell r="Z247">
            <v>1.6846943523905651</v>
          </cell>
          <cell r="AE247">
            <v>2.8304442866056294</v>
          </cell>
          <cell r="AJ247">
            <v>8.4344803558996748</v>
          </cell>
          <cell r="AO247">
            <v>21.243776911283916</v>
          </cell>
        </row>
        <row r="248">
          <cell r="Z248">
            <v>1.6861500909211617</v>
          </cell>
          <cell r="AE248">
            <v>2.8328874541246085</v>
          </cell>
          <cell r="AJ248">
            <v>8.4453494930064874</v>
          </cell>
          <cell r="AO248">
            <v>21.209744482744401</v>
          </cell>
        </row>
        <row r="249">
          <cell r="Z249">
            <v>1.6875887427033827</v>
          </cell>
          <cell r="AE249">
            <v>2.8353019449356776</v>
          </cell>
          <cell r="AJ249">
            <v>8.4560910534868015</v>
          </cell>
          <cell r="AO249">
            <v>21.176111510241</v>
          </cell>
        </row>
        <row r="250">
          <cell r="Z250">
            <v>1.6890106068158779</v>
          </cell>
          <cell r="AE250">
            <v>2.8376882609828513</v>
          </cell>
          <cell r="AJ250">
            <v>8.4667072703836901</v>
          </cell>
          <cell r="AO250">
            <v>21.142871001877456</v>
          </cell>
        </row>
        <row r="251">
          <cell r="Z251">
            <v>1.6904159753978711</v>
          </cell>
          <cell r="AE251">
            <v>2.8400468925636981</v>
          </cell>
          <cell r="AJ251">
            <v>8.4772003249276509</v>
          </cell>
          <cell r="AO251">
            <v>21.110016127988271</v>
          </cell>
        </row>
        <row r="252">
          <cell r="Z252">
            <v>1.6918051338492643</v>
          </cell>
          <cell r="AE252">
            <v>2.8423783186651752</v>
          </cell>
          <cell r="AJ252">
            <v>8.4875723480306533</v>
          </cell>
          <cell r="AO252">
            <v>21.077540216460584</v>
          </cell>
        </row>
        <row r="253">
          <cell r="Z253">
            <v>1.6931783610238587</v>
          </cell>
          <cell r="AE253">
            <v>2.844683007287915</v>
          </cell>
          <cell r="AJ253">
            <v>8.4978254217288232</v>
          </cell>
          <cell r="AO253">
            <v>21.045436748217018</v>
          </cell>
        </row>
        <row r="254">
          <cell r="Z254">
            <v>1.6945359294159703</v>
          </cell>
          <cell r="AE254">
            <v>2.8469614157594156</v>
          </cell>
          <cell r="AJ254">
            <v>8.5079615805757633</v>
          </cell>
          <cell r="AO254">
            <v>21.013699352853102</v>
          </cell>
        </row>
        <row r="255">
          <cell r="Z255">
            <v>1.6958781053406873</v>
          </cell>
          <cell r="AE255">
            <v>2.8492139910365712</v>
          </cell>
          <cell r="AJ255">
            <v>8.5179828129884498</v>
          </cell>
          <cell r="AO255">
            <v>20.982321804422966</v>
          </cell>
        </row>
        <row r="256">
          <cell r="Z256">
            <v>1.697205149108042</v>
          </cell>
          <cell r="AE256">
            <v>2.8514411699979862</v>
          </cell>
          <cell r="AJ256">
            <v>8.5278910625476705</v>
          </cell>
          <cell r="AO256">
            <v>20.951298017367719</v>
          </cell>
        </row>
        <row r="257">
          <cell r="Z257">
            <v>1.6985173151913195</v>
          </cell>
          <cell r="AE257">
            <v>2.8536433797264436</v>
          </cell>
          <cell r="AJ257">
            <v>8.5376882292546696</v>
          </cell>
          <cell r="AO257">
            <v>20.920622042580678</v>
          </cell>
        </row>
        <row r="258">
          <cell r="Z258">
            <v>1.699814852389733</v>
          </cell>
          <cell r="AE258">
            <v>2.8558210377819271</v>
          </cell>
          <cell r="AJ258">
            <v>8.5473761707457605</v>
          </cell>
          <cell r="AO258">
            <v>20.890288063604181</v>
          </cell>
        </row>
        <row r="259">
          <cell r="Z259">
            <v>1.7010980039856975</v>
          </cell>
          <cell r="AE259">
            <v>2.8579745524655729</v>
          </cell>
          <cell r="AJ259">
            <v>8.5569567034666019</v>
          </cell>
          <cell r="AO259">
            <v>20.860290392953019</v>
          </cell>
        </row>
        <row r="260">
          <cell r="Z260">
            <v>1.7015018255894623</v>
          </cell>
          <cell r="AE260">
            <v>2.8601411158744785</v>
          </cell>
          <cell r="AJ260">
            <v>8.5664316038075565</v>
          </cell>
          <cell r="AO260">
            <v>20.830623468559313</v>
          </cell>
        </row>
        <row r="261">
          <cell r="Z261">
            <v>1.7017480849084843</v>
          </cell>
          <cell r="AE261">
            <v>2.8626962904631443</v>
          </cell>
          <cell r="AJ261">
            <v>8.5749510661986381</v>
          </cell>
          <cell r="AO261">
            <v>20.801281850334469</v>
          </cell>
        </row>
        <row r="262">
          <cell r="Z262">
            <v>1.7017084120433181</v>
          </cell>
          <cell r="AE262">
            <v>2.8647467671663276</v>
          </cell>
          <cell r="AJ262">
            <v>8.5753157254261403</v>
          </cell>
          <cell r="AO262">
            <v>20.768803283217366</v>
          </cell>
        </row>
        <row r="263">
          <cell r="Z263">
            <v>1.7016691824724262</v>
          </cell>
          <cell r="AE263">
            <v>2.8667743323762949</v>
          </cell>
          <cell r="AJ263">
            <v>8.5756763100463047</v>
          </cell>
          <cell r="AO263">
            <v>20.736687623159398</v>
          </cell>
        </row>
        <row r="264">
          <cell r="Z264">
            <v>1.7016303888072042</v>
          </cell>
          <cell r="AE264">
            <v>2.8687793679701445</v>
          </cell>
          <cell r="AJ264">
            <v>8.5760328879726124</v>
          </cell>
          <cell r="AO264">
            <v>20.706293322934101</v>
          </cell>
        </row>
        <row r="265">
          <cell r="Z265">
            <v>1.7015920238223416</v>
          </cell>
          <cell r="AE265">
            <v>2.870762247385287</v>
          </cell>
          <cell r="AJ265">
            <v>8.5763855256176189</v>
          </cell>
          <cell r="AO265">
            <v>20.678266256417203</v>
          </cell>
        </row>
        <row r="266">
          <cell r="Z266">
            <v>1.7015540804513341</v>
          </cell>
          <cell r="AE266">
            <v>2.8727233358513189</v>
          </cell>
          <cell r="AJ266">
            <v>8.5767342879341939</v>
          </cell>
          <cell r="AO266">
            <v>20.650547194701591</v>
          </cell>
        </row>
        <row r="267">
          <cell r="Z267">
            <v>1.7015165517821422</v>
          </cell>
          <cell r="AE267">
            <v>2.8746629906142838</v>
          </cell>
          <cell r="AJ267">
            <v>8.5770792384553989</v>
          </cell>
          <cell r="AO267">
            <v>20.623131088282687</v>
          </cell>
        </row>
        <row r="268">
          <cell r="Z268">
            <v>1.7014794310529957</v>
          </cell>
          <cell r="AE268">
            <v>2.8765815611536327</v>
          </cell>
          <cell r="AJ268">
            <v>8.5774204393330766</v>
          </cell>
          <cell r="AO268">
            <v>20.596012997433064</v>
          </cell>
        </row>
        <row r="269">
          <cell r="Z269">
            <v>1.7014427116483333</v>
          </cell>
          <cell r="AE269">
            <v>2.8784793893921421</v>
          </cell>
          <cell r="AJ269">
            <v>8.5777579513751814</v>
          </cell>
          <cell r="AO269">
            <v>20.569188089235343</v>
          </cell>
        </row>
        <row r="270">
          <cell r="Z270">
            <v>1.7014063870948697</v>
          </cell>
          <cell r="AE270">
            <v>2.880356809899058</v>
          </cell>
          <cell r="AJ270">
            <v>8.5780918340819134</v>
          </cell>
          <cell r="AO270">
            <v>20.542651634710847</v>
          </cell>
        </row>
        <row r="271">
          <cell r="Z271">
            <v>1.7013704510577916</v>
          </cell>
          <cell r="AE271">
            <v>2.8822141500867242</v>
          </cell>
          <cell r="AJ271">
            <v>8.5784221456806709</v>
          </cell>
          <cell r="AO271">
            <v>20.516399006040309</v>
          </cell>
        </row>
        <row r="272">
          <cell r="Z272">
            <v>1.7013348973370765</v>
          </cell>
          <cell r="AE272">
            <v>2.8840517304009339</v>
          </cell>
          <cell r="AJ272">
            <v>8.5787489431599138</v>
          </cell>
          <cell r="AO272">
            <v>20.490425673873379</v>
          </cell>
        </row>
        <row r="273">
          <cell r="Z273">
            <v>1.7012997198639248</v>
          </cell>
          <cell r="AE273">
            <v>2.8858698645052394</v>
          </cell>
          <cell r="AJ273">
            <v>8.5790722823019472</v>
          </cell>
          <cell r="AO273">
            <v>20.464727204723477</v>
          </cell>
        </row>
        <row r="274">
          <cell r="Z274">
            <v>1.7012649126973076</v>
          </cell>
          <cell r="AE274">
            <v>2.8876688594594428</v>
          </cell>
          <cell r="AJ274">
            <v>8.5793922177146538</v>
          </cell>
          <cell r="AO274">
            <v>20.439299258444972</v>
          </cell>
        </row>
        <row r="275">
          <cell r="Z275">
            <v>1.7012304700206207</v>
          </cell>
          <cell r="AE275">
            <v>2.8894490158924726</v>
          </cell>
          <cell r="AJ275">
            <v>8.5797088028622408</v>
          </cell>
          <cell r="AO275">
            <v>20.414137585789554</v>
          </cell>
        </row>
        <row r="276">
          <cell r="Z276">
            <v>1.7011963861384445</v>
          </cell>
          <cell r="AE276">
            <v>2.8912106281698655</v>
          </cell>
          <cell r="AJ276">
            <v>8.5800220900950244</v>
          </cell>
          <cell r="AO276">
            <v>20.38923802603902</v>
          </cell>
        </row>
        <row r="277">
          <cell r="Z277">
            <v>1.7011626554734054</v>
          </cell>
          <cell r="AE277">
            <v>2.8929539845560353</v>
          </cell>
          <cell r="AJ277">
            <v>8.5803321306782934</v>
          </cell>
          <cell r="AO277">
            <v>20.364596504711653</v>
          </cell>
        </row>
        <row r="278">
          <cell r="Z278">
            <v>1.7012238361402567</v>
          </cell>
          <cell r="AE278">
            <v>2.8946793673715288</v>
          </cell>
          <cell r="AJ278">
            <v>8.5806389748202765</v>
          </cell>
          <cell r="AO278">
            <v>20.34020903133953</v>
          </cell>
        </row>
        <row r="279">
          <cell r="Z279">
            <v>1.7013946951297672</v>
          </cell>
          <cell r="AE279">
            <v>2.8978903770845008</v>
          </cell>
          <cell r="AJ279">
            <v>8.5820493613861171</v>
          </cell>
          <cell r="AO279">
            <v>20.3160716973142</v>
          </cell>
        </row>
        <row r="280">
          <cell r="Z280">
            <v>1.7007740349492146</v>
          </cell>
          <cell r="AE280">
            <v>2.9001744313929732</v>
          </cell>
          <cell r="AJ280">
            <v>8.5812133372763419</v>
          </cell>
          <cell r="AO280">
            <v>20.282762120281191</v>
          </cell>
        </row>
        <row r="281">
          <cell r="Z281">
            <v>1.699691510878939</v>
          </cell>
          <cell r="AE281">
            <v>2.9016330112796145</v>
          </cell>
          <cell r="AJ281">
            <v>8.5780209612373088</v>
          </cell>
          <cell r="AO281">
            <v>20.238202611862931</v>
          </cell>
        </row>
        <row r="282">
          <cell r="Z282">
            <v>1.6986214875924686</v>
          </cell>
          <cell r="AE282">
            <v>2.9030747477608063</v>
          </cell>
          <cell r="AJ282">
            <v>8.5748654501547055</v>
          </cell>
          <cell r="AO282">
            <v>20.173151998973704</v>
          </cell>
        </row>
        <row r="283">
          <cell r="Z283">
            <v>1.6975637497978369</v>
          </cell>
          <cell r="AE283">
            <v>2.9044999309183495</v>
          </cell>
          <cell r="AJ283">
            <v>8.5717461691300301</v>
          </cell>
          <cell r="AO283">
            <v>20.108848265880344</v>
          </cell>
        </row>
        <row r="284">
          <cell r="Z284">
            <v>1.6965180871186165</v>
          </cell>
          <cell r="AE284">
            <v>2.9059088442109036</v>
          </cell>
          <cell r="AJ284">
            <v>8.5686624977607586</v>
          </cell>
          <cell r="AO284">
            <v>20.04527862303361</v>
          </cell>
        </row>
        <row r="285">
          <cell r="Z285">
            <v>1.6954842939544272</v>
          </cell>
          <cell r="AE285">
            <v>2.9073017646619479</v>
          </cell>
          <cell r="AJ285">
            <v>8.5656138297289832</v>
          </cell>
          <cell r="AO285">
            <v>19.982430571237465</v>
          </cell>
        </row>
        <row r="286">
          <cell r="Z286">
            <v>1.6944621693461628</v>
          </cell>
          <cell r="AE286">
            <v>2.9086789630413588</v>
          </cell>
          <cell r="AJ286">
            <v>8.5625995724039701</v>
          </cell>
          <cell r="AO286">
            <v>19.920291893455918</v>
          </cell>
        </row>
        <row r="287">
          <cell r="Z287">
            <v>1.6934515168457613</v>
          </cell>
          <cell r="AE287">
            <v>2.9100407040408869</v>
          </cell>
          <cell r="AJ287">
            <v>8.5596191464581057</v>
          </cell>
          <cell r="AO287">
            <v>19.858850646895778</v>
          </cell>
        </row>
        <row r="288">
          <cell r="Z288">
            <v>1.6924521443903333</v>
          </cell>
          <cell r="AE288">
            <v>2.9113872464437538</v>
          </cell>
          <cell r="AJ288">
            <v>8.556671985495699</v>
          </cell>
          <cell r="AO288">
            <v>19.798095155354467</v>
          </cell>
        </row>
        <row r="289">
          <cell r="Z289">
            <v>1.6914638641804842</v>
          </cell>
          <cell r="AE289">
            <v>2.9127188432886042</v>
          </cell>
          <cell r="AJ289">
            <v>8.5537575356941602</v>
          </cell>
          <cell r="AO289">
            <v>19.738014001822709</v>
          </cell>
        </row>
        <row r="290">
          <cell r="Z290">
            <v>1.6904864925626584</v>
          </cell>
          <cell r="AE290">
            <v>2.914035742028021</v>
          </cell>
          <cell r="AJ290">
            <v>8.550875255457024</v>
          </cell>
          <cell r="AO290">
            <v>19.678596021332059</v>
          </cell>
        </row>
        <row r="291">
          <cell r="Z291">
            <v>1.6895198499153705</v>
          </cell>
          <cell r="AE291">
            <v>2.9153381846818331</v>
          </cell>
          <cell r="AJ291">
            <v>8.5480246150784431</v>
          </cell>
          <cell r="AO291">
            <v>19.619830294038067</v>
          </cell>
        </row>
        <row r="292">
          <cell r="Z292">
            <v>1.6885637605391486</v>
          </cell>
          <cell r="AE292">
            <v>2.9166264079853894</v>
          </cell>
          <cell r="AJ292">
            <v>8.5452050964186412</v>
          </cell>
          <cell r="AO292">
            <v>19.561706138529981</v>
          </cell>
        </row>
        <row r="293">
          <cell r="Z293">
            <v>1.6876180525500739</v>
          </cell>
          <cell r="AE293">
            <v>2.9179006435330099</v>
          </cell>
          <cell r="AJ293">
            <v>8.5424161925899451</v>
          </cell>
          <cell r="AO293">
            <v>19.504213105358303</v>
          </cell>
        </row>
        <row r="294">
          <cell r="Z294">
            <v>1.6866825577767637</v>
          </cell>
          <cell r="AE294">
            <v>2.9191611179167909</v>
          </cell>
          <cell r="AJ294">
            <v>8.5396574076530012</v>
          </cell>
          <cell r="AO294">
            <v>19.447340970772153</v>
          </cell>
        </row>
        <row r="295">
          <cell r="Z295">
            <v>1.6857571116606755</v>
          </cell>
          <cell r="AE295">
            <v>2.9204080528609295</v>
          </cell>
          <cell r="AJ295">
            <v>8.5369282563227511</v>
          </cell>
          <cell r="AO295">
            <v>19.391079730658355</v>
          </cell>
        </row>
        <row r="296">
          <cell r="Z296">
            <v>1.6848415531596062</v>
          </cell>
          <cell r="AE296">
            <v>2.9216416653517476</v>
          </cell>
          <cell r="AJ296">
            <v>8.5342282636838771</v>
          </cell>
          <cell r="AO296">
            <v>19.335419594674843</v>
          </cell>
        </row>
        <row r="297">
          <cell r="Z297">
            <v>1.6839357246542694</v>
          </cell>
          <cell r="AE297">
            <v>2.9228621677635735</v>
          </cell>
          <cell r="AJ297">
            <v>8.5315569649152732</v>
          </cell>
          <cell r="AO297">
            <v>19.280350980571093</v>
          </cell>
        </row>
        <row r="298">
          <cell r="Z298">
            <v>1.683775705769138</v>
          </cell>
          <cell r="AE298">
            <v>2.9240697679806256</v>
          </cell>
          <cell r="AJ298">
            <v>8.5305377854727187</v>
          </cell>
          <cell r="AO298">
            <v>19.225864508688655</v>
          </cell>
        </row>
        <row r="299">
          <cell r="Z299">
            <v>1.683873981919658</v>
          </cell>
          <cell r="AE299">
            <v>2.9267519085701381</v>
          </cell>
          <cell r="AJ299">
            <v>8.5316751814224716</v>
          </cell>
          <cell r="AO299">
            <v>19.171950996635193</v>
          </cell>
        </row>
        <row r="300">
          <cell r="Z300">
            <v>1.6841828354544788</v>
          </cell>
          <cell r="AE300">
            <v>2.930771469635669</v>
          </cell>
          <cell r="AJ300">
            <v>8.5338728990128097</v>
          </cell>
          <cell r="AO300">
            <v>19.120379580871639</v>
          </cell>
        </row>
        <row r="301">
          <cell r="Z301">
            <v>1.6845036212028417</v>
          </cell>
          <cell r="AE301">
            <v>2.9347764517981862</v>
          </cell>
          <cell r="AJ301">
            <v>8.5361246557634249</v>
          </cell>
          <cell r="AO301">
            <v>19.069048554537503</v>
          </cell>
        </row>
        <row r="302">
          <cell r="Z302">
            <v>1.6848211702851155</v>
          </cell>
          <cell r="AE302">
            <v>2.9387410244661409</v>
          </cell>
          <cell r="AJ302">
            <v>8.538353692724419</v>
          </cell>
          <cell r="AO302">
            <v>19.018235448320208</v>
          </cell>
        </row>
        <row r="303">
          <cell r="Z303">
            <v>1.6851355314414114</v>
          </cell>
          <cell r="AE303">
            <v>2.9426657961555933</v>
          </cell>
          <cell r="AJ303">
            <v>8.5405603520271889</v>
          </cell>
          <cell r="AO303">
            <v>18.967932462995545</v>
          </cell>
        </row>
        <row r="304">
          <cell r="Z304">
            <v>1.6854467524381103</v>
          </cell>
          <cell r="AE304">
            <v>2.9465513632256428</v>
          </cell>
          <cell r="AJ304">
            <v>8.5427449689680195</v>
          </cell>
          <cell r="AO304">
            <v>18.918131955152479</v>
          </cell>
        </row>
        <row r="305">
          <cell r="Z305">
            <v>1.685754880092057</v>
          </cell>
          <cell r="AE305">
            <v>2.9503983101805189</v>
          </cell>
          <cell r="AJ305">
            <v>8.5449078721779212</v>
          </cell>
          <cell r="AO305">
            <v>18.868826433321495</v>
          </cell>
        </row>
        <row r="306">
          <cell r="Z306">
            <v>1.6860599602940358</v>
          </cell>
          <cell r="AE306">
            <v>2.9542072099626893</v>
          </cell>
          <cell r="AJ306">
            <v>8.5470493837874315</v>
          </cell>
          <cell r="AO306">
            <v>18.820008554217694</v>
          </cell>
        </row>
        <row r="307">
          <cell r="Z307">
            <v>1.6863620380315598</v>
          </cell>
          <cell r="AE307">
            <v>2.9579786242373309</v>
          </cell>
          <cell r="AJ307">
            <v>8.5491698195865666</v>
          </cell>
          <cell r="AO307">
            <v>18.771671119094925</v>
          </cell>
        </row>
        <row r="308">
          <cell r="Z308">
            <v>1.6866611574109829</v>
          </cell>
          <cell r="AE308">
            <v>2.9617131036684334</v>
          </cell>
          <cell r="AJ308">
            <v>8.5512694891800347</v>
          </cell>
          <cell r="AO308">
            <v>18.723807070206952</v>
          </cell>
        </row>
        <row r="309">
          <cell r="Z309">
            <v>1.6869573616789688</v>
          </cell>
          <cell r="AE309">
            <v>2.9654111881868364</v>
          </cell>
          <cell r="AJ309">
            <v>8.5533486961379541</v>
          </cell>
          <cell r="AO309">
            <v>18.676409487372116</v>
          </cell>
        </row>
        <row r="310">
          <cell r="Z310">
            <v>1.687250693243336</v>
          </cell>
          <cell r="AE310">
            <v>2.9690734072504603</v>
          </cell>
          <cell r="AJ310">
            <v>8.5554077381421703</v>
          </cell>
          <cell r="AO310">
            <v>18.629471584637979</v>
          </cell>
        </row>
        <row r="311">
          <cell r="Z311">
            <v>1.6875411936932971</v>
          </cell>
          <cell r="AE311">
            <v>2.9727002800970106</v>
          </cell>
          <cell r="AJ311">
            <v>8.5574469071283072</v>
          </cell>
          <cell r="AO311">
            <v>18.582986707042462</v>
          </cell>
        </row>
        <row r="312">
          <cell r="Z312">
            <v>1.6878289038191177</v>
          </cell>
          <cell r="AE312">
            <v>2.9762923159893981</v>
          </cell>
          <cell r="AJ312">
            <v>8.5594664894237908</v>
          </cell>
          <cell r="AO312">
            <v>18.536948327468419</v>
          </cell>
        </row>
        <row r="313">
          <cell r="Z313">
            <v>1.6881138636312072</v>
          </cell>
          <cell r="AE313">
            <v>2.9798500144541138</v>
          </cell>
          <cell r="AJ313">
            <v>8.5614667658818355</v>
          </cell>
          <cell r="AO313">
            <v>18.491350043588319</v>
          </cell>
        </row>
        <row r="314">
          <cell r="Z314">
            <v>1.6883961123786704</v>
          </cell>
          <cell r="AE314">
            <v>2.9833738655128115</v>
          </cell>
          <cell r="AJ314">
            <v>8.5634480120116798</v>
          </cell>
          <cell r="AO314">
            <v>18.446185574896187</v>
          </cell>
        </row>
        <row r="315">
          <cell r="Z315">
            <v>1.6886756885673277</v>
          </cell>
          <cell r="AE315">
            <v>2.9868643499073042</v>
          </cell>
          <cell r="AJ315">
            <v>8.56541049810507</v>
          </cell>
          <cell r="AO315">
            <v>18.401448759823847</v>
          </cell>
        </row>
        <row r="316">
          <cell r="Z316">
            <v>1.6889526299772264</v>
          </cell>
          <cell r="AE316">
            <v>2.9903219393182017</v>
          </cell>
          <cell r="AJ316">
            <v>8.5673544893591931</v>
          </cell>
          <cell r="AO316">
            <v>18.357133552938677</v>
          </cell>
        </row>
        <row r="317">
          <cell r="Z317">
            <v>1.6892269736796612</v>
          </cell>
          <cell r="AE317">
            <v>2.9937470965773949</v>
          </cell>
          <cell r="AJ317">
            <v>8.5692802459961346</v>
          </cell>
          <cell r="AO317">
            <v>18.313234022220239</v>
          </cell>
        </row>
        <row r="318">
          <cell r="Z318">
            <v>1.6896813661460202</v>
          </cell>
          <cell r="AE318">
            <v>2.9971402758745924</v>
          </cell>
          <cell r="AJ318">
            <v>8.5718787920931927</v>
          </cell>
          <cell r="AO318">
            <v>18.269744346413209</v>
          </cell>
        </row>
        <row r="319">
          <cell r="Z319">
            <v>1.6906007582781242</v>
          </cell>
          <cell r="AE319">
            <v>3.0007515210871949</v>
          </cell>
          <cell r="AJ319">
            <v>8.5752169130950495</v>
          </cell>
          <cell r="AO319">
            <v>18.226658812454012</v>
          </cell>
        </row>
        <row r="320">
          <cell r="Z320">
            <v>1.6915116461762949</v>
          </cell>
          <cell r="AE320">
            <v>3.0067329853783389</v>
          </cell>
          <cell r="AJ320">
            <v>8.5785241569978901</v>
          </cell>
          <cell r="AO320">
            <v>18.183753439872334</v>
          </cell>
        </row>
        <row r="321">
          <cell r="Z321">
            <v>1.6924722875880995</v>
          </cell>
          <cell r="AE321">
            <v>3.0127628720646396</v>
          </cell>
          <cell r="AJ321">
            <v>8.5820957648727063</v>
          </cell>
          <cell r="AO321">
            <v>18.141588237430721</v>
          </cell>
        </row>
        <row r="322">
          <cell r="Z322">
            <v>1.6934363015494007</v>
          </cell>
          <cell r="AE322">
            <v>3.0187594938251525</v>
          </cell>
          <cell r="AJ322">
            <v>8.5856962873649501</v>
          </cell>
          <cell r="AO322">
            <v>18.099936078879939</v>
          </cell>
        </row>
        <row r="323">
          <cell r="Z323">
            <v>1.6943915988991889</v>
          </cell>
          <cell r="AE323">
            <v>3.024701894148655</v>
          </cell>
          <cell r="AJ323">
            <v>8.5892642539429929</v>
          </cell>
          <cell r="AO323">
            <v>18.058660539029063</v>
          </cell>
        </row>
        <row r="324">
          <cell r="Z324">
            <v>1.6953382973287461</v>
          </cell>
          <cell r="AE324">
            <v>3.0305908051304629</v>
          </cell>
          <cell r="AJ324">
            <v>8.5928001041752768</v>
          </cell>
          <cell r="AO324">
            <v>18.017756532789942</v>
          </cell>
        </row>
        <row r="325">
          <cell r="Z325">
            <v>1.6962765124200982</v>
          </cell>
          <cell r="AE325">
            <v>3.0364269457453243</v>
          </cell>
          <cell r="AJ325">
            <v>8.5963042697523129</v>
          </cell>
          <cell r="AO325">
            <v>17.977219066209077</v>
          </cell>
        </row>
        <row r="326">
          <cell r="Z326">
            <v>1.6972063576930576</v>
          </cell>
          <cell r="AE326">
            <v>3.0422110221400365</v>
          </cell>
          <cell r="AJ326">
            <v>8.5997771746623979</v>
          </cell>
          <cell r="AO326">
            <v>17.937043234435134</v>
          </cell>
        </row>
        <row r="327">
          <cell r="Z327">
            <v>1.6981279446510085</v>
          </cell>
          <cell r="AE327">
            <v>3.047943727918272</v>
          </cell>
          <cell r="AJ327">
            <v>8.6032192353626193</v>
          </cell>
          <cell r="AO327">
            <v>17.897224219740501</v>
          </cell>
        </row>
        <row r="328">
          <cell r="Z328">
            <v>1.6990413828254829</v>
          </cell>
          <cell r="AE328">
            <v>3.0536257444178463</v>
          </cell>
          <cell r="AJ328">
            <v>8.6066308609453301</v>
          </cell>
          <cell r="AO328">
            <v>17.857757289595455</v>
          </cell>
        </row>
        <row r="329">
          <cell r="Z329">
            <v>1.699946779819556</v>
          </cell>
          <cell r="AE329">
            <v>3.0592577409806694</v>
          </cell>
          <cell r="AJ329">
            <v>8.6100124533002464</v>
          </cell>
          <cell r="AO329">
            <v>17.818637794793084</v>
          </cell>
        </row>
        <row r="330">
          <cell r="Z330">
            <v>1.7008442413501037</v>
          </cell>
          <cell r="AE330">
            <v>3.0648403752155917</v>
          </cell>
          <cell r="AJ330">
            <v>8.6133644072722593</v>
          </cell>
          <cell r="AO330">
            <v>17.779861167623579</v>
          </cell>
        </row>
        <row r="331">
          <cell r="Z331">
            <v>1.7017338712889483</v>
          </cell>
          <cell r="AE331">
            <v>3.0703742932543685</v>
          </cell>
          <cell r="AJ331">
            <v>8.6166871108151195</v>
          </cell>
          <cell r="AO331">
            <v>17.741422920096284</v>
          </cell>
        </row>
        <row r="332">
          <cell r="Z332">
            <v>1.7026157717029389</v>
          </cell>
          <cell r="AE332">
            <v>3.0758601300009647</v>
          </cell>
          <cell r="AJ332">
            <v>8.6199809451411316</v>
          </cell>
          <cell r="AO332">
            <v>17.703318642208103</v>
          </cell>
        </row>
        <row r="333">
          <cell r="Z333">
            <v>1.7034900428929849</v>
          </cell>
          <cell r="AE333">
            <v>3.0812985093743728</v>
          </cell>
          <cell r="AJ333">
            <v>8.6232462848669496</v>
          </cell>
          <cell r="AO333">
            <v>17.665544000256855</v>
          </cell>
        </row>
        <row r="334">
          <cell r="Z334">
            <v>1.7043567834320859</v>
          </cell>
          <cell r="AE334">
            <v>3.0866900445451666</v>
          </cell>
          <cell r="AJ334">
            <v>8.6264834981556024</v>
          </cell>
          <cell r="AO334">
            <v>17.628094735198186</v>
          </cell>
        </row>
        <row r="335">
          <cell r="Z335">
            <v>1.7052160902023814</v>
          </cell>
          <cell r="AE335">
            <v>3.0920353381659686</v>
          </cell>
          <cell r="AJ335">
            <v>8.6296929468548811</v>
          </cell>
          <cell r="AO335">
            <v>17.590966661044806</v>
          </cell>
        </row>
        <row r="336">
          <cell r="Z336">
            <v>1.7060680584312491</v>
          </cell>
          <cell r="AE336">
            <v>3.0973349825960086</v>
          </cell>
          <cell r="AJ336">
            <v>8.6328749866321601</v>
          </cell>
          <cell r="AO336">
            <v>17.554155663306663</v>
          </cell>
        </row>
        <row r="337">
          <cell r="Z337">
            <v>1.7069127817264844</v>
          </cell>
          <cell r="AE337">
            <v>3.1025895601199505</v>
          </cell>
          <cell r="AJ337">
            <v>8.6360299671057934</v>
          </cell>
          <cell r="AO337">
            <v>17.517657697470995</v>
          </cell>
        </row>
        <row r="338">
          <cell r="Z338">
            <v>1.7077503521105881</v>
          </cell>
          <cell r="AE338">
            <v>3.1077996431611732</v>
          </cell>
          <cell r="AJ338">
            <v>8.6391582319731732</v>
          </cell>
          <cell r="AO338">
            <v>17.481468787520939</v>
          </cell>
        </row>
        <row r="339">
          <cell r="Z339">
            <v>1.7085808600541832</v>
          </cell>
          <cell r="AE339">
            <v>3.1137119266588278</v>
          </cell>
          <cell r="AJ339">
            <v>8.6410331967447203</v>
          </cell>
          <cell r="AO339">
            <v>17.445585024491621</v>
          </cell>
        </row>
        <row r="340">
          <cell r="Z340">
            <v>1.7094043945085904</v>
          </cell>
          <cell r="AE340">
            <v>3.1207011461328822</v>
          </cell>
          <cell r="AJ340">
            <v>8.6399467902245739</v>
          </cell>
          <cell r="AO340">
            <v>17.410002565062634</v>
          </cell>
        </row>
        <row r="341">
          <cell r="Z341">
            <v>1.710035617586668</v>
          </cell>
          <cell r="AE341">
            <v>3.1276319248912756</v>
          </cell>
          <cell r="AJ341">
            <v>8.6388694677480427</v>
          </cell>
          <cell r="AO341">
            <v>17.374717630185806</v>
          </cell>
        </row>
        <row r="342">
          <cell r="Z342">
            <v>1.7106613573046103</v>
          </cell>
          <cell r="AE342">
            <v>3.1345049928648758</v>
          </cell>
          <cell r="AJ342">
            <v>8.6378011158544385</v>
          </cell>
          <cell r="AO342">
            <v>17.339727804099727</v>
          </cell>
        </row>
        <row r="343">
          <cell r="Z343">
            <v>1.7114416282394254</v>
          </cell>
          <cell r="AE343">
            <v>3.1416142584705589</v>
          </cell>
          <cell r="AJ343">
            <v>8.6375477205683779</v>
          </cell>
          <cell r="AO343">
            <v>17.306649760394951</v>
          </cell>
        </row>
        <row r="344">
          <cell r="Z344">
            <v>1.7128293830434382</v>
          </cell>
          <cell r="AE344">
            <v>3.1497948392491697</v>
          </cell>
          <cell r="AJ344">
            <v>8.6403926106584308</v>
          </cell>
          <cell r="AO344">
            <v>17.280030984388652</v>
          </cell>
        </row>
        <row r="345">
          <cell r="Z345">
            <v>1.7142069620463802</v>
          </cell>
          <cell r="AE345">
            <v>3.1579154353947594</v>
          </cell>
          <cell r="AJ345">
            <v>8.6432166404095128</v>
          </cell>
          <cell r="AO345">
            <v>17.253607392263962</v>
          </cell>
        </row>
        <row r="346">
          <cell r="Z346">
            <v>1.7155744767614838</v>
          </cell>
          <cell r="AE346">
            <v>3.1659767042590432</v>
          </cell>
          <cell r="AJ346">
            <v>8.6460200384231598</v>
          </cell>
          <cell r="AO346">
            <v>17.227376845065407</v>
          </cell>
        </row>
        <row r="347">
          <cell r="Z347">
            <v>1.7169320370785288</v>
          </cell>
          <cell r="AE347">
            <v>3.1739792936237592</v>
          </cell>
          <cell r="AJ347">
            <v>8.6488030299728518</v>
          </cell>
          <cell r="AO347">
            <v>17.201337234977235</v>
          </cell>
        </row>
        <row r="348">
          <cell r="Z348">
            <v>1.7182797512932797</v>
          </cell>
          <cell r="AE348">
            <v>3.1819238418741964</v>
          </cell>
          <cell r="AJ348">
            <v>8.6515658370643376</v>
          </cell>
          <cell r="AO348">
            <v>17.175486484758792</v>
          </cell>
        </row>
        <row r="349">
          <cell r="Z349">
            <v>1.7196177261362839</v>
          </cell>
          <cell r="AE349">
            <v>3.1898109781689494</v>
          </cell>
          <cell r="AJ349">
            <v>8.6543086784946794</v>
          </cell>
          <cell r="AO349">
            <v>17.149822547192141</v>
          </cell>
        </row>
        <row r="350">
          <cell r="Z350">
            <v>1.7209460668010474</v>
          </cell>
          <cell r="AE350">
            <v>3.1976413226060161</v>
          </cell>
          <cell r="AJ350">
            <v>8.6570317699100183</v>
          </cell>
          <cell r="AO350">
            <v>17.124343404541605</v>
          </cell>
        </row>
        <row r="351">
          <cell r="Z351">
            <v>1.7222648769716051</v>
          </cell>
          <cell r="AE351">
            <v>3.2054154863853155</v>
          </cell>
          <cell r="AJ351">
            <v>8.6597353238620798</v>
          </cell>
          <cell r="AO351">
            <v>17.099047068024941</v>
          </cell>
        </row>
        <row r="352">
          <cell r="Z352">
            <v>1.7235742588494991</v>
          </cell>
          <cell r="AE352">
            <v>3.2131340719677191</v>
          </cell>
          <cell r="AJ352">
            <v>8.6624195498634915</v>
          </cell>
          <cell r="AO352">
            <v>17.073931577295888</v>
          </cell>
        </row>
        <row r="353">
          <cell r="Z353">
            <v>1.7248743131801798</v>
          </cell>
          <cell r="AE353">
            <v>3.2207976732306864</v>
          </cell>
          <cell r="AJ353">
            <v>8.6650846544419036</v>
          </cell>
          <cell r="AO353">
            <v>17.048994999937719</v>
          </cell>
        </row>
        <row r="354">
          <cell r="Z354">
            <v>1.7261651392788471</v>
          </cell>
          <cell r="AE354">
            <v>3.228406875620585</v>
          </cell>
          <cell r="AJ354">
            <v>8.6677308411929506</v>
          </cell>
          <cell r="AO354">
            <v>17.024235430967636</v>
          </cell>
        </row>
        <row r="355">
          <cell r="Z355">
            <v>1.7274468350557388</v>
          </cell>
          <cell r="AE355">
            <v>3.2359622563017783</v>
          </cell>
          <cell r="AJ355">
            <v>8.6703583108321123</v>
          </cell>
          <cell r="AO355">
            <v>16.999650992351636</v>
          </cell>
        </row>
        <row r="356">
          <cell r="Z356">
            <v>1.7287194970408903</v>
          </cell>
          <cell r="AE356">
            <v>3.2434643843025599</v>
          </cell>
          <cell r="AJ356">
            <v>8.6729672612454536</v>
          </cell>
          <cell r="AO356">
            <v>16.975239832529638</v>
          </cell>
        </row>
        <row r="357">
          <cell r="Z357">
            <v>1.7299832204083678</v>
          </cell>
          <cell r="AE357">
            <v>3.2509138206580142</v>
          </cell>
          <cell r="AJ357">
            <v>8.6755578875393127</v>
          </cell>
          <cell r="AO357">
            <v>16.951000125950671</v>
          </cell>
        </row>
        <row r="358">
          <cell r="Z358">
            <v>1.731238098999994</v>
          </cell>
          <cell r="AE358">
            <v>3.2583111185498805</v>
          </cell>
          <cell r="AJ358">
            <v>8.6781303820889359</v>
          </cell>
          <cell r="AO358">
            <v>16.926930072617743</v>
          </cell>
        </row>
        <row r="359">
          <cell r="Z359">
            <v>1.7324842253485788</v>
          </cell>
          <cell r="AE359">
            <v>3.2656568234434817</v>
          </cell>
          <cell r="AJ359">
            <v>8.6806849345861021</v>
          </cell>
          <cell r="AO359">
            <v>16.903027897642293</v>
          </cell>
        </row>
        <row r="360">
          <cell r="Z360">
            <v>1.7337216907006632</v>
          </cell>
          <cell r="AE360">
            <v>3.2729514732218083</v>
          </cell>
          <cell r="AJ360">
            <v>8.683221732085741</v>
          </cell>
          <cell r="AO360">
            <v>16.879291850807888</v>
          </cell>
        </row>
        <row r="361">
          <cell r="Z361">
            <v>1.7349505850387938</v>
          </cell>
          <cell r="AE361">
            <v>3.2769196257524866</v>
          </cell>
          <cell r="AJ361">
            <v>8.6857409590515999</v>
          </cell>
          <cell r="AO361">
            <v>16.855720206143051</v>
          </cell>
        </row>
        <row r="362">
          <cell r="Z362">
            <v>1.7361709971033314</v>
          </cell>
          <cell r="AE362">
            <v>3.2804025163767343</v>
          </cell>
          <cell r="AJ362">
            <v>8.6862393559688087</v>
          </cell>
          <cell r="AO362">
            <v>16.832311261502831</v>
          </cell>
        </row>
        <row r="363">
          <cell r="Z363">
            <v>1.7373830144138156</v>
          </cell>
          <cell r="AE363">
            <v>3.2838614495106913</v>
          </cell>
          <cell r="AJ363">
            <v>8.6854442932316438</v>
          </cell>
          <cell r="AO363">
            <v>16.809063338159124</v>
          </cell>
        </row>
        <row r="364">
          <cell r="Z364">
            <v>1.7385867232898835</v>
          </cell>
          <cell r="AE364">
            <v>3.2872966714989031</v>
          </cell>
          <cell r="AJ364">
            <v>8.6846546806861173</v>
          </cell>
          <cell r="AO364">
            <v>16.785974780399343</v>
          </cell>
        </row>
        <row r="365">
          <cell r="Z365">
            <v>1.7395727038909283</v>
          </cell>
          <cell r="AE365">
            <v>3.2907084253200507</v>
          </cell>
          <cell r="AJ365">
            <v>8.6838704624816838</v>
          </cell>
          <cell r="AO365">
            <v>16.76304395513333</v>
          </cell>
        </row>
        <row r="366">
          <cell r="Z366">
            <v>1.7404689432737179</v>
          </cell>
          <cell r="AE366">
            <v>3.2940969506442275</v>
          </cell>
          <cell r="AJ366">
            <v>8.683091583528304</v>
          </cell>
          <cell r="AO366">
            <v>16.740269251508298</v>
          </cell>
        </row>
      </sheetData>
      <sheetData sheetId="26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节奏总纲"/>
      <sheetName val="各个效果比例关系"/>
      <sheetName val="效果"/>
      <sheetName val="buff规划"/>
      <sheetName val="辅助计算"/>
      <sheetName val="城建效果"/>
    </sheetNames>
    <sheetDataSet>
      <sheetData sheetId="0"/>
      <sheetData sheetId="1"/>
      <sheetData sheetId="2">
        <row r="39">
          <cell r="E39">
            <v>816076.88122589653</v>
          </cell>
        </row>
        <row r="41">
          <cell r="E41">
            <v>84420.292315640909</v>
          </cell>
        </row>
        <row r="52">
          <cell r="E52">
            <v>1023658.5692617481</v>
          </cell>
        </row>
        <row r="55">
          <cell r="E55">
            <v>936740.5251114897</v>
          </cell>
        </row>
        <row r="56">
          <cell r="E56">
            <v>86669.567300324634</v>
          </cell>
        </row>
      </sheetData>
      <sheetData sheetId="3"/>
      <sheetData sheetId="4"/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总纲"/>
      <sheetName val="信息索引"/>
      <sheetName val="基础状态预期"/>
      <sheetName val="战法升级"/>
      <sheetName val="战法升星"/>
      <sheetName val="战法经验消耗"/>
      <sheetName val="投放验证"/>
      <sheetName val="战法实力"/>
      <sheetName val="Sheet1"/>
      <sheetName val="Sheet3"/>
      <sheetName val="Sheet2"/>
      <sheetName val="Sheet4"/>
      <sheetName val="战法币兑换战法"/>
      <sheetName val="将魂消耗"/>
    </sheetNames>
    <sheetDataSet>
      <sheetData sheetId="0"/>
      <sheetData sheetId="1"/>
      <sheetData sheetId="2"/>
      <sheetData sheetId="3"/>
      <sheetData sheetId="4">
        <row r="5">
          <cell r="Z5">
            <v>0</v>
          </cell>
        </row>
        <row r="6">
          <cell r="Z6">
            <v>0.32500000000000001</v>
          </cell>
        </row>
        <row r="7">
          <cell r="Z7">
            <v>0.37833333333333341</v>
          </cell>
        </row>
        <row r="8">
          <cell r="Z8">
            <v>0.51205113511749167</v>
          </cell>
        </row>
        <row r="9">
          <cell r="Z9">
            <v>0.79122585322482653</v>
          </cell>
        </row>
        <row r="10">
          <cell r="Z10">
            <v>0.81</v>
          </cell>
        </row>
        <row r="11">
          <cell r="Z11">
            <v>0.81</v>
          </cell>
        </row>
        <row r="12">
          <cell r="Z12">
            <v>0.81236160374146527</v>
          </cell>
        </row>
        <row r="13">
          <cell r="Z13">
            <v>0.88901877439490107</v>
          </cell>
        </row>
        <row r="14">
          <cell r="Z14">
            <v>0.99151791795688238</v>
          </cell>
        </row>
        <row r="15">
          <cell r="Z15">
            <v>1.0238221009742585</v>
          </cell>
        </row>
        <row r="16">
          <cell r="Z16">
            <v>1.0419317611639451</v>
          </cell>
        </row>
        <row r="17">
          <cell r="Z17">
            <v>1.0564649286118015</v>
          </cell>
        </row>
        <row r="18">
          <cell r="Z18">
            <v>1.0672185466118485</v>
          </cell>
        </row>
        <row r="19">
          <cell r="Z19">
            <v>1.0721215950165386</v>
          </cell>
        </row>
        <row r="20">
          <cell r="Z20">
            <v>1.1179737792537343</v>
          </cell>
        </row>
        <row r="21">
          <cell r="Z21">
            <v>1.1635798581458321</v>
          </cell>
        </row>
        <row r="28">
          <cell r="Z28">
            <v>1.4636674101150895</v>
          </cell>
        </row>
        <row r="29">
          <cell r="Z29">
            <v>1.4902629670990593</v>
          </cell>
        </row>
        <row r="30">
          <cell r="Z30">
            <v>1.5162153412044577</v>
          </cell>
        </row>
        <row r="31">
          <cell r="Z31">
            <v>1.5427690429345053</v>
          </cell>
        </row>
        <row r="32">
          <cell r="Z32">
            <v>1.5683424862727051</v>
          </cell>
        </row>
        <row r="33">
          <cell r="Z33">
            <v>1.5868799441731534</v>
          </cell>
        </row>
        <row r="34">
          <cell r="Z34">
            <v>1.5966070111430783</v>
          </cell>
        </row>
        <row r="35">
          <cell r="Z35">
            <v>1.6062366413106357</v>
          </cell>
        </row>
        <row r="36">
          <cell r="Z36">
            <v>1.6157647204408905</v>
          </cell>
        </row>
        <row r="37">
          <cell r="Z37">
            <v>1.625370912819287</v>
          </cell>
        </row>
        <row r="38">
          <cell r="Z38">
            <v>1.6349301723485314</v>
          </cell>
        </row>
        <row r="39">
          <cell r="Z39">
            <v>1.6445139162179581</v>
          </cell>
        </row>
        <row r="40">
          <cell r="Z40">
            <v>1.6541062433018141</v>
          </cell>
        </row>
        <row r="41">
          <cell r="Z41">
            <v>1.6637209116820297</v>
          </cell>
        </row>
        <row r="42">
          <cell r="Z42">
            <v>1.6733039992254375</v>
          </cell>
        </row>
        <row r="43">
          <cell r="Z43">
            <v>1.6828296959347584</v>
          </cell>
        </row>
        <row r="44">
          <cell r="Z44"/>
        </row>
        <row r="51">
          <cell r="Z51">
            <v>0.35166666666666674</v>
          </cell>
        </row>
        <row r="52">
          <cell r="Z52">
            <v>0.40500000000000003</v>
          </cell>
        </row>
        <row r="53">
          <cell r="Z53">
            <v>0.609993239340615</v>
          </cell>
        </row>
        <row r="54">
          <cell r="Z54">
            <v>0.81</v>
          </cell>
        </row>
        <row r="55">
          <cell r="Z55">
            <v>0.81</v>
          </cell>
        </row>
        <row r="56">
          <cell r="Z56">
            <v>0.81</v>
          </cell>
        </row>
        <row r="57">
          <cell r="Z57">
            <v>0.84345785559577513</v>
          </cell>
        </row>
        <row r="58">
          <cell r="Z58">
            <v>0.93361804030665441</v>
          </cell>
        </row>
        <row r="59">
          <cell r="Z59">
            <v>1.0210606818380823</v>
          </cell>
        </row>
        <row r="60">
          <cell r="Z60">
            <v>1.0627512698928083</v>
          </cell>
        </row>
        <row r="61">
          <cell r="Z61">
            <v>1.0829073218523386</v>
          </cell>
        </row>
        <row r="62">
          <cell r="Z62">
            <v>1.0872077228453385</v>
          </cell>
        </row>
        <row r="63">
          <cell r="Z63">
            <v>1.0657599608426507</v>
          </cell>
        </row>
        <row r="64">
          <cell r="Z64">
            <v>1.1153906423137601</v>
          </cell>
        </row>
        <row r="65">
          <cell r="Z65">
            <v>1.1708030865942578</v>
          </cell>
        </row>
        <row r="66">
          <cell r="Z66">
            <v>1.2262155308747555</v>
          </cell>
        </row>
        <row r="67">
          <cell r="Z67">
            <v>1.2750188807044036</v>
          </cell>
        </row>
        <row r="74">
          <cell r="Z74">
            <v>1.5930925640438864</v>
          </cell>
        </row>
        <row r="75">
          <cell r="Z75">
            <v>1.6076197215498649</v>
          </cell>
        </row>
        <row r="76">
          <cell r="Z76">
            <v>1.6226153304910997</v>
          </cell>
        </row>
        <row r="77">
          <cell r="Z77">
            <v>1.6370070349438779</v>
          </cell>
        </row>
        <row r="78">
          <cell r="Z78">
            <v>1.6518175070046421</v>
          </cell>
        </row>
        <row r="79">
          <cell r="Z79">
            <v>1.6668689262066225</v>
          </cell>
        </row>
        <row r="80">
          <cell r="Z80">
            <v>1.6814143828253041</v>
          </cell>
        </row>
        <row r="81">
          <cell r="Z81">
            <v>1.6961382145294577</v>
          </cell>
        </row>
        <row r="82">
          <cell r="Z82">
            <v>1.7106800185984163</v>
          </cell>
        </row>
        <row r="83">
          <cell r="Z83">
            <v>1.72</v>
          </cell>
        </row>
        <row r="84">
          <cell r="Z84">
            <v>1.72</v>
          </cell>
        </row>
        <row r="85">
          <cell r="Z85">
            <v>1.72</v>
          </cell>
        </row>
        <row r="86">
          <cell r="Z86">
            <v>1.72</v>
          </cell>
        </row>
        <row r="87">
          <cell r="Z87">
            <v>1.72</v>
          </cell>
        </row>
        <row r="88">
          <cell r="Z88">
            <v>1.72</v>
          </cell>
        </row>
        <row r="89">
          <cell r="Z89"/>
        </row>
        <row r="90">
          <cell r="Z90"/>
        </row>
        <row r="97">
          <cell r="Z97">
            <v>0.40500000000000003</v>
          </cell>
        </row>
        <row r="98">
          <cell r="Z98">
            <v>0.7348080048636132</v>
          </cell>
        </row>
        <row r="99">
          <cell r="Z99">
            <v>0.81</v>
          </cell>
        </row>
        <row r="100">
          <cell r="Z100">
            <v>0.81</v>
          </cell>
        </row>
        <row r="101">
          <cell r="Z101">
            <v>0.85646948788083532</v>
          </cell>
        </row>
        <row r="102">
          <cell r="Z102">
            <v>0.91680850102650424</v>
          </cell>
        </row>
        <row r="103">
          <cell r="Z103">
            <v>1.0089722756717872</v>
          </cell>
        </row>
        <row r="104">
          <cell r="Z104">
            <v>1.0898659341600285</v>
          </cell>
        </row>
        <row r="105">
          <cell r="Z105">
            <v>1.1370548156539799</v>
          </cell>
        </row>
        <row r="106">
          <cell r="Z106">
            <v>1.1154180798502258</v>
          </cell>
        </row>
        <row r="107">
          <cell r="Z107">
            <v>1.0805523345088981</v>
          </cell>
        </row>
        <row r="108">
          <cell r="Z108">
            <v>1.1473249494128226</v>
          </cell>
        </row>
        <row r="109">
          <cell r="Z109">
            <v>1.2187465105624389</v>
          </cell>
        </row>
        <row r="110">
          <cell r="Z110">
            <v>1.2736507926137444</v>
          </cell>
        </row>
        <row r="111">
          <cell r="Z111">
            <v>1.313605206172249</v>
          </cell>
        </row>
        <row r="112">
          <cell r="Z112">
            <v>1.371779169340521</v>
          </cell>
        </row>
        <row r="113">
          <cell r="Z113">
            <v>1.4539467419235594</v>
          </cell>
        </row>
      </sheetData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道具信息"/>
      <sheetName val="武将升星（废弃）"/>
      <sheetName val="Sheet2"/>
      <sheetName val="武将觉醒(废弃）"/>
      <sheetName val="属性分配（废弃）"/>
    </sheetNames>
    <sheetDataSet>
      <sheetData sheetId="0">
        <row r="1">
          <cell r="B1"/>
          <cell r="C1" t="str">
            <v>道具价值</v>
          </cell>
          <cell r="P1" t="str">
            <v>buff价值</v>
          </cell>
        </row>
        <row r="2">
          <cell r="F2" t="str">
            <v>（1-10天）</v>
          </cell>
          <cell r="G2" t="str">
            <v>(11-180天）</v>
          </cell>
          <cell r="H2" t="str">
            <v>（181~360天）</v>
          </cell>
          <cell r="I2" t="str">
            <v>（1-10天）</v>
          </cell>
          <cell r="J2" t="str">
            <v>(11-180天）</v>
          </cell>
          <cell r="K2" t="str">
            <v>（181~360天）</v>
          </cell>
        </row>
        <row r="3">
          <cell r="C3" t="str">
            <v>sid</v>
          </cell>
          <cell r="D3" t="str">
            <v>名称</v>
          </cell>
          <cell r="E3" t="str">
            <v>价格</v>
          </cell>
          <cell r="F3" t="str">
            <v>调整参数</v>
          </cell>
          <cell r="G3" t="str">
            <v>调整参数</v>
          </cell>
          <cell r="H3" t="str">
            <v>调整参数</v>
          </cell>
          <cell r="I3" t="str">
            <v>实际价格</v>
          </cell>
          <cell r="J3" t="str">
            <v>实际价格</v>
          </cell>
          <cell r="K3" t="str">
            <v>实际价格</v>
          </cell>
          <cell r="L3" t="str">
            <v>描述</v>
          </cell>
          <cell r="P3" t="str">
            <v>buff效果</v>
          </cell>
          <cell r="Q3" t="str">
            <v>单位价值（100%加成/天）</v>
          </cell>
        </row>
        <row r="4">
          <cell r="D4" t="str">
            <v>橙色指定武将</v>
          </cell>
          <cell r="E4">
            <v>4800</v>
          </cell>
          <cell r="F4">
            <v>1</v>
          </cell>
          <cell r="G4">
            <v>1</v>
          </cell>
          <cell r="H4">
            <v>1</v>
          </cell>
          <cell r="I4">
            <v>4800</v>
          </cell>
          <cell r="J4">
            <v>4800</v>
          </cell>
          <cell r="K4">
            <v>4800</v>
          </cell>
          <cell r="L4" t="str">
            <v>120武将</v>
          </cell>
          <cell r="P4" t="str">
            <v>城建加速/天</v>
          </cell>
          <cell r="Q4">
            <v>6552.6677404559396</v>
          </cell>
        </row>
        <row r="5">
          <cell r="D5" t="str">
            <v>紫色指定武将</v>
          </cell>
          <cell r="E5">
            <v>540</v>
          </cell>
          <cell r="F5">
            <v>1</v>
          </cell>
          <cell r="G5">
            <v>1</v>
          </cell>
          <cell r="H5">
            <v>1</v>
          </cell>
          <cell r="I5">
            <v>540</v>
          </cell>
          <cell r="J5">
            <v>540</v>
          </cell>
          <cell r="K5">
            <v>540</v>
          </cell>
          <cell r="L5" t="str">
            <v>110武将</v>
          </cell>
          <cell r="P5" t="str">
            <v>招募加速/天</v>
          </cell>
          <cell r="Q5">
            <v>1286.2045615471407</v>
          </cell>
        </row>
        <row r="6">
          <cell r="D6" t="str">
            <v>125指定武将</v>
          </cell>
          <cell r="E6">
            <v>10800</v>
          </cell>
          <cell r="F6">
            <v>1</v>
          </cell>
          <cell r="G6">
            <v>1</v>
          </cell>
          <cell r="H6">
            <v>1</v>
          </cell>
          <cell r="I6">
            <v>10800</v>
          </cell>
          <cell r="J6">
            <v>10800</v>
          </cell>
          <cell r="K6">
            <v>10800</v>
          </cell>
          <cell r="L6" t="str">
            <v>125武将</v>
          </cell>
          <cell r="P6" t="str">
            <v>治疗加速/天</v>
          </cell>
          <cell r="Q6">
            <v>526.54062836196033</v>
          </cell>
        </row>
        <row r="7">
          <cell r="D7" t="str">
            <v>橙+指定武将</v>
          </cell>
          <cell r="E7">
            <v>14400</v>
          </cell>
          <cell r="F7">
            <v>1</v>
          </cell>
          <cell r="G7">
            <v>1</v>
          </cell>
          <cell r="H7">
            <v>1</v>
          </cell>
          <cell r="I7">
            <v>14400</v>
          </cell>
          <cell r="J7">
            <v>14400</v>
          </cell>
          <cell r="K7">
            <v>14400</v>
          </cell>
          <cell r="L7" t="str">
            <v>130武将</v>
          </cell>
          <cell r="P7" t="str">
            <v>训练加速/天</v>
          </cell>
          <cell r="Q7">
            <v>3154.4832610096737</v>
          </cell>
        </row>
        <row r="8">
          <cell r="D8" t="str">
            <v>125指定武将碎片</v>
          </cell>
          <cell r="E8">
            <v>360</v>
          </cell>
          <cell r="F8">
            <v>1</v>
          </cell>
          <cell r="G8">
            <v>1</v>
          </cell>
          <cell r="H8">
            <v>1</v>
          </cell>
          <cell r="I8">
            <v>360</v>
          </cell>
          <cell r="J8">
            <v>360</v>
          </cell>
          <cell r="K8">
            <v>360</v>
          </cell>
          <cell r="L8" t="str">
            <v>125武将碎片</v>
          </cell>
        </row>
        <row r="9">
          <cell r="D9" t="str">
            <v>橙+指定武将碎片</v>
          </cell>
          <cell r="E9">
            <v>480</v>
          </cell>
          <cell r="F9">
            <v>1</v>
          </cell>
          <cell r="G9">
            <v>1</v>
          </cell>
          <cell r="H9">
            <v>1</v>
          </cell>
          <cell r="I9">
            <v>480</v>
          </cell>
          <cell r="J9">
            <v>480</v>
          </cell>
          <cell r="K9">
            <v>480</v>
          </cell>
          <cell r="L9" t="str">
            <v>130武将碎片</v>
          </cell>
        </row>
        <row r="10">
          <cell r="D10" t="str">
            <v>140指定武将</v>
          </cell>
          <cell r="E10">
            <v>43200</v>
          </cell>
          <cell r="F10">
            <v>1</v>
          </cell>
          <cell r="G10">
            <v>1</v>
          </cell>
          <cell r="H10">
            <v>1</v>
          </cell>
          <cell r="I10">
            <v>43200</v>
          </cell>
          <cell r="J10">
            <v>43200</v>
          </cell>
          <cell r="K10">
            <v>43200</v>
          </cell>
          <cell r="P10" t="str">
            <v>钻研加速/天</v>
          </cell>
          <cell r="Q10">
            <v>3395.1118588375975</v>
          </cell>
        </row>
        <row r="11">
          <cell r="D11" t="str">
            <v>140指定武将碎片</v>
          </cell>
          <cell r="E11">
            <v>864</v>
          </cell>
          <cell r="F11">
            <v>1</v>
          </cell>
          <cell r="G11">
            <v>1</v>
          </cell>
          <cell r="H11">
            <v>1</v>
          </cell>
          <cell r="I11">
            <v>864</v>
          </cell>
          <cell r="J11">
            <v>864</v>
          </cell>
          <cell r="K11">
            <v>864</v>
          </cell>
          <cell r="P11" t="str">
            <v>木材产出加速/天</v>
          </cell>
          <cell r="Q11">
            <v>135.51397311474921</v>
          </cell>
        </row>
        <row r="12">
          <cell r="D12" t="str">
            <v>黄金</v>
          </cell>
          <cell r="E12">
            <v>1</v>
          </cell>
          <cell r="F12">
            <v>1</v>
          </cell>
          <cell r="G12">
            <v>1</v>
          </cell>
          <cell r="H12">
            <v>1</v>
          </cell>
          <cell r="I12">
            <v>1</v>
          </cell>
          <cell r="J12">
            <v>1</v>
          </cell>
          <cell r="K12">
            <v>1</v>
          </cell>
          <cell r="P12" t="str">
            <v>石料产出加速/天</v>
          </cell>
          <cell r="Q12">
            <v>135.51397311474921</v>
          </cell>
        </row>
        <row r="13">
          <cell r="D13" t="str">
            <v>粮食</v>
          </cell>
          <cell r="E13">
            <v>1.5532347911031258E-4</v>
          </cell>
          <cell r="F13">
            <v>1</v>
          </cell>
          <cell r="G13">
            <v>1</v>
          </cell>
          <cell r="H13">
            <v>0.5</v>
          </cell>
          <cell r="I13">
            <v>1.5532347911031258E-4</v>
          </cell>
          <cell r="J13">
            <v>1.5532347911031258E-4</v>
          </cell>
          <cell r="K13">
            <v>7.7661739555156292E-5</v>
          </cell>
          <cell r="P13" t="str">
            <v>铜矿产出加速/天</v>
          </cell>
          <cell r="Q13">
            <v>135.51397311474921</v>
          </cell>
        </row>
        <row r="14">
          <cell r="D14" t="str">
            <v>木材</v>
          </cell>
          <cell r="E14">
            <v>1.5532347911031258E-4</v>
          </cell>
          <cell r="F14">
            <v>1</v>
          </cell>
          <cell r="G14">
            <v>1</v>
          </cell>
          <cell r="H14">
            <v>0.5</v>
          </cell>
          <cell r="I14">
            <v>1.5532347911031258E-4</v>
          </cell>
          <cell r="J14">
            <v>1.5532347911031258E-4</v>
          </cell>
          <cell r="K14">
            <v>7.7661739555156292E-5</v>
          </cell>
          <cell r="P14" t="str">
            <v>粮食产出加速/天</v>
          </cell>
          <cell r="Q14">
            <v>135.51397311474921</v>
          </cell>
        </row>
        <row r="15">
          <cell r="D15" t="str">
            <v>石料</v>
          </cell>
          <cell r="E15">
            <v>1.5532347911031258E-4</v>
          </cell>
          <cell r="F15">
            <v>1</v>
          </cell>
          <cell r="G15">
            <v>1</v>
          </cell>
          <cell r="H15">
            <v>0.5</v>
          </cell>
          <cell r="I15">
            <v>1.5532347911031258E-4</v>
          </cell>
          <cell r="J15">
            <v>1.5532347911031258E-4</v>
          </cell>
          <cell r="K15">
            <v>7.7661739555156292E-5</v>
          </cell>
          <cell r="P15" t="str">
            <v>铁矿产出加速/天</v>
          </cell>
          <cell r="Q15">
            <v>203.27095967212384</v>
          </cell>
        </row>
        <row r="16">
          <cell r="D16" t="str">
            <v>铜矿</v>
          </cell>
          <cell r="E16">
            <v>1.5532347911031258E-4</v>
          </cell>
          <cell r="F16">
            <v>1</v>
          </cell>
          <cell r="G16">
            <v>1</v>
          </cell>
          <cell r="H16">
            <v>0.5</v>
          </cell>
          <cell r="I16">
            <v>1.5532347911031258E-4</v>
          </cell>
          <cell r="J16">
            <v>1.5532347911031258E-4</v>
          </cell>
          <cell r="K16">
            <v>7.7661739555156292E-5</v>
          </cell>
          <cell r="P16" t="str">
            <v>刀币产出加速/天</v>
          </cell>
          <cell r="Q16">
            <v>1054.300188289244</v>
          </cell>
        </row>
        <row r="17">
          <cell r="D17" t="str">
            <v>铁矿</v>
          </cell>
          <cell r="E17">
            <v>3.5830057803451569E-4</v>
          </cell>
          <cell r="F17">
            <v>1</v>
          </cell>
          <cell r="G17">
            <v>1</v>
          </cell>
          <cell r="H17">
            <v>0.5</v>
          </cell>
          <cell r="I17">
            <v>3.5830057803451569E-4</v>
          </cell>
          <cell r="J17">
            <v>3.5830057803451569E-4</v>
          </cell>
          <cell r="K17">
            <v>1.7915028901725784E-4</v>
          </cell>
          <cell r="P17" t="str">
            <v>木材采集加速/天</v>
          </cell>
          <cell r="Q17">
            <v>189.98875225679629</v>
          </cell>
        </row>
        <row r="18">
          <cell r="D18" t="str">
            <v>刀币</v>
          </cell>
          <cell r="E18">
            <v>1.5625000000000001E-3</v>
          </cell>
          <cell r="F18">
            <v>1</v>
          </cell>
          <cell r="G18">
            <v>1</v>
          </cell>
          <cell r="H18">
            <v>0.7</v>
          </cell>
          <cell r="I18">
            <v>1.5625000000000001E-3</v>
          </cell>
          <cell r="J18">
            <v>1.5625000000000001E-3</v>
          </cell>
          <cell r="K18">
            <v>1.0937499999999999E-3</v>
          </cell>
          <cell r="P18" t="str">
            <v>石料采集加速/天</v>
          </cell>
          <cell r="Q18">
            <v>189.98875225679629</v>
          </cell>
        </row>
        <row r="19">
          <cell r="D19" t="str">
            <v>玉珏</v>
          </cell>
          <cell r="E19">
            <v>1</v>
          </cell>
          <cell r="F19">
            <v>1</v>
          </cell>
          <cell r="G19">
            <v>1</v>
          </cell>
          <cell r="H19">
            <v>1</v>
          </cell>
          <cell r="I19">
            <v>1</v>
          </cell>
          <cell r="J19">
            <v>1</v>
          </cell>
          <cell r="K19">
            <v>1</v>
          </cell>
          <cell r="P19" t="str">
            <v>铜矿采集加速/天</v>
          </cell>
          <cell r="Q19">
            <v>189.98875225679629</v>
          </cell>
        </row>
        <row r="20">
          <cell r="D20" t="str">
            <v>清剿令</v>
          </cell>
          <cell r="E20">
            <v>75</v>
          </cell>
          <cell r="F20">
            <v>1</v>
          </cell>
          <cell r="G20">
            <v>1</v>
          </cell>
          <cell r="H20">
            <v>1</v>
          </cell>
          <cell r="I20">
            <v>75</v>
          </cell>
          <cell r="J20">
            <v>75</v>
          </cell>
          <cell r="K20">
            <v>75</v>
          </cell>
          <cell r="P20" t="str">
            <v>粮食采集加速/天</v>
          </cell>
          <cell r="Q20">
            <v>189.98875225679629</v>
          </cell>
        </row>
        <row r="21">
          <cell r="D21" t="str">
            <v>军团币</v>
          </cell>
          <cell r="E21">
            <v>0.1</v>
          </cell>
          <cell r="F21">
            <v>1</v>
          </cell>
          <cell r="G21">
            <v>1</v>
          </cell>
          <cell r="H21">
            <v>1</v>
          </cell>
          <cell r="I21">
            <v>0.1</v>
          </cell>
          <cell r="J21">
            <v>0.1</v>
          </cell>
          <cell r="K21">
            <v>0.1</v>
          </cell>
          <cell r="P21" t="str">
            <v>铁矿采集加速/天</v>
          </cell>
          <cell r="Q21">
            <v>284.98312838519439</v>
          </cell>
        </row>
        <row r="22">
          <cell r="D22" t="str">
            <v>黄金点将令</v>
          </cell>
          <cell r="E22">
            <v>240</v>
          </cell>
          <cell r="F22">
            <v>1</v>
          </cell>
          <cell r="G22">
            <v>1</v>
          </cell>
          <cell r="H22">
            <v>1</v>
          </cell>
          <cell r="I22">
            <v>240</v>
          </cell>
          <cell r="J22">
            <v>240</v>
          </cell>
          <cell r="K22">
            <v>240</v>
          </cell>
        </row>
        <row r="23">
          <cell r="D23" t="str">
            <v>青铜点将令</v>
          </cell>
          <cell r="E23">
            <v>65</v>
          </cell>
          <cell r="F23">
            <v>1</v>
          </cell>
          <cell r="G23">
            <v>1</v>
          </cell>
          <cell r="H23">
            <v>1</v>
          </cell>
          <cell r="I23">
            <v>65</v>
          </cell>
          <cell r="J23">
            <v>65</v>
          </cell>
          <cell r="K23">
            <v>65</v>
          </cell>
        </row>
        <row r="24">
          <cell r="D24" t="str">
            <v>信物*2、武将碎片*10、黄金600三选一（600钻）</v>
          </cell>
          <cell r="E24">
            <v>600</v>
          </cell>
          <cell r="F24">
            <v>1</v>
          </cell>
          <cell r="G24">
            <v>1</v>
          </cell>
          <cell r="H24">
            <v>1</v>
          </cell>
          <cell r="I24">
            <v>600</v>
          </cell>
          <cell r="J24">
            <v>600</v>
          </cell>
          <cell r="K24">
            <v>600</v>
          </cell>
        </row>
        <row r="25">
          <cell r="D25" t="str">
            <v>蓝色门客</v>
          </cell>
          <cell r="E25">
            <v>1000</v>
          </cell>
          <cell r="F25">
            <v>1</v>
          </cell>
          <cell r="G25">
            <v>1</v>
          </cell>
          <cell r="H25">
            <v>1</v>
          </cell>
          <cell r="I25">
            <v>1000</v>
          </cell>
          <cell r="J25">
            <v>1000</v>
          </cell>
          <cell r="K25">
            <v>1000</v>
          </cell>
        </row>
        <row r="26">
          <cell r="D26" t="str">
            <v>紫色门客</v>
          </cell>
          <cell r="E26">
            <v>3000</v>
          </cell>
          <cell r="F26">
            <v>1</v>
          </cell>
          <cell r="G26">
            <v>1</v>
          </cell>
          <cell r="H26">
            <v>1</v>
          </cell>
          <cell r="I26">
            <v>3000</v>
          </cell>
          <cell r="J26">
            <v>3000</v>
          </cell>
          <cell r="K26">
            <v>3000</v>
          </cell>
        </row>
        <row r="27">
          <cell r="D27" t="str">
            <v>橙色门客</v>
          </cell>
          <cell r="E27">
            <v>8000</v>
          </cell>
          <cell r="F27">
            <v>1</v>
          </cell>
          <cell r="G27">
            <v>1</v>
          </cell>
          <cell r="H27">
            <v>1</v>
          </cell>
          <cell r="I27">
            <v>8000</v>
          </cell>
          <cell r="J27">
            <v>8000</v>
          </cell>
          <cell r="K27">
            <v>8000</v>
          </cell>
        </row>
        <row r="28">
          <cell r="D28" t="str">
            <v>红色门客</v>
          </cell>
          <cell r="E28">
            <v>20000</v>
          </cell>
          <cell r="F28">
            <v>1</v>
          </cell>
          <cell r="G28">
            <v>1</v>
          </cell>
          <cell r="H28">
            <v>1</v>
          </cell>
          <cell r="I28">
            <v>20000</v>
          </cell>
          <cell r="J28">
            <v>20000</v>
          </cell>
          <cell r="K28">
            <v>20000</v>
          </cell>
        </row>
        <row r="29">
          <cell r="D29" t="str">
            <v>神将点将令</v>
          </cell>
          <cell r="E29">
            <v>400</v>
          </cell>
          <cell r="F29">
            <v>1</v>
          </cell>
          <cell r="G29">
            <v>1</v>
          </cell>
          <cell r="H29">
            <v>1</v>
          </cell>
          <cell r="I29">
            <v>400</v>
          </cell>
          <cell r="J29">
            <v>400</v>
          </cell>
          <cell r="K29">
            <v>400</v>
          </cell>
        </row>
        <row r="30">
          <cell r="D30" t="str">
            <v>绿色军团馈赠</v>
          </cell>
          <cell r="E30">
            <v>20</v>
          </cell>
          <cell r="F30">
            <v>1</v>
          </cell>
          <cell r="G30">
            <v>1</v>
          </cell>
          <cell r="H30">
            <v>1</v>
          </cell>
          <cell r="I30">
            <v>20</v>
          </cell>
          <cell r="J30">
            <v>20</v>
          </cell>
          <cell r="K30">
            <v>20</v>
          </cell>
        </row>
        <row r="31">
          <cell r="D31" t="str">
            <v>蓝色军团馈赠</v>
          </cell>
          <cell r="E31">
            <v>100</v>
          </cell>
          <cell r="F31">
            <v>1</v>
          </cell>
          <cell r="G31">
            <v>1</v>
          </cell>
          <cell r="H31">
            <v>1</v>
          </cell>
          <cell r="I31">
            <v>100</v>
          </cell>
          <cell r="J31">
            <v>100</v>
          </cell>
          <cell r="K31">
            <v>100</v>
          </cell>
        </row>
        <row r="32">
          <cell r="D32" t="str">
            <v>紫色军团馈赠</v>
          </cell>
          <cell r="E32">
            <v>500</v>
          </cell>
          <cell r="F32">
            <v>1</v>
          </cell>
          <cell r="G32">
            <v>1</v>
          </cell>
          <cell r="H32">
            <v>1</v>
          </cell>
          <cell r="I32">
            <v>500</v>
          </cell>
          <cell r="J32">
            <v>500</v>
          </cell>
          <cell r="K32">
            <v>500</v>
          </cell>
        </row>
        <row r="33">
          <cell r="D33" t="str">
            <v>橙色军团馈赠</v>
          </cell>
          <cell r="E33">
            <v>2000</v>
          </cell>
          <cell r="F33">
            <v>1</v>
          </cell>
          <cell r="G33">
            <v>1</v>
          </cell>
          <cell r="H33">
            <v>1</v>
          </cell>
          <cell r="I33">
            <v>2000</v>
          </cell>
          <cell r="J33">
            <v>2000</v>
          </cell>
          <cell r="K33">
            <v>2000</v>
          </cell>
        </row>
        <row r="34">
          <cell r="I34" t="str">
            <v/>
          </cell>
          <cell r="J34" t="str">
            <v/>
          </cell>
          <cell r="K34" t="str">
            <v/>
          </cell>
        </row>
        <row r="35">
          <cell r="D35" t="str">
            <v>文心</v>
          </cell>
          <cell r="E35">
            <v>0.33333333333333331</v>
          </cell>
          <cell r="F35">
            <v>1</v>
          </cell>
          <cell r="G35">
            <v>1</v>
          </cell>
          <cell r="H35">
            <v>1</v>
          </cell>
          <cell r="I35">
            <v>0.33333333333333331</v>
          </cell>
          <cell r="J35">
            <v>0.33333333333333331</v>
          </cell>
          <cell r="K35">
            <v>0.33333333333333331</v>
          </cell>
          <cell r="L35" t="str">
            <v>宝物温养货币</v>
          </cell>
        </row>
        <row r="36">
          <cell r="D36" t="str">
            <v>宝鉴</v>
          </cell>
          <cell r="E36">
            <v>500</v>
          </cell>
          <cell r="F36">
            <v>1</v>
          </cell>
          <cell r="G36">
            <v>1</v>
          </cell>
          <cell r="H36">
            <v>1</v>
          </cell>
          <cell r="I36">
            <v>500</v>
          </cell>
          <cell r="J36">
            <v>500</v>
          </cell>
          <cell r="K36">
            <v>500</v>
          </cell>
          <cell r="L36" t="str">
            <v>鉴赏宝物属性</v>
          </cell>
        </row>
        <row r="37">
          <cell r="D37" t="str">
            <v>密藏之匙</v>
          </cell>
          <cell r="E37">
            <v>330</v>
          </cell>
          <cell r="F37">
            <v>1</v>
          </cell>
          <cell r="G37">
            <v>1</v>
          </cell>
          <cell r="H37">
            <v>1</v>
          </cell>
          <cell r="I37">
            <v>330</v>
          </cell>
          <cell r="J37">
            <v>330</v>
          </cell>
          <cell r="K37">
            <v>330</v>
          </cell>
          <cell r="L37" t="str">
            <v>宝物抽奖道具</v>
          </cell>
          <cell r="P37"/>
        </row>
        <row r="38">
          <cell r="D38" t="str">
            <v>宝物精华</v>
          </cell>
          <cell r="E38">
            <v>100</v>
          </cell>
          <cell r="F38">
            <v>1</v>
          </cell>
          <cell r="G38">
            <v>1</v>
          </cell>
          <cell r="H38">
            <v>1</v>
          </cell>
          <cell r="I38">
            <v>100</v>
          </cell>
          <cell r="J38">
            <v>100</v>
          </cell>
          <cell r="K38">
            <v>100</v>
          </cell>
          <cell r="L38" t="str">
            <v>宝物升星消耗货币</v>
          </cell>
          <cell r="P38"/>
        </row>
        <row r="39">
          <cell r="D39" t="str">
            <v>指定蓝色宝物</v>
          </cell>
          <cell r="E39">
            <v>100</v>
          </cell>
          <cell r="F39">
            <v>2.5</v>
          </cell>
          <cell r="G39">
            <v>1</v>
          </cell>
          <cell r="H39">
            <v>1</v>
          </cell>
          <cell r="I39">
            <v>250</v>
          </cell>
          <cell r="J39">
            <v>100</v>
          </cell>
          <cell r="K39">
            <v>100</v>
          </cell>
        </row>
        <row r="40">
          <cell r="D40" t="str">
            <v>指定紫色宝物</v>
          </cell>
          <cell r="E40">
            <v>500</v>
          </cell>
          <cell r="F40">
            <v>2.5</v>
          </cell>
          <cell r="G40">
            <v>1</v>
          </cell>
          <cell r="H40">
            <v>1</v>
          </cell>
          <cell r="I40">
            <v>1250</v>
          </cell>
          <cell r="J40">
            <v>500</v>
          </cell>
          <cell r="K40">
            <v>500</v>
          </cell>
        </row>
        <row r="41">
          <cell r="D41" t="str">
            <v>指定橙色宝物</v>
          </cell>
          <cell r="E41">
            <v>4000</v>
          </cell>
          <cell r="F41">
            <v>2.5</v>
          </cell>
          <cell r="G41">
            <v>1</v>
          </cell>
          <cell r="H41">
            <v>1</v>
          </cell>
          <cell r="I41">
            <v>10000</v>
          </cell>
          <cell r="J41">
            <v>4000</v>
          </cell>
          <cell r="K41">
            <v>4000</v>
          </cell>
        </row>
        <row r="42">
          <cell r="D42" t="str">
            <v>指定橙+宝物</v>
          </cell>
          <cell r="E42">
            <v>20000</v>
          </cell>
          <cell r="F42">
            <v>2.5</v>
          </cell>
          <cell r="G42">
            <v>1</v>
          </cell>
          <cell r="H42">
            <v>1</v>
          </cell>
          <cell r="I42">
            <v>50000</v>
          </cell>
          <cell r="J42">
            <v>20000</v>
          </cell>
          <cell r="K42">
            <v>20000</v>
          </cell>
        </row>
        <row r="43">
          <cell r="D43" t="str">
            <v>指定红色宝物</v>
          </cell>
          <cell r="E43">
            <v>60000</v>
          </cell>
          <cell r="F43">
            <v>2.5</v>
          </cell>
          <cell r="G43">
            <v>1</v>
          </cell>
          <cell r="H43">
            <v>1</v>
          </cell>
          <cell r="I43">
            <v>150000</v>
          </cell>
          <cell r="J43">
            <v>60000</v>
          </cell>
          <cell r="K43">
            <v>60000</v>
          </cell>
        </row>
        <row r="44">
          <cell r="D44" t="str">
            <v>指定橙色宝物碎片</v>
          </cell>
          <cell r="E44">
            <v>133.33333333333334</v>
          </cell>
          <cell r="F44">
            <v>2.5</v>
          </cell>
          <cell r="G44">
            <v>1</v>
          </cell>
          <cell r="H44">
            <v>1</v>
          </cell>
          <cell r="I44">
            <v>333.33333333333337</v>
          </cell>
          <cell r="J44">
            <v>133.33333333333334</v>
          </cell>
          <cell r="K44">
            <v>133.33333333333334</v>
          </cell>
        </row>
        <row r="45">
          <cell r="D45" t="str">
            <v>指定橙+宝物碎片</v>
          </cell>
          <cell r="E45">
            <v>666.66666666666663</v>
          </cell>
          <cell r="F45">
            <v>2.5</v>
          </cell>
          <cell r="G45">
            <v>1</v>
          </cell>
          <cell r="H45">
            <v>1</v>
          </cell>
          <cell r="I45">
            <v>1666.6666666666665</v>
          </cell>
          <cell r="J45">
            <v>666.66666666666663</v>
          </cell>
          <cell r="K45">
            <v>666.66666666666663</v>
          </cell>
        </row>
        <row r="46">
          <cell r="D46" t="str">
            <v>指定红色宝物碎片</v>
          </cell>
          <cell r="E46">
            <v>1200</v>
          </cell>
          <cell r="F46">
            <v>2.5</v>
          </cell>
          <cell r="G46">
            <v>1</v>
          </cell>
          <cell r="H46">
            <v>1</v>
          </cell>
          <cell r="I46">
            <v>3000</v>
          </cell>
          <cell r="J46">
            <v>1200</v>
          </cell>
          <cell r="K46">
            <v>1200</v>
          </cell>
        </row>
        <row r="47">
          <cell r="D47" t="str">
            <v>随机蓝色宝物</v>
          </cell>
          <cell r="E47">
            <v>100</v>
          </cell>
          <cell r="F47">
            <v>2.5</v>
          </cell>
          <cell r="G47">
            <v>1</v>
          </cell>
          <cell r="H47">
            <v>1</v>
          </cell>
          <cell r="I47">
            <v>250</v>
          </cell>
          <cell r="J47">
            <v>100</v>
          </cell>
          <cell r="K47">
            <v>100</v>
          </cell>
        </row>
        <row r="48">
          <cell r="D48" t="str">
            <v>随机紫色宝物</v>
          </cell>
          <cell r="E48">
            <v>500</v>
          </cell>
          <cell r="F48">
            <v>2.5</v>
          </cell>
          <cell r="G48">
            <v>1</v>
          </cell>
          <cell r="H48">
            <v>1</v>
          </cell>
          <cell r="I48">
            <v>1250</v>
          </cell>
          <cell r="J48">
            <v>500</v>
          </cell>
          <cell r="K48">
            <v>500</v>
          </cell>
        </row>
        <row r="49">
          <cell r="D49" t="str">
            <v>随机橙色宝物</v>
          </cell>
          <cell r="E49">
            <v>2500</v>
          </cell>
          <cell r="F49">
            <v>2.5</v>
          </cell>
          <cell r="G49">
            <v>1</v>
          </cell>
          <cell r="H49">
            <v>1</v>
          </cell>
          <cell r="I49">
            <v>6250</v>
          </cell>
          <cell r="J49">
            <v>2500</v>
          </cell>
          <cell r="K49">
            <v>2500</v>
          </cell>
        </row>
        <row r="50">
          <cell r="D50" t="str">
            <v>随机橙+宝物</v>
          </cell>
          <cell r="E50">
            <v>10000</v>
          </cell>
          <cell r="F50">
            <v>2.5</v>
          </cell>
          <cell r="G50">
            <v>1</v>
          </cell>
          <cell r="H50">
            <v>1</v>
          </cell>
          <cell r="I50">
            <v>25000</v>
          </cell>
          <cell r="J50">
            <v>10000</v>
          </cell>
          <cell r="K50">
            <v>10000</v>
          </cell>
        </row>
        <row r="51">
          <cell r="D51" t="str">
            <v>随机紫色宝物碎片</v>
          </cell>
          <cell r="E51">
            <v>16.666666666666668</v>
          </cell>
          <cell r="F51">
            <v>2.5</v>
          </cell>
          <cell r="G51">
            <v>1</v>
          </cell>
          <cell r="H51">
            <v>1</v>
          </cell>
          <cell r="I51">
            <v>41.666666666666671</v>
          </cell>
          <cell r="J51">
            <v>16.666666666666668</v>
          </cell>
          <cell r="K51">
            <v>16.666666666666668</v>
          </cell>
          <cell r="L51" t="str">
            <v>配置成了30合1，所以价值为随机紫色宝物/30</v>
          </cell>
        </row>
        <row r="52">
          <cell r="D52" t="str">
            <v>随机橙色宝物碎片</v>
          </cell>
          <cell r="E52">
            <v>83.333333333333329</v>
          </cell>
          <cell r="F52">
            <v>2.5</v>
          </cell>
          <cell r="G52">
            <v>1</v>
          </cell>
          <cell r="H52">
            <v>1</v>
          </cell>
          <cell r="I52">
            <v>208.33333333333331</v>
          </cell>
          <cell r="J52">
            <v>83.333333333333329</v>
          </cell>
          <cell r="K52">
            <v>83.333333333333329</v>
          </cell>
        </row>
        <row r="53">
          <cell r="D53" t="str">
            <v>随机橙+宝物碎片</v>
          </cell>
          <cell r="E53">
            <v>333.33333333333331</v>
          </cell>
          <cell r="F53">
            <v>2.5</v>
          </cell>
          <cell r="G53">
            <v>1</v>
          </cell>
          <cell r="H53">
            <v>1</v>
          </cell>
          <cell r="I53">
            <v>833.33333333333326</v>
          </cell>
          <cell r="J53">
            <v>333.33333333333331</v>
          </cell>
          <cell r="K53">
            <v>333.33333333333331</v>
          </cell>
        </row>
        <row r="54">
          <cell r="I54" t="str">
            <v/>
          </cell>
          <cell r="J54" t="str">
            <v/>
          </cell>
          <cell r="K54" t="str">
            <v/>
          </cell>
        </row>
        <row r="55">
          <cell r="D55" t="str">
            <v>紫色藏宝图</v>
          </cell>
          <cell r="E55">
            <v>137.5</v>
          </cell>
          <cell r="F55">
            <v>1</v>
          </cell>
          <cell r="G55">
            <v>1</v>
          </cell>
          <cell r="H55">
            <v>1</v>
          </cell>
          <cell r="I55">
            <v>137.5</v>
          </cell>
          <cell r="J55">
            <v>137.5</v>
          </cell>
          <cell r="K55">
            <v>137.5</v>
          </cell>
        </row>
        <row r="56">
          <cell r="D56" t="str">
            <v>紫色藏宝图碎片</v>
          </cell>
          <cell r="E56">
            <v>13.75</v>
          </cell>
          <cell r="F56">
            <v>1</v>
          </cell>
          <cell r="G56">
            <v>1</v>
          </cell>
          <cell r="H56">
            <v>1</v>
          </cell>
          <cell r="I56">
            <v>13.75</v>
          </cell>
          <cell r="J56">
            <v>13.75</v>
          </cell>
          <cell r="K56">
            <v>13.75</v>
          </cell>
        </row>
        <row r="57">
          <cell r="D57" t="str">
            <v>橙色藏宝图</v>
          </cell>
          <cell r="E57">
            <v>300</v>
          </cell>
          <cell r="F57">
            <v>1</v>
          </cell>
          <cell r="G57">
            <v>1</v>
          </cell>
          <cell r="H57">
            <v>1</v>
          </cell>
          <cell r="I57">
            <v>300</v>
          </cell>
          <cell r="J57">
            <v>300</v>
          </cell>
          <cell r="K57">
            <v>300</v>
          </cell>
        </row>
        <row r="58">
          <cell r="D58" t="str">
            <v>橙色藏宝图碎片</v>
          </cell>
          <cell r="E58">
            <v>10</v>
          </cell>
          <cell r="F58">
            <v>1</v>
          </cell>
          <cell r="G58">
            <v>1</v>
          </cell>
          <cell r="H58">
            <v>1</v>
          </cell>
          <cell r="I58">
            <v>10</v>
          </cell>
          <cell r="J58">
            <v>10</v>
          </cell>
          <cell r="K58">
            <v>10</v>
          </cell>
        </row>
        <row r="59">
          <cell r="I59" t="str">
            <v/>
          </cell>
          <cell r="J59" t="str">
            <v/>
          </cell>
          <cell r="K59" t="str">
            <v/>
          </cell>
        </row>
        <row r="60">
          <cell r="D60" t="str">
            <v>紫色皮肤</v>
          </cell>
          <cell r="E60">
            <v>6000</v>
          </cell>
          <cell r="F60">
            <v>1</v>
          </cell>
          <cell r="G60">
            <v>1</v>
          </cell>
          <cell r="H60">
            <v>1</v>
          </cell>
          <cell r="I60">
            <v>6000</v>
          </cell>
          <cell r="J60">
            <v>6000</v>
          </cell>
          <cell r="K60">
            <v>6000</v>
          </cell>
        </row>
        <row r="61">
          <cell r="D61" t="str">
            <v>橙色皮肤</v>
          </cell>
          <cell r="E61">
            <v>16000</v>
          </cell>
          <cell r="F61">
            <v>1</v>
          </cell>
          <cell r="G61">
            <v>1</v>
          </cell>
          <cell r="H61">
            <v>1</v>
          </cell>
          <cell r="I61">
            <v>16000</v>
          </cell>
          <cell r="J61">
            <v>16000</v>
          </cell>
          <cell r="K61">
            <v>16000</v>
          </cell>
        </row>
        <row r="62">
          <cell r="D62" t="str">
            <v>红色皮肤</v>
          </cell>
          <cell r="E62">
            <v>150000</v>
          </cell>
          <cell r="F62">
            <v>2</v>
          </cell>
          <cell r="G62">
            <v>2</v>
          </cell>
          <cell r="H62">
            <v>2</v>
          </cell>
          <cell r="I62">
            <v>300000</v>
          </cell>
          <cell r="J62">
            <v>300000</v>
          </cell>
          <cell r="K62">
            <v>300000</v>
          </cell>
        </row>
        <row r="63">
          <cell r="D63" t="str">
            <v>橙色皮肤碎片</v>
          </cell>
          <cell r="E63">
            <v>533.33333333333337</v>
          </cell>
          <cell r="F63">
            <v>1</v>
          </cell>
          <cell r="G63">
            <v>1</v>
          </cell>
          <cell r="H63">
            <v>1</v>
          </cell>
          <cell r="I63">
            <v>533.33333333333337</v>
          </cell>
          <cell r="J63">
            <v>533.33333333333337</v>
          </cell>
          <cell r="K63">
            <v>533.33333333333337</v>
          </cell>
        </row>
        <row r="64">
          <cell r="D64" t="str">
            <v>红色皮肤碎片</v>
          </cell>
          <cell r="E64">
            <v>3000</v>
          </cell>
          <cell r="F64">
            <v>2</v>
          </cell>
          <cell r="G64">
            <v>2</v>
          </cell>
          <cell r="H64">
            <v>2</v>
          </cell>
          <cell r="I64">
            <v>6000</v>
          </cell>
          <cell r="J64">
            <v>6000</v>
          </cell>
          <cell r="K64">
            <v>6000</v>
          </cell>
        </row>
        <row r="65">
          <cell r="D65" t="str">
            <v>7天限时橙色皮肤</v>
          </cell>
          <cell r="E65">
            <v>16000</v>
          </cell>
          <cell r="F65">
            <v>0.2</v>
          </cell>
          <cell r="G65">
            <v>0.2</v>
          </cell>
          <cell r="H65">
            <v>0.2</v>
          </cell>
          <cell r="I65">
            <v>3200</v>
          </cell>
          <cell r="J65">
            <v>3200</v>
          </cell>
          <cell r="K65">
            <v>3200</v>
          </cell>
          <cell r="L65" t="str">
            <v>7天</v>
          </cell>
        </row>
        <row r="66">
          <cell r="D66" t="str">
            <v>30天限时橙色皮肤</v>
          </cell>
          <cell r="E66">
            <v>16000</v>
          </cell>
          <cell r="F66">
            <v>0.5</v>
          </cell>
          <cell r="G66">
            <v>0.5</v>
          </cell>
          <cell r="H66">
            <v>0.5</v>
          </cell>
          <cell r="I66">
            <v>8000</v>
          </cell>
          <cell r="J66">
            <v>8000</v>
          </cell>
          <cell r="K66">
            <v>8000</v>
          </cell>
          <cell r="L66" t="str">
            <v>30天</v>
          </cell>
        </row>
        <row r="67">
          <cell r="D67" t="str">
            <v>紫色外显</v>
          </cell>
          <cell r="E67">
            <v>6000</v>
          </cell>
          <cell r="F67">
            <v>0.75</v>
          </cell>
          <cell r="G67">
            <v>0.75</v>
          </cell>
          <cell r="H67">
            <v>0.1</v>
          </cell>
          <cell r="I67">
            <v>4500</v>
          </cell>
          <cell r="J67">
            <v>4500</v>
          </cell>
          <cell r="K67">
            <v>600</v>
          </cell>
        </row>
        <row r="68">
          <cell r="D68" t="str">
            <v>橙色外显</v>
          </cell>
          <cell r="E68">
            <v>16000</v>
          </cell>
          <cell r="F68">
            <v>0.75</v>
          </cell>
          <cell r="G68">
            <v>0.75</v>
          </cell>
          <cell r="H68">
            <v>0.1</v>
          </cell>
          <cell r="I68">
            <v>12000</v>
          </cell>
          <cell r="J68">
            <v>12000</v>
          </cell>
          <cell r="K68">
            <v>1600</v>
          </cell>
        </row>
        <row r="69">
          <cell r="D69" t="str">
            <v>红色外显</v>
          </cell>
          <cell r="E69">
            <v>150000</v>
          </cell>
          <cell r="F69">
            <v>1.5</v>
          </cell>
          <cell r="G69">
            <v>1.5</v>
          </cell>
          <cell r="H69">
            <v>0.2</v>
          </cell>
          <cell r="I69">
            <v>225000</v>
          </cell>
          <cell r="J69">
            <v>225000</v>
          </cell>
          <cell r="K69">
            <v>30000</v>
          </cell>
        </row>
        <row r="70">
          <cell r="D70" t="str">
            <v>7天限时橙色外显</v>
          </cell>
          <cell r="E70">
            <v>16000</v>
          </cell>
          <cell r="F70">
            <v>0.15000000000000002</v>
          </cell>
          <cell r="G70">
            <v>0.15000000000000002</v>
          </cell>
          <cell r="H70">
            <v>0.02</v>
          </cell>
          <cell r="I70">
            <v>2400.0000000000005</v>
          </cell>
          <cell r="J70">
            <v>2400.0000000000005</v>
          </cell>
          <cell r="K70">
            <v>320</v>
          </cell>
          <cell r="L70" t="str">
            <v>7天</v>
          </cell>
        </row>
        <row r="71">
          <cell r="D71" t="str">
            <v>30天限时橙色外显</v>
          </cell>
          <cell r="E71">
            <v>16000</v>
          </cell>
          <cell r="F71">
            <v>0.375</v>
          </cell>
          <cell r="G71">
            <v>0.375</v>
          </cell>
          <cell r="H71">
            <v>0.05</v>
          </cell>
          <cell r="I71">
            <v>6000</v>
          </cell>
          <cell r="J71">
            <v>6000</v>
          </cell>
          <cell r="K71">
            <v>800</v>
          </cell>
          <cell r="L71" t="str">
            <v>30天</v>
          </cell>
        </row>
        <row r="72">
          <cell r="I72" t="str">
            <v/>
          </cell>
          <cell r="J72" t="str">
            <v/>
          </cell>
          <cell r="K72" t="str">
            <v/>
          </cell>
        </row>
        <row r="73">
          <cell r="I73" t="str">
            <v/>
          </cell>
          <cell r="J73" t="str">
            <v/>
          </cell>
          <cell r="K73" t="str">
            <v/>
          </cell>
        </row>
        <row r="74">
          <cell r="I74" t="str">
            <v/>
          </cell>
          <cell r="J74" t="str">
            <v/>
          </cell>
          <cell r="K74" t="str">
            <v/>
          </cell>
        </row>
        <row r="75">
          <cell r="D75" t="str">
            <v>将军印</v>
          </cell>
          <cell r="E75">
            <v>1000</v>
          </cell>
          <cell r="F75">
            <v>1</v>
          </cell>
          <cell r="G75">
            <v>1</v>
          </cell>
          <cell r="H75">
            <v>1</v>
          </cell>
          <cell r="I75">
            <v>1000</v>
          </cell>
          <cell r="J75">
            <v>1000</v>
          </cell>
          <cell r="K75">
            <v>1000</v>
          </cell>
        </row>
        <row r="76">
          <cell r="D76" t="str">
            <v>上将印</v>
          </cell>
          <cell r="E76">
            <v>2000</v>
          </cell>
          <cell r="F76">
            <v>1</v>
          </cell>
          <cell r="G76">
            <v>1</v>
          </cell>
          <cell r="H76">
            <v>1</v>
          </cell>
          <cell r="I76">
            <v>2000</v>
          </cell>
          <cell r="J76">
            <v>2000</v>
          </cell>
          <cell r="K76">
            <v>2000</v>
          </cell>
        </row>
        <row r="77">
          <cell r="D77" t="str">
            <v>统帅印</v>
          </cell>
          <cell r="E77">
            <v>8000</v>
          </cell>
          <cell r="F77">
            <v>1</v>
          </cell>
          <cell r="G77">
            <v>1</v>
          </cell>
          <cell r="H77">
            <v>1</v>
          </cell>
          <cell r="I77">
            <v>8000</v>
          </cell>
          <cell r="J77">
            <v>8000</v>
          </cell>
          <cell r="K77">
            <v>8000</v>
          </cell>
        </row>
        <row r="78">
          <cell r="D78" t="str">
            <v>将军印碎片</v>
          </cell>
          <cell r="E78">
            <v>33.333333333333336</v>
          </cell>
          <cell r="F78">
            <v>1</v>
          </cell>
          <cell r="G78">
            <v>1</v>
          </cell>
          <cell r="H78">
            <v>1</v>
          </cell>
          <cell r="I78">
            <v>33.333333333333336</v>
          </cell>
          <cell r="J78">
            <v>33.333333333333336</v>
          </cell>
          <cell r="K78">
            <v>33.333333333333336</v>
          </cell>
          <cell r="L78" t="str">
            <v>凑齐30个碎片可以合成1个将军印，可用于解锁武将的第四个特性</v>
          </cell>
        </row>
        <row r="79">
          <cell r="D79" t="str">
            <v>上将印碎片</v>
          </cell>
          <cell r="E79">
            <v>66.666666666666671</v>
          </cell>
          <cell r="F79">
            <v>1</v>
          </cell>
          <cell r="G79">
            <v>1</v>
          </cell>
          <cell r="H79">
            <v>1</v>
          </cell>
          <cell r="I79">
            <v>66.666666666666671</v>
          </cell>
          <cell r="J79">
            <v>66.666666666666671</v>
          </cell>
          <cell r="K79">
            <v>66.666666666666671</v>
          </cell>
          <cell r="L79" t="str">
            <v>凑齐30个碎片可以合成1个上将印，可用于升级武将的第四个特性</v>
          </cell>
        </row>
        <row r="80">
          <cell r="D80" t="str">
            <v>统帅印碎片</v>
          </cell>
          <cell r="E80">
            <v>266.66666666666669</v>
          </cell>
          <cell r="F80">
            <v>1</v>
          </cell>
          <cell r="G80">
            <v>1</v>
          </cell>
          <cell r="H80">
            <v>1</v>
          </cell>
          <cell r="I80">
            <v>266.66666666666669</v>
          </cell>
          <cell r="J80">
            <v>266.66666666666669</v>
          </cell>
          <cell r="K80">
            <v>266.66666666666669</v>
          </cell>
          <cell r="L80" t="str">
            <v>凑齐30个碎片可以合成1个统帅印，可用于升级武将的第四个特性</v>
          </cell>
        </row>
        <row r="81">
          <cell r="I81" t="str">
            <v/>
          </cell>
          <cell r="J81" t="str">
            <v/>
          </cell>
          <cell r="K81" t="str">
            <v/>
          </cell>
        </row>
        <row r="82">
          <cell r="D82" t="str">
            <v>高级免战牌</v>
          </cell>
          <cell r="E82">
            <v>400</v>
          </cell>
          <cell r="F82">
            <v>1</v>
          </cell>
          <cell r="G82">
            <v>1</v>
          </cell>
          <cell r="H82">
            <v>1</v>
          </cell>
          <cell r="I82">
            <v>400</v>
          </cell>
          <cell r="J82">
            <v>400</v>
          </cell>
          <cell r="K82">
            <v>400</v>
          </cell>
        </row>
        <row r="83">
          <cell r="D83" t="str">
            <v>特级免战牌</v>
          </cell>
          <cell r="E83">
            <v>1500</v>
          </cell>
          <cell r="F83">
            <v>1</v>
          </cell>
          <cell r="G83">
            <v>1</v>
          </cell>
          <cell r="H83">
            <v>1</v>
          </cell>
          <cell r="I83">
            <v>1500</v>
          </cell>
          <cell r="J83">
            <v>1500</v>
          </cell>
          <cell r="K83">
            <v>1500</v>
          </cell>
        </row>
        <row r="84">
          <cell r="I84" t="str">
            <v/>
          </cell>
          <cell r="J84" t="str">
            <v/>
          </cell>
          <cell r="K84" t="str">
            <v/>
          </cell>
        </row>
        <row r="85">
          <cell r="D85" t="str">
            <v>指定or任选紫色兵法碎片</v>
          </cell>
          <cell r="E85">
            <v>75</v>
          </cell>
          <cell r="F85">
            <v>1</v>
          </cell>
          <cell r="G85">
            <v>1</v>
          </cell>
          <cell r="H85">
            <v>1</v>
          </cell>
          <cell r="I85">
            <v>75</v>
          </cell>
          <cell r="J85">
            <v>75</v>
          </cell>
          <cell r="K85">
            <v>75</v>
          </cell>
        </row>
        <row r="86">
          <cell r="D86" t="str">
            <v>指定or任选橙色兵法碎片</v>
          </cell>
          <cell r="E86">
            <v>111.66666666666667</v>
          </cell>
          <cell r="F86">
            <v>1</v>
          </cell>
          <cell r="G86">
            <v>1</v>
          </cell>
          <cell r="H86">
            <v>1</v>
          </cell>
          <cell r="I86">
            <v>111.66666666666667</v>
          </cell>
          <cell r="J86">
            <v>111.66666666666667</v>
          </cell>
          <cell r="K86">
            <v>111.66666666666667</v>
          </cell>
        </row>
        <row r="87">
          <cell r="D87" t="str">
            <v>指定or任选红色兵法碎片</v>
          </cell>
          <cell r="E87">
            <v>305.5</v>
          </cell>
          <cell r="F87">
            <v>1</v>
          </cell>
          <cell r="G87">
            <v>1</v>
          </cell>
          <cell r="H87">
            <v>1</v>
          </cell>
          <cell r="I87">
            <v>305.5</v>
          </cell>
          <cell r="J87">
            <v>305.5</v>
          </cell>
          <cell r="K87">
            <v>305.5</v>
          </cell>
        </row>
        <row r="88">
          <cell r="D88" t="str">
            <v>随机紫色兵法碎片</v>
          </cell>
          <cell r="E88">
            <v>50</v>
          </cell>
          <cell r="F88">
            <v>1</v>
          </cell>
          <cell r="G88">
            <v>1</v>
          </cell>
          <cell r="H88">
            <v>1</v>
          </cell>
          <cell r="I88">
            <v>50</v>
          </cell>
          <cell r="J88">
            <v>50</v>
          </cell>
          <cell r="K88">
            <v>50</v>
          </cell>
        </row>
        <row r="89">
          <cell r="D89" t="str">
            <v>随机橙色兵法碎片</v>
          </cell>
          <cell r="E89">
            <v>56</v>
          </cell>
          <cell r="F89">
            <v>1</v>
          </cell>
          <cell r="G89">
            <v>1</v>
          </cell>
          <cell r="H89">
            <v>1</v>
          </cell>
          <cell r="I89">
            <v>56</v>
          </cell>
          <cell r="J89">
            <v>56</v>
          </cell>
          <cell r="K89">
            <v>56</v>
          </cell>
        </row>
        <row r="90">
          <cell r="D90" t="str">
            <v>随机极兵法碎片</v>
          </cell>
          <cell r="E90">
            <v>305.5</v>
          </cell>
          <cell r="F90">
            <v>1</v>
          </cell>
          <cell r="G90">
            <v>1</v>
          </cell>
          <cell r="H90">
            <v>1</v>
          </cell>
          <cell r="I90">
            <v>305.5</v>
          </cell>
          <cell r="J90">
            <v>305.5</v>
          </cell>
          <cell r="K90">
            <v>305.5</v>
          </cell>
        </row>
        <row r="91">
          <cell r="D91" t="str">
            <v>红色装备自选碎片</v>
          </cell>
          <cell r="E91">
            <v>144</v>
          </cell>
          <cell r="F91">
            <v>1</v>
          </cell>
          <cell r="G91">
            <v>1</v>
          </cell>
          <cell r="H91">
            <v>1</v>
          </cell>
          <cell r="I91">
            <v>144</v>
          </cell>
          <cell r="J91">
            <v>144</v>
          </cell>
          <cell r="K91">
            <v>144</v>
          </cell>
        </row>
        <row r="92">
          <cell r="D92" t="str">
            <v>红+装备自选碎片</v>
          </cell>
          <cell r="E92">
            <v>288</v>
          </cell>
          <cell r="F92">
            <v>1.56</v>
          </cell>
          <cell r="G92">
            <v>1.56</v>
          </cell>
          <cell r="H92">
            <v>1.56</v>
          </cell>
          <cell r="I92">
            <v>449.28000000000003</v>
          </cell>
          <cell r="J92">
            <v>449.28000000000003</v>
          </cell>
          <cell r="K92">
            <v>449.28000000000003</v>
          </cell>
        </row>
        <row r="93">
          <cell r="I93" t="str">
            <v/>
          </cell>
          <cell r="J93" t="str">
            <v/>
          </cell>
          <cell r="K93" t="str">
            <v/>
          </cell>
        </row>
        <row r="94">
          <cell r="D94" t="str">
            <v>随机蓝色阵法</v>
          </cell>
          <cell r="E94">
            <v>100</v>
          </cell>
          <cell r="F94">
            <v>1</v>
          </cell>
          <cell r="G94">
            <v>1</v>
          </cell>
          <cell r="H94">
            <v>1</v>
          </cell>
          <cell r="I94">
            <v>100</v>
          </cell>
          <cell r="J94">
            <v>100</v>
          </cell>
          <cell r="K94">
            <v>100</v>
          </cell>
        </row>
        <row r="95">
          <cell r="D95" t="str">
            <v>随机紫色阵法</v>
          </cell>
          <cell r="E95">
            <v>1000</v>
          </cell>
          <cell r="F95">
            <v>1</v>
          </cell>
          <cell r="G95">
            <v>0.75</v>
          </cell>
          <cell r="H95">
            <v>0.5</v>
          </cell>
          <cell r="I95">
            <v>1000</v>
          </cell>
          <cell r="J95">
            <v>750</v>
          </cell>
          <cell r="K95">
            <v>500</v>
          </cell>
        </row>
        <row r="96">
          <cell r="D96" t="str">
            <v>随机橙色阵法</v>
          </cell>
          <cell r="E96">
            <v>5000</v>
          </cell>
          <cell r="F96">
            <v>1</v>
          </cell>
          <cell r="G96">
            <v>0.8</v>
          </cell>
          <cell r="H96">
            <v>0.5</v>
          </cell>
          <cell r="I96">
            <v>5000</v>
          </cell>
          <cell r="J96">
            <v>4000</v>
          </cell>
          <cell r="K96">
            <v>2500</v>
          </cell>
        </row>
        <row r="97">
          <cell r="D97" t="str">
            <v>随机红色阵法</v>
          </cell>
          <cell r="E97">
            <v>25000</v>
          </cell>
          <cell r="F97">
            <v>2</v>
          </cell>
          <cell r="G97">
            <v>1.5</v>
          </cell>
          <cell r="H97">
            <v>1</v>
          </cell>
          <cell r="I97">
            <v>50000</v>
          </cell>
          <cell r="J97">
            <v>37500</v>
          </cell>
          <cell r="K97">
            <v>25000</v>
          </cell>
        </row>
        <row r="98">
          <cell r="F98">
            <v>1</v>
          </cell>
          <cell r="G98">
            <v>1</v>
          </cell>
          <cell r="H98">
            <v>1</v>
          </cell>
          <cell r="I98" t="str">
            <v/>
          </cell>
          <cell r="J98" t="str">
            <v/>
          </cell>
          <cell r="K98" t="str">
            <v/>
          </cell>
        </row>
        <row r="99">
          <cell r="D99" t="str">
            <v>随机紫色阵法碎片</v>
          </cell>
          <cell r="E99">
            <v>100</v>
          </cell>
          <cell r="F99">
            <v>1</v>
          </cell>
          <cell r="G99">
            <v>0.75</v>
          </cell>
          <cell r="H99">
            <v>0.5</v>
          </cell>
          <cell r="I99">
            <v>100</v>
          </cell>
          <cell r="J99">
            <v>75</v>
          </cell>
          <cell r="K99">
            <v>50</v>
          </cell>
        </row>
        <row r="100">
          <cell r="D100" t="str">
            <v>随机橙色阵法碎片</v>
          </cell>
          <cell r="E100">
            <v>166.66666666666666</v>
          </cell>
          <cell r="F100">
            <v>1</v>
          </cell>
          <cell r="G100">
            <v>0.8</v>
          </cell>
          <cell r="H100">
            <v>0.5</v>
          </cell>
          <cell r="I100">
            <v>166.66666666666666</v>
          </cell>
          <cell r="J100">
            <v>133.33333333333334</v>
          </cell>
          <cell r="K100">
            <v>83.333333333333329</v>
          </cell>
        </row>
        <row r="101">
          <cell r="D101" t="str">
            <v>随机红色阵法碎片</v>
          </cell>
          <cell r="E101">
            <v>500</v>
          </cell>
          <cell r="F101">
            <v>2</v>
          </cell>
          <cell r="G101">
            <v>1.5</v>
          </cell>
          <cell r="H101">
            <v>1</v>
          </cell>
          <cell r="I101">
            <v>1000</v>
          </cell>
          <cell r="J101">
            <v>750</v>
          </cell>
          <cell r="K101">
            <v>500</v>
          </cell>
        </row>
        <row r="102">
          <cell r="F102">
            <v>1</v>
          </cell>
          <cell r="G102">
            <v>1</v>
          </cell>
          <cell r="H102">
            <v>1</v>
          </cell>
          <cell r="I102" t="str">
            <v/>
          </cell>
          <cell r="J102" t="str">
            <v/>
          </cell>
          <cell r="K102" t="str">
            <v/>
          </cell>
        </row>
        <row r="103">
          <cell r="D103" t="str">
            <v>指定蓝色阵法</v>
          </cell>
          <cell r="E103">
            <v>100</v>
          </cell>
          <cell r="F103">
            <v>1</v>
          </cell>
          <cell r="G103">
            <v>1</v>
          </cell>
          <cell r="H103">
            <v>1</v>
          </cell>
          <cell r="I103">
            <v>100</v>
          </cell>
          <cell r="J103">
            <v>100</v>
          </cell>
          <cell r="K103">
            <v>100</v>
          </cell>
        </row>
        <row r="104">
          <cell r="D104" t="str">
            <v>指定紫色阵法</v>
          </cell>
          <cell r="E104">
            <v>1000</v>
          </cell>
          <cell r="F104">
            <v>1.5</v>
          </cell>
          <cell r="G104">
            <v>1</v>
          </cell>
          <cell r="H104">
            <v>1</v>
          </cell>
          <cell r="I104">
            <v>1500</v>
          </cell>
          <cell r="J104">
            <v>1000</v>
          </cell>
          <cell r="K104">
            <v>1000</v>
          </cell>
        </row>
        <row r="105">
          <cell r="D105" t="str">
            <v>指定橙色阵法</v>
          </cell>
          <cell r="E105">
            <v>5000</v>
          </cell>
          <cell r="F105">
            <v>2</v>
          </cell>
          <cell r="G105">
            <v>1.5</v>
          </cell>
          <cell r="H105">
            <v>1</v>
          </cell>
          <cell r="I105">
            <v>10000</v>
          </cell>
          <cell r="J105">
            <v>7500</v>
          </cell>
          <cell r="K105">
            <v>5000</v>
          </cell>
        </row>
        <row r="106">
          <cell r="D106" t="str">
            <v>指定红色阵法</v>
          </cell>
          <cell r="E106">
            <v>25000</v>
          </cell>
          <cell r="F106">
            <v>2</v>
          </cell>
          <cell r="G106">
            <v>1.5</v>
          </cell>
          <cell r="H106">
            <v>1</v>
          </cell>
          <cell r="I106">
            <v>50000</v>
          </cell>
          <cell r="J106">
            <v>37500</v>
          </cell>
          <cell r="K106">
            <v>25000</v>
          </cell>
        </row>
        <row r="107">
          <cell r="F107">
            <v>1</v>
          </cell>
          <cell r="G107">
            <v>1</v>
          </cell>
          <cell r="H107">
            <v>1</v>
          </cell>
          <cell r="I107" t="str">
            <v/>
          </cell>
          <cell r="J107" t="str">
            <v/>
          </cell>
          <cell r="K107" t="str">
            <v/>
          </cell>
        </row>
        <row r="108">
          <cell r="D108" t="str">
            <v>指定紫色阵法碎片</v>
          </cell>
          <cell r="E108">
            <v>100</v>
          </cell>
          <cell r="F108">
            <v>1.5</v>
          </cell>
          <cell r="G108">
            <v>1</v>
          </cell>
          <cell r="H108">
            <v>1</v>
          </cell>
          <cell r="I108">
            <v>150</v>
          </cell>
          <cell r="J108">
            <v>100</v>
          </cell>
          <cell r="K108">
            <v>100</v>
          </cell>
        </row>
        <row r="109">
          <cell r="D109" t="str">
            <v>指定橙色阵法碎片</v>
          </cell>
          <cell r="E109">
            <v>166.66666666666666</v>
          </cell>
          <cell r="F109">
            <v>2</v>
          </cell>
          <cell r="G109">
            <v>1.5</v>
          </cell>
          <cell r="H109">
            <v>1</v>
          </cell>
          <cell r="I109">
            <v>333.33333333333331</v>
          </cell>
          <cell r="J109">
            <v>250</v>
          </cell>
          <cell r="K109">
            <v>166.66666666666666</v>
          </cell>
        </row>
        <row r="110">
          <cell r="D110" t="str">
            <v>指定红色阵法碎片</v>
          </cell>
          <cell r="E110">
            <v>500</v>
          </cell>
          <cell r="F110">
            <v>2</v>
          </cell>
          <cell r="G110">
            <v>1.5</v>
          </cell>
          <cell r="H110">
            <v>1</v>
          </cell>
          <cell r="I110">
            <v>1000</v>
          </cell>
          <cell r="J110">
            <v>750</v>
          </cell>
          <cell r="K110">
            <v>500</v>
          </cell>
        </row>
        <row r="111">
          <cell r="F111">
            <v>1</v>
          </cell>
          <cell r="G111">
            <v>1</v>
          </cell>
          <cell r="H111">
            <v>1</v>
          </cell>
          <cell r="I111" t="str">
            <v/>
          </cell>
          <cell r="J111" t="str">
            <v/>
          </cell>
          <cell r="K111" t="str">
            <v/>
          </cell>
        </row>
        <row r="112">
          <cell r="D112" t="str">
            <v>阵意</v>
          </cell>
          <cell r="E112">
            <v>100</v>
          </cell>
          <cell r="F112">
            <v>1</v>
          </cell>
          <cell r="G112">
            <v>1</v>
          </cell>
          <cell r="H112">
            <v>1</v>
          </cell>
          <cell r="I112">
            <v>100</v>
          </cell>
          <cell r="J112">
            <v>100</v>
          </cell>
          <cell r="K112">
            <v>100</v>
          </cell>
        </row>
        <row r="113">
          <cell r="D113" t="str">
            <v>阵法心得</v>
          </cell>
          <cell r="E113">
            <v>100</v>
          </cell>
          <cell r="F113">
            <v>1</v>
          </cell>
          <cell r="G113">
            <v>1</v>
          </cell>
          <cell r="H113">
            <v>1</v>
          </cell>
          <cell r="I113">
            <v>100</v>
          </cell>
          <cell r="J113">
            <v>100</v>
          </cell>
          <cell r="K113">
            <v>100</v>
          </cell>
        </row>
        <row r="114">
          <cell r="D114" t="str">
            <v>1级阵旗</v>
          </cell>
          <cell r="E114">
            <v>11</v>
          </cell>
          <cell r="F114">
            <v>1</v>
          </cell>
          <cell r="G114">
            <v>1</v>
          </cell>
          <cell r="H114">
            <v>1</v>
          </cell>
          <cell r="I114">
            <v>11</v>
          </cell>
          <cell r="J114">
            <v>11</v>
          </cell>
          <cell r="K114">
            <v>11</v>
          </cell>
        </row>
        <row r="115">
          <cell r="D115" t="str">
            <v>2级阵旗</v>
          </cell>
          <cell r="E115">
            <v>143</v>
          </cell>
          <cell r="F115">
            <v>1</v>
          </cell>
          <cell r="G115">
            <v>1</v>
          </cell>
          <cell r="H115">
            <v>1</v>
          </cell>
          <cell r="I115">
            <v>143</v>
          </cell>
          <cell r="J115">
            <v>143</v>
          </cell>
          <cell r="K115">
            <v>143</v>
          </cell>
        </row>
        <row r="116">
          <cell r="D116" t="str">
            <v>3级阵旗</v>
          </cell>
          <cell r="E116">
            <v>935</v>
          </cell>
          <cell r="F116">
            <v>1</v>
          </cell>
          <cell r="G116">
            <v>1</v>
          </cell>
          <cell r="H116">
            <v>1</v>
          </cell>
          <cell r="I116">
            <v>935</v>
          </cell>
          <cell r="J116">
            <v>935</v>
          </cell>
          <cell r="K116">
            <v>935</v>
          </cell>
        </row>
        <row r="117">
          <cell r="D117" t="str">
            <v>4级阵旗</v>
          </cell>
          <cell r="E117">
            <v>4895</v>
          </cell>
          <cell r="F117">
            <v>1</v>
          </cell>
          <cell r="G117">
            <v>1</v>
          </cell>
          <cell r="H117">
            <v>1</v>
          </cell>
          <cell r="I117">
            <v>4895</v>
          </cell>
          <cell r="J117">
            <v>4895</v>
          </cell>
          <cell r="K117">
            <v>4895</v>
          </cell>
        </row>
        <row r="118">
          <cell r="D118" t="str">
            <v>5级阵旗</v>
          </cell>
          <cell r="E118">
            <v>22495</v>
          </cell>
          <cell r="F118">
            <v>1</v>
          </cell>
          <cell r="G118">
            <v>1</v>
          </cell>
          <cell r="H118">
            <v>1</v>
          </cell>
          <cell r="I118">
            <v>22495</v>
          </cell>
          <cell r="J118">
            <v>22495</v>
          </cell>
          <cell r="K118">
            <v>22495</v>
          </cell>
        </row>
        <row r="119">
          <cell r="D119" t="str">
            <v>6级阵旗</v>
          </cell>
          <cell r="E119">
            <v>57695</v>
          </cell>
          <cell r="F119">
            <v>1</v>
          </cell>
          <cell r="G119">
            <v>1</v>
          </cell>
          <cell r="H119">
            <v>1</v>
          </cell>
          <cell r="I119">
            <v>57695</v>
          </cell>
          <cell r="J119">
            <v>57695</v>
          </cell>
          <cell r="K119">
            <v>57695</v>
          </cell>
        </row>
        <row r="120">
          <cell r="D120" t="str">
            <v>7级阵旗</v>
          </cell>
          <cell r="E120">
            <v>114895</v>
          </cell>
          <cell r="F120">
            <v>1</v>
          </cell>
          <cell r="G120">
            <v>1</v>
          </cell>
          <cell r="H120">
            <v>1</v>
          </cell>
          <cell r="I120">
            <v>114895</v>
          </cell>
          <cell r="J120">
            <v>114895</v>
          </cell>
          <cell r="K120">
            <v>114895</v>
          </cell>
        </row>
        <row r="121">
          <cell r="D121" t="str">
            <v>8级阵旗</v>
          </cell>
          <cell r="E121">
            <v>200695</v>
          </cell>
          <cell r="F121">
            <v>1</v>
          </cell>
          <cell r="G121">
            <v>1</v>
          </cell>
          <cell r="H121">
            <v>1</v>
          </cell>
          <cell r="I121">
            <v>200695</v>
          </cell>
          <cell r="J121">
            <v>200695</v>
          </cell>
          <cell r="K121">
            <v>200695</v>
          </cell>
        </row>
        <row r="122">
          <cell r="D122" t="str">
            <v>9级阵旗</v>
          </cell>
          <cell r="E122">
            <v>321695</v>
          </cell>
          <cell r="F122">
            <v>1</v>
          </cell>
          <cell r="G122">
            <v>1</v>
          </cell>
          <cell r="H122">
            <v>1</v>
          </cell>
          <cell r="I122">
            <v>321695</v>
          </cell>
          <cell r="J122">
            <v>321695</v>
          </cell>
          <cell r="K122">
            <v>321695</v>
          </cell>
        </row>
        <row r="123">
          <cell r="I123" t="str">
            <v/>
          </cell>
          <cell r="J123" t="str">
            <v/>
          </cell>
          <cell r="K123" t="str">
            <v/>
          </cell>
        </row>
        <row r="124">
          <cell r="I124" t="str">
            <v/>
          </cell>
          <cell r="J124" t="str">
            <v/>
          </cell>
          <cell r="K124" t="str">
            <v/>
          </cell>
        </row>
        <row r="125">
          <cell r="C125"/>
          <cell r="D125" t="str">
            <v>普通随机图纸</v>
          </cell>
          <cell r="E125">
            <v>50</v>
          </cell>
          <cell r="F125">
            <v>1</v>
          </cell>
          <cell r="G125">
            <v>0.2</v>
          </cell>
          <cell r="H125">
            <v>0.2</v>
          </cell>
          <cell r="I125">
            <v>50</v>
          </cell>
          <cell r="J125">
            <v>10</v>
          </cell>
          <cell r="K125">
            <v>10</v>
          </cell>
        </row>
        <row r="126">
          <cell r="C126"/>
          <cell r="D126" t="str">
            <v>精良随机图纸</v>
          </cell>
          <cell r="E126">
            <v>190</v>
          </cell>
          <cell r="F126">
            <v>1</v>
          </cell>
          <cell r="G126">
            <v>0.2</v>
          </cell>
          <cell r="H126">
            <v>0.2</v>
          </cell>
          <cell r="I126">
            <v>190</v>
          </cell>
          <cell r="J126">
            <v>38</v>
          </cell>
          <cell r="K126">
            <v>38</v>
          </cell>
        </row>
        <row r="127">
          <cell r="C127"/>
          <cell r="D127" t="str">
            <v>优质随机图纸</v>
          </cell>
          <cell r="E127">
            <v>675</v>
          </cell>
          <cell r="F127">
            <v>1</v>
          </cell>
          <cell r="G127">
            <v>1</v>
          </cell>
          <cell r="H127">
            <v>0.18518518518518517</v>
          </cell>
          <cell r="I127">
            <v>675</v>
          </cell>
          <cell r="J127">
            <v>675</v>
          </cell>
          <cell r="K127">
            <v>125</v>
          </cell>
        </row>
        <row r="128">
          <cell r="D128" t="str">
            <v>珍稀随机图纸</v>
          </cell>
          <cell r="E128">
            <v>975</v>
          </cell>
          <cell r="F128">
            <v>1</v>
          </cell>
          <cell r="G128">
            <v>1</v>
          </cell>
          <cell r="H128">
            <v>1</v>
          </cell>
          <cell r="I128">
            <v>975</v>
          </cell>
          <cell r="J128">
            <v>975</v>
          </cell>
          <cell r="K128">
            <v>975</v>
          </cell>
        </row>
        <row r="129">
          <cell r="D129" t="str">
            <v>传世随机图纸</v>
          </cell>
          <cell r="E129">
            <v>2800</v>
          </cell>
          <cell r="F129">
            <v>1</v>
          </cell>
          <cell r="G129">
            <v>1</v>
          </cell>
          <cell r="H129">
            <v>1</v>
          </cell>
          <cell r="I129">
            <v>2800</v>
          </cell>
          <cell r="J129">
            <v>2800</v>
          </cell>
          <cell r="K129">
            <v>2800</v>
          </cell>
        </row>
        <row r="130">
          <cell r="D130" t="str">
            <v>传奇随机图纸</v>
          </cell>
          <cell r="E130">
            <v>4000</v>
          </cell>
          <cell r="F130">
            <v>1</v>
          </cell>
          <cell r="G130">
            <v>1</v>
          </cell>
          <cell r="H130">
            <v>1</v>
          </cell>
          <cell r="I130">
            <v>4000</v>
          </cell>
          <cell r="J130">
            <v>4000</v>
          </cell>
          <cell r="K130">
            <v>4000</v>
          </cell>
        </row>
        <row r="131">
          <cell r="C131"/>
          <cell r="D131" t="str">
            <v>普通装备图纸</v>
          </cell>
          <cell r="E131">
            <v>50</v>
          </cell>
          <cell r="F131">
            <v>1</v>
          </cell>
          <cell r="G131">
            <v>0.2</v>
          </cell>
          <cell r="H131">
            <v>0.2</v>
          </cell>
          <cell r="I131">
            <v>50</v>
          </cell>
          <cell r="J131">
            <v>10</v>
          </cell>
          <cell r="K131">
            <v>10</v>
          </cell>
        </row>
        <row r="132">
          <cell r="C132"/>
          <cell r="D132" t="str">
            <v>精良装备图纸</v>
          </cell>
          <cell r="E132">
            <v>310</v>
          </cell>
          <cell r="F132">
            <v>1</v>
          </cell>
          <cell r="G132">
            <v>0.2</v>
          </cell>
          <cell r="H132">
            <v>0.2</v>
          </cell>
          <cell r="I132">
            <v>310</v>
          </cell>
          <cell r="J132">
            <v>62</v>
          </cell>
          <cell r="K132">
            <v>62</v>
          </cell>
        </row>
        <row r="133">
          <cell r="C133"/>
          <cell r="D133" t="str">
            <v>优质装备图纸</v>
          </cell>
          <cell r="E133">
            <v>1525</v>
          </cell>
          <cell r="F133">
            <v>1</v>
          </cell>
          <cell r="G133">
            <v>1</v>
          </cell>
          <cell r="H133">
            <v>0.18032786885245902</v>
          </cell>
          <cell r="I133">
            <v>1525</v>
          </cell>
          <cell r="J133">
            <v>1525</v>
          </cell>
          <cell r="K133">
            <v>275</v>
          </cell>
        </row>
        <row r="134">
          <cell r="D134" t="str">
            <v>珍稀装备图纸</v>
          </cell>
          <cell r="E134">
            <v>2325</v>
          </cell>
          <cell r="F134">
            <v>1</v>
          </cell>
          <cell r="G134">
            <v>1</v>
          </cell>
          <cell r="H134">
            <v>1</v>
          </cell>
          <cell r="I134">
            <v>2325</v>
          </cell>
          <cell r="J134">
            <v>2325</v>
          </cell>
          <cell r="K134">
            <v>2325</v>
          </cell>
        </row>
        <row r="135">
          <cell r="D135" t="str">
            <v>传世装备图纸</v>
          </cell>
          <cell r="E135">
            <v>5600</v>
          </cell>
          <cell r="F135">
            <v>1</v>
          </cell>
          <cell r="G135">
            <v>1</v>
          </cell>
          <cell r="H135">
            <v>1</v>
          </cell>
          <cell r="I135">
            <v>5600</v>
          </cell>
          <cell r="J135">
            <v>5600</v>
          </cell>
          <cell r="K135">
            <v>5600</v>
          </cell>
        </row>
        <row r="136">
          <cell r="D136" t="str">
            <v>传奇装备图纸</v>
          </cell>
          <cell r="E136">
            <v>10400</v>
          </cell>
          <cell r="F136">
            <v>1</v>
          </cell>
          <cell r="G136">
            <v>1</v>
          </cell>
          <cell r="H136">
            <v>1</v>
          </cell>
          <cell r="I136">
            <v>10400</v>
          </cell>
          <cell r="J136">
            <v>10400</v>
          </cell>
          <cell r="K136">
            <v>10400</v>
          </cell>
        </row>
        <row r="137">
          <cell r="I137" t="str">
            <v/>
          </cell>
          <cell r="J137" t="str">
            <v/>
          </cell>
          <cell r="K137" t="str">
            <v/>
          </cell>
        </row>
        <row r="138">
          <cell r="D138" t="str">
            <v>残破磨石</v>
          </cell>
          <cell r="E138">
            <v>10</v>
          </cell>
          <cell r="F138">
            <v>1</v>
          </cell>
          <cell r="G138">
            <v>1</v>
          </cell>
          <cell r="H138">
            <v>1</v>
          </cell>
          <cell r="I138">
            <v>10</v>
          </cell>
          <cell r="J138">
            <v>10</v>
          </cell>
          <cell r="K138">
            <v>10</v>
          </cell>
        </row>
        <row r="139">
          <cell r="D139" t="str">
            <v>普通磨石</v>
          </cell>
          <cell r="E139">
            <v>50</v>
          </cell>
          <cell r="F139">
            <v>1</v>
          </cell>
          <cell r="G139">
            <v>1</v>
          </cell>
          <cell r="H139">
            <v>1</v>
          </cell>
          <cell r="I139">
            <v>50</v>
          </cell>
          <cell r="J139">
            <v>50</v>
          </cell>
          <cell r="K139">
            <v>50</v>
          </cell>
        </row>
        <row r="140">
          <cell r="D140" t="str">
            <v>精良磨石</v>
          </cell>
          <cell r="E140">
            <v>100</v>
          </cell>
          <cell r="F140">
            <v>1</v>
          </cell>
          <cell r="G140">
            <v>1</v>
          </cell>
          <cell r="H140">
            <v>1</v>
          </cell>
          <cell r="I140">
            <v>100</v>
          </cell>
          <cell r="J140">
            <v>100</v>
          </cell>
          <cell r="K140">
            <v>100</v>
          </cell>
        </row>
        <row r="141">
          <cell r="D141" t="str">
            <v>优质磨石</v>
          </cell>
          <cell r="E141">
            <v>200</v>
          </cell>
          <cell r="F141">
            <v>1</v>
          </cell>
          <cell r="G141">
            <v>1</v>
          </cell>
          <cell r="H141">
            <v>1</v>
          </cell>
          <cell r="I141">
            <v>200</v>
          </cell>
          <cell r="J141">
            <v>200</v>
          </cell>
          <cell r="K141">
            <v>200</v>
          </cell>
        </row>
        <row r="142">
          <cell r="D142" t="str">
            <v>传世磨石</v>
          </cell>
          <cell r="E142">
            <v>400</v>
          </cell>
          <cell r="F142">
            <v>1</v>
          </cell>
          <cell r="G142">
            <v>1</v>
          </cell>
          <cell r="H142">
            <v>1</v>
          </cell>
          <cell r="I142">
            <v>400</v>
          </cell>
          <cell r="J142">
            <v>400</v>
          </cell>
          <cell r="K142">
            <v>400</v>
          </cell>
        </row>
        <row r="143">
          <cell r="I143" t="str">
            <v/>
          </cell>
          <cell r="J143" t="str">
            <v/>
          </cell>
          <cell r="K143" t="str">
            <v/>
          </cell>
        </row>
        <row r="144">
          <cell r="D144" t="str">
            <v>普通兵装材料</v>
          </cell>
          <cell r="E144">
            <v>10</v>
          </cell>
          <cell r="F144">
            <v>1</v>
          </cell>
          <cell r="G144">
            <v>0.2</v>
          </cell>
          <cell r="H144">
            <v>0.2</v>
          </cell>
          <cell r="I144">
            <v>10</v>
          </cell>
          <cell r="J144">
            <v>2</v>
          </cell>
          <cell r="K144">
            <v>2</v>
          </cell>
        </row>
        <row r="145">
          <cell r="D145" t="str">
            <v>精良兵装材料</v>
          </cell>
          <cell r="E145">
            <v>19</v>
          </cell>
          <cell r="F145">
            <v>1</v>
          </cell>
          <cell r="G145">
            <v>0.19999999999999998</v>
          </cell>
          <cell r="H145">
            <v>0.19999999999999998</v>
          </cell>
          <cell r="I145">
            <v>19</v>
          </cell>
          <cell r="J145">
            <v>3.8</v>
          </cell>
          <cell r="K145">
            <v>3.8</v>
          </cell>
        </row>
        <row r="146">
          <cell r="D146" t="str">
            <v>优质兵装材料</v>
          </cell>
          <cell r="E146">
            <v>22.5</v>
          </cell>
          <cell r="F146">
            <v>1</v>
          </cell>
          <cell r="G146">
            <v>1</v>
          </cell>
          <cell r="H146">
            <v>0.18533333333333332</v>
          </cell>
          <cell r="I146">
            <v>22.5</v>
          </cell>
          <cell r="J146">
            <v>22.5</v>
          </cell>
          <cell r="K146">
            <v>4.17</v>
          </cell>
        </row>
        <row r="147">
          <cell r="D147" t="str">
            <v>传世兵装材料</v>
          </cell>
          <cell r="E147">
            <v>56</v>
          </cell>
          <cell r="F147">
            <v>1</v>
          </cell>
          <cell r="G147">
            <v>1</v>
          </cell>
          <cell r="H147">
            <v>1</v>
          </cell>
          <cell r="I147">
            <v>56</v>
          </cell>
          <cell r="J147">
            <v>56</v>
          </cell>
          <cell r="K147">
            <v>56</v>
          </cell>
        </row>
        <row r="148">
          <cell r="I148" t="str">
            <v/>
          </cell>
          <cell r="J148" t="str">
            <v/>
          </cell>
          <cell r="K148" t="str">
            <v/>
          </cell>
        </row>
        <row r="149">
          <cell r="D149" t="str">
            <v>普通兵装</v>
          </cell>
          <cell r="E149">
            <v>100</v>
          </cell>
          <cell r="F149">
            <v>1</v>
          </cell>
          <cell r="G149">
            <v>0.2</v>
          </cell>
          <cell r="H149">
            <v>0.2</v>
          </cell>
          <cell r="I149">
            <v>100</v>
          </cell>
          <cell r="J149">
            <v>20</v>
          </cell>
          <cell r="K149">
            <v>20</v>
          </cell>
        </row>
        <row r="150">
          <cell r="D150" t="str">
            <v>精良兵装</v>
          </cell>
          <cell r="E150">
            <v>500</v>
          </cell>
          <cell r="F150">
            <v>1</v>
          </cell>
          <cell r="G150">
            <v>0.2</v>
          </cell>
          <cell r="H150">
            <v>0.2</v>
          </cell>
          <cell r="I150">
            <v>500</v>
          </cell>
          <cell r="J150">
            <v>100</v>
          </cell>
          <cell r="K150">
            <v>100</v>
          </cell>
        </row>
        <row r="151">
          <cell r="D151" t="str">
            <v>优质兵装</v>
          </cell>
          <cell r="E151">
            <v>2000</v>
          </cell>
          <cell r="F151">
            <v>1</v>
          </cell>
          <cell r="G151">
            <v>1</v>
          </cell>
          <cell r="H151">
            <v>0.2</v>
          </cell>
          <cell r="I151">
            <v>2000</v>
          </cell>
          <cell r="J151">
            <v>2000</v>
          </cell>
          <cell r="K151">
            <v>400</v>
          </cell>
        </row>
        <row r="152">
          <cell r="D152" t="str">
            <v>传奇优质兵装</v>
          </cell>
          <cell r="E152">
            <v>4000</v>
          </cell>
          <cell r="F152">
            <v>1</v>
          </cell>
          <cell r="G152">
            <v>1</v>
          </cell>
          <cell r="H152">
            <v>1</v>
          </cell>
          <cell r="I152">
            <v>4000</v>
          </cell>
          <cell r="J152">
            <v>4000</v>
          </cell>
          <cell r="K152">
            <v>4000</v>
          </cell>
        </row>
        <row r="153">
          <cell r="D153" t="str">
            <v>传世兵装</v>
          </cell>
          <cell r="E153">
            <v>6000</v>
          </cell>
          <cell r="F153">
            <v>1</v>
          </cell>
          <cell r="G153">
            <v>1</v>
          </cell>
          <cell r="H153">
            <v>1</v>
          </cell>
          <cell r="I153">
            <v>6000</v>
          </cell>
          <cell r="J153">
            <v>6000</v>
          </cell>
          <cell r="K153">
            <v>6000</v>
          </cell>
        </row>
        <row r="154">
          <cell r="D154" t="str">
            <v>传奇传世兵装</v>
          </cell>
          <cell r="E154">
            <v>30000</v>
          </cell>
          <cell r="F154">
            <v>1</v>
          </cell>
          <cell r="G154">
            <v>1</v>
          </cell>
          <cell r="H154">
            <v>1</v>
          </cell>
          <cell r="I154">
            <v>30000</v>
          </cell>
          <cell r="J154">
            <v>30000</v>
          </cell>
          <cell r="K154">
            <v>30000</v>
          </cell>
        </row>
        <row r="155">
          <cell r="D155" t="str">
            <v>优质兵装自选碎片</v>
          </cell>
          <cell r="E155">
            <v>66.666666666666671</v>
          </cell>
          <cell r="F155">
            <v>1</v>
          </cell>
          <cell r="G155">
            <v>1</v>
          </cell>
          <cell r="H155">
            <v>0.2</v>
          </cell>
          <cell r="I155">
            <v>66.666666666666671</v>
          </cell>
          <cell r="J155">
            <v>66.666666666666671</v>
          </cell>
          <cell r="K155">
            <v>13.333333333333336</v>
          </cell>
        </row>
        <row r="156">
          <cell r="D156" t="str">
            <v>珍稀兵装自选碎片</v>
          </cell>
          <cell r="E156">
            <v>133.33333333333334</v>
          </cell>
          <cell r="F156">
            <v>1</v>
          </cell>
          <cell r="G156">
            <v>1</v>
          </cell>
          <cell r="H156">
            <v>1</v>
          </cell>
          <cell r="I156">
            <v>133.33333333333334</v>
          </cell>
          <cell r="J156">
            <v>133.33333333333334</v>
          </cell>
          <cell r="K156">
            <v>133.33333333333334</v>
          </cell>
        </row>
        <row r="157">
          <cell r="D157" t="str">
            <v>传世兵装自选碎片</v>
          </cell>
          <cell r="E157">
            <v>120</v>
          </cell>
          <cell r="F157">
            <v>1</v>
          </cell>
          <cell r="G157">
            <v>1</v>
          </cell>
          <cell r="H157">
            <v>1</v>
          </cell>
          <cell r="I157">
            <v>120</v>
          </cell>
          <cell r="J157">
            <v>120</v>
          </cell>
          <cell r="K157">
            <v>120</v>
          </cell>
        </row>
        <row r="158">
          <cell r="D158" t="str">
            <v>传奇兵装自选碎片</v>
          </cell>
          <cell r="E158">
            <v>600</v>
          </cell>
          <cell r="F158">
            <v>1</v>
          </cell>
          <cell r="G158">
            <v>1</v>
          </cell>
          <cell r="H158">
            <v>1</v>
          </cell>
          <cell r="I158">
            <v>600</v>
          </cell>
          <cell r="J158">
            <v>600</v>
          </cell>
          <cell r="K158">
            <v>600</v>
          </cell>
        </row>
        <row r="159">
          <cell r="I159" t="str">
            <v/>
          </cell>
          <cell r="J159" t="str">
            <v/>
          </cell>
          <cell r="K159" t="str">
            <v/>
          </cell>
        </row>
        <row r="160">
          <cell r="D160" t="str">
            <v>随机紫色藏品</v>
          </cell>
          <cell r="E160">
            <v>300</v>
          </cell>
          <cell r="F160">
            <v>1</v>
          </cell>
          <cell r="G160">
            <v>1</v>
          </cell>
          <cell r="H160">
            <v>1</v>
          </cell>
          <cell r="I160">
            <v>300</v>
          </cell>
          <cell r="J160">
            <v>300</v>
          </cell>
          <cell r="K160">
            <v>300</v>
          </cell>
        </row>
        <row r="161">
          <cell r="D161" t="str">
            <v>随机橙色藏品</v>
          </cell>
          <cell r="E161">
            <v>1000</v>
          </cell>
          <cell r="F161">
            <v>1</v>
          </cell>
          <cell r="G161">
            <v>1</v>
          </cell>
          <cell r="H161">
            <v>1</v>
          </cell>
          <cell r="I161">
            <v>1000</v>
          </cell>
          <cell r="J161">
            <v>1000</v>
          </cell>
          <cell r="K161">
            <v>1000</v>
          </cell>
        </row>
        <row r="162">
          <cell r="D162" t="str">
            <v>随机红色藏品</v>
          </cell>
          <cell r="E162">
            <v>5000</v>
          </cell>
          <cell r="F162">
            <v>1</v>
          </cell>
          <cell r="G162">
            <v>1</v>
          </cell>
          <cell r="H162">
            <v>1</v>
          </cell>
          <cell r="I162">
            <v>5000</v>
          </cell>
          <cell r="J162">
            <v>5000</v>
          </cell>
          <cell r="K162">
            <v>5000</v>
          </cell>
        </row>
        <row r="163">
          <cell r="D163" t="str">
            <v>指定紫色藏品</v>
          </cell>
          <cell r="E163">
            <v>1331</v>
          </cell>
          <cell r="F163">
            <v>1</v>
          </cell>
          <cell r="G163">
            <v>1</v>
          </cell>
          <cell r="H163">
            <v>1</v>
          </cell>
          <cell r="I163">
            <v>1331</v>
          </cell>
          <cell r="J163">
            <v>1331</v>
          </cell>
          <cell r="K163">
            <v>1331</v>
          </cell>
        </row>
        <row r="164">
          <cell r="D164" t="str">
            <v>指定橙色藏品</v>
          </cell>
          <cell r="E164">
            <v>13971</v>
          </cell>
          <cell r="F164">
            <v>1</v>
          </cell>
          <cell r="G164">
            <v>1</v>
          </cell>
          <cell r="H164">
            <v>1</v>
          </cell>
          <cell r="I164">
            <v>13971</v>
          </cell>
          <cell r="J164">
            <v>13971</v>
          </cell>
          <cell r="K164">
            <v>13971</v>
          </cell>
        </row>
        <row r="165">
          <cell r="D165" t="str">
            <v>指定红色藏品</v>
          </cell>
          <cell r="E165">
            <v>238993</v>
          </cell>
          <cell r="F165">
            <v>1</v>
          </cell>
          <cell r="G165">
            <v>1</v>
          </cell>
          <cell r="H165">
            <v>1</v>
          </cell>
          <cell r="I165">
            <v>238993</v>
          </cell>
          <cell r="J165">
            <v>238993</v>
          </cell>
          <cell r="K165">
            <v>238993</v>
          </cell>
        </row>
        <row r="166">
          <cell r="D166" t="str">
            <v>藏品币</v>
          </cell>
          <cell r="E166">
            <v>1</v>
          </cell>
          <cell r="F166">
            <v>1</v>
          </cell>
          <cell r="G166">
            <v>1</v>
          </cell>
          <cell r="H166">
            <v>1</v>
          </cell>
          <cell r="I166">
            <v>1</v>
          </cell>
          <cell r="J166">
            <v>1</v>
          </cell>
          <cell r="K166">
            <v>1</v>
          </cell>
        </row>
        <row r="167">
          <cell r="I167" t="str">
            <v/>
          </cell>
          <cell r="J167" t="str">
            <v/>
          </cell>
          <cell r="K167" t="str">
            <v/>
          </cell>
        </row>
        <row r="168">
          <cell r="D168" t="str">
            <v>门客经验</v>
          </cell>
          <cell r="E168">
            <v>3</v>
          </cell>
          <cell r="F168">
            <v>1</v>
          </cell>
          <cell r="G168">
            <v>1</v>
          </cell>
          <cell r="H168">
            <v>1</v>
          </cell>
          <cell r="I168">
            <v>3</v>
          </cell>
          <cell r="J168">
            <v>3</v>
          </cell>
          <cell r="K168">
            <v>3</v>
          </cell>
        </row>
        <row r="169">
          <cell r="D169" t="str">
            <v>阅历-懵懂</v>
          </cell>
          <cell r="E169">
            <v>3</v>
          </cell>
          <cell r="F169">
            <v>1</v>
          </cell>
          <cell r="G169">
            <v>1</v>
          </cell>
          <cell r="H169">
            <v>1</v>
          </cell>
          <cell r="I169">
            <v>3</v>
          </cell>
          <cell r="J169">
            <v>3</v>
          </cell>
          <cell r="K169">
            <v>3</v>
          </cell>
        </row>
        <row r="170">
          <cell r="D170" t="str">
            <v>阅历-机敏</v>
          </cell>
          <cell r="E170">
            <v>30</v>
          </cell>
          <cell r="F170">
            <v>1</v>
          </cell>
          <cell r="G170">
            <v>1</v>
          </cell>
          <cell r="H170">
            <v>1</v>
          </cell>
          <cell r="I170">
            <v>30</v>
          </cell>
          <cell r="J170">
            <v>30</v>
          </cell>
          <cell r="K170">
            <v>30</v>
          </cell>
        </row>
        <row r="171">
          <cell r="D171" t="str">
            <v>阅历-入世</v>
          </cell>
          <cell r="E171">
            <v>150</v>
          </cell>
          <cell r="F171">
            <v>1</v>
          </cell>
          <cell r="G171">
            <v>1</v>
          </cell>
          <cell r="H171">
            <v>1</v>
          </cell>
          <cell r="I171">
            <v>150</v>
          </cell>
          <cell r="J171">
            <v>150</v>
          </cell>
          <cell r="K171">
            <v>150</v>
          </cell>
        </row>
        <row r="172">
          <cell r="D172" t="str">
            <v>阅历-闻达</v>
          </cell>
          <cell r="E172">
            <v>300</v>
          </cell>
          <cell r="F172">
            <v>1</v>
          </cell>
          <cell r="G172">
            <v>1</v>
          </cell>
          <cell r="H172">
            <v>1</v>
          </cell>
          <cell r="I172">
            <v>300</v>
          </cell>
          <cell r="J172">
            <v>300</v>
          </cell>
          <cell r="K172">
            <v>300</v>
          </cell>
        </row>
        <row r="173">
          <cell r="D173" t="str">
            <v>阅历-出世</v>
          </cell>
          <cell r="E173">
            <v>3000</v>
          </cell>
          <cell r="F173">
            <v>1</v>
          </cell>
          <cell r="G173">
            <v>1</v>
          </cell>
          <cell r="H173">
            <v>1</v>
          </cell>
          <cell r="I173">
            <v>3000</v>
          </cell>
          <cell r="J173">
            <v>3000</v>
          </cell>
          <cell r="K173">
            <v>3000</v>
          </cell>
        </row>
        <row r="174">
          <cell r="I174" t="str">
            <v/>
          </cell>
          <cell r="J174" t="str">
            <v/>
          </cell>
          <cell r="K174" t="str">
            <v/>
          </cell>
        </row>
        <row r="175">
          <cell r="D175" t="str">
            <v>随机橙色门客碎片</v>
          </cell>
          <cell r="E175">
            <v>266.66666666666669</v>
          </cell>
          <cell r="F175">
            <v>1</v>
          </cell>
          <cell r="G175">
            <v>1</v>
          </cell>
          <cell r="H175">
            <v>1</v>
          </cell>
          <cell r="I175">
            <v>266.66666666666669</v>
          </cell>
          <cell r="J175">
            <v>266.66666666666669</v>
          </cell>
          <cell r="K175">
            <v>266.66666666666669</v>
          </cell>
        </row>
        <row r="176">
          <cell r="D176" t="str">
            <v>随机红色门客碎片</v>
          </cell>
          <cell r="E176">
            <v>400</v>
          </cell>
          <cell r="F176">
            <v>1</v>
          </cell>
          <cell r="G176">
            <v>1</v>
          </cell>
          <cell r="H176">
            <v>1</v>
          </cell>
          <cell r="I176">
            <v>400</v>
          </cell>
          <cell r="J176">
            <v>400</v>
          </cell>
          <cell r="K176">
            <v>400</v>
          </cell>
        </row>
        <row r="177">
          <cell r="I177" t="str">
            <v/>
          </cell>
          <cell r="J177" t="str">
            <v/>
          </cell>
          <cell r="K177" t="str">
            <v/>
          </cell>
        </row>
        <row r="178">
          <cell r="D178" t="str">
            <v>育马券</v>
          </cell>
          <cell r="E178">
            <v>1</v>
          </cell>
          <cell r="F178">
            <v>1</v>
          </cell>
          <cell r="G178">
            <v>1</v>
          </cell>
          <cell r="H178">
            <v>1</v>
          </cell>
          <cell r="I178">
            <v>1</v>
          </cell>
          <cell r="J178">
            <v>1</v>
          </cell>
          <cell r="K178">
            <v>1</v>
          </cell>
        </row>
        <row r="179">
          <cell r="D179" t="str">
            <v>荣誉马徽</v>
          </cell>
          <cell r="E179">
            <v>10</v>
          </cell>
          <cell r="F179">
            <v>1</v>
          </cell>
          <cell r="G179">
            <v>1</v>
          </cell>
          <cell r="H179">
            <v>1</v>
          </cell>
          <cell r="I179">
            <v>10</v>
          </cell>
          <cell r="J179">
            <v>10</v>
          </cell>
          <cell r="K179">
            <v>10</v>
          </cell>
        </row>
        <row r="180">
          <cell r="D180" t="str">
            <v>绿色马匹</v>
          </cell>
          <cell r="E180">
            <v>50</v>
          </cell>
          <cell r="F180">
            <v>1</v>
          </cell>
          <cell r="G180">
            <v>1</v>
          </cell>
          <cell r="H180">
            <v>1</v>
          </cell>
          <cell r="I180">
            <v>50</v>
          </cell>
          <cell r="J180">
            <v>50</v>
          </cell>
          <cell r="K180">
            <v>50</v>
          </cell>
        </row>
        <row r="181">
          <cell r="D181" t="str">
            <v>蓝色马匹</v>
          </cell>
          <cell r="E181">
            <v>150</v>
          </cell>
          <cell r="F181">
            <v>1</v>
          </cell>
          <cell r="G181">
            <v>1</v>
          </cell>
          <cell r="H181">
            <v>1</v>
          </cell>
          <cell r="I181">
            <v>150</v>
          </cell>
          <cell r="J181">
            <v>150</v>
          </cell>
          <cell r="K181">
            <v>150</v>
          </cell>
        </row>
        <row r="182">
          <cell r="D182" t="str">
            <v>紫色马匹</v>
          </cell>
          <cell r="E182">
            <v>500</v>
          </cell>
          <cell r="F182">
            <v>1</v>
          </cell>
          <cell r="G182">
            <v>1</v>
          </cell>
          <cell r="H182">
            <v>1</v>
          </cell>
          <cell r="I182">
            <v>500</v>
          </cell>
          <cell r="J182">
            <v>500</v>
          </cell>
          <cell r="K182">
            <v>500</v>
          </cell>
        </row>
        <row r="183">
          <cell r="D183" t="str">
            <v>橙色马匹</v>
          </cell>
          <cell r="E183">
            <v>2000</v>
          </cell>
          <cell r="F183">
            <v>1</v>
          </cell>
          <cell r="G183">
            <v>1</v>
          </cell>
          <cell r="H183">
            <v>1</v>
          </cell>
          <cell r="I183">
            <v>2000</v>
          </cell>
          <cell r="J183">
            <v>2000</v>
          </cell>
          <cell r="K183">
            <v>2000</v>
          </cell>
        </row>
        <row r="184">
          <cell r="D184" t="str">
            <v>红色马匹</v>
          </cell>
          <cell r="E184">
            <v>8000</v>
          </cell>
          <cell r="F184">
            <v>1</v>
          </cell>
          <cell r="G184">
            <v>1</v>
          </cell>
          <cell r="H184">
            <v>1</v>
          </cell>
          <cell r="I184">
            <v>8000</v>
          </cell>
          <cell r="J184">
            <v>8000</v>
          </cell>
          <cell r="K184">
            <v>8000</v>
          </cell>
        </row>
        <row r="185">
          <cell r="D185" t="str">
            <v>紫色马匹碎片</v>
          </cell>
          <cell r="E185">
            <v>50</v>
          </cell>
          <cell r="F185">
            <v>1</v>
          </cell>
          <cell r="G185">
            <v>1</v>
          </cell>
          <cell r="H185">
            <v>1</v>
          </cell>
          <cell r="I185">
            <v>50</v>
          </cell>
          <cell r="J185">
            <v>50</v>
          </cell>
          <cell r="K185">
            <v>50</v>
          </cell>
        </row>
        <row r="186">
          <cell r="D186" t="str">
            <v>橙色马匹碎片</v>
          </cell>
          <cell r="E186">
            <v>66.666666666666671</v>
          </cell>
          <cell r="F186">
            <v>1</v>
          </cell>
          <cell r="G186">
            <v>1</v>
          </cell>
          <cell r="H186">
            <v>1</v>
          </cell>
          <cell r="I186">
            <v>66.666666666666671</v>
          </cell>
          <cell r="J186">
            <v>66.666666666666671</v>
          </cell>
          <cell r="K186">
            <v>66.666666666666671</v>
          </cell>
        </row>
        <row r="187">
          <cell r="D187" t="str">
            <v>红色马匹碎片</v>
          </cell>
          <cell r="E187">
            <v>160</v>
          </cell>
          <cell r="F187">
            <v>1</v>
          </cell>
          <cell r="G187">
            <v>1</v>
          </cell>
          <cell r="H187">
            <v>1</v>
          </cell>
          <cell r="I187">
            <v>160</v>
          </cell>
          <cell r="J187">
            <v>160</v>
          </cell>
          <cell r="K187">
            <v>160</v>
          </cell>
        </row>
        <row r="188">
          <cell r="I188" t="str">
            <v/>
          </cell>
          <cell r="J188" t="str">
            <v/>
          </cell>
          <cell r="K188" t="str">
            <v/>
          </cell>
        </row>
        <row r="189">
          <cell r="D189" t="str">
            <v>140指定天赋点</v>
          </cell>
          <cell r="E189">
            <v>4320</v>
          </cell>
          <cell r="F189">
            <v>1</v>
          </cell>
          <cell r="G189">
            <v>1</v>
          </cell>
          <cell r="H189">
            <v>1</v>
          </cell>
          <cell r="I189">
            <v>4320</v>
          </cell>
          <cell r="J189">
            <v>4320</v>
          </cell>
          <cell r="K189">
            <v>4320</v>
          </cell>
        </row>
        <row r="190">
          <cell r="I190" t="str">
            <v/>
          </cell>
          <cell r="J190" t="str">
            <v/>
          </cell>
          <cell r="K190" t="str">
            <v/>
          </cell>
        </row>
        <row r="191">
          <cell r="D191" t="str">
            <v>1级随机宝石</v>
          </cell>
          <cell r="E191">
            <v>1</v>
          </cell>
          <cell r="F191">
            <v>1</v>
          </cell>
          <cell r="G191">
            <v>1</v>
          </cell>
          <cell r="H191">
            <v>1</v>
          </cell>
          <cell r="I191">
            <v>1</v>
          </cell>
          <cell r="J191">
            <v>1</v>
          </cell>
          <cell r="K191">
            <v>1</v>
          </cell>
        </row>
        <row r="192">
          <cell r="D192" t="str">
            <v>2级随机宝石</v>
          </cell>
          <cell r="E192">
            <v>6</v>
          </cell>
          <cell r="F192">
            <v>1</v>
          </cell>
          <cell r="G192">
            <v>1</v>
          </cell>
          <cell r="H192">
            <v>1</v>
          </cell>
          <cell r="I192">
            <v>6</v>
          </cell>
          <cell r="J192">
            <v>6</v>
          </cell>
          <cell r="K192">
            <v>6</v>
          </cell>
        </row>
        <row r="193">
          <cell r="D193" t="str">
            <v>3级随机宝石</v>
          </cell>
          <cell r="E193">
            <v>27</v>
          </cell>
          <cell r="F193">
            <v>1</v>
          </cell>
          <cell r="G193">
            <v>1</v>
          </cell>
          <cell r="H193">
            <v>1</v>
          </cell>
          <cell r="I193">
            <v>27</v>
          </cell>
          <cell r="J193">
            <v>27</v>
          </cell>
          <cell r="K193">
            <v>27</v>
          </cell>
        </row>
        <row r="194">
          <cell r="D194" t="str">
            <v>4级随机宝石</v>
          </cell>
          <cell r="E194">
            <v>100</v>
          </cell>
          <cell r="F194">
            <v>1</v>
          </cell>
          <cell r="G194">
            <v>1</v>
          </cell>
          <cell r="H194">
            <v>1</v>
          </cell>
          <cell r="I194">
            <v>100</v>
          </cell>
          <cell r="J194">
            <v>100</v>
          </cell>
          <cell r="K194">
            <v>100</v>
          </cell>
        </row>
        <row r="195">
          <cell r="D195" t="str">
            <v>5级随机宝石</v>
          </cell>
          <cell r="E195">
            <v>400</v>
          </cell>
          <cell r="F195">
            <v>1</v>
          </cell>
          <cell r="G195">
            <v>1</v>
          </cell>
          <cell r="H195">
            <v>1</v>
          </cell>
          <cell r="I195">
            <v>400</v>
          </cell>
          <cell r="J195">
            <v>400</v>
          </cell>
          <cell r="K195">
            <v>400</v>
          </cell>
        </row>
        <row r="196">
          <cell r="D196" t="str">
            <v>6级随机宝石</v>
          </cell>
          <cell r="E196">
            <v>1500</v>
          </cell>
          <cell r="F196">
            <v>1</v>
          </cell>
          <cell r="G196">
            <v>1</v>
          </cell>
          <cell r="H196">
            <v>1</v>
          </cell>
          <cell r="I196">
            <v>1500</v>
          </cell>
          <cell r="J196">
            <v>1500</v>
          </cell>
          <cell r="K196">
            <v>1500</v>
          </cell>
        </row>
        <row r="197">
          <cell r="D197" t="str">
            <v>7级随机宝石</v>
          </cell>
          <cell r="E197">
            <v>5000</v>
          </cell>
          <cell r="F197">
            <v>1</v>
          </cell>
          <cell r="G197">
            <v>1</v>
          </cell>
          <cell r="H197">
            <v>1</v>
          </cell>
          <cell r="I197">
            <v>5000</v>
          </cell>
          <cell r="J197">
            <v>5000</v>
          </cell>
          <cell r="K197">
            <v>5000</v>
          </cell>
        </row>
        <row r="198">
          <cell r="D198" t="str">
            <v>8级随机宝石</v>
          </cell>
          <cell r="E198">
            <v>18000</v>
          </cell>
          <cell r="F198">
            <v>1</v>
          </cell>
          <cell r="G198">
            <v>1</v>
          </cell>
          <cell r="H198">
            <v>1</v>
          </cell>
          <cell r="I198">
            <v>18000</v>
          </cell>
          <cell r="J198">
            <v>18000</v>
          </cell>
          <cell r="K198">
            <v>18000</v>
          </cell>
        </row>
        <row r="199">
          <cell r="D199" t="str">
            <v>9级随机宝石</v>
          </cell>
          <cell r="E199">
            <v>60000</v>
          </cell>
          <cell r="F199">
            <v>1</v>
          </cell>
          <cell r="G199">
            <v>1</v>
          </cell>
          <cell r="H199">
            <v>1</v>
          </cell>
          <cell r="I199">
            <v>60000</v>
          </cell>
          <cell r="J199">
            <v>60000</v>
          </cell>
          <cell r="K199">
            <v>60000</v>
          </cell>
        </row>
        <row r="200">
          <cell r="D200" t="str">
            <v>10级随机宝石</v>
          </cell>
          <cell r="E200">
            <v>180000</v>
          </cell>
          <cell r="F200">
            <v>1</v>
          </cell>
          <cell r="G200">
            <v>1</v>
          </cell>
          <cell r="H200">
            <v>1</v>
          </cell>
          <cell r="I200">
            <v>180000</v>
          </cell>
          <cell r="J200">
            <v>180000</v>
          </cell>
          <cell r="K200">
            <v>180000</v>
          </cell>
        </row>
        <row r="201">
          <cell r="D201" t="str">
            <v>11级随机宝石</v>
          </cell>
          <cell r="E201">
            <v>540000</v>
          </cell>
          <cell r="F201">
            <v>1</v>
          </cell>
          <cell r="G201">
            <v>1</v>
          </cell>
          <cell r="H201">
            <v>1</v>
          </cell>
          <cell r="I201">
            <v>540000</v>
          </cell>
          <cell r="J201">
            <v>540000</v>
          </cell>
          <cell r="K201">
            <v>540000</v>
          </cell>
        </row>
        <row r="202">
          <cell r="D202" t="str">
            <v>12级随机宝石</v>
          </cell>
          <cell r="E202">
            <v>1620000</v>
          </cell>
          <cell r="F202">
            <v>1</v>
          </cell>
          <cell r="G202">
            <v>1</v>
          </cell>
          <cell r="H202">
            <v>1</v>
          </cell>
          <cell r="I202">
            <v>1620000</v>
          </cell>
          <cell r="J202">
            <v>1620000</v>
          </cell>
          <cell r="K202">
            <v>1620000</v>
          </cell>
        </row>
        <row r="203">
          <cell r="D203" t="str">
            <v>13级随机宝石</v>
          </cell>
          <cell r="E203">
            <v>4860000</v>
          </cell>
          <cell r="F203">
            <v>1</v>
          </cell>
          <cell r="G203">
            <v>1</v>
          </cell>
          <cell r="H203">
            <v>1</v>
          </cell>
          <cell r="I203">
            <v>4860000</v>
          </cell>
          <cell r="J203">
            <v>4860000</v>
          </cell>
          <cell r="K203">
            <v>4860000</v>
          </cell>
        </row>
        <row r="204">
          <cell r="D204" t="str">
            <v>14级随机宝石</v>
          </cell>
          <cell r="E204">
            <v>14580000</v>
          </cell>
          <cell r="F204">
            <v>1</v>
          </cell>
          <cell r="G204">
            <v>1</v>
          </cell>
          <cell r="H204">
            <v>1</v>
          </cell>
          <cell r="I204">
            <v>14580000</v>
          </cell>
          <cell r="J204">
            <v>14580000</v>
          </cell>
          <cell r="K204">
            <v>14580000</v>
          </cell>
        </row>
        <row r="205">
          <cell r="D205" t="str">
            <v>15级随机宝石</v>
          </cell>
          <cell r="E205">
            <v>43740000</v>
          </cell>
          <cell r="F205">
            <v>1</v>
          </cell>
          <cell r="G205">
            <v>1</v>
          </cell>
          <cell r="H205">
            <v>1</v>
          </cell>
          <cell r="I205">
            <v>43740000</v>
          </cell>
          <cell r="J205">
            <v>43740000</v>
          </cell>
          <cell r="K205">
            <v>43740000</v>
          </cell>
        </row>
        <row r="206">
          <cell r="I206" t="str">
            <v/>
          </cell>
          <cell r="J206" t="str">
            <v/>
          </cell>
          <cell r="K206" t="str">
            <v/>
          </cell>
        </row>
        <row r="207">
          <cell r="D207" t="str">
            <v>血石</v>
          </cell>
          <cell r="E207">
            <v>0.5</v>
          </cell>
          <cell r="F207">
            <v>1</v>
          </cell>
          <cell r="G207">
            <v>1</v>
          </cell>
          <cell r="H207">
            <v>1</v>
          </cell>
          <cell r="I207">
            <v>0.5</v>
          </cell>
          <cell r="J207">
            <v>0.5</v>
          </cell>
          <cell r="K207">
            <v>0.5</v>
          </cell>
        </row>
        <row r="208">
          <cell r="D208" t="str">
            <v>血晶</v>
          </cell>
          <cell r="E208">
            <v>10</v>
          </cell>
          <cell r="F208">
            <v>1</v>
          </cell>
          <cell r="G208">
            <v>1</v>
          </cell>
          <cell r="H208">
            <v>1</v>
          </cell>
          <cell r="I208">
            <v>10</v>
          </cell>
          <cell r="J208">
            <v>10</v>
          </cell>
          <cell r="K208">
            <v>10</v>
          </cell>
        </row>
        <row r="209">
          <cell r="I209" t="str">
            <v/>
          </cell>
          <cell r="J209" t="str">
            <v/>
          </cell>
          <cell r="K209" t="str">
            <v/>
          </cell>
        </row>
        <row r="210">
          <cell r="D210" t="str">
            <v>蓝色提纯券</v>
          </cell>
          <cell r="E210">
            <v>100</v>
          </cell>
          <cell r="F210">
            <v>1</v>
          </cell>
          <cell r="G210">
            <v>1</v>
          </cell>
          <cell r="H210">
            <v>1</v>
          </cell>
          <cell r="I210">
            <v>100</v>
          </cell>
          <cell r="J210">
            <v>100</v>
          </cell>
          <cell r="K210">
            <v>100</v>
          </cell>
        </row>
        <row r="211">
          <cell r="D211" t="str">
            <v>紫色提纯券</v>
          </cell>
          <cell r="E211">
            <v>600</v>
          </cell>
          <cell r="F211">
            <v>1</v>
          </cell>
          <cell r="G211">
            <v>1</v>
          </cell>
          <cell r="H211">
            <v>1</v>
          </cell>
          <cell r="I211">
            <v>600</v>
          </cell>
          <cell r="J211">
            <v>600</v>
          </cell>
          <cell r="K211">
            <v>600</v>
          </cell>
        </row>
        <row r="212">
          <cell r="D212" t="str">
            <v>橙色提纯券</v>
          </cell>
          <cell r="E212">
            <v>4000</v>
          </cell>
          <cell r="F212">
            <v>1</v>
          </cell>
          <cell r="G212">
            <v>1</v>
          </cell>
          <cell r="H212">
            <v>1</v>
          </cell>
          <cell r="I212">
            <v>4000</v>
          </cell>
          <cell r="J212">
            <v>4000</v>
          </cell>
          <cell r="K212">
            <v>4000</v>
          </cell>
        </row>
        <row r="213">
          <cell r="I213" t="str">
            <v/>
          </cell>
          <cell r="J213" t="str">
            <v/>
          </cell>
          <cell r="K213" t="str">
            <v/>
          </cell>
        </row>
        <row r="214">
          <cell r="I214" t="str">
            <v/>
          </cell>
          <cell r="J214" t="str">
            <v/>
          </cell>
          <cell r="K214" t="str">
            <v/>
          </cell>
        </row>
        <row r="215">
          <cell r="I215" t="str">
            <v/>
          </cell>
          <cell r="J215" t="str">
            <v/>
          </cell>
          <cell r="K215" t="str">
            <v/>
          </cell>
        </row>
        <row r="216">
          <cell r="I216" t="str">
            <v/>
          </cell>
          <cell r="J216" t="str">
            <v/>
          </cell>
          <cell r="K216" t="str">
            <v/>
          </cell>
        </row>
        <row r="217">
          <cell r="I217" t="str">
            <v/>
          </cell>
          <cell r="J217" t="str">
            <v/>
          </cell>
          <cell r="K217" t="str">
            <v/>
          </cell>
        </row>
        <row r="218">
          <cell r="I218" t="str">
            <v/>
          </cell>
          <cell r="J218" t="str">
            <v/>
          </cell>
          <cell r="K218" t="str">
            <v/>
          </cell>
        </row>
        <row r="219">
          <cell r="I219" t="str">
            <v/>
          </cell>
          <cell r="J219" t="str">
            <v/>
          </cell>
          <cell r="K219" t="str">
            <v/>
          </cell>
        </row>
        <row r="220">
          <cell r="I220" t="str">
            <v/>
          </cell>
          <cell r="J220" t="str">
            <v/>
          </cell>
          <cell r="K220" t="str">
            <v/>
          </cell>
        </row>
        <row r="221">
          <cell r="C221">
            <v>21001</v>
          </cell>
          <cell r="D221" t="str">
            <v>一担粮食</v>
          </cell>
          <cell r="E221">
            <v>6</v>
          </cell>
          <cell r="F221">
            <v>1</v>
          </cell>
          <cell r="G221">
            <v>1</v>
          </cell>
          <cell r="H221">
            <v>0.3</v>
          </cell>
          <cell r="I221">
            <v>6</v>
          </cell>
          <cell r="J221">
            <v>6</v>
          </cell>
          <cell r="K221">
            <v>1.7999999999999998</v>
          </cell>
          <cell r="L221" t="str">
            <v>使用后获得10000安全粮食</v>
          </cell>
        </row>
        <row r="222">
          <cell r="C222">
            <v>21002</v>
          </cell>
          <cell r="D222" t="str">
            <v>一堆粮食</v>
          </cell>
          <cell r="E222">
            <v>20</v>
          </cell>
          <cell r="F222">
            <v>1</v>
          </cell>
          <cell r="G222">
            <v>1</v>
          </cell>
          <cell r="H222">
            <v>0.3</v>
          </cell>
          <cell r="I222">
            <v>20</v>
          </cell>
          <cell r="J222">
            <v>20</v>
          </cell>
          <cell r="K222">
            <v>6</v>
          </cell>
          <cell r="L222" t="str">
            <v>使用后获得50000安全粮食</v>
          </cell>
        </row>
        <row r="223">
          <cell r="C223">
            <v>21003</v>
          </cell>
          <cell r="D223" t="str">
            <v>一箱粮食</v>
          </cell>
          <cell r="E223">
            <v>45</v>
          </cell>
          <cell r="F223">
            <v>1.333</v>
          </cell>
          <cell r="G223">
            <v>1</v>
          </cell>
          <cell r="H223">
            <v>0.3</v>
          </cell>
          <cell r="I223">
            <v>59.984999999999999</v>
          </cell>
          <cell r="J223">
            <v>45</v>
          </cell>
          <cell r="K223">
            <v>13.5</v>
          </cell>
          <cell r="L223" t="str">
            <v>使用后获得150000安全粮食</v>
          </cell>
        </row>
        <row r="224">
          <cell r="C224">
            <v>21004</v>
          </cell>
          <cell r="D224" t="str">
            <v>一车粮食</v>
          </cell>
          <cell r="E224">
            <v>100</v>
          </cell>
          <cell r="F224">
            <v>2</v>
          </cell>
          <cell r="G224">
            <v>1</v>
          </cell>
          <cell r="H224">
            <v>0.3</v>
          </cell>
          <cell r="I224">
            <v>200</v>
          </cell>
          <cell r="J224">
            <v>100</v>
          </cell>
          <cell r="K224">
            <v>30</v>
          </cell>
          <cell r="L224" t="str">
            <v>使用后获得500000安全粮食</v>
          </cell>
        </row>
        <row r="225">
          <cell r="C225">
            <v>21005</v>
          </cell>
          <cell r="D225" t="str">
            <v>一担木材</v>
          </cell>
          <cell r="E225">
            <v>6</v>
          </cell>
          <cell r="F225">
            <v>1</v>
          </cell>
          <cell r="G225">
            <v>1</v>
          </cell>
          <cell r="H225">
            <v>0.3</v>
          </cell>
          <cell r="I225">
            <v>6</v>
          </cell>
          <cell r="J225">
            <v>6</v>
          </cell>
          <cell r="K225">
            <v>1.7999999999999998</v>
          </cell>
          <cell r="L225" t="str">
            <v>使用后获得10000安全木材</v>
          </cell>
        </row>
        <row r="226">
          <cell r="C226">
            <v>21006</v>
          </cell>
          <cell r="D226" t="str">
            <v>一堆木材</v>
          </cell>
          <cell r="E226">
            <v>20</v>
          </cell>
          <cell r="F226">
            <v>1</v>
          </cell>
          <cell r="G226">
            <v>1</v>
          </cell>
          <cell r="H226">
            <v>0.3</v>
          </cell>
          <cell r="I226">
            <v>20</v>
          </cell>
          <cell r="J226">
            <v>20</v>
          </cell>
          <cell r="K226">
            <v>6</v>
          </cell>
          <cell r="L226" t="str">
            <v>使用后获得50000安全木材</v>
          </cell>
        </row>
        <row r="227">
          <cell r="C227">
            <v>21007</v>
          </cell>
          <cell r="D227" t="str">
            <v>一箱木材</v>
          </cell>
          <cell r="E227">
            <v>45</v>
          </cell>
          <cell r="F227">
            <v>1.333</v>
          </cell>
          <cell r="G227">
            <v>1</v>
          </cell>
          <cell r="H227">
            <v>0.3</v>
          </cell>
          <cell r="I227">
            <v>59.984999999999999</v>
          </cell>
          <cell r="J227">
            <v>45</v>
          </cell>
          <cell r="K227">
            <v>13.5</v>
          </cell>
          <cell r="L227" t="str">
            <v>使用后获得150000安全木材</v>
          </cell>
        </row>
        <row r="228">
          <cell r="C228">
            <v>21008</v>
          </cell>
          <cell r="D228" t="str">
            <v>一车木材</v>
          </cell>
          <cell r="E228">
            <v>100</v>
          </cell>
          <cell r="F228">
            <v>2</v>
          </cell>
          <cell r="G228">
            <v>1</v>
          </cell>
          <cell r="H228">
            <v>0.3</v>
          </cell>
          <cell r="I228">
            <v>200</v>
          </cell>
          <cell r="J228">
            <v>100</v>
          </cell>
          <cell r="K228">
            <v>30</v>
          </cell>
          <cell r="L228" t="str">
            <v>使用后获得500000安全木材</v>
          </cell>
        </row>
        <row r="229">
          <cell r="C229">
            <v>21009</v>
          </cell>
          <cell r="D229" t="str">
            <v>一担石料</v>
          </cell>
          <cell r="E229">
            <v>6</v>
          </cell>
          <cell r="F229">
            <v>1</v>
          </cell>
          <cell r="G229">
            <v>1</v>
          </cell>
          <cell r="H229">
            <v>0.3</v>
          </cell>
          <cell r="I229">
            <v>6</v>
          </cell>
          <cell r="J229">
            <v>6</v>
          </cell>
          <cell r="K229">
            <v>1.7999999999999998</v>
          </cell>
          <cell r="L229" t="str">
            <v>使用后获得10000安全石料</v>
          </cell>
        </row>
        <row r="230">
          <cell r="C230">
            <v>21010</v>
          </cell>
          <cell r="D230" t="str">
            <v>一堆石料</v>
          </cell>
          <cell r="E230">
            <v>20</v>
          </cell>
          <cell r="F230">
            <v>1</v>
          </cell>
          <cell r="G230">
            <v>1</v>
          </cell>
          <cell r="H230">
            <v>0.3</v>
          </cell>
          <cell r="I230">
            <v>20</v>
          </cell>
          <cell r="J230">
            <v>20</v>
          </cell>
          <cell r="K230">
            <v>6</v>
          </cell>
          <cell r="L230" t="str">
            <v>使用后获得50000安全石料</v>
          </cell>
        </row>
        <row r="231">
          <cell r="C231">
            <v>21011</v>
          </cell>
          <cell r="D231" t="str">
            <v>一箱石料</v>
          </cell>
          <cell r="E231">
            <v>45</v>
          </cell>
          <cell r="F231">
            <v>1.333</v>
          </cell>
          <cell r="G231">
            <v>1</v>
          </cell>
          <cell r="H231">
            <v>0.3</v>
          </cell>
          <cell r="I231">
            <v>59.984999999999999</v>
          </cell>
          <cell r="J231">
            <v>45</v>
          </cell>
          <cell r="K231">
            <v>13.5</v>
          </cell>
          <cell r="L231" t="str">
            <v>使用后获得150000安全石料</v>
          </cell>
        </row>
        <row r="232">
          <cell r="C232">
            <v>21012</v>
          </cell>
          <cell r="D232" t="str">
            <v>一车石料</v>
          </cell>
          <cell r="E232">
            <v>100</v>
          </cell>
          <cell r="F232">
            <v>2</v>
          </cell>
          <cell r="G232">
            <v>1</v>
          </cell>
          <cell r="H232">
            <v>0.3</v>
          </cell>
          <cell r="I232">
            <v>200</v>
          </cell>
          <cell r="J232">
            <v>100</v>
          </cell>
          <cell r="K232">
            <v>30</v>
          </cell>
          <cell r="L232" t="str">
            <v>使用后获得500000安全石料</v>
          </cell>
        </row>
        <row r="233">
          <cell r="C233">
            <v>21013</v>
          </cell>
          <cell r="D233" t="str">
            <v>一担铁矿</v>
          </cell>
          <cell r="E233">
            <v>12</v>
          </cell>
          <cell r="F233">
            <v>1</v>
          </cell>
          <cell r="G233">
            <v>1</v>
          </cell>
          <cell r="H233">
            <v>0.3</v>
          </cell>
          <cell r="I233">
            <v>12</v>
          </cell>
          <cell r="J233">
            <v>12</v>
          </cell>
          <cell r="K233">
            <v>3.5999999999999996</v>
          </cell>
          <cell r="L233" t="str">
            <v>使用后获得10000安全铁矿</v>
          </cell>
        </row>
        <row r="234">
          <cell r="C234">
            <v>21014</v>
          </cell>
          <cell r="D234" t="str">
            <v>一堆铁矿</v>
          </cell>
          <cell r="E234">
            <v>40</v>
          </cell>
          <cell r="F234">
            <v>1</v>
          </cell>
          <cell r="G234">
            <v>1</v>
          </cell>
          <cell r="H234">
            <v>0.3</v>
          </cell>
          <cell r="I234">
            <v>40</v>
          </cell>
          <cell r="J234">
            <v>40</v>
          </cell>
          <cell r="K234">
            <v>12</v>
          </cell>
          <cell r="L234" t="str">
            <v>使用后获得50000安全铁矿</v>
          </cell>
        </row>
        <row r="235">
          <cell r="C235">
            <v>21015</v>
          </cell>
          <cell r="D235" t="str">
            <v>一箱铁矿</v>
          </cell>
          <cell r="E235">
            <v>90</v>
          </cell>
          <cell r="F235">
            <v>1.333</v>
          </cell>
          <cell r="G235">
            <v>1</v>
          </cell>
          <cell r="H235">
            <v>0.3</v>
          </cell>
          <cell r="I235">
            <v>119.97</v>
          </cell>
          <cell r="J235">
            <v>90</v>
          </cell>
          <cell r="K235">
            <v>27</v>
          </cell>
          <cell r="L235" t="str">
            <v>使用后获得150000安全铁矿</v>
          </cell>
        </row>
        <row r="236">
          <cell r="C236">
            <v>21016</v>
          </cell>
          <cell r="D236" t="str">
            <v>一车铁矿</v>
          </cell>
          <cell r="E236">
            <v>200</v>
          </cell>
          <cell r="F236">
            <v>2</v>
          </cell>
          <cell r="G236">
            <v>1</v>
          </cell>
          <cell r="H236">
            <v>0.3</v>
          </cell>
          <cell r="I236">
            <v>400</v>
          </cell>
          <cell r="J236">
            <v>200</v>
          </cell>
          <cell r="K236">
            <v>60</v>
          </cell>
          <cell r="L236" t="str">
            <v>使用后获得500000安全铁矿</v>
          </cell>
        </row>
        <row r="237">
          <cell r="C237">
            <v>21017</v>
          </cell>
          <cell r="D237" t="str">
            <v>一担铜矿</v>
          </cell>
          <cell r="E237">
            <v>6</v>
          </cell>
          <cell r="F237">
            <v>1</v>
          </cell>
          <cell r="G237">
            <v>1</v>
          </cell>
          <cell r="H237">
            <v>0.3</v>
          </cell>
          <cell r="I237">
            <v>6</v>
          </cell>
          <cell r="J237">
            <v>6</v>
          </cell>
          <cell r="K237">
            <v>1.7999999999999998</v>
          </cell>
          <cell r="L237" t="str">
            <v>使用后获得10000安全铜矿</v>
          </cell>
        </row>
        <row r="238">
          <cell r="C238">
            <v>21018</v>
          </cell>
          <cell r="D238" t="str">
            <v>一堆铜矿</v>
          </cell>
          <cell r="E238">
            <v>20</v>
          </cell>
          <cell r="F238">
            <v>1</v>
          </cell>
          <cell r="G238">
            <v>1</v>
          </cell>
          <cell r="H238">
            <v>0.3</v>
          </cell>
          <cell r="I238">
            <v>20</v>
          </cell>
          <cell r="J238">
            <v>20</v>
          </cell>
          <cell r="K238">
            <v>6</v>
          </cell>
          <cell r="L238" t="str">
            <v>使用后获得50000安全铜矿</v>
          </cell>
        </row>
        <row r="239">
          <cell r="C239">
            <v>21019</v>
          </cell>
          <cell r="D239" t="str">
            <v>一箱铜矿</v>
          </cell>
          <cell r="E239">
            <v>45</v>
          </cell>
          <cell r="F239">
            <v>1.333</v>
          </cell>
          <cell r="G239">
            <v>1</v>
          </cell>
          <cell r="H239">
            <v>0.3</v>
          </cell>
          <cell r="I239">
            <v>59.984999999999999</v>
          </cell>
          <cell r="J239">
            <v>45</v>
          </cell>
          <cell r="K239">
            <v>13.5</v>
          </cell>
          <cell r="L239" t="str">
            <v>使用后获得150000安全铜矿</v>
          </cell>
        </row>
        <row r="240">
          <cell r="C240">
            <v>21020</v>
          </cell>
          <cell r="D240" t="str">
            <v>一车铜矿</v>
          </cell>
          <cell r="E240">
            <v>100</v>
          </cell>
          <cell r="F240">
            <v>2</v>
          </cell>
          <cell r="G240">
            <v>1</v>
          </cell>
          <cell r="H240">
            <v>0.3</v>
          </cell>
          <cell r="I240">
            <v>200</v>
          </cell>
          <cell r="J240">
            <v>100</v>
          </cell>
          <cell r="K240">
            <v>30</v>
          </cell>
          <cell r="L240" t="str">
            <v>使用后获得500000安全铜矿</v>
          </cell>
        </row>
        <row r="241">
          <cell r="C241">
            <v>21021</v>
          </cell>
          <cell r="D241" t="str">
            <v>一吊刀币</v>
          </cell>
          <cell r="E241">
            <v>50</v>
          </cell>
          <cell r="F241">
            <v>1</v>
          </cell>
          <cell r="G241">
            <v>1</v>
          </cell>
          <cell r="H241">
            <v>0.5</v>
          </cell>
          <cell r="I241">
            <v>50</v>
          </cell>
          <cell r="J241">
            <v>50</v>
          </cell>
          <cell r="K241">
            <v>25</v>
          </cell>
          <cell r="L241" t="str">
            <v>使用后获得10000刀币</v>
          </cell>
        </row>
        <row r="242">
          <cell r="C242">
            <v>21022</v>
          </cell>
          <cell r="D242" t="str">
            <v>一贯刀币</v>
          </cell>
          <cell r="E242">
            <v>150</v>
          </cell>
          <cell r="F242">
            <v>1</v>
          </cell>
          <cell r="G242">
            <v>1</v>
          </cell>
          <cell r="H242">
            <v>0.5</v>
          </cell>
          <cell r="I242">
            <v>150</v>
          </cell>
          <cell r="J242">
            <v>150</v>
          </cell>
          <cell r="K242">
            <v>75</v>
          </cell>
          <cell r="L242" t="str">
            <v>使用后获得50000刀币</v>
          </cell>
        </row>
        <row r="243">
          <cell r="C243">
            <v>21023</v>
          </cell>
          <cell r="D243" t="str">
            <v>一袋刀币</v>
          </cell>
          <cell r="E243">
            <v>300</v>
          </cell>
          <cell r="F243">
            <v>1.5</v>
          </cell>
          <cell r="G243">
            <v>1</v>
          </cell>
          <cell r="H243">
            <v>0.5</v>
          </cell>
          <cell r="I243">
            <v>450</v>
          </cell>
          <cell r="J243">
            <v>300</v>
          </cell>
          <cell r="K243">
            <v>150</v>
          </cell>
          <cell r="L243" t="str">
            <v>使用后获得150000刀币</v>
          </cell>
        </row>
        <row r="244">
          <cell r="C244" t="str">
            <v/>
          </cell>
          <cell r="D244" t="str">
            <v>一箱刀币</v>
          </cell>
          <cell r="E244">
            <v>800</v>
          </cell>
          <cell r="F244">
            <v>1.875</v>
          </cell>
          <cell r="G244">
            <v>1</v>
          </cell>
          <cell r="H244">
            <v>0.5</v>
          </cell>
          <cell r="I244">
            <v>1500</v>
          </cell>
          <cell r="J244">
            <v>800</v>
          </cell>
          <cell r="K244">
            <v>400</v>
          </cell>
          <cell r="L244" t="str">
            <v>使用后获得500000刀币</v>
          </cell>
        </row>
        <row r="245">
          <cell r="C245">
            <v>21024</v>
          </cell>
          <cell r="D245" t="str">
            <v>普通资源自选宝箱</v>
          </cell>
          <cell r="E245">
            <v>6</v>
          </cell>
          <cell r="F245">
            <v>1</v>
          </cell>
          <cell r="G245">
            <v>1</v>
          </cell>
          <cell r="H245">
            <v>0.3</v>
          </cell>
          <cell r="I245">
            <v>6</v>
          </cell>
          <cell r="J245">
            <v>6</v>
          </cell>
          <cell r="K245">
            <v>1.7999999999999998</v>
          </cell>
          <cell r="L245" t="str">
            <v>使用后可选择获得10000资源(可选择资源类型：粮食、木材、石料和铜矿)</v>
          </cell>
        </row>
        <row r="246">
          <cell r="C246">
            <v>21025</v>
          </cell>
          <cell r="D246" t="str">
            <v>初级资源自选宝箱</v>
          </cell>
          <cell r="E246">
            <v>20</v>
          </cell>
          <cell r="F246">
            <v>1</v>
          </cell>
          <cell r="G246">
            <v>1</v>
          </cell>
          <cell r="H246">
            <v>0.3</v>
          </cell>
          <cell r="I246">
            <v>20</v>
          </cell>
          <cell r="J246">
            <v>20</v>
          </cell>
          <cell r="K246">
            <v>6</v>
          </cell>
          <cell r="L246" t="str">
            <v>使用后可选择获得50000资源(可选择资源类型：粮食、木材、石料和铜矿)</v>
          </cell>
        </row>
        <row r="247">
          <cell r="C247">
            <v>21026</v>
          </cell>
          <cell r="D247" t="str">
            <v>中级资源自选宝箱</v>
          </cell>
          <cell r="E247">
            <v>45</v>
          </cell>
          <cell r="F247">
            <v>1.333</v>
          </cell>
          <cell r="G247">
            <v>1</v>
          </cell>
          <cell r="H247">
            <v>0.3</v>
          </cell>
          <cell r="I247">
            <v>59.984999999999999</v>
          </cell>
          <cell r="J247">
            <v>45</v>
          </cell>
          <cell r="K247">
            <v>13.5</v>
          </cell>
          <cell r="L247" t="str">
            <v>使用后可选择获得150000资源(可选择资源类型：粮食、木材、石料和铜矿)</v>
          </cell>
        </row>
        <row r="248">
          <cell r="C248">
            <v>21027</v>
          </cell>
          <cell r="D248" t="str">
            <v>高级资源自选宝箱</v>
          </cell>
          <cell r="E248">
            <v>100</v>
          </cell>
          <cell r="F248">
            <v>2</v>
          </cell>
          <cell r="G248">
            <v>1</v>
          </cell>
          <cell r="H248">
            <v>0.3</v>
          </cell>
          <cell r="I248">
            <v>200</v>
          </cell>
          <cell r="J248">
            <v>100</v>
          </cell>
          <cell r="K248">
            <v>30</v>
          </cell>
          <cell r="L248" t="str">
            <v>使用后可选择获得500000资源(可选择资源类型：粮食、木材、石料和铜矿)</v>
          </cell>
        </row>
        <row r="249">
          <cell r="C249">
            <v>21031</v>
          </cell>
          <cell r="D249" t="str">
            <v>普通资源宝箱</v>
          </cell>
          <cell r="E249">
            <v>30</v>
          </cell>
          <cell r="F249">
            <v>1</v>
          </cell>
          <cell r="G249">
            <v>1</v>
          </cell>
          <cell r="H249">
            <v>0.3</v>
          </cell>
          <cell r="I249">
            <v>30</v>
          </cell>
          <cell r="J249">
            <v>30</v>
          </cell>
          <cell r="K249">
            <v>9</v>
          </cell>
          <cell r="L249" t="str">
            <v>使用后直接获得10000粮食、木材、石料和铜矿</v>
          </cell>
        </row>
        <row r="250">
          <cell r="C250">
            <v>21032</v>
          </cell>
          <cell r="D250" t="str">
            <v>初级资源宝箱</v>
          </cell>
          <cell r="E250">
            <v>80</v>
          </cell>
          <cell r="F250">
            <v>1</v>
          </cell>
          <cell r="G250">
            <v>1</v>
          </cell>
          <cell r="H250">
            <v>0.3</v>
          </cell>
          <cell r="I250">
            <v>80</v>
          </cell>
          <cell r="J250">
            <v>80</v>
          </cell>
          <cell r="K250">
            <v>24</v>
          </cell>
          <cell r="L250" t="str">
            <v>使用后直接获得50000粮食、木材、石料和铜矿</v>
          </cell>
        </row>
        <row r="251">
          <cell r="C251">
            <v>21033</v>
          </cell>
          <cell r="D251" t="str">
            <v>中级资源宝箱</v>
          </cell>
          <cell r="E251">
            <v>180</v>
          </cell>
          <cell r="F251">
            <v>1.333</v>
          </cell>
          <cell r="G251">
            <v>1</v>
          </cell>
          <cell r="H251">
            <v>0.3</v>
          </cell>
          <cell r="I251">
            <v>239.94</v>
          </cell>
          <cell r="J251">
            <v>180</v>
          </cell>
          <cell r="K251">
            <v>54</v>
          </cell>
          <cell r="L251" t="str">
            <v>使用后直接获得150000粮食、木材、石料和铜矿</v>
          </cell>
        </row>
        <row r="252">
          <cell r="C252">
            <v>21034</v>
          </cell>
          <cell r="D252" t="str">
            <v>高级资源宝箱</v>
          </cell>
          <cell r="E252">
            <v>400</v>
          </cell>
          <cell r="F252">
            <v>2</v>
          </cell>
          <cell r="G252">
            <v>1</v>
          </cell>
          <cell r="H252">
            <v>0.3</v>
          </cell>
          <cell r="I252">
            <v>800</v>
          </cell>
          <cell r="J252">
            <v>400</v>
          </cell>
          <cell r="K252">
            <v>120</v>
          </cell>
          <cell r="L252" t="str">
            <v>使用后直接获得500000粮食、木材、石料和铜矿</v>
          </cell>
        </row>
        <row r="253">
          <cell r="C253" t="str">
            <v/>
          </cell>
          <cell r="D253" t="str">
            <v/>
          </cell>
          <cell r="E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</row>
        <row r="254">
          <cell r="C254">
            <v>21061</v>
          </cell>
          <cell r="D254" t="str">
            <v>初级经验书</v>
          </cell>
          <cell r="E254">
            <v>2</v>
          </cell>
          <cell r="F254">
            <v>1</v>
          </cell>
          <cell r="G254">
            <v>1</v>
          </cell>
          <cell r="H254">
            <v>1</v>
          </cell>
          <cell r="I254">
            <v>2</v>
          </cell>
          <cell r="J254">
            <v>2</v>
          </cell>
          <cell r="K254">
            <v>2</v>
          </cell>
          <cell r="L254" t="str">
            <v>武将使用后获得200经验</v>
          </cell>
        </row>
        <row r="255">
          <cell r="C255">
            <v>21062</v>
          </cell>
          <cell r="D255" t="str">
            <v>中级经验书</v>
          </cell>
          <cell r="E255">
            <v>5</v>
          </cell>
          <cell r="F255">
            <v>1</v>
          </cell>
          <cell r="G255">
            <v>1</v>
          </cell>
          <cell r="H255">
            <v>1</v>
          </cell>
          <cell r="I255">
            <v>5</v>
          </cell>
          <cell r="J255">
            <v>5</v>
          </cell>
          <cell r="K255">
            <v>5</v>
          </cell>
          <cell r="L255" t="str">
            <v>武将使用后获得1000经验</v>
          </cell>
        </row>
        <row r="256">
          <cell r="C256">
            <v>21063</v>
          </cell>
          <cell r="D256" t="str">
            <v>高级经验书</v>
          </cell>
          <cell r="E256">
            <v>10</v>
          </cell>
          <cell r="F256">
            <v>1</v>
          </cell>
          <cell r="G256">
            <v>1</v>
          </cell>
          <cell r="H256">
            <v>1</v>
          </cell>
          <cell r="I256">
            <v>10</v>
          </cell>
          <cell r="J256">
            <v>10</v>
          </cell>
          <cell r="K256">
            <v>10</v>
          </cell>
          <cell r="L256" t="str">
            <v>武将使用后获得5000经验</v>
          </cell>
        </row>
        <row r="257">
          <cell r="C257">
            <v>21064</v>
          </cell>
          <cell r="D257" t="str">
            <v>特级经验书</v>
          </cell>
          <cell r="E257">
            <v>20</v>
          </cell>
          <cell r="F257">
            <v>2</v>
          </cell>
          <cell r="G257">
            <v>1</v>
          </cell>
          <cell r="H257">
            <v>1</v>
          </cell>
          <cell r="I257">
            <v>40</v>
          </cell>
          <cell r="J257">
            <v>20</v>
          </cell>
          <cell r="K257">
            <v>20</v>
          </cell>
          <cell r="L257" t="str">
            <v>武将使用后获得20000经验</v>
          </cell>
        </row>
        <row r="258">
          <cell r="C258">
            <v>21065</v>
          </cell>
          <cell r="D258" t="str">
            <v>超级经验书</v>
          </cell>
          <cell r="E258">
            <v>40</v>
          </cell>
          <cell r="F258">
            <v>5</v>
          </cell>
          <cell r="G258">
            <v>1</v>
          </cell>
          <cell r="H258">
            <v>1</v>
          </cell>
          <cell r="I258">
            <v>200</v>
          </cell>
          <cell r="J258">
            <v>40</v>
          </cell>
          <cell r="K258">
            <v>40</v>
          </cell>
          <cell r="L258" t="str">
            <v>武将使用后获得100000经验</v>
          </cell>
        </row>
        <row r="259">
          <cell r="C259" t="str">
            <v/>
          </cell>
          <cell r="D259" t="str">
            <v/>
          </cell>
          <cell r="E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</row>
        <row r="260">
          <cell r="C260">
            <v>21073</v>
          </cell>
          <cell r="D260" t="str">
            <v>1个行军令</v>
          </cell>
          <cell r="E260">
            <v>75</v>
          </cell>
          <cell r="F260">
            <v>1</v>
          </cell>
          <cell r="G260">
            <v>1</v>
          </cell>
          <cell r="H260">
            <v>1</v>
          </cell>
          <cell r="I260">
            <v>75</v>
          </cell>
          <cell r="J260">
            <v>75</v>
          </cell>
          <cell r="K260">
            <v>75</v>
          </cell>
          <cell r="L260" t="str">
            <v>使用后获得1个行军令</v>
          </cell>
        </row>
        <row r="261">
          <cell r="C261">
            <v>21074</v>
          </cell>
          <cell r="D261" t="str">
            <v>大捆行军令</v>
          </cell>
          <cell r="E261">
            <v>225</v>
          </cell>
          <cell r="F261">
            <v>1</v>
          </cell>
          <cell r="G261">
            <v>1</v>
          </cell>
          <cell r="H261">
            <v>1</v>
          </cell>
          <cell r="I261">
            <v>225</v>
          </cell>
          <cell r="J261">
            <v>225</v>
          </cell>
          <cell r="K261">
            <v>225</v>
          </cell>
          <cell r="L261" t="str">
            <v>使用后获得3个行军令</v>
          </cell>
        </row>
        <row r="262">
          <cell r="C262" t="str">
            <v/>
          </cell>
          <cell r="D262" t="str">
            <v/>
          </cell>
          <cell r="E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</row>
        <row r="263">
          <cell r="C263">
            <v>21081</v>
          </cell>
          <cell r="D263" t="str">
            <v>木材增产令</v>
          </cell>
          <cell r="E263">
            <v>35</v>
          </cell>
          <cell r="F263">
            <v>1</v>
          </cell>
          <cell r="G263">
            <v>1</v>
          </cell>
          <cell r="H263">
            <v>1</v>
          </cell>
          <cell r="I263">
            <v>35</v>
          </cell>
          <cell r="J263">
            <v>35</v>
          </cell>
          <cell r="K263">
            <v>35</v>
          </cell>
          <cell r="L263" t="str">
            <v>使用后伐木场产量提高50%，持续12小时</v>
          </cell>
        </row>
        <row r="264">
          <cell r="C264">
            <v>21082</v>
          </cell>
          <cell r="D264" t="str">
            <v>铁矿增产令</v>
          </cell>
          <cell r="E264">
            <v>50</v>
          </cell>
          <cell r="F264">
            <v>1</v>
          </cell>
          <cell r="G264">
            <v>1</v>
          </cell>
          <cell r="H264">
            <v>1</v>
          </cell>
          <cell r="I264">
            <v>50</v>
          </cell>
          <cell r="J264">
            <v>50</v>
          </cell>
          <cell r="K264">
            <v>50</v>
          </cell>
          <cell r="L264" t="str">
            <v>使用后冶炼厂产量提高50%，持续12小时</v>
          </cell>
        </row>
        <row r="265">
          <cell r="C265">
            <v>21083</v>
          </cell>
          <cell r="D265" t="str">
            <v>石料增产令</v>
          </cell>
          <cell r="E265">
            <v>35</v>
          </cell>
          <cell r="F265">
            <v>1</v>
          </cell>
          <cell r="G265">
            <v>1</v>
          </cell>
          <cell r="H265">
            <v>1</v>
          </cell>
          <cell r="I265">
            <v>35</v>
          </cell>
          <cell r="J265">
            <v>35</v>
          </cell>
          <cell r="K265">
            <v>35</v>
          </cell>
          <cell r="L265" t="str">
            <v>使用后采石场产量提高50%，持续12小时</v>
          </cell>
        </row>
        <row r="266">
          <cell r="C266">
            <v>21084</v>
          </cell>
          <cell r="D266" t="str">
            <v>粮食增产令</v>
          </cell>
          <cell r="E266">
            <v>35</v>
          </cell>
          <cell r="F266">
            <v>1</v>
          </cell>
          <cell r="G266">
            <v>1</v>
          </cell>
          <cell r="H266">
            <v>1</v>
          </cell>
          <cell r="I266">
            <v>35</v>
          </cell>
          <cell r="J266">
            <v>35</v>
          </cell>
          <cell r="K266">
            <v>35</v>
          </cell>
          <cell r="L266" t="str">
            <v>使用后农田产量提高50%，持续12小时</v>
          </cell>
        </row>
        <row r="267">
          <cell r="C267">
            <v>21085</v>
          </cell>
          <cell r="D267" t="str">
            <v>赋税增收令</v>
          </cell>
          <cell r="E267">
            <v>85</v>
          </cell>
          <cell r="F267">
            <v>1</v>
          </cell>
          <cell r="G267">
            <v>1</v>
          </cell>
          <cell r="H267">
            <v>1</v>
          </cell>
          <cell r="I267">
            <v>85</v>
          </cell>
          <cell r="J267">
            <v>85</v>
          </cell>
          <cell r="K267">
            <v>85</v>
          </cell>
          <cell r="L267" t="str">
            <v>使用后民居税收提高25%，持续12小时</v>
          </cell>
        </row>
        <row r="268">
          <cell r="C268">
            <v>21086</v>
          </cell>
          <cell r="D268" t="str">
            <v>铜矿增产令</v>
          </cell>
          <cell r="E268">
            <v>35</v>
          </cell>
          <cell r="F268">
            <v>1</v>
          </cell>
          <cell r="G268">
            <v>1</v>
          </cell>
          <cell r="H268">
            <v>1</v>
          </cell>
          <cell r="I268">
            <v>35</v>
          </cell>
          <cell r="J268">
            <v>35</v>
          </cell>
          <cell r="K268">
            <v>35</v>
          </cell>
          <cell r="L268" t="str">
            <v>使用后铜矿产量提高50%，持续12小时</v>
          </cell>
        </row>
        <row r="269">
          <cell r="C269" t="str">
            <v/>
          </cell>
          <cell r="D269" t="str">
            <v/>
          </cell>
          <cell r="E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</row>
        <row r="270">
          <cell r="C270">
            <v>21100</v>
          </cell>
          <cell r="D270" t="str">
            <v>免战牌</v>
          </cell>
          <cell r="E270">
            <v>100</v>
          </cell>
          <cell r="F270">
            <v>1</v>
          </cell>
          <cell r="G270">
            <v>1</v>
          </cell>
          <cell r="H270">
            <v>1</v>
          </cell>
          <cell r="I270">
            <v>100</v>
          </cell>
          <cell r="J270">
            <v>100</v>
          </cell>
          <cell r="K270">
            <v>100</v>
          </cell>
          <cell r="L270" t="str">
            <v>使用后城池不会遭受来自玩家的攻击，主动进攻玩家后失效，持续8小时</v>
          </cell>
        </row>
        <row r="271">
          <cell r="C271">
            <v>21101</v>
          </cell>
          <cell r="D271" t="str">
            <v>普通点将牌</v>
          </cell>
          <cell r="E271">
            <v>65</v>
          </cell>
          <cell r="F271">
            <v>1</v>
          </cell>
          <cell r="G271">
            <v>1</v>
          </cell>
          <cell r="H271">
            <v>1</v>
          </cell>
          <cell r="I271">
            <v>65</v>
          </cell>
          <cell r="J271">
            <v>65</v>
          </cell>
          <cell r="K271">
            <v>65</v>
          </cell>
          <cell r="L271" t="str">
            <v>点将台普通招募时消耗的令牌</v>
          </cell>
        </row>
        <row r="272">
          <cell r="C272">
            <v>21102</v>
          </cell>
          <cell r="D272" t="str">
            <v>高级点将牌</v>
          </cell>
          <cell r="E272">
            <v>240</v>
          </cell>
          <cell r="F272">
            <v>1</v>
          </cell>
          <cell r="G272">
            <v>1</v>
          </cell>
          <cell r="H272">
            <v>1</v>
          </cell>
          <cell r="I272">
            <v>240</v>
          </cell>
          <cell r="J272">
            <v>240</v>
          </cell>
          <cell r="K272">
            <v>240</v>
          </cell>
          <cell r="L272" t="str">
            <v>点将台高级招募时消耗的令牌</v>
          </cell>
        </row>
        <row r="273">
          <cell r="C273" t="str">
            <v/>
          </cell>
          <cell r="D273" t="str">
            <v>行军丸（旧版)</v>
          </cell>
          <cell r="E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>使用后每次可增加部队100%的行军速度</v>
          </cell>
        </row>
        <row r="274">
          <cell r="C274">
            <v>21104</v>
          </cell>
          <cell r="D274" t="str">
            <v>撤军令</v>
          </cell>
          <cell r="E274">
            <v>60</v>
          </cell>
          <cell r="F274">
            <v>1</v>
          </cell>
          <cell r="G274">
            <v>1</v>
          </cell>
          <cell r="H274">
            <v>1</v>
          </cell>
          <cell r="I274">
            <v>60</v>
          </cell>
          <cell r="J274">
            <v>60</v>
          </cell>
          <cell r="K274">
            <v>60</v>
          </cell>
          <cell r="L274" t="str">
            <v>使用后使一支出征队伍立即撤军回城</v>
          </cell>
        </row>
        <row r="275">
          <cell r="C275" t="str">
            <v/>
          </cell>
          <cell r="D275" t="str">
            <v/>
          </cell>
          <cell r="E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</row>
        <row r="276">
          <cell r="C276">
            <v>21110</v>
          </cell>
          <cell r="D276" t="str">
            <v>城建1分钟加速令</v>
          </cell>
          <cell r="E276">
            <v>2</v>
          </cell>
          <cell r="F276">
            <v>1</v>
          </cell>
          <cell r="G276">
            <v>1</v>
          </cell>
          <cell r="H276">
            <v>0.3</v>
          </cell>
          <cell r="I276">
            <v>2</v>
          </cell>
          <cell r="J276">
            <v>2</v>
          </cell>
          <cell r="K276">
            <v>0.6</v>
          </cell>
          <cell r="L276" t="str">
            <v>使用后城池建设加速1分钟</v>
          </cell>
        </row>
        <row r="277">
          <cell r="C277">
            <v>21111</v>
          </cell>
          <cell r="D277" t="str">
            <v>城建5分钟加速令</v>
          </cell>
          <cell r="E277">
            <v>8</v>
          </cell>
          <cell r="F277">
            <v>1</v>
          </cell>
          <cell r="G277">
            <v>1</v>
          </cell>
          <cell r="H277">
            <v>0.4</v>
          </cell>
          <cell r="I277">
            <v>8</v>
          </cell>
          <cell r="J277">
            <v>8</v>
          </cell>
          <cell r="K277">
            <v>3.2</v>
          </cell>
          <cell r="L277" t="str">
            <v>使用后城池建设加速5分钟</v>
          </cell>
        </row>
        <row r="278">
          <cell r="C278">
            <v>21112</v>
          </cell>
          <cell r="D278" t="str">
            <v>城建20分钟加速令</v>
          </cell>
          <cell r="E278">
            <v>20</v>
          </cell>
          <cell r="F278">
            <v>1</v>
          </cell>
          <cell r="G278">
            <v>1</v>
          </cell>
          <cell r="H278">
            <v>0.5</v>
          </cell>
          <cell r="I278">
            <v>20</v>
          </cell>
          <cell r="J278">
            <v>20</v>
          </cell>
          <cell r="K278">
            <v>10</v>
          </cell>
          <cell r="L278" t="str">
            <v>使用后城池建设加速20分钟</v>
          </cell>
        </row>
        <row r="279">
          <cell r="C279">
            <v>21113</v>
          </cell>
          <cell r="D279" t="str">
            <v>城建1小时加速令</v>
          </cell>
          <cell r="E279">
            <v>50</v>
          </cell>
          <cell r="F279">
            <v>1.2</v>
          </cell>
          <cell r="G279">
            <v>1</v>
          </cell>
          <cell r="H279">
            <v>0.6</v>
          </cell>
          <cell r="I279">
            <v>60</v>
          </cell>
          <cell r="J279">
            <v>50</v>
          </cell>
          <cell r="K279">
            <v>30</v>
          </cell>
          <cell r="L279" t="str">
            <v>使用后城池建设加速1小时</v>
          </cell>
        </row>
        <row r="280">
          <cell r="C280">
            <v>21114</v>
          </cell>
          <cell r="D280" t="str">
            <v>城建3小时加速令</v>
          </cell>
          <cell r="E280">
            <v>100</v>
          </cell>
          <cell r="F280">
            <v>1.8</v>
          </cell>
          <cell r="G280">
            <v>1</v>
          </cell>
          <cell r="H280">
            <v>0.8</v>
          </cell>
          <cell r="I280">
            <v>180</v>
          </cell>
          <cell r="J280">
            <v>100</v>
          </cell>
          <cell r="K280">
            <v>80</v>
          </cell>
          <cell r="L280" t="str">
            <v>使用后城池建设加速3小时</v>
          </cell>
        </row>
        <row r="281">
          <cell r="C281">
            <v>21135</v>
          </cell>
          <cell r="D281" t="str">
            <v>城建8小时加速令</v>
          </cell>
          <cell r="E281">
            <v>160</v>
          </cell>
          <cell r="F281">
            <v>3</v>
          </cell>
          <cell r="G281">
            <v>1</v>
          </cell>
          <cell r="H281">
            <v>1</v>
          </cell>
          <cell r="I281">
            <v>480</v>
          </cell>
          <cell r="J281">
            <v>160</v>
          </cell>
          <cell r="K281">
            <v>160</v>
          </cell>
          <cell r="L281" t="str">
            <v>使用后城池建设加速8小时</v>
          </cell>
        </row>
        <row r="282">
          <cell r="C282" t="str">
            <v/>
          </cell>
          <cell r="D282" t="str">
            <v/>
          </cell>
          <cell r="E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</row>
        <row r="283">
          <cell r="C283">
            <v>21115</v>
          </cell>
          <cell r="D283" t="str">
            <v>招募1分钟加速令</v>
          </cell>
          <cell r="E283">
            <v>2</v>
          </cell>
          <cell r="F283">
            <v>1</v>
          </cell>
          <cell r="G283">
            <v>1</v>
          </cell>
          <cell r="H283">
            <v>0.3</v>
          </cell>
          <cell r="I283">
            <v>2</v>
          </cell>
          <cell r="J283">
            <v>2</v>
          </cell>
          <cell r="K283">
            <v>0.6</v>
          </cell>
          <cell r="L283" t="str">
            <v>使用后士兵招募加速1分钟</v>
          </cell>
        </row>
        <row r="284">
          <cell r="C284">
            <v>21116</v>
          </cell>
          <cell r="D284" t="str">
            <v>招募5分钟加速令</v>
          </cell>
          <cell r="E284">
            <v>8</v>
          </cell>
          <cell r="F284">
            <v>1</v>
          </cell>
          <cell r="G284">
            <v>1</v>
          </cell>
          <cell r="H284">
            <v>0.4</v>
          </cell>
          <cell r="I284">
            <v>8</v>
          </cell>
          <cell r="J284">
            <v>8</v>
          </cell>
          <cell r="K284">
            <v>3.2</v>
          </cell>
          <cell r="L284" t="str">
            <v>使用后士兵招募加速5分钟</v>
          </cell>
        </row>
        <row r="285">
          <cell r="C285">
            <v>21117</v>
          </cell>
          <cell r="D285" t="str">
            <v>招募20分钟加速令</v>
          </cell>
          <cell r="E285">
            <v>20</v>
          </cell>
          <cell r="F285">
            <v>1</v>
          </cell>
          <cell r="G285">
            <v>1</v>
          </cell>
          <cell r="H285">
            <v>0.5</v>
          </cell>
          <cell r="I285">
            <v>20</v>
          </cell>
          <cell r="J285">
            <v>20</v>
          </cell>
          <cell r="K285">
            <v>10</v>
          </cell>
          <cell r="L285" t="str">
            <v>使用后士兵招募加速20分钟</v>
          </cell>
        </row>
        <row r="286">
          <cell r="C286">
            <v>21118</v>
          </cell>
          <cell r="D286" t="str">
            <v>招募1小时加速令</v>
          </cell>
          <cell r="E286">
            <v>50</v>
          </cell>
          <cell r="F286">
            <v>1.2</v>
          </cell>
          <cell r="G286">
            <v>1</v>
          </cell>
          <cell r="H286">
            <v>0.6</v>
          </cell>
          <cell r="I286">
            <v>60</v>
          </cell>
          <cell r="J286">
            <v>50</v>
          </cell>
          <cell r="K286">
            <v>30</v>
          </cell>
          <cell r="L286" t="str">
            <v>使用后士兵招募加速1小时</v>
          </cell>
        </row>
        <row r="287">
          <cell r="C287">
            <v>21119</v>
          </cell>
          <cell r="D287" t="str">
            <v>招募3小时加速令</v>
          </cell>
          <cell r="E287">
            <v>100</v>
          </cell>
          <cell r="F287">
            <v>1.8</v>
          </cell>
          <cell r="G287">
            <v>1</v>
          </cell>
          <cell r="H287">
            <v>0.8</v>
          </cell>
          <cell r="I287">
            <v>180</v>
          </cell>
          <cell r="J287">
            <v>100</v>
          </cell>
          <cell r="K287">
            <v>80</v>
          </cell>
          <cell r="L287" t="str">
            <v>使用后士兵招募加速3小时</v>
          </cell>
        </row>
        <row r="288">
          <cell r="C288">
            <v>21136</v>
          </cell>
          <cell r="D288" t="str">
            <v>招募8小时加速令</v>
          </cell>
          <cell r="E288">
            <v>160</v>
          </cell>
          <cell r="F288">
            <v>3</v>
          </cell>
          <cell r="G288">
            <v>1</v>
          </cell>
          <cell r="H288">
            <v>1</v>
          </cell>
          <cell r="I288">
            <v>480</v>
          </cell>
          <cell r="J288">
            <v>160</v>
          </cell>
          <cell r="K288">
            <v>160</v>
          </cell>
          <cell r="L288" t="str">
            <v>使用后士兵招募加速8小时</v>
          </cell>
        </row>
        <row r="289">
          <cell r="C289" t="str">
            <v/>
          </cell>
          <cell r="D289" t="str">
            <v/>
          </cell>
          <cell r="E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</row>
        <row r="290">
          <cell r="C290">
            <v>21120</v>
          </cell>
          <cell r="D290" t="str">
            <v>治疗1分钟加速令</v>
          </cell>
          <cell r="E290">
            <v>2</v>
          </cell>
          <cell r="F290">
            <v>1</v>
          </cell>
          <cell r="G290">
            <v>1</v>
          </cell>
          <cell r="H290">
            <v>0.3</v>
          </cell>
          <cell r="I290">
            <v>2</v>
          </cell>
          <cell r="J290">
            <v>2</v>
          </cell>
          <cell r="K290">
            <v>0.6</v>
          </cell>
          <cell r="L290" t="str">
            <v>使用后士兵治疗加速1分钟</v>
          </cell>
        </row>
        <row r="291">
          <cell r="C291">
            <v>21121</v>
          </cell>
          <cell r="D291" t="str">
            <v>治疗5分钟加速令</v>
          </cell>
          <cell r="E291">
            <v>8</v>
          </cell>
          <cell r="F291">
            <v>1</v>
          </cell>
          <cell r="G291">
            <v>1</v>
          </cell>
          <cell r="H291">
            <v>0.4</v>
          </cell>
          <cell r="I291">
            <v>8</v>
          </cell>
          <cell r="J291">
            <v>8</v>
          </cell>
          <cell r="K291">
            <v>3.2</v>
          </cell>
          <cell r="L291" t="str">
            <v>使用后士兵治疗加速5分钟</v>
          </cell>
        </row>
        <row r="292">
          <cell r="C292">
            <v>21122</v>
          </cell>
          <cell r="D292" t="str">
            <v>治疗20分钟加速令</v>
          </cell>
          <cell r="E292">
            <v>20</v>
          </cell>
          <cell r="F292">
            <v>1</v>
          </cell>
          <cell r="G292">
            <v>1</v>
          </cell>
          <cell r="H292">
            <v>0.5</v>
          </cell>
          <cell r="I292">
            <v>20</v>
          </cell>
          <cell r="J292">
            <v>20</v>
          </cell>
          <cell r="K292">
            <v>10</v>
          </cell>
          <cell r="L292" t="str">
            <v>使用后士兵治疗加速20分钟</v>
          </cell>
        </row>
        <row r="293">
          <cell r="C293">
            <v>21123</v>
          </cell>
          <cell r="D293" t="str">
            <v>治疗1小时加速令</v>
          </cell>
          <cell r="E293">
            <v>50</v>
          </cell>
          <cell r="F293">
            <v>1.2</v>
          </cell>
          <cell r="G293">
            <v>1</v>
          </cell>
          <cell r="H293">
            <v>0.6</v>
          </cell>
          <cell r="I293">
            <v>60</v>
          </cell>
          <cell r="J293">
            <v>50</v>
          </cell>
          <cell r="K293">
            <v>30</v>
          </cell>
          <cell r="L293" t="str">
            <v>使用后士兵治疗加速1小时</v>
          </cell>
        </row>
        <row r="294">
          <cell r="C294">
            <v>21124</v>
          </cell>
          <cell r="D294" t="str">
            <v>治疗3小时加速令</v>
          </cell>
          <cell r="E294">
            <v>100</v>
          </cell>
          <cell r="F294">
            <v>1.8</v>
          </cell>
          <cell r="G294">
            <v>1</v>
          </cell>
          <cell r="H294">
            <v>0.8</v>
          </cell>
          <cell r="I294">
            <v>180</v>
          </cell>
          <cell r="J294">
            <v>100</v>
          </cell>
          <cell r="K294">
            <v>80</v>
          </cell>
          <cell r="L294" t="str">
            <v>使用后士兵治疗加速3小时</v>
          </cell>
        </row>
        <row r="295">
          <cell r="C295">
            <v>21137</v>
          </cell>
          <cell r="D295" t="str">
            <v>治疗8小时加速令</v>
          </cell>
          <cell r="E295">
            <v>160</v>
          </cell>
          <cell r="F295">
            <v>3</v>
          </cell>
          <cell r="G295">
            <v>1</v>
          </cell>
          <cell r="H295">
            <v>1</v>
          </cell>
          <cell r="I295">
            <v>480</v>
          </cell>
          <cell r="J295">
            <v>160</v>
          </cell>
          <cell r="K295">
            <v>160</v>
          </cell>
          <cell r="L295" t="str">
            <v>使用后士兵治疗加速8小时</v>
          </cell>
        </row>
        <row r="296">
          <cell r="C296" t="str">
            <v/>
          </cell>
          <cell r="D296" t="str">
            <v/>
          </cell>
          <cell r="E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</row>
        <row r="297">
          <cell r="C297">
            <v>21130</v>
          </cell>
          <cell r="D297" t="str">
            <v>训练1分钟加速令</v>
          </cell>
          <cell r="E297">
            <v>2</v>
          </cell>
          <cell r="F297">
            <v>1</v>
          </cell>
          <cell r="G297">
            <v>1</v>
          </cell>
          <cell r="H297">
            <v>0.3</v>
          </cell>
          <cell r="I297">
            <v>2</v>
          </cell>
          <cell r="J297">
            <v>2</v>
          </cell>
          <cell r="K297">
            <v>0.6</v>
          </cell>
          <cell r="L297" t="str">
            <v>使用后士兵训练加速1分钟</v>
          </cell>
        </row>
        <row r="298">
          <cell r="C298">
            <v>21131</v>
          </cell>
          <cell r="D298" t="str">
            <v>训练5分钟加速令</v>
          </cell>
          <cell r="E298">
            <v>8</v>
          </cell>
          <cell r="F298">
            <v>1</v>
          </cell>
          <cell r="G298">
            <v>1</v>
          </cell>
          <cell r="H298">
            <v>0.4</v>
          </cell>
          <cell r="I298">
            <v>8</v>
          </cell>
          <cell r="J298">
            <v>8</v>
          </cell>
          <cell r="K298">
            <v>3.2</v>
          </cell>
          <cell r="L298" t="str">
            <v>使用后士兵训练加速5分钟</v>
          </cell>
        </row>
        <row r="299">
          <cell r="C299">
            <v>21132</v>
          </cell>
          <cell r="D299" t="str">
            <v>训练20分钟加速令</v>
          </cell>
          <cell r="E299">
            <v>20</v>
          </cell>
          <cell r="F299">
            <v>1</v>
          </cell>
          <cell r="G299">
            <v>1</v>
          </cell>
          <cell r="H299">
            <v>0.5</v>
          </cell>
          <cell r="I299">
            <v>20</v>
          </cell>
          <cell r="J299">
            <v>20</v>
          </cell>
          <cell r="K299">
            <v>10</v>
          </cell>
          <cell r="L299" t="str">
            <v>使用后士兵训练加速20分钟</v>
          </cell>
        </row>
        <row r="300">
          <cell r="C300">
            <v>21133</v>
          </cell>
          <cell r="D300" t="str">
            <v>训练1小时加速令</v>
          </cell>
          <cell r="E300">
            <v>50</v>
          </cell>
          <cell r="F300">
            <v>1.2</v>
          </cell>
          <cell r="G300">
            <v>1</v>
          </cell>
          <cell r="H300">
            <v>0.6</v>
          </cell>
          <cell r="I300">
            <v>60</v>
          </cell>
          <cell r="J300">
            <v>50</v>
          </cell>
          <cell r="K300">
            <v>30</v>
          </cell>
          <cell r="L300" t="str">
            <v>使用后士兵训练加速1小时</v>
          </cell>
        </row>
        <row r="301">
          <cell r="C301">
            <v>21134</v>
          </cell>
          <cell r="D301" t="str">
            <v>训练3小时加速令</v>
          </cell>
          <cell r="E301">
            <v>100</v>
          </cell>
          <cell r="F301">
            <v>1.8</v>
          </cell>
          <cell r="G301">
            <v>1</v>
          </cell>
          <cell r="H301">
            <v>0.8</v>
          </cell>
          <cell r="I301">
            <v>180</v>
          </cell>
          <cell r="J301">
            <v>100</v>
          </cell>
          <cell r="K301">
            <v>80</v>
          </cell>
          <cell r="L301" t="str">
            <v>使用后士兵训练加速3小时</v>
          </cell>
        </row>
        <row r="302">
          <cell r="C302">
            <v>21139</v>
          </cell>
          <cell r="D302" t="str">
            <v>训练8小时加速令</v>
          </cell>
          <cell r="E302">
            <v>160</v>
          </cell>
          <cell r="F302">
            <v>3</v>
          </cell>
          <cell r="G302">
            <v>1</v>
          </cell>
          <cell r="H302">
            <v>1</v>
          </cell>
          <cell r="I302">
            <v>480</v>
          </cell>
          <cell r="J302">
            <v>160</v>
          </cell>
          <cell r="K302">
            <v>160</v>
          </cell>
          <cell r="L302" t="str">
            <v>使用后士兵训练加速8小时</v>
          </cell>
        </row>
        <row r="303">
          <cell r="C303" t="str">
            <v/>
          </cell>
          <cell r="D303" t="str">
            <v/>
          </cell>
          <cell r="E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</row>
        <row r="304">
          <cell r="C304">
            <v>21140</v>
          </cell>
          <cell r="D304" t="str">
            <v>圣人1分钟加速令</v>
          </cell>
          <cell r="E304">
            <v>2</v>
          </cell>
          <cell r="F304">
            <v>1</v>
          </cell>
          <cell r="G304">
            <v>1</v>
          </cell>
          <cell r="H304">
            <v>0.3</v>
          </cell>
          <cell r="I304">
            <v>2</v>
          </cell>
          <cell r="J304">
            <v>2</v>
          </cell>
          <cell r="K304">
            <v>0.6</v>
          </cell>
          <cell r="L304" t="str">
            <v>使用后士兵训练加速1分钟</v>
          </cell>
        </row>
        <row r="305">
          <cell r="C305">
            <v>21141</v>
          </cell>
          <cell r="D305" t="str">
            <v>圣人5分钟加速令</v>
          </cell>
          <cell r="E305">
            <v>8</v>
          </cell>
          <cell r="F305">
            <v>1</v>
          </cell>
          <cell r="G305">
            <v>1</v>
          </cell>
          <cell r="H305">
            <v>0.4</v>
          </cell>
          <cell r="I305">
            <v>8</v>
          </cell>
          <cell r="J305">
            <v>8</v>
          </cell>
          <cell r="K305">
            <v>3.2</v>
          </cell>
          <cell r="L305" t="str">
            <v>使用后士兵训练加速5分钟</v>
          </cell>
        </row>
        <row r="306">
          <cell r="C306">
            <v>21142</v>
          </cell>
          <cell r="D306" t="str">
            <v>圣人20分钟加速令</v>
          </cell>
          <cell r="E306">
            <v>20</v>
          </cell>
          <cell r="F306">
            <v>1</v>
          </cell>
          <cell r="G306">
            <v>1</v>
          </cell>
          <cell r="H306">
            <v>0.5</v>
          </cell>
          <cell r="I306">
            <v>20</v>
          </cell>
          <cell r="J306">
            <v>20</v>
          </cell>
          <cell r="K306">
            <v>10</v>
          </cell>
          <cell r="L306" t="str">
            <v>使用后士兵训练加速20分钟</v>
          </cell>
        </row>
        <row r="307">
          <cell r="C307">
            <v>21143</v>
          </cell>
          <cell r="D307" t="str">
            <v>圣人1小时加速令</v>
          </cell>
          <cell r="E307">
            <v>50</v>
          </cell>
          <cell r="F307">
            <v>1.2</v>
          </cell>
          <cell r="G307">
            <v>1</v>
          </cell>
          <cell r="H307">
            <v>0.6</v>
          </cell>
          <cell r="I307">
            <v>60</v>
          </cell>
          <cell r="J307">
            <v>50</v>
          </cell>
          <cell r="K307">
            <v>30</v>
          </cell>
          <cell r="L307" t="str">
            <v>使用后士兵训练加速1小时</v>
          </cell>
        </row>
        <row r="308">
          <cell r="C308">
            <v>21144</v>
          </cell>
          <cell r="D308" t="str">
            <v>圣人3小时加速令</v>
          </cell>
          <cell r="E308">
            <v>100</v>
          </cell>
          <cell r="F308">
            <v>1.8</v>
          </cell>
          <cell r="G308">
            <v>1</v>
          </cell>
          <cell r="H308">
            <v>0.8</v>
          </cell>
          <cell r="I308">
            <v>180</v>
          </cell>
          <cell r="J308">
            <v>100</v>
          </cell>
          <cell r="K308">
            <v>80</v>
          </cell>
          <cell r="L308" t="str">
            <v>使用后士兵训练加速3小时</v>
          </cell>
        </row>
        <row r="309">
          <cell r="C309">
            <v>21145</v>
          </cell>
          <cell r="D309" t="str">
            <v>圣人8小时加速令</v>
          </cell>
          <cell r="E309">
            <v>160</v>
          </cell>
          <cell r="F309">
            <v>3</v>
          </cell>
          <cell r="G309">
            <v>1</v>
          </cell>
          <cell r="H309">
            <v>1</v>
          </cell>
          <cell r="I309">
            <v>480</v>
          </cell>
          <cell r="J309">
            <v>160</v>
          </cell>
          <cell r="K309">
            <v>160</v>
          </cell>
          <cell r="L309" t="str">
            <v>使用后士兵训练加速8小时</v>
          </cell>
        </row>
        <row r="310">
          <cell r="C310" t="str">
            <v/>
          </cell>
          <cell r="D310" t="str">
            <v/>
          </cell>
          <cell r="E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</row>
        <row r="311">
          <cell r="C311">
            <v>21125</v>
          </cell>
          <cell r="D311" t="str">
            <v>通用1分钟加速令</v>
          </cell>
          <cell r="E311">
            <v>2</v>
          </cell>
          <cell r="F311">
            <v>1</v>
          </cell>
          <cell r="G311">
            <v>1</v>
          </cell>
          <cell r="H311">
            <v>0.3</v>
          </cell>
          <cell r="I311">
            <v>2</v>
          </cell>
          <cell r="J311">
            <v>2</v>
          </cell>
          <cell r="K311">
            <v>0.6</v>
          </cell>
          <cell r="L311" t="str">
            <v>使用后任意队列加速1分钟</v>
          </cell>
        </row>
        <row r="312">
          <cell r="C312">
            <v>21126</v>
          </cell>
          <cell r="D312" t="str">
            <v>通用5分钟加速令</v>
          </cell>
          <cell r="E312">
            <v>8</v>
          </cell>
          <cell r="F312">
            <v>1</v>
          </cell>
          <cell r="G312">
            <v>1</v>
          </cell>
          <cell r="H312">
            <v>0.4</v>
          </cell>
          <cell r="I312">
            <v>8</v>
          </cell>
          <cell r="J312">
            <v>8</v>
          </cell>
          <cell r="K312">
            <v>3.2</v>
          </cell>
          <cell r="L312" t="str">
            <v>使用后任意队列加速5分钟</v>
          </cell>
        </row>
        <row r="313">
          <cell r="C313">
            <v>21127</v>
          </cell>
          <cell r="D313" t="str">
            <v>通用20分钟加速令</v>
          </cell>
          <cell r="E313">
            <v>20</v>
          </cell>
          <cell r="F313">
            <v>1</v>
          </cell>
          <cell r="G313">
            <v>1</v>
          </cell>
          <cell r="H313">
            <v>0.5</v>
          </cell>
          <cell r="I313">
            <v>20</v>
          </cell>
          <cell r="J313">
            <v>20</v>
          </cell>
          <cell r="K313">
            <v>10</v>
          </cell>
          <cell r="L313" t="str">
            <v>使用后任意队列加速20分钟</v>
          </cell>
        </row>
        <row r="314">
          <cell r="C314">
            <v>21128</v>
          </cell>
          <cell r="D314" t="str">
            <v>通用1小时加速令</v>
          </cell>
          <cell r="E314">
            <v>50</v>
          </cell>
          <cell r="F314">
            <v>1.2</v>
          </cell>
          <cell r="G314">
            <v>1</v>
          </cell>
          <cell r="H314">
            <v>0.6</v>
          </cell>
          <cell r="I314">
            <v>60</v>
          </cell>
          <cell r="J314">
            <v>50</v>
          </cell>
          <cell r="K314">
            <v>30</v>
          </cell>
          <cell r="L314" t="str">
            <v>使用后任意队列加速1小时</v>
          </cell>
        </row>
        <row r="315">
          <cell r="C315">
            <v>21129</v>
          </cell>
          <cell r="D315" t="str">
            <v>通用3小时加速令</v>
          </cell>
          <cell r="E315">
            <v>100</v>
          </cell>
          <cell r="F315">
            <v>1.8</v>
          </cell>
          <cell r="G315">
            <v>1</v>
          </cell>
          <cell r="H315">
            <v>0.8</v>
          </cell>
          <cell r="I315">
            <v>180</v>
          </cell>
          <cell r="J315">
            <v>100</v>
          </cell>
          <cell r="K315">
            <v>80</v>
          </cell>
          <cell r="L315" t="str">
            <v>使用后任意队列加速3小时</v>
          </cell>
        </row>
        <row r="316">
          <cell r="C316">
            <v>21138</v>
          </cell>
          <cell r="D316" t="str">
            <v>通用8小时加速令</v>
          </cell>
          <cell r="E316">
            <v>160</v>
          </cell>
          <cell r="F316">
            <v>3</v>
          </cell>
          <cell r="G316">
            <v>1</v>
          </cell>
          <cell r="H316">
            <v>1</v>
          </cell>
          <cell r="I316">
            <v>480</v>
          </cell>
          <cell r="J316">
            <v>160</v>
          </cell>
          <cell r="K316">
            <v>160</v>
          </cell>
          <cell r="L316" t="str">
            <v>使用后任意队列加速8小时</v>
          </cell>
        </row>
        <row r="317">
          <cell r="C317" t="str">
            <v/>
          </cell>
          <cell r="D317" t="str">
            <v/>
          </cell>
          <cell r="E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</row>
        <row r="318">
          <cell r="C318" t="str">
            <v/>
          </cell>
          <cell r="D318" t="str">
            <v/>
          </cell>
          <cell r="E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</row>
        <row r="319">
          <cell r="C319">
            <v>21150</v>
          </cell>
          <cell r="D319" t="str">
            <v>初级装备淬炼</v>
          </cell>
          <cell r="E319">
            <v>10</v>
          </cell>
          <cell r="F319">
            <v>1</v>
          </cell>
          <cell r="G319">
            <v>1</v>
          </cell>
          <cell r="H319">
            <v>0.3</v>
          </cell>
          <cell r="I319">
            <v>10</v>
          </cell>
          <cell r="J319">
            <v>10</v>
          </cell>
          <cell r="K319">
            <v>3</v>
          </cell>
          <cell r="L319" t="str">
            <v>装备使用后获得10经验</v>
          </cell>
        </row>
        <row r="320">
          <cell r="C320">
            <v>21151</v>
          </cell>
          <cell r="D320" t="str">
            <v>中级装备淬炼</v>
          </cell>
          <cell r="E320">
            <v>20</v>
          </cell>
          <cell r="F320">
            <v>1</v>
          </cell>
          <cell r="G320">
            <v>1</v>
          </cell>
          <cell r="H320">
            <v>0.3</v>
          </cell>
          <cell r="I320">
            <v>20</v>
          </cell>
          <cell r="J320">
            <v>20</v>
          </cell>
          <cell r="K320">
            <v>6</v>
          </cell>
          <cell r="L320" t="str">
            <v>装备使用后获得20经验</v>
          </cell>
        </row>
        <row r="321">
          <cell r="C321">
            <v>21152</v>
          </cell>
          <cell r="D321" t="str">
            <v>高级装备淬炼</v>
          </cell>
          <cell r="E321">
            <v>40</v>
          </cell>
          <cell r="F321">
            <v>1</v>
          </cell>
          <cell r="G321">
            <v>1</v>
          </cell>
          <cell r="H321">
            <v>0.3</v>
          </cell>
          <cell r="I321">
            <v>40</v>
          </cell>
          <cell r="J321">
            <v>40</v>
          </cell>
          <cell r="K321">
            <v>12</v>
          </cell>
          <cell r="L321" t="str">
            <v>装备使用后获得40经验</v>
          </cell>
        </row>
        <row r="322">
          <cell r="C322">
            <v>21153</v>
          </cell>
          <cell r="D322" t="str">
            <v>特级装备淬炼</v>
          </cell>
          <cell r="E322">
            <v>75</v>
          </cell>
          <cell r="F322">
            <v>1.25</v>
          </cell>
          <cell r="G322">
            <v>1</v>
          </cell>
          <cell r="H322">
            <v>0.3</v>
          </cell>
          <cell r="I322">
            <v>93.75</v>
          </cell>
          <cell r="J322">
            <v>75</v>
          </cell>
          <cell r="K322">
            <v>22.5</v>
          </cell>
          <cell r="L322" t="str">
            <v>装备使用后获得75经验</v>
          </cell>
        </row>
        <row r="323">
          <cell r="C323">
            <v>21154</v>
          </cell>
          <cell r="D323" t="str">
            <v>超级装备淬炼</v>
          </cell>
          <cell r="E323">
            <v>150</v>
          </cell>
          <cell r="F323">
            <v>1.5</v>
          </cell>
          <cell r="G323">
            <v>1</v>
          </cell>
          <cell r="H323">
            <v>0.3</v>
          </cell>
          <cell r="I323">
            <v>225</v>
          </cell>
          <cell r="J323">
            <v>150</v>
          </cell>
          <cell r="K323">
            <v>45</v>
          </cell>
          <cell r="L323" t="str">
            <v>装备使用后获得150经验</v>
          </cell>
        </row>
        <row r="324">
          <cell r="C324" t="str">
            <v/>
          </cell>
          <cell r="D324" t="str">
            <v/>
          </cell>
          <cell r="E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</row>
        <row r="325">
          <cell r="C325">
            <v>21500</v>
          </cell>
          <cell r="D325" t="str">
            <v>随机迁城令</v>
          </cell>
          <cell r="E325">
            <v>100</v>
          </cell>
          <cell r="F325">
            <v>1</v>
          </cell>
          <cell r="G325">
            <v>1</v>
          </cell>
          <cell r="H325">
            <v>1</v>
          </cell>
          <cell r="I325">
            <v>100</v>
          </cell>
          <cell r="J325">
            <v>100</v>
          </cell>
          <cell r="K325">
            <v>100</v>
          </cell>
          <cell r="L325" t="str">
            <v>使用后城池迁移到随机位置</v>
          </cell>
        </row>
        <row r="326">
          <cell r="C326">
            <v>21501</v>
          </cell>
          <cell r="D326" t="str">
            <v>九州迁城令</v>
          </cell>
          <cell r="E326">
            <v>300</v>
          </cell>
          <cell r="F326">
            <v>1</v>
          </cell>
          <cell r="G326">
            <v>1</v>
          </cell>
          <cell r="H326">
            <v>1</v>
          </cell>
          <cell r="I326">
            <v>300</v>
          </cell>
          <cell r="J326">
            <v>300</v>
          </cell>
          <cell r="K326">
            <v>300</v>
          </cell>
          <cell r="L326" t="str">
            <v>使用后城池迁移到指定位置</v>
          </cell>
        </row>
        <row r="327">
          <cell r="C327">
            <v>21504</v>
          </cell>
          <cell r="D327" t="str">
            <v>国内迁城令</v>
          </cell>
          <cell r="E327">
            <v>100</v>
          </cell>
          <cell r="F327">
            <v>1</v>
          </cell>
          <cell r="G327">
            <v>1</v>
          </cell>
          <cell r="H327">
            <v>1</v>
          </cell>
          <cell r="I327">
            <v>100</v>
          </cell>
          <cell r="J327">
            <v>100</v>
          </cell>
          <cell r="K327">
            <v>100</v>
          </cell>
          <cell r="L327" t="str">
            <v>使用后城池迁移到国内指定位置</v>
          </cell>
        </row>
        <row r="328">
          <cell r="C328">
            <v>21502</v>
          </cell>
          <cell r="D328" t="str">
            <v>校武牌</v>
          </cell>
          <cell r="E328">
            <v>20</v>
          </cell>
          <cell r="F328">
            <v>1</v>
          </cell>
          <cell r="G328">
            <v>1</v>
          </cell>
          <cell r="H328">
            <v>1</v>
          </cell>
          <cell r="I328">
            <v>20</v>
          </cell>
          <cell r="J328">
            <v>20</v>
          </cell>
          <cell r="K328">
            <v>20</v>
          </cell>
          <cell r="L328" t="str">
            <v>使用后增加1次校场挑战机会</v>
          </cell>
        </row>
        <row r="329">
          <cell r="C329">
            <v>21503</v>
          </cell>
          <cell r="D329" t="str">
            <v>复仇令</v>
          </cell>
          <cell r="E329">
            <v>50</v>
          </cell>
          <cell r="F329">
            <v>1</v>
          </cell>
          <cell r="G329">
            <v>1</v>
          </cell>
          <cell r="H329">
            <v>1</v>
          </cell>
          <cell r="I329">
            <v>50</v>
          </cell>
          <cell r="J329">
            <v>50</v>
          </cell>
          <cell r="K329">
            <v>50</v>
          </cell>
          <cell r="L329" t="str">
            <v>被其他玩家攻击后，可以通过复仇令追查到该玩家城池所在坐标</v>
          </cell>
        </row>
        <row r="330">
          <cell r="C330" t="str">
            <v/>
          </cell>
          <cell r="D330" t="str">
            <v/>
          </cell>
          <cell r="E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</row>
        <row r="331">
          <cell r="C331">
            <v>26400</v>
          </cell>
          <cell r="D331" t="str">
            <v>步兵虎符</v>
          </cell>
          <cell r="E331">
            <v>200</v>
          </cell>
          <cell r="F331">
            <v>1</v>
          </cell>
          <cell r="G331">
            <v>1</v>
          </cell>
          <cell r="H331">
            <v>1</v>
          </cell>
          <cell r="I331">
            <v>200</v>
          </cell>
          <cell r="J331">
            <v>200</v>
          </cell>
          <cell r="K331">
            <v>200</v>
          </cell>
          <cell r="L331" t="str">
            <v>使用后立即获得10000步兵新兵</v>
          </cell>
        </row>
        <row r="332">
          <cell r="C332">
            <v>26401</v>
          </cell>
          <cell r="D332" t="str">
            <v>骑兵虎符</v>
          </cell>
          <cell r="E332">
            <v>200</v>
          </cell>
          <cell r="F332">
            <v>1</v>
          </cell>
          <cell r="G332">
            <v>1</v>
          </cell>
          <cell r="H332">
            <v>1</v>
          </cell>
          <cell r="I332">
            <v>200</v>
          </cell>
          <cell r="J332">
            <v>200</v>
          </cell>
          <cell r="K332">
            <v>200</v>
          </cell>
          <cell r="L332" t="str">
            <v>使用后立即获得10000骑兵新兵</v>
          </cell>
        </row>
        <row r="333">
          <cell r="C333">
            <v>26402</v>
          </cell>
          <cell r="D333" t="str">
            <v>弓箭虎符</v>
          </cell>
          <cell r="E333">
            <v>200</v>
          </cell>
          <cell r="F333">
            <v>1</v>
          </cell>
          <cell r="G333">
            <v>1</v>
          </cell>
          <cell r="H333">
            <v>1</v>
          </cell>
          <cell r="I333">
            <v>200</v>
          </cell>
          <cell r="J333">
            <v>200</v>
          </cell>
          <cell r="K333">
            <v>200</v>
          </cell>
          <cell r="L333" t="str">
            <v>使用后立即获得10000弓箭新兵</v>
          </cell>
        </row>
        <row r="334">
          <cell r="C334">
            <v>26403</v>
          </cell>
          <cell r="D334" t="str">
            <v>器械虎符</v>
          </cell>
          <cell r="E334">
            <v>200</v>
          </cell>
          <cell r="F334">
            <v>1</v>
          </cell>
          <cell r="G334">
            <v>1</v>
          </cell>
          <cell r="H334">
            <v>1</v>
          </cell>
          <cell r="I334">
            <v>200</v>
          </cell>
          <cell r="J334">
            <v>200</v>
          </cell>
          <cell r="K334">
            <v>200</v>
          </cell>
          <cell r="L334" t="str">
            <v>使用后立即获得10000器械兵新兵</v>
          </cell>
        </row>
        <row r="335">
          <cell r="C335" t="str">
            <v/>
          </cell>
          <cell r="D335" t="str">
            <v/>
          </cell>
          <cell r="E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</row>
        <row r="336">
          <cell r="C336">
            <v>26500</v>
          </cell>
          <cell r="D336" t="str">
            <v>兵法宝箱</v>
          </cell>
          <cell r="E336">
            <v>250</v>
          </cell>
          <cell r="F336">
            <v>1</v>
          </cell>
          <cell r="G336">
            <v>1</v>
          </cell>
          <cell r="H336">
            <v>1</v>
          </cell>
          <cell r="I336">
            <v>250</v>
          </cell>
          <cell r="J336">
            <v>250</v>
          </cell>
          <cell r="K336">
            <v>250</v>
          </cell>
          <cell r="L336" t="str">
            <v>使用后随机获得1个兵法</v>
          </cell>
        </row>
        <row r="337">
          <cell r="C337">
            <v>26501</v>
          </cell>
          <cell r="D337" t="str">
            <v>蓝色兵法宝箱</v>
          </cell>
          <cell r="E337">
            <v>50</v>
          </cell>
          <cell r="F337">
            <v>1</v>
          </cell>
          <cell r="G337">
            <v>1</v>
          </cell>
          <cell r="H337">
            <v>1</v>
          </cell>
          <cell r="I337">
            <v>50</v>
          </cell>
          <cell r="J337">
            <v>50</v>
          </cell>
          <cell r="K337">
            <v>50</v>
          </cell>
          <cell r="L337" t="str">
            <v>使用后随机获得1个蓝色品质兵法</v>
          </cell>
        </row>
        <row r="338">
          <cell r="C338">
            <v>26502</v>
          </cell>
          <cell r="D338" t="str">
            <v>紫色兵法宝箱</v>
          </cell>
          <cell r="E338">
            <v>500</v>
          </cell>
          <cell r="F338">
            <v>1</v>
          </cell>
          <cell r="G338">
            <v>1</v>
          </cell>
          <cell r="H338">
            <v>1</v>
          </cell>
          <cell r="I338">
            <v>500</v>
          </cell>
          <cell r="J338">
            <v>500</v>
          </cell>
          <cell r="K338">
            <v>500</v>
          </cell>
          <cell r="L338" t="str">
            <v>使用后随机获得1个紫色品质兵法</v>
          </cell>
        </row>
        <row r="339">
          <cell r="C339">
            <v>26503</v>
          </cell>
          <cell r="D339" t="str">
            <v>橙色兵法宝箱</v>
          </cell>
          <cell r="E339">
            <v>1680</v>
          </cell>
          <cell r="F339">
            <v>1</v>
          </cell>
          <cell r="G339">
            <v>1</v>
          </cell>
          <cell r="H339">
            <v>1</v>
          </cell>
          <cell r="I339">
            <v>1680</v>
          </cell>
          <cell r="J339">
            <v>1680</v>
          </cell>
          <cell r="K339">
            <v>1680</v>
          </cell>
          <cell r="L339" t="str">
            <v>使用后随机获得1个橙色品质兵法</v>
          </cell>
        </row>
        <row r="340">
          <cell r="C340">
            <v>26504</v>
          </cell>
          <cell r="D340" t="str">
            <v>红色兵法宝箱</v>
          </cell>
          <cell r="E340">
            <v>14100</v>
          </cell>
          <cell r="F340">
            <v>1</v>
          </cell>
          <cell r="G340">
            <v>1</v>
          </cell>
          <cell r="H340">
            <v>1</v>
          </cell>
          <cell r="I340">
            <v>14100</v>
          </cell>
          <cell r="J340">
            <v>14100</v>
          </cell>
          <cell r="K340">
            <v>14100</v>
          </cell>
          <cell r="L340" t="str">
            <v>使用后随机获得1个红色品质兵法</v>
          </cell>
        </row>
        <row r="341">
          <cell r="C341" t="str">
            <v/>
          </cell>
          <cell r="D341" t="str">
            <v>指定or任选蓝色兵法</v>
          </cell>
          <cell r="E341">
            <v>35</v>
          </cell>
          <cell r="F341">
            <v>1</v>
          </cell>
          <cell r="G341">
            <v>1</v>
          </cell>
          <cell r="H341">
            <v>1</v>
          </cell>
          <cell r="I341">
            <v>35</v>
          </cell>
          <cell r="J341">
            <v>35</v>
          </cell>
          <cell r="K341">
            <v>35</v>
          </cell>
          <cell r="L341" t="str">
            <v/>
          </cell>
        </row>
        <row r="342">
          <cell r="C342" t="str">
            <v/>
          </cell>
          <cell r="D342" t="str">
            <v>指定or任选紫色兵法</v>
          </cell>
          <cell r="E342">
            <v>750</v>
          </cell>
          <cell r="F342">
            <v>1</v>
          </cell>
          <cell r="G342">
            <v>1</v>
          </cell>
          <cell r="H342">
            <v>1</v>
          </cell>
          <cell r="I342">
            <v>750</v>
          </cell>
          <cell r="J342">
            <v>750</v>
          </cell>
          <cell r="K342">
            <v>750</v>
          </cell>
          <cell r="L342" t="str">
            <v/>
          </cell>
        </row>
        <row r="343">
          <cell r="C343" t="str">
            <v/>
          </cell>
          <cell r="D343" t="str">
            <v>指定or任选橙色兵法</v>
          </cell>
          <cell r="E343">
            <v>3350</v>
          </cell>
          <cell r="F343">
            <v>1</v>
          </cell>
          <cell r="G343">
            <v>1</v>
          </cell>
          <cell r="H343">
            <v>1</v>
          </cell>
          <cell r="I343">
            <v>3350</v>
          </cell>
          <cell r="J343">
            <v>3350</v>
          </cell>
          <cell r="K343">
            <v>3350</v>
          </cell>
          <cell r="L343" t="str">
            <v/>
          </cell>
        </row>
        <row r="344">
          <cell r="C344" t="str">
            <v/>
          </cell>
          <cell r="D344" t="str">
            <v>指定or任选红色兵法</v>
          </cell>
          <cell r="E344">
            <v>9165</v>
          </cell>
          <cell r="F344">
            <v>1</v>
          </cell>
          <cell r="G344">
            <v>1</v>
          </cell>
          <cell r="H344">
            <v>1</v>
          </cell>
          <cell r="I344">
            <v>9165</v>
          </cell>
          <cell r="J344">
            <v>9165</v>
          </cell>
          <cell r="K344">
            <v>9165</v>
          </cell>
          <cell r="L344" t="str">
            <v/>
          </cell>
        </row>
        <row r="345">
          <cell r="C345">
            <v>26505</v>
          </cell>
          <cell r="D345" t="str">
            <v>兵家信物</v>
          </cell>
          <cell r="E345">
            <v>300</v>
          </cell>
          <cell r="F345">
            <v>1</v>
          </cell>
          <cell r="G345">
            <v>1</v>
          </cell>
          <cell r="H345">
            <v>1</v>
          </cell>
          <cell r="I345">
            <v>300</v>
          </cell>
          <cell r="J345">
            <v>300</v>
          </cell>
          <cell r="K345">
            <v>300</v>
          </cell>
          <cell r="L345" t="str">
            <v>抽取兵法时消耗的道具（赠送10个5分钟通用加速）</v>
          </cell>
        </row>
        <row r="346">
          <cell r="C346" t="str">
            <v/>
          </cell>
          <cell r="D346" t="str">
            <v/>
          </cell>
          <cell r="E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</row>
        <row r="347">
          <cell r="C347" t="str">
            <v/>
          </cell>
          <cell r="D347" t="str">
            <v/>
          </cell>
          <cell r="E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</row>
        <row r="348">
          <cell r="C348">
            <v>26520</v>
          </cell>
          <cell r="D348" t="str">
            <v>紫色兵法自选宝箱</v>
          </cell>
          <cell r="E348">
            <v>750</v>
          </cell>
          <cell r="F348">
            <v>1</v>
          </cell>
          <cell r="G348">
            <v>1</v>
          </cell>
          <cell r="H348">
            <v>1</v>
          </cell>
          <cell r="I348">
            <v>750</v>
          </cell>
          <cell r="J348">
            <v>750</v>
          </cell>
          <cell r="K348">
            <v>750</v>
          </cell>
          <cell r="L348" t="str">
            <v>使用后可选择一个紫色兵法。紫色兵法：攻其不备、出奇制胜、破军夺志</v>
          </cell>
        </row>
        <row r="349">
          <cell r="C349">
            <v>26521</v>
          </cell>
          <cell r="D349" t="str">
            <v>橙色兵法自选宝箱</v>
          </cell>
          <cell r="E349">
            <v>3350</v>
          </cell>
          <cell r="F349">
            <v>1</v>
          </cell>
          <cell r="G349">
            <v>1</v>
          </cell>
          <cell r="H349">
            <v>1</v>
          </cell>
          <cell r="I349">
            <v>3350</v>
          </cell>
          <cell r="J349">
            <v>3350</v>
          </cell>
          <cell r="K349">
            <v>3350</v>
          </cell>
          <cell r="L349" t="str">
            <v>使用后可选择一个橙色兵法。橙色兵法：援军秘策、养精蓄锐、退敌千里、奇佐鬼谋</v>
          </cell>
        </row>
        <row r="350">
          <cell r="C350" t="str">
            <v/>
          </cell>
          <cell r="D350" t="str">
            <v/>
          </cell>
          <cell r="E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</row>
        <row r="351">
          <cell r="C351">
            <v>26551</v>
          </cell>
          <cell r="D351" t="str">
            <v>虎符宝箱</v>
          </cell>
          <cell r="E351">
            <v>160</v>
          </cell>
          <cell r="F351">
            <v>1</v>
          </cell>
          <cell r="G351">
            <v>1</v>
          </cell>
          <cell r="H351">
            <v>1</v>
          </cell>
          <cell r="I351">
            <v>160</v>
          </cell>
          <cell r="J351">
            <v>160</v>
          </cell>
          <cell r="K351">
            <v>160</v>
          </cell>
          <cell r="L351" t="str">
            <v>使用后随机获得1个虎符</v>
          </cell>
        </row>
        <row r="352">
          <cell r="C352">
            <v>26552</v>
          </cell>
          <cell r="D352" t="str">
            <v>1级贡品宝箱</v>
          </cell>
          <cell r="E352">
            <v>40</v>
          </cell>
          <cell r="F352">
            <v>1</v>
          </cell>
          <cell r="G352">
            <v>1</v>
          </cell>
          <cell r="H352">
            <v>1</v>
          </cell>
          <cell r="I352">
            <v>40</v>
          </cell>
          <cell r="J352">
            <v>40</v>
          </cell>
          <cell r="K352">
            <v>40</v>
          </cell>
          <cell r="L352" t="str">
            <v>使用后随机获得铜镜、陶罐中的1个贡品</v>
          </cell>
        </row>
        <row r="353">
          <cell r="C353">
            <v>26553</v>
          </cell>
          <cell r="D353" t="str">
            <v>2级贡品宝箱</v>
          </cell>
          <cell r="E353">
            <v>60</v>
          </cell>
          <cell r="F353">
            <v>1</v>
          </cell>
          <cell r="G353">
            <v>1</v>
          </cell>
          <cell r="H353">
            <v>1</v>
          </cell>
          <cell r="I353">
            <v>60</v>
          </cell>
          <cell r="J353">
            <v>60</v>
          </cell>
          <cell r="K353">
            <v>60</v>
          </cell>
          <cell r="L353" t="str">
            <v>使用后随机获得水晶杯、香鼎、铜壶中的1个贡品</v>
          </cell>
        </row>
        <row r="354">
          <cell r="C354">
            <v>26554</v>
          </cell>
          <cell r="D354" t="str">
            <v>3级贡品宝箱</v>
          </cell>
          <cell r="E354">
            <v>80</v>
          </cell>
          <cell r="F354">
            <v>1</v>
          </cell>
          <cell r="G354">
            <v>1</v>
          </cell>
          <cell r="H354">
            <v>1</v>
          </cell>
          <cell r="I354">
            <v>80</v>
          </cell>
          <cell r="J354">
            <v>80</v>
          </cell>
          <cell r="K354">
            <v>80</v>
          </cell>
          <cell r="L354" t="str">
            <v>使用后随机获得长颈壶、方陶皿、兽头觥、象形尊中的1个贡品</v>
          </cell>
        </row>
        <row r="355">
          <cell r="C355">
            <v>26555</v>
          </cell>
          <cell r="D355" t="str">
            <v>4级贡品宝箱</v>
          </cell>
          <cell r="E355">
            <v>100</v>
          </cell>
          <cell r="F355">
            <v>1</v>
          </cell>
          <cell r="G355">
            <v>1</v>
          </cell>
          <cell r="H355">
            <v>1</v>
          </cell>
          <cell r="I355">
            <v>100</v>
          </cell>
          <cell r="J355">
            <v>100</v>
          </cell>
          <cell r="K355">
            <v>100</v>
          </cell>
          <cell r="L355" t="str">
            <v>使用后随机获得冰鉴、螭首盉、三足爵、鎏金缶中的1个贡品</v>
          </cell>
        </row>
        <row r="356">
          <cell r="C356">
            <v>26556</v>
          </cell>
          <cell r="D356" t="str">
            <v>5级贡品宝箱</v>
          </cell>
          <cell r="E356">
            <v>120</v>
          </cell>
          <cell r="F356">
            <v>1</v>
          </cell>
          <cell r="G356">
            <v>1</v>
          </cell>
          <cell r="H356">
            <v>1</v>
          </cell>
          <cell r="I356">
            <v>120</v>
          </cell>
          <cell r="J356">
            <v>120</v>
          </cell>
          <cell r="K356">
            <v>120</v>
          </cell>
          <cell r="L356" t="str">
            <v>使用后随机获得锦瑟、编钟、石磬、瑶琴中的1个贡品</v>
          </cell>
        </row>
        <row r="357">
          <cell r="C357">
            <v>26557</v>
          </cell>
          <cell r="D357" t="str">
            <v>6级贡品宝箱</v>
          </cell>
          <cell r="E357">
            <v>140</v>
          </cell>
          <cell r="F357">
            <v>1</v>
          </cell>
          <cell r="G357">
            <v>1</v>
          </cell>
          <cell r="H357">
            <v>1</v>
          </cell>
          <cell r="I357">
            <v>140</v>
          </cell>
          <cell r="J357">
            <v>140</v>
          </cell>
          <cell r="K357">
            <v>140</v>
          </cell>
          <cell r="L357" t="str">
            <v>使用后随机获得青圭、赤璋、白琥、玄璜中的1个贡品</v>
          </cell>
        </row>
        <row r="358">
          <cell r="C358" t="str">
            <v/>
          </cell>
          <cell r="D358" t="str">
            <v/>
          </cell>
          <cell r="E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</row>
        <row r="359">
          <cell r="C359">
            <v>21251</v>
          </cell>
          <cell r="D359" t="str">
            <v>绿色装备宝箱</v>
          </cell>
          <cell r="E359">
            <v>35</v>
          </cell>
          <cell r="F359">
            <v>1</v>
          </cell>
          <cell r="G359">
            <v>1</v>
          </cell>
          <cell r="H359">
            <v>1</v>
          </cell>
          <cell r="I359">
            <v>35</v>
          </cell>
          <cell r="J359">
            <v>35</v>
          </cell>
          <cell r="K359">
            <v>35</v>
          </cell>
          <cell r="L359" t="str">
            <v>使用后随机获得1件品质为绿色的装备</v>
          </cell>
        </row>
        <row r="360">
          <cell r="C360">
            <v>21252</v>
          </cell>
          <cell r="D360" t="str">
            <v>蓝色装备宝箱</v>
          </cell>
          <cell r="E360">
            <v>75</v>
          </cell>
          <cell r="F360">
            <v>1</v>
          </cell>
          <cell r="G360">
            <v>1</v>
          </cell>
          <cell r="H360">
            <v>1</v>
          </cell>
          <cell r="I360">
            <v>75</v>
          </cell>
          <cell r="J360">
            <v>75</v>
          </cell>
          <cell r="K360">
            <v>75</v>
          </cell>
          <cell r="L360" t="str">
            <v>使用后随机获得1件品质为蓝色的装备</v>
          </cell>
        </row>
        <row r="361">
          <cell r="C361">
            <v>21253</v>
          </cell>
          <cell r="D361" t="str">
            <v>紫色装备宝箱</v>
          </cell>
          <cell r="E361">
            <v>150</v>
          </cell>
          <cell r="F361">
            <v>1</v>
          </cell>
          <cell r="G361">
            <v>1</v>
          </cell>
          <cell r="H361">
            <v>1</v>
          </cell>
          <cell r="I361">
            <v>150</v>
          </cell>
          <cell r="J361">
            <v>150</v>
          </cell>
          <cell r="K361">
            <v>150</v>
          </cell>
          <cell r="L361" t="str">
            <v>使用后随机获得1件品质为紫色的装备</v>
          </cell>
        </row>
        <row r="362">
          <cell r="C362">
            <v>21254</v>
          </cell>
          <cell r="D362" t="str">
            <v>橙色装备宝箱</v>
          </cell>
          <cell r="E362">
            <v>320</v>
          </cell>
          <cell r="F362">
            <v>1</v>
          </cell>
          <cell r="G362">
            <v>1</v>
          </cell>
          <cell r="H362">
            <v>1</v>
          </cell>
          <cell r="I362">
            <v>320</v>
          </cell>
          <cell r="J362">
            <v>320</v>
          </cell>
          <cell r="K362">
            <v>320</v>
          </cell>
          <cell r="L362" t="str">
            <v>使用后随机获得1件品质为橙色的装备</v>
          </cell>
        </row>
        <row r="363">
          <cell r="C363">
            <v>21255</v>
          </cell>
          <cell r="D363" t="str">
            <v>红色装备宝箱</v>
          </cell>
          <cell r="E363">
            <v>2400</v>
          </cell>
          <cell r="F363">
            <v>1</v>
          </cell>
          <cell r="G363">
            <v>1</v>
          </cell>
          <cell r="H363">
            <v>1</v>
          </cell>
          <cell r="I363">
            <v>2400</v>
          </cell>
          <cell r="J363">
            <v>2400</v>
          </cell>
          <cell r="K363">
            <v>2400</v>
          </cell>
          <cell r="L363" t="str">
            <v>使用后随机获得1件品质为红色的装备</v>
          </cell>
        </row>
        <row r="364">
          <cell r="C364" t="str">
            <v/>
          </cell>
          <cell r="D364" t="str">
            <v/>
          </cell>
          <cell r="E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</row>
        <row r="365">
          <cell r="C365">
            <v>20052</v>
          </cell>
          <cell r="D365" t="str">
            <v>练军心得·觉</v>
          </cell>
          <cell r="E365">
            <v>40</v>
          </cell>
          <cell r="F365">
            <v>1</v>
          </cell>
          <cell r="G365">
            <v>1</v>
          </cell>
          <cell r="H365">
            <v>1</v>
          </cell>
          <cell r="I365">
            <v>40</v>
          </cell>
          <cell r="J365">
            <v>40</v>
          </cell>
          <cell r="K365">
            <v>40</v>
          </cell>
          <cell r="L365" t="str">
            <v>掌军之策，厉兵秣马，可用于武将觉醒</v>
          </cell>
        </row>
        <row r="366">
          <cell r="C366">
            <v>20053</v>
          </cell>
          <cell r="D366" t="str">
            <v>策论心得·觉</v>
          </cell>
          <cell r="E366">
            <v>40</v>
          </cell>
          <cell r="F366">
            <v>1</v>
          </cell>
          <cell r="G366">
            <v>1</v>
          </cell>
          <cell r="H366">
            <v>1</v>
          </cell>
          <cell r="I366">
            <v>40</v>
          </cell>
          <cell r="J366">
            <v>40</v>
          </cell>
          <cell r="K366">
            <v>40</v>
          </cell>
          <cell r="L366" t="str">
            <v>书山万卷，算无遗策，可用于武将觉醒</v>
          </cell>
        </row>
        <row r="367">
          <cell r="C367">
            <v>20054</v>
          </cell>
          <cell r="D367" t="str">
            <v>兵书心得·觉</v>
          </cell>
          <cell r="E367">
            <v>40</v>
          </cell>
          <cell r="F367">
            <v>1</v>
          </cell>
          <cell r="G367">
            <v>1</v>
          </cell>
          <cell r="H367">
            <v>1</v>
          </cell>
          <cell r="I367">
            <v>40</v>
          </cell>
          <cell r="J367">
            <v>40</v>
          </cell>
          <cell r="K367">
            <v>40</v>
          </cell>
          <cell r="L367" t="str">
            <v>千军万马，文韬武略，可用于武将觉醒</v>
          </cell>
        </row>
        <row r="368">
          <cell r="C368" t="str">
            <v/>
          </cell>
          <cell r="D368" t="str">
            <v/>
          </cell>
          <cell r="E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</row>
        <row r="369">
          <cell r="C369">
            <v>20055</v>
          </cell>
          <cell r="D369" t="str">
            <v>虎咬佩剑·觉</v>
          </cell>
          <cell r="E369">
            <v>60</v>
          </cell>
          <cell r="F369">
            <v>1</v>
          </cell>
          <cell r="G369">
            <v>1</v>
          </cell>
          <cell r="H369">
            <v>1</v>
          </cell>
          <cell r="I369">
            <v>60</v>
          </cell>
          <cell r="J369">
            <v>60</v>
          </cell>
          <cell r="K369">
            <v>60</v>
          </cell>
          <cell r="L369" t="str">
            <v>卧虎藏龙，剑及履及，可用于武将觉醒</v>
          </cell>
        </row>
        <row r="370">
          <cell r="C370">
            <v>20056</v>
          </cell>
          <cell r="D370" t="str">
            <v>灵蛇佩剑·觉</v>
          </cell>
          <cell r="E370">
            <v>60</v>
          </cell>
          <cell r="F370">
            <v>1</v>
          </cell>
          <cell r="G370">
            <v>1</v>
          </cell>
          <cell r="H370">
            <v>1</v>
          </cell>
          <cell r="I370">
            <v>60</v>
          </cell>
          <cell r="J370">
            <v>60</v>
          </cell>
          <cell r="K370">
            <v>60</v>
          </cell>
          <cell r="L370" t="str">
            <v>灵蛇之珠，剑态箫心，可用于武将觉醒</v>
          </cell>
        </row>
        <row r="371">
          <cell r="C371">
            <v>20057</v>
          </cell>
          <cell r="D371" t="str">
            <v>狼头佩剑·觉</v>
          </cell>
          <cell r="E371">
            <v>60</v>
          </cell>
          <cell r="F371">
            <v>1</v>
          </cell>
          <cell r="G371">
            <v>1</v>
          </cell>
          <cell r="H371">
            <v>1</v>
          </cell>
          <cell r="I371">
            <v>60</v>
          </cell>
          <cell r="J371">
            <v>60</v>
          </cell>
          <cell r="K371">
            <v>60</v>
          </cell>
          <cell r="L371" t="str">
            <v>封狼居胥，剑气纵横，可用于武将觉醒</v>
          </cell>
        </row>
        <row r="372">
          <cell r="C372" t="str">
            <v/>
          </cell>
          <cell r="D372" t="str">
            <v/>
          </cell>
          <cell r="E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</row>
        <row r="373">
          <cell r="C373">
            <v>20059</v>
          </cell>
          <cell r="D373" t="str">
            <v>勇之授印·觉</v>
          </cell>
          <cell r="E373">
            <v>80</v>
          </cell>
          <cell r="F373">
            <v>1</v>
          </cell>
          <cell r="G373">
            <v>1</v>
          </cell>
          <cell r="H373">
            <v>1</v>
          </cell>
          <cell r="I373">
            <v>80</v>
          </cell>
          <cell r="J373">
            <v>80</v>
          </cell>
          <cell r="K373">
            <v>80</v>
          </cell>
          <cell r="L373" t="str">
            <v>拔山盖世，气吞山河，可用于武将觉醒</v>
          </cell>
        </row>
        <row r="374">
          <cell r="C374">
            <v>20060</v>
          </cell>
          <cell r="D374" t="str">
            <v>谋之授印·觉</v>
          </cell>
          <cell r="E374">
            <v>80</v>
          </cell>
          <cell r="F374">
            <v>1</v>
          </cell>
          <cell r="G374">
            <v>1</v>
          </cell>
          <cell r="H374">
            <v>1</v>
          </cell>
          <cell r="I374">
            <v>80</v>
          </cell>
          <cell r="J374">
            <v>80</v>
          </cell>
          <cell r="K374">
            <v>80</v>
          </cell>
          <cell r="L374" t="str">
            <v>渊谋远略，运筹帷幄，可用于武将觉醒</v>
          </cell>
        </row>
        <row r="375">
          <cell r="C375">
            <v>20061</v>
          </cell>
          <cell r="D375" t="str">
            <v>御之授印·觉</v>
          </cell>
          <cell r="E375">
            <v>80</v>
          </cell>
          <cell r="F375">
            <v>1</v>
          </cell>
          <cell r="G375">
            <v>1</v>
          </cell>
          <cell r="H375">
            <v>1</v>
          </cell>
          <cell r="I375">
            <v>80</v>
          </cell>
          <cell r="J375">
            <v>80</v>
          </cell>
          <cell r="K375">
            <v>80</v>
          </cell>
          <cell r="L375" t="str">
            <v>御下有方，论功行赏，可用于武将觉醒</v>
          </cell>
        </row>
        <row r="376">
          <cell r="C376" t="str">
            <v/>
          </cell>
          <cell r="D376" t="str">
            <v/>
          </cell>
          <cell r="E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</row>
        <row r="377">
          <cell r="C377">
            <v>20064</v>
          </cell>
          <cell r="D377" t="str">
            <v>战阵精研·极</v>
          </cell>
          <cell r="E377">
            <v>100</v>
          </cell>
          <cell r="F377">
            <v>1</v>
          </cell>
          <cell r="G377">
            <v>1</v>
          </cell>
          <cell r="H377">
            <v>1</v>
          </cell>
          <cell r="I377">
            <v>100</v>
          </cell>
          <cell r="J377">
            <v>100</v>
          </cell>
          <cell r="K377">
            <v>100</v>
          </cell>
          <cell r="L377" t="str">
            <v>行兵布阵，勇往直前，可用于武将觉醒</v>
          </cell>
        </row>
        <row r="378">
          <cell r="C378">
            <v>20065</v>
          </cell>
          <cell r="D378" t="str">
            <v>谋略精研·极</v>
          </cell>
          <cell r="E378">
            <v>100</v>
          </cell>
          <cell r="F378">
            <v>1</v>
          </cell>
          <cell r="G378">
            <v>1</v>
          </cell>
          <cell r="H378">
            <v>1</v>
          </cell>
          <cell r="I378">
            <v>100</v>
          </cell>
          <cell r="J378">
            <v>100</v>
          </cell>
          <cell r="K378">
            <v>100</v>
          </cell>
          <cell r="L378" t="str">
            <v>目达耳通，上兵伐谋，可用于武将觉醒</v>
          </cell>
        </row>
        <row r="379">
          <cell r="C379">
            <v>20066</v>
          </cell>
          <cell r="D379" t="str">
            <v>御军精研·极</v>
          </cell>
          <cell r="E379">
            <v>100</v>
          </cell>
          <cell r="F379">
            <v>1</v>
          </cell>
          <cell r="G379">
            <v>1</v>
          </cell>
          <cell r="H379">
            <v>1</v>
          </cell>
          <cell r="I379">
            <v>100</v>
          </cell>
          <cell r="J379">
            <v>100</v>
          </cell>
          <cell r="K379">
            <v>100</v>
          </cell>
          <cell r="L379" t="str">
            <v>持筹握算，精兵简政，可用于武将觉醒</v>
          </cell>
        </row>
        <row r="380">
          <cell r="C380" t="str">
            <v/>
          </cell>
          <cell r="D380" t="str">
            <v/>
          </cell>
          <cell r="E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</row>
        <row r="381">
          <cell r="C381">
            <v>20070</v>
          </cell>
          <cell r="D381" t="str">
            <v>白虎白琥·极</v>
          </cell>
          <cell r="E381">
            <v>120</v>
          </cell>
          <cell r="F381">
            <v>1</v>
          </cell>
          <cell r="G381">
            <v>1</v>
          </cell>
          <cell r="H381">
            <v>1</v>
          </cell>
          <cell r="I381">
            <v>120</v>
          </cell>
          <cell r="J381">
            <v>120</v>
          </cell>
          <cell r="K381">
            <v>120</v>
          </cell>
          <cell r="L381" t="str">
            <v>形神兼备，虎啸龙吟，可用于武将觉醒</v>
          </cell>
        </row>
        <row r="382">
          <cell r="C382">
            <v>20071</v>
          </cell>
          <cell r="D382" t="str">
            <v>朱雀赤璋·极</v>
          </cell>
          <cell r="E382">
            <v>120</v>
          </cell>
          <cell r="F382">
            <v>1</v>
          </cell>
          <cell r="G382">
            <v>1</v>
          </cell>
          <cell r="H382">
            <v>1</v>
          </cell>
          <cell r="I382">
            <v>120</v>
          </cell>
          <cell r="J382">
            <v>120</v>
          </cell>
          <cell r="K382">
            <v>120</v>
          </cell>
          <cell r="L382" t="str">
            <v>烈火真金，朱雀玄武，可用于武将觉醒</v>
          </cell>
        </row>
        <row r="383">
          <cell r="C383">
            <v>20072</v>
          </cell>
          <cell r="D383" t="str">
            <v>青龙青圭·极</v>
          </cell>
          <cell r="E383">
            <v>120</v>
          </cell>
          <cell r="F383">
            <v>1</v>
          </cell>
          <cell r="G383">
            <v>1</v>
          </cell>
          <cell r="H383">
            <v>1</v>
          </cell>
          <cell r="I383">
            <v>120</v>
          </cell>
          <cell r="J383">
            <v>120</v>
          </cell>
          <cell r="K383">
            <v>120</v>
          </cell>
          <cell r="L383" t="str">
            <v>青云直上，龙飞凤舞，可用于武将觉醒</v>
          </cell>
        </row>
        <row r="384">
          <cell r="C384" t="str">
            <v/>
          </cell>
          <cell r="D384" t="str">
            <v/>
          </cell>
          <cell r="E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</row>
        <row r="385">
          <cell r="C385">
            <v>20077</v>
          </cell>
          <cell r="D385" t="str">
            <v>战将护符·极</v>
          </cell>
          <cell r="E385">
            <v>140</v>
          </cell>
          <cell r="F385">
            <v>1</v>
          </cell>
          <cell r="G385">
            <v>1</v>
          </cell>
          <cell r="H385">
            <v>1</v>
          </cell>
          <cell r="I385">
            <v>140</v>
          </cell>
          <cell r="J385">
            <v>140</v>
          </cell>
          <cell r="K385">
            <v>140</v>
          </cell>
          <cell r="L385" t="str">
            <v>王侯将相，功成名就，可用于武将觉醒</v>
          </cell>
        </row>
        <row r="386">
          <cell r="C386">
            <v>20078</v>
          </cell>
          <cell r="D386" t="str">
            <v>军师护符·极</v>
          </cell>
          <cell r="E386">
            <v>140</v>
          </cell>
          <cell r="F386">
            <v>1</v>
          </cell>
          <cell r="G386">
            <v>1</v>
          </cell>
          <cell r="H386">
            <v>1</v>
          </cell>
          <cell r="I386">
            <v>140</v>
          </cell>
          <cell r="J386">
            <v>140</v>
          </cell>
          <cell r="K386">
            <v>140</v>
          </cell>
          <cell r="L386" t="str">
            <v>神机妙算，才华横溢，可用于武将觉醒</v>
          </cell>
        </row>
        <row r="387">
          <cell r="C387">
            <v>20079</v>
          </cell>
          <cell r="D387" t="str">
            <v>统帅护符·极</v>
          </cell>
          <cell r="E387">
            <v>140</v>
          </cell>
          <cell r="F387">
            <v>1</v>
          </cell>
          <cell r="G387">
            <v>1</v>
          </cell>
          <cell r="H387">
            <v>1</v>
          </cell>
          <cell r="I387">
            <v>140</v>
          </cell>
          <cell r="J387">
            <v>140</v>
          </cell>
          <cell r="K387">
            <v>140</v>
          </cell>
          <cell r="L387" t="str">
            <v>号令如山，统帅三军，可用于武将觉醒</v>
          </cell>
        </row>
        <row r="388">
          <cell r="C388" t="str">
            <v/>
          </cell>
          <cell r="D388" t="str">
            <v/>
          </cell>
          <cell r="E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</row>
        <row r="389">
          <cell r="C389" t="str">
            <v/>
          </cell>
          <cell r="D389" t="str">
            <v/>
          </cell>
          <cell r="E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</row>
        <row r="390">
          <cell r="C390">
            <v>23001</v>
          </cell>
          <cell r="D390" t="str">
            <v>紫色步将自选宝箱</v>
          </cell>
          <cell r="E390">
            <v>600</v>
          </cell>
          <cell r="F390">
            <v>1</v>
          </cell>
          <cell r="G390">
            <v>1</v>
          </cell>
          <cell r="H390">
            <v>1</v>
          </cell>
          <cell r="I390">
            <v>600</v>
          </cell>
          <cell r="J390">
            <v>600</v>
          </cell>
          <cell r="K390">
            <v>600</v>
          </cell>
          <cell r="L390" t="str">
            <v>使用后选择获得一个紫色步将</v>
          </cell>
        </row>
        <row r="391">
          <cell r="C391">
            <v>23002</v>
          </cell>
          <cell r="D391" t="str">
            <v>橙色步将自选宝箱</v>
          </cell>
          <cell r="E391">
            <v>4800</v>
          </cell>
          <cell r="F391">
            <v>1</v>
          </cell>
          <cell r="G391">
            <v>1</v>
          </cell>
          <cell r="H391">
            <v>1</v>
          </cell>
          <cell r="I391">
            <v>4800</v>
          </cell>
          <cell r="J391">
            <v>4800</v>
          </cell>
          <cell r="K391">
            <v>4800</v>
          </cell>
          <cell r="L391" t="str">
            <v>使用后选择获得一个橙色武将</v>
          </cell>
        </row>
        <row r="392">
          <cell r="C392">
            <v>23003</v>
          </cell>
          <cell r="D392" t="str">
            <v>红色步将自选宝箱</v>
          </cell>
          <cell r="E392">
            <v>14400</v>
          </cell>
          <cell r="F392">
            <v>1</v>
          </cell>
          <cell r="G392">
            <v>1</v>
          </cell>
          <cell r="H392">
            <v>1</v>
          </cell>
          <cell r="I392">
            <v>14400</v>
          </cell>
          <cell r="J392">
            <v>14400</v>
          </cell>
          <cell r="K392">
            <v>14400</v>
          </cell>
          <cell r="L392" t="str">
            <v>使用后选择获得一个红色步将</v>
          </cell>
        </row>
        <row r="393">
          <cell r="C393">
            <v>23004</v>
          </cell>
          <cell r="D393" t="str">
            <v>紫色骑将自选宝箱</v>
          </cell>
          <cell r="E393">
            <v>600</v>
          </cell>
          <cell r="F393">
            <v>1</v>
          </cell>
          <cell r="G393">
            <v>1</v>
          </cell>
          <cell r="H393">
            <v>1</v>
          </cell>
          <cell r="I393">
            <v>600</v>
          </cell>
          <cell r="J393">
            <v>600</v>
          </cell>
          <cell r="K393">
            <v>600</v>
          </cell>
          <cell r="L393" t="str">
            <v>使用后选择获得一个紫色骑将</v>
          </cell>
        </row>
        <row r="394">
          <cell r="C394">
            <v>23005</v>
          </cell>
          <cell r="D394" t="str">
            <v>橙色骑将自选宝箱</v>
          </cell>
          <cell r="E394">
            <v>4800</v>
          </cell>
          <cell r="F394">
            <v>1</v>
          </cell>
          <cell r="G394">
            <v>1</v>
          </cell>
          <cell r="H394">
            <v>1</v>
          </cell>
          <cell r="I394">
            <v>4800</v>
          </cell>
          <cell r="J394">
            <v>4800</v>
          </cell>
          <cell r="K394">
            <v>4800</v>
          </cell>
          <cell r="L394" t="str">
            <v>使用后选择获得一个橙色骑将</v>
          </cell>
        </row>
        <row r="395">
          <cell r="C395">
            <v>23006</v>
          </cell>
          <cell r="D395" t="str">
            <v>红色骑将自选宝箱</v>
          </cell>
          <cell r="E395">
            <v>14400</v>
          </cell>
          <cell r="F395">
            <v>1</v>
          </cell>
          <cell r="G395">
            <v>1</v>
          </cell>
          <cell r="H395">
            <v>1</v>
          </cell>
          <cell r="I395">
            <v>14400</v>
          </cell>
          <cell r="J395">
            <v>14400</v>
          </cell>
          <cell r="K395">
            <v>14400</v>
          </cell>
          <cell r="L395" t="str">
            <v>使用后选择获得一个红色骑将</v>
          </cell>
        </row>
        <row r="396">
          <cell r="C396">
            <v>23007</v>
          </cell>
          <cell r="D396" t="str">
            <v>紫色弓将自选宝箱</v>
          </cell>
          <cell r="E396">
            <v>600</v>
          </cell>
          <cell r="F396">
            <v>1</v>
          </cell>
          <cell r="G396">
            <v>1</v>
          </cell>
          <cell r="H396">
            <v>1</v>
          </cell>
          <cell r="I396">
            <v>600</v>
          </cell>
          <cell r="J396">
            <v>600</v>
          </cell>
          <cell r="K396">
            <v>600</v>
          </cell>
          <cell r="L396" t="str">
            <v>使用后选择获得一个紫色弓将</v>
          </cell>
        </row>
        <row r="397">
          <cell r="C397">
            <v>23008</v>
          </cell>
          <cell r="D397" t="str">
            <v>橙色弓将自选宝箱</v>
          </cell>
          <cell r="E397">
            <v>4800</v>
          </cell>
          <cell r="F397">
            <v>1</v>
          </cell>
          <cell r="G397">
            <v>1</v>
          </cell>
          <cell r="H397">
            <v>1</v>
          </cell>
          <cell r="I397">
            <v>4800</v>
          </cell>
          <cell r="J397">
            <v>4800</v>
          </cell>
          <cell r="K397">
            <v>4800</v>
          </cell>
          <cell r="L397" t="str">
            <v>使用后选择获得一个橙色弓将</v>
          </cell>
        </row>
        <row r="398">
          <cell r="C398">
            <v>23009</v>
          </cell>
          <cell r="D398" t="str">
            <v>红色弓将自选宝箱</v>
          </cell>
          <cell r="E398">
            <v>14400</v>
          </cell>
          <cell r="F398">
            <v>1</v>
          </cell>
          <cell r="G398">
            <v>1</v>
          </cell>
          <cell r="H398">
            <v>1</v>
          </cell>
          <cell r="I398">
            <v>14400</v>
          </cell>
          <cell r="J398">
            <v>14400</v>
          </cell>
          <cell r="K398">
            <v>14400</v>
          </cell>
          <cell r="L398" t="str">
            <v>使用后选择获得一个红色弓将</v>
          </cell>
        </row>
        <row r="399">
          <cell r="C399">
            <v>23010</v>
          </cell>
          <cell r="D399" t="str">
            <v>君主自选宝箱</v>
          </cell>
          <cell r="E399">
            <v>4800</v>
          </cell>
          <cell r="F399">
            <v>1</v>
          </cell>
          <cell r="G399">
            <v>1</v>
          </cell>
          <cell r="H399">
            <v>1</v>
          </cell>
          <cell r="I399">
            <v>4800</v>
          </cell>
          <cell r="J399">
            <v>4800</v>
          </cell>
          <cell r="K399">
            <v>4800</v>
          </cell>
          <cell r="L399" t="str">
            <v>使用后选择获得一个君主武将</v>
          </cell>
        </row>
        <row r="400">
          <cell r="C400">
            <v>23011</v>
          </cell>
          <cell r="D400" t="str">
            <v>紫色武将随机宝箱</v>
          </cell>
          <cell r="E400">
            <v>400</v>
          </cell>
          <cell r="F400">
            <v>1</v>
          </cell>
          <cell r="G400">
            <v>1</v>
          </cell>
          <cell r="H400">
            <v>1</v>
          </cell>
          <cell r="I400">
            <v>400</v>
          </cell>
          <cell r="J400">
            <v>400</v>
          </cell>
          <cell r="K400">
            <v>400</v>
          </cell>
          <cell r="L400" t="str">
            <v>使用后随机获得一个紫色武将</v>
          </cell>
        </row>
        <row r="401">
          <cell r="C401">
            <v>23012</v>
          </cell>
          <cell r="D401" t="str">
            <v>橙色武将随机宝箱</v>
          </cell>
          <cell r="E401">
            <v>1800</v>
          </cell>
          <cell r="F401">
            <v>1</v>
          </cell>
          <cell r="G401">
            <v>1</v>
          </cell>
          <cell r="H401">
            <v>1</v>
          </cell>
          <cell r="I401">
            <v>1800</v>
          </cell>
          <cell r="J401">
            <v>1800</v>
          </cell>
          <cell r="K401">
            <v>1800</v>
          </cell>
          <cell r="L401" t="str">
            <v>使用后随机获得一个橙色武将</v>
          </cell>
        </row>
        <row r="402">
          <cell r="C402">
            <v>23013</v>
          </cell>
          <cell r="D402" t="str">
            <v>红色武将随机宝箱</v>
          </cell>
          <cell r="E402">
            <v>14400</v>
          </cell>
          <cell r="F402">
            <v>1</v>
          </cell>
          <cell r="G402">
            <v>1</v>
          </cell>
          <cell r="H402">
            <v>1</v>
          </cell>
          <cell r="I402">
            <v>14400</v>
          </cell>
          <cell r="J402">
            <v>14400</v>
          </cell>
          <cell r="K402">
            <v>14400</v>
          </cell>
          <cell r="L402" t="str">
            <v>使用后随机获得一个红色武将</v>
          </cell>
        </row>
        <row r="403">
          <cell r="C403" t="str">
            <v/>
          </cell>
          <cell r="D403" t="str">
            <v/>
          </cell>
          <cell r="E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</row>
        <row r="404">
          <cell r="C404">
            <v>23014</v>
          </cell>
          <cell r="D404" t="str">
            <v>橙色武将自选宝箱碎片</v>
          </cell>
          <cell r="E404">
            <v>160</v>
          </cell>
          <cell r="F404">
            <v>1</v>
          </cell>
          <cell r="G404">
            <v>1</v>
          </cell>
          <cell r="H404">
            <v>1</v>
          </cell>
          <cell r="I404">
            <v>160</v>
          </cell>
          <cell r="J404">
            <v>160</v>
          </cell>
          <cell r="K404">
            <v>160</v>
          </cell>
          <cell r="L404" t="str">
    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5">
          <cell r="C405">
            <v>23015</v>
          </cell>
          <cell r="D405" t="str">
            <v>橙色武将随机宝箱碎片</v>
          </cell>
          <cell r="E405">
            <v>60</v>
          </cell>
          <cell r="F405">
            <v>1</v>
          </cell>
          <cell r="G405">
            <v>1</v>
          </cell>
          <cell r="H405">
            <v>1</v>
          </cell>
          <cell r="I405">
            <v>60</v>
          </cell>
          <cell r="J405">
            <v>60</v>
          </cell>
          <cell r="K405">
            <v>60</v>
          </cell>
          <cell r="L405" t="str">
    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    </cell>
        </row>
        <row r="406">
          <cell r="C406">
            <v>23016</v>
          </cell>
          <cell r="D406" t="str">
            <v>紫色武将随机宝箱碎片</v>
          </cell>
          <cell r="E406">
            <v>36</v>
          </cell>
          <cell r="F406">
            <v>1</v>
          </cell>
          <cell r="G406">
            <v>1</v>
          </cell>
          <cell r="H406">
            <v>1</v>
          </cell>
          <cell r="I406">
            <v>36</v>
          </cell>
          <cell r="J406">
            <v>36</v>
          </cell>
          <cell r="K406">
            <v>36</v>
          </cell>
          <cell r="L406" t="str">
            <v>集齐10个碎片可以合成，随机获得下列武将中的一个：\n聂荌、专诸、钟无艳、田忌、春申君、莫邪、孙叔敖、西门豹、暴鸢、秦开</v>
          </cell>
        </row>
        <row r="407">
          <cell r="C407" t="str">
            <v/>
          </cell>
          <cell r="D407" t="str">
            <v/>
          </cell>
          <cell r="E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</row>
        <row r="408">
          <cell r="C408" t="str">
            <v/>
          </cell>
          <cell r="D408" t="str">
            <v>指定绿色装备</v>
          </cell>
          <cell r="E408">
            <v>35</v>
          </cell>
          <cell r="F408">
            <v>1</v>
          </cell>
          <cell r="G408">
            <v>1</v>
          </cell>
          <cell r="H408">
            <v>1</v>
          </cell>
          <cell r="I408">
            <v>35</v>
          </cell>
          <cell r="J408">
            <v>35</v>
          </cell>
          <cell r="K408">
            <v>35</v>
          </cell>
          <cell r="L408">
            <v>1</v>
          </cell>
        </row>
        <row r="409">
          <cell r="C409" t="str">
            <v/>
          </cell>
          <cell r="D409" t="str">
            <v>指定蓝色装备</v>
          </cell>
          <cell r="E409">
            <v>120</v>
          </cell>
          <cell r="F409">
            <v>1</v>
          </cell>
          <cell r="G409">
            <v>1</v>
          </cell>
          <cell r="H409">
            <v>1</v>
          </cell>
          <cell r="I409">
            <v>120</v>
          </cell>
          <cell r="J409">
            <v>120</v>
          </cell>
          <cell r="K409">
            <v>120</v>
          </cell>
          <cell r="L409">
            <v>1.5</v>
          </cell>
        </row>
        <row r="410">
          <cell r="C410" t="str">
            <v/>
          </cell>
          <cell r="D410" t="str">
            <v>指定紫色装备</v>
          </cell>
          <cell r="E410">
            <v>300</v>
          </cell>
          <cell r="F410">
            <v>1</v>
          </cell>
          <cell r="G410">
            <v>1</v>
          </cell>
          <cell r="H410">
            <v>1</v>
          </cell>
          <cell r="I410">
            <v>300</v>
          </cell>
          <cell r="J410">
            <v>300</v>
          </cell>
          <cell r="K410">
            <v>300</v>
          </cell>
          <cell r="L410">
            <v>2</v>
          </cell>
        </row>
        <row r="411">
          <cell r="C411" t="str">
            <v/>
          </cell>
          <cell r="D411" t="str">
            <v>指定橙色装备</v>
          </cell>
          <cell r="E411">
            <v>800</v>
          </cell>
          <cell r="F411">
            <v>1</v>
          </cell>
          <cell r="G411">
            <v>1</v>
          </cell>
          <cell r="H411">
            <v>1</v>
          </cell>
          <cell r="I411">
            <v>800</v>
          </cell>
          <cell r="J411">
            <v>800</v>
          </cell>
          <cell r="K411">
            <v>800</v>
          </cell>
          <cell r="L411">
            <v>2.5</v>
          </cell>
        </row>
        <row r="412">
          <cell r="C412" t="str">
            <v/>
          </cell>
          <cell r="D412" t="str">
            <v>指定红色装备</v>
          </cell>
          <cell r="E412">
            <v>7200</v>
          </cell>
          <cell r="F412">
            <v>1</v>
          </cell>
          <cell r="G412">
            <v>1</v>
          </cell>
          <cell r="H412">
            <v>1</v>
          </cell>
          <cell r="I412">
            <v>7200</v>
          </cell>
          <cell r="J412">
            <v>7200</v>
          </cell>
          <cell r="K412">
            <v>7200</v>
          </cell>
          <cell r="L412">
            <v>3</v>
          </cell>
        </row>
        <row r="413">
          <cell r="C413" t="str">
            <v/>
          </cell>
          <cell r="D413" t="str">
            <v>指定红+装备</v>
          </cell>
          <cell r="E413">
            <v>14400</v>
          </cell>
          <cell r="F413">
            <v>1.56</v>
          </cell>
          <cell r="G413">
            <v>1.56</v>
          </cell>
          <cell r="H413">
            <v>1.56</v>
          </cell>
          <cell r="I413">
            <v>22464</v>
          </cell>
          <cell r="J413">
            <v>22464</v>
          </cell>
          <cell r="K413">
            <v>22464</v>
          </cell>
          <cell r="L413" t="str">
            <v/>
          </cell>
        </row>
        <row r="414">
          <cell r="C414">
            <v>23215</v>
          </cell>
          <cell r="D414" t="str">
            <v>紫色武力装备礼包</v>
          </cell>
          <cell r="E414" t="str">
            <v/>
          </cell>
          <cell r="F414">
            <v>1</v>
          </cell>
          <cell r="G414">
            <v>1</v>
          </cell>
          <cell r="H414">
            <v>1</v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</row>
        <row r="415">
          <cell r="C415">
            <v>23216</v>
          </cell>
          <cell r="D415" t="str">
            <v>紫色智力装备礼包</v>
          </cell>
          <cell r="E415" t="str">
            <v/>
          </cell>
          <cell r="F415">
            <v>1</v>
          </cell>
          <cell r="G415">
            <v>1</v>
          </cell>
          <cell r="H415">
            <v>1</v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</row>
        <row r="416">
          <cell r="C416">
            <v>23217</v>
          </cell>
          <cell r="D416" t="str">
            <v>橙色统率装备礼包</v>
          </cell>
          <cell r="E416" t="str">
            <v/>
          </cell>
          <cell r="F416">
            <v>1</v>
          </cell>
          <cell r="G416">
            <v>1</v>
          </cell>
          <cell r="H416">
            <v>1</v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</row>
        <row r="417">
          <cell r="C417">
            <v>23218</v>
          </cell>
          <cell r="D417" t="str">
            <v>橙色智力装备礼包</v>
          </cell>
          <cell r="E417" t="str">
            <v/>
          </cell>
          <cell r="F417">
            <v>1</v>
          </cell>
          <cell r="G417">
            <v>1</v>
          </cell>
          <cell r="H417">
            <v>1</v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</row>
        <row r="418">
          <cell r="C418">
            <v>23219</v>
          </cell>
          <cell r="D418" t="str">
            <v>橙色武力装备礼包</v>
          </cell>
          <cell r="E418" t="str">
            <v/>
          </cell>
          <cell r="F418">
            <v>1</v>
          </cell>
          <cell r="G418">
            <v>1</v>
          </cell>
          <cell r="H418">
            <v>1</v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</row>
        <row r="419">
          <cell r="C419">
            <v>22118</v>
          </cell>
          <cell r="D419" t="str">
            <v>负荆请罪武魂</v>
          </cell>
          <cell r="E419" t="str">
            <v/>
          </cell>
          <cell r="F419">
            <v>1</v>
          </cell>
          <cell r="G419">
            <v>1</v>
          </cell>
          <cell r="H419">
            <v>1</v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</row>
        <row r="420">
          <cell r="C420" t="str">
            <v/>
          </cell>
          <cell r="D420" t="str">
            <v/>
          </cell>
          <cell r="E420" t="str">
            <v/>
          </cell>
          <cell r="F420">
            <v>1</v>
          </cell>
          <cell r="G420">
            <v>1</v>
          </cell>
          <cell r="H420">
            <v>1</v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</row>
        <row r="421">
          <cell r="C421">
            <v>23348</v>
          </cell>
          <cell r="D421" t="str">
            <v>清剿令</v>
          </cell>
          <cell r="E421" t="str">
            <v/>
          </cell>
          <cell r="F421">
            <v>1</v>
          </cell>
          <cell r="G421">
            <v>1</v>
          </cell>
          <cell r="H421">
            <v>1</v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</row>
        <row r="422">
          <cell r="C422" t="str">
            <v/>
          </cell>
          <cell r="D422" t="str">
            <v/>
          </cell>
          <cell r="E422" t="str">
            <v/>
          </cell>
          <cell r="F422">
            <v>1</v>
          </cell>
          <cell r="G422">
            <v>1</v>
          </cell>
          <cell r="H422">
            <v>1</v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</row>
        <row r="423">
          <cell r="C423" t="str">
            <v/>
          </cell>
          <cell r="D423" t="str">
            <v/>
          </cell>
          <cell r="E423" t="str">
            <v/>
          </cell>
          <cell r="F423">
            <v>1</v>
          </cell>
          <cell r="G423">
            <v>1</v>
          </cell>
          <cell r="H423">
            <v>1</v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</row>
        <row r="424">
          <cell r="C424" t="str">
            <v/>
          </cell>
          <cell r="D424" t="str">
            <v/>
          </cell>
          <cell r="E424" t="str">
            <v/>
          </cell>
          <cell r="F424">
            <v>1</v>
          </cell>
          <cell r="G424">
            <v>1</v>
          </cell>
          <cell r="H424">
            <v>1</v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</row>
        <row r="425">
          <cell r="C425">
            <v>22116</v>
          </cell>
          <cell r="D425" t="str">
            <v>倾国倾城武魂</v>
          </cell>
          <cell r="E425" t="str">
            <v/>
          </cell>
          <cell r="F425">
            <v>1</v>
          </cell>
          <cell r="G425">
            <v>1</v>
          </cell>
          <cell r="H425">
            <v>1</v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</row>
        <row r="426">
          <cell r="C426">
            <v>22117</v>
          </cell>
          <cell r="D426" t="str">
            <v>墨行天下武魂</v>
          </cell>
          <cell r="E426" t="str">
            <v/>
          </cell>
          <cell r="F426">
            <v>1</v>
          </cell>
          <cell r="G426">
            <v>1</v>
          </cell>
          <cell r="H426">
            <v>1</v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</row>
        <row r="427">
          <cell r="C427">
            <v>23220</v>
          </cell>
          <cell r="D427" t="str">
            <v>红色统智装备礼包</v>
          </cell>
          <cell r="E427" t="str">
            <v/>
          </cell>
          <cell r="F427">
            <v>1</v>
          </cell>
          <cell r="G427">
            <v>1</v>
          </cell>
          <cell r="H427">
            <v>1</v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</row>
        <row r="428">
          <cell r="C428">
            <v>23221</v>
          </cell>
          <cell r="D428" t="str">
            <v>紫色兵法自选宝箱</v>
          </cell>
          <cell r="E428" t="str">
            <v/>
          </cell>
          <cell r="F428">
            <v>1</v>
          </cell>
          <cell r="G428">
            <v>1</v>
          </cell>
          <cell r="H428">
            <v>1</v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</row>
        <row r="429">
          <cell r="C429">
            <v>23222</v>
          </cell>
          <cell r="D429" t="str">
            <v>橙色兵法自选宝箱</v>
          </cell>
          <cell r="E429" t="str">
            <v/>
          </cell>
          <cell r="F429">
            <v>1</v>
          </cell>
          <cell r="G429">
            <v>1</v>
          </cell>
          <cell r="H429">
            <v>1</v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</row>
        <row r="430">
          <cell r="C430">
            <v>23364</v>
          </cell>
          <cell r="D430" t="str">
            <v>自选橙色兵法碎片</v>
          </cell>
          <cell r="E430" t="str">
            <v/>
          </cell>
          <cell r="F430">
            <v>1</v>
          </cell>
          <cell r="G430">
            <v>1</v>
          </cell>
          <cell r="H430">
            <v>1</v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</row>
        <row r="431">
          <cell r="C431">
            <v>23365</v>
          </cell>
          <cell r="D431" t="str">
            <v>自选紫色兵法碎片</v>
          </cell>
          <cell r="E431" t="str">
            <v/>
          </cell>
          <cell r="F431">
            <v>1</v>
          </cell>
          <cell r="G431">
            <v>1</v>
          </cell>
          <cell r="H431">
            <v>1</v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</row>
        <row r="432">
          <cell r="C432" t="str">
            <v/>
          </cell>
          <cell r="D432" t="str">
            <v/>
          </cell>
          <cell r="E432" t="str">
            <v/>
          </cell>
          <cell r="F432">
            <v>1</v>
          </cell>
          <cell r="G432">
            <v>1</v>
          </cell>
          <cell r="H432">
            <v>1</v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</row>
        <row r="433">
          <cell r="C433">
            <v>21075</v>
          </cell>
          <cell r="D433" t="str">
            <v>中级免战牌</v>
          </cell>
          <cell r="E433">
            <v>200</v>
          </cell>
          <cell r="F433">
            <v>1</v>
          </cell>
          <cell r="G433">
            <v>1</v>
          </cell>
          <cell r="H433">
            <v>1</v>
          </cell>
          <cell r="I433">
            <v>200</v>
          </cell>
          <cell r="J433">
            <v>200</v>
          </cell>
          <cell r="K433">
            <v>200</v>
          </cell>
          <cell r="L433" t="str">
            <v>使用后城池不会遭受来自其他玩家的攻击，主动进攻其他玩家后失效，持续12小时</v>
          </cell>
        </row>
        <row r="434">
          <cell r="C434">
            <v>21071</v>
          </cell>
          <cell r="D434" t="str">
            <v>高级免战牌</v>
          </cell>
          <cell r="E434">
            <v>500</v>
          </cell>
          <cell r="F434">
            <v>1</v>
          </cell>
          <cell r="G434">
            <v>1</v>
          </cell>
          <cell r="H434">
            <v>1</v>
          </cell>
          <cell r="I434">
            <v>500</v>
          </cell>
          <cell r="J434">
            <v>500</v>
          </cell>
          <cell r="K434">
            <v>500</v>
          </cell>
          <cell r="L434" t="str">
            <v>使用后城池不会遭受来自其他玩家的攻击，主动进攻其他玩家后失效，持续24小时</v>
          </cell>
        </row>
        <row r="435">
          <cell r="C435">
            <v>21072</v>
          </cell>
          <cell r="D435" t="str">
            <v>特级免战牌</v>
          </cell>
          <cell r="E435">
            <v>1800</v>
          </cell>
          <cell r="F435">
            <v>1</v>
          </cell>
          <cell r="G435">
            <v>1</v>
          </cell>
          <cell r="H435">
            <v>1</v>
          </cell>
          <cell r="I435">
            <v>1800</v>
          </cell>
          <cell r="J435">
            <v>1800</v>
          </cell>
          <cell r="K435">
            <v>1800</v>
          </cell>
          <cell r="L435" t="str">
            <v>使用后城池不会遭受来自其他玩家的攻击，主动进攻其他玩家后失效，持续72小时</v>
          </cell>
        </row>
        <row r="436">
          <cell r="C436" t="str">
            <v/>
          </cell>
          <cell r="D436" t="str">
            <v/>
          </cell>
          <cell r="E436" t="str">
            <v/>
          </cell>
          <cell r="F436">
            <v>1</v>
          </cell>
          <cell r="G436">
            <v>1</v>
          </cell>
          <cell r="H436">
            <v>1</v>
          </cell>
          <cell r="I436" t="str">
            <v/>
          </cell>
          <cell r="J436" t="str">
            <v/>
          </cell>
          <cell r="K436" t="str">
            <v/>
          </cell>
          <cell r="L436" t="str">
            <v>消灭野怪获得，用于宝物温养。</v>
          </cell>
        </row>
        <row r="437">
          <cell r="C437">
            <v>23359</v>
          </cell>
          <cell r="D437" t="str">
            <v>宝鉴</v>
          </cell>
          <cell r="E437" t="str">
            <v/>
          </cell>
          <cell r="F437">
            <v>1</v>
          </cell>
          <cell r="G437">
            <v>1</v>
          </cell>
          <cell r="H437">
            <v>1</v>
          </cell>
          <cell r="I437" t="str">
            <v/>
          </cell>
          <cell r="J437" t="str">
            <v/>
          </cell>
          <cell r="K437" t="str">
            <v/>
          </cell>
          <cell r="L437" t="str">
            <v>持有宝鉴名册，可鉴天下珍宝</v>
          </cell>
        </row>
        <row r="438">
          <cell r="C438">
            <v>23526</v>
          </cell>
          <cell r="D438" t="str">
            <v>极品装备宝箱碎片</v>
          </cell>
          <cell r="E438" t="str">
            <v/>
          </cell>
          <cell r="F438">
            <v>1</v>
          </cell>
          <cell r="G438">
            <v>1</v>
          </cell>
          <cell r="H438">
            <v>1</v>
          </cell>
          <cell r="I438" t="str">
            <v/>
          </cell>
          <cell r="J438" t="str">
            <v/>
          </cell>
          <cell r="K438" t="str">
            <v/>
          </cell>
          <cell r="L438" t="str">
            <v>使用后可以获得一个极品红色装备宝箱</v>
          </cell>
        </row>
        <row r="439">
          <cell r="C439">
            <v>23527</v>
          </cell>
          <cell r="D439" t="str">
            <v>极品装备宝箱</v>
          </cell>
          <cell r="E439" t="str">
            <v/>
          </cell>
          <cell r="F439">
            <v>1</v>
          </cell>
          <cell r="G439">
            <v>1</v>
          </cell>
          <cell r="H439">
            <v>1</v>
          </cell>
          <cell r="I439" t="str">
            <v/>
          </cell>
          <cell r="J439" t="str">
            <v/>
          </cell>
          <cell r="K439" t="str">
            <v/>
          </cell>
          <cell r="L439" t="str">
            <v>使用后可以选择获得一件极品红色装备</v>
          </cell>
        </row>
        <row r="440">
          <cell r="C440">
            <v>23528</v>
          </cell>
          <cell r="D440" t="str">
            <v>极品统武装备宝箱</v>
          </cell>
          <cell r="E440" t="str">
            <v/>
          </cell>
          <cell r="F440">
            <v>1</v>
          </cell>
          <cell r="G440">
            <v>1</v>
          </cell>
          <cell r="H440">
            <v>1</v>
          </cell>
          <cell r="I440" t="str">
            <v/>
          </cell>
          <cell r="J440" t="str">
            <v/>
          </cell>
          <cell r="K440" t="str">
            <v/>
          </cell>
          <cell r="L440" t="str">
            <v>使用后获得十方古璃套装3件套装备</v>
          </cell>
        </row>
        <row r="441">
          <cell r="C441">
            <v>23529</v>
          </cell>
          <cell r="D441" t="str">
            <v>极品统智装备宝箱</v>
          </cell>
          <cell r="E441" t="str">
            <v/>
          </cell>
          <cell r="F441">
            <v>1</v>
          </cell>
          <cell r="G441">
            <v>1</v>
          </cell>
          <cell r="H441">
            <v>1</v>
          </cell>
          <cell r="I441" t="str">
            <v/>
          </cell>
          <cell r="J441" t="str">
            <v/>
          </cell>
          <cell r="K441" t="str">
            <v/>
          </cell>
          <cell r="L441" t="str">
            <v>使用后获得墨霜广焱3件套装备</v>
          </cell>
        </row>
        <row r="442">
          <cell r="C442">
            <v>23530</v>
          </cell>
          <cell r="D442" t="str">
            <v>红色装备宝箱碎片</v>
          </cell>
          <cell r="E442" t="str">
            <v/>
          </cell>
          <cell r="F442">
            <v>1</v>
          </cell>
          <cell r="G442">
            <v>1</v>
          </cell>
          <cell r="H442">
            <v>1</v>
          </cell>
          <cell r="I442" t="str">
            <v/>
          </cell>
          <cell r="J442" t="str">
            <v/>
          </cell>
          <cell r="K442" t="str">
            <v/>
          </cell>
          <cell r="L442" t="str">
            <v>使用后可以获得一个红色装备宝箱</v>
          </cell>
        </row>
        <row r="443">
          <cell r="C443">
            <v>23531</v>
          </cell>
          <cell r="D443" t="str">
            <v>红色装备宝箱</v>
          </cell>
          <cell r="E443" t="str">
            <v/>
          </cell>
          <cell r="F443">
            <v>1</v>
          </cell>
          <cell r="G443">
            <v>1</v>
          </cell>
          <cell r="H443">
            <v>1</v>
          </cell>
          <cell r="I443" t="str">
            <v/>
          </cell>
          <cell r="J443" t="str">
            <v/>
          </cell>
          <cell r="K443" t="str">
            <v/>
          </cell>
          <cell r="L443" t="str">
            <v>使用后可以选择获得一件红色装备</v>
          </cell>
        </row>
        <row r="444">
          <cell r="C444">
            <v>23532</v>
          </cell>
          <cell r="D444" t="str">
            <v>抛砖引玉·极-残片</v>
          </cell>
          <cell r="E444" t="str">
            <v/>
          </cell>
          <cell r="F444">
            <v>1</v>
          </cell>
          <cell r="G444">
            <v>1</v>
          </cell>
          <cell r="H444">
            <v>1</v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</row>
        <row r="445">
          <cell r="C445">
            <v>23389</v>
          </cell>
          <cell r="D445" t="str">
            <v>秦阳陵虎符碎片</v>
          </cell>
          <cell r="E445" t="str">
            <v/>
          </cell>
          <cell r="F445">
            <v>1</v>
          </cell>
          <cell r="G445">
            <v>1</v>
          </cell>
          <cell r="H445">
            <v>1</v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</row>
        <row r="446">
          <cell r="C446">
            <v>180024</v>
          </cell>
          <cell r="D446" t="str">
            <v>高级盗贼</v>
          </cell>
          <cell r="E446" t="str">
            <v/>
          </cell>
          <cell r="F446">
            <v>1</v>
          </cell>
          <cell r="G446">
            <v>1</v>
          </cell>
          <cell r="H446">
            <v>1</v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</row>
        <row r="447">
          <cell r="C447">
            <v>180023</v>
          </cell>
          <cell r="D447" t="str">
            <v>高级间谍</v>
          </cell>
          <cell r="E447" t="str">
            <v/>
          </cell>
          <cell r="F447">
            <v>1</v>
          </cell>
          <cell r="G447">
            <v>1</v>
          </cell>
          <cell r="H447">
            <v>1</v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</row>
        <row r="448">
          <cell r="C448">
            <v>180022</v>
          </cell>
          <cell r="D448" t="str">
            <v>高级刺客</v>
          </cell>
          <cell r="E448" t="str">
            <v/>
          </cell>
          <cell r="F448">
            <v>1</v>
          </cell>
          <cell r="G448">
            <v>1</v>
          </cell>
          <cell r="H448">
            <v>1</v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</row>
        <row r="449">
          <cell r="C449" t="str">
            <v/>
          </cell>
          <cell r="D449" t="str">
            <v/>
          </cell>
          <cell r="E449" t="str">
            <v/>
          </cell>
          <cell r="F449">
            <v>1</v>
          </cell>
          <cell r="G449">
            <v>1</v>
          </cell>
          <cell r="H449">
            <v>1</v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</row>
        <row r="450">
          <cell r="C450">
            <v>23542</v>
          </cell>
          <cell r="D450" t="str">
            <v>十方装备宝箱碎片</v>
          </cell>
          <cell r="E450" t="str">
            <v/>
          </cell>
          <cell r="F450">
            <v>1</v>
          </cell>
          <cell r="G450">
            <v>1</v>
          </cell>
          <cell r="H450">
            <v>1</v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</row>
        <row r="451">
          <cell r="C451">
            <v>23543</v>
          </cell>
          <cell r="D451" t="str">
            <v>墨霜装备宝箱碎片</v>
          </cell>
          <cell r="E451" t="str">
            <v/>
          </cell>
          <cell r="F451">
            <v>1</v>
          </cell>
          <cell r="G451">
            <v>1</v>
          </cell>
          <cell r="H451">
            <v>1</v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</row>
        <row r="452">
          <cell r="C452" t="str">
            <v/>
          </cell>
          <cell r="D452" t="str">
            <v/>
          </cell>
          <cell r="E452" t="str">
            <v/>
          </cell>
          <cell r="F452">
            <v>1</v>
          </cell>
          <cell r="G452">
            <v>1</v>
          </cell>
          <cell r="H452">
            <v>1</v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</row>
        <row r="453">
          <cell r="C453">
            <v>23356</v>
          </cell>
          <cell r="D453" t="str">
            <v>紫色藏宝图</v>
          </cell>
          <cell r="E453">
            <v>300</v>
          </cell>
          <cell r="F453">
            <v>1</v>
          </cell>
          <cell r="G453">
            <v>1</v>
          </cell>
          <cell r="H453">
            <v>1</v>
          </cell>
          <cell r="I453">
            <v>300</v>
          </cell>
          <cell r="J453">
            <v>300</v>
          </cell>
          <cell r="K453">
            <v>300</v>
          </cell>
          <cell r="L453" t="str">
            <v/>
          </cell>
        </row>
        <row r="454">
          <cell r="C454">
            <v>23541</v>
          </cell>
          <cell r="D454" t="str">
            <v>宝物精华小宝箱</v>
          </cell>
          <cell r="E454">
            <v>100</v>
          </cell>
          <cell r="F454">
            <v>1</v>
          </cell>
          <cell r="G454">
            <v>1</v>
          </cell>
          <cell r="H454">
            <v>1</v>
          </cell>
          <cell r="I454">
            <v>100</v>
          </cell>
          <cell r="J454">
            <v>100</v>
          </cell>
          <cell r="K454">
            <v>100</v>
          </cell>
          <cell r="L454" t="str">
            <v/>
          </cell>
        </row>
        <row r="455">
          <cell r="C455">
            <v>23537</v>
          </cell>
          <cell r="D455" t="str">
            <v>文心宝箱</v>
          </cell>
          <cell r="E455">
            <v>200</v>
          </cell>
          <cell r="F455">
            <v>1</v>
          </cell>
          <cell r="G455">
            <v>1</v>
          </cell>
          <cell r="H455">
            <v>1</v>
          </cell>
          <cell r="I455">
            <v>200</v>
          </cell>
          <cell r="J455">
            <v>200</v>
          </cell>
          <cell r="K455">
            <v>200</v>
          </cell>
          <cell r="L455" t="str">
            <v/>
          </cell>
        </row>
        <row r="456">
          <cell r="C456">
            <v>23540</v>
          </cell>
          <cell r="D456" t="str">
            <v>500偕作玉宝箱</v>
          </cell>
          <cell r="E456">
            <v>500</v>
          </cell>
          <cell r="F456">
            <v>1</v>
          </cell>
          <cell r="G456">
            <v>1</v>
          </cell>
          <cell r="H456">
            <v>1</v>
          </cell>
          <cell r="I456">
            <v>500</v>
          </cell>
          <cell r="J456">
            <v>500</v>
          </cell>
          <cell r="K456">
            <v>500</v>
          </cell>
          <cell r="L456" t="str">
            <v/>
          </cell>
        </row>
        <row r="457">
          <cell r="C457">
            <v>90510</v>
          </cell>
          <cell r="D457" t="str">
            <v>偕作玉</v>
          </cell>
          <cell r="E457">
            <v>1</v>
          </cell>
          <cell r="F457">
            <v>1</v>
          </cell>
          <cell r="G457">
            <v>1</v>
          </cell>
          <cell r="H457">
            <v>1</v>
          </cell>
          <cell r="I457">
            <v>1</v>
          </cell>
          <cell r="J457">
            <v>1</v>
          </cell>
          <cell r="K457">
            <v>1</v>
          </cell>
          <cell r="L457" t="str">
            <v/>
          </cell>
        </row>
        <row r="458">
          <cell r="C458">
            <v>90512</v>
          </cell>
          <cell r="D458" t="str">
            <v>文心</v>
          </cell>
          <cell r="E458">
            <v>0.33333333333333331</v>
          </cell>
          <cell r="F458">
            <v>1</v>
          </cell>
          <cell r="G458">
            <v>1</v>
          </cell>
          <cell r="H458">
            <v>1</v>
          </cell>
          <cell r="I458">
            <v>0.33333333333333331</v>
          </cell>
          <cell r="J458">
            <v>0.33333333333333331</v>
          </cell>
          <cell r="K458">
            <v>0.33333333333333331</v>
          </cell>
          <cell r="L458" t="str">
            <v/>
          </cell>
        </row>
        <row r="459">
          <cell r="C459">
            <v>90513</v>
          </cell>
          <cell r="D459" t="str">
            <v>宝物精华</v>
          </cell>
          <cell r="E459">
            <v>100</v>
          </cell>
          <cell r="F459">
            <v>1</v>
          </cell>
          <cell r="G459">
            <v>1</v>
          </cell>
          <cell r="H459">
            <v>1</v>
          </cell>
          <cell r="I459">
            <v>100</v>
          </cell>
          <cell r="J459">
            <v>100</v>
          </cell>
          <cell r="K459">
            <v>100</v>
          </cell>
          <cell r="L459" t="str">
            <v/>
          </cell>
        </row>
        <row r="460">
          <cell r="C460">
            <v>23652</v>
          </cell>
          <cell r="D460" t="str">
            <v>流云装备宝箱碎片</v>
          </cell>
          <cell r="E460" t="str">
            <v/>
          </cell>
          <cell r="F460">
            <v>1</v>
          </cell>
          <cell r="G460">
            <v>1</v>
          </cell>
          <cell r="H460">
            <v>1</v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</row>
        <row r="461">
          <cell r="C461">
            <v>23658</v>
          </cell>
          <cell r="D461" t="str">
            <v>乱世王者碎片</v>
          </cell>
          <cell r="E461" t="str">
            <v/>
          </cell>
          <cell r="F461">
            <v>1</v>
          </cell>
          <cell r="G461">
            <v>1</v>
          </cell>
          <cell r="H461">
            <v>1</v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</row>
        <row r="462">
          <cell r="C462" t="str">
            <v/>
          </cell>
          <cell r="D462" t="str">
            <v/>
          </cell>
          <cell r="E462" t="str">
            <v/>
          </cell>
          <cell r="F462">
            <v>1</v>
          </cell>
          <cell r="G462">
            <v>1</v>
          </cell>
          <cell r="H462">
            <v>1</v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</row>
        <row r="463">
          <cell r="C463" t="str">
            <v/>
          </cell>
          <cell r="D463" t="str">
            <v>指定橙+宝物碎片</v>
          </cell>
          <cell r="E463">
            <v>666.66666666666663</v>
          </cell>
          <cell r="F463">
            <v>1</v>
          </cell>
          <cell r="G463">
            <v>1</v>
          </cell>
          <cell r="H463">
            <v>1</v>
          </cell>
          <cell r="I463">
            <v>666.66666666666663</v>
          </cell>
          <cell r="J463">
            <v>666.66666666666663</v>
          </cell>
          <cell r="K463">
            <v>666.66666666666663</v>
          </cell>
          <cell r="L463" t="str">
            <v/>
          </cell>
        </row>
        <row r="464">
          <cell r="C464" t="str">
            <v/>
          </cell>
          <cell r="D464" t="str">
            <v/>
          </cell>
          <cell r="E464" t="str">
            <v/>
          </cell>
          <cell r="F464">
            <v>1</v>
          </cell>
          <cell r="G464">
            <v>1</v>
          </cell>
          <cell r="H464">
            <v>1</v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</row>
        <row r="465">
          <cell r="C465">
            <v>24057</v>
          </cell>
          <cell r="D465" t="str">
            <v>计无所出·极-残片</v>
          </cell>
          <cell r="E465" t="str">
            <v/>
          </cell>
          <cell r="F465">
            <v>1</v>
          </cell>
          <cell r="G465">
            <v>1</v>
          </cell>
          <cell r="H465">
            <v>1</v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</row>
        <row r="466">
          <cell r="C466">
            <v>23410</v>
          </cell>
          <cell r="D466" t="str">
            <v>无字天书碎片</v>
          </cell>
          <cell r="E466" t="str">
            <v/>
          </cell>
          <cell r="F466">
            <v>1</v>
          </cell>
          <cell r="G466">
            <v>1</v>
          </cell>
          <cell r="H466">
            <v>1</v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</row>
        <row r="467">
          <cell r="C467">
            <v>24021</v>
          </cell>
          <cell r="D467" t="str">
            <v>三级阵旗随机宝箱</v>
          </cell>
          <cell r="E467" t="str">
            <v/>
          </cell>
          <cell r="F467">
            <v>1</v>
          </cell>
          <cell r="G467">
            <v>1</v>
          </cell>
          <cell r="H467">
            <v>1</v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</row>
        <row r="468">
          <cell r="C468">
            <v>24078</v>
          </cell>
          <cell r="D468" t="str">
            <v>赛季武将碎片自选</v>
          </cell>
          <cell r="E468" t="str">
            <v/>
          </cell>
          <cell r="F468">
            <v>1</v>
          </cell>
          <cell r="G468">
            <v>1</v>
          </cell>
          <cell r="H468">
            <v>1</v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</row>
        <row r="469">
          <cell r="C469" t="str">
            <v/>
          </cell>
          <cell r="D469" t="str">
            <v/>
          </cell>
          <cell r="E469" t="str">
            <v/>
          </cell>
          <cell r="F469">
            <v>1</v>
          </cell>
          <cell r="G469">
            <v>1</v>
          </cell>
          <cell r="H469">
            <v>1</v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</row>
        <row r="470">
          <cell r="C470">
            <v>23521</v>
          </cell>
          <cell r="D470" t="str">
            <v>将军印碎片</v>
          </cell>
          <cell r="E470" t="str">
            <v/>
          </cell>
          <cell r="F470">
            <v>1</v>
          </cell>
          <cell r="G470">
            <v>1</v>
          </cell>
          <cell r="H470">
            <v>1</v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</row>
        <row r="471">
          <cell r="C471">
            <v>23522</v>
          </cell>
          <cell r="D471" t="str">
            <v>上将印碎片</v>
          </cell>
          <cell r="E471" t="str">
            <v/>
          </cell>
          <cell r="F471">
            <v>1</v>
          </cell>
          <cell r="G471">
            <v>1</v>
          </cell>
          <cell r="H471">
            <v>1</v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</row>
        <row r="472">
          <cell r="C472">
            <v>23523</v>
          </cell>
          <cell r="D472" t="str">
            <v>统帅印碎片</v>
          </cell>
          <cell r="E472" t="str">
            <v/>
          </cell>
          <cell r="F472">
            <v>1</v>
          </cell>
          <cell r="G472">
            <v>1</v>
          </cell>
          <cell r="H472">
            <v>1</v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</row>
        <row r="473">
          <cell r="C473" t="str">
            <v/>
          </cell>
          <cell r="D473" t="str">
            <v/>
          </cell>
          <cell r="E473" t="str">
            <v/>
          </cell>
          <cell r="F473">
            <v>1</v>
          </cell>
          <cell r="G473">
            <v>1</v>
          </cell>
          <cell r="H473">
            <v>1</v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</row>
        <row r="474">
          <cell r="C474" t="str">
            <v/>
          </cell>
          <cell r="D474" t="str">
            <v/>
          </cell>
          <cell r="E474" t="str">
            <v/>
          </cell>
          <cell r="F474">
            <v>1</v>
          </cell>
          <cell r="G474">
            <v>1</v>
          </cell>
          <cell r="H474">
            <v>1</v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</row>
        <row r="475">
          <cell r="C475" t="str">
            <v/>
          </cell>
          <cell r="D475" t="str">
            <v/>
          </cell>
          <cell r="E475" t="str">
            <v/>
          </cell>
          <cell r="F475">
            <v>1</v>
          </cell>
          <cell r="G475">
            <v>1</v>
          </cell>
          <cell r="H475">
            <v>1</v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</row>
        <row r="476">
          <cell r="C476" t="str">
            <v/>
          </cell>
          <cell r="D476" t="str">
            <v/>
          </cell>
          <cell r="E476" t="str">
            <v/>
          </cell>
          <cell r="F476">
            <v>1</v>
          </cell>
          <cell r="G476">
            <v>1</v>
          </cell>
          <cell r="H476">
            <v>1</v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</row>
        <row r="477">
          <cell r="C477" t="str">
            <v/>
          </cell>
          <cell r="D477" t="str">
            <v/>
          </cell>
          <cell r="E477" t="str">
            <v/>
          </cell>
          <cell r="F477">
            <v>1</v>
          </cell>
          <cell r="G477">
            <v>1</v>
          </cell>
          <cell r="H477">
            <v>1</v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</row>
        <row r="478">
          <cell r="C478" t="str">
            <v/>
          </cell>
          <cell r="D478" t="str">
            <v/>
          </cell>
          <cell r="E478" t="str">
            <v/>
          </cell>
          <cell r="F478">
            <v>1</v>
          </cell>
          <cell r="G478">
            <v>1</v>
          </cell>
          <cell r="H478">
            <v>1</v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</row>
        <row r="479">
          <cell r="C479" t="str">
            <v/>
          </cell>
          <cell r="D479" t="str">
            <v/>
          </cell>
          <cell r="E479" t="str">
            <v/>
          </cell>
          <cell r="F479">
            <v>1</v>
          </cell>
          <cell r="G479">
            <v>1</v>
          </cell>
          <cell r="H479">
            <v>1</v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</row>
        <row r="480">
          <cell r="C480" t="str">
            <v/>
          </cell>
          <cell r="D480" t="str">
            <v/>
          </cell>
          <cell r="E480" t="str">
            <v/>
          </cell>
          <cell r="F480">
            <v>1</v>
          </cell>
          <cell r="G480">
            <v>1</v>
          </cell>
          <cell r="H480">
            <v>1</v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</row>
        <row r="481">
          <cell r="C481" t="str">
            <v/>
          </cell>
          <cell r="D481" t="str">
            <v/>
          </cell>
          <cell r="E481" t="str">
            <v/>
          </cell>
          <cell r="F481">
            <v>1</v>
          </cell>
          <cell r="G481">
            <v>1</v>
          </cell>
          <cell r="H481">
            <v>1</v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</row>
        <row r="482">
          <cell r="C482" t="str">
            <v/>
          </cell>
          <cell r="D482" t="str">
            <v/>
          </cell>
          <cell r="E482" t="str">
            <v/>
          </cell>
          <cell r="F482">
            <v>1</v>
          </cell>
          <cell r="G482">
            <v>1</v>
          </cell>
          <cell r="H482">
            <v>1</v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</row>
        <row r="483">
          <cell r="C483" t="str">
            <v/>
          </cell>
          <cell r="D483" t="str">
            <v/>
          </cell>
          <cell r="E483" t="str">
            <v/>
          </cell>
          <cell r="F483">
            <v>1</v>
          </cell>
          <cell r="G483">
            <v>1</v>
          </cell>
          <cell r="H483">
            <v>1</v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</row>
        <row r="484">
          <cell r="C484" t="str">
            <v/>
          </cell>
          <cell r="D484" t="str">
            <v/>
          </cell>
          <cell r="E484" t="str">
            <v/>
          </cell>
          <cell r="F484">
            <v>1</v>
          </cell>
          <cell r="G484">
            <v>1</v>
          </cell>
          <cell r="H484">
            <v>1</v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</row>
        <row r="485">
          <cell r="C485" t="str">
            <v/>
          </cell>
          <cell r="D485" t="str">
            <v/>
          </cell>
          <cell r="E485" t="str">
            <v/>
          </cell>
          <cell r="F485">
            <v>1</v>
          </cell>
          <cell r="G485">
            <v>1</v>
          </cell>
          <cell r="H485">
            <v>1</v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</row>
        <row r="486">
          <cell r="C486" t="str">
            <v/>
          </cell>
          <cell r="D486" t="str">
            <v/>
          </cell>
          <cell r="E486" t="str">
            <v/>
          </cell>
          <cell r="F486">
            <v>1</v>
          </cell>
          <cell r="G486">
            <v>1</v>
          </cell>
          <cell r="H486">
            <v>1</v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</row>
        <row r="487">
          <cell r="C487" t="str">
            <v/>
          </cell>
          <cell r="D487" t="str">
            <v/>
          </cell>
          <cell r="E487" t="str">
            <v/>
          </cell>
          <cell r="F487">
            <v>1</v>
          </cell>
          <cell r="G487">
            <v>1</v>
          </cell>
          <cell r="H487">
            <v>1</v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</row>
        <row r="488">
          <cell r="C488" t="str">
            <v/>
          </cell>
          <cell r="D488" t="str">
            <v/>
          </cell>
          <cell r="E488" t="str">
            <v/>
          </cell>
          <cell r="F488">
            <v>1</v>
          </cell>
          <cell r="G488">
            <v>1</v>
          </cell>
          <cell r="H488">
            <v>1</v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</row>
        <row r="489">
          <cell r="C489" t="str">
            <v/>
          </cell>
          <cell r="D489" t="str">
            <v/>
          </cell>
          <cell r="E489" t="str">
            <v/>
          </cell>
          <cell r="F489">
            <v>1</v>
          </cell>
          <cell r="G489">
            <v>1</v>
          </cell>
          <cell r="H489">
            <v>1</v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</row>
        <row r="490">
          <cell r="C490" t="str">
            <v/>
          </cell>
          <cell r="D490" t="str">
            <v/>
          </cell>
          <cell r="E490" t="str">
            <v/>
          </cell>
          <cell r="F490">
            <v>1</v>
          </cell>
          <cell r="G490">
            <v>1</v>
          </cell>
          <cell r="H490">
            <v>1</v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</row>
        <row r="491">
          <cell r="C491" t="str">
            <v/>
          </cell>
          <cell r="D491" t="str">
            <v/>
          </cell>
          <cell r="E491" t="str">
            <v/>
          </cell>
          <cell r="F491">
            <v>1</v>
          </cell>
          <cell r="G491">
            <v>1</v>
          </cell>
          <cell r="H491">
            <v>1</v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</row>
        <row r="492">
          <cell r="C492" t="str">
            <v/>
          </cell>
          <cell r="D492" t="str">
            <v/>
          </cell>
          <cell r="E492" t="str">
            <v/>
          </cell>
          <cell r="F492">
            <v>1</v>
          </cell>
          <cell r="G492">
            <v>1</v>
          </cell>
          <cell r="H492">
            <v>1</v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</row>
        <row r="493">
          <cell r="C493" t="str">
            <v/>
          </cell>
          <cell r="D493" t="str">
            <v/>
          </cell>
          <cell r="E493" t="str">
            <v/>
          </cell>
          <cell r="F493">
            <v>1</v>
          </cell>
          <cell r="G493">
            <v>1</v>
          </cell>
          <cell r="H493">
            <v>1</v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</row>
        <row r="494">
          <cell r="C494" t="str">
            <v/>
          </cell>
          <cell r="D494" t="str">
            <v/>
          </cell>
          <cell r="E494" t="str">
            <v/>
          </cell>
          <cell r="F494">
            <v>1</v>
          </cell>
          <cell r="G494">
            <v>1</v>
          </cell>
          <cell r="H494">
            <v>1</v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</row>
        <row r="495">
          <cell r="C495" t="str">
            <v/>
          </cell>
          <cell r="D495" t="str">
            <v/>
          </cell>
          <cell r="E495" t="str">
            <v/>
          </cell>
          <cell r="F495">
            <v>1</v>
          </cell>
          <cell r="G495">
            <v>1</v>
          </cell>
          <cell r="H495">
            <v>1</v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</row>
        <row r="496">
          <cell r="C496" t="str">
            <v/>
          </cell>
          <cell r="D496" t="str">
            <v/>
          </cell>
          <cell r="E496" t="str">
            <v/>
          </cell>
          <cell r="F496">
            <v>1</v>
          </cell>
          <cell r="G496">
            <v>1</v>
          </cell>
          <cell r="H496">
            <v>1</v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</row>
        <row r="497">
          <cell r="C497" t="str">
            <v/>
          </cell>
          <cell r="D497" t="str">
            <v/>
          </cell>
          <cell r="E497" t="str">
            <v/>
          </cell>
          <cell r="F497">
            <v>1</v>
          </cell>
          <cell r="G497">
            <v>1</v>
          </cell>
          <cell r="H497">
            <v>1</v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</row>
        <row r="498">
          <cell r="C498" t="str">
            <v/>
          </cell>
          <cell r="D498" t="str">
            <v/>
          </cell>
          <cell r="E498" t="str">
            <v/>
          </cell>
          <cell r="F498">
            <v>1</v>
          </cell>
          <cell r="G498">
            <v>1</v>
          </cell>
          <cell r="H498">
            <v>1</v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</row>
        <row r="499">
          <cell r="C499" t="str">
            <v/>
          </cell>
          <cell r="D499" t="str">
            <v/>
          </cell>
          <cell r="E499" t="str">
            <v/>
          </cell>
          <cell r="F499">
            <v>1</v>
          </cell>
          <cell r="G499">
            <v>1</v>
          </cell>
          <cell r="H499">
            <v>1</v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</row>
        <row r="500">
          <cell r="C500" t="str">
            <v/>
          </cell>
          <cell r="D500" t="str">
            <v/>
          </cell>
          <cell r="E500" t="str">
            <v/>
          </cell>
          <cell r="F500">
            <v>1</v>
          </cell>
          <cell r="G500">
            <v>1</v>
          </cell>
          <cell r="H500">
            <v>1</v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S363"/>
  <sheetViews>
    <sheetView topLeftCell="A59" workbookViewId="0">
      <selection activeCell="C90" activeCellId="2" sqref="C68:D68 C80:D80 C90:D90"/>
    </sheetView>
  </sheetViews>
  <sheetFormatPr defaultRowHeight="11.25" x14ac:dyDescent="0.2"/>
  <cols>
    <col min="1" max="1" width="9" style="12"/>
    <col min="2" max="2" width="10.5" style="12" bestFit="1" customWidth="1"/>
    <col min="3" max="3" width="9.75" style="3" bestFit="1" customWidth="1"/>
    <col min="4" max="4" width="9" style="3" bestFit="1" customWidth="1"/>
    <col min="5" max="22" width="9" style="3"/>
    <col min="23" max="23" width="9" style="12"/>
    <col min="24" max="24" width="3" style="11" customWidth="1"/>
    <col min="25" max="31" width="8.125" style="3"/>
    <col min="32" max="32" width="8.125" style="12"/>
    <col min="33" max="38" width="8.125" style="3"/>
    <col min="39" max="39" width="8.125" style="12"/>
    <col min="40" max="45" width="8.125" style="3"/>
    <col min="46" max="16384" width="9" style="12"/>
  </cols>
  <sheetData>
    <row r="1" spans="2:45" x14ac:dyDescent="0.2">
      <c r="D1" s="3" t="s">
        <v>32</v>
      </c>
    </row>
    <row r="2" spans="2:45" x14ac:dyDescent="0.2">
      <c r="D2" s="37" t="s">
        <v>126</v>
      </c>
      <c r="E2" s="37"/>
      <c r="F2" s="37"/>
      <c r="G2" s="37"/>
      <c r="H2" s="37"/>
      <c r="K2" s="37" t="s">
        <v>127</v>
      </c>
      <c r="L2" s="37"/>
      <c r="M2" s="37"/>
      <c r="N2" s="37"/>
      <c r="O2" s="37"/>
      <c r="R2" s="37" t="s">
        <v>128</v>
      </c>
      <c r="S2" s="37"/>
      <c r="T2" s="37"/>
      <c r="U2" s="37"/>
      <c r="V2" s="37"/>
      <c r="AA2" s="37" t="s">
        <v>61</v>
      </c>
      <c r="AB2" s="37"/>
      <c r="AC2" s="37"/>
      <c r="AD2" s="37"/>
      <c r="AE2" s="37"/>
      <c r="AH2" s="37" t="s">
        <v>62</v>
      </c>
      <c r="AI2" s="37"/>
      <c r="AJ2" s="37"/>
      <c r="AK2" s="37"/>
      <c r="AL2" s="37"/>
      <c r="AO2" s="37" t="s">
        <v>63</v>
      </c>
      <c r="AP2" s="37"/>
      <c r="AQ2" s="37"/>
      <c r="AR2" s="37"/>
      <c r="AS2" s="37"/>
    </row>
    <row r="3" spans="2:45" x14ac:dyDescent="0.2">
      <c r="B3" s="3" t="str">
        <f>[1]节奏总纲!N3</f>
        <v>对应玩家等级</v>
      </c>
      <c r="C3" s="3" t="s">
        <v>129</v>
      </c>
      <c r="D3" s="3" t="s">
        <v>33</v>
      </c>
      <c r="E3" s="3" t="s">
        <v>34</v>
      </c>
      <c r="F3" s="3" t="s">
        <v>35</v>
      </c>
      <c r="G3" s="3" t="s">
        <v>36</v>
      </c>
      <c r="H3" s="3" t="s">
        <v>37</v>
      </c>
      <c r="J3" s="3" t="s">
        <v>129</v>
      </c>
      <c r="K3" s="3" t="s">
        <v>23</v>
      </c>
      <c r="L3" s="3" t="s">
        <v>30</v>
      </c>
      <c r="M3" s="3" t="s">
        <v>38</v>
      </c>
      <c r="N3" s="3" t="s">
        <v>36</v>
      </c>
      <c r="O3" s="3" t="s">
        <v>31</v>
      </c>
      <c r="Q3" s="3" t="s">
        <v>22</v>
      </c>
      <c r="R3" s="3" t="s">
        <v>23</v>
      </c>
      <c r="S3" s="3" t="s">
        <v>30</v>
      </c>
      <c r="T3" s="3" t="s">
        <v>39</v>
      </c>
      <c r="U3" s="3" t="s">
        <v>36</v>
      </c>
      <c r="V3" s="3" t="s">
        <v>40</v>
      </c>
      <c r="Z3" s="3" t="s">
        <v>60</v>
      </c>
      <c r="AA3" s="3" t="s">
        <v>64</v>
      </c>
      <c r="AB3" s="3" t="s">
        <v>65</v>
      </c>
      <c r="AC3" s="3" t="s">
        <v>66</v>
      </c>
      <c r="AD3" s="3" t="s">
        <v>67</v>
      </c>
      <c r="AE3" s="3" t="s">
        <v>68</v>
      </c>
      <c r="AG3" s="3" t="s">
        <v>60</v>
      </c>
      <c r="AH3" s="3" t="s">
        <v>64</v>
      </c>
      <c r="AI3" s="3" t="s">
        <v>65</v>
      </c>
      <c r="AJ3" s="3" t="s">
        <v>66</v>
      </c>
      <c r="AK3" s="3" t="s">
        <v>67</v>
      </c>
      <c r="AL3" s="3" t="s">
        <v>40</v>
      </c>
      <c r="AN3" s="3" t="s">
        <v>22</v>
      </c>
      <c r="AO3" s="3" t="s">
        <v>64</v>
      </c>
      <c r="AP3" s="3" t="s">
        <v>65</v>
      </c>
      <c r="AQ3" s="3" t="s">
        <v>66</v>
      </c>
      <c r="AR3" s="3" t="s">
        <v>67</v>
      </c>
      <c r="AS3" s="3" t="s">
        <v>68</v>
      </c>
    </row>
    <row r="4" spans="2:45" x14ac:dyDescent="0.2">
      <c r="B4" s="3">
        <f>[1]节奏总纲!N4</f>
        <v>2</v>
      </c>
      <c r="C4" s="3">
        <v>1</v>
      </c>
      <c r="D4" s="3">
        <f>[1]节奏总纲!P4</f>
        <v>7.1773462536293131E-2</v>
      </c>
      <c r="E4" s="3">
        <f>[1]节奏总纲!Q4</f>
        <v>5.9787294292732177E-2</v>
      </c>
      <c r="F4" s="3">
        <f>[1]节奏总纲!R4</f>
        <v>4.677476553490223E-2</v>
      </c>
      <c r="G4" s="3">
        <f>[1]节奏总纲!S4</f>
        <v>3.2585151991477081E-2</v>
      </c>
      <c r="H4" s="3">
        <f>[1]节奏总纲!T4</f>
        <v>1.7039020006115988E-2</v>
      </c>
      <c r="J4" s="3">
        <v>1</v>
      </c>
      <c r="K4" s="3">
        <f>[1]节奏总纲!W4</f>
        <v>7.1773462536293131E-2</v>
      </c>
      <c r="L4" s="3">
        <f>[1]节奏总纲!X4</f>
        <v>5.9787294292732177E-2</v>
      </c>
      <c r="M4" s="3">
        <f>[1]节奏总纲!Y4</f>
        <v>4.677476553490223E-2</v>
      </c>
      <c r="N4" s="3">
        <f>[1]节奏总纲!Z4</f>
        <v>3.2585151991477081E-2</v>
      </c>
      <c r="O4" s="3">
        <f>[1]节奏总纲!AA4</f>
        <v>1.7039020006115988E-2</v>
      </c>
      <c r="Q4" s="3">
        <v>1</v>
      </c>
      <c r="R4" s="3">
        <f>[1]节奏总纲!AD4</f>
        <v>10</v>
      </c>
      <c r="S4" s="3">
        <f>[1]节奏总纲!AE4</f>
        <v>11.148446722089302</v>
      </c>
      <c r="T4" s="3">
        <f>[1]节奏总纲!AF4</f>
        <v>12.761737853656415</v>
      </c>
      <c r="U4" s="3">
        <f>[1]节奏总纲!AG4</f>
        <v>15.452231935206081</v>
      </c>
      <c r="V4" s="3">
        <f>[1]节奏总纲!AH4</f>
        <v>21.291911942729964</v>
      </c>
      <c r="Z4" s="3">
        <v>1</v>
      </c>
      <c r="AA4" s="3">
        <f>[1]节奏总纲!AM4</f>
        <v>7.4349177498517554E-3</v>
      </c>
      <c r="AB4" s="3">
        <f>[1]节奏总纲!AN4</f>
        <v>5.947934199881405E-3</v>
      </c>
      <c r="AC4" s="3">
        <f>[1]节奏总纲!AO4</f>
        <v>4.4609506499110529E-3</v>
      </c>
      <c r="AD4" s="3">
        <f>[1]节奏总纲!AP4</f>
        <v>2.9739670999407025E-3</v>
      </c>
      <c r="AE4" s="3">
        <f>[1]节奏总纲!AQ4</f>
        <v>1.4869835499703513E-3</v>
      </c>
      <c r="AG4" s="3">
        <v>1</v>
      </c>
      <c r="AH4" s="3">
        <f>[1]节奏总纲!AT4</f>
        <v>7.4349177498517554E-3</v>
      </c>
      <c r="AI4" s="3">
        <f>[1]节奏总纲!AU4</f>
        <v>5.947934199881405E-3</v>
      </c>
      <c r="AJ4" s="3">
        <f>[1]节奏总纲!AV4</f>
        <v>4.4609506499110529E-3</v>
      </c>
      <c r="AK4" s="3">
        <f>[1]节奏总纲!AW4</f>
        <v>2.9739670999407025E-3</v>
      </c>
      <c r="AL4" s="3">
        <f>[1]节奏总纲!AX4</f>
        <v>1.4869835499703513E-3</v>
      </c>
      <c r="AM4" s="3"/>
      <c r="AN4" s="3">
        <v>1</v>
      </c>
      <c r="AO4" s="3">
        <f>[1]节奏总纲!BA4</f>
        <v>11.296493250964016</v>
      </c>
      <c r="AP4" s="3">
        <f>[1]节奏总纲!BB4</f>
        <v>12.361596792946616</v>
      </c>
      <c r="AQ4" s="3">
        <f>[1]节奏总纲!BC4</f>
        <v>13.798091195443488</v>
      </c>
      <c r="AR4" s="3">
        <f>[1]节奏总纲!BD4</f>
        <v>15.911635365458322</v>
      </c>
      <c r="AS4" s="3">
        <f>[1]节奏总纲!BE4</f>
        <v>19.707330185578734</v>
      </c>
    </row>
    <row r="5" spans="2:45" x14ac:dyDescent="0.2">
      <c r="B5" s="3">
        <f>[1]节奏总纲!N5</f>
        <v>4</v>
      </c>
      <c r="C5" s="3">
        <v>2</v>
      </c>
      <c r="D5" s="3">
        <f>[1]节奏总纲!P5</f>
        <v>0.1486983549970351</v>
      </c>
      <c r="E5" s="3">
        <f>[1]节奏总纲!Q5</f>
        <v>0.12505531655250651</v>
      </c>
      <c r="F5" s="3">
        <f>[1]节奏总纲!R5</f>
        <v>9.883979656652922E-2</v>
      </c>
      <c r="G5" s="3">
        <f>[1]节奏总纲!S5</f>
        <v>6.9828747506607683E-2</v>
      </c>
      <c r="H5" s="3">
        <f>[1]节奏总纲!T5</f>
        <v>3.7085369736260552E-2</v>
      </c>
      <c r="J5" s="3">
        <v>2</v>
      </c>
      <c r="K5" s="3">
        <f>[1]节奏总纲!W5</f>
        <v>7.6924892460741967E-2</v>
      </c>
      <c r="L5" s="3">
        <f>[1]节奏总纲!X5</f>
        <v>6.5268022259774336E-2</v>
      </c>
      <c r="M5" s="3">
        <f>[1]节奏总纲!Y5</f>
        <v>5.206503103162699E-2</v>
      </c>
      <c r="N5" s="3">
        <f>[1]节奏总纲!Z5</f>
        <v>3.7243595515130602E-2</v>
      </c>
      <c r="O5" s="3">
        <f>[1]节奏总纲!AA5</f>
        <v>2.0046349730144564E-2</v>
      </c>
      <c r="Q5" s="3">
        <v>2</v>
      </c>
      <c r="R5" s="3">
        <f>[1]节奏总纲!AD5</f>
        <v>15.845161563010114</v>
      </c>
      <c r="S5" s="3">
        <f>[1]节奏总纲!AE5</f>
        <v>17.271997130667014</v>
      </c>
      <c r="T5" s="3">
        <f>[1]节奏总纲!AF5</f>
        <v>19.263096801323076</v>
      </c>
      <c r="U5" s="3">
        <f>[1]节奏总纲!AG5</f>
        <v>22.536681597650272</v>
      </c>
      <c r="V5" s="3">
        <f>[1]节奏总纲!AH5</f>
        <v>29.386000042029625</v>
      </c>
      <c r="Z5" s="3">
        <v>2</v>
      </c>
      <c r="AA5" s="3">
        <f>[1]节奏总纲!AM5</f>
        <v>2.3963093307967063E-2</v>
      </c>
      <c r="AB5" s="3">
        <f>[1]节奏总纲!AN5</f>
        <v>1.9170474646373652E-2</v>
      </c>
      <c r="AC5" s="3">
        <f>[1]节奏总纲!AO5</f>
        <v>1.4377855984780237E-2</v>
      </c>
      <c r="AD5" s="3">
        <f>[1]节奏总纲!AP5</f>
        <v>9.5852373231868262E-3</v>
      </c>
      <c r="AE5" s="3">
        <f>[1]节奏总纲!AQ5</f>
        <v>4.7926186615934131E-3</v>
      </c>
      <c r="AG5" s="3">
        <v>2</v>
      </c>
      <c r="AH5" s="3">
        <f>[1]节奏总纲!AT5</f>
        <v>1.6528175558115307E-2</v>
      </c>
      <c r="AI5" s="3">
        <f>[1]节奏总纲!AU5</f>
        <v>1.3222540446492247E-2</v>
      </c>
      <c r="AJ5" s="3">
        <f>[1]节奏总纲!AV5</f>
        <v>9.9169053348691846E-3</v>
      </c>
      <c r="AK5" s="3">
        <f>[1]节奏总纲!AW5</f>
        <v>6.6112702232461237E-3</v>
      </c>
      <c r="AL5" s="3">
        <f>[1]节奏总纲!AX5</f>
        <v>3.3056351116230618E-3</v>
      </c>
      <c r="AM5" s="3"/>
      <c r="AN5" s="3">
        <v>2</v>
      </c>
      <c r="AO5" s="3">
        <f>[1]节奏总纲!BA5</f>
        <v>14.729965238833779</v>
      </c>
      <c r="AP5" s="3">
        <f>[1]节奏总纲!BB5</f>
        <v>15.911635365458322</v>
      </c>
      <c r="AQ5" s="3">
        <f>[1]节奏总纲!BC5</f>
        <v>17.448850811924295</v>
      </c>
      <c r="AR5" s="3">
        <f>[1]节奏总纲!BD5</f>
        <v>19.707330185578734</v>
      </c>
      <c r="AS5" s="3">
        <f>[1]节奏总纲!BE5</f>
        <v>23.710496742673982</v>
      </c>
    </row>
    <row r="6" spans="2:45" x14ac:dyDescent="0.2">
      <c r="B6" s="3">
        <f>[1]节奏总纲!N6</f>
        <v>6</v>
      </c>
      <c r="C6" s="3">
        <v>3</v>
      </c>
      <c r="D6" s="3">
        <f>[1]节奏总纲!P6</f>
        <v>0.23114441334491631</v>
      </c>
      <c r="E6" s="3">
        <f>[1]节奏总纲!Q6</f>
        <v>0.19582554698581309</v>
      </c>
      <c r="F6" s="3">
        <f>[1]节奏总纲!R6</f>
        <v>0.15616116565582547</v>
      </c>
      <c r="G6" s="3">
        <f>[1]节奏总纲!S6</f>
        <v>0.11120357726023924</v>
      </c>
      <c r="H6" s="3">
        <f>[1]节奏总纲!T6</f>
        <v>5.9380999788309005E-2</v>
      </c>
      <c r="J6" s="3">
        <v>3</v>
      </c>
      <c r="K6" s="3">
        <f>[1]节奏总纲!W6</f>
        <v>8.2446058347881213E-2</v>
      </c>
      <c r="L6" s="3">
        <f>[1]节奏总纲!X6</f>
        <v>7.0770230433306575E-2</v>
      </c>
      <c r="M6" s="3">
        <f>[1]节奏总纲!Y6</f>
        <v>5.7321369089296248E-2</v>
      </c>
      <c r="N6" s="3">
        <f>[1]节奏总纲!Z6</f>
        <v>4.1374829753631562E-2</v>
      </c>
      <c r="O6" s="3">
        <f>[1]节奏总纲!AA6</f>
        <v>2.2295630052048453E-2</v>
      </c>
      <c r="Q6" s="3">
        <v>3</v>
      </c>
      <c r="R6" s="3">
        <f>[1]节奏总纲!AD6</f>
        <v>20</v>
      </c>
      <c r="S6" s="3">
        <f>[1]节奏总纲!AE6</f>
        <v>21.543844702365945</v>
      </c>
      <c r="T6" s="3">
        <f>[1]节奏总纲!AF6</f>
        <v>23.734615677065324</v>
      </c>
      <c r="U6" s="3">
        <f>[1]节奏总纲!AG6</f>
        <v>27.324610510337703</v>
      </c>
      <c r="V6" s="3">
        <f>[1]节奏总纲!AH6</f>
        <v>34.517938607173015</v>
      </c>
      <c r="Z6" s="3">
        <v>3</v>
      </c>
      <c r="AA6" s="3">
        <f>[1]节奏总纲!AM6</f>
        <v>5.1571656651039799E-2</v>
      </c>
      <c r="AB6" s="3">
        <f>[1]节奏总纲!AN6</f>
        <v>4.1257325320831845E-2</v>
      </c>
      <c r="AC6" s="3">
        <f>[1]节奏总纲!AO6</f>
        <v>3.0942993990623877E-2</v>
      </c>
      <c r="AD6" s="3">
        <f>[1]节奏总纲!AP6</f>
        <v>2.0628662660415922E-2</v>
      </c>
      <c r="AE6" s="3">
        <f>[1]节奏总纲!AQ6</f>
        <v>1.0314331330207961E-2</v>
      </c>
      <c r="AG6" s="3">
        <v>3</v>
      </c>
      <c r="AH6" s="3">
        <f>[1]节奏总纲!AT6</f>
        <v>2.7608563343072736E-2</v>
      </c>
      <c r="AI6" s="3">
        <f>[1]节奏总纲!AU6</f>
        <v>2.2086850674458192E-2</v>
      </c>
      <c r="AJ6" s="3">
        <f>[1]节奏总纲!AV6</f>
        <v>1.6565138005843638E-2</v>
      </c>
      <c r="AK6" s="3">
        <f>[1]节奏总纲!AW6</f>
        <v>1.1043425337229096E-2</v>
      </c>
      <c r="AL6" s="3">
        <f>[1]节奏总纲!AX6</f>
        <v>5.5217126686145481E-3</v>
      </c>
      <c r="AM6" s="3"/>
      <c r="AN6" s="3">
        <v>3</v>
      </c>
      <c r="AO6" s="3">
        <f>[1]节奏总纲!BA6</f>
        <v>16.888397947066121</v>
      </c>
      <c r="AP6" s="3">
        <f>[1]节奏总纲!BB6</f>
        <v>18.108391417375849</v>
      </c>
      <c r="AQ6" s="3">
        <f>[1]节奏总纲!BC6</f>
        <v>19.707330185578734</v>
      </c>
      <c r="AR6" s="3">
        <f>[1]节奏总纲!BD6</f>
        <v>22.041972908628715</v>
      </c>
      <c r="AS6" s="3">
        <f>[1]节奏总纲!BE6</f>
        <v>26.127796402772656</v>
      </c>
    </row>
    <row r="7" spans="2:45" x14ac:dyDescent="0.2">
      <c r="B7" s="3">
        <f>[1]节奏总纲!N7</f>
        <v>8</v>
      </c>
      <c r="C7" s="3">
        <v>4</v>
      </c>
      <c r="D7" s="3">
        <f>[1]节奏总纲!P7</f>
        <v>0.3195079107728942</v>
      </c>
      <c r="E7" s="3">
        <f>[1]节奏总纲!Q7</f>
        <v>0.2719651336498875</v>
      </c>
      <c r="F7" s="3">
        <f>[1]节奏总纲!R7</f>
        <v>0.21816000147573214</v>
      </c>
      <c r="G7" s="3">
        <f>[1]节奏总纲!S7</f>
        <v>0.15607961441255883</v>
      </c>
      <c r="H7" s="3">
        <f>[1]节奏总纲!T7</f>
        <v>8.4062531324348461E-2</v>
      </c>
      <c r="J7" s="3">
        <v>4</v>
      </c>
      <c r="K7" s="3">
        <f>[1]节奏总纲!W7</f>
        <v>8.8363497427977888E-2</v>
      </c>
      <c r="L7" s="3">
        <f>[1]节奏总纲!X7</f>
        <v>7.6139586664074416E-2</v>
      </c>
      <c r="M7" s="3">
        <f>[1]节奏总纲!Y7</f>
        <v>6.1998835819906672E-2</v>
      </c>
      <c r="N7" s="3">
        <f>[1]节奏总纲!Z7</f>
        <v>4.4876037152319581E-2</v>
      </c>
      <c r="O7" s="3">
        <f>[1]节奏总纲!AA7</f>
        <v>2.4681531536039455E-2</v>
      </c>
      <c r="Q7" s="3">
        <v>4</v>
      </c>
      <c r="R7" s="3">
        <f>[1]节奏总纲!AD7</f>
        <v>23.213386604241784</v>
      </c>
      <c r="S7" s="3">
        <f>[1]节奏总纲!AE7</f>
        <v>24.836966034810484</v>
      </c>
      <c r="T7" s="3">
        <f>[1]节奏总纲!AF7</f>
        <v>27.155717181399513</v>
      </c>
      <c r="U7" s="3">
        <f>[1]节奏总纲!AG7</f>
        <v>30.831257561377125</v>
      </c>
      <c r="V7" s="3">
        <f>[1]节奏总纲!AH7</f>
        <v>38.431365705145346</v>
      </c>
      <c r="Z7" s="3">
        <v>4</v>
      </c>
      <c r="AA7" s="3">
        <f>[1]节奏总纲!AM7</f>
        <v>9.2637640824031031E-2</v>
      </c>
      <c r="AB7" s="3">
        <f>[1]节奏总纲!AN7</f>
        <v>7.4110112659224833E-2</v>
      </c>
      <c r="AC7" s="3">
        <f>[1]节奏总纲!AO7</f>
        <v>5.5582584494418615E-2</v>
      </c>
      <c r="AD7" s="3">
        <f>[1]节奏总纲!AP7</f>
        <v>3.7055056329612417E-2</v>
      </c>
      <c r="AE7" s="3">
        <f>[1]节奏总纲!AQ7</f>
        <v>1.8527528164806208E-2</v>
      </c>
      <c r="AG7" s="3">
        <v>4</v>
      </c>
      <c r="AH7" s="3">
        <f>[1]节奏总纲!AT7</f>
        <v>4.1065984172991232E-2</v>
      </c>
      <c r="AI7" s="3">
        <f>[1]节奏总纲!AU7</f>
        <v>3.2852787338392989E-2</v>
      </c>
      <c r="AJ7" s="3">
        <f>[1]节奏总纲!AV7</f>
        <v>2.4639590503794738E-2</v>
      </c>
      <c r="AK7" s="3">
        <f>[1]节奏总纲!AW7</f>
        <v>1.6426393669196494E-2</v>
      </c>
      <c r="AL7" s="3">
        <f>[1]节奏总纲!AX7</f>
        <v>8.2131968345982471E-3</v>
      </c>
      <c r="AM7" s="3"/>
      <c r="AN7" s="3">
        <v>4</v>
      </c>
      <c r="AO7" s="3">
        <f>[1]节奏总纲!BA7</f>
        <v>18.453550676044042</v>
      </c>
      <c r="AP7" s="3">
        <f>[1]节奏总纲!BB7</f>
        <v>19.707330185578734</v>
      </c>
      <c r="AQ7" s="3">
        <f>[1]节奏总纲!BC7</f>
        <v>21.34613466141565</v>
      </c>
      <c r="AR7" s="3">
        <f>[1]节奏总纲!BD7</f>
        <v>23.710496742673982</v>
      </c>
      <c r="AS7" s="3">
        <f>[1]节奏总纲!BE7</f>
        <v>27.863030247590562</v>
      </c>
    </row>
    <row r="8" spans="2:45" x14ac:dyDescent="0.2">
      <c r="B8" s="3">
        <f>[1]节奏总纲!N8</f>
        <v>10</v>
      </c>
      <c r="C8" s="3">
        <v>5</v>
      </c>
      <c r="D8" s="3">
        <f>[1]节奏总纲!P8</f>
        <v>0.41421356237309515</v>
      </c>
      <c r="E8" s="3">
        <f>[1]节奏总纲!Q8</f>
        <v>0.35241289886702937</v>
      </c>
      <c r="F8" s="3">
        <f>[1]节奏总纲!R8</f>
        <v>0.28315639123824782</v>
      </c>
      <c r="G8" s="3">
        <f>[1]节奏总纲!S8</f>
        <v>0.20296464556281663</v>
      </c>
      <c r="H8" s="3">
        <f>[1]节奏总纲!T8</f>
        <v>0.10951806589144637</v>
      </c>
      <c r="J8" s="3">
        <v>5</v>
      </c>
      <c r="K8" s="3">
        <f>[1]节奏总纲!W8</f>
        <v>9.4705651600200946E-2</v>
      </c>
      <c r="L8" s="3">
        <f>[1]节奏总纲!X8</f>
        <v>8.0447765217141864E-2</v>
      </c>
      <c r="M8" s="3">
        <f>[1]节奏总纲!Y8</f>
        <v>6.4996389762515677E-2</v>
      </c>
      <c r="N8" s="3">
        <f>[1]节奏总纲!Z8</f>
        <v>4.68850311502578E-2</v>
      </c>
      <c r="O8" s="3">
        <f>[1]节奏总纲!AA8</f>
        <v>2.5455534567097912E-2</v>
      </c>
      <c r="Q8" s="3">
        <v>5</v>
      </c>
      <c r="R8" s="3">
        <f>[1]节奏总纲!AD8</f>
        <v>25.845161563010112</v>
      </c>
      <c r="S8" s="3">
        <f>[1]节奏总纲!AE8</f>
        <v>27.525245270311611</v>
      </c>
      <c r="T8" s="3">
        <f>[1]节奏总纲!AF8</f>
        <v>29.892344464157688</v>
      </c>
      <c r="U8" s="3">
        <f>[1]节奏总纲!AG8</f>
        <v>33.672145166817529</v>
      </c>
      <c r="V8" s="3">
        <f>[1]节奏总纲!AH8</f>
        <v>41.359260538726978</v>
      </c>
      <c r="Z8" s="3">
        <v>5</v>
      </c>
      <c r="AA8" s="3">
        <f>[1]节奏总纲!AM8</f>
        <v>0.15</v>
      </c>
      <c r="AB8" s="3">
        <f>[1]节奏总纲!AN8</f>
        <v>0.12</v>
      </c>
      <c r="AC8" s="3">
        <f>[1]节奏总纲!AO8</f>
        <v>0.09</v>
      </c>
      <c r="AD8" s="3">
        <f>[1]节奏总纲!AP8</f>
        <v>0.06</v>
      </c>
      <c r="AE8" s="3">
        <f>[1]节奏总纲!AQ8</f>
        <v>0.03</v>
      </c>
      <c r="AG8" s="3">
        <v>5</v>
      </c>
      <c r="AH8" s="3">
        <f>[1]节奏总纲!AT8</f>
        <v>5.7362359175968963E-2</v>
      </c>
      <c r="AI8" s="3">
        <f>[1]节奏总纲!AU8</f>
        <v>4.5889887340775162E-2</v>
      </c>
      <c r="AJ8" s="3">
        <f>[1]节奏总纲!AV8</f>
        <v>3.4417415505581382E-2</v>
      </c>
      <c r="AK8" s="3">
        <f>[1]节奏总纲!AW8</f>
        <v>2.2944943670387581E-2</v>
      </c>
      <c r="AL8" s="3">
        <f>[1]节奏总纲!AX8</f>
        <v>1.1472471835193791E-2</v>
      </c>
      <c r="AM8" s="3"/>
      <c r="AN8" s="3">
        <v>5</v>
      </c>
      <c r="AO8" s="3">
        <f>[1]节奏总纲!BA8</f>
        <v>19.707330185578734</v>
      </c>
      <c r="AP8" s="3">
        <f>[1]节奏总纲!BB8</f>
        <v>20.993539484876777</v>
      </c>
      <c r="AQ8" s="3">
        <f>[1]节奏总纲!BC8</f>
        <v>22.639743033177162</v>
      </c>
      <c r="AR8" s="3">
        <f>[1]节奏总纲!BD8</f>
        <v>25.044229735272328</v>
      </c>
      <c r="AS8" s="3">
        <f>[1]节奏总纲!BE8</f>
        <v>29.216428548527322</v>
      </c>
    </row>
    <row r="9" spans="2:45" x14ac:dyDescent="0.2">
      <c r="B9" s="3">
        <f>[1]节奏总纲!N9</f>
        <v>12</v>
      </c>
      <c r="C9" s="3">
        <v>6</v>
      </c>
      <c r="D9" s="3">
        <f>[1]节奏总纲!P9</f>
        <v>0.51571656651039799</v>
      </c>
      <c r="E9" s="3">
        <f>[1]节奏总纲!Q9</f>
        <v>0.43939051466685908</v>
      </c>
      <c r="F9" s="3">
        <f>[1]节奏总纲!R9</f>
        <v>0.35336899137292471</v>
      </c>
      <c r="G9" s="3">
        <f>[1]节奏总纲!S9</f>
        <v>0.25440298225957936</v>
      </c>
      <c r="H9" s="3">
        <f>[1]节奏总纲!T9</f>
        <v>0.13836675479473978</v>
      </c>
      <c r="J9" s="3">
        <v>6</v>
      </c>
      <c r="K9" s="3">
        <f>[1]节奏总纲!W9</f>
        <v>0.10150300413730284</v>
      </c>
      <c r="L9" s="3">
        <f>[1]节奏总纲!X9</f>
        <v>8.6977615799829711E-2</v>
      </c>
      <c r="M9" s="3">
        <f>[1]节奏总纲!Y9</f>
        <v>7.0212600134676895E-2</v>
      </c>
      <c r="N9" s="3">
        <f>[1]节奏总纲!Z9</f>
        <v>5.1438336696762732E-2</v>
      </c>
      <c r="O9" s="3">
        <f>[1]节奏总纲!AA9</f>
        <v>2.884868890329341E-2</v>
      </c>
      <c r="Q9" s="3">
        <v>6</v>
      </c>
      <c r="R9" s="3">
        <f>[1]节奏总纲!AD9</f>
        <v>28.071211008105138</v>
      </c>
      <c r="S9" s="3">
        <f>[1]节奏总纲!AE9</f>
        <v>29.78183527117605</v>
      </c>
      <c r="T9" s="3">
        <f>[1]节奏总纲!AF9</f>
        <v>32.202183458664891</v>
      </c>
      <c r="U9" s="3">
        <f>[1]节奏总纲!AG9</f>
        <v>36.067019846099676</v>
      </c>
      <c r="V9" s="3">
        <f>[1]节奏总纲!AH9</f>
        <v>43.870275262019007</v>
      </c>
      <c r="Z9" s="3">
        <v>6</v>
      </c>
      <c r="AA9" s="3">
        <f>[1]节奏总纲!AM9</f>
        <v>0.22055744069899194</v>
      </c>
      <c r="AB9" s="3">
        <f>[1]节奏总纲!AN9</f>
        <v>0.17644595255919357</v>
      </c>
      <c r="AC9" s="3">
        <f>[1]节奏总纲!AO9</f>
        <v>0.13233446441939517</v>
      </c>
      <c r="AD9" s="3">
        <f>[1]节奏总纲!AP9</f>
        <v>8.8222976279596785E-2</v>
      </c>
      <c r="AE9" s="3">
        <f>[1]节奏总纲!AQ9</f>
        <v>4.4111488139798392E-2</v>
      </c>
      <c r="AG9" s="3">
        <v>6</v>
      </c>
      <c r="AH9" s="3">
        <f>[1]节奏总纲!AT9</f>
        <v>7.0557440698991947E-2</v>
      </c>
      <c r="AI9" s="3">
        <f>[1]节奏总纲!AU9</f>
        <v>5.6445952559193574E-2</v>
      </c>
      <c r="AJ9" s="3">
        <f>[1]节奏总纲!AV9</f>
        <v>4.2334464419395174E-2</v>
      </c>
      <c r="AK9" s="3">
        <f>[1]节奏总纲!AW9</f>
        <v>2.8222976279596787E-2</v>
      </c>
      <c r="AL9" s="3">
        <f>[1]节奏总纲!AX9</f>
        <v>1.4111488139798394E-2</v>
      </c>
      <c r="AM9" s="3"/>
      <c r="AN9" s="3">
        <v>6</v>
      </c>
      <c r="AO9" s="3">
        <f>[1]节奏总纲!BA9</f>
        <v>20.745154613657583</v>
      </c>
      <c r="AP9" s="3">
        <f>[1]节奏总纲!BB9</f>
        <v>22.041972908628715</v>
      </c>
      <c r="AQ9" s="3">
        <f>[1]节奏总纲!BC9</f>
        <v>23.710496742673982</v>
      </c>
      <c r="AR9" s="3">
        <f>[1]节奏总纲!BD9</f>
        <v>26.127796402772656</v>
      </c>
      <c r="AS9" s="3">
        <f>[1]节奏总纲!BE9</f>
        <v>30.329493925593439</v>
      </c>
    </row>
    <row r="10" spans="2:45" x14ac:dyDescent="0.2">
      <c r="B10" s="3">
        <f>[1]节奏总纲!N10</f>
        <v>14</v>
      </c>
      <c r="C10" s="3">
        <v>7</v>
      </c>
      <c r="D10" s="3">
        <f>[1]节奏总纲!P10</f>
        <v>0.62450479271247095</v>
      </c>
      <c r="E10" s="3">
        <f>[1]节奏总纲!Q10</f>
        <v>0.53413894920697635</v>
      </c>
      <c r="F10" s="3">
        <f>[1]节奏总纲!R10</f>
        <v>0.43072095553379119</v>
      </c>
      <c r="G10" s="3">
        <f>[1]节奏总纲!S10</f>
        <v>0.30950457526830061</v>
      </c>
      <c r="H10" s="3">
        <f>[1]节奏总纲!T10</f>
        <v>0.16699258157131475</v>
      </c>
      <c r="J10" s="3">
        <v>7</v>
      </c>
      <c r="K10" s="3">
        <f>[1]节奏总纲!W10</f>
        <v>0.10878822620207296</v>
      </c>
      <c r="L10" s="3">
        <f>[1]节奏总纲!X10</f>
        <v>9.4748434540117277E-2</v>
      </c>
      <c r="M10" s="3">
        <f>[1]节奏总纲!Y10</f>
        <v>7.7351964160866482E-2</v>
      </c>
      <c r="N10" s="3">
        <f>[1]节奏总纲!Z10</f>
        <v>5.510159300872125E-2</v>
      </c>
      <c r="O10" s="3">
        <f>[1]节奏总纲!AA10</f>
        <v>2.8625826776574964E-2</v>
      </c>
      <c r="Q10" s="3">
        <v>7</v>
      </c>
      <c r="R10" s="3">
        <f>[1]节奏总纲!AD10</f>
        <v>30</v>
      </c>
      <c r="S10" s="3">
        <f>[1]节奏总纲!AE10</f>
        <v>31.718819483847451</v>
      </c>
      <c r="T10" s="3">
        <f>[1]节奏总纲!AF10</f>
        <v>34.192155176139416</v>
      </c>
      <c r="U10" s="3">
        <f>[1]节奏总纲!AG10</f>
        <v>38.19822972207853</v>
      </c>
      <c r="V10" s="3">
        <f>[1]节奏总纲!AH10</f>
        <v>46.093186357957826</v>
      </c>
      <c r="Z10" s="3">
        <v>7</v>
      </c>
      <c r="AA10" s="3">
        <f>[1]节奏总纲!AM10</f>
        <v>0.31141300609369982</v>
      </c>
      <c r="AB10" s="3">
        <f>[1]节奏总纲!AN10</f>
        <v>0.24913040487495985</v>
      </c>
      <c r="AC10" s="3">
        <f>[1]节奏总纲!AO10</f>
        <v>0.18684780365621989</v>
      </c>
      <c r="AD10" s="3">
        <f>[1]节奏总纲!AP10</f>
        <v>0.12456520243747993</v>
      </c>
      <c r="AE10" s="3">
        <f>[1]节奏总纲!AQ10</f>
        <v>6.2282601218739964E-2</v>
      </c>
      <c r="AG10" s="3">
        <v>7</v>
      </c>
      <c r="AH10" s="3">
        <f>[1]节奏总纲!AT10</f>
        <v>9.0855565394707877E-2</v>
      </c>
      <c r="AI10" s="3">
        <f>[1]节奏总纲!AU10</f>
        <v>7.2684452315766285E-2</v>
      </c>
      <c r="AJ10" s="3">
        <f>[1]节奏总纲!AV10</f>
        <v>5.451333923682472E-2</v>
      </c>
      <c r="AK10" s="3">
        <f>[1]节奏总纲!AW10</f>
        <v>3.6342226157883142E-2</v>
      </c>
      <c r="AL10" s="3">
        <f>[1]节奏总纲!AX10</f>
        <v>1.8171113078941571E-2</v>
      </c>
      <c r="AM10" s="3"/>
      <c r="AN10" s="3">
        <v>7</v>
      </c>
      <c r="AO10" s="3">
        <f>[1]节奏总纲!BA10</f>
        <v>21.627432338833255</v>
      </c>
      <c r="AP10" s="3">
        <f>[1]节奏总纲!BB10</f>
        <v>22.938628095451385</v>
      </c>
      <c r="AQ10" s="3">
        <f>[1]节奏总纲!BC10</f>
        <v>24.619152272059132</v>
      </c>
      <c r="AR10" s="3">
        <f>[1]节奏总纲!BD10</f>
        <v>27.059707353051884</v>
      </c>
      <c r="AS10" s="3">
        <f>[1]节奏总纲!BE10</f>
        <v>31.280110398778046</v>
      </c>
    </row>
    <row r="11" spans="2:45" x14ac:dyDescent="0.2">
      <c r="B11" s="3">
        <f>[1]节奏总纲!N11</f>
        <v>16</v>
      </c>
      <c r="C11" s="3">
        <v>8</v>
      </c>
      <c r="D11" s="3">
        <f>[1]节奏总纲!P11</f>
        <v>0.74110112659224825</v>
      </c>
      <c r="E11" s="3">
        <f>[1]节奏总纲!Q11</f>
        <v>0.63089938906798093</v>
      </c>
      <c r="F11" s="3">
        <f>[1]节奏总纲!R11</f>
        <v>0.50550507844857251</v>
      </c>
      <c r="G11" s="3">
        <f>[1]节奏总纲!S11</f>
        <v>0.36195379022765406</v>
      </c>
      <c r="H11" s="3">
        <f>[1]节奏总纲!T11</f>
        <v>0.19579891764567198</v>
      </c>
      <c r="J11" s="3">
        <v>8</v>
      </c>
      <c r="K11" s="3">
        <f>[1]节奏总纲!W11</f>
        <v>0.1165963338797773</v>
      </c>
      <c r="L11" s="3">
        <f>[1]节奏总纲!X11</f>
        <v>9.6760439861004577E-2</v>
      </c>
      <c r="M11" s="3">
        <f>[1]节奏总纲!Y11</f>
        <v>7.4784122914781315E-2</v>
      </c>
      <c r="N11" s="3">
        <f>[1]节奏总纲!Z11</f>
        <v>5.2449214959353452E-2</v>
      </c>
      <c r="O11" s="3">
        <f>[1]节奏总纲!AA11</f>
        <v>2.8806336074357231E-2</v>
      </c>
      <c r="Q11" s="3">
        <v>8</v>
      </c>
      <c r="R11" s="3">
        <f>[1]节奏总纲!AD11</f>
        <v>31.691928656135214</v>
      </c>
      <c r="S11" s="3">
        <f>[1]节奏总纲!AE11</f>
        <v>33.465251056098396</v>
      </c>
      <c r="T11" s="3">
        <f>[1]节奏总纲!AF11</f>
        <v>35.930751746472978</v>
      </c>
      <c r="U11" s="3">
        <f>[1]节奏总纲!AG11</f>
        <v>39.998279638578282</v>
      </c>
      <c r="V11" s="3">
        <f>[1]节奏总纲!AH11</f>
        <v>48.067140183443534</v>
      </c>
      <c r="Z11" s="3">
        <v>8</v>
      </c>
      <c r="AA11" s="3">
        <f>[1]节奏总纲!AM11</f>
        <v>0.42660095793436714</v>
      </c>
      <c r="AB11" s="3">
        <f>[1]节奏总纲!AN11</f>
        <v>0.34128076634749371</v>
      </c>
      <c r="AC11" s="3">
        <f>[1]节奏总纲!AO11</f>
        <v>0.25596057476062029</v>
      </c>
      <c r="AD11" s="3">
        <f>[1]节奏总纲!AP11</f>
        <v>0.17064038317374686</v>
      </c>
      <c r="AE11" s="3">
        <f>[1]节奏总纲!AQ11</f>
        <v>8.5320191586873428E-2</v>
      </c>
      <c r="AG11" s="3">
        <v>8</v>
      </c>
      <c r="AH11" s="3">
        <f>[1]节奏总纲!AT11</f>
        <v>0.11518795184066732</v>
      </c>
      <c r="AI11" s="3">
        <f>[1]节奏总纲!AU11</f>
        <v>9.2150361472533859E-2</v>
      </c>
      <c r="AJ11" s="3">
        <f>[1]节奏总纲!AV11</f>
        <v>6.9112771104400395E-2</v>
      </c>
      <c r="AK11" s="3">
        <f>[1]节奏总纲!AW11</f>
        <v>4.607518073626693E-2</v>
      </c>
      <c r="AL11" s="3">
        <f>[1]节奏总纲!AX11</f>
        <v>2.3037590368133465E-2</v>
      </c>
      <c r="AM11" s="3"/>
      <c r="AN11" s="3">
        <v>8</v>
      </c>
      <c r="AO11" s="3">
        <f>[1]节奏总纲!BA11</f>
        <v>22.400634983357783</v>
      </c>
      <c r="AP11" s="3">
        <f>[1]节奏总纲!BB11</f>
        <v>23.710496742673982</v>
      </c>
      <c r="AQ11" s="3">
        <f>[1]节奏总纲!BC11</f>
        <v>25.412810862541733</v>
      </c>
      <c r="AR11" s="3">
        <f>[1]节奏总纲!BD11</f>
        <v>27.863030247590562</v>
      </c>
      <c r="AS11" s="3">
        <f>[1]节奏总纲!BE11</f>
        <v>32.113552950216736</v>
      </c>
    </row>
    <row r="12" spans="2:45" x14ac:dyDescent="0.2">
      <c r="B12" s="3">
        <f>[1]节奏总纲!N12</f>
        <v>18</v>
      </c>
      <c r="C12" s="3">
        <v>9</v>
      </c>
      <c r="D12" s="3">
        <f>[1]节奏总纲!P12</f>
        <v>0.86606598307361482</v>
      </c>
      <c r="E12" s="3">
        <f>[1]节奏总纲!Q12</f>
        <v>0.73702215159564621</v>
      </c>
      <c r="F12" s="3">
        <f>[1]节奏总纲!R12</f>
        <v>0.59282216541388932</v>
      </c>
      <c r="G12" s="3">
        <f>[1]节奏总纲!S12</f>
        <v>0.42766338244175101</v>
      </c>
      <c r="H12" s="3">
        <f>[1]节奏总纲!T12</f>
        <v>0.23193247026711403</v>
      </c>
      <c r="J12" s="3">
        <v>9</v>
      </c>
      <c r="K12" s="3">
        <f>[1]节奏总纲!W12</f>
        <v>0.12496485648136657</v>
      </c>
      <c r="L12" s="3">
        <f>[1]节奏总纲!X12</f>
        <v>0.10612276252766528</v>
      </c>
      <c r="M12" s="3">
        <f>[1]节奏总纲!Y12</f>
        <v>8.7317086965316815E-2</v>
      </c>
      <c r="N12" s="3">
        <f>[1]节奏总纲!Z12</f>
        <v>6.5709592214096946E-2</v>
      </c>
      <c r="O12" s="3">
        <f>[1]节奏总纲!AA12</f>
        <v>3.613355262144205E-2</v>
      </c>
      <c r="Q12" s="3">
        <v>9</v>
      </c>
      <c r="R12" s="3">
        <f>[1]节奏总纲!AD12</f>
        <v>33.213386604241784</v>
      </c>
      <c r="S12" s="3">
        <f>[1]节奏总纲!AE12</f>
        <v>34.992730785174565</v>
      </c>
      <c r="T12" s="3">
        <f>[1]节奏总纲!AF12</f>
        <v>37.510565846691456</v>
      </c>
      <c r="U12" s="3">
        <f>[1]节奏总纲!AG12</f>
        <v>41.534743419557365</v>
      </c>
      <c r="V12" s="3">
        <f>[1]节奏总纲!AH12</f>
        <v>49.706056771838036</v>
      </c>
      <c r="Z12" s="3">
        <v>9</v>
      </c>
      <c r="AA12" s="3">
        <f>[1]节奏总纲!AM12</f>
        <v>0.57090651823243421</v>
      </c>
      <c r="AB12" s="3">
        <f>[1]节奏总纲!AN12</f>
        <v>0.45672521458594739</v>
      </c>
      <c r="AC12" s="3">
        <f>[1]节奏总纲!AO12</f>
        <v>0.34254391093946052</v>
      </c>
      <c r="AD12" s="3">
        <f>[1]节奏总纲!AP12</f>
        <v>0.2283626072929737</v>
      </c>
      <c r="AE12" s="3">
        <f>[1]节奏总纲!AQ12</f>
        <v>0.11418130364648685</v>
      </c>
      <c r="AG12" s="3">
        <v>9</v>
      </c>
      <c r="AH12" s="3">
        <f>[1]节奏总纲!AT12</f>
        <v>0.14430556029806707</v>
      </c>
      <c r="AI12" s="3">
        <f>[1]节奏总纲!AU12</f>
        <v>0.11544444823845368</v>
      </c>
      <c r="AJ12" s="3">
        <f>[1]节奏总纲!AV12</f>
        <v>8.6583336178840231E-2</v>
      </c>
      <c r="AK12" s="3">
        <f>[1]节奏总纲!AW12</f>
        <v>5.7722224119226839E-2</v>
      </c>
      <c r="AL12" s="3">
        <f>[1]节奏总纲!AX12</f>
        <v>2.886111205961342E-2</v>
      </c>
      <c r="AM12" s="3"/>
      <c r="AN12" s="3">
        <v>9</v>
      </c>
      <c r="AO12" s="3">
        <f>[1]节奏总纲!BA12</f>
        <v>23.100336713798686</v>
      </c>
      <c r="AP12" s="3">
        <f>[1]节奏总纲!BB12</f>
        <v>24.402761517547276</v>
      </c>
      <c r="AQ12" s="3">
        <f>[1]节奏总纲!BC12</f>
        <v>26.127796402772656</v>
      </c>
      <c r="AR12" s="3">
        <f>[1]节奏总纲!BD12</f>
        <v>28.568390277483555</v>
      </c>
      <c r="AS12" s="3">
        <f>[1]节奏总纲!BE12</f>
        <v>32.842201900114915</v>
      </c>
    </row>
    <row r="13" spans="2:45" x14ac:dyDescent="0.2">
      <c r="B13" s="3">
        <f>[1]节奏总纲!N13</f>
        <v>20</v>
      </c>
      <c r="C13" s="3">
        <v>10</v>
      </c>
      <c r="D13" s="3">
        <f>[1]节奏总纲!P13</f>
        <v>1</v>
      </c>
      <c r="E13" s="3">
        <f>[1]节奏总纲!Q13</f>
        <v>0.8548</v>
      </c>
      <c r="F13" s="3">
        <f>[1]节奏总纲!R13</f>
        <v>0.6895</v>
      </c>
      <c r="G13" s="3">
        <f>[1]节奏总纲!S13</f>
        <v>0.49980000000000002</v>
      </c>
      <c r="H13" s="3">
        <f>[1]节奏总纲!T13</f>
        <v>0.2732</v>
      </c>
      <c r="J13" s="3">
        <v>10</v>
      </c>
      <c r="K13" s="3">
        <f>[1]节奏总纲!W13</f>
        <v>0.13393401692638518</v>
      </c>
      <c r="L13" s="3">
        <f>[1]节奏总纲!X13</f>
        <v>0.11777784840435379</v>
      </c>
      <c r="M13" s="3">
        <f>[1]节奏总纲!Y13</f>
        <v>9.6677834586110678E-2</v>
      </c>
      <c r="N13" s="3">
        <f>[1]节奏总纲!Z13</f>
        <v>7.2136617558249017E-2</v>
      </c>
      <c r="O13" s="3">
        <f>[1]节奏总纲!AA13</f>
        <v>4.1267529732885971E-2</v>
      </c>
      <c r="Q13" s="3">
        <v>10</v>
      </c>
      <c r="R13" s="3">
        <f>[1]节奏总纲!AD13</f>
        <v>34.585942742481357</v>
      </c>
      <c r="S13" s="3">
        <f>[1]节奏总纲!AE13</f>
        <v>36.36169634498642</v>
      </c>
      <c r="T13" s="3">
        <f>[1]节奏总纲!AF13</f>
        <v>38.977035507933373</v>
      </c>
      <c r="U13" s="3">
        <f>[1]节奏总纲!AG13</f>
        <v>42.970748198558951</v>
      </c>
      <c r="V13" s="3">
        <f>[1]节奏总纲!AH13</f>
        <v>51.212821897464167</v>
      </c>
      <c r="Z13" s="3">
        <v>10</v>
      </c>
      <c r="AA13" s="3">
        <f>[1]节奏总纲!AM13</f>
        <v>0.75</v>
      </c>
      <c r="AB13" s="3">
        <f>[1]节奏总纲!AN13</f>
        <v>0.60000000000000009</v>
      </c>
      <c r="AC13" s="3">
        <f>[1]节奏总纲!AO13</f>
        <v>0.44999999999999996</v>
      </c>
      <c r="AD13" s="3">
        <f>[1]节奏总纲!AP13</f>
        <v>0.30000000000000004</v>
      </c>
      <c r="AE13" s="3">
        <f>[1]节奏总纲!AQ13</f>
        <v>0.15000000000000002</v>
      </c>
      <c r="AG13" s="3">
        <v>10</v>
      </c>
      <c r="AH13" s="3">
        <f>[1]节奏总纲!AT13</f>
        <v>0.17909348176756579</v>
      </c>
      <c r="AI13" s="3">
        <f>[1]节奏总纲!AU13</f>
        <v>0.1432747854140527</v>
      </c>
      <c r="AJ13" s="3">
        <f>[1]节奏总纲!AV13</f>
        <v>0.10745608906053944</v>
      </c>
      <c r="AK13" s="3">
        <f>[1]节奏总纲!AW13</f>
        <v>7.1637392707026348E-2</v>
      </c>
      <c r="AL13" s="3">
        <f>[1]节奏总纲!AX13</f>
        <v>3.5818696353513174E-2</v>
      </c>
      <c r="AM13" s="3"/>
      <c r="AN13" s="3">
        <v>10</v>
      </c>
      <c r="AO13" s="3">
        <f>[1]节奏总纲!BA13</f>
        <v>23.710496742673982</v>
      </c>
      <c r="AP13" s="3">
        <f>[1]节奏总纲!BB13</f>
        <v>25.044229735272328</v>
      </c>
      <c r="AQ13" s="3">
        <f>[1]节奏总纲!BC13</f>
        <v>26.755953543357073</v>
      </c>
      <c r="AR13" s="3">
        <f>[1]节奏总纲!BD13</f>
        <v>29.216428548527322</v>
      </c>
      <c r="AS13" s="3">
        <f>[1]节奏总纲!BE13</f>
        <v>33.487933395889513</v>
      </c>
    </row>
    <row r="14" spans="2:45" x14ac:dyDescent="0.2">
      <c r="B14" s="3">
        <f>[1]节奏总纲!N14</f>
        <v>21</v>
      </c>
      <c r="C14" s="3">
        <v>11</v>
      </c>
      <c r="D14" s="3">
        <f>[1]节奏总纲!P14</f>
        <v>1.1435469250725863</v>
      </c>
      <c r="E14" s="3">
        <f>[1]节奏总纲!Q14</f>
        <v>0.98036277886472811</v>
      </c>
      <c r="F14" s="3">
        <f>[1]节奏总纲!R14</f>
        <v>0.79453640354043287</v>
      </c>
      <c r="G14" s="3">
        <f>[1]节奏总纲!S14</f>
        <v>0.57577587677404707</v>
      </c>
      <c r="H14" s="3">
        <f>[1]节奏总纲!T14</f>
        <v>0.31767733578516444</v>
      </c>
      <c r="J14" s="3">
        <v>11</v>
      </c>
      <c r="K14" s="3">
        <f>[1]节奏总纲!W14</f>
        <v>0.14354692507258626</v>
      </c>
      <c r="L14" s="3">
        <f>[1]节奏总纲!X14</f>
        <v>0.12556277886472811</v>
      </c>
      <c r="M14" s="3">
        <f>[1]节奏总纲!Y14</f>
        <v>0.10503640354043287</v>
      </c>
      <c r="N14" s="3">
        <f>[1]节奏总纲!Z14</f>
        <v>7.5975876774047046E-2</v>
      </c>
      <c r="O14" s="3">
        <f>[1]节奏总纲!AA14</f>
        <v>4.447733578516444E-2</v>
      </c>
      <c r="Q14" s="3">
        <v>11</v>
      </c>
      <c r="R14" s="3">
        <f>[1]节奏总纲!AD14</f>
        <v>35.845161563010116</v>
      </c>
      <c r="S14" s="3">
        <f>[1]节奏总纲!AE14</f>
        <v>37.6388925299823</v>
      </c>
      <c r="T14" s="3">
        <f>[1]节奏总纲!AF14</f>
        <v>40.259528204263837</v>
      </c>
      <c r="U14" s="3">
        <f>[1]节奏总纲!AG14</f>
        <v>44.288230531994081</v>
      </c>
      <c r="V14" s="3">
        <f>[1]节奏总纲!AH14</f>
        <v>52.559419343629337</v>
      </c>
      <c r="Z14" s="3">
        <v>11</v>
      </c>
      <c r="AA14" s="3">
        <f>[1]节奏总纲!AM14</f>
        <v>0.93464628919691628</v>
      </c>
      <c r="AB14" s="3">
        <f>[1]节奏总纲!AN14</f>
        <v>0.74771703135753309</v>
      </c>
      <c r="AC14" s="3">
        <f>[1]节奏总纲!AO14</f>
        <v>0.56078777351814979</v>
      </c>
      <c r="AD14" s="3">
        <f>[1]节奏总纲!AP14</f>
        <v>0.37385851567876655</v>
      </c>
      <c r="AE14" s="3">
        <f>[1]节奏总纲!AQ14</f>
        <v>0.18692925783938327</v>
      </c>
      <c r="AG14" s="3">
        <v>11</v>
      </c>
      <c r="AH14" s="3">
        <f>[1]节奏总纲!AT14</f>
        <v>0.18464628919691628</v>
      </c>
      <c r="AI14" s="3">
        <f>[1]节奏总纲!AU14</f>
        <v>0.147717031357533</v>
      </c>
      <c r="AJ14" s="3">
        <f>[1]节奏总纲!AV14</f>
        <v>0.11078777351814983</v>
      </c>
      <c r="AK14" s="3">
        <f>[1]节奏总纲!AW14</f>
        <v>7.3858515678766501E-2</v>
      </c>
      <c r="AL14" s="3">
        <f>[1]节奏总纲!AX14</f>
        <v>3.692925783938325E-2</v>
      </c>
      <c r="AM14" s="3"/>
      <c r="AN14" s="3">
        <v>11</v>
      </c>
      <c r="AO14" s="3">
        <f>[1]节奏总纲!BA14</f>
        <v>24.272927064840161</v>
      </c>
      <c r="AP14" s="3">
        <f>[1]节奏总纲!BB14</f>
        <v>25.597101426176433</v>
      </c>
      <c r="AQ14" s="3">
        <f>[1]节奏总纲!BC14</f>
        <v>27.327481651231444</v>
      </c>
      <c r="AR14" s="3">
        <f>[1]节奏总纲!BD14</f>
        <v>29.80118336305917</v>
      </c>
      <c r="AS14" s="3">
        <f>[1]节奏总纲!BE14</f>
        <v>34.09469189131628</v>
      </c>
    </row>
    <row r="15" spans="2:45" x14ac:dyDescent="0.2">
      <c r="B15" s="3">
        <f>[1]节奏总纲!N15</f>
        <v>22</v>
      </c>
      <c r="C15" s="3">
        <v>12</v>
      </c>
      <c r="D15" s="3">
        <f>[1]节奏总纲!P15</f>
        <v>1.2973967099940702</v>
      </c>
      <c r="E15" s="3">
        <f>[1]节奏总纲!Q15</f>
        <v>1.1126474184909145</v>
      </c>
      <c r="F15" s="3">
        <f>[1]节奏总纲!R15</f>
        <v>0.9058423829178599</v>
      </c>
      <c r="G15" s="3">
        <f>[1]节奏总纲!S15</f>
        <v>0.66219128078097333</v>
      </c>
      <c r="H15" s="3">
        <f>[1]节奏总纲!T15</f>
        <v>0.36560639287632896</v>
      </c>
      <c r="J15" s="3">
        <v>12</v>
      </c>
      <c r="K15" s="3">
        <f>[1]节奏总纲!W15</f>
        <v>0.15384978492148393</v>
      </c>
      <c r="L15" s="3">
        <f>[1]节奏总纲!X15</f>
        <v>0.13228463962618642</v>
      </c>
      <c r="M15" s="3">
        <f>[1]节奏总纲!Y15</f>
        <v>0.11130597937742703</v>
      </c>
      <c r="N15" s="3">
        <f>[1]节奏总纲!Z15</f>
        <v>8.6415404006926266E-2</v>
      </c>
      <c r="O15" s="3">
        <f>[1]节奏总纲!AA15</f>
        <v>4.7929057091164518E-2</v>
      </c>
      <c r="Q15" s="3">
        <v>12</v>
      </c>
      <c r="R15" s="3">
        <f>[1]节奏总纲!AD15</f>
        <v>37.004247194324648</v>
      </c>
      <c r="S15" s="3">
        <f>[1]节奏总纲!AE15</f>
        <v>38.827998824669805</v>
      </c>
      <c r="T15" s="3">
        <f>[1]节奏总纲!AF15</f>
        <v>41.408320762540754</v>
      </c>
      <c r="U15" s="3">
        <f>[1]节奏总纲!AG15</f>
        <v>45.500930067545958</v>
      </c>
      <c r="V15" s="3">
        <f>[1]节奏总纲!AH15</f>
        <v>53.855547243088772</v>
      </c>
      <c r="Z15" s="3">
        <v>12</v>
      </c>
      <c r="AA15" s="3">
        <f>[1]节奏总纲!AM15</f>
        <v>1.1550685436347259</v>
      </c>
      <c r="AB15" s="3">
        <f>[1]节奏总纲!AN15</f>
        <v>0.92405483490778073</v>
      </c>
      <c r="AC15" s="3">
        <f>[1]节奏总纲!AO15</f>
        <v>0.69304112618083547</v>
      </c>
      <c r="AD15" s="3">
        <f>[1]节奏总纲!AP15</f>
        <v>0.46202741745389037</v>
      </c>
      <c r="AE15" s="3">
        <f>[1]节奏总纲!AQ15</f>
        <v>0.23101370872694518</v>
      </c>
      <c r="AG15" s="3">
        <v>12</v>
      </c>
      <c r="AH15" s="3">
        <f>[1]节奏总纲!AT15</f>
        <v>0.22042225443780961</v>
      </c>
      <c r="AI15" s="3">
        <f>[1]节奏总纲!AU15</f>
        <v>0.17633780355024764</v>
      </c>
      <c r="AJ15" s="3">
        <f>[1]节奏总纲!AV15</f>
        <v>0.13225335266268567</v>
      </c>
      <c r="AK15" s="3">
        <f>[1]节奏总纲!AW15</f>
        <v>8.816890177512382E-2</v>
      </c>
      <c r="AL15" s="3">
        <f>[1]节奏总纲!AX15</f>
        <v>4.408445088756191E-2</v>
      </c>
      <c r="AM15" s="3"/>
      <c r="AN15" s="3">
        <v>12</v>
      </c>
      <c r="AO15" s="3">
        <f>[1]节奏总纲!BA15</f>
        <v>24.792264875668618</v>
      </c>
      <c r="AP15" s="3">
        <f>[1]节奏总纲!BB15</f>
        <v>26.127796402772656</v>
      </c>
      <c r="AQ15" s="3">
        <f>[1]节奏总纲!BC15</f>
        <v>27.863030247590562</v>
      </c>
      <c r="AR15" s="3">
        <f>[1]节奏总纲!BD15</f>
        <v>30.329493925593439</v>
      </c>
      <c r="AS15" s="3">
        <f>[1]节奏总纲!BE15</f>
        <v>34.627226072894942</v>
      </c>
    </row>
    <row r="16" spans="2:45" x14ac:dyDescent="0.2">
      <c r="B16" s="3">
        <f>[1]节奏总纲!N16</f>
        <v>23</v>
      </c>
      <c r="C16" s="3">
        <v>13</v>
      </c>
      <c r="D16" s="3">
        <f>[1]节奏总纲!P16</f>
        <v>1.4622888266898326</v>
      </c>
      <c r="E16" s="3">
        <f>[1]节奏总纲!Q16</f>
        <v>1.2628326307293396</v>
      </c>
      <c r="F16" s="3">
        <f>[1]节奏总纲!R16</f>
        <v>1.0294513339896421</v>
      </c>
      <c r="G16" s="3">
        <f>[1]节奏总纲!S16</f>
        <v>0.75556463675063656</v>
      </c>
      <c r="H16" s="3">
        <f>[1]节奏总纲!T16</f>
        <v>0.41865329108129906</v>
      </c>
      <c r="J16" s="3">
        <v>13</v>
      </c>
      <c r="K16" s="3">
        <f>[1]节奏总纲!W16</f>
        <v>0.16489211669576243</v>
      </c>
      <c r="L16" s="3">
        <f>[1]节奏总纲!X16</f>
        <v>0.15018521223842507</v>
      </c>
      <c r="M16" s="3">
        <f>[1]节奏总纲!Y16</f>
        <v>0.12360895107178216</v>
      </c>
      <c r="N16" s="3">
        <f>[1]节奏总纲!Z16</f>
        <v>9.337335596966323E-2</v>
      </c>
      <c r="O16" s="3">
        <f>[1]节奏总纲!AA16</f>
        <v>5.3046898204970105E-2</v>
      </c>
      <c r="Q16" s="3">
        <v>13</v>
      </c>
      <c r="R16" s="3">
        <f>[1]节奏总纲!AD16</f>
        <v>38.071211008105138</v>
      </c>
      <c r="S16" s="3">
        <f>[1]节奏总纲!AE16</f>
        <v>39.935302111946527</v>
      </c>
      <c r="T16" s="3">
        <f>[1]节奏总纲!AF16</f>
        <v>42.470214785133983</v>
      </c>
      <c r="U16" s="3">
        <f>[1]节奏总纲!AG16</f>
        <v>46.631096344914496</v>
      </c>
      <c r="V16" s="3">
        <f>[1]节奏总纲!AH16</f>
        <v>55.062101953238496</v>
      </c>
      <c r="Z16" s="3">
        <v>13</v>
      </c>
      <c r="AA16" s="3">
        <f>[1]节奏总纲!AM16</f>
        <v>1.417602554491646</v>
      </c>
      <c r="AB16" s="3">
        <f>[1]节奏总纲!AN16</f>
        <v>1.1340820435933168</v>
      </c>
      <c r="AC16" s="3">
        <f>[1]节奏总纲!AO16</f>
        <v>0.85056153269498758</v>
      </c>
      <c r="AD16" s="3">
        <f>[1]节奏总纲!AP16</f>
        <v>0.56704102179665838</v>
      </c>
      <c r="AE16" s="3">
        <f>[1]节奏总纲!AQ16</f>
        <v>0.28352051089832919</v>
      </c>
      <c r="AG16" s="3">
        <v>13</v>
      </c>
      <c r="AH16" s="3">
        <f>[1]节奏总纲!AT16</f>
        <v>0.26253401085692007</v>
      </c>
      <c r="AI16" s="3">
        <f>[1]节奏总纲!AU16</f>
        <v>0.21002720868553604</v>
      </c>
      <c r="AJ16" s="3">
        <f>[1]节奏总纲!AV16</f>
        <v>0.15752040651415211</v>
      </c>
      <c r="AK16" s="3">
        <f>[1]节奏总纲!AW16</f>
        <v>0.10501360434276802</v>
      </c>
      <c r="AL16" s="3">
        <f>[1]节奏总纲!AX16</f>
        <v>5.2506802171384009E-2</v>
      </c>
      <c r="AM16" s="3"/>
      <c r="AN16" s="3">
        <v>13</v>
      </c>
      <c r="AO16" s="3">
        <f>[1]节奏总纲!BA16</f>
        <v>25.265378411633971</v>
      </c>
      <c r="AP16" s="3">
        <f>[1]节奏总纲!BB16</f>
        <v>26.598914258210968</v>
      </c>
      <c r="AQ16" s="3">
        <f>[1]节奏总纲!BC16</f>
        <v>28.339982398803929</v>
      </c>
      <c r="AR16" s="3">
        <f>[1]节奏总纲!BD16</f>
        <v>30.828727146189561</v>
      </c>
      <c r="AS16" s="3">
        <f>[1]节奏总纲!BE16</f>
        <v>35.146386283795508</v>
      </c>
    </row>
    <row r="17" spans="2:45" x14ac:dyDescent="0.2">
      <c r="B17" s="3">
        <f>[1]节奏总纲!N17</f>
        <v>24</v>
      </c>
      <c r="C17" s="3">
        <v>14</v>
      </c>
      <c r="D17" s="3">
        <f>[1]节奏总纲!P17</f>
        <v>1.6390158215457884</v>
      </c>
      <c r="E17" s="3">
        <f>[1]节奏总纲!Q17</f>
        <v>1.4136511460832426</v>
      </c>
      <c r="F17" s="3">
        <f>[1]节奏总纲!R17</f>
        <v>1.1545227446968533</v>
      </c>
      <c r="G17" s="3">
        <f>[1]节奏总纲!S17</f>
        <v>0.84605996708193598</v>
      </c>
      <c r="H17" s="3">
        <f>[1]节奏总纲!T17</f>
        <v>0.46810291863347719</v>
      </c>
      <c r="J17" s="3">
        <v>14</v>
      </c>
      <c r="K17" s="3">
        <f>[1]节奏总纲!W17</f>
        <v>0.17672699485595578</v>
      </c>
      <c r="L17" s="3">
        <f>[1]节奏总纲!X17</f>
        <v>0.150818515353903</v>
      </c>
      <c r="M17" s="3">
        <f>[1]节奏总纲!Y17</f>
        <v>0.12507141070721128</v>
      </c>
      <c r="N17" s="3">
        <f>[1]节奏总纲!Z17</f>
        <v>9.0495330331299417E-2</v>
      </c>
      <c r="O17" s="3">
        <f>[1]节奏总纲!AA17</f>
        <v>4.9449627552178133E-2</v>
      </c>
      <c r="Q17" s="3">
        <v>14</v>
      </c>
      <c r="R17" s="3">
        <f>[1]节奏总纲!AD17</f>
        <v>39.066704614192943</v>
      </c>
      <c r="S17" s="3">
        <f>[1]节奏总纲!AE17</f>
        <v>40.935169244165145</v>
      </c>
      <c r="T17" s="3">
        <f>[1]节奏总纲!AF17</f>
        <v>43.484929789964411</v>
      </c>
      <c r="U17" s="3">
        <f>[1]节奏总纲!AG17</f>
        <v>47.711408234944486</v>
      </c>
      <c r="V17" s="3">
        <f>[1]节奏总纲!AH17</f>
        <v>56.165983112651688</v>
      </c>
      <c r="Z17" s="3">
        <v>14</v>
      </c>
      <c r="AA17" s="3">
        <f>[1]节奏总纲!AM17</f>
        <v>1.7296773068470075</v>
      </c>
      <c r="AB17" s="3">
        <f>[1]节奏总纲!AN17</f>
        <v>1.383741845477606</v>
      </c>
      <c r="AC17" s="3">
        <f>[1]节奏总纲!AO17</f>
        <v>1.0378063841082044</v>
      </c>
      <c r="AD17" s="3">
        <f>[1]节奏总纲!AP17</f>
        <v>0.69187092273880302</v>
      </c>
      <c r="AE17" s="3">
        <f>[1]节奏总纲!AQ17</f>
        <v>0.34593546136940151</v>
      </c>
      <c r="AG17" s="3">
        <v>14</v>
      </c>
      <c r="AH17" s="3">
        <f>[1]节奏总纲!AT17</f>
        <v>0.31207475235536153</v>
      </c>
      <c r="AI17" s="3">
        <f>[1]节奏总纲!AU17</f>
        <v>0.24965980188428927</v>
      </c>
      <c r="AJ17" s="3">
        <f>[1]节奏总纲!AV17</f>
        <v>0.18724485141321678</v>
      </c>
      <c r="AK17" s="3">
        <f>[1]节奏总纲!AW17</f>
        <v>0.12482990094214463</v>
      </c>
      <c r="AL17" s="3">
        <f>[1]节奏总纲!AX17</f>
        <v>6.2414950471072317E-2</v>
      </c>
      <c r="AM17" s="3"/>
      <c r="AN17" s="3">
        <v>14</v>
      </c>
      <c r="AO17" s="3">
        <f>[1]节奏总纲!BA17</f>
        <v>25.707675764357255</v>
      </c>
      <c r="AP17" s="3">
        <f>[1]节奏总纲!BB17</f>
        <v>27.059707353051884</v>
      </c>
      <c r="AQ17" s="3">
        <f>[1]节奏总纲!BC17</f>
        <v>28.796798156163181</v>
      </c>
      <c r="AR17" s="3">
        <f>[1]节奏总纲!BD17</f>
        <v>31.280110398778046</v>
      </c>
      <c r="AS17" s="3">
        <f>[1]节奏总纲!BE17</f>
        <v>35.634340563113874</v>
      </c>
    </row>
    <row r="18" spans="2:45" x14ac:dyDescent="0.2">
      <c r="B18" s="3">
        <f>[1]节奏总纲!N18</f>
        <v>25</v>
      </c>
      <c r="C18" s="3">
        <v>15</v>
      </c>
      <c r="D18" s="3">
        <f>[1]节奏总纲!P18</f>
        <v>1.8284271247461898</v>
      </c>
      <c r="E18" s="3">
        <f>[1]节奏总纲!Q18</f>
        <v>1.5793953503557587</v>
      </c>
      <c r="F18" s="3">
        <f>[1]节奏总纲!R18</f>
        <v>1.2928808199080308</v>
      </c>
      <c r="G18" s="3">
        <f>[1]节奏总纲!S18</f>
        <v>0.94895367774327255</v>
      </c>
      <c r="H18" s="3">
        <f>[1]节奏总纲!T18</f>
        <v>0.5271355400643265</v>
      </c>
      <c r="J18" s="3">
        <v>15</v>
      </c>
      <c r="K18" s="3">
        <f>[1]节奏总纲!W18</f>
        <v>0.18941130320040145</v>
      </c>
      <c r="L18" s="3">
        <f>[1]节奏总纲!X18</f>
        <v>0.16574420427251613</v>
      </c>
      <c r="M18" s="3">
        <f>[1]节奏总纲!Y18</f>
        <v>0.13835807521117749</v>
      </c>
      <c r="N18" s="3">
        <f>[1]节奏总纲!Z18</f>
        <v>0.10289371066133657</v>
      </c>
      <c r="O18" s="3">
        <f>[1]节奏总纲!AA18</f>
        <v>5.9032621430849308E-2</v>
      </c>
      <c r="Q18" s="3">
        <v>15</v>
      </c>
      <c r="R18" s="3">
        <f>[1]节奏总纲!AD18</f>
        <v>40</v>
      </c>
      <c r="S18" s="3">
        <f>[1]节奏总纲!AE18</f>
        <v>41.83669503626701</v>
      </c>
      <c r="T18" s="3">
        <f>[1]节奏总纲!AF18</f>
        <v>44.442238853326032</v>
      </c>
      <c r="U18" s="3">
        <f>[1]节奏总纲!AG18</f>
        <v>48.731413734867289</v>
      </c>
      <c r="V18" s="3">
        <f>[1]节奏总纲!AH18</f>
        <v>57.176846218996921</v>
      </c>
      <c r="Z18" s="3">
        <v>15</v>
      </c>
      <c r="AA18" s="3">
        <f>[1]节奏总纲!AM18</f>
        <v>2.1</v>
      </c>
      <c r="AB18" s="3">
        <f>[1]节奏总纲!AN18</f>
        <v>1.6800000000000002</v>
      </c>
      <c r="AC18" s="3">
        <f>[1]节奏总纲!AO18</f>
        <v>1.26</v>
      </c>
      <c r="AD18" s="3">
        <f>[1]节奏总纲!AP18</f>
        <v>0.84000000000000008</v>
      </c>
      <c r="AE18" s="3">
        <f>[1]节奏总纲!AQ18</f>
        <v>0.42000000000000004</v>
      </c>
      <c r="AG18" s="3">
        <v>15</v>
      </c>
      <c r="AH18" s="3">
        <f>[1]节奏总纲!AT18</f>
        <v>0.3703226931529926</v>
      </c>
      <c r="AI18" s="3">
        <f>[1]节奏总纲!AU18</f>
        <v>0.29625815452239412</v>
      </c>
      <c r="AJ18" s="3">
        <f>[1]节奏总纲!AV18</f>
        <v>0.22219361589179565</v>
      </c>
      <c r="AK18" s="3">
        <f>[1]节奏总纲!AW18</f>
        <v>0.14812907726119706</v>
      </c>
      <c r="AL18" s="3">
        <f>[1]节奏总纲!AX18</f>
        <v>7.4064538630598531E-2</v>
      </c>
      <c r="AM18" s="3"/>
      <c r="AN18" s="3">
        <v>15</v>
      </c>
      <c r="AO18" s="3">
        <f>[1]节奏总纲!BA18</f>
        <v>26.127796402772656</v>
      </c>
      <c r="AP18" s="3">
        <f>[1]节奏总纲!BB18</f>
        <v>27.461368800321225</v>
      </c>
      <c r="AQ18" s="3">
        <f>[1]节奏总纲!BC18</f>
        <v>29.216428548527322</v>
      </c>
      <c r="AR18" s="3">
        <f>[1]节奏总纲!BD18</f>
        <v>31.706504654507764</v>
      </c>
      <c r="AS18" s="3">
        <f>[1]节奏总纲!BE18</f>
        <v>36.105477566569242</v>
      </c>
    </row>
    <row r="19" spans="2:45" x14ac:dyDescent="0.2">
      <c r="B19" s="3">
        <f>[1]节奏总纲!N19</f>
        <v>26</v>
      </c>
      <c r="C19" s="3">
        <v>16</v>
      </c>
      <c r="D19" s="3">
        <f>[1]节奏总纲!P19</f>
        <v>2.031433133020796</v>
      </c>
      <c r="E19" s="3">
        <f>[1]节奏总纲!Q19</f>
        <v>1.7586116632561031</v>
      </c>
      <c r="F19" s="3">
        <f>[1]节奏总纲!R19</f>
        <v>1.4398798046851402</v>
      </c>
      <c r="G19" s="3">
        <f>[1]节奏总纲!S19</f>
        <v>1.0618300986299702</v>
      </c>
      <c r="H19" s="3">
        <f>[1]节奏总纲!T19</f>
        <v>0.59460047803518701</v>
      </c>
      <c r="J19" s="3">
        <v>16</v>
      </c>
      <c r="K19" s="3">
        <f>[1]节奏总纲!W19</f>
        <v>0.20300600827460613</v>
      </c>
      <c r="L19" s="3">
        <f>[1]节奏总纲!X19</f>
        <v>0.17921631290034434</v>
      </c>
      <c r="M19" s="3">
        <f>[1]节奏总纲!Y19</f>
        <v>0.14699898477710938</v>
      </c>
      <c r="N19" s="3">
        <f>[1]节奏总纲!Z19</f>
        <v>0.11287642088669769</v>
      </c>
      <c r="O19" s="3">
        <f>[1]节奏总纲!AA19</f>
        <v>6.7464937970860506E-2</v>
      </c>
      <c r="Q19" s="3">
        <v>16</v>
      </c>
      <c r="R19" s="3">
        <f>[1]节奏总纲!AD19</f>
        <v>40.870795385807064</v>
      </c>
      <c r="S19" s="3">
        <f>[1]节奏总纲!AE19</f>
        <v>42.707142308553742</v>
      </c>
      <c r="T19" s="3">
        <f>[1]节奏总纲!AF19</f>
        <v>45.343250058486468</v>
      </c>
      <c r="U19" s="3">
        <f>[1]节奏总纲!AG19</f>
        <v>49.654306534727205</v>
      </c>
      <c r="V19" s="3">
        <f>[1]节奏总纲!AH19</f>
        <v>58.12511610143563</v>
      </c>
      <c r="Z19" s="3">
        <v>16</v>
      </c>
      <c r="AA19" s="3">
        <f>[1]节奏总纲!AM19</f>
        <v>2.5387719203926467</v>
      </c>
      <c r="AB19" s="3">
        <f>[1]节奏总纲!AN19</f>
        <v>2.0310175363141174</v>
      </c>
      <c r="AC19" s="3">
        <f>[1]节奏总纲!AO19</f>
        <v>1.5232631522355879</v>
      </c>
      <c r="AD19" s="3">
        <f>[1]节奏总纲!AP19</f>
        <v>1.0155087681570587</v>
      </c>
      <c r="AE19" s="3">
        <f>[1]节奏总纲!AQ19</f>
        <v>0.50775438407852935</v>
      </c>
      <c r="AG19" s="3">
        <v>16</v>
      </c>
      <c r="AH19" s="3">
        <f>[1]节奏总纲!AT19</f>
        <v>0.43877192039264656</v>
      </c>
      <c r="AI19" s="3">
        <f>[1]节奏总纲!AU19</f>
        <v>0.35101753631411725</v>
      </c>
      <c r="AJ19" s="3">
        <f>[1]节奏总纲!AV19</f>
        <v>0.26326315223558794</v>
      </c>
      <c r="AK19" s="3">
        <f>[1]节奏总纲!AW19</f>
        <v>0.17550876815705863</v>
      </c>
      <c r="AL19" s="3">
        <f>[1]节奏总纲!AX19</f>
        <v>8.7754384078529313E-2</v>
      </c>
      <c r="AM19" s="3"/>
      <c r="AN19" s="3">
        <v>16</v>
      </c>
      <c r="AO19" s="3">
        <f>[1]节奏总纲!BA19</f>
        <v>26.504690687123308</v>
      </c>
      <c r="AP19" s="3">
        <f>[1]节奏总纲!BB19</f>
        <v>27.863030247590562</v>
      </c>
      <c r="AQ19" s="3">
        <f>[1]节奏总纲!BC19</f>
        <v>29.606265091548554</v>
      </c>
      <c r="AR19" s="3">
        <f>[1]节奏总纲!BD19</f>
        <v>32.113552950216736</v>
      </c>
      <c r="AS19" s="3">
        <f>[1]节奏总纲!BE19</f>
        <v>36.526331209747774</v>
      </c>
    </row>
    <row r="20" spans="2:45" x14ac:dyDescent="0.2">
      <c r="B20" s="3">
        <f>[1]节奏总纲!N20</f>
        <v>27</v>
      </c>
      <c r="C20" s="3">
        <v>17</v>
      </c>
      <c r="D20" s="3">
        <f>[1]节奏总纲!P20</f>
        <v>2.2490095854249419</v>
      </c>
      <c r="E20" s="3">
        <f>[1]节奏总纲!Q20</f>
        <v>1.9433691827656923</v>
      </c>
      <c r="F20" s="3">
        <f>[1]节奏总纲!R20</f>
        <v>1.5904995788125189</v>
      </c>
      <c r="G20" s="3">
        <f>[1]节奏总纲!S20</f>
        <v>1.1742079045503622</v>
      </c>
      <c r="H20" s="3">
        <f>[1]节奏总纲!T20</f>
        <v>0.65311238360740309</v>
      </c>
      <c r="J20" s="3">
        <v>17</v>
      </c>
      <c r="K20" s="3">
        <f>[1]节奏总纲!W20</f>
        <v>0.21757645240414591</v>
      </c>
      <c r="L20" s="3">
        <f>[1]节奏总纲!X20</f>
        <v>0.18475751950958919</v>
      </c>
      <c r="M20" s="3">
        <f>[1]节奏总纲!Y20</f>
        <v>0.1506197741273787</v>
      </c>
      <c r="N20" s="3">
        <f>[1]节奏总纲!Z20</f>
        <v>0.11237780592039193</v>
      </c>
      <c r="O20" s="3">
        <f>[1]节奏总纲!AA20</f>
        <v>5.8511905572216083E-2</v>
      </c>
      <c r="Q20" s="3">
        <v>17</v>
      </c>
      <c r="R20" s="3">
        <f>[1]节奏总纲!AD20</f>
        <v>41.691928656135218</v>
      </c>
      <c r="S20" s="3">
        <f>[1]节奏总纲!AE20</f>
        <v>43.535389560453282</v>
      </c>
      <c r="T20" s="3">
        <f>[1]节奏总纲!AF20</f>
        <v>46.195785611164197</v>
      </c>
      <c r="U20" s="3">
        <f>[1]节奏总纲!AG20</f>
        <v>50.510850036206186</v>
      </c>
      <c r="V20" s="3">
        <f>[1]节奏总纲!AH20</f>
        <v>58.996855914896834</v>
      </c>
      <c r="Z20" s="3">
        <v>17</v>
      </c>
      <c r="AA20" s="3">
        <f>[1]节奏总纲!AM20</f>
        <v>3.0579402515786085</v>
      </c>
      <c r="AB20" s="3">
        <f>[1]节奏总纲!AN20</f>
        <v>2.4463522012628869</v>
      </c>
      <c r="AC20" s="3">
        <f>[1]节奏总纲!AO20</f>
        <v>1.8347641509471651</v>
      </c>
      <c r="AD20" s="3">
        <f>[1]节奏总纲!AP20</f>
        <v>1.2231761006314434</v>
      </c>
      <c r="AE20" s="3">
        <f>[1]节奏总纲!AQ20</f>
        <v>0.61158805031572172</v>
      </c>
      <c r="AG20" s="3">
        <v>17</v>
      </c>
      <c r="AH20" s="3">
        <f>[1]节奏总纲!AT20</f>
        <v>0.51916833118596184</v>
      </c>
      <c r="AI20" s="3">
        <f>[1]节奏总纲!AU20</f>
        <v>0.41533466494876947</v>
      </c>
      <c r="AJ20" s="3">
        <f>[1]节奏总纲!AV20</f>
        <v>0.3115009987115771</v>
      </c>
      <c r="AK20" s="3">
        <f>[1]节奏总纲!AW20</f>
        <v>0.20766733247438474</v>
      </c>
      <c r="AL20" s="3">
        <f>[1]节奏总纲!AX20</f>
        <v>0.10383366623719237</v>
      </c>
      <c r="AM20" s="3"/>
      <c r="AN20" s="3">
        <v>17</v>
      </c>
      <c r="AO20" s="3">
        <f>[1]节奏总纲!BA20</f>
        <v>26.881584971473956</v>
      </c>
      <c r="AP20" s="3">
        <f>[1]节奏总纲!BB20</f>
        <v>28.225778459464117</v>
      </c>
      <c r="AQ20" s="3">
        <f>[1]节奏总纲!BC20</f>
        <v>29.996101634569786</v>
      </c>
      <c r="AR20" s="3">
        <f>[1]节奏总纲!BD20</f>
        <v>32.477877425165822</v>
      </c>
      <c r="AS20" s="3">
        <f>[1]节奏总纲!BE20</f>
        <v>36.947184852926306</v>
      </c>
    </row>
    <row r="21" spans="2:45" x14ac:dyDescent="0.2">
      <c r="B21" s="3">
        <f>[1]节奏总纲!N21</f>
        <v>28</v>
      </c>
      <c r="C21" s="3">
        <v>18</v>
      </c>
      <c r="D21" s="3">
        <f>[1]节奏总纲!P21</f>
        <v>2.4822022531844965</v>
      </c>
      <c r="E21" s="3">
        <f>[1]节奏总纲!Q21</f>
        <v>2.1515729130603214</v>
      </c>
      <c r="F21" s="3">
        <f>[1]节奏总纲!R21</f>
        <v>1.7690655458445907</v>
      </c>
      <c r="G21" s="3">
        <f>[1]节奏总纲!S21</f>
        <v>1.3066312660763189</v>
      </c>
      <c r="H21" s="3">
        <f>[1]节奏总纲!T21</f>
        <v>0.72554771860582834</v>
      </c>
      <c r="J21" s="3">
        <v>18</v>
      </c>
      <c r="K21" s="3">
        <f>[1]节奏总纲!W21</f>
        <v>0.23319266775955461</v>
      </c>
      <c r="L21" s="3">
        <f>[1]节奏总纲!X21</f>
        <v>0.20820373029462913</v>
      </c>
      <c r="M21" s="3">
        <f>[1]节奏总纲!Y21</f>
        <v>0.17856596703207184</v>
      </c>
      <c r="N21" s="3">
        <f>[1]节奏总纲!Z21</f>
        <v>0.13242336152595668</v>
      </c>
      <c r="O21" s="3">
        <f>[1]节奏总纲!AA21</f>
        <v>7.2435334998425249E-2</v>
      </c>
      <c r="Q21" s="3">
        <v>18</v>
      </c>
      <c r="R21" s="3">
        <f>[1]节奏总纲!AD21</f>
        <v>42.470630686057078</v>
      </c>
      <c r="S21" s="3">
        <f>[1]节奏总纲!AE21</f>
        <v>44.32123076997032</v>
      </c>
      <c r="T21" s="3">
        <f>[1]节奏总纲!AF21</f>
        <v>47.002405448181747</v>
      </c>
      <c r="U21" s="3">
        <f>[1]节奏总纲!AG21</f>
        <v>51.307235833425089</v>
      </c>
      <c r="V21" s="3">
        <f>[1]节奏总纲!AH21</f>
        <v>59.782901351568675</v>
      </c>
      <c r="Z21" s="3">
        <v>18</v>
      </c>
      <c r="AA21" s="3">
        <f>[1]节奏总纲!AM21</f>
        <v>3.671491735587451</v>
      </c>
      <c r="AB21" s="3">
        <f>[1]节奏总纲!AN21</f>
        <v>2.9371933884699608</v>
      </c>
      <c r="AC21" s="3">
        <f>[1]节奏总纲!AO21</f>
        <v>2.2028950413524706</v>
      </c>
      <c r="AD21" s="3">
        <f>[1]节奏总纲!AP21</f>
        <v>1.4685966942349804</v>
      </c>
      <c r="AE21" s="3">
        <f>[1]节奏总纲!AQ21</f>
        <v>0.7342983471174902</v>
      </c>
      <c r="AG21" s="3">
        <v>18</v>
      </c>
      <c r="AH21" s="3">
        <f>[1]节奏总纲!AT21</f>
        <v>0.61355148400884252</v>
      </c>
      <c r="AI21" s="3">
        <f>[1]节奏总纲!AU21</f>
        <v>0.49084118720707393</v>
      </c>
      <c r="AJ21" s="3">
        <f>[1]节奏总纲!AV21</f>
        <v>0.36813089040530556</v>
      </c>
      <c r="AK21" s="3">
        <f>[1]节奏总纲!AW21</f>
        <v>0.24542059360353696</v>
      </c>
      <c r="AL21" s="3">
        <f>[1]节奏总纲!AX21</f>
        <v>0.12271029680176848</v>
      </c>
      <c r="AM21" s="3"/>
      <c r="AN21" s="3">
        <v>18</v>
      </c>
      <c r="AO21" s="3">
        <f>[1]节奏总纲!BA21</f>
        <v>27.220371931959619</v>
      </c>
      <c r="AP21" s="3">
        <f>[1]节奏总纲!BB21</f>
        <v>28.568390277483555</v>
      </c>
      <c r="AQ21" s="3">
        <f>[1]节奏总纲!BC21</f>
        <v>30.329493925593439</v>
      </c>
      <c r="AR21" s="3">
        <f>[1]节奏总纲!BD21</f>
        <v>32.842201900114915</v>
      </c>
      <c r="AS21" s="3">
        <f>[1]节奏总纲!BE21</f>
        <v>37.317457773889828</v>
      </c>
    </row>
    <row r="22" spans="2:45" x14ac:dyDescent="0.2">
      <c r="B22" s="3">
        <f>[1]节奏总纲!N22</f>
        <v>29</v>
      </c>
      <c r="C22" s="3">
        <v>19</v>
      </c>
      <c r="D22" s="3">
        <f>[1]节奏总纲!P22</f>
        <v>2.7321319661472296</v>
      </c>
      <c r="E22" s="3">
        <f>[1]节奏总纲!Q22</f>
        <v>2.3734030389920986</v>
      </c>
      <c r="F22" s="3">
        <f>[1]节奏总纲!R22</f>
        <v>1.9510154370257367</v>
      </c>
      <c r="G22" s="3">
        <f>[1]节奏总纲!S22</f>
        <v>1.4395603329629754</v>
      </c>
      <c r="H22" s="3">
        <f>[1]节奏总纲!T22</f>
        <v>0.80270037165405606</v>
      </c>
      <c r="J22" s="3">
        <v>19</v>
      </c>
      <c r="K22" s="3">
        <f>[1]节奏总纲!W22</f>
        <v>0.24992971296273314</v>
      </c>
      <c r="L22" s="3">
        <f>[1]节奏总纲!X22</f>
        <v>0.2218301259317772</v>
      </c>
      <c r="M22" s="3">
        <f>[1]节奏总纲!Y22</f>
        <v>0.18194989118114591</v>
      </c>
      <c r="N22" s="3">
        <f>[1]节奏总纲!Z22</f>
        <v>0.13292906688665651</v>
      </c>
      <c r="O22" s="3">
        <f>[1]节奏总纲!AA22</f>
        <v>7.7152653048227715E-2</v>
      </c>
      <c r="Q22" s="3">
        <v>19</v>
      </c>
      <c r="R22" s="3">
        <f>[1]节奏总纲!AD22</f>
        <v>43.213386604241784</v>
      </c>
      <c r="S22" s="3">
        <f>[1]节奏总纲!AE22</f>
        <v>45.070782602372333</v>
      </c>
      <c r="T22" s="3">
        <f>[1]节奏总纲!AF22</f>
        <v>47.752799438858894</v>
      </c>
      <c r="U22" s="3">
        <f>[1]节奏总纲!AG22</f>
        <v>52.050057424983954</v>
      </c>
      <c r="V22" s="3">
        <f>[1]节奏总纲!AH22</f>
        <v>60.54585273688761</v>
      </c>
      <c r="Z22" s="3">
        <v>19</v>
      </c>
      <c r="AA22" s="3">
        <f>[1]节奏总纲!AM22</f>
        <v>4.3957950643309154</v>
      </c>
      <c r="AB22" s="3">
        <f>[1]节奏总纲!AN22</f>
        <v>3.5166360514647326</v>
      </c>
      <c r="AC22" s="3">
        <f>[1]节奏总纲!AO22</f>
        <v>2.6374770385985493</v>
      </c>
      <c r="AD22" s="3">
        <f>[1]节奏总纲!AP22</f>
        <v>1.7583180257323663</v>
      </c>
      <c r="AE22" s="3">
        <f>[1]节奏总纲!AQ22</f>
        <v>0.87915901286618314</v>
      </c>
      <c r="AG22" s="3">
        <v>19</v>
      </c>
      <c r="AH22" s="3">
        <f>[1]节奏总纲!AT22</f>
        <v>0.72430332874346437</v>
      </c>
      <c r="AI22" s="3">
        <f>[1]节奏总纲!AU22</f>
        <v>0.57944266299477176</v>
      </c>
      <c r="AJ22" s="3">
        <f>[1]节奏总纲!AV22</f>
        <v>0.43458199724607871</v>
      </c>
      <c r="AK22" s="3">
        <f>[1]节奏总纲!AW22</f>
        <v>0.28972133149738588</v>
      </c>
      <c r="AL22" s="3">
        <f>[1]节奏总纲!AX22</f>
        <v>0.14486066574869294</v>
      </c>
      <c r="AM22" s="3"/>
      <c r="AN22" s="3">
        <v>19</v>
      </c>
      <c r="AO22" s="3">
        <f>[1]节奏总纲!BA22</f>
        <v>27.541701089775092</v>
      </c>
      <c r="AP22" s="3">
        <f>[1]节奏总纲!BB22</f>
        <v>28.911002095502997</v>
      </c>
      <c r="AQ22" s="3">
        <f>[1]节奏总纲!BC22</f>
        <v>30.662316072657521</v>
      </c>
      <c r="AR22" s="3">
        <f>[1]节奏总纲!BD22</f>
        <v>33.176527924103851</v>
      </c>
      <c r="AS22" s="3">
        <f>[1]节奏总纲!BE22</f>
        <v>37.680472138177471</v>
      </c>
    </row>
    <row r="23" spans="2:45" x14ac:dyDescent="0.2">
      <c r="B23" s="3">
        <f>[1]节奏总纲!N23</f>
        <v>30</v>
      </c>
      <c r="C23" s="3">
        <v>20</v>
      </c>
      <c r="D23" s="3">
        <f>[1]节奏总纲!P23</f>
        <v>3</v>
      </c>
      <c r="E23" s="3">
        <f>[1]节奏总纲!Q23</f>
        <v>2.6036999999999999</v>
      </c>
      <c r="F23" s="3">
        <f>[1]节奏总纲!R23</f>
        <v>2.1372</v>
      </c>
      <c r="G23" s="3">
        <f>[1]节奏总纲!S23</f>
        <v>1.5800999999999998</v>
      </c>
      <c r="H23" s="3">
        <f>[1]节奏总纲!T23</f>
        <v>0.87990000000000002</v>
      </c>
      <c r="J23" s="3">
        <v>20</v>
      </c>
      <c r="K23" s="3">
        <f>[1]节奏总纲!W23</f>
        <v>0.26786803385277036</v>
      </c>
      <c r="L23" s="3">
        <f>[1]节奏总纲!X23</f>
        <v>0.23029696100790131</v>
      </c>
      <c r="M23" s="3">
        <f>[1]节奏总纲!Y23</f>
        <v>0.18618456297426333</v>
      </c>
      <c r="N23" s="3">
        <f>[1]节奏总纲!Z23</f>
        <v>0.14053966703702447</v>
      </c>
      <c r="O23" s="3">
        <f>[1]节奏总纲!AA23</f>
        <v>7.719962834594396E-2</v>
      </c>
      <c r="Q23" s="3">
        <v>20</v>
      </c>
      <c r="R23" s="3">
        <f>[1]节奏总纲!AD23</f>
        <v>43.920692243099523</v>
      </c>
      <c r="S23" s="3">
        <f>[1]节奏总纲!AE23</f>
        <v>45.780025086357675</v>
      </c>
      <c r="T23" s="3">
        <f>[1]节奏总纲!AF23</f>
        <v>48.482447528152484</v>
      </c>
      <c r="U23" s="3">
        <f>[1]节奏总纲!AG23</f>
        <v>52.769987980532711</v>
      </c>
      <c r="V23" s="3">
        <f>[1]节奏总纲!AH23</f>
        <v>61.261422558944936</v>
      </c>
      <c r="Z23" s="3">
        <v>20</v>
      </c>
      <c r="AA23" s="3">
        <f>[1]节奏总纲!AM23</f>
        <v>5.25</v>
      </c>
      <c r="AB23" s="3">
        <f>[1]节奏总纲!AN23</f>
        <v>4.2</v>
      </c>
      <c r="AC23" s="3">
        <f>[1]节奏总纲!AO23</f>
        <v>3.15</v>
      </c>
      <c r="AD23" s="3">
        <f>[1]节奏总纲!AP23</f>
        <v>2.1</v>
      </c>
      <c r="AE23" s="3">
        <f>[1]节奏总纲!AQ23</f>
        <v>1.05</v>
      </c>
      <c r="AG23" s="3">
        <v>20</v>
      </c>
      <c r="AH23" s="3">
        <f>[1]节奏总纲!AT23</f>
        <v>0.85420493566908462</v>
      </c>
      <c r="AI23" s="3">
        <f>[1]节奏总纲!AU23</f>
        <v>0.68336394853526761</v>
      </c>
      <c r="AJ23" s="3">
        <f>[1]节奏总纲!AV23</f>
        <v>0.51252296140145059</v>
      </c>
      <c r="AK23" s="3">
        <f>[1]节奏总纲!AW23</f>
        <v>0.3416819742676338</v>
      </c>
      <c r="AL23" s="3">
        <f>[1]节奏总纲!AX23</f>
        <v>0.1708409871338169</v>
      </c>
      <c r="AM23" s="3"/>
      <c r="AN23" s="3">
        <v>20</v>
      </c>
      <c r="AO23" s="3">
        <f>[1]节奏总纲!BA23</f>
        <v>27.863030247590562</v>
      </c>
      <c r="AP23" s="3">
        <f>[1]节奏总纲!BB23</f>
        <v>29.216428548527322</v>
      </c>
      <c r="AQ23" s="3">
        <f>[1]节奏总纲!BC23</f>
        <v>30.995138219721603</v>
      </c>
      <c r="AR23" s="3">
        <f>[1]节奏总纲!BD23</f>
        <v>33.487933395889513</v>
      </c>
      <c r="AS23" s="3">
        <f>[1]节奏总纲!BE23</f>
        <v>38.037513426486328</v>
      </c>
    </row>
    <row r="24" spans="2:45" x14ac:dyDescent="0.2">
      <c r="B24" s="3">
        <f>[1]节奏总纲!N24</f>
        <v>31</v>
      </c>
      <c r="C24" s="3">
        <v>21</v>
      </c>
      <c r="D24" s="3">
        <f>[1]节奏总纲!P24</f>
        <v>3.2870938501451725</v>
      </c>
      <c r="E24" s="3">
        <f>[1]节奏总纲!Q24</f>
        <v>2.8518826243859516</v>
      </c>
      <c r="F24" s="3">
        <f>[1]节奏总纲!R24</f>
        <v>2.3466562996186386</v>
      </c>
      <c r="G24" s="3">
        <f>[1]节奏总纲!S24</f>
        <v>1.7365716810316947</v>
      </c>
      <c r="H24" s="3">
        <f>[1]节奏总纲!T24</f>
        <v>0.97166494210291288</v>
      </c>
      <c r="J24" s="3">
        <v>21</v>
      </c>
      <c r="K24" s="3">
        <f>[1]节奏总纲!W24</f>
        <v>0.28709385014517252</v>
      </c>
      <c r="L24" s="3">
        <f>[1]节奏总纲!X24</f>
        <v>0.24818262438595173</v>
      </c>
      <c r="M24" s="3">
        <f>[1]节奏总纲!Y24</f>
        <v>0.20945629961863865</v>
      </c>
      <c r="N24" s="3">
        <f>[1]节奏总纲!Z24</f>
        <v>0.15647168103169484</v>
      </c>
      <c r="O24" s="3">
        <f>[1]节奏总纲!AA24</f>
        <v>9.1764942102912861E-2</v>
      </c>
      <c r="Q24" s="3">
        <v>21</v>
      </c>
      <c r="R24" s="3">
        <f>[1]节奏总纲!AD24</f>
        <v>44.585942742481357</v>
      </c>
      <c r="S24" s="3">
        <f>[1]节奏总纲!AE24</f>
        <v>46.455967430551723</v>
      </c>
      <c r="T24" s="3">
        <f>[1]节奏总纲!AF24</f>
        <v>49.18886033229559</v>
      </c>
      <c r="U24" s="3">
        <f>[1]节奏总纲!AG24</f>
        <v>53.471660769826336</v>
      </c>
      <c r="V24" s="3">
        <f>[1]节奏总纲!AH24</f>
        <v>61.918453772109508</v>
      </c>
      <c r="Z24" s="3">
        <v>21</v>
      </c>
      <c r="AA24" s="3">
        <f>[1]节奏总纲!AM24</f>
        <v>6.2565025247829205</v>
      </c>
      <c r="AB24" s="3">
        <f>[1]节奏总纲!AN24</f>
        <v>5.0052020198263367</v>
      </c>
      <c r="AC24" s="3">
        <f>[1]节奏总纲!AO24</f>
        <v>3.7539015148697521</v>
      </c>
      <c r="AD24" s="3">
        <f>[1]节奏总纲!AP24</f>
        <v>2.5026010099131684</v>
      </c>
      <c r="AE24" s="3">
        <f>[1]节奏总纲!AQ24</f>
        <v>1.2513005049565842</v>
      </c>
      <c r="AG24" s="3">
        <v>21</v>
      </c>
      <c r="AH24" s="3">
        <f>[1]节奏总纲!AT24</f>
        <v>1.0065025247829205</v>
      </c>
      <c r="AI24" s="3">
        <f>[1]节奏总纲!AU24</f>
        <v>0.80520201982633655</v>
      </c>
      <c r="AJ24" s="3">
        <f>[1]节奏总纲!AV24</f>
        <v>0.60390151486975219</v>
      </c>
      <c r="AK24" s="3">
        <f>[1]节奏总纲!AW24</f>
        <v>0.40260100991316827</v>
      </c>
      <c r="AL24" s="3">
        <f>[1]节奏总纲!AX24</f>
        <v>0.20130050495658414</v>
      </c>
      <c r="AM24" s="3"/>
      <c r="AN24" s="3">
        <v>21</v>
      </c>
      <c r="AO24" s="3">
        <f>[1]节奏总纲!BA24</f>
        <v>28.157256095860227</v>
      </c>
      <c r="AP24" s="3">
        <f>[1]节奏总纲!BB24</f>
        <v>29.508805955793246</v>
      </c>
      <c r="AQ24" s="3">
        <f>[1]节奏总纲!BC24</f>
        <v>31.280110398778046</v>
      </c>
      <c r="AR24" s="3">
        <f>[1]节奏总纲!BD24</f>
        <v>33.799338867675175</v>
      </c>
      <c r="AS24" s="3">
        <f>[1]节奏总纲!BE24</f>
        <v>38.35066605767593</v>
      </c>
    </row>
    <row r="25" spans="2:45" x14ac:dyDescent="0.2">
      <c r="B25" s="3">
        <f>[1]节奏总纲!N25</f>
        <v>32</v>
      </c>
      <c r="C25" s="3">
        <v>22</v>
      </c>
      <c r="D25" s="3">
        <f>[1]节奏总纲!P25</f>
        <v>3.5947934199881395</v>
      </c>
      <c r="E25" s="3">
        <f>[1]节奏总纲!Q25</f>
        <v>3.124234961311692</v>
      </c>
      <c r="F25" s="3">
        <f>[1]节奏总纲!R25</f>
        <v>2.5749505267375046</v>
      </c>
      <c r="G25" s="3">
        <f>[1]节奏总纲!S25</f>
        <v>1.9077568679877055</v>
      </c>
      <c r="H25" s="3">
        <f>[1]节奏总纲!T25</f>
        <v>1.0687320837624739</v>
      </c>
      <c r="J25" s="3">
        <v>22</v>
      </c>
      <c r="K25" s="3">
        <f>[1]节奏总纲!W25</f>
        <v>0.30769956984296698</v>
      </c>
      <c r="L25" s="3">
        <f>[1]节奏总纲!X25</f>
        <v>0.27235233692574035</v>
      </c>
      <c r="M25" s="3">
        <f>[1]节奏总纲!Y25</f>
        <v>0.22829422711886593</v>
      </c>
      <c r="N25" s="3">
        <f>[1]节奏总纲!Z25</f>
        <v>0.17118518695601082</v>
      </c>
      <c r="O25" s="3">
        <f>[1]节奏总纲!AA25</f>
        <v>9.7067141659560985E-2</v>
      </c>
      <c r="Q25" s="3">
        <v>22</v>
      </c>
      <c r="R25" s="3">
        <f>[1]节奏总纲!AD25</f>
        <v>45.229416240679988</v>
      </c>
      <c r="S25" s="3">
        <f>[1]节奏总纲!AE25</f>
        <v>47.110426931480873</v>
      </c>
      <c r="T25" s="3">
        <f>[1]节奏总纲!AF25</f>
        <v>49.861837738505173</v>
      </c>
      <c r="U25" s="3">
        <f>[1]节奏总纲!AG25</f>
        <v>54.15637358335789</v>
      </c>
      <c r="V25" s="3">
        <f>[1]节奏总纲!AH25</f>
        <v>62.555781631668886</v>
      </c>
      <c r="Z25" s="3">
        <v>22</v>
      </c>
      <c r="AA25" s="3">
        <f>[1]节奏总纲!AM25</f>
        <v>7.4414868317755332</v>
      </c>
      <c r="AB25" s="3">
        <f>[1]节奏总纲!AN25</f>
        <v>5.9531894654204267</v>
      </c>
      <c r="AC25" s="3">
        <f>[1]节奏总纲!AO25</f>
        <v>4.4648920990653194</v>
      </c>
      <c r="AD25" s="3">
        <f>[1]节奏总纲!AP25</f>
        <v>2.9765947327102134</v>
      </c>
      <c r="AE25" s="3">
        <f>[1]节奏总纲!AQ25</f>
        <v>1.4882973663551067</v>
      </c>
      <c r="AG25" s="3">
        <v>22</v>
      </c>
      <c r="AH25" s="3">
        <f>[1]节奏总纲!AT25</f>
        <v>1.1849843069926127</v>
      </c>
      <c r="AI25" s="3">
        <f>[1]节奏总纲!AU25</f>
        <v>0.94798744559408998</v>
      </c>
      <c r="AJ25" s="3">
        <f>[1]节奏总纲!AV25</f>
        <v>0.71099058419556727</v>
      </c>
      <c r="AK25" s="3">
        <f>[1]节奏总纲!AW25</f>
        <v>0.47399372279704499</v>
      </c>
      <c r="AL25" s="3">
        <f>[1]节奏总纲!AX25</f>
        <v>0.2369968613985225</v>
      </c>
      <c r="AM25" s="3"/>
      <c r="AN25" s="3">
        <v>22</v>
      </c>
      <c r="AO25" s="3">
        <f>[1]节奏总纲!BA25</f>
        <v>28.431345550275779</v>
      </c>
      <c r="AP25" s="3">
        <f>[1]节奏总纲!BB25</f>
        <v>29.80118336305917</v>
      </c>
      <c r="AQ25" s="3">
        <f>[1]节奏总纲!BC25</f>
        <v>31.564373235931193</v>
      </c>
      <c r="AR25" s="3">
        <f>[1]节奏总纲!BD25</f>
        <v>34.09469189131628</v>
      </c>
      <c r="AS25" s="3">
        <f>[1]节奏总纲!BE25</f>
        <v>38.663818688865533</v>
      </c>
    </row>
    <row r="26" spans="2:45" x14ac:dyDescent="0.2">
      <c r="B26" s="3">
        <f>[1]节奏总纲!N26</f>
        <v>33</v>
      </c>
      <c r="C26" s="3">
        <v>23</v>
      </c>
      <c r="D26" s="3">
        <f>[1]节奏总纲!P26</f>
        <v>3.9245776533796644</v>
      </c>
      <c r="E26" s="3">
        <f>[1]节奏总纲!Q26</f>
        <v>3.4081032341949005</v>
      </c>
      <c r="F26" s="3">
        <f>[1]节奏总纲!R26</f>
        <v>2.8064654799317976</v>
      </c>
      <c r="G26" s="3">
        <f>[1]节奏总纲!S26</f>
        <v>2.0796336985258841</v>
      </c>
      <c r="H26" s="3">
        <f>[1]节奏总纲!T26</f>
        <v>1.1608900698697047</v>
      </c>
      <c r="J26" s="3">
        <v>23</v>
      </c>
      <c r="K26" s="3">
        <f>[1]节奏总纲!W26</f>
        <v>0.32978423339152485</v>
      </c>
      <c r="L26" s="3">
        <f>[1]节奏总纲!X26</f>
        <v>0.28386827288320848</v>
      </c>
      <c r="M26" s="3">
        <f>[1]节奏总纲!Y26</f>
        <v>0.23151495319429305</v>
      </c>
      <c r="N26" s="3">
        <f>[1]节奏总纲!Z26</f>
        <v>0.17187683053817859</v>
      </c>
      <c r="O26" s="3">
        <f>[1]节奏总纲!AA26</f>
        <v>9.2157986107230805E-2</v>
      </c>
      <c r="Q26" s="3">
        <v>23</v>
      </c>
      <c r="R26" s="3">
        <f>[1]节奏总纲!AD26</f>
        <v>45.845161563010116</v>
      </c>
      <c r="S26" s="3">
        <f>[1]节奏总纲!AE26</f>
        <v>47.734594805743399</v>
      </c>
      <c r="T26" s="3">
        <f>[1]节奏总纲!AF26</f>
        <v>50.503430607741265</v>
      </c>
      <c r="U26" s="3">
        <f>[1]节奏总纲!AG26</f>
        <v>54.814188287451351</v>
      </c>
      <c r="V26" s="3">
        <f>[1]节奏总纲!AH26</f>
        <v>63.182677965405439</v>
      </c>
      <c r="Z26" s="3">
        <v>23</v>
      </c>
      <c r="AA26" s="3">
        <f>[1]节奏总纲!AM26</f>
        <v>8.8355567243832152</v>
      </c>
      <c r="AB26" s="3">
        <f>[1]节奏总纲!AN26</f>
        <v>7.0684453795065725</v>
      </c>
      <c r="AC26" s="3">
        <f>[1]节奏总纲!AO26</f>
        <v>5.3013340346299289</v>
      </c>
      <c r="AD26" s="3">
        <f>[1]节奏总纲!AP26</f>
        <v>3.5342226897532862</v>
      </c>
      <c r="AE26" s="3">
        <f>[1]节奏总纲!AQ26</f>
        <v>1.7671113448766431</v>
      </c>
      <c r="AG26" s="3">
        <v>23</v>
      </c>
      <c r="AH26" s="3">
        <f>[1]节奏总纲!AT26</f>
        <v>1.394069892607682</v>
      </c>
      <c r="AI26" s="3">
        <f>[1]节奏总纲!AU26</f>
        <v>1.1152559140861458</v>
      </c>
      <c r="AJ26" s="3">
        <f>[1]节奏总纲!AV26</f>
        <v>0.83644193556460955</v>
      </c>
      <c r="AK26" s="3">
        <f>[1]节奏总纲!AW26</f>
        <v>0.55762795704307289</v>
      </c>
      <c r="AL26" s="3">
        <f>[1]节奏总纲!AX26</f>
        <v>0.27881397852153644</v>
      </c>
      <c r="AM26" s="3"/>
      <c r="AN26" s="3">
        <v>23</v>
      </c>
      <c r="AO26" s="3">
        <f>[1]节奏总纲!BA26</f>
        <v>28.705435004691331</v>
      </c>
      <c r="AP26" s="3">
        <f>[1]节奏总纲!BB26</f>
        <v>30.079877315295377</v>
      </c>
      <c r="AQ26" s="3">
        <f>[1]节奏总纲!BC26</f>
        <v>31.848636073084339</v>
      </c>
      <c r="AR26" s="3">
        <f>[1]节奏总纲!BD26</f>
        <v>34.360958982105608</v>
      </c>
      <c r="AS26" s="3">
        <f>[1]节奏总纲!BE26</f>
        <v>38.976971320055128</v>
      </c>
    </row>
    <row r="27" spans="2:45" x14ac:dyDescent="0.2">
      <c r="B27" s="3">
        <f>[1]节奏总纲!N27</f>
        <v>34</v>
      </c>
      <c r="C27" s="3">
        <v>24</v>
      </c>
      <c r="D27" s="3">
        <f>[1]节奏总纲!P27</f>
        <v>4.2780316430915768</v>
      </c>
      <c r="E27" s="3">
        <f>[1]节奏总纲!Q27</f>
        <v>3.7214597263253628</v>
      </c>
      <c r="F27" s="3">
        <f>[1]节奏总纲!R27</f>
        <v>3.0699155070825155</v>
      </c>
      <c r="G27" s="3">
        <f>[1]节奏总纲!S27</f>
        <v>2.2742016214674821</v>
      </c>
      <c r="H27" s="3">
        <f>[1]节奏总纲!T27</f>
        <v>1.2692919885052709</v>
      </c>
      <c r="J27" s="3">
        <v>24</v>
      </c>
      <c r="K27" s="3">
        <f>[1]节奏总纲!W27</f>
        <v>0.35345398971191244</v>
      </c>
      <c r="L27" s="3">
        <f>[1]节奏总纲!X27</f>
        <v>0.31335649213046235</v>
      </c>
      <c r="M27" s="3">
        <f>[1]节奏总纲!Y27</f>
        <v>0.26345002715071786</v>
      </c>
      <c r="N27" s="3">
        <f>[1]节奏总纲!Z27</f>
        <v>0.19456792294159797</v>
      </c>
      <c r="O27" s="3">
        <f>[1]节奏总纲!AA27</f>
        <v>0.10840191863556625</v>
      </c>
      <c r="Q27" s="3">
        <v>24</v>
      </c>
      <c r="R27" s="3">
        <f>[1]节奏总纲!AD27</f>
        <v>46.430041330048923</v>
      </c>
      <c r="S27" s="3">
        <f>[1]节奏总纲!AE27</f>
        <v>48.330142263709867</v>
      </c>
      <c r="T27" s="3">
        <f>[1]节奏总纲!AF27</f>
        <v>51.118578408701396</v>
      </c>
      <c r="U27" s="3">
        <f>[1]节奏总纲!AG27</f>
        <v>55.44072585486321</v>
      </c>
      <c r="V27" s="3">
        <f>[1]节奏总纲!AH27</f>
        <v>63.791742872142052</v>
      </c>
      <c r="Z27" s="3">
        <v>24</v>
      </c>
      <c r="AA27" s="3">
        <f>[1]节奏总纲!AM27</f>
        <v>10.47447102993563</v>
      </c>
      <c r="AB27" s="3">
        <f>[1]节奏总纲!AN27</f>
        <v>8.3795768239485042</v>
      </c>
      <c r="AC27" s="3">
        <f>[1]节奏总纲!AO27</f>
        <v>6.2846826179613782</v>
      </c>
      <c r="AD27" s="3">
        <f>[1]节奏总纲!AP27</f>
        <v>4.1897884119742521</v>
      </c>
      <c r="AE27" s="3">
        <f>[1]节奏总纲!AQ27</f>
        <v>2.0948942059871261</v>
      </c>
      <c r="AG27" s="3">
        <v>24</v>
      </c>
      <c r="AH27" s="3">
        <f>[1]节奏总纲!AT27</f>
        <v>1.6389143055524151</v>
      </c>
      <c r="AI27" s="3">
        <f>[1]节奏总纲!AU27</f>
        <v>1.3111314444419317</v>
      </c>
      <c r="AJ27" s="3">
        <f>[1]节奏总纲!AV27</f>
        <v>0.98334858333144926</v>
      </c>
      <c r="AK27" s="3">
        <f>[1]节奏总纲!AW27</f>
        <v>0.65556572222096587</v>
      </c>
      <c r="AL27" s="3">
        <f>[1]节奏总纲!AX27</f>
        <v>0.32778286111048294</v>
      </c>
      <c r="AM27" s="3"/>
      <c r="AN27" s="3">
        <v>24</v>
      </c>
      <c r="AO27" s="3">
        <f>[1]节奏总纲!BA27</f>
        <v>28.979524459106884</v>
      </c>
      <c r="AP27" s="3">
        <f>[1]节奏总纲!BB27</f>
        <v>30.329493925593439</v>
      </c>
      <c r="AQ27" s="3">
        <f>[1]节奏总纲!BC27</f>
        <v>32.113552950216736</v>
      </c>
      <c r="AR27" s="3">
        <f>[1]节奏总纲!BD27</f>
        <v>34.627226072894942</v>
      </c>
      <c r="AS27" s="3">
        <f>[1]节奏总纲!BE27</f>
        <v>39.250296194358178</v>
      </c>
    </row>
    <row r="28" spans="2:45" x14ac:dyDescent="0.2">
      <c r="B28" s="3">
        <f>[1]节奏总纲!N28</f>
        <v>35</v>
      </c>
      <c r="C28" s="3">
        <v>25</v>
      </c>
      <c r="D28" s="3">
        <f>[1]节奏总纲!P28</f>
        <v>4.6568542494923806</v>
      </c>
      <c r="E28" s="3">
        <f>[1]节奏总纲!Q28</f>
        <v>4.054257309608067</v>
      </c>
      <c r="F28" s="3">
        <f>[1]节奏总纲!R28</f>
        <v>3.3445527219854276</v>
      </c>
      <c r="G28" s="3">
        <f>[1]节奏总纲!S28</f>
        <v>2.478377831579845</v>
      </c>
      <c r="H28" s="3">
        <f>[1]节奏总纲!T28</f>
        <v>1.3802915995495415</v>
      </c>
      <c r="J28" s="3">
        <v>25</v>
      </c>
      <c r="K28" s="3">
        <f>[1]节奏总纲!W28</f>
        <v>0.37882260640080379</v>
      </c>
      <c r="L28" s="3">
        <f>[1]节奏总纲!X28</f>
        <v>0.33279758328270415</v>
      </c>
      <c r="M28" s="3">
        <f>[1]节奏总纲!Y28</f>
        <v>0.27463721490291215</v>
      </c>
      <c r="N28" s="3">
        <f>[1]节奏总纲!Z28</f>
        <v>0.20417621011236298</v>
      </c>
      <c r="O28" s="3">
        <f>[1]节奏总纲!AA28</f>
        <v>0.11099961104427059</v>
      </c>
      <c r="Q28" s="3">
        <v>25</v>
      </c>
      <c r="R28" s="3">
        <f>[1]节奏总纲!AD28</f>
        <v>47.004247194324648</v>
      </c>
      <c r="S28" s="3">
        <f>[1]节奏总纲!AE28</f>
        <v>48.904516930942819</v>
      </c>
      <c r="T28" s="3">
        <f>[1]节奏总纲!AF28</f>
        <v>51.667220029142385</v>
      </c>
      <c r="U28" s="3">
        <f>[1]节奏总纲!AG28</f>
        <v>56.05100027504308</v>
      </c>
      <c r="V28" s="3">
        <f>[1]节奏总纲!AH28</f>
        <v>64.398425477456215</v>
      </c>
      <c r="Z28" s="3">
        <v>25</v>
      </c>
      <c r="AA28" s="3">
        <f>[1]节奏总纲!AM28</f>
        <v>12.4</v>
      </c>
      <c r="AB28" s="3">
        <f>[1]节奏总纲!AN28</f>
        <v>9.9200000000000017</v>
      </c>
      <c r="AC28" s="3">
        <f>[1]节奏总纲!AO28</f>
        <v>7.4399999999999995</v>
      </c>
      <c r="AD28" s="3">
        <f>[1]节奏总纲!AP28</f>
        <v>4.9600000000000009</v>
      </c>
      <c r="AE28" s="3">
        <f>[1]节奏总纲!AQ28</f>
        <v>2.4800000000000004</v>
      </c>
      <c r="AG28" s="3">
        <v>25</v>
      </c>
      <c r="AH28" s="3">
        <f>[1]节奏总纲!AT28</f>
        <v>1.9255289700643701</v>
      </c>
      <c r="AI28" s="3">
        <f>[1]节奏总纲!AU28</f>
        <v>1.5404231760514975</v>
      </c>
      <c r="AJ28" s="3">
        <f>[1]节奏总纲!AV28</f>
        <v>1.1553173820386213</v>
      </c>
      <c r="AK28" s="3">
        <f>[1]节奏总纲!AW28</f>
        <v>0.77021158802574874</v>
      </c>
      <c r="AL28" s="3">
        <f>[1]节奏总纲!AX28</f>
        <v>0.38510579401287437</v>
      </c>
      <c r="AM28" s="3"/>
      <c r="AN28" s="3">
        <v>25</v>
      </c>
      <c r="AO28" s="3">
        <f>[1]节奏总纲!BA28</f>
        <v>29.216428548527322</v>
      </c>
      <c r="AP28" s="3">
        <f>[1]节奏总纲!BB28</f>
        <v>30.579110535891502</v>
      </c>
      <c r="AQ28" s="3">
        <f>[1]节奏总纲!BC28</f>
        <v>32.356435933516131</v>
      </c>
      <c r="AR28" s="3">
        <f>[1]节奏总纲!BD28</f>
        <v>34.893493163684269</v>
      </c>
      <c r="AS28" s="3">
        <f>[1]节奏总纲!BE28</f>
        <v>39.520459727922798</v>
      </c>
    </row>
    <row r="29" spans="2:45" x14ac:dyDescent="0.2">
      <c r="B29" s="3">
        <f>[1]节奏总纲!N29</f>
        <v>36</v>
      </c>
      <c r="C29" s="3">
        <v>26</v>
      </c>
      <c r="D29" s="3">
        <f>[1]节奏总纲!P29</f>
        <v>5.062866266041592</v>
      </c>
      <c r="E29" s="3">
        <f>[1]节奏总纲!Q29</f>
        <v>4.408743944469018</v>
      </c>
      <c r="F29" s="3">
        <f>[1]节奏总纲!R29</f>
        <v>3.63716312552428</v>
      </c>
      <c r="G29" s="3">
        <f>[1]节奏总纲!S29</f>
        <v>2.6914197070277099</v>
      </c>
      <c r="H29" s="3">
        <f>[1]节奏总纲!T29</f>
        <v>1.4996209880015197</v>
      </c>
      <c r="J29" s="3">
        <v>26</v>
      </c>
      <c r="K29" s="3">
        <f>[1]节奏总纲!W29</f>
        <v>0.40601201654921137</v>
      </c>
      <c r="L29" s="3">
        <f>[1]节奏总纲!X29</f>
        <v>0.354486634860951</v>
      </c>
      <c r="M29" s="3">
        <f>[1]节奏总纲!Y29</f>
        <v>0.29261040353885237</v>
      </c>
      <c r="N29" s="3">
        <f>[1]节奏总纲!Z29</f>
        <v>0.2130418754478649</v>
      </c>
      <c r="O29" s="3">
        <f>[1]节奏总纲!AA29</f>
        <v>0.11932938845197816</v>
      </c>
      <c r="Q29" s="3">
        <v>26</v>
      </c>
      <c r="R29" s="3">
        <f>[1]节奏总纲!AD29</f>
        <v>47.540284631526092</v>
      </c>
      <c r="S29" s="3">
        <f>[1]节奏总纲!AE29</f>
        <v>49.446133440059114</v>
      </c>
      <c r="T29" s="3">
        <f>[1]节奏总纲!AF29</f>
        <v>52.199341027338768</v>
      </c>
      <c r="U29" s="3">
        <f>[1]节奏总纲!AG29</f>
        <v>56.621068614050692</v>
      </c>
      <c r="V29" s="3">
        <f>[1]节奏总纲!AH29</f>
        <v>65.00344105132713</v>
      </c>
      <c r="Z29" s="3">
        <v>26</v>
      </c>
      <c r="AA29" s="3">
        <f>[1]节奏总纲!AM29</f>
        <v>14.6609224175611</v>
      </c>
      <c r="AB29" s="3">
        <f>[1]节奏总纲!AN29</f>
        <v>11.72873793404888</v>
      </c>
      <c r="AC29" s="3">
        <f>[1]节奏总纲!AO29</f>
        <v>8.7965534505366598</v>
      </c>
      <c r="AD29" s="3">
        <f>[1]节奏总纲!AP29</f>
        <v>5.8643689670244399</v>
      </c>
      <c r="AE29" s="3">
        <f>[1]节奏总纲!AQ29</f>
        <v>2.9321844835122199</v>
      </c>
      <c r="AG29" s="3">
        <v>26</v>
      </c>
      <c r="AH29" s="3">
        <f>[1]节奏总纲!AT29</f>
        <v>2.2609224175610994</v>
      </c>
      <c r="AI29" s="3">
        <f>[1]节奏总纲!AU29</f>
        <v>1.8087379340488781</v>
      </c>
      <c r="AJ29" s="3">
        <f>[1]节奏总纲!AV29</f>
        <v>1.3565534505366603</v>
      </c>
      <c r="AK29" s="3">
        <f>[1]节奏总纲!AW29</f>
        <v>0.90436896702443903</v>
      </c>
      <c r="AL29" s="3">
        <f>[1]节奏总纲!AX29</f>
        <v>0.45218448351221951</v>
      </c>
      <c r="AM29" s="3"/>
      <c r="AN29" s="3">
        <v>26</v>
      </c>
      <c r="AO29" s="3">
        <f>[1]节奏总纲!BA29</f>
        <v>29.45033047434006</v>
      </c>
      <c r="AP29" s="3">
        <f>[1]节奏总纲!BB29</f>
        <v>30.828727146189561</v>
      </c>
      <c r="AQ29" s="3">
        <f>[1]节奏总纲!BC29</f>
        <v>32.59931891681552</v>
      </c>
      <c r="AR29" s="3">
        <f>[1]节奏总纲!BD29</f>
        <v>35.146386283795508</v>
      </c>
      <c r="AS29" s="3">
        <f>[1]节奏总纲!BE29</f>
        <v>39.790623261487418</v>
      </c>
    </row>
    <row r="30" spans="2:45" x14ac:dyDescent="0.2">
      <c r="B30" s="3">
        <f>[1]节奏总纲!N30</f>
        <v>37</v>
      </c>
      <c r="C30" s="3">
        <v>27</v>
      </c>
      <c r="D30" s="3">
        <f>[1]节奏总纲!P30</f>
        <v>5.4980191708498847</v>
      </c>
      <c r="E30" s="3">
        <f>[1]节奏总纲!Q30</f>
        <v>4.7882248958931646</v>
      </c>
      <c r="F30" s="3">
        <f>[1]节奏总纲!R30</f>
        <v>3.9492271704214725</v>
      </c>
      <c r="G30" s="3">
        <f>[1]节奏总纲!S30</f>
        <v>2.9205477835554587</v>
      </c>
      <c r="H30" s="3">
        <f>[1]节奏总纲!T30</f>
        <v>1.6290630803228208</v>
      </c>
      <c r="J30" s="3">
        <v>27</v>
      </c>
      <c r="K30" s="3">
        <f>[1]节奏总纲!W30</f>
        <v>0.43515290480829272</v>
      </c>
      <c r="L30" s="3">
        <f>[1]节奏总纲!X30</f>
        <v>0.37948095142414662</v>
      </c>
      <c r="M30" s="3">
        <f>[1]节奏总纲!Y30</f>
        <v>0.31206404489719253</v>
      </c>
      <c r="N30" s="3">
        <f>[1]节奏总纲!Z30</f>
        <v>0.2291280765277488</v>
      </c>
      <c r="O30" s="3">
        <f>[1]节奏总纲!AA30</f>
        <v>0.12944209232130111</v>
      </c>
      <c r="Q30" s="3">
        <v>27</v>
      </c>
      <c r="R30" s="3">
        <f>[1]节奏总纲!AD30</f>
        <v>48.071211008105138</v>
      </c>
      <c r="S30" s="3">
        <f>[1]节奏总纲!AE30</f>
        <v>49.981218513907905</v>
      </c>
      <c r="T30" s="3">
        <f>[1]节奏总纲!AF30</f>
        <v>52.705993248660157</v>
      </c>
      <c r="U30" s="3">
        <f>[1]节奏总纲!AG30</f>
        <v>57.175765669822162</v>
      </c>
      <c r="V30" s="3">
        <f>[1]节奏总纲!AH30</f>
        <v>65.541743280100334</v>
      </c>
      <c r="Z30" s="3">
        <v>27</v>
      </c>
      <c r="AA30" s="3">
        <f>[1]节奏总纲!AM30</f>
        <v>17.314186320787698</v>
      </c>
      <c r="AB30" s="3">
        <f>[1]节奏总纲!AN30</f>
        <v>13.851349056630159</v>
      </c>
      <c r="AC30" s="3">
        <f>[1]节奏总纲!AO30</f>
        <v>10.388511792472618</v>
      </c>
      <c r="AD30" s="3">
        <f>[1]节奏总纲!AP30</f>
        <v>6.9256745283150796</v>
      </c>
      <c r="AE30" s="3">
        <f>[1]节奏总纲!AQ30</f>
        <v>3.4628372641575398</v>
      </c>
      <c r="AG30" s="3">
        <v>27</v>
      </c>
      <c r="AH30" s="3">
        <f>[1]节奏总纲!AT30</f>
        <v>2.6532639032265983</v>
      </c>
      <c r="AI30" s="3">
        <f>[1]节奏总纲!AU30</f>
        <v>2.1226111225812794</v>
      </c>
      <c r="AJ30" s="3">
        <f>[1]节奏总纲!AV30</f>
        <v>1.5919583419359586</v>
      </c>
      <c r="AK30" s="3">
        <f>[1]节奏总纲!AW30</f>
        <v>1.0613055612906397</v>
      </c>
      <c r="AL30" s="3">
        <f>[1]节奏总纲!AX30</f>
        <v>0.53065278064531984</v>
      </c>
      <c r="AM30" s="3"/>
      <c r="AN30" s="3">
        <v>27</v>
      </c>
      <c r="AO30" s="3">
        <f>[1]节奏总纲!BA30</f>
        <v>29.684232400152801</v>
      </c>
      <c r="AP30" s="3">
        <f>[1]节奏总纲!BB30</f>
        <v>31.066913270913183</v>
      </c>
      <c r="AQ30" s="3">
        <f>[1]节奏总纲!BC30</f>
        <v>32.842201900114915</v>
      </c>
      <c r="AR30" s="3">
        <f>[1]节奏总纲!BD30</f>
        <v>35.390363423454687</v>
      </c>
      <c r="AS30" s="3">
        <f>[1]节奏总纲!BE30</f>
        <v>40.052446592012309</v>
      </c>
    </row>
    <row r="31" spans="2:45" x14ac:dyDescent="0.2">
      <c r="B31" s="3">
        <f>[1]节奏总纲!N31</f>
        <v>38</v>
      </c>
      <c r="C31" s="3">
        <v>28</v>
      </c>
      <c r="D31" s="3">
        <f>[1]节奏总纲!P31</f>
        <v>5.9644045063689921</v>
      </c>
      <c r="E31" s="3">
        <f>[1]节奏总纲!Q31</f>
        <v>5.1914176823435705</v>
      </c>
      <c r="F31" s="3">
        <f>[1]节奏总纲!R31</f>
        <v>4.2752851501652938</v>
      </c>
      <c r="G31" s="3">
        <f>[1]节奏总纲!S31</f>
        <v>3.1653094715300236</v>
      </c>
      <c r="H31" s="3">
        <f>[1]节奏总纲!T31</f>
        <v>1.7738139001941382</v>
      </c>
      <c r="J31" s="3">
        <v>28</v>
      </c>
      <c r="K31" s="3">
        <f>[1]节奏总纲!W31</f>
        <v>0.46638533551910744</v>
      </c>
      <c r="L31" s="3">
        <f>[1]节奏总纲!X31</f>
        <v>0.4031927864504059</v>
      </c>
      <c r="M31" s="3">
        <f>[1]节奏总纲!Y31</f>
        <v>0.32605797974382122</v>
      </c>
      <c r="N31" s="3">
        <f>[1]节奏总纲!Z31</f>
        <v>0.24476168797456488</v>
      </c>
      <c r="O31" s="3">
        <f>[1]节奏总纲!AA31</f>
        <v>0.14475081987131744</v>
      </c>
      <c r="Q31" s="3">
        <v>28</v>
      </c>
      <c r="R31" s="3">
        <f>[1]节奏总纲!AD31</f>
        <v>48.571351621712928</v>
      </c>
      <c r="S31" s="3">
        <f>[1]节奏总纲!AE31</f>
        <v>50.509688493127967</v>
      </c>
      <c r="T31" s="3">
        <f>[1]节奏总纲!AF31</f>
        <v>53.212684955585161</v>
      </c>
      <c r="U31" s="3">
        <f>[1]节奏总纲!AG31</f>
        <v>57.699988965458331</v>
      </c>
      <c r="V31" s="3">
        <f>[1]节奏总纲!AH31</f>
        <v>66.076345334947405</v>
      </c>
      <c r="Z31" s="3">
        <v>28</v>
      </c>
      <c r="AA31" s="3">
        <f>[1]节奏总纲!AM31</f>
        <v>20.42625995518307</v>
      </c>
      <c r="AB31" s="3">
        <f>[1]节奏总纲!AN31</f>
        <v>16.341007964146456</v>
      </c>
      <c r="AC31" s="3">
        <f>[1]节奏总纲!AO31</f>
        <v>12.255755973109842</v>
      </c>
      <c r="AD31" s="3">
        <f>[1]节奏总纲!AP31</f>
        <v>8.1705039820732281</v>
      </c>
      <c r="AE31" s="3">
        <f>[1]节奏总纲!AQ31</f>
        <v>4.0852519910366141</v>
      </c>
      <c r="AG31" s="3">
        <v>28</v>
      </c>
      <c r="AH31" s="3">
        <f>[1]节奏总纲!AT31</f>
        <v>3.1120736343953723</v>
      </c>
      <c r="AI31" s="3">
        <f>[1]节奏总纲!AU31</f>
        <v>2.4896589075162971</v>
      </c>
      <c r="AJ31" s="3">
        <f>[1]节奏总纲!AV31</f>
        <v>1.8672441806372237</v>
      </c>
      <c r="AK31" s="3">
        <f>[1]节奏总纲!AW31</f>
        <v>1.2448294537581486</v>
      </c>
      <c r="AL31" s="3">
        <f>[1]节奏总纲!AX31</f>
        <v>0.62241472687907429</v>
      </c>
      <c r="AM31" s="3"/>
      <c r="AN31" s="3">
        <v>28</v>
      </c>
      <c r="AO31" s="3">
        <f>[1]节奏总纲!BA31</f>
        <v>29.918134325965539</v>
      </c>
      <c r="AP31" s="3">
        <f>[1]节奏总纲!BB31</f>
        <v>31.280110398778046</v>
      </c>
      <c r="AQ31" s="3">
        <f>[1]节奏总纲!BC31</f>
        <v>33.072726100175295</v>
      </c>
      <c r="AR31" s="3">
        <f>[1]节奏总纲!BD31</f>
        <v>35.634340563113874</v>
      </c>
      <c r="AS31" s="3">
        <f>[1]节奏总纲!BE31</f>
        <v>40.28554255651148</v>
      </c>
    </row>
    <row r="32" spans="2:45" x14ac:dyDescent="0.2">
      <c r="B32" s="3">
        <f>[1]节奏总纲!N32</f>
        <v>39</v>
      </c>
      <c r="C32" s="3">
        <v>29</v>
      </c>
      <c r="D32" s="3">
        <f>[1]节奏总纲!P32</f>
        <v>6.4642639322944575</v>
      </c>
      <c r="E32" s="3">
        <f>[1]节奏总纲!Q32</f>
        <v>5.6323131642081607</v>
      </c>
      <c r="F32" s="3">
        <f>[1]节奏总纲!R32</f>
        <v>4.6510378992858623</v>
      </c>
      <c r="G32" s="3">
        <f>[1]节奏总纲!S32</f>
        <v>3.4532097926316991</v>
      </c>
      <c r="H32" s="3">
        <f>[1]节奏总纲!T32</f>
        <v>1.9366934741154194</v>
      </c>
      <c r="J32" s="3">
        <v>29</v>
      </c>
      <c r="K32" s="3">
        <f>[1]节奏总纲!W32</f>
        <v>0.49985942592546539</v>
      </c>
      <c r="L32" s="3">
        <f>[1]节奏总纲!X32</f>
        <v>0.44089548186459027</v>
      </c>
      <c r="M32" s="3">
        <f>[1]节奏总纲!Y32</f>
        <v>0.37575274912056855</v>
      </c>
      <c r="N32" s="3">
        <f>[1]节奏总纲!Z32</f>
        <v>0.28790032110167552</v>
      </c>
      <c r="O32" s="3">
        <f>[1]节奏总纲!AA32</f>
        <v>0.16287957392128116</v>
      </c>
      <c r="Q32" s="3">
        <v>29</v>
      </c>
      <c r="R32" s="3">
        <f>[1]节奏总纲!AD32</f>
        <v>49.066704614192936</v>
      </c>
      <c r="S32" s="3">
        <f>[1]节奏总纲!AE32</f>
        <v>51.033341828534468</v>
      </c>
      <c r="T32" s="3">
        <f>[1]节奏总纲!AF32</f>
        <v>53.719431255885922</v>
      </c>
      <c r="U32" s="3">
        <f>[1]节奏总纲!AG32</f>
        <v>58.210135614815364</v>
      </c>
      <c r="V32" s="3">
        <f>[1]节奏总纲!AH32</f>
        <v>66.589764070576265</v>
      </c>
      <c r="Z32" s="3">
        <v>29</v>
      </c>
      <c r="AA32" s="3">
        <f>[1]节奏总纲!AM32</f>
        <v>24.074703862418847</v>
      </c>
      <c r="AB32" s="3">
        <f>[1]节奏总纲!AN32</f>
        <v>19.259763089935078</v>
      </c>
      <c r="AC32" s="3">
        <f>[1]节奏总纲!AO32</f>
        <v>14.444822317451308</v>
      </c>
      <c r="AD32" s="3">
        <f>[1]节奏总纲!AP32</f>
        <v>9.6298815449675388</v>
      </c>
      <c r="AE32" s="3">
        <f>[1]节奏总纲!AQ32</f>
        <v>4.8149407724837694</v>
      </c>
      <c r="AG32" s="3">
        <v>29</v>
      </c>
      <c r="AH32" s="3">
        <f>[1]节奏总纲!AT32</f>
        <v>3.6484439072357766</v>
      </c>
      <c r="AI32" s="3">
        <f>[1]节奏总纲!AU32</f>
        <v>2.9187551257886213</v>
      </c>
      <c r="AJ32" s="3">
        <f>[1]节奏总纲!AV32</f>
        <v>2.189066344341466</v>
      </c>
      <c r="AK32" s="3">
        <f>[1]节奏总纲!AW32</f>
        <v>1.4593775628943106</v>
      </c>
      <c r="AL32" s="3">
        <f>[1]节奏总纲!AX32</f>
        <v>0.72968878144715532</v>
      </c>
      <c r="AM32" s="3"/>
      <c r="AN32" s="3">
        <v>29</v>
      </c>
      <c r="AO32" s="3">
        <f>[1]节奏总纲!BA32</f>
        <v>30.12980063735499</v>
      </c>
      <c r="AP32" s="3">
        <f>[1]节奏总纲!BB32</f>
        <v>31.493307526642905</v>
      </c>
      <c r="AQ32" s="3">
        <f>[1]节奏总纲!BC32</f>
        <v>33.280329748032408</v>
      </c>
      <c r="AR32" s="3">
        <f>[1]节奏总纲!BD32</f>
        <v>35.878317702773053</v>
      </c>
      <c r="AS32" s="3">
        <f>[1]节奏总纲!BE32</f>
        <v>40.518638521010644</v>
      </c>
    </row>
    <row r="33" spans="2:45" x14ac:dyDescent="0.2">
      <c r="B33" s="3">
        <f>[1]节奏总纲!N33</f>
        <v>40</v>
      </c>
      <c r="C33" s="3">
        <v>30</v>
      </c>
      <c r="D33" s="3">
        <f>[1]节奏总纲!P33</f>
        <v>7</v>
      </c>
      <c r="E33" s="3">
        <f>[1]节奏总纲!Q33</f>
        <v>6.1025999999999998</v>
      </c>
      <c r="F33" s="3">
        <f>[1]节奏总纲!R33</f>
        <v>5.0421000000000005</v>
      </c>
      <c r="G33" s="3">
        <f>[1]节奏总纲!S33</f>
        <v>3.7428999999999997</v>
      </c>
      <c r="H33" s="3">
        <f>[1]节奏总纲!T33</f>
        <v>2.1006999999999998</v>
      </c>
      <c r="J33" s="3">
        <v>30</v>
      </c>
      <c r="K33" s="3">
        <f>[1]节奏总纲!W33</f>
        <v>0.5357360677055425</v>
      </c>
      <c r="L33" s="3">
        <f>[1]节奏总纲!X33</f>
        <v>0.47028683579183905</v>
      </c>
      <c r="M33" s="3">
        <f>[1]节奏总纲!Y33</f>
        <v>0.39106210071413816</v>
      </c>
      <c r="N33" s="3">
        <f>[1]节奏总纲!Z33</f>
        <v>0.28969020736830053</v>
      </c>
      <c r="O33" s="3">
        <f>[1]节奏总纲!AA33</f>
        <v>0.16400652588458042</v>
      </c>
      <c r="Q33" s="3">
        <v>30</v>
      </c>
      <c r="R33" s="3">
        <f>[1]节奏总纲!AD33</f>
        <v>49.533352307096472</v>
      </c>
      <c r="S33" s="3">
        <f>[1]节奏总纲!AE33</f>
        <v>51.497823295559343</v>
      </c>
      <c r="T33" s="3">
        <f>[1]节奏总纲!AF33</f>
        <v>54.213705787583436</v>
      </c>
      <c r="U33" s="3">
        <f>[1]节奏总纲!AG33</f>
        <v>58.701446767877648</v>
      </c>
      <c r="V33" s="3">
        <f>[1]节奏总纲!AH33</f>
        <v>67.097551508592701</v>
      </c>
      <c r="Z33" s="3">
        <v>30</v>
      </c>
      <c r="AA33" s="3">
        <f>[1]节奏总纲!AM33</f>
        <v>28.35</v>
      </c>
      <c r="AB33" s="3">
        <f>[1]节奏总纲!AN33</f>
        <v>22.680000000000003</v>
      </c>
      <c r="AC33" s="3">
        <f>[1]节奏总纲!AO33</f>
        <v>17.010000000000002</v>
      </c>
      <c r="AD33" s="3">
        <f>[1]节奏总纲!AP33</f>
        <v>11.340000000000002</v>
      </c>
      <c r="AE33" s="3">
        <f>[1]节奏总纲!AQ33</f>
        <v>5.6700000000000008</v>
      </c>
      <c r="AG33" s="3">
        <v>30</v>
      </c>
      <c r="AH33" s="3">
        <f>[1]节奏总纲!AT33</f>
        <v>4.2752961375811545</v>
      </c>
      <c r="AI33" s="3">
        <f>[1]节奏总纲!AU33</f>
        <v>3.4202369100649257</v>
      </c>
      <c r="AJ33" s="3">
        <f>[1]节奏总纲!AV33</f>
        <v>2.5651776825486934</v>
      </c>
      <c r="AK33" s="3">
        <f>[1]节奏总纲!AW33</f>
        <v>1.7101184550324628</v>
      </c>
      <c r="AL33" s="3">
        <f>[1]节奏总纲!AX33</f>
        <v>0.85505922751623142</v>
      </c>
      <c r="AM33" s="3"/>
      <c r="AN33" s="3">
        <v>30</v>
      </c>
      <c r="AO33" s="3">
        <f>[1]节奏总纲!BA33</f>
        <v>30.329493925593439</v>
      </c>
      <c r="AP33" s="3">
        <f>[1]节奏总纲!BB33</f>
        <v>31.706504654507764</v>
      </c>
      <c r="AQ33" s="3">
        <f>[1]节奏总纲!BC33</f>
        <v>33.487933395889513</v>
      </c>
      <c r="AR33" s="3">
        <f>[1]节奏总纲!BD33</f>
        <v>36.105477566569242</v>
      </c>
      <c r="AS33" s="3">
        <f>[1]节奏总纲!BE33</f>
        <v>40.751734485509814</v>
      </c>
    </row>
    <row r="34" spans="2:45" x14ac:dyDescent="0.2">
      <c r="B34" s="3">
        <f>[1]节奏总纲!N34</f>
        <v>41</v>
      </c>
      <c r="C34" s="3">
        <v>31</v>
      </c>
      <c r="D34" s="3">
        <f>[1]节奏总纲!P34</f>
        <v>7.5741877002903433</v>
      </c>
      <c r="E34" s="3">
        <f>[1]节奏总纲!Q34</f>
        <v>6.6115084435834408</v>
      </c>
      <c r="F34" s="3">
        <f>[1]节奏总纲!R34</f>
        <v>5.4632615882194253</v>
      </c>
      <c r="G34" s="3">
        <f>[1]节奏总纲!S34</f>
        <v>4.052190419655334</v>
      </c>
      <c r="H34" s="3">
        <f>[1]节奏总纲!T34</f>
        <v>2.2783156602473356</v>
      </c>
      <c r="J34" s="3">
        <v>31</v>
      </c>
      <c r="K34" s="3">
        <f>[1]节奏总纲!W34</f>
        <v>0.57418770029034327</v>
      </c>
      <c r="L34" s="3">
        <f>[1]节奏总纲!X34</f>
        <v>0.50890844358344101</v>
      </c>
      <c r="M34" s="3">
        <f>[1]节奏总纲!Y34</f>
        <v>0.42116158821942484</v>
      </c>
      <c r="N34" s="3">
        <f>[1]节奏总纲!Z34</f>
        <v>0.30929041965533433</v>
      </c>
      <c r="O34" s="3">
        <f>[1]节奏总纲!AA34</f>
        <v>0.17761566024733577</v>
      </c>
      <c r="Q34" s="3">
        <v>31</v>
      </c>
      <c r="R34" s="3">
        <f>[1]节奏总纲!AD34</f>
        <v>50</v>
      </c>
      <c r="S34" s="3">
        <f>[1]节奏总纲!AE34</f>
        <v>51.96230476258421</v>
      </c>
      <c r="T34" s="3">
        <f>[1]节奏总纲!AF34</f>
        <v>54.692509339255828</v>
      </c>
      <c r="U34" s="3">
        <f>[1]节奏总纲!AG34</f>
        <v>59.178112178215827</v>
      </c>
      <c r="V34" s="3">
        <f>[1]节奏总纲!AH34</f>
        <v>67.582949939226467</v>
      </c>
      <c r="Z34" s="3">
        <v>31</v>
      </c>
      <c r="AA34" s="3">
        <f>[1]节奏总纲!AM34</f>
        <v>33.357679571112705</v>
      </c>
      <c r="AB34" s="3">
        <f>[1]节奏总纲!AN34</f>
        <v>26.686143656890167</v>
      </c>
      <c r="AC34" s="3">
        <f>[1]节奏总纲!AO34</f>
        <v>20.014607742667621</v>
      </c>
      <c r="AD34" s="3">
        <f>[1]节奏总纲!AP34</f>
        <v>13.343071828445083</v>
      </c>
      <c r="AE34" s="3">
        <f>[1]节奏总纲!AQ34</f>
        <v>6.6715359142225417</v>
      </c>
      <c r="AG34" s="3">
        <v>31</v>
      </c>
      <c r="AH34" s="3">
        <f>[1]节奏总纲!AT34</f>
        <v>5.0076795711127033</v>
      </c>
      <c r="AI34" s="3">
        <f>[1]节奏总纲!AU34</f>
        <v>4.0061436568901634</v>
      </c>
      <c r="AJ34" s="3">
        <f>[1]节奏总纲!AV34</f>
        <v>3.0046077426676199</v>
      </c>
      <c r="AK34" s="3">
        <f>[1]节奏总纲!AW34</f>
        <v>2.0030718284450817</v>
      </c>
      <c r="AL34" s="3">
        <f>[1]节奏总纲!AX34</f>
        <v>1.0015359142225408</v>
      </c>
      <c r="AM34" s="3"/>
      <c r="AN34" s="3">
        <v>31</v>
      </c>
      <c r="AO34" s="3">
        <f>[1]节奏总纲!BA34</f>
        <v>30.529187213831889</v>
      </c>
      <c r="AP34" s="3">
        <f>[1]节奏总纲!BB34</f>
        <v>31.919701782372627</v>
      </c>
      <c r="AQ34" s="3">
        <f>[1]节奏总纲!BC34</f>
        <v>33.695537043746626</v>
      </c>
      <c r="AR34" s="3">
        <f>[1]节奏总纲!BD34</f>
        <v>36.315904388158508</v>
      </c>
      <c r="AS34" s="3">
        <f>[1]节奏总纲!BE34</f>
        <v>40.984830450008978</v>
      </c>
    </row>
    <row r="35" spans="2:45" x14ac:dyDescent="0.2">
      <c r="B35" s="3">
        <f>[1]节奏总纲!N35</f>
        <v>42</v>
      </c>
      <c r="C35" s="3">
        <v>32</v>
      </c>
      <c r="D35" s="3">
        <f>[1]节奏总纲!P35</f>
        <v>8.189586839976279</v>
      </c>
      <c r="E35" s="3">
        <f>[1]节奏总纲!Q35</f>
        <v>7.1519661873512845</v>
      </c>
      <c r="F35" s="3">
        <f>[1]节奏总纲!R35</f>
        <v>5.906330028990892</v>
      </c>
      <c r="G35" s="3">
        <f>[1]节奏总纲!S35</f>
        <v>4.3855237528072974</v>
      </c>
      <c r="H35" s="3">
        <f>[1]节奏总纲!T35</f>
        <v>2.46506563883286</v>
      </c>
      <c r="J35" s="3">
        <v>32</v>
      </c>
      <c r="K35" s="3">
        <f>[1]节奏总纲!W35</f>
        <v>0.61539913968593574</v>
      </c>
      <c r="L35" s="3">
        <f>[1]节奏总纲!X35</f>
        <v>0.54045774376784372</v>
      </c>
      <c r="M35" s="3">
        <f>[1]节奏总纲!Y35</f>
        <v>0.44306844077146668</v>
      </c>
      <c r="N35" s="3">
        <f>[1]节奏总纲!Z35</f>
        <v>0.33333333315196345</v>
      </c>
      <c r="O35" s="3">
        <f>[1]节奏总纲!AA35</f>
        <v>0.18674997858552445</v>
      </c>
      <c r="Q35" s="3">
        <v>32</v>
      </c>
      <c r="R35" s="3">
        <f>[1]节奏总纲!AD35</f>
        <v>50.435397692903535</v>
      </c>
      <c r="S35" s="3">
        <f>[1]节奏总纲!AE35</f>
        <v>52.391506955233744</v>
      </c>
      <c r="T35" s="3">
        <f>[1]节奏总纲!AF35</f>
        <v>55.159275389027101</v>
      </c>
      <c r="U35" s="3">
        <f>[1]节奏总纲!AG35</f>
        <v>59.632093520341421</v>
      </c>
      <c r="V35" s="3">
        <f>[1]节奏总纲!AH35</f>
        <v>68.063981730538742</v>
      </c>
      <c r="Z35" s="3">
        <v>32</v>
      </c>
      <c r="AA35" s="3">
        <f>[1]节奏总纲!AM35</f>
        <v>39.220797956048642</v>
      </c>
      <c r="AB35" s="3">
        <f>[1]节奏总纲!AN35</f>
        <v>31.376638364838914</v>
      </c>
      <c r="AC35" s="3">
        <f>[1]节奏总纲!AO35</f>
        <v>23.532478773629183</v>
      </c>
      <c r="AD35" s="3">
        <f>[1]节奏总纲!AP35</f>
        <v>15.688319182419457</v>
      </c>
      <c r="AE35" s="3">
        <f>[1]节奏总纲!AQ35</f>
        <v>7.8441595912097286</v>
      </c>
      <c r="AG35" s="3">
        <v>32</v>
      </c>
      <c r="AH35" s="3">
        <f>[1]节奏总纲!AT35</f>
        <v>5.8631183849359374</v>
      </c>
      <c r="AI35" s="3">
        <f>[1]节奏总纲!AU35</f>
        <v>4.6904947079487478</v>
      </c>
      <c r="AJ35" s="3">
        <f>[1]节奏总纲!AV35</f>
        <v>3.5178710309615617</v>
      </c>
      <c r="AK35" s="3">
        <f>[1]节奏总纲!AW35</f>
        <v>2.3452473539743739</v>
      </c>
      <c r="AL35" s="3">
        <f>[1]节奏总纲!AX35</f>
        <v>1.1726236769871869</v>
      </c>
      <c r="AM35" s="3"/>
      <c r="AN35" s="3">
        <v>32</v>
      </c>
      <c r="AO35" s="3">
        <f>[1]节奏总纲!BA35</f>
        <v>30.728880502070336</v>
      </c>
      <c r="AP35" s="3">
        <f>[1]节奏总纲!BB35</f>
        <v>32.113552950216736</v>
      </c>
      <c r="AQ35" s="3">
        <f>[1]节奏总纲!BC35</f>
        <v>33.903140691603731</v>
      </c>
      <c r="AR35" s="3">
        <f>[1]节奏总纲!BD35</f>
        <v>36.526331209747774</v>
      </c>
      <c r="AS35" s="3">
        <f>[1]节奏总纲!BE35</f>
        <v>41.188041754455355</v>
      </c>
    </row>
    <row r="36" spans="2:45" x14ac:dyDescent="0.2">
      <c r="B36" s="3">
        <f>[1]节奏总纲!N36</f>
        <v>43</v>
      </c>
      <c r="C36" s="3">
        <v>33</v>
      </c>
      <c r="D36" s="3">
        <f>[1]节奏总纲!P36</f>
        <v>8.8491553067593287</v>
      </c>
      <c r="E36" s="3">
        <f>[1]节奏总纲!Q36</f>
        <v>7.7120388498407557</v>
      </c>
      <c r="F36" s="3">
        <f>[1]节奏总纲!R36</f>
        <v>6.3696219898053652</v>
      </c>
      <c r="G36" s="3">
        <f>[1]节奏总纲!S36</f>
        <v>4.736067920177593</v>
      </c>
      <c r="H36" s="3">
        <f>[1]节奏总纲!T36</f>
        <v>2.6627108318038819</v>
      </c>
      <c r="J36" s="3">
        <v>33</v>
      </c>
      <c r="K36" s="3">
        <f>[1]节奏总纲!W36</f>
        <v>0.6595684667830497</v>
      </c>
      <c r="L36" s="3">
        <f>[1]节奏总纲!X36</f>
        <v>0.56007266248947118</v>
      </c>
      <c r="M36" s="3">
        <f>[1]节奏总纲!Y36</f>
        <v>0.46329196081447321</v>
      </c>
      <c r="N36" s="3">
        <f>[1]节奏总纲!Z36</f>
        <v>0.35054416737029559</v>
      </c>
      <c r="O36" s="3">
        <f>[1]节奏总纲!AA36</f>
        <v>0.1976451929710219</v>
      </c>
      <c r="Q36" s="3">
        <v>33</v>
      </c>
      <c r="R36" s="3">
        <f>[1]节奏总纲!AD36</f>
        <v>50.870795385807064</v>
      </c>
      <c r="S36" s="3">
        <f>[1]节奏总纲!AE36</f>
        <v>52.81759316022675</v>
      </c>
      <c r="T36" s="3">
        <f>[1]节奏总纲!AF36</f>
        <v>55.604435245632025</v>
      </c>
      <c r="U36" s="3">
        <f>[1]节奏总纲!AG36</f>
        <v>60.078368706270226</v>
      </c>
      <c r="V36" s="3">
        <f>[1]节奏总纲!AH36</f>
        <v>68.518369035696878</v>
      </c>
      <c r="Z36" s="3">
        <v>33</v>
      </c>
      <c r="AA36" s="3">
        <f>[1]节奏总纲!AM36</f>
        <v>46.082812923199413</v>
      </c>
      <c r="AB36" s="3">
        <f>[1]节奏总纲!AN36</f>
        <v>36.866250338559531</v>
      </c>
      <c r="AC36" s="3">
        <f>[1]节奏总纲!AO36</f>
        <v>27.649687753919647</v>
      </c>
      <c r="AD36" s="3">
        <f>[1]节奏总纲!AP36</f>
        <v>18.433125169279766</v>
      </c>
      <c r="AE36" s="3">
        <f>[1]节奏总纲!AQ36</f>
        <v>9.2165625846398829</v>
      </c>
      <c r="AG36" s="3">
        <v>33</v>
      </c>
      <c r="AH36" s="3">
        <f>[1]节奏总纲!AT36</f>
        <v>6.8620149671507704</v>
      </c>
      <c r="AI36" s="3">
        <f>[1]节奏总纲!AU36</f>
        <v>5.489611973720617</v>
      </c>
      <c r="AJ36" s="3">
        <f>[1]节奏总纲!AV36</f>
        <v>4.1172089802904637</v>
      </c>
      <c r="AK36" s="3">
        <f>[1]节奏总纲!AW36</f>
        <v>2.7448059868603085</v>
      </c>
      <c r="AL36" s="3">
        <f>[1]节奏总纲!AX36</f>
        <v>1.3724029934301543</v>
      </c>
      <c r="AM36" s="3"/>
      <c r="AN36" s="3">
        <v>33</v>
      </c>
      <c r="AO36" s="3">
        <f>[1]节奏总纲!BA36</f>
        <v>30.928573790308786</v>
      </c>
      <c r="AP36" s="3">
        <f>[1]节奏总纲!BB36</f>
        <v>32.295715187691279</v>
      </c>
      <c r="AQ36" s="3">
        <f>[1]节奏总纲!BC36</f>
        <v>34.09469189131628</v>
      </c>
      <c r="AR36" s="3">
        <f>[1]节奏总纲!BD36</f>
        <v>36.73675803133704</v>
      </c>
      <c r="AS36" s="3">
        <f>[1]节奏总纲!BE36</f>
        <v>41.389172829914081</v>
      </c>
    </row>
    <row r="37" spans="2:45" x14ac:dyDescent="0.2">
      <c r="B37" s="3">
        <f>[1]节奏总纲!N37</f>
        <v>44</v>
      </c>
      <c r="C37" s="3">
        <v>34</v>
      </c>
      <c r="D37" s="3">
        <f>[1]节奏总纲!P37</f>
        <v>9.5560632861831518</v>
      </c>
      <c r="E37" s="3">
        <f>[1]节奏总纲!Q37</f>
        <v>8.3309759728944712</v>
      </c>
      <c r="F37" s="3">
        <f>[1]节奏总纲!R37</f>
        <v>6.8918328419952886</v>
      </c>
      <c r="G37" s="3">
        <f>[1]节奏总纲!S37</f>
        <v>5.1287391656944967</v>
      </c>
      <c r="H37" s="3">
        <f>[1]节奏总纲!T37</f>
        <v>2.8811530807842201</v>
      </c>
      <c r="J37" s="3">
        <v>34</v>
      </c>
      <c r="K37" s="3">
        <f>[1]节奏总纲!W37</f>
        <v>0.70690797942382311</v>
      </c>
      <c r="L37" s="3">
        <f>[1]节奏总纲!X37</f>
        <v>0.61893712305371551</v>
      </c>
      <c r="M37" s="3">
        <f>[1]节奏总纲!Y37</f>
        <v>0.52221085218992336</v>
      </c>
      <c r="N37" s="3">
        <f>[1]节奏总纲!Z37</f>
        <v>0.39267124551690369</v>
      </c>
      <c r="O37" s="3">
        <f>[1]节奏总纲!AA37</f>
        <v>0.21844224898033815</v>
      </c>
      <c r="Q37" s="3">
        <v>34</v>
      </c>
      <c r="R37" s="3">
        <f>[1]节奏总纲!AD37</f>
        <v>51.285688244217212</v>
      </c>
      <c r="S37" s="3">
        <f>[1]节奏总纲!AE37</f>
        <v>53.226994578658328</v>
      </c>
      <c r="T37" s="3">
        <f>[1]节奏总纲!AF37</f>
        <v>56.045896281048073</v>
      </c>
      <c r="U37" s="3">
        <f>[1]节奏总纲!AG37</f>
        <v>60.491705764657482</v>
      </c>
      <c r="V37" s="3">
        <f>[1]节奏总纲!AH37</f>
        <v>68.972756340855</v>
      </c>
      <c r="Z37" s="3">
        <v>34</v>
      </c>
      <c r="AA37" s="3">
        <f>[1]节奏总纲!AM37</f>
        <v>54.110931329932889</v>
      </c>
      <c r="AB37" s="3">
        <f>[1]节奏总纲!AN37</f>
        <v>43.288745063946315</v>
      </c>
      <c r="AC37" s="3">
        <f>[1]节奏总纲!AO37</f>
        <v>32.466558797959735</v>
      </c>
      <c r="AD37" s="3">
        <f>[1]节奏总纲!AP37</f>
        <v>21.644372531973158</v>
      </c>
      <c r="AE37" s="3">
        <f>[1]节奏总纲!AQ37</f>
        <v>10.822186265986579</v>
      </c>
      <c r="AG37" s="3">
        <v>34</v>
      </c>
      <c r="AH37" s="3">
        <f>[1]节奏总纲!AT37</f>
        <v>8.0281184067334763</v>
      </c>
      <c r="AI37" s="3">
        <f>[1]节奏总纲!AU37</f>
        <v>6.4224947253867839</v>
      </c>
      <c r="AJ37" s="3">
        <f>[1]节奏总纲!AV37</f>
        <v>4.8168710440400879</v>
      </c>
      <c r="AK37" s="3">
        <f>[1]节奏总纲!AW37</f>
        <v>3.2112473626933919</v>
      </c>
      <c r="AL37" s="3">
        <f>[1]节奏总纲!AX37</f>
        <v>1.605623681346696</v>
      </c>
      <c r="AM37" s="3"/>
      <c r="AN37" s="3">
        <v>34</v>
      </c>
      <c r="AO37" s="3">
        <f>[1]节奏总纲!BA37</f>
        <v>31.109552696486158</v>
      </c>
      <c r="AP37" s="3">
        <f>[1]节奏总纲!BB37</f>
        <v>32.477877425165822</v>
      </c>
      <c r="AQ37" s="3">
        <f>[1]节奏总纲!BC37</f>
        <v>34.272203285175834</v>
      </c>
      <c r="AR37" s="3">
        <f>[1]节奏总纲!BD37</f>
        <v>36.947184852926306</v>
      </c>
      <c r="AS37" s="3">
        <f>[1]节奏总纲!BE37</f>
        <v>41.590303905372799</v>
      </c>
    </row>
    <row r="38" spans="2:45" x14ac:dyDescent="0.2">
      <c r="B38" s="3">
        <f>[1]节奏总纲!N38</f>
        <v>45</v>
      </c>
      <c r="C38" s="3">
        <v>35</v>
      </c>
      <c r="D38" s="3">
        <f>[1]节奏总纲!P38</f>
        <v>10.313708498984759</v>
      </c>
      <c r="E38" s="3">
        <f>[1]节奏总纲!Q38</f>
        <v>9.0048988904635934</v>
      </c>
      <c r="F38" s="3">
        <f>[1]节奏总纲!R38</f>
        <v>7.4547485030661838</v>
      </c>
      <c r="G38" s="3">
        <f>[1]节奏总纲!S38</f>
        <v>5.5405242056546129</v>
      </c>
      <c r="H38" s="3">
        <f>[1]节奏总纲!T38</f>
        <v>3.1106144832938032</v>
      </c>
      <c r="J38" s="3">
        <v>35</v>
      </c>
      <c r="K38" s="3">
        <f>[1]节奏总纲!W38</f>
        <v>0.75764521280160757</v>
      </c>
      <c r="L38" s="3">
        <f>[1]节奏总纲!X38</f>
        <v>0.67392291756912215</v>
      </c>
      <c r="M38" s="3">
        <f>[1]节奏总纲!Y38</f>
        <v>0.56291566107089519</v>
      </c>
      <c r="N38" s="3">
        <f>[1]节奏总纲!Z38</f>
        <v>0.41178503996011617</v>
      </c>
      <c r="O38" s="3">
        <f>[1]节奏总纲!AA38</f>
        <v>0.22946140250958313</v>
      </c>
      <c r="Q38" s="3">
        <v>35</v>
      </c>
      <c r="R38" s="3">
        <f>[1]节奏总纲!AD38</f>
        <v>51.691928656135211</v>
      </c>
      <c r="S38" s="3">
        <f>[1]节奏总纲!AE38</f>
        <v>53.623906555539456</v>
      </c>
      <c r="T38" s="3">
        <f>[1]节奏总纲!AF38</f>
        <v>56.457855949816349</v>
      </c>
      <c r="U38" s="3">
        <f>[1]节奏总纲!AG38</f>
        <v>60.905042823044738</v>
      </c>
      <c r="V38" s="3">
        <f>[1]节奏总纲!AH38</f>
        <v>69.385288338144662</v>
      </c>
      <c r="Z38" s="3">
        <v>35</v>
      </c>
      <c r="AA38" s="3">
        <f>[1]节奏总纲!AM38</f>
        <v>63.5</v>
      </c>
      <c r="AB38" s="3">
        <f>[1]节奏总纲!AN38</f>
        <v>50.800000000000004</v>
      </c>
      <c r="AC38" s="3">
        <f>[1]节奏总纲!AO38</f>
        <v>38.1</v>
      </c>
      <c r="AD38" s="3">
        <f>[1]节奏总纲!AP38</f>
        <v>25.400000000000002</v>
      </c>
      <c r="AE38" s="3">
        <f>[1]节奏总纲!AQ38</f>
        <v>12.700000000000001</v>
      </c>
      <c r="AG38" s="3">
        <v>35</v>
      </c>
      <c r="AH38" s="3">
        <f>[1]节奏总纲!AT38</f>
        <v>9.3890686700671111</v>
      </c>
      <c r="AI38" s="3">
        <f>[1]节奏总纲!AU38</f>
        <v>7.5112549360536889</v>
      </c>
      <c r="AJ38" s="3">
        <f>[1]节奏总纲!AV38</f>
        <v>5.6334412020402667</v>
      </c>
      <c r="AK38" s="3">
        <f>[1]节奏总纲!AW38</f>
        <v>3.7556274680268444</v>
      </c>
      <c r="AL38" s="3">
        <f>[1]节奏总纲!AX38</f>
        <v>1.8778137340134222</v>
      </c>
      <c r="AM38" s="3"/>
      <c r="AN38" s="3">
        <v>35</v>
      </c>
      <c r="AO38" s="3">
        <f>[1]节奏总纲!BA38</f>
        <v>31.280110398778046</v>
      </c>
      <c r="AP38" s="3">
        <f>[1]节奏总纲!BB38</f>
        <v>32.660039662640372</v>
      </c>
      <c r="AQ38" s="3">
        <f>[1]节奏总纲!BC38</f>
        <v>34.449714679035388</v>
      </c>
      <c r="AR38" s="3">
        <f>[1]节奏总纲!BD38</f>
        <v>37.135950591746003</v>
      </c>
      <c r="AS38" s="3">
        <f>[1]节奏总纲!BE38</f>
        <v>41.791434980831518</v>
      </c>
    </row>
    <row r="39" spans="2:45" x14ac:dyDescent="0.2">
      <c r="B39" s="3">
        <f>[1]节奏总纲!N39</f>
        <v>46</v>
      </c>
      <c r="C39" s="3">
        <v>36</v>
      </c>
      <c r="D39" s="3">
        <f>[1]节奏总纲!P39</f>
        <v>11.125732532083184</v>
      </c>
      <c r="E39" s="3">
        <f>[1]节奏总纲!Q39</f>
        <v>9.7261153795471191</v>
      </c>
      <c r="F39" s="3">
        <f>[1]节奏总纲!R39</f>
        <v>8.0405669009365166</v>
      </c>
      <c r="G39" s="3">
        <f>[1]节奏总纲!S39</f>
        <v>5.9700680767158358</v>
      </c>
      <c r="H39" s="3">
        <f>[1]节奏总纲!T39</f>
        <v>3.3388323328781633</v>
      </c>
      <c r="J39" s="3">
        <v>36</v>
      </c>
      <c r="K39" s="3">
        <f>[1]节奏总纲!W39</f>
        <v>0.81202403309842452</v>
      </c>
      <c r="L39" s="3">
        <f>[1]节奏总纲!X39</f>
        <v>0.72121648908352576</v>
      </c>
      <c r="M39" s="3">
        <f>[1]节奏总纲!Y39</f>
        <v>0.58581839787033285</v>
      </c>
      <c r="N39" s="3">
        <f>[1]节奏总纲!Z39</f>
        <v>0.42954387106122294</v>
      </c>
      <c r="O39" s="3">
        <f>[1]节奏总纲!AA39</f>
        <v>0.22821784958436009</v>
      </c>
      <c r="Q39" s="3">
        <v>36</v>
      </c>
      <c r="R39" s="3">
        <f>[1]节奏总纲!AD39</f>
        <v>52.091594979242075</v>
      </c>
      <c r="S39" s="3">
        <f>[1]节奏总纲!AE39</f>
        <v>54.020289560649204</v>
      </c>
      <c r="T39" s="3">
        <f>[1]节奏总纲!AF39</f>
        <v>56.869815618584624</v>
      </c>
      <c r="U39" s="3">
        <f>[1]节奏总纲!AG39</f>
        <v>61.294362422865476</v>
      </c>
      <c r="V39" s="3">
        <f>[1]节奏总纲!AH39</f>
        <v>69.795150761037945</v>
      </c>
      <c r="Z39" s="3">
        <v>36</v>
      </c>
      <c r="AA39" s="3">
        <f>[1]节奏总纲!AM39</f>
        <v>73.746861667008318</v>
      </c>
      <c r="AB39" s="3">
        <f>[1]节奏总纲!AN39</f>
        <v>58.997489333606659</v>
      </c>
      <c r="AC39" s="3">
        <f>[1]节奏总纲!AO39</f>
        <v>44.248117000204992</v>
      </c>
      <c r="AD39" s="3">
        <f>[1]节奏总纲!AP39</f>
        <v>29.498744666803329</v>
      </c>
      <c r="AE39" s="3">
        <f>[1]节奏总纲!AQ39</f>
        <v>14.749372333401665</v>
      </c>
      <c r="AG39" s="3">
        <v>36</v>
      </c>
      <c r="AH39" s="3">
        <f>[1]节奏总纲!AT39</f>
        <v>10.246861667008318</v>
      </c>
      <c r="AI39" s="3">
        <f>[1]节奏总纲!AU39</f>
        <v>8.1974893336066543</v>
      </c>
      <c r="AJ39" s="3">
        <f>[1]节奏总纲!AV39</f>
        <v>6.1481170002049907</v>
      </c>
      <c r="AK39" s="3">
        <f>[1]节奏总纲!AW39</f>
        <v>4.0987446668033272</v>
      </c>
      <c r="AL39" s="3">
        <f>[1]节奏总纲!AX39</f>
        <v>2.0493723334016636</v>
      </c>
      <c r="AM39" s="3"/>
      <c r="AN39" s="3">
        <v>36</v>
      </c>
      <c r="AO39" s="3">
        <f>[1]节奏总纲!BA39</f>
        <v>31.450668101069933</v>
      </c>
      <c r="AP39" s="3">
        <f>[1]节奏总纲!BB39</f>
        <v>32.842201900114915</v>
      </c>
      <c r="AQ39" s="3">
        <f>[1]节奏总纲!BC39</f>
        <v>34.627226072894942</v>
      </c>
      <c r="AR39" s="3">
        <f>[1]节奏总纲!BD39</f>
        <v>37.317457773889828</v>
      </c>
      <c r="AS39" s="3">
        <f>[1]节奏总纲!BE39</f>
        <v>41.992566056290244</v>
      </c>
    </row>
    <row r="40" spans="2:45" x14ac:dyDescent="0.2">
      <c r="B40" s="3">
        <f>[1]节奏总纲!N40</f>
        <v>47</v>
      </c>
      <c r="C40" s="3">
        <v>37</v>
      </c>
      <c r="D40" s="3">
        <f>[1]节奏总纲!P40</f>
        <v>11.996038341699768</v>
      </c>
      <c r="E40" s="3">
        <f>[1]节奏总纲!Q40</f>
        <v>10.483337906811427</v>
      </c>
      <c r="F40" s="3">
        <f>[1]节奏总纲!R40</f>
        <v>8.6671377018780831</v>
      </c>
      <c r="G40" s="3">
        <f>[1]节奏总纲!S40</f>
        <v>6.4166809089752066</v>
      </c>
      <c r="H40" s="3">
        <f>[1]节奏总纲!T40</f>
        <v>3.6000111063441</v>
      </c>
      <c r="J40" s="3">
        <v>37</v>
      </c>
      <c r="K40" s="3">
        <f>[1]节奏总纲!W40</f>
        <v>0.87030580961658366</v>
      </c>
      <c r="L40" s="3">
        <f>[1]节奏总纲!X40</f>
        <v>0.75722252726430739</v>
      </c>
      <c r="M40" s="3">
        <f>[1]节奏总纲!Y40</f>
        <v>0.62657080094156647</v>
      </c>
      <c r="N40" s="3">
        <f>[1]节奏总纲!Z40</f>
        <v>0.44661283225937076</v>
      </c>
      <c r="O40" s="3">
        <f>[1]节奏总纲!AA40</f>
        <v>0.26117877346593676</v>
      </c>
      <c r="Q40" s="3">
        <v>37</v>
      </c>
      <c r="R40" s="3">
        <f>[1]节奏总纲!AD40</f>
        <v>52.470630686057078</v>
      </c>
      <c r="S40" s="3">
        <f>[1]节奏总纲!AE40</f>
        <v>54.407116521581436</v>
      </c>
      <c r="T40" s="3">
        <f>[1]节奏总纲!AF40</f>
        <v>57.263329041432932</v>
      </c>
      <c r="U40" s="3">
        <f>[1]节奏总纲!AG40</f>
        <v>61.676518787205197</v>
      </c>
      <c r="V40" s="3">
        <f>[1]节奏总纲!AH40</f>
        <v>70.190427169053478</v>
      </c>
      <c r="Z40" s="3">
        <v>37</v>
      </c>
      <c r="AA40" s="3">
        <f>[1]节奏总纲!AM40</f>
        <v>85.62747641525452</v>
      </c>
      <c r="AB40" s="3">
        <f>[1]节奏总纲!AN40</f>
        <v>68.501981132203625</v>
      </c>
      <c r="AC40" s="3">
        <f>[1]节奏总纲!AO40</f>
        <v>51.376485849152708</v>
      </c>
      <c r="AD40" s="3">
        <f>[1]节奏总纲!AP40</f>
        <v>34.250990566101812</v>
      </c>
      <c r="AE40" s="3">
        <f>[1]节奏总纲!AQ40</f>
        <v>17.125495283050906</v>
      </c>
      <c r="AG40" s="3">
        <v>37</v>
      </c>
      <c r="AH40" s="3">
        <f>[1]节奏总纲!AT40</f>
        <v>11.880614748246202</v>
      </c>
      <c r="AI40" s="3">
        <f>[1]节奏总纲!AU40</f>
        <v>9.5044917985969661</v>
      </c>
      <c r="AJ40" s="3">
        <f>[1]节奏总纲!AV40</f>
        <v>7.1283688489477157</v>
      </c>
      <c r="AK40" s="3">
        <f>[1]节奏总纲!AW40</f>
        <v>4.7522458992984831</v>
      </c>
      <c r="AL40" s="3">
        <f>[1]节奏总纲!AX40</f>
        <v>2.3761229496492415</v>
      </c>
      <c r="AM40" s="3"/>
      <c r="AN40" s="3">
        <v>37</v>
      </c>
      <c r="AO40" s="3">
        <f>[1]节奏总纲!BA40</f>
        <v>31.621225803361821</v>
      </c>
      <c r="AP40" s="3">
        <f>[1]节奏总纲!BB40</f>
        <v>33.02082518821102</v>
      </c>
      <c r="AQ40" s="3">
        <f>[1]节奏总纲!BC40</f>
        <v>34.804737466754489</v>
      </c>
      <c r="AR40" s="3">
        <f>[1]节奏总纲!BD40</f>
        <v>37.498964956033646</v>
      </c>
      <c r="AS40" s="3">
        <f>[1]节奏总纲!BE40</f>
        <v>42.167148737437564</v>
      </c>
    </row>
    <row r="41" spans="2:45" x14ac:dyDescent="0.2">
      <c r="B41" s="3">
        <f>[1]节奏总纲!N41</f>
        <v>48</v>
      </c>
      <c r="C41" s="3">
        <v>38</v>
      </c>
      <c r="D41" s="3">
        <f>[1]节奏总纲!P41</f>
        <v>12.928809012737984</v>
      </c>
      <c r="E41" s="3">
        <f>[1]节奏总纲!Q41</f>
        <v>11.292021791725356</v>
      </c>
      <c r="F41" s="3">
        <f>[1]节奏总纲!R41</f>
        <v>9.3190855363815395</v>
      </c>
      <c r="G41" s="3">
        <f>[1]节奏总纲!S41</f>
        <v>6.8962267273944402</v>
      </c>
      <c r="H41" s="3">
        <f>[1]节奏总纲!T41</f>
        <v>3.8708854184137524</v>
      </c>
      <c r="J41" s="3">
        <v>38</v>
      </c>
      <c r="K41" s="3">
        <f>[1]节奏总纲!W41</f>
        <v>0.93277067103821665</v>
      </c>
      <c r="L41" s="3">
        <f>[1]节奏总纲!X41</f>
        <v>0.80868388491392906</v>
      </c>
      <c r="M41" s="3">
        <f>[1]节奏总纲!Y41</f>
        <v>0.65194783450345639</v>
      </c>
      <c r="N41" s="3">
        <f>[1]节奏总纲!Z41</f>
        <v>0.4795458184192336</v>
      </c>
      <c r="O41" s="3">
        <f>[1]节奏总纲!AA41</f>
        <v>0.2708743120696524</v>
      </c>
      <c r="Q41" s="3">
        <v>38</v>
      </c>
      <c r="R41" s="3">
        <f>[1]节奏总纲!AD41</f>
        <v>52.849666392872081</v>
      </c>
      <c r="S41" s="3">
        <f>[1]节奏总纲!AE41</f>
        <v>54.793943482513676</v>
      </c>
      <c r="T41" s="3">
        <f>[1]节奏总纲!AF41</f>
        <v>57.64832002380362</v>
      </c>
      <c r="U41" s="3">
        <f>[1]节奏总纲!AG41</f>
        <v>62.054222259937362</v>
      </c>
      <c r="V41" s="3">
        <f>[1]节奏总纲!AH41</f>
        <v>70.571129226337533</v>
      </c>
      <c r="Z41" s="3">
        <v>38</v>
      </c>
      <c r="AA41" s="3">
        <f>[1]节奏总纲!AM41</f>
        <v>99.401036064365428</v>
      </c>
      <c r="AB41" s="3">
        <f>[1]节奏总纲!AN41</f>
        <v>79.520828851492354</v>
      </c>
      <c r="AC41" s="3">
        <f>[1]节奏总纲!AO41</f>
        <v>59.640621638619251</v>
      </c>
      <c r="AD41" s="3">
        <f>[1]节奏总纲!AP41</f>
        <v>39.760414425746177</v>
      </c>
      <c r="AE41" s="3">
        <f>[1]节奏总纲!AQ41</f>
        <v>19.880207212873088</v>
      </c>
      <c r="AG41" s="3">
        <v>38</v>
      </c>
      <c r="AH41" s="3">
        <f>[1]节奏总纲!AT41</f>
        <v>13.773559649110908</v>
      </c>
      <c r="AI41" s="3">
        <f>[1]节奏总纲!AU41</f>
        <v>11.018847719288729</v>
      </c>
      <c r="AJ41" s="3">
        <f>[1]节奏总纲!AV41</f>
        <v>8.2641357894665433</v>
      </c>
      <c r="AK41" s="3">
        <f>[1]节奏总纲!AW41</f>
        <v>5.5094238596443645</v>
      </c>
      <c r="AL41" s="3">
        <f>[1]节奏总纲!AX41</f>
        <v>2.7547119298221823</v>
      </c>
      <c r="AM41" s="3"/>
      <c r="AN41" s="3">
        <v>38</v>
      </c>
      <c r="AO41" s="3">
        <f>[1]节奏总纲!BA41</f>
        <v>31.791783505653711</v>
      </c>
      <c r="AP41" s="3">
        <f>[1]节奏总纲!BB41</f>
        <v>33.176527924103851</v>
      </c>
      <c r="AQ41" s="3">
        <f>[1]节奏总纲!BC41</f>
        <v>34.982248860614042</v>
      </c>
      <c r="AR41" s="3">
        <f>[1]节奏总纲!BD41</f>
        <v>37.680472138177471</v>
      </c>
      <c r="AS41" s="3">
        <f>[1]节奏总纲!BE41</f>
        <v>42.340712512072891</v>
      </c>
    </row>
    <row r="42" spans="2:45" x14ac:dyDescent="0.2">
      <c r="B42" s="3">
        <f>[1]节奏总纲!N42</f>
        <v>49</v>
      </c>
      <c r="C42" s="3">
        <v>39</v>
      </c>
      <c r="D42" s="3">
        <f>[1]节奏总纲!P42</f>
        <v>13.928527864588917</v>
      </c>
      <c r="E42" s="3">
        <f>[1]节奏总纲!Q42</f>
        <v>12.147069150707994</v>
      </c>
      <c r="F42" s="3">
        <f>[1]节奏总纲!R42</f>
        <v>10.016004387425889</v>
      </c>
      <c r="G42" s="3">
        <f>[1]节奏总纲!S42</f>
        <v>7.4197267934665154</v>
      </c>
      <c r="H42" s="3">
        <f>[1]节奏总纲!T42</f>
        <v>4.1702012426579218</v>
      </c>
      <c r="J42" s="3">
        <v>39</v>
      </c>
      <c r="K42" s="3">
        <f>[1]节奏总纲!W42</f>
        <v>0.99971885185093257</v>
      </c>
      <c r="L42" s="3">
        <f>[1]节奏总纲!X42</f>
        <v>0.85504735898263817</v>
      </c>
      <c r="M42" s="3">
        <f>[1]节奏总纲!Y42</f>
        <v>0.69691885104434981</v>
      </c>
      <c r="N42" s="3">
        <f>[1]节奏总纲!Z42</f>
        <v>0.52350006607207522</v>
      </c>
      <c r="O42" s="3">
        <f>[1]节奏总纲!AA42</f>
        <v>0.29931582424416936</v>
      </c>
      <c r="Q42" s="3">
        <v>39</v>
      </c>
      <c r="R42" s="3">
        <f>[1]节奏总纲!AD42</f>
        <v>53.213386604241784</v>
      </c>
      <c r="S42" s="3">
        <f>[1]节奏总纲!AE42</f>
        <v>55.170390866416149</v>
      </c>
      <c r="T42" s="3">
        <f>[1]节奏总纲!AF42</f>
        <v>58.030740707238266</v>
      </c>
      <c r="U42" s="3">
        <f>[1]节奏总纲!AG42</f>
        <v>62.407376554018477</v>
      </c>
      <c r="V42" s="3">
        <f>[1]节奏总纲!AH42</f>
        <v>70.951831283621587</v>
      </c>
      <c r="Z42" s="3">
        <v>39</v>
      </c>
      <c r="AA42" s="3">
        <f>[1]节奏总纲!AM42</f>
        <v>115.36769098598003</v>
      </c>
      <c r="AB42" s="3">
        <f>[1]节奏总纲!AN42</f>
        <v>92.294152788784032</v>
      </c>
      <c r="AC42" s="3">
        <f>[1]节奏总纲!AO42</f>
        <v>69.220614591588017</v>
      </c>
      <c r="AD42" s="3">
        <f>[1]节奏总纲!AP42</f>
        <v>46.147076394392016</v>
      </c>
      <c r="AE42" s="3">
        <f>[1]节奏总纲!AQ42</f>
        <v>23.073538197196008</v>
      </c>
      <c r="AG42" s="3">
        <v>39</v>
      </c>
      <c r="AH42" s="3">
        <f>[1]节奏总纲!AT42</f>
        <v>15.966654921614605</v>
      </c>
      <c r="AI42" s="3">
        <f>[1]节奏总纲!AU42</f>
        <v>12.773323937291678</v>
      </c>
      <c r="AJ42" s="3">
        <f>[1]节奏总纲!AV42</f>
        <v>9.579992952968766</v>
      </c>
      <c r="AK42" s="3">
        <f>[1]节奏总纲!AW42</f>
        <v>6.3866619686458392</v>
      </c>
      <c r="AL42" s="3">
        <f>[1]节奏总纲!AX42</f>
        <v>3.1933309843229196</v>
      </c>
      <c r="AM42" s="3"/>
      <c r="AN42" s="3">
        <v>39</v>
      </c>
      <c r="AO42" s="3">
        <f>[1]节奏总纲!BA42</f>
        <v>31.962341207945599</v>
      </c>
      <c r="AP42" s="3">
        <f>[1]节奏总纲!BB42</f>
        <v>33.332230659996682</v>
      </c>
      <c r="AQ42" s="3">
        <f>[1]节奏总纲!BC42</f>
        <v>35.146386283795508</v>
      </c>
      <c r="AR42" s="3">
        <f>[1]节奏总纲!BD42</f>
        <v>37.861979320321296</v>
      </c>
      <c r="AS42" s="3">
        <f>[1]节奏总纲!BE42</f>
        <v>42.51427628670821</v>
      </c>
    </row>
    <row r="43" spans="2:45" x14ac:dyDescent="0.2">
      <c r="B43" s="3">
        <f>[1]节奏总纲!N43</f>
        <v>50</v>
      </c>
      <c r="C43" s="3">
        <v>40</v>
      </c>
      <c r="D43" s="3">
        <f>[1]节奏总纲!P43</f>
        <v>15</v>
      </c>
      <c r="E43" s="3">
        <f>[1]节奏总纲!Q43</f>
        <v>13.059000000000001</v>
      </c>
      <c r="F43" s="3">
        <f>[1]节奏总纲!R43</f>
        <v>10.782</v>
      </c>
      <c r="G43" s="3">
        <f>[1]节奏总纲!S43</f>
        <v>8.0009999999999994</v>
      </c>
      <c r="H43" s="3">
        <f>[1]节奏总纲!T43</f>
        <v>4.5</v>
      </c>
      <c r="J43" s="3">
        <v>40</v>
      </c>
      <c r="K43" s="3">
        <f>[1]节奏总纲!W43</f>
        <v>1.0714721354110832</v>
      </c>
      <c r="L43" s="3">
        <f>[1]节奏总纲!X43</f>
        <v>0.9119308492920073</v>
      </c>
      <c r="M43" s="3">
        <f>[1]节奏总纲!Y43</f>
        <v>0.76599561257411075</v>
      </c>
      <c r="N43" s="3">
        <f>[1]节奏总纲!Z43</f>
        <v>0.58127320653348402</v>
      </c>
      <c r="O43" s="3">
        <f>[1]节奏总纲!AA43</f>
        <v>0.3297987573420782</v>
      </c>
      <c r="Q43" s="3">
        <v>40</v>
      </c>
      <c r="R43" s="3">
        <f>[1]节奏总纲!AD43</f>
        <v>53.567039423670657</v>
      </c>
      <c r="S43" s="3">
        <f>[1]节奏总纲!AE43</f>
        <v>55.535006783542492</v>
      </c>
      <c r="T43" s="3">
        <f>[1]节奏总纲!AF43</f>
        <v>58.38602553461638</v>
      </c>
      <c r="U43" s="3">
        <f>[1]节奏总纲!AG43</f>
        <v>62.760530848099599</v>
      </c>
      <c r="V43" s="3">
        <f>[1]节奏总纲!AH43</f>
        <v>71.315281959371688</v>
      </c>
      <c r="Z43" s="3">
        <v>40</v>
      </c>
      <c r="AA43" s="3">
        <f>[1]节奏总纲!AM43</f>
        <v>133.875</v>
      </c>
      <c r="AB43" s="3">
        <f>[1]节奏总纲!AN43</f>
        <v>107.10000000000001</v>
      </c>
      <c r="AC43" s="3">
        <f>[1]节奏总纲!AO43</f>
        <v>80.325000000000003</v>
      </c>
      <c r="AD43" s="3">
        <f>[1]节奏总纲!AP43</f>
        <v>53.550000000000004</v>
      </c>
      <c r="AE43" s="3">
        <f>[1]节奏总纲!AQ43</f>
        <v>26.775000000000002</v>
      </c>
      <c r="AG43" s="3">
        <v>40</v>
      </c>
      <c r="AH43" s="3">
        <f>[1]节奏总纲!AT43</f>
        <v>18.507309014019967</v>
      </c>
      <c r="AI43" s="3">
        <f>[1]节奏总纲!AU43</f>
        <v>14.805847211215976</v>
      </c>
      <c r="AJ43" s="3">
        <f>[1]节奏总纲!AV43</f>
        <v>11.104385408411986</v>
      </c>
      <c r="AK43" s="3">
        <f>[1]节奏总纲!AW43</f>
        <v>7.4029236056079881</v>
      </c>
      <c r="AL43" s="3">
        <f>[1]节奏总纲!AX43</f>
        <v>3.7014618028039941</v>
      </c>
      <c r="AM43" s="3"/>
      <c r="AN43" s="3">
        <v>40</v>
      </c>
      <c r="AO43" s="3">
        <f>[1]节奏总纲!BA43</f>
        <v>32.113552950216736</v>
      </c>
      <c r="AP43" s="3">
        <f>[1]节奏总纲!BB43</f>
        <v>33.487933395889513</v>
      </c>
      <c r="AQ43" s="3">
        <f>[1]节奏总纲!BC43</f>
        <v>35.309037710234961</v>
      </c>
      <c r="AR43" s="3">
        <f>[1]节奏总纲!BD43</f>
        <v>38.037513426486328</v>
      </c>
      <c r="AS43" s="3">
        <f>[1]节奏总纲!BE43</f>
        <v>42.687840061343536</v>
      </c>
    </row>
    <row r="44" spans="2:45" x14ac:dyDescent="0.2">
      <c r="B44" s="3">
        <f>[1]节奏总纲!N44</f>
        <v>51</v>
      </c>
      <c r="C44" s="3">
        <v>41</v>
      </c>
      <c r="D44" s="3">
        <f>[1]节奏总纲!P44</f>
        <v>16.148375400580683</v>
      </c>
      <c r="E44" s="3">
        <f>[1]节奏总纲!Q44</f>
        <v>14.065234973905774</v>
      </c>
      <c r="F44" s="3">
        <f>[1]节奏总纲!R44</f>
        <v>11.621985775797917</v>
      </c>
      <c r="G44" s="3">
        <f>[1]节奏总纲!S44</f>
        <v>8.6296918140703163</v>
      </c>
      <c r="H44" s="3">
        <f>[1]节奏总纲!T44</f>
        <v>4.8606609955747855</v>
      </c>
      <c r="J44" s="3">
        <v>41</v>
      </c>
      <c r="K44" s="3">
        <f>[1]节奏总纲!W44</f>
        <v>1.148375400580683</v>
      </c>
      <c r="L44" s="3">
        <f>[1]节奏总纲!X44</f>
        <v>1.006234973905773</v>
      </c>
      <c r="M44" s="3">
        <f>[1]节奏总纲!Y44</f>
        <v>0.839985775797917</v>
      </c>
      <c r="N44" s="3">
        <f>[1]节奏总纲!Z44</f>
        <v>0.62869181407031682</v>
      </c>
      <c r="O44" s="3">
        <f>[1]节奏总纲!AA44</f>
        <v>0.36066099557478548</v>
      </c>
      <c r="Q44" s="3">
        <v>41</v>
      </c>
      <c r="R44" s="3">
        <f>[1]节奏总纲!AD44</f>
        <v>53.920692243099523</v>
      </c>
      <c r="S44" s="3">
        <f>[1]节奏总纲!AE44</f>
        <v>55.899622700668843</v>
      </c>
      <c r="T44" s="3">
        <f>[1]节奏总纲!AF44</f>
        <v>58.741310361994486</v>
      </c>
      <c r="U44" s="3">
        <f>[1]节奏总纲!AG44</f>
        <v>63.10587219844583</v>
      </c>
      <c r="V44" s="3">
        <f>[1]节奏总纲!AH44</f>
        <v>71.676233707038421</v>
      </c>
      <c r="Z44" s="3">
        <v>41</v>
      </c>
      <c r="AA44" s="3">
        <f>[1]节奏总纲!AM44</f>
        <v>155.32539280599755</v>
      </c>
      <c r="AB44" s="3">
        <f>[1]节奏总纲!AN44</f>
        <v>124.26031424479805</v>
      </c>
      <c r="AC44" s="3">
        <f>[1]节奏总纲!AO44</f>
        <v>93.195235683598526</v>
      </c>
      <c r="AD44" s="3">
        <f>[1]节奏总纲!AP44</f>
        <v>62.130157122399027</v>
      </c>
      <c r="AE44" s="3">
        <f>[1]节奏总纲!AQ44</f>
        <v>31.065078561199513</v>
      </c>
      <c r="AG44" s="3">
        <v>41</v>
      </c>
      <c r="AH44" s="3">
        <f>[1]节奏总纲!AT44</f>
        <v>21.450392805997552</v>
      </c>
      <c r="AI44" s="3">
        <f>[1]节奏总纲!AU44</f>
        <v>17.160314244798045</v>
      </c>
      <c r="AJ44" s="3">
        <f>[1]节奏总纲!AV44</f>
        <v>12.870235683598523</v>
      </c>
      <c r="AK44" s="3">
        <f>[1]节奏总纲!AW44</f>
        <v>8.5801571223990223</v>
      </c>
      <c r="AL44" s="3">
        <f>[1]节奏总纲!AX44</f>
        <v>4.2900785611995111</v>
      </c>
      <c r="AM44" s="3"/>
      <c r="AN44" s="3">
        <v>41</v>
      </c>
      <c r="AO44" s="3">
        <f>[1]节奏总纲!BA44</f>
        <v>32.259282740196369</v>
      </c>
      <c r="AP44" s="3">
        <f>[1]节奏总纲!BB44</f>
        <v>33.643636131782344</v>
      </c>
      <c r="AQ44" s="3">
        <f>[1]节奏总纲!BC44</f>
        <v>35.471689136674414</v>
      </c>
      <c r="AR44" s="3">
        <f>[1]节奏总纲!BD44</f>
        <v>38.194089742081125</v>
      </c>
      <c r="AS44" s="3">
        <f>[1]节奏总纲!BE44</f>
        <v>42.861403835978855</v>
      </c>
    </row>
    <row r="45" spans="2:45" x14ac:dyDescent="0.2">
      <c r="B45" s="3">
        <f>[1]节奏总纲!N45</f>
        <v>52</v>
      </c>
      <c r="C45" s="3">
        <v>42</v>
      </c>
      <c r="D45" s="3">
        <f>[1]节奏总纲!P45</f>
        <v>17.379173679952558</v>
      </c>
      <c r="E45" s="3">
        <f>[1]节奏总纲!Q45</f>
        <v>15.182446126806555</v>
      </c>
      <c r="F45" s="3">
        <f>[1]节奏总纲!R45</f>
        <v>12.547763396925747</v>
      </c>
      <c r="G45" s="3">
        <f>[1]节奏总纲!S45</f>
        <v>9.3221887619265527</v>
      </c>
      <c r="H45" s="3">
        <f>[1]节奏总纲!T45</f>
        <v>5.2485104513456724</v>
      </c>
      <c r="J45" s="3">
        <v>42</v>
      </c>
      <c r="K45" s="3">
        <f>[1]节奏总纲!W45</f>
        <v>1.230798279371875</v>
      </c>
      <c r="L45" s="3">
        <f>[1]节奏总纲!X45</f>
        <v>1.1172111529007811</v>
      </c>
      <c r="M45" s="3">
        <f>[1]节奏总纲!Y45</f>
        <v>0.92577762112783013</v>
      </c>
      <c r="N45" s="3">
        <f>[1]节奏总纲!Z45</f>
        <v>0.69249694785623639</v>
      </c>
      <c r="O45" s="3">
        <f>[1]节奏总纲!AA45</f>
        <v>0.38784945577088692</v>
      </c>
      <c r="Q45" s="3">
        <v>42</v>
      </c>
      <c r="R45" s="3">
        <f>[1]节奏总纲!AD45</f>
        <v>54.255972994404218</v>
      </c>
      <c r="S45" s="3">
        <f>[1]节奏总纲!AE45</f>
        <v>56.238779717153008</v>
      </c>
      <c r="T45" s="3">
        <f>[1]节奏总纲!AF45</f>
        <v>59.09095196730258</v>
      </c>
      <c r="U45" s="3">
        <f>[1]节奏总纲!AG45</f>
        <v>63.434756173851497</v>
      </c>
      <c r="V45" s="3">
        <f>[1]节奏总纲!AH45</f>
        <v>72.034562459436771</v>
      </c>
      <c r="Z45" s="3">
        <v>42</v>
      </c>
      <c r="AA45" s="3">
        <f>[1]节奏总纲!AM45</f>
        <v>180.18480345945557</v>
      </c>
      <c r="AB45" s="3">
        <f>[1]节奏总纲!AN45</f>
        <v>144.14784276756447</v>
      </c>
      <c r="AC45" s="3">
        <f>[1]节奏总纲!AO45</f>
        <v>108.11088207567333</v>
      </c>
      <c r="AD45" s="3">
        <f>[1]节奏总纲!AP45</f>
        <v>72.073921383782235</v>
      </c>
      <c r="AE45" s="3">
        <f>[1]节奏总纲!AQ45</f>
        <v>36.036960691891117</v>
      </c>
      <c r="AG45" s="3">
        <v>42</v>
      </c>
      <c r="AH45" s="3">
        <f>[1]节奏总纲!AT45</f>
        <v>24.859410653458013</v>
      </c>
      <c r="AI45" s="3">
        <f>[1]节奏总纲!AU45</f>
        <v>19.887528522766416</v>
      </c>
      <c r="AJ45" s="3">
        <f>[1]节奏总纲!AV45</f>
        <v>14.915646392074805</v>
      </c>
      <c r="AK45" s="3">
        <f>[1]节奏总纲!AW45</f>
        <v>9.9437642613832082</v>
      </c>
      <c r="AL45" s="3">
        <f>[1]节奏总纲!AX45</f>
        <v>4.9718821306916041</v>
      </c>
      <c r="AM45" s="3"/>
      <c r="AN45" s="3">
        <v>42</v>
      </c>
      <c r="AO45" s="3">
        <f>[1]节奏总纲!BA45</f>
        <v>32.405012530176009</v>
      </c>
      <c r="AP45" s="3">
        <f>[1]节奏总纲!BB45</f>
        <v>33.799338867675175</v>
      </c>
      <c r="AQ45" s="3">
        <f>[1]节奏总纲!BC45</f>
        <v>35.634340563113874</v>
      </c>
      <c r="AR45" s="3">
        <f>[1]节奏总纲!BD45</f>
        <v>38.35066605767593</v>
      </c>
      <c r="AS45" s="3">
        <f>[1]节奏总纲!BE45</f>
        <v>43.030177309109042</v>
      </c>
    </row>
    <row r="46" spans="2:45" x14ac:dyDescent="0.2">
      <c r="B46" s="3">
        <f>[1]节奏总纲!N46</f>
        <v>53</v>
      </c>
      <c r="C46" s="3">
        <v>43</v>
      </c>
      <c r="D46" s="3">
        <f>[1]节奏总纲!P46</f>
        <v>18.698310613518661</v>
      </c>
      <c r="E46" s="3">
        <f>[1]节奏总纲!Q46</f>
        <v>16.338583814092605</v>
      </c>
      <c r="F46" s="3">
        <f>[1]节奏总纲!R46</f>
        <v>13.509529418267233</v>
      </c>
      <c r="G46" s="3">
        <f>[1]节奏总纲!S46</f>
        <v>10.020424657784652</v>
      </c>
      <c r="H46" s="3">
        <f>[1]节奏总纲!T46</f>
        <v>5.6394104810372276</v>
      </c>
      <c r="J46" s="3">
        <v>43</v>
      </c>
      <c r="K46" s="3">
        <f>[1]节奏总纲!W46</f>
        <v>1.319136933566103</v>
      </c>
      <c r="L46" s="3">
        <f>[1]节奏总纲!X46</f>
        <v>1.1561376872860496</v>
      </c>
      <c r="M46" s="3">
        <f>[1]节奏总纲!Y46</f>
        <v>0.96176602134148581</v>
      </c>
      <c r="N46" s="3">
        <f>[1]节奏总纲!Z46</f>
        <v>0.6982358958580992</v>
      </c>
      <c r="O46" s="3">
        <f>[1]节奏总纲!AA46</f>
        <v>0.39090002969155524</v>
      </c>
      <c r="Q46" s="3">
        <v>43</v>
      </c>
      <c r="R46" s="3">
        <f>[1]节奏总纲!AD46</f>
        <v>54.585942742481357</v>
      </c>
      <c r="S46" s="3">
        <f>[1]节奏总纲!AE46</f>
        <v>56.568265567054013</v>
      </c>
      <c r="T46" s="3">
        <f>[1]节奏总纲!AF46</f>
        <v>59.425480572843689</v>
      </c>
      <c r="U46" s="3">
        <f>[1]节奏总纲!AG46</f>
        <v>63.763640149257171</v>
      </c>
      <c r="V46" s="3">
        <f>[1]节奏总纲!AH46</f>
        <v>72.370053318329937</v>
      </c>
      <c r="Z46" s="3">
        <v>43</v>
      </c>
      <c r="AA46" s="3">
        <f>[1]节奏总纲!AM46</f>
        <v>208.99265815439742</v>
      </c>
      <c r="AB46" s="3">
        <f>[1]节奏总纲!AN46</f>
        <v>167.19412652351795</v>
      </c>
      <c r="AC46" s="3">
        <f>[1]节奏总纲!AO46</f>
        <v>125.39559489263844</v>
      </c>
      <c r="AD46" s="3">
        <f>[1]节奏总纲!AP46</f>
        <v>83.597063261758976</v>
      </c>
      <c r="AE46" s="3">
        <f>[1]节奏总纲!AQ46</f>
        <v>41.798531630879488</v>
      </c>
      <c r="AG46" s="3">
        <v>43</v>
      </c>
      <c r="AH46" s="3">
        <f>[1]节奏总纲!AT46</f>
        <v>28.807854694941852</v>
      </c>
      <c r="AI46" s="3">
        <f>[1]节奏总纲!AU46</f>
        <v>23.046283755953482</v>
      </c>
      <c r="AJ46" s="3">
        <f>[1]节奏总纲!AV46</f>
        <v>17.284712816965111</v>
      </c>
      <c r="AK46" s="3">
        <f>[1]节奏总纲!AW46</f>
        <v>11.523141877976741</v>
      </c>
      <c r="AL46" s="3">
        <f>[1]节奏总纲!AX46</f>
        <v>5.7615709389883705</v>
      </c>
      <c r="AM46" s="3"/>
      <c r="AN46" s="3">
        <v>43</v>
      </c>
      <c r="AO46" s="3">
        <f>[1]节奏总纲!BA46</f>
        <v>32.550742320155642</v>
      </c>
      <c r="AP46" s="3">
        <f>[1]节奏总纲!BB46</f>
        <v>33.955041603568006</v>
      </c>
      <c r="AQ46" s="3">
        <f>[1]节奏总纲!BC46</f>
        <v>35.796991989553327</v>
      </c>
      <c r="AR46" s="3">
        <f>[1]节奏总纲!BD46</f>
        <v>38.507242373270728</v>
      </c>
      <c r="AS46" s="3">
        <f>[1]节奏总纲!BE46</f>
        <v>43.179964142847631</v>
      </c>
    </row>
    <row r="47" spans="2:45" x14ac:dyDescent="0.2">
      <c r="B47" s="3">
        <f>[1]节奏总纲!N47</f>
        <v>54</v>
      </c>
      <c r="C47" s="3">
        <v>44</v>
      </c>
      <c r="D47" s="3">
        <f>[1]节奏总纲!P47</f>
        <v>20.112126572366307</v>
      </c>
      <c r="E47" s="3">
        <f>[1]节奏总纲!Q47</f>
        <v>17.573976198933678</v>
      </c>
      <c r="F47" s="3">
        <f>[1]节奏总纲!R47</f>
        <v>14.520955385248474</v>
      </c>
      <c r="G47" s="3">
        <f>[1]节奏总纲!S47</f>
        <v>10.768032566844921</v>
      </c>
      <c r="H47" s="3">
        <f>[1]节奏总纲!T47</f>
        <v>6.0537500982822579</v>
      </c>
      <c r="J47" s="3">
        <v>44</v>
      </c>
      <c r="K47" s="3">
        <f>[1]节奏总纲!W47</f>
        <v>1.4138159588476462</v>
      </c>
      <c r="L47" s="3">
        <f>[1]节奏总纲!X47</f>
        <v>1.2353923848410737</v>
      </c>
      <c r="M47" s="3">
        <f>[1]节奏总纲!Y47</f>
        <v>1.0114259669812409</v>
      </c>
      <c r="N47" s="3">
        <f>[1]节奏总纲!Z47</f>
        <v>0.74760790906026919</v>
      </c>
      <c r="O47" s="3">
        <f>[1]节奏总纲!AA47</f>
        <v>0.41433961724503021</v>
      </c>
      <c r="Q47" s="3">
        <v>44</v>
      </c>
      <c r="R47" s="3">
        <f>[1]节奏总纲!AD47</f>
        <v>54.915912490558505</v>
      </c>
      <c r="S47" s="3">
        <f>[1]节奏总纲!AE47</f>
        <v>56.897751416955018</v>
      </c>
      <c r="T47" s="3">
        <f>[1]节奏总纲!AF47</f>
        <v>59.760009178384806</v>
      </c>
      <c r="U47" s="3">
        <f>[1]节奏总纲!AG47</f>
        <v>64.08760696397195</v>
      </c>
      <c r="V47" s="3">
        <f>[1]节奏总纲!AH47</f>
        <v>72.705544177223089</v>
      </c>
      <c r="Z47" s="3">
        <v>44</v>
      </c>
      <c r="AA47" s="3">
        <f>[1]节奏总纲!AM47</f>
        <v>242.37342918215046</v>
      </c>
      <c r="AB47" s="3">
        <f>[1]节奏总纲!AN47</f>
        <v>193.89874334572039</v>
      </c>
      <c r="AC47" s="3">
        <f>[1]节奏总纲!AO47</f>
        <v>145.42405750929026</v>
      </c>
      <c r="AD47" s="3">
        <f>[1]节奏总纲!AP47</f>
        <v>96.949371672860195</v>
      </c>
      <c r="AE47" s="3">
        <f>[1]节奏总纲!AQ47</f>
        <v>48.474685836430098</v>
      </c>
      <c r="AG47" s="3">
        <v>44</v>
      </c>
      <c r="AH47" s="3">
        <f>[1]节奏总纲!AT47</f>
        <v>33.380771027753042</v>
      </c>
      <c r="AI47" s="3">
        <f>[1]节奏总纲!AU47</f>
        <v>26.704616822202439</v>
      </c>
      <c r="AJ47" s="3">
        <f>[1]节奏总纲!AV47</f>
        <v>20.028462616651822</v>
      </c>
      <c r="AK47" s="3">
        <f>[1]节奏总纲!AW47</f>
        <v>13.35230841110122</v>
      </c>
      <c r="AL47" s="3">
        <f>[1]节奏总纲!AX47</f>
        <v>6.6761542055506098</v>
      </c>
      <c r="AM47" s="3"/>
      <c r="AN47" s="3">
        <v>44</v>
      </c>
      <c r="AO47" s="3">
        <f>[1]节奏总纲!BA47</f>
        <v>32.696472110135275</v>
      </c>
      <c r="AP47" s="3">
        <f>[1]节奏总纲!BB47</f>
        <v>34.09469189131628</v>
      </c>
      <c r="AQ47" s="3">
        <f>[1]节奏总纲!BC47</f>
        <v>35.95964341599278</v>
      </c>
      <c r="AR47" s="3">
        <f>[1]节奏总纲!BD47</f>
        <v>38.663818688865533</v>
      </c>
      <c r="AS47" s="3">
        <f>[1]节奏总纲!BE47</f>
        <v>43.329750976586219</v>
      </c>
    </row>
    <row r="48" spans="2:45" x14ac:dyDescent="0.2">
      <c r="B48" s="3">
        <f>[1]节奏总纲!N48</f>
        <v>55</v>
      </c>
      <c r="C48" s="3">
        <v>45</v>
      </c>
      <c r="D48" s="3">
        <f>[1]节奏总纲!P48</f>
        <v>21.627416997969519</v>
      </c>
      <c r="E48" s="3">
        <f>[1]节奏总纲!Q48</f>
        <v>18.900199714525563</v>
      </c>
      <c r="F48" s="3">
        <f>[1]节奏总纲!R48</f>
        <v>15.604181364035009</v>
      </c>
      <c r="G48" s="3">
        <f>[1]节奏总纲!S48</f>
        <v>11.572830835613489</v>
      </c>
      <c r="H48" s="3">
        <f>[1]节奏总纲!T48</f>
        <v>6.49903880788984</v>
      </c>
      <c r="J48" s="3">
        <v>45</v>
      </c>
      <c r="K48" s="3">
        <f>[1]节奏总纲!W48</f>
        <v>1.5152904256032116</v>
      </c>
      <c r="L48" s="3">
        <f>[1]节奏总纲!X48</f>
        <v>1.3262235155918844</v>
      </c>
      <c r="M48" s="3">
        <f>[1]节奏总纲!Y48</f>
        <v>1.083225978786535</v>
      </c>
      <c r="N48" s="3">
        <f>[1]节奏总纲!Z48</f>
        <v>0.80479826876856819</v>
      </c>
      <c r="O48" s="3">
        <f>[1]节奏总纲!AA48</f>
        <v>0.44528870960758216</v>
      </c>
      <c r="Q48" s="3">
        <v>45</v>
      </c>
      <c r="R48" s="3">
        <f>[1]节奏总纲!AD48</f>
        <v>55.229416240679981</v>
      </c>
      <c r="S48" s="3">
        <f>[1]节奏总纲!AE48</f>
        <v>57.218966664386244</v>
      </c>
      <c r="T48" s="3">
        <f>[1]节奏总纲!AF48</f>
        <v>60.086674688654931</v>
      </c>
      <c r="U48" s="3">
        <f>[1]节奏总纲!AG48</f>
        <v>64.399012521055653</v>
      </c>
      <c r="V48" s="3">
        <f>[1]节奏总纲!AH48</f>
        <v>73.037155126421851</v>
      </c>
      <c r="Z48" s="3">
        <v>45</v>
      </c>
      <c r="AA48" s="3">
        <f>[1]节奏总纲!AM48</f>
        <v>281.05</v>
      </c>
      <c r="AB48" s="3">
        <f>[1]节奏总纲!AN48</f>
        <v>224.84000000000003</v>
      </c>
      <c r="AC48" s="3">
        <f>[1]节奏总纲!AO48</f>
        <v>168.63</v>
      </c>
      <c r="AD48" s="3">
        <f>[1]节奏总纲!AP48</f>
        <v>112.42000000000002</v>
      </c>
      <c r="AE48" s="3">
        <f>[1]节奏总纲!AQ48</f>
        <v>56.210000000000008</v>
      </c>
      <c r="AG48" s="3">
        <v>45</v>
      </c>
      <c r="AH48" s="3">
        <f>[1]节奏总纲!AT48</f>
        <v>38.676570817849552</v>
      </c>
      <c r="AI48" s="3">
        <f>[1]节奏总纲!AU48</f>
        <v>30.941256654279641</v>
      </c>
      <c r="AJ48" s="3">
        <f>[1]节奏总纲!AV48</f>
        <v>23.205942490709731</v>
      </c>
      <c r="AK48" s="3">
        <f>[1]节奏总纲!AW48</f>
        <v>15.470628327139821</v>
      </c>
      <c r="AL48" s="3">
        <f>[1]节奏总纲!AX48</f>
        <v>7.7353141635699103</v>
      </c>
      <c r="AM48" s="3"/>
      <c r="AN48" s="3">
        <v>45</v>
      </c>
      <c r="AO48" s="3">
        <f>[1]节奏总纲!BA48</f>
        <v>32.842201900114915</v>
      </c>
      <c r="AP48" s="3">
        <f>[1]节奏总纲!BB48</f>
        <v>34.227825436710944</v>
      </c>
      <c r="AQ48" s="3">
        <f>[1]节奏总纲!BC48</f>
        <v>36.105477566569242</v>
      </c>
      <c r="AR48" s="3">
        <f>[1]节奏总纲!BD48</f>
        <v>38.82039500446033</v>
      </c>
      <c r="AS48" s="3">
        <f>[1]节奏总纲!BE48</f>
        <v>43.479537810324807</v>
      </c>
    </row>
    <row r="49" spans="2:45" x14ac:dyDescent="0.2">
      <c r="B49" s="3">
        <f>[1]节奏总纲!N49</f>
        <v>56</v>
      </c>
      <c r="C49" s="3">
        <v>46</v>
      </c>
      <c r="D49" s="3">
        <f>[1]节奏总纲!P49</f>
        <v>23.251465064166357</v>
      </c>
      <c r="E49" s="3">
        <f>[1]节奏总纲!Q49</f>
        <v>20.310154733549314</v>
      </c>
      <c r="F49" s="3">
        <f>[1]节奏总纲!R49</f>
        <v>16.757330871744692</v>
      </c>
      <c r="G49" s="3">
        <f>[1]节奏总纲!S49</f>
        <v>12.425582930290501</v>
      </c>
      <c r="H49" s="3">
        <f>[1]节奏总纲!T49</f>
        <v>6.9545132006921566</v>
      </c>
      <c r="J49" s="3">
        <v>46</v>
      </c>
      <c r="K49" s="3">
        <f>[1]节奏总纲!W49</f>
        <v>1.6240480661968384</v>
      </c>
      <c r="L49" s="3">
        <f>[1]节奏总纲!X49</f>
        <v>1.4099550190237515</v>
      </c>
      <c r="M49" s="3">
        <f>[1]节奏总纲!Y49</f>
        <v>1.1531495077096832</v>
      </c>
      <c r="N49" s="3">
        <f>[1]节奏总纲!Z49</f>
        <v>0.85275209467701174</v>
      </c>
      <c r="O49" s="3">
        <f>[1]节奏总纲!AA49</f>
        <v>0.45547439280231661</v>
      </c>
      <c r="Q49" s="3">
        <v>46</v>
      </c>
      <c r="R49" s="3">
        <f>[1]节奏总纲!AD49</f>
        <v>55.537288901845052</v>
      </c>
      <c r="S49" s="3">
        <f>[1]节奏总纲!AE49</f>
        <v>57.53646043868428</v>
      </c>
      <c r="T49" s="3">
        <f>[1]节奏总纲!AF49</f>
        <v>60.393379177879737</v>
      </c>
      <c r="U49" s="3">
        <f>[1]节奏总纲!AG49</f>
        <v>64.710418078139355</v>
      </c>
      <c r="V49" s="3">
        <f>[1]节奏总纲!AH49</f>
        <v>73.340924940105893</v>
      </c>
      <c r="Z49" s="3">
        <v>46</v>
      </c>
      <c r="AA49" s="3">
        <f>[1]节奏总纲!AM49</f>
        <v>325.85912455595718</v>
      </c>
      <c r="AB49" s="3">
        <f>[1]节奏总纲!AN49</f>
        <v>260.68729964476574</v>
      </c>
      <c r="AC49" s="3">
        <f>[1]节奏总纲!AO49</f>
        <v>195.51547473357431</v>
      </c>
      <c r="AD49" s="3">
        <f>[1]节奏总纲!AP49</f>
        <v>130.34364982238287</v>
      </c>
      <c r="AE49" s="3">
        <f>[1]节奏总纲!AQ49</f>
        <v>65.171824911191436</v>
      </c>
      <c r="AG49" s="3">
        <v>46</v>
      </c>
      <c r="AH49" s="3">
        <f>[1]节奏总纲!AT49</f>
        <v>44.809124555957169</v>
      </c>
      <c r="AI49" s="3">
        <f>[1]节奏总纲!AU49</f>
        <v>35.847299644765712</v>
      </c>
      <c r="AJ49" s="3">
        <f>[1]节奏总纲!AV49</f>
        <v>26.885474733574313</v>
      </c>
      <c r="AK49" s="3">
        <f>[1]节奏总纲!AW49</f>
        <v>17.923649822382856</v>
      </c>
      <c r="AL49" s="3">
        <f>[1]节奏总纲!AX49</f>
        <v>8.9618249111914281</v>
      </c>
      <c r="AM49" s="3"/>
      <c r="AN49" s="3">
        <v>46</v>
      </c>
      <c r="AO49" s="3">
        <f>[1]节奏总纲!BA49</f>
        <v>32.987931690094548</v>
      </c>
      <c r="AP49" s="3">
        <f>[1]节奏总纲!BB49</f>
        <v>34.360958982105608</v>
      </c>
      <c r="AQ49" s="3">
        <f>[1]节奏总纲!BC49</f>
        <v>36.245762114295424</v>
      </c>
      <c r="AR49" s="3">
        <f>[1]节奏总纲!BD49</f>
        <v>38.976971320055128</v>
      </c>
      <c r="AS49" s="3">
        <f>[1]节奏总纲!BE49</f>
        <v>43.629324644063402</v>
      </c>
    </row>
    <row r="50" spans="2:45" x14ac:dyDescent="0.2">
      <c r="B50" s="3">
        <f>[1]节奏总纲!N50</f>
        <v>57</v>
      </c>
      <c r="C50" s="3">
        <v>47</v>
      </c>
      <c r="D50" s="3">
        <f>[1]节奏总纲!P50</f>
        <v>24.992076683399535</v>
      </c>
      <c r="E50" s="3">
        <f>[1]节奏总纲!Q50</f>
        <v>21.823081359944474</v>
      </c>
      <c r="F50" s="3">
        <f>[1]节奏总纲!R50</f>
        <v>17.996794419716004</v>
      </c>
      <c r="G50" s="3">
        <f>[1]节奏总纲!S50</f>
        <v>13.335772118261991</v>
      </c>
      <c r="H50" s="3">
        <f>[1]节奏总纲!T50</f>
        <v>7.4426404363163821</v>
      </c>
      <c r="J50" s="3">
        <v>47</v>
      </c>
      <c r="K50" s="3">
        <f>[1]节奏总纲!W50</f>
        <v>1.740611619233178</v>
      </c>
      <c r="L50" s="3">
        <f>[1]节奏总纲!X50</f>
        <v>1.51292662639516</v>
      </c>
      <c r="M50" s="3">
        <f>[1]节奏总纲!Y50</f>
        <v>1.2394635479713116</v>
      </c>
      <c r="N50" s="3">
        <f>[1]节奏总纲!Z50</f>
        <v>0.91018918797148984</v>
      </c>
      <c r="O50" s="3">
        <f>[1]节奏总纲!AA50</f>
        <v>0.48812723562422544</v>
      </c>
      <c r="Q50" s="3">
        <v>47</v>
      </c>
      <c r="R50" s="3">
        <f>[1]节奏总纲!AD50</f>
        <v>55.845161563010116</v>
      </c>
      <c r="S50" s="3">
        <f>[1]节奏总纲!AE50</f>
        <v>57.853954212982316</v>
      </c>
      <c r="T50" s="3">
        <f>[1]节奏总纲!AF50</f>
        <v>60.700083667104536</v>
      </c>
      <c r="U50" s="3">
        <f>[1]节奏总纲!AG50</f>
        <v>65.021675833900701</v>
      </c>
      <c r="V50" s="3">
        <f>[1]节奏总纲!AH50</f>
        <v>73.644694753789935</v>
      </c>
      <c r="Z50" s="3">
        <v>47</v>
      </c>
      <c r="AA50" s="3">
        <f>[1]节奏总纲!AM50</f>
        <v>377.76930817680426</v>
      </c>
      <c r="AB50" s="3">
        <f>[1]节奏总纲!AN50</f>
        <v>302.21544654144344</v>
      </c>
      <c r="AC50" s="3">
        <f>[1]节奏总纲!AO50</f>
        <v>226.66158490608254</v>
      </c>
      <c r="AD50" s="3">
        <f>[1]节奏总纲!AP50</f>
        <v>151.10772327072172</v>
      </c>
      <c r="AE50" s="3">
        <f>[1]节奏总纲!AQ50</f>
        <v>75.55386163536086</v>
      </c>
      <c r="AG50" s="3">
        <v>47</v>
      </c>
      <c r="AH50" s="3">
        <f>[1]节奏总纲!AT50</f>
        <v>51.910183620847079</v>
      </c>
      <c r="AI50" s="3">
        <f>[1]节奏总纲!AU50</f>
        <v>41.528146896677697</v>
      </c>
      <c r="AJ50" s="3">
        <f>[1]节奏总纲!AV50</f>
        <v>31.14611017250823</v>
      </c>
      <c r="AK50" s="3">
        <f>[1]节奏总纲!AW50</f>
        <v>20.764073448338848</v>
      </c>
      <c r="AL50" s="3">
        <f>[1]节奏总纲!AX50</f>
        <v>10.382036724169424</v>
      </c>
      <c r="AM50" s="3"/>
      <c r="AN50" s="3">
        <v>47</v>
      </c>
      <c r="AO50" s="3">
        <f>[1]节奏总纲!BA50</f>
        <v>33.114246829746719</v>
      </c>
      <c r="AP50" s="3">
        <f>[1]节奏总纲!BB50</f>
        <v>34.494092527500278</v>
      </c>
      <c r="AQ50" s="3">
        <f>[1]节奏总纲!BC50</f>
        <v>36.386046662021599</v>
      </c>
      <c r="AR50" s="3">
        <f>[1]节奏总纲!BD50</f>
        <v>39.115214427575864</v>
      </c>
      <c r="AS50" s="3">
        <f>[1]节奏总纲!BE50</f>
        <v>43.77911147780199</v>
      </c>
    </row>
    <row r="51" spans="2:45" x14ac:dyDescent="0.2">
      <c r="B51" s="3">
        <f>[1]节奏总纲!N51</f>
        <v>58</v>
      </c>
      <c r="C51" s="3">
        <v>48</v>
      </c>
      <c r="D51" s="3">
        <f>[1]节奏总纲!P51</f>
        <v>26.857618025475972</v>
      </c>
      <c r="E51" s="3">
        <f>[1]节奏总纲!Q51</f>
        <v>23.425214441820142</v>
      </c>
      <c r="F51" s="3">
        <f>[1]节奏总纲!R51</f>
        <v>19.329427692935056</v>
      </c>
      <c r="G51" s="3">
        <f>[1]节奏总纲!S51</f>
        <v>14.269452456935383</v>
      </c>
      <c r="H51" s="3">
        <f>[1]节奏总纲!T51</f>
        <v>7.9605979827510778</v>
      </c>
      <c r="J51" s="3">
        <v>48</v>
      </c>
      <c r="K51" s="3">
        <f>[1]节奏总纲!W51</f>
        <v>1.8655413420764368</v>
      </c>
      <c r="L51" s="3">
        <f>[1]节奏总纲!X51</f>
        <v>1.6021330818756674</v>
      </c>
      <c r="M51" s="3">
        <f>[1]节奏总纲!Y51</f>
        <v>1.3326332732190522</v>
      </c>
      <c r="N51" s="3">
        <f>[1]节奏总纲!Z51</f>
        <v>0.93368033867339228</v>
      </c>
      <c r="O51" s="3">
        <f>[1]节奏总纲!AA51</f>
        <v>0.51795754643469571</v>
      </c>
      <c r="Q51" s="3">
        <v>48</v>
      </c>
      <c r="R51" s="3">
        <f>[1]节奏总纲!AD51</f>
        <v>56.142785979989682</v>
      </c>
      <c r="S51" s="3">
        <f>[1]节奏总纲!AE51</f>
        <v>58.155157256402767</v>
      </c>
      <c r="T51" s="3">
        <f>[1]节奏总纲!AF51</f>
        <v>61.006268532239034</v>
      </c>
      <c r="U51" s="3">
        <f>[1]节奏总纲!AG51</f>
        <v>65.330972386106993</v>
      </c>
      <c r="V51" s="3">
        <f>[1]节奏总纲!AH51</f>
        <v>73.948464567473962</v>
      </c>
      <c r="Z51" s="3">
        <v>48</v>
      </c>
      <c r="AA51" s="3">
        <f>[1]节奏总纲!AM51</f>
        <v>437.90148836012787</v>
      </c>
      <c r="AB51" s="3">
        <f>[1]节奏总纲!AN51</f>
        <v>350.32119068810232</v>
      </c>
      <c r="AC51" s="3">
        <f>[1]节奏总纲!AO51</f>
        <v>262.74089301607671</v>
      </c>
      <c r="AD51" s="3">
        <f>[1]节奏总纲!AP51</f>
        <v>175.16059534405116</v>
      </c>
      <c r="AE51" s="3">
        <f>[1]节奏总纲!AQ51</f>
        <v>87.58029767202558</v>
      </c>
      <c r="AG51" s="3">
        <v>48</v>
      </c>
      <c r="AH51" s="3">
        <f>[1]节奏总纲!AT51</f>
        <v>60.132180183323612</v>
      </c>
      <c r="AI51" s="3">
        <f>[1]节奏总纲!AU51</f>
        <v>48.105744146658878</v>
      </c>
      <c r="AJ51" s="3">
        <f>[1]节奏总纲!AV51</f>
        <v>36.079308109994173</v>
      </c>
      <c r="AK51" s="3">
        <f>[1]节奏总纲!AW51</f>
        <v>24.052872073329439</v>
      </c>
      <c r="AL51" s="3">
        <f>[1]节奏总纲!AX51</f>
        <v>12.02643603666472</v>
      </c>
      <c r="AM51" s="3"/>
      <c r="AN51" s="3">
        <v>48</v>
      </c>
      <c r="AO51" s="3">
        <f>[1]节奏总纲!BA51</f>
        <v>33.238809018460984</v>
      </c>
      <c r="AP51" s="3">
        <f>[1]节奏总纲!BB51</f>
        <v>34.627226072894942</v>
      </c>
      <c r="AQ51" s="3">
        <f>[1]节奏总纲!BC51</f>
        <v>36.526331209747774</v>
      </c>
      <c r="AR51" s="3">
        <f>[1]节奏总纲!BD51</f>
        <v>39.250296194358178</v>
      </c>
      <c r="AS51" s="3">
        <f>[1]节奏总纲!BE51</f>
        <v>43.928898311540578</v>
      </c>
    </row>
    <row r="52" spans="2:45" x14ac:dyDescent="0.2">
      <c r="B52" s="3">
        <f>[1]节奏总纲!N52</f>
        <v>59</v>
      </c>
      <c r="C52" s="3">
        <v>49</v>
      </c>
      <c r="D52" s="3">
        <f>[1]节奏总纲!P52</f>
        <v>28.857055729177837</v>
      </c>
      <c r="E52" s="3">
        <f>[1]节奏总纲!Q52</f>
        <v>25.166238301415991</v>
      </c>
      <c r="F52" s="3">
        <f>[1]节奏总纲!R52</f>
        <v>20.719366013549685</v>
      </c>
      <c r="G52" s="3">
        <f>[1]节奏总纲!S52</f>
        <v>15.268268186307994</v>
      </c>
      <c r="H52" s="3">
        <f>[1]节奏总纲!T52</f>
        <v>8.5474599069824766</v>
      </c>
      <c r="J52" s="3">
        <v>49</v>
      </c>
      <c r="K52" s="3">
        <f>[1]节奏总纲!W52</f>
        <v>1.9994377037018651</v>
      </c>
      <c r="L52" s="3">
        <f>[1]节奏总纲!X52</f>
        <v>1.7410238595958489</v>
      </c>
      <c r="M52" s="3">
        <f>[1]节奏总纲!Y52</f>
        <v>1.389938320614629</v>
      </c>
      <c r="N52" s="3">
        <f>[1]节奏总纲!Z52</f>
        <v>0.99881572937261076</v>
      </c>
      <c r="O52" s="3">
        <f>[1]节奏总纲!AA52</f>
        <v>0.58686192423139882</v>
      </c>
      <c r="Q52" s="3">
        <v>49</v>
      </c>
      <c r="R52" s="3">
        <f>[1]节奏总纲!AD52</f>
        <v>56.430041330048923</v>
      </c>
      <c r="S52" s="3">
        <f>[1]节奏总纲!AE52</f>
        <v>58.442483247955479</v>
      </c>
      <c r="T52" s="3">
        <f>[1]节奏总纲!AF52</f>
        <v>61.289495211956165</v>
      </c>
      <c r="U52" s="3">
        <f>[1]节奏总纲!AG52</f>
        <v>65.640268938313284</v>
      </c>
      <c r="V52" s="3">
        <f>[1]节奏总纲!AH52</f>
        <v>74.231558509323534</v>
      </c>
      <c r="Z52" s="3">
        <v>49</v>
      </c>
      <c r="AA52" s="3">
        <f>[1]节奏总纲!AM52</f>
        <v>507.55295278468168</v>
      </c>
      <c r="AB52" s="3">
        <f>[1]节奏总纲!AN52</f>
        <v>406.04236222774534</v>
      </c>
      <c r="AC52" s="3">
        <f>[1]节奏总纲!AO52</f>
        <v>304.53177167080901</v>
      </c>
      <c r="AD52" s="3">
        <f>[1]节奏总纲!AP52</f>
        <v>203.02118111387267</v>
      </c>
      <c r="AE52" s="3">
        <f>[1]节奏总纲!AQ52</f>
        <v>101.51059055693634</v>
      </c>
      <c r="AG52" s="3">
        <v>49</v>
      </c>
      <c r="AH52" s="3">
        <f>[1]节奏总纲!AT52</f>
        <v>69.651464424553808</v>
      </c>
      <c r="AI52" s="3">
        <f>[1]节奏总纲!AU52</f>
        <v>55.721171539643024</v>
      </c>
      <c r="AJ52" s="3">
        <f>[1]节奏总纲!AV52</f>
        <v>41.790878654732296</v>
      </c>
      <c r="AK52" s="3">
        <f>[1]节奏总纲!AW52</f>
        <v>27.860585769821512</v>
      </c>
      <c r="AL52" s="3">
        <f>[1]节奏总纲!AX52</f>
        <v>13.930292884910756</v>
      </c>
      <c r="AM52" s="3"/>
      <c r="AN52" s="3">
        <v>49</v>
      </c>
      <c r="AO52" s="3">
        <f>[1]节奏总纲!BA52</f>
        <v>33.363371207175248</v>
      </c>
      <c r="AP52" s="3">
        <f>[1]节奏总纲!BB52</f>
        <v>34.760359618289606</v>
      </c>
      <c r="AQ52" s="3">
        <f>[1]节奏总纲!BC52</f>
        <v>36.666615757473956</v>
      </c>
      <c r="AR52" s="3">
        <f>[1]节奏总纲!BD52</f>
        <v>39.385377961140485</v>
      </c>
      <c r="AS52" s="3">
        <f>[1]节奏总纲!BE52</f>
        <v>44.067911160744309</v>
      </c>
    </row>
    <row r="53" spans="2:45" x14ac:dyDescent="0.2">
      <c r="B53" s="3">
        <f>[1]节奏总纲!N53</f>
        <v>60</v>
      </c>
      <c r="C53" s="3">
        <v>50</v>
      </c>
      <c r="D53" s="3">
        <f>[1]节奏总纲!P53</f>
        <v>31</v>
      </c>
      <c r="E53" s="3">
        <f>[1]节奏总纲!Q53</f>
        <v>27.0351</v>
      </c>
      <c r="F53" s="3">
        <f>[1]节奏总纲!R53</f>
        <v>22.205300000000001</v>
      </c>
      <c r="G53" s="3">
        <f>[1]节奏总纲!S53</f>
        <v>16.386599999999998</v>
      </c>
      <c r="H53" s="3">
        <f>[1]节奏总纲!T53</f>
        <v>9.1883999999999997</v>
      </c>
      <c r="J53" s="3">
        <v>50</v>
      </c>
      <c r="K53" s="3">
        <f>[1]节奏总纲!W53</f>
        <v>2.1429442708221629</v>
      </c>
      <c r="L53" s="3">
        <f>[1]节奏总纲!X53</f>
        <v>1.8688616985840092</v>
      </c>
      <c r="M53" s="3">
        <f>[1]节奏总纲!Y53</f>
        <v>1.4859339864503163</v>
      </c>
      <c r="N53" s="3">
        <f>[1]节奏总纲!Z53</f>
        <v>1.118331813692004</v>
      </c>
      <c r="O53" s="3">
        <f>[1]节奏总纲!AA53</f>
        <v>0.64094009301752308</v>
      </c>
      <c r="Q53" s="3">
        <v>50</v>
      </c>
      <c r="R53" s="3">
        <f>[1]节奏总纲!AD53</f>
        <v>56.717296680108156</v>
      </c>
      <c r="S53" s="3">
        <f>[1]节奏总纲!AE53</f>
        <v>58.729809239508185</v>
      </c>
      <c r="T53" s="3">
        <f>[1]节奏总纲!AF53</f>
        <v>61.572721891673297</v>
      </c>
      <c r="U53" s="3">
        <f>[1]节奏总纲!AG53</f>
        <v>65.949565490519575</v>
      </c>
      <c r="V53" s="3">
        <f>[1]节奏总纲!AH53</f>
        <v>74.51042804689898</v>
      </c>
      <c r="Z53" s="3">
        <v>50</v>
      </c>
      <c r="AA53" s="3">
        <f>[1]节奏总纲!AM53</f>
        <v>588.22499999999991</v>
      </c>
      <c r="AB53" s="3">
        <f>[1]节奏总纲!AN53</f>
        <v>470.57999999999993</v>
      </c>
      <c r="AC53" s="3">
        <f>[1]节奏总纲!AO53</f>
        <v>352.93499999999995</v>
      </c>
      <c r="AD53" s="3">
        <f>[1]节奏总纲!AP53</f>
        <v>235.28999999999996</v>
      </c>
      <c r="AE53" s="3">
        <f>[1]节奏总纲!AQ53</f>
        <v>117.64499999999998</v>
      </c>
      <c r="AG53" s="3">
        <v>50</v>
      </c>
      <c r="AH53" s="3">
        <f>[1]节奏总纲!AT53</f>
        <v>80.67204721531823</v>
      </c>
      <c r="AI53" s="3">
        <f>[1]节奏总纲!AU53</f>
        <v>64.537637772254584</v>
      </c>
      <c r="AJ53" s="3">
        <f>[1]节奏总纲!AV53</f>
        <v>48.403228329190938</v>
      </c>
      <c r="AK53" s="3">
        <f>[1]节奏总纲!AW53</f>
        <v>32.268818886127292</v>
      </c>
      <c r="AL53" s="3">
        <f>[1]节奏总纲!AX53</f>
        <v>16.134409443063646</v>
      </c>
      <c r="AM53" s="3"/>
      <c r="AN53" s="3">
        <v>50</v>
      </c>
      <c r="AO53" s="3">
        <f>[1]节奏总纲!BA53</f>
        <v>33.487933395889513</v>
      </c>
      <c r="AP53" s="3">
        <f>[1]节奏总纲!BB53</f>
        <v>34.893493163684269</v>
      </c>
      <c r="AQ53" s="3">
        <f>[1]节奏总纲!BC53</f>
        <v>36.806900305200131</v>
      </c>
      <c r="AR53" s="3">
        <f>[1]节奏总纲!BD53</f>
        <v>39.520459727922798</v>
      </c>
      <c r="AS53" s="3">
        <f>[1]节奏总纲!BE53</f>
        <v>44.197188392263818</v>
      </c>
    </row>
    <row r="54" spans="2:45" x14ac:dyDescent="0.2">
      <c r="B54" s="3">
        <f>[1]节奏总纲!N54</f>
        <v>61</v>
      </c>
      <c r="C54" s="3">
        <v>51</v>
      </c>
      <c r="D54" s="3">
        <f>[1]节奏总纲!P54</f>
        <v>33.296750801161366</v>
      </c>
      <c r="E54" s="3">
        <f>[1]节奏总纲!Q54</f>
        <v>28.928217096048996</v>
      </c>
      <c r="F54" s="3">
        <f>[1]节奏总纲!R54</f>
        <v>23.783869097269566</v>
      </c>
      <c r="G54" s="3">
        <f>[1]节奏总纲!S54</f>
        <v>17.587343773173433</v>
      </c>
      <c r="H54" s="3">
        <f>[1]节奏总纲!T54</f>
        <v>9.8458492119034169</v>
      </c>
      <c r="J54" s="3">
        <v>51</v>
      </c>
      <c r="K54" s="3">
        <f>[1]节奏总纲!W54</f>
        <v>2.296750801161366</v>
      </c>
      <c r="L54" s="3">
        <f>[1]节奏总纲!X54</f>
        <v>1.8931170960489965</v>
      </c>
      <c r="M54" s="3">
        <f>[1]节奏总纲!Y54</f>
        <v>1.5785690972695647</v>
      </c>
      <c r="N54" s="3">
        <f>[1]节奏总纲!Z54</f>
        <v>1.2007437731734356</v>
      </c>
      <c r="O54" s="3">
        <f>[1]节奏总纲!AA54</f>
        <v>0.65744921190341721</v>
      </c>
      <c r="Q54" s="3">
        <v>51</v>
      </c>
      <c r="R54" s="3">
        <f>[1]节奏总纲!AD54</f>
        <v>57.004247194324648</v>
      </c>
      <c r="S54" s="3">
        <f>[1]节奏总纲!AE54</f>
        <v>59.016342740868758</v>
      </c>
      <c r="T54" s="3">
        <f>[1]节奏总纲!AF54</f>
        <v>61.855948571390428</v>
      </c>
      <c r="U54" s="3">
        <f>[1]节奏总纲!AG54</f>
        <v>66.241691764589476</v>
      </c>
      <c r="V54" s="3">
        <f>[1]节奏总纲!AH54</f>
        <v>74.789297584474426</v>
      </c>
      <c r="Z54" s="3">
        <v>51</v>
      </c>
      <c r="AA54" s="3">
        <f>[1]节奏总纲!AM54</f>
        <v>681.65492699983838</v>
      </c>
      <c r="AB54" s="3">
        <f>[1]节奏总纲!AN54</f>
        <v>545.32394159987075</v>
      </c>
      <c r="AC54" s="3">
        <f>[1]节奏总纲!AO54</f>
        <v>408.99295619990301</v>
      </c>
      <c r="AD54" s="3">
        <f>[1]节奏总纲!AP54</f>
        <v>272.66197079993537</v>
      </c>
      <c r="AE54" s="3">
        <f>[1]节奏总纲!AQ54</f>
        <v>136.33098539996769</v>
      </c>
      <c r="AG54" s="3">
        <v>51</v>
      </c>
      <c r="AH54" s="3">
        <f>[1]节奏总纲!AT54</f>
        <v>93.429926999838472</v>
      </c>
      <c r="AI54" s="3">
        <f>[1]节奏总纲!AU54</f>
        <v>74.743941599870823</v>
      </c>
      <c r="AJ54" s="3">
        <f>[1]节奏总纲!AV54</f>
        <v>56.05795619990306</v>
      </c>
      <c r="AK54" s="3">
        <f>[1]节奏总纲!AW54</f>
        <v>37.371970799935411</v>
      </c>
      <c r="AL54" s="3">
        <f>[1]节奏总纲!AX54</f>
        <v>18.685985399967706</v>
      </c>
      <c r="AN54" s="3">
        <v>51</v>
      </c>
      <c r="AO54" s="3">
        <f>[1]节奏总纲!BA54</f>
        <v>33.612495584603778</v>
      </c>
      <c r="AP54" s="3">
        <f>[1]节奏总纲!BB54</f>
        <v>35.024397713965918</v>
      </c>
      <c r="AQ54" s="3">
        <f>[1]节奏总纲!BC54</f>
        <v>36.947184852926306</v>
      </c>
      <c r="AR54" s="3">
        <f>[1]节奏总纲!BD54</f>
        <v>39.655541494705105</v>
      </c>
      <c r="AS54" s="3">
        <f>[1]节奏总纲!BE54</f>
        <v>44.326465623783335</v>
      </c>
    </row>
    <row r="55" spans="2:45" x14ac:dyDescent="0.2">
      <c r="B55" s="3">
        <f>[1]节奏总纲!N55</f>
        <v>62</v>
      </c>
      <c r="C55" s="3">
        <v>52</v>
      </c>
      <c r="D55" s="3">
        <f>[1]节奏总纲!P55</f>
        <v>35.758347359905123</v>
      </c>
      <c r="E55" s="3">
        <f>[1]节奏总纲!Q55</f>
        <v>31.081155525229534</v>
      </c>
      <c r="F55" s="3">
        <f>[1]节奏总纲!R55</f>
        <v>25.606552544428059</v>
      </c>
      <c r="G55" s="3">
        <f>[1]节奏总纲!S55</f>
        <v>18.930469092333773</v>
      </c>
      <c r="H55" s="3">
        <f>[1]节奏总纲!T55</f>
        <v>10.570167479587953</v>
      </c>
      <c r="J55" s="3">
        <v>52</v>
      </c>
      <c r="K55" s="3">
        <f>[1]节奏总纲!W55</f>
        <v>2.4615965587437572</v>
      </c>
      <c r="L55" s="3">
        <f>[1]节奏总纲!X55</f>
        <v>2.1529384291805371</v>
      </c>
      <c r="M55" s="3">
        <f>[1]节奏总纲!Y55</f>
        <v>1.822683447158493</v>
      </c>
      <c r="N55" s="3">
        <f>[1]节奏总纲!Z55</f>
        <v>1.3431253191603396</v>
      </c>
      <c r="O55" s="3">
        <f>[1]节奏总纲!AA55</f>
        <v>0.72431826768453611</v>
      </c>
      <c r="Q55" s="3">
        <v>52</v>
      </c>
      <c r="R55" s="3">
        <f>[1]节奏总纲!AD55</f>
        <v>57.27226591292537</v>
      </c>
      <c r="S55" s="3">
        <f>[1]节奏总纲!AE55</f>
        <v>59.290380144164828</v>
      </c>
      <c r="T55" s="3">
        <f>[1]节奏总纲!AF55</f>
        <v>62.130298748930763</v>
      </c>
      <c r="U55" s="3">
        <f>[1]节奏总纲!AG55</f>
        <v>66.530472725664353</v>
      </c>
      <c r="V55" s="3">
        <f>[1]节奏总纲!AH55</f>
        <v>75.062532510920803</v>
      </c>
      <c r="Z55" s="3">
        <v>52</v>
      </c>
      <c r="AA55" s="3">
        <f>[1]节奏总纲!AM55</f>
        <v>789.85301886939453</v>
      </c>
      <c r="AB55" s="3">
        <f>[1]节奏总纲!AN55</f>
        <v>631.88241509551563</v>
      </c>
      <c r="AC55" s="3">
        <f>[1]节奏总纲!AO55</f>
        <v>473.91181132163672</v>
      </c>
      <c r="AD55" s="3">
        <f>[1]节奏总纲!AP55</f>
        <v>315.94120754775781</v>
      </c>
      <c r="AE55" s="3">
        <f>[1]节奏总纲!AQ55</f>
        <v>157.97060377387891</v>
      </c>
      <c r="AG55" s="3">
        <v>52</v>
      </c>
      <c r="AH55" s="3">
        <f>[1]节奏总纲!AT55</f>
        <v>108.19809186955615</v>
      </c>
      <c r="AI55" s="3">
        <f>[1]节奏总纲!AU55</f>
        <v>86.558473495644876</v>
      </c>
      <c r="AJ55" s="3">
        <f>[1]节奏总纲!AV55</f>
        <v>64.918855121733714</v>
      </c>
      <c r="AK55" s="3">
        <f>[1]节奏总纲!AW55</f>
        <v>43.279236747822438</v>
      </c>
      <c r="AL55" s="3">
        <f>[1]节奏总纲!AX55</f>
        <v>21.639618373911219</v>
      </c>
      <c r="AN55" s="3">
        <v>52</v>
      </c>
      <c r="AO55" s="3">
        <f>[1]节奏总纲!BA55</f>
        <v>33.737057773318043</v>
      </c>
      <c r="AP55" s="3">
        <f>[1]节奏总纲!BB55</f>
        <v>35.146386283795508</v>
      </c>
      <c r="AQ55" s="3">
        <f>[1]节奏总纲!BC55</f>
        <v>37.075448197698059</v>
      </c>
      <c r="AR55" s="3">
        <f>[1]节奏总纲!BD55</f>
        <v>39.790623261487418</v>
      </c>
      <c r="AS55" s="3">
        <f>[1]节奏总纲!BE55</f>
        <v>44.455742855302844</v>
      </c>
    </row>
    <row r="56" spans="2:45" x14ac:dyDescent="0.2">
      <c r="B56" s="3">
        <f>[1]节奏总纲!N56</f>
        <v>63</v>
      </c>
      <c r="C56" s="3">
        <v>53</v>
      </c>
      <c r="D56" s="3">
        <f>[1]节奏总纲!P56</f>
        <v>38.396621227037308</v>
      </c>
      <c r="E56" s="3">
        <f>[1]节奏总纲!Q56</f>
        <v>33.42809844025868</v>
      </c>
      <c r="F56" s="3">
        <f>[1]节奏总纲!R56</f>
        <v>27.5802930273809</v>
      </c>
      <c r="G56" s="3">
        <f>[1]节奏总纲!S56</f>
        <v>20.319491953348145</v>
      </c>
      <c r="H56" s="3">
        <f>[1]节奏总纲!T56</f>
        <v>11.338522248344118</v>
      </c>
      <c r="J56" s="3">
        <v>53</v>
      </c>
      <c r="K56" s="3">
        <f>[1]节奏总纲!W56</f>
        <v>2.6382738671321846</v>
      </c>
      <c r="L56" s="3">
        <f>[1]节奏总纲!X56</f>
        <v>2.3469429150291461</v>
      </c>
      <c r="M56" s="3">
        <f>[1]节奏总纲!Y56</f>
        <v>1.9737404829528415</v>
      </c>
      <c r="N56" s="3">
        <f>[1]节奏总纲!Z56</f>
        <v>1.3890228610143716</v>
      </c>
      <c r="O56" s="3">
        <f>[1]节奏总纲!AA56</f>
        <v>0.76835476875616493</v>
      </c>
      <c r="Q56" s="3">
        <v>53</v>
      </c>
      <c r="R56" s="3">
        <f>[1]节奏总纲!AD56</f>
        <v>57.540284631526099</v>
      </c>
      <c r="S56" s="3">
        <f>[1]节奏总纲!AE56</f>
        <v>59.564417547460899</v>
      </c>
      <c r="T56" s="3">
        <f>[1]节奏总纲!AF56</f>
        <v>62.395461425033538</v>
      </c>
      <c r="U56" s="3">
        <f>[1]节奏总纲!AG56</f>
        <v>66.819253686739231</v>
      </c>
      <c r="V56" s="3">
        <f>[1]节奏总纲!AH56</f>
        <v>75.318351032805268</v>
      </c>
      <c r="Z56" s="3">
        <v>53</v>
      </c>
      <c r="AA56" s="3">
        <f>[1]节奏总纲!AM56</f>
        <v>915.14532082292135</v>
      </c>
      <c r="AB56" s="3">
        <f>[1]节奏总纲!AN56</f>
        <v>732.11625665833708</v>
      </c>
      <c r="AC56" s="3">
        <f>[1]节奏总纲!AO56</f>
        <v>549.08719249375281</v>
      </c>
      <c r="AD56" s="3">
        <f>[1]节奏总纲!AP56</f>
        <v>366.05812832916854</v>
      </c>
      <c r="AE56" s="3">
        <f>[1]节奏总纲!AQ56</f>
        <v>183.02906416458427</v>
      </c>
      <c r="AG56" s="3">
        <v>53</v>
      </c>
      <c r="AH56" s="3">
        <f>[1]节奏总纲!AT56</f>
        <v>125.29230195352682</v>
      </c>
      <c r="AI56" s="3">
        <f>[1]节奏总纲!AU56</f>
        <v>100.23384156282145</v>
      </c>
      <c r="AJ56" s="3">
        <f>[1]节奏总纲!AV56</f>
        <v>75.17538117211609</v>
      </c>
      <c r="AK56" s="3">
        <f>[1]节奏总纲!AW56</f>
        <v>50.116920781410727</v>
      </c>
      <c r="AL56" s="3">
        <f>[1]节奏总纲!AX56</f>
        <v>25.058460390705363</v>
      </c>
      <c r="AN56" s="3">
        <v>53</v>
      </c>
      <c r="AO56" s="3">
        <f>[1]节奏总纲!BA56</f>
        <v>33.861619962032307</v>
      </c>
      <c r="AP56" s="3">
        <f>[1]节奏总纲!BB56</f>
        <v>35.268374853625097</v>
      </c>
      <c r="AQ56" s="3">
        <f>[1]节奏总纲!BC56</f>
        <v>37.196452985793947</v>
      </c>
      <c r="AR56" s="3">
        <f>[1]节奏总纲!BD56</f>
        <v>39.925705028269732</v>
      </c>
      <c r="AS56" s="3">
        <f>[1]节奏总纲!BE56</f>
        <v>44.585020086822361</v>
      </c>
    </row>
    <row r="57" spans="2:45" x14ac:dyDescent="0.2">
      <c r="B57" s="3">
        <f>[1]节奏总纲!N57</f>
        <v>64</v>
      </c>
      <c r="C57" s="3">
        <v>54</v>
      </c>
      <c r="D57" s="3">
        <f>[1]节奏总纲!P57</f>
        <v>41.224253144732614</v>
      </c>
      <c r="E57" s="3">
        <f>[1]节奏总纲!Q57</f>
        <v>35.947548742206841</v>
      </c>
      <c r="F57" s="3">
        <f>[1]节奏总纲!R57</f>
        <v>29.553667079458812</v>
      </c>
      <c r="G57" s="3">
        <f>[1]节奏总纲!S57</f>
        <v>21.762283235104348</v>
      </c>
      <c r="H57" s="3">
        <f>[1]节奏总纲!T57</f>
        <v>12.111685573922442</v>
      </c>
      <c r="J57" s="3">
        <v>54</v>
      </c>
      <c r="K57" s="3">
        <f>[1]节奏总纲!W57</f>
        <v>2.8276319176953066</v>
      </c>
      <c r="L57" s="3">
        <f>[1]节奏总纲!X57</f>
        <v>2.5194503019481616</v>
      </c>
      <c r="M57" s="3">
        <f>[1]节奏总纲!Y57</f>
        <v>1.9733740520779115</v>
      </c>
      <c r="N57" s="3">
        <f>[1]节奏总纲!Z57</f>
        <v>1.4427912817562039</v>
      </c>
      <c r="O57" s="3">
        <f>[1]节奏总纲!AA57</f>
        <v>0.77316332557832368</v>
      </c>
      <c r="Q57" s="3">
        <v>54</v>
      </c>
      <c r="R57" s="3">
        <f>[1]节奏总纲!AD57</f>
        <v>57.80830335012682</v>
      </c>
      <c r="S57" s="3">
        <f>[1]节奏总纲!AE57</f>
        <v>59.838454950756969</v>
      </c>
      <c r="T57" s="3">
        <f>[1]节奏总纲!AF57</f>
        <v>62.660624101136307</v>
      </c>
      <c r="U57" s="3">
        <f>[1]节奏总纲!AG57</f>
        <v>67.098789255934349</v>
      </c>
      <c r="V57" s="3">
        <f>[1]节奏总纲!AH57</f>
        <v>75.574169554689718</v>
      </c>
      <c r="Z57" s="3">
        <v>54</v>
      </c>
      <c r="AA57" s="3">
        <f>[1]节奏总纲!AM57</f>
        <v>1060.2230944101252</v>
      </c>
      <c r="AB57" s="3">
        <f>[1]节奏总纲!AN57</f>
        <v>848.17847552810019</v>
      </c>
      <c r="AC57" s="3">
        <f>[1]节奏总纲!AO57</f>
        <v>636.13385664607506</v>
      </c>
      <c r="AD57" s="3">
        <f>[1]节奏总纲!AP57</f>
        <v>424.0892377640501</v>
      </c>
      <c r="AE57" s="3">
        <f>[1]节奏总纲!AQ57</f>
        <v>212.04461888202505</v>
      </c>
      <c r="AG57" s="3">
        <v>54</v>
      </c>
      <c r="AH57" s="3">
        <f>[1]节奏总纲!AT57</f>
        <v>145.07777358720386</v>
      </c>
      <c r="AI57" s="3">
        <f>[1]节奏总纲!AU57</f>
        <v>116.06221886976311</v>
      </c>
      <c r="AJ57" s="3">
        <f>[1]节奏总纲!AV57</f>
        <v>87.046664152322251</v>
      </c>
      <c r="AK57" s="3">
        <f>[1]节奏总纲!AW57</f>
        <v>58.031109434881557</v>
      </c>
      <c r="AL57" s="3">
        <f>[1]节奏总纲!AX57</f>
        <v>29.015554717440779</v>
      </c>
      <c r="AN57" s="3">
        <v>54</v>
      </c>
      <c r="AO57" s="3">
        <f>[1]节奏总纲!BA57</f>
        <v>33.986182150746572</v>
      </c>
      <c r="AP57" s="3">
        <f>[1]节奏总纲!BB57</f>
        <v>35.390363423454687</v>
      </c>
      <c r="AQ57" s="3">
        <f>[1]节奏总纲!BC57</f>
        <v>37.317457773889828</v>
      </c>
      <c r="AR57" s="3">
        <f>[1]节奏总纲!BD57</f>
        <v>40.052446592012309</v>
      </c>
      <c r="AS57" s="3">
        <f>[1]节奏总纲!BE57</f>
        <v>44.71429731834187</v>
      </c>
    </row>
    <row r="58" spans="2:45" x14ac:dyDescent="0.2">
      <c r="B58" s="3">
        <f>[1]节奏总纲!N58</f>
        <v>65</v>
      </c>
      <c r="C58" s="3">
        <v>55</v>
      </c>
      <c r="D58" s="3">
        <f>[1]节奏总纲!P58</f>
        <v>44.254833995939045</v>
      </c>
      <c r="E58" s="3">
        <f>[1]节奏总纲!Q58</f>
        <v>38.53268396026413</v>
      </c>
      <c r="F58" s="3">
        <f>[1]节奏总纲!R58</f>
        <v>31.642206307096416</v>
      </c>
      <c r="G58" s="3">
        <f>[1]节奏总纲!S58</f>
        <v>23.282468165263531</v>
      </c>
      <c r="H58" s="3">
        <f>[1]节奏总纲!T58</f>
        <v>12.944538943812169</v>
      </c>
      <c r="J58" s="3">
        <v>55</v>
      </c>
      <c r="K58" s="3">
        <f>[1]节奏总纲!W58</f>
        <v>3.0305808512064303</v>
      </c>
      <c r="L58" s="3">
        <f>[1]节奏总纲!X58</f>
        <v>2.5851352180572889</v>
      </c>
      <c r="M58" s="3">
        <f>[1]节奏总纲!Y58</f>
        <v>2.0885392276376038</v>
      </c>
      <c r="N58" s="3">
        <f>[1]节奏总纲!Z58</f>
        <v>1.5201849301591821</v>
      </c>
      <c r="O58" s="3">
        <f>[1]节奏总纲!AA58</f>
        <v>0.8328533698897278</v>
      </c>
      <c r="Q58" s="3">
        <v>55</v>
      </c>
      <c r="R58" s="3">
        <f>[1]节奏总纲!AD58</f>
        <v>58.071211008105138</v>
      </c>
      <c r="S58" s="3">
        <f>[1]节奏总纲!AE58</f>
        <v>60.102437883401088</v>
      </c>
      <c r="T58" s="3">
        <f>[1]节奏总纲!AF58</f>
        <v>62.925786777239075</v>
      </c>
      <c r="U58" s="3">
        <f>[1]节奏总纲!AG58</f>
        <v>67.36285691246691</v>
      </c>
      <c r="V58" s="3">
        <f>[1]节奏总纲!AH58</f>
        <v>75.829988076574182</v>
      </c>
      <c r="Z58" s="3">
        <v>55</v>
      </c>
      <c r="AA58" s="3">
        <f>[1]节奏总纲!AM58</f>
        <v>1228.2</v>
      </c>
      <c r="AB58" s="3">
        <f>[1]节奏总纲!AN58</f>
        <v>982.56000000000006</v>
      </c>
      <c r="AC58" s="3">
        <f>[1]节奏总纲!AO58</f>
        <v>736.92</v>
      </c>
      <c r="AD58" s="3">
        <f>[1]节奏总纲!AP58</f>
        <v>491.28000000000003</v>
      </c>
      <c r="AE58" s="3">
        <f>[1]节奏总纲!AQ58</f>
        <v>245.64000000000001</v>
      </c>
      <c r="AG58" s="3">
        <v>55</v>
      </c>
      <c r="AH58" s="3">
        <f>[1]节奏总纲!AT58</f>
        <v>167.97690558987483</v>
      </c>
      <c r="AI58" s="3">
        <f>[1]节奏总纲!AU58</f>
        <v>134.38152447189987</v>
      </c>
      <c r="AJ58" s="3">
        <f>[1]节奏总纲!AV58</f>
        <v>100.7861433539249</v>
      </c>
      <c r="AK58" s="3">
        <f>[1]节奏总纲!AW58</f>
        <v>67.190762235949933</v>
      </c>
      <c r="AL58" s="3">
        <f>[1]节奏总纲!AX58</f>
        <v>33.595381117974966</v>
      </c>
      <c r="AN58" s="3">
        <v>55</v>
      </c>
      <c r="AO58" s="3">
        <f>[1]节奏总纲!BA58</f>
        <v>34.09469189131628</v>
      </c>
      <c r="AP58" s="3">
        <f>[1]节奏总纲!BB58</f>
        <v>35.512351993284277</v>
      </c>
      <c r="AQ58" s="3">
        <f>[1]节奏总纲!BC58</f>
        <v>37.438462561985709</v>
      </c>
      <c r="AR58" s="3">
        <f>[1]节奏总纲!BD58</f>
        <v>40.168994574261895</v>
      </c>
      <c r="AS58" s="3">
        <f>[1]节奏总纲!BE58</f>
        <v>44.843574549861387</v>
      </c>
    </row>
    <row r="59" spans="2:45" x14ac:dyDescent="0.2">
      <c r="B59" s="3">
        <f>[1]节奏总纲!N59</f>
        <v>66</v>
      </c>
      <c r="C59" s="3">
        <v>56</v>
      </c>
      <c r="D59" s="3">
        <f>[1]节奏总纲!P59</f>
        <v>47.502930128332721</v>
      </c>
      <c r="E59" s="3">
        <f>[1]节奏总纲!Q59</f>
        <v>41.275295988508304</v>
      </c>
      <c r="F59" s="3">
        <f>[1]节奏总纲!R59</f>
        <v>33.888590353552566</v>
      </c>
      <c r="G59" s="3">
        <f>[1]节奏总纲!S59</f>
        <v>24.910536559297679</v>
      </c>
      <c r="H59" s="3">
        <f>[1]节奏总纲!T59</f>
        <v>13.837603546383322</v>
      </c>
      <c r="J59" s="3">
        <v>56</v>
      </c>
      <c r="K59" s="3">
        <f>[1]节奏总纲!W59</f>
        <v>3.2480961323936768</v>
      </c>
      <c r="L59" s="3">
        <f>[1]节奏总纲!X59</f>
        <v>2.7426120282441744</v>
      </c>
      <c r="M59" s="3">
        <f>[1]节奏总纲!Y59</f>
        <v>2.24638404645615</v>
      </c>
      <c r="N59" s="3">
        <f>[1]节奏总纲!Z59</f>
        <v>1.6280683940341483</v>
      </c>
      <c r="O59" s="3">
        <f>[1]节奏总纲!AA59</f>
        <v>0.89306460257115283</v>
      </c>
      <c r="Q59" s="3">
        <v>56</v>
      </c>
      <c r="R59" s="3">
        <f>[1]节奏总纲!AD59</f>
        <v>58.321281314909029</v>
      </c>
      <c r="S59" s="3">
        <f>[1]节奏总纲!AE59</f>
        <v>60.351982057337977</v>
      </c>
      <c r="T59" s="3">
        <f>[1]节奏总纲!AF59</f>
        <v>63.17626763611517</v>
      </c>
      <c r="U59" s="3">
        <f>[1]节奏总纲!AG59</f>
        <v>67.626924568999456</v>
      </c>
      <c r="V59" s="3">
        <f>[1]节奏总纲!AH59</f>
        <v>76.086647524934079</v>
      </c>
      <c r="Z59" s="3">
        <v>56</v>
      </c>
      <c r="AA59" s="3">
        <f>[1]节奏总纲!AM59</f>
        <v>1422.6782097755249</v>
      </c>
      <c r="AB59" s="3">
        <f>[1]节奏总纲!AN59</f>
        <v>1138.14256782042</v>
      </c>
      <c r="AC59" s="3">
        <f>[1]节奏总纲!AO59</f>
        <v>853.60692586531491</v>
      </c>
      <c r="AD59" s="3">
        <f>[1]节奏总纲!AP59</f>
        <v>569.07128391021001</v>
      </c>
      <c r="AE59" s="3">
        <f>[1]节奏总纲!AQ59</f>
        <v>284.53564195510501</v>
      </c>
      <c r="AG59" s="3">
        <v>56</v>
      </c>
      <c r="AH59" s="3">
        <f>[1]节奏总纲!AT59</f>
        <v>194.47820977552487</v>
      </c>
      <c r="AI59" s="3">
        <f>[1]节奏总纲!AU59</f>
        <v>155.58256782041997</v>
      </c>
      <c r="AJ59" s="3">
        <f>[1]节奏总纲!AV59</f>
        <v>116.68692586531495</v>
      </c>
      <c r="AK59" s="3">
        <f>[1]节奏总纲!AW59</f>
        <v>77.791283910209984</v>
      </c>
      <c r="AL59" s="3">
        <f>[1]节奏总纲!AX59</f>
        <v>38.895641955104992</v>
      </c>
      <c r="AN59" s="3">
        <v>56</v>
      </c>
      <c r="AO59" s="3">
        <f>[1]节奏总纲!BA59</f>
        <v>34.201198727632011</v>
      </c>
      <c r="AP59" s="3">
        <f>[1]节奏总纲!BB59</f>
        <v>35.634340563113874</v>
      </c>
      <c r="AQ59" s="3">
        <f>[1]节奏总纲!BC59</f>
        <v>37.55946735008159</v>
      </c>
      <c r="AR59" s="3">
        <f>[1]节奏总纲!BD59</f>
        <v>40.28554255651148</v>
      </c>
      <c r="AS59" s="3">
        <f>[1]节奏总纲!BE59</f>
        <v>44.972851781380903</v>
      </c>
    </row>
    <row r="60" spans="2:45" x14ac:dyDescent="0.2">
      <c r="B60" s="3">
        <f>[1]节奏总纲!N60</f>
        <v>67</v>
      </c>
      <c r="C60" s="3">
        <v>57</v>
      </c>
      <c r="D60" s="3">
        <f>[1]节奏总纲!P60</f>
        <v>50.984153366799077</v>
      </c>
      <c r="E60" s="3">
        <f>[1]节奏总纲!Q60</f>
        <v>44.310327691085078</v>
      </c>
      <c r="F60" s="3">
        <f>[1]节奏总纲!R60</f>
        <v>36.316012443170983</v>
      </c>
      <c r="G60" s="3">
        <f>[1]节奏总纲!S60</f>
        <v>26.664712210835919</v>
      </c>
      <c r="H60" s="3">
        <f>[1]节奏总纲!T60</f>
        <v>14.815994968391813</v>
      </c>
      <c r="J60" s="3">
        <v>57</v>
      </c>
      <c r="K60" s="3">
        <f>[1]节奏总纲!W60</f>
        <v>3.481223238466356</v>
      </c>
      <c r="L60" s="3">
        <f>[1]节奏总纲!X60</f>
        <v>3.0350317025767737</v>
      </c>
      <c r="M60" s="3">
        <f>[1]节奏总纲!Y60</f>
        <v>2.4274220896184175</v>
      </c>
      <c r="N60" s="3">
        <f>[1]节奏总纲!Z60</f>
        <v>1.7541756515382403</v>
      </c>
      <c r="O60" s="3">
        <f>[1]节奏总纲!AA60</f>
        <v>0.97839142200849061</v>
      </c>
      <c r="Q60" s="3">
        <v>57</v>
      </c>
      <c r="R60" s="3">
        <f>[1]节奏总纲!AD60</f>
        <v>58.571351621712921</v>
      </c>
      <c r="S60" s="3">
        <f>[1]节奏总纲!AE60</f>
        <v>60.60152623127486</v>
      </c>
      <c r="T60" s="3">
        <f>[1]节奏总纲!AF60</f>
        <v>63.421042351541736</v>
      </c>
      <c r="U60" s="3">
        <f>[1]节奏总纲!AG60</f>
        <v>67.890992225532017</v>
      </c>
      <c r="V60" s="3">
        <f>[1]节奏总纲!AH60</f>
        <v>76.344973133357612</v>
      </c>
      <c r="Z60" s="3">
        <v>57</v>
      </c>
      <c r="AA60" s="3">
        <f>[1]节奏总纲!AM60</f>
        <v>1647.8248427703616</v>
      </c>
      <c r="AB60" s="3">
        <f>[1]节奏总纲!AN60</f>
        <v>1318.2598742162893</v>
      </c>
      <c r="AC60" s="3">
        <f>[1]节奏总纲!AO60</f>
        <v>988.69490566221691</v>
      </c>
      <c r="AD60" s="3">
        <f>[1]节奏总纲!AP60</f>
        <v>659.12993710814465</v>
      </c>
      <c r="AE60" s="3">
        <f>[1]节奏总纲!AQ60</f>
        <v>329.56496855407232</v>
      </c>
      <c r="AG60" s="3">
        <v>57</v>
      </c>
      <c r="AH60" s="3">
        <f>[1]节奏总纲!AT60</f>
        <v>225.14663299483664</v>
      </c>
      <c r="AI60" s="3">
        <f>[1]节奏总纲!AU60</f>
        <v>180.11730639586926</v>
      </c>
      <c r="AJ60" s="3">
        <f>[1]节奏总纲!AV60</f>
        <v>135.087979796902</v>
      </c>
      <c r="AK60" s="3">
        <f>[1]节奏总纲!AW60</f>
        <v>90.058653197934632</v>
      </c>
      <c r="AL60" s="3">
        <f>[1]节奏总纲!AX60</f>
        <v>45.029326598967316</v>
      </c>
      <c r="AN60" s="3">
        <v>57</v>
      </c>
      <c r="AO60" s="3">
        <f>[1]节奏总纲!BA60</f>
        <v>34.307705563947749</v>
      </c>
      <c r="AP60" s="3">
        <f>[1]节奏总纲!BB60</f>
        <v>35.756329132943463</v>
      </c>
      <c r="AQ60" s="3">
        <f>[1]节奏总纲!BC60</f>
        <v>37.680472138177478</v>
      </c>
      <c r="AR60" s="3">
        <f>[1]节奏总纲!BD60</f>
        <v>40.402090538761065</v>
      </c>
      <c r="AS60" s="3">
        <f>[1]节奏总纲!BE60</f>
        <v>45.088151688727308</v>
      </c>
    </row>
    <row r="61" spans="2:45" x14ac:dyDescent="0.2">
      <c r="B61" s="3">
        <f>[1]节奏总纲!N61</f>
        <v>68</v>
      </c>
      <c r="C61" s="3">
        <v>58</v>
      </c>
      <c r="D61" s="3">
        <f>[1]节奏总纲!P61</f>
        <v>54.715236050951923</v>
      </c>
      <c r="E61" s="3">
        <f>[1]节奏总纲!Q61</f>
        <v>47.459995750595695</v>
      </c>
      <c r="F61" s="3">
        <f>[1]节奏总纲!R61</f>
        <v>38.913475879437009</v>
      </c>
      <c r="G61" s="3">
        <f>[1]节奏总纲!S61</f>
        <v>28.572296265807093</v>
      </c>
      <c r="H61" s="3">
        <f>[1]节奏总纲!T61</f>
        <v>15.856475407565867</v>
      </c>
      <c r="J61" s="3">
        <v>58</v>
      </c>
      <c r="K61" s="3">
        <f>[1]节奏总纲!W61</f>
        <v>3.7310826841528453</v>
      </c>
      <c r="L61" s="3">
        <f>[1]节奏总纲!X61</f>
        <v>3.149668059510617</v>
      </c>
      <c r="M61" s="3">
        <f>[1]节奏总纲!Y61</f>
        <v>2.5974634362660254</v>
      </c>
      <c r="N61" s="3">
        <f>[1]节奏总纲!Z61</f>
        <v>1.9075840549711742</v>
      </c>
      <c r="O61" s="3">
        <f>[1]节奏总纲!AA61</f>
        <v>1.0404804391740541</v>
      </c>
      <c r="Q61" s="3">
        <v>58</v>
      </c>
      <c r="R61" s="3">
        <f>[1]节奏总纲!AD61</f>
        <v>58.821421928516813</v>
      </c>
      <c r="S61" s="3">
        <f>[1]节奏总纲!AE61</f>
        <v>60.851070405211743</v>
      </c>
      <c r="T61" s="3">
        <f>[1]节奏总纲!AF61</f>
        <v>63.665817066968295</v>
      </c>
      <c r="U61" s="3">
        <f>[1]节奏总纲!AG61</f>
        <v>68.142437172458173</v>
      </c>
      <c r="V61" s="3">
        <f>[1]节奏总纲!AH61</f>
        <v>76.60329874178116</v>
      </c>
      <c r="Z61" s="3">
        <v>58</v>
      </c>
      <c r="AA61" s="3">
        <f>[1]节奏总纲!AM61</f>
        <v>1908.4603298511749</v>
      </c>
      <c r="AB61" s="3">
        <f>[1]节奏总纲!AN61</f>
        <v>1526.7682638809401</v>
      </c>
      <c r="AC61" s="3">
        <f>[1]节奏总纲!AO61</f>
        <v>1145.0761979107049</v>
      </c>
      <c r="AD61" s="3">
        <f>[1]节奏总纲!AP61</f>
        <v>763.38413194047007</v>
      </c>
      <c r="AE61" s="3">
        <f>[1]节奏总纲!AQ61</f>
        <v>381.69206597023503</v>
      </c>
      <c r="AG61" s="3">
        <v>58</v>
      </c>
      <c r="AH61" s="3">
        <f>[1]节奏总纲!AT61</f>
        <v>260.63548708081339</v>
      </c>
      <c r="AI61" s="3">
        <f>[1]节奏总纲!AU61</f>
        <v>208.50838966465085</v>
      </c>
      <c r="AJ61" s="3">
        <f>[1]节奏总纲!AV61</f>
        <v>156.38129224848797</v>
      </c>
      <c r="AK61" s="3">
        <f>[1]节奏总纲!AW61</f>
        <v>104.25419483232542</v>
      </c>
      <c r="AL61" s="3">
        <f>[1]节奏总纲!AX61</f>
        <v>52.127097416162712</v>
      </c>
      <c r="AN61" s="3">
        <v>58</v>
      </c>
      <c r="AO61" s="3">
        <f>[1]节奏总纲!BA61</f>
        <v>34.41421240026348</v>
      </c>
      <c r="AP61" s="3">
        <f>[1]节奏总纲!BB61</f>
        <v>35.878317702773053</v>
      </c>
      <c r="AQ61" s="3">
        <f>[1]节奏总纲!BC61</f>
        <v>37.801476926273359</v>
      </c>
      <c r="AR61" s="3">
        <f>[1]节奏总纲!BD61</f>
        <v>40.518638521010644</v>
      </c>
      <c r="AS61" s="3">
        <f>[1]节奏总纲!BE61</f>
        <v>45.199736104837825</v>
      </c>
    </row>
    <row r="62" spans="2:45" x14ac:dyDescent="0.2">
      <c r="B62" s="3">
        <f>[1]节奏总纲!N62</f>
        <v>69</v>
      </c>
      <c r="C62" s="3">
        <v>59</v>
      </c>
      <c r="D62" s="3">
        <f>[1]节奏总纲!P62</f>
        <v>58.714111458355703</v>
      </c>
      <c r="E62" s="3">
        <f>[1]节奏总纲!Q62</f>
        <v>50.940363101269412</v>
      </c>
      <c r="F62" s="3">
        <f>[1]节奏总纲!R62</f>
        <v>41.728119013453394</v>
      </c>
      <c r="G62" s="3">
        <f>[1]节奏总纲!S62</f>
        <v>30.607666303240826</v>
      </c>
      <c r="H62" s="3">
        <f>[1]节奏总纲!T62</f>
        <v>17.003606678339814</v>
      </c>
      <c r="J62" s="3">
        <v>59</v>
      </c>
      <c r="K62" s="3">
        <f>[1]节奏总纲!W62</f>
        <v>3.99887540740378</v>
      </c>
      <c r="L62" s="3">
        <f>[1]节奏总纲!X62</f>
        <v>3.4803673506737169</v>
      </c>
      <c r="M62" s="3">
        <f>[1]节奏总纲!Y62</f>
        <v>2.8146431340163858</v>
      </c>
      <c r="N62" s="3">
        <f>[1]节奏总纲!Z62</f>
        <v>2.0353700374337329</v>
      </c>
      <c r="O62" s="3">
        <f>[1]节奏总纲!AA62</f>
        <v>1.1471312707739472</v>
      </c>
      <c r="Q62" s="3">
        <v>59</v>
      </c>
      <c r="R62" s="3">
        <f>[1]节奏总纲!AD62</f>
        <v>59.066704614192936</v>
      </c>
      <c r="S62" s="3">
        <f>[1]节奏总纲!AE62</f>
        <v>61.094954819415335</v>
      </c>
      <c r="T62" s="3">
        <f>[1]节奏总纲!AF62</f>
        <v>63.91059178239486</v>
      </c>
      <c r="U62" s="3">
        <f>[1]节奏总纲!AG62</f>
        <v>68.385008299388929</v>
      </c>
      <c r="V62" s="3">
        <f>[1]节奏总纲!AH62</f>
        <v>76.861624350204693</v>
      </c>
      <c r="Z62" s="3">
        <v>59</v>
      </c>
      <c r="AA62" s="3">
        <f>[1]节奏总纲!AM62</f>
        <v>2210.1605665017755</v>
      </c>
      <c r="AB62" s="3">
        <f>[1]节奏总纲!AN62</f>
        <v>1768.1284532014206</v>
      </c>
      <c r="AC62" s="3">
        <f>[1]节奏总纲!AO62</f>
        <v>1326.0963399010652</v>
      </c>
      <c r="AD62" s="3">
        <f>[1]节奏总纲!AP62</f>
        <v>884.0642266007103</v>
      </c>
      <c r="AE62" s="3">
        <f>[1]节奏总纲!AQ62</f>
        <v>442.03211330035515</v>
      </c>
      <c r="AG62" s="3">
        <v>59</v>
      </c>
      <c r="AH62" s="3">
        <f>[1]节奏总纲!AT62</f>
        <v>301.70023665060057</v>
      </c>
      <c r="AI62" s="3">
        <f>[1]节奏总纲!AU62</f>
        <v>241.36018932048046</v>
      </c>
      <c r="AJ62" s="3">
        <f>[1]节奏总纲!AV62</f>
        <v>181.02014199036034</v>
      </c>
      <c r="AK62" s="3">
        <f>[1]节奏总纲!AW62</f>
        <v>120.68009466024023</v>
      </c>
      <c r="AL62" s="3">
        <f>[1]节奏总纲!AX62</f>
        <v>60.340047330120115</v>
      </c>
      <c r="AN62" s="3">
        <v>59</v>
      </c>
      <c r="AO62" s="3">
        <f>[1]节奏总纲!BA62</f>
        <v>34.520719236579211</v>
      </c>
      <c r="AP62" s="3">
        <f>[1]节奏总纲!BB62</f>
        <v>36.000264155774609</v>
      </c>
      <c r="AQ62" s="3">
        <f>[1]节奏总纲!BC62</f>
        <v>37.922481714369241</v>
      </c>
      <c r="AR62" s="3">
        <f>[1]节奏总纲!BD62</f>
        <v>40.635186503260229</v>
      </c>
      <c r="AS62" s="3">
        <f>[1]节奏总纲!BE62</f>
        <v>45.31132052094835</v>
      </c>
    </row>
    <row r="63" spans="2:45" x14ac:dyDescent="0.2">
      <c r="B63" s="3">
        <f>[1]节奏总纲!N63</f>
        <v>70</v>
      </c>
      <c r="C63" s="3">
        <v>60</v>
      </c>
      <c r="D63" s="3">
        <f>[1]节奏总纲!P63</f>
        <v>63</v>
      </c>
      <c r="E63" s="3">
        <f>[1]节奏总纲!Q63</f>
        <v>54.589500000000001</v>
      </c>
      <c r="F63" s="3">
        <f>[1]节奏总纲!R63</f>
        <v>44.717399999999998</v>
      </c>
      <c r="G63" s="3">
        <f>[1]节奏总纲!S63</f>
        <v>32.810400000000001</v>
      </c>
      <c r="H63" s="3">
        <f>[1]节奏总纲!T63</f>
        <v>18.276300000000003</v>
      </c>
      <c r="J63" s="3">
        <v>60</v>
      </c>
      <c r="K63" s="3">
        <f>[1]节奏总纲!W63</f>
        <v>4.2858885416442973</v>
      </c>
      <c r="L63" s="3">
        <f>[1]节奏总纲!X63</f>
        <v>3.649136898730589</v>
      </c>
      <c r="M63" s="3">
        <f>[1]节奏总纲!Y63</f>
        <v>2.9892809865466035</v>
      </c>
      <c r="N63" s="3">
        <f>[1]节奏总纲!Z63</f>
        <v>2.2027336967591751</v>
      </c>
      <c r="O63" s="3">
        <f>[1]节奏总纲!AA63</f>
        <v>1.2726933216601886</v>
      </c>
      <c r="Q63" s="3">
        <v>60</v>
      </c>
      <c r="R63" s="3">
        <f>[1]节奏总纲!AD63</f>
        <v>59.300028460644697</v>
      </c>
      <c r="S63" s="3">
        <f>[1]节奏总纲!AE63</f>
        <v>61.330461663183208</v>
      </c>
      <c r="T63" s="3">
        <f>[1]节奏总纲!AF63</f>
        <v>64.14304723627319</v>
      </c>
      <c r="U63" s="3">
        <f>[1]节奏总纲!AG63</f>
        <v>68.627579426319684</v>
      </c>
      <c r="V63" s="3">
        <f>[1]节奏总纲!AH63</f>
        <v>77.112805903056142</v>
      </c>
      <c r="Z63" s="3">
        <v>60</v>
      </c>
      <c r="AA63" s="3">
        <f>[1]节奏总纲!AM63</f>
        <v>2559.375</v>
      </c>
      <c r="AB63" s="3">
        <f>[1]节奏总纲!AN63</f>
        <v>2047.5</v>
      </c>
      <c r="AC63" s="3">
        <f>[1]节奏总纲!AO63</f>
        <v>1535.625</v>
      </c>
      <c r="AD63" s="3">
        <f>[1]节奏总纲!AP63</f>
        <v>1023.75</v>
      </c>
      <c r="AE63" s="3">
        <f>[1]节奏总纲!AQ63</f>
        <v>511.875</v>
      </c>
      <c r="AG63" s="3">
        <v>60</v>
      </c>
      <c r="AH63" s="3">
        <f>[1]节奏总纲!AT63</f>
        <v>349.21443349822448</v>
      </c>
      <c r="AI63" s="3">
        <f>[1]节奏总纲!AU63</f>
        <v>279.3715467985794</v>
      </c>
      <c r="AJ63" s="3">
        <f>[1]节奏总纲!AV63</f>
        <v>209.52866009893478</v>
      </c>
      <c r="AK63" s="3">
        <f>[1]节奏总纲!AW63</f>
        <v>139.6857733992897</v>
      </c>
      <c r="AL63" s="3">
        <f>[1]节奏总纲!AX63</f>
        <v>69.842886699644851</v>
      </c>
      <c r="AN63" s="3">
        <v>60</v>
      </c>
      <c r="AO63" s="3">
        <f>[1]节奏总纲!BA63</f>
        <v>34.627226072894942</v>
      </c>
      <c r="AP63" s="3">
        <f>[1]节奏总纲!BB63</f>
        <v>36.105477566569242</v>
      </c>
      <c r="AQ63" s="3">
        <f>[1]节奏总纲!BC63</f>
        <v>38.037513426486328</v>
      </c>
      <c r="AR63" s="3">
        <f>[1]节奏总纲!BD63</f>
        <v>40.751734485509814</v>
      </c>
      <c r="AS63" s="3">
        <f>[1]节奏总纲!BE63</f>
        <v>45.422904937058867</v>
      </c>
    </row>
    <row r="64" spans="2:45" x14ac:dyDescent="0.2">
      <c r="B64" s="3">
        <f>[1]节奏总纲!N64</f>
        <v>71</v>
      </c>
      <c r="C64" s="3">
        <v>61</v>
      </c>
      <c r="D64" s="3">
        <f>[1]节奏总纲!P64</f>
        <v>67.593501602322732</v>
      </c>
      <c r="E64" s="3">
        <f>[1]节奏总纲!Q64</f>
        <v>58.596806539053574</v>
      </c>
      <c r="F64" s="3">
        <f>[1]节奏总纲!R64</f>
        <v>47.977867437328676</v>
      </c>
      <c r="G64" s="3">
        <f>[1]节奏总纲!S64</f>
        <v>35.229733035130607</v>
      </c>
      <c r="H64" s="3">
        <f>[1]节奏总纲!T64</f>
        <v>19.602115464673592</v>
      </c>
      <c r="J64" s="3">
        <v>61</v>
      </c>
      <c r="K64" s="3">
        <f>[1]节奏总纲!W64</f>
        <v>4.593501602322732</v>
      </c>
      <c r="L64" s="3">
        <f>[1]节奏总纲!X64</f>
        <v>4.0073065390535731</v>
      </c>
      <c r="M64" s="3">
        <f>[1]节奏总纲!Y64</f>
        <v>3.2604674373286784</v>
      </c>
      <c r="N64" s="3">
        <f>[1]节奏总纲!Z64</f>
        <v>2.4193330351306059</v>
      </c>
      <c r="O64" s="3">
        <f>[1]节奏总纲!AA64</f>
        <v>1.3258154646735889</v>
      </c>
      <c r="Q64" s="3">
        <v>61</v>
      </c>
      <c r="R64" s="3">
        <f>[1]节奏总纲!AD64</f>
        <v>59.533352307096465</v>
      </c>
      <c r="S64" s="3">
        <f>[1]节奏总纲!AE64</f>
        <v>61.56596850695108</v>
      </c>
      <c r="T64" s="3">
        <f>[1]节奏总纲!AF64</f>
        <v>64.368413367596901</v>
      </c>
      <c r="U64" s="3">
        <f>[1]节奏总纲!AG64</f>
        <v>68.870150553250454</v>
      </c>
      <c r="V64" s="3">
        <f>[1]节奏总纲!AH64</f>
        <v>77.355745991356301</v>
      </c>
      <c r="Z64" s="3">
        <v>61</v>
      </c>
      <c r="AA64" s="3">
        <f>[1]节奏总纲!AM64</f>
        <v>2963.5631311027469</v>
      </c>
      <c r="AB64" s="3">
        <f>[1]节奏总纲!AN64</f>
        <v>2370.8505048821976</v>
      </c>
      <c r="AC64" s="3">
        <f>[1]节奏总纲!AO64</f>
        <v>1778.1378786616481</v>
      </c>
      <c r="AD64" s="3">
        <f>[1]节奏总纲!AP64</f>
        <v>1185.4252524410988</v>
      </c>
      <c r="AE64" s="3">
        <f>[1]节奏总纲!AQ64</f>
        <v>592.7126262205494</v>
      </c>
      <c r="AG64" s="3">
        <v>61</v>
      </c>
      <c r="AH64" s="3">
        <f>[1]节奏总纲!AT64</f>
        <v>404.18813110274687</v>
      </c>
      <c r="AI64" s="3">
        <f>[1]节奏总纲!AU64</f>
        <v>323.35050488219758</v>
      </c>
      <c r="AJ64" s="3">
        <f>[1]节奏总纲!AV64</f>
        <v>242.51287866164807</v>
      </c>
      <c r="AK64" s="3">
        <f>[1]节奏总纲!AW64</f>
        <v>161.67525244109879</v>
      </c>
      <c r="AL64" s="3">
        <f>[1]节奏总纲!AX64</f>
        <v>80.837626220549396</v>
      </c>
      <c r="AN64" s="3">
        <v>61</v>
      </c>
      <c r="AO64" s="3">
        <f>[1]节奏总纲!BA64</f>
        <v>34.733732909210673</v>
      </c>
      <c r="AP64" s="3">
        <f>[1]节奏总纲!BB64</f>
        <v>36.210690977363875</v>
      </c>
      <c r="AQ64" s="3">
        <f>[1]节奏总纲!BC64</f>
        <v>38.14189763688286</v>
      </c>
      <c r="AR64" s="3">
        <f>[1]节奏总纲!BD64</f>
        <v>40.8682824677594</v>
      </c>
      <c r="AS64" s="3">
        <f>[1]节奏总纲!BE64</f>
        <v>45.534489353169384</v>
      </c>
    </row>
    <row r="65" spans="2:45" x14ac:dyDescent="0.2">
      <c r="B65" s="3">
        <f>[1]节奏总纲!N65</f>
        <v>72</v>
      </c>
      <c r="C65" s="3">
        <v>62</v>
      </c>
      <c r="D65" s="3">
        <f>[1]节奏总纲!P65</f>
        <v>72.516694719810218</v>
      </c>
      <c r="E65" s="3">
        <f>[1]节奏总纲!Q65</f>
        <v>62.842967644187539</v>
      </c>
      <c r="F65" s="3">
        <f>[1]节奏总纲!R65</f>
        <v>51.5086082594812</v>
      </c>
      <c r="G65" s="3">
        <f>[1]节奏总纲!S65</f>
        <v>37.846462974268952</v>
      </c>
      <c r="H65" s="3">
        <f>[1]节奏总纲!T65</f>
        <v>21.124113171880715</v>
      </c>
      <c r="J65" s="3">
        <v>62</v>
      </c>
      <c r="K65" s="3">
        <f>[1]节奏总纲!W65</f>
        <v>4.9231931174874859</v>
      </c>
      <c r="L65" s="3">
        <f>[1]节奏总纲!X65</f>
        <v>4.2461611051339645</v>
      </c>
      <c r="M65" s="3">
        <f>[1]节奏总纲!Y65</f>
        <v>3.5307408221525236</v>
      </c>
      <c r="N65" s="3">
        <f>[1]节奏总纲!Z65</f>
        <v>2.6167299391383452</v>
      </c>
      <c r="O65" s="3">
        <f>[1]节奏总纲!AA65</f>
        <v>1.5219977072071238</v>
      </c>
      <c r="Q65" s="3">
        <v>62</v>
      </c>
      <c r="R65" s="3">
        <f>[1]节奏总纲!AD65</f>
        <v>59.766676153548232</v>
      </c>
      <c r="S65" s="3">
        <f>[1]节奏总纲!AE65</f>
        <v>61.801475350718952</v>
      </c>
      <c r="T65" s="3">
        <f>[1]节奏总纲!AF65</f>
        <v>64.593779498920611</v>
      </c>
      <c r="U65" s="3">
        <f>[1]节奏总纲!AG65</f>
        <v>69.105843627521551</v>
      </c>
      <c r="V65" s="3">
        <f>[1]节奏总纲!AH65</f>
        <v>77.59868607965646</v>
      </c>
      <c r="Z65" s="3">
        <v>62</v>
      </c>
      <c r="AA65" s="3">
        <f>[1]节奏总纲!AM65</f>
        <v>3431.3522956038646</v>
      </c>
      <c r="AB65" s="3">
        <f>[1]节奏总纲!AN65</f>
        <v>2745.081836483092</v>
      </c>
      <c r="AC65" s="3">
        <f>[1]节奏总纲!AO65</f>
        <v>2058.8113773623186</v>
      </c>
      <c r="AD65" s="3">
        <f>[1]节奏总纲!AP65</f>
        <v>1372.540918241546</v>
      </c>
      <c r="AE65" s="3">
        <f>[1]节奏总纲!AQ65</f>
        <v>686.27045912077301</v>
      </c>
      <c r="AG65" s="3">
        <v>62</v>
      </c>
      <c r="AH65" s="3">
        <f>[1]节奏总纲!AT65</f>
        <v>467.78916450111774</v>
      </c>
      <c r="AI65" s="3">
        <f>[1]节奏总纲!AU65</f>
        <v>374.23133160089446</v>
      </c>
      <c r="AJ65" s="3">
        <f>[1]节奏总纲!AV65</f>
        <v>280.67349870067051</v>
      </c>
      <c r="AK65" s="3">
        <f>[1]节奏总纲!AW65</f>
        <v>187.11566580044723</v>
      </c>
      <c r="AL65" s="3">
        <f>[1]节奏总纲!AX65</f>
        <v>93.557832900223616</v>
      </c>
      <c r="AN65" s="3">
        <v>62</v>
      </c>
      <c r="AO65" s="3">
        <f>[1]节奏总纲!BA65</f>
        <v>34.840239745526404</v>
      </c>
      <c r="AP65" s="3">
        <f>[1]节奏总纲!BB65</f>
        <v>36.315904388158508</v>
      </c>
      <c r="AQ65" s="3">
        <f>[1]节奏总纲!BC65</f>
        <v>38.246281847279398</v>
      </c>
      <c r="AR65" s="3">
        <f>[1]节奏总纲!BD65</f>
        <v>40.984830450008978</v>
      </c>
      <c r="AS65" s="3">
        <f>[1]节奏总纲!BE65</f>
        <v>45.646073769279901</v>
      </c>
    </row>
    <row r="66" spans="2:45" x14ac:dyDescent="0.2">
      <c r="B66" s="3">
        <f>[1]节奏总纲!N66</f>
        <v>73</v>
      </c>
      <c r="C66" s="3">
        <v>63</v>
      </c>
      <c r="D66" s="3">
        <f>[1]节奏总纲!P66</f>
        <v>77.793242454074615</v>
      </c>
      <c r="E66" s="3">
        <f>[1]节奏总纲!Q66</f>
        <v>67.470079180418907</v>
      </c>
      <c r="F66" s="3">
        <f>[1]节奏总纲!R66</f>
        <v>55.27987808786542</v>
      </c>
      <c r="G66" s="3">
        <f>[1]节奏总纲!S66</f>
        <v>40.678086479235617</v>
      </c>
      <c r="H66" s="3">
        <f>[1]节奏总纲!T66</f>
        <v>22.700068148098975</v>
      </c>
      <c r="J66" s="3">
        <v>63</v>
      </c>
      <c r="K66" s="3">
        <f>[1]节奏总纲!W66</f>
        <v>5.2765477342643976</v>
      </c>
      <c r="L66" s="3">
        <f>[1]节奏总纲!X66</f>
        <v>4.6271115362313679</v>
      </c>
      <c r="M66" s="3">
        <f>[1]节奏总纲!Y66</f>
        <v>3.7712698283842201</v>
      </c>
      <c r="N66" s="3">
        <f>[1]节奏总纲!Z66</f>
        <v>2.8316235049666645</v>
      </c>
      <c r="O66" s="3">
        <f>[1]节奏总纲!AA66</f>
        <v>1.5759549762182594</v>
      </c>
      <c r="Q66" s="3">
        <v>63</v>
      </c>
      <c r="R66" s="3">
        <f>[1]节奏总纲!AD66</f>
        <v>60</v>
      </c>
      <c r="S66" s="3">
        <f>[1]节奏总纲!AE66</f>
        <v>62.033937447710706</v>
      </c>
      <c r="T66" s="3">
        <f>[1]节奏总纲!AF66</f>
        <v>64.819145630244321</v>
      </c>
      <c r="U66" s="3">
        <f>[1]节奏总纲!AG66</f>
        <v>69.333613546893503</v>
      </c>
      <c r="V66" s="3">
        <f>[1]节奏总纲!AH66</f>
        <v>77.841626167956619</v>
      </c>
      <c r="Z66" s="3">
        <v>63</v>
      </c>
      <c r="AA66" s="3">
        <f>[1]节奏总纲!AM66</f>
        <v>3972.7200361130153</v>
      </c>
      <c r="AB66" s="3">
        <f>[1]节奏总纲!AN66</f>
        <v>3178.1760288904125</v>
      </c>
      <c r="AC66" s="3">
        <f>[1]节奏总纲!AO66</f>
        <v>2383.6320216678091</v>
      </c>
      <c r="AD66" s="3">
        <f>[1]节奏总纲!AP66</f>
        <v>1589.0880144452062</v>
      </c>
      <c r="AE66" s="3">
        <f>[1]节奏总纲!AQ66</f>
        <v>794.54400722260311</v>
      </c>
      <c r="AG66" s="3">
        <v>63</v>
      </c>
      <c r="AH66" s="3">
        <f>[1]节奏总纲!AT66</f>
        <v>541.36774050915074</v>
      </c>
      <c r="AI66" s="3">
        <f>[1]节奏总纲!AU66</f>
        <v>433.09419240732041</v>
      </c>
      <c r="AJ66" s="3">
        <f>[1]节奏总纲!AV66</f>
        <v>324.82064430549053</v>
      </c>
      <c r="AK66" s="3">
        <f>[1]节奏总纲!AW66</f>
        <v>216.5470962036602</v>
      </c>
      <c r="AL66" s="3">
        <f>[1]节奏总纲!AX66</f>
        <v>108.2735481018301</v>
      </c>
      <c r="AN66" s="3">
        <v>63</v>
      </c>
      <c r="AO66" s="3">
        <f>[1]节奏总纲!BA66</f>
        <v>34.946746581842135</v>
      </c>
      <c r="AP66" s="3">
        <f>[1]节奏总纲!BB66</f>
        <v>36.421117798953141</v>
      </c>
      <c r="AQ66" s="3">
        <f>[1]节奏总纲!BC66</f>
        <v>38.35066605767593</v>
      </c>
      <c r="AR66" s="3">
        <f>[1]节奏总纲!BD66</f>
        <v>41.087476216725996</v>
      </c>
      <c r="AS66" s="3">
        <f>[1]节奏总纲!BE66</f>
        <v>45.757658185390426</v>
      </c>
    </row>
    <row r="67" spans="2:45" x14ac:dyDescent="0.2">
      <c r="B67" s="3">
        <f>[1]节奏总纲!N67</f>
        <v>74</v>
      </c>
      <c r="C67" s="3">
        <v>64</v>
      </c>
      <c r="D67" s="3">
        <f>[1]节奏总纲!P67</f>
        <v>83.4485062894652</v>
      </c>
      <c r="E67" s="3">
        <f>[1]节奏总纲!Q67</f>
        <v>72.399924056740005</v>
      </c>
      <c r="F67" s="3">
        <f>[1]节奏总纲!R67</f>
        <v>59.365267374325548</v>
      </c>
      <c r="G67" s="3">
        <f>[1]节奏总纲!S67</f>
        <v>43.718672445050821</v>
      </c>
      <c r="H67" s="3">
        <f>[1]节奏总纲!T67</f>
        <v>24.341929284637001</v>
      </c>
      <c r="J67" s="3">
        <v>64</v>
      </c>
      <c r="K67" s="3">
        <f>[1]节奏总纲!W67</f>
        <v>5.6552638353905849</v>
      </c>
      <c r="L67" s="3">
        <f>[1]节奏总纲!X67</f>
        <v>4.9298448763210985</v>
      </c>
      <c r="M67" s="3">
        <f>[1]节奏总纲!Y67</f>
        <v>4.0853892864601278</v>
      </c>
      <c r="N67" s="3">
        <f>[1]节奏总纲!Z67</f>
        <v>3.0405859658152039</v>
      </c>
      <c r="O67" s="3">
        <f>[1]节奏总纲!AA67</f>
        <v>1.6418611365380258</v>
      </c>
      <c r="Q67" s="3">
        <v>64</v>
      </c>
      <c r="R67" s="3">
        <f>[1]节奏总纲!AD67</f>
        <v>60.217698846451768</v>
      </c>
      <c r="S67" s="3">
        <f>[1]节奏总纲!AE67</f>
        <v>62.250054995811666</v>
      </c>
      <c r="T67" s="3">
        <f>[1]节奏总纲!AF67</f>
        <v>65.042129882798193</v>
      </c>
      <c r="U67" s="3">
        <f>[1]节奏总纲!AG67</f>
        <v>69.56138346626544</v>
      </c>
      <c r="V67" s="3">
        <f>[1]节奏总纲!AH67</f>
        <v>78.077870469399883</v>
      </c>
      <c r="Z67" s="3">
        <v>64</v>
      </c>
      <c r="AA67" s="3">
        <f>[1]节奏总纲!AM67</f>
        <v>4599.2048883665893</v>
      </c>
      <c r="AB67" s="3">
        <f>[1]节奏总纲!AN67</f>
        <v>3679.3639106932715</v>
      </c>
      <c r="AC67" s="3">
        <f>[1]节奏总纲!AO67</f>
        <v>2759.5229330199536</v>
      </c>
      <c r="AD67" s="3">
        <f>[1]节奏总纲!AP67</f>
        <v>1839.6819553466357</v>
      </c>
      <c r="AE67" s="3">
        <f>[1]节奏总纲!AQ67</f>
        <v>919.84097767331787</v>
      </c>
      <c r="AG67" s="3">
        <v>64</v>
      </c>
      <c r="AH67" s="3">
        <f>[1]节奏总纲!AT67</f>
        <v>626.48485225357399</v>
      </c>
      <c r="AI67" s="3">
        <f>[1]节奏总纲!AU67</f>
        <v>501.18788180285901</v>
      </c>
      <c r="AJ67" s="3">
        <f>[1]节奏总纲!AV67</f>
        <v>375.89091135214449</v>
      </c>
      <c r="AK67" s="3">
        <f>[1]节奏总纲!AW67</f>
        <v>250.59394090142951</v>
      </c>
      <c r="AL67" s="3">
        <f>[1]节奏总纲!AX67</f>
        <v>125.29697045071475</v>
      </c>
      <c r="AN67" s="3">
        <v>64</v>
      </c>
      <c r="AO67" s="3">
        <f>[1]节奏总纲!BA67</f>
        <v>35.048795427931836</v>
      </c>
      <c r="AP67" s="3">
        <f>[1]节奏总纲!BB67</f>
        <v>36.526331209747774</v>
      </c>
      <c r="AQ67" s="3">
        <f>[1]节奏总纲!BC67</f>
        <v>38.455050268072462</v>
      </c>
      <c r="AR67" s="3">
        <f>[1]节奏总纲!BD67</f>
        <v>41.188041754455355</v>
      </c>
      <c r="AS67" s="3">
        <f>[1]节奏总纲!BE67</f>
        <v>45.869242601500943</v>
      </c>
    </row>
    <row r="68" spans="2:45" x14ac:dyDescent="0.2">
      <c r="B68" s="3">
        <f>[1]节奏总纲!N68</f>
        <v>75</v>
      </c>
      <c r="C68" s="3">
        <v>65</v>
      </c>
      <c r="D68" s="3">
        <f>[1]节奏总纲!P68</f>
        <v>89.509667991878061</v>
      </c>
      <c r="E68" s="3">
        <f>[1]节奏总纲!Q68</f>
        <v>77.64963698295422</v>
      </c>
      <c r="F68" s="3">
        <f>[1]节奏总纲!R68</f>
        <v>63.802491344610679</v>
      </c>
      <c r="G68" s="3">
        <f>[1]节奏总纲!S68</f>
        <v>46.929918928141667</v>
      </c>
      <c r="H68" s="3">
        <f>[1]节奏总纲!T68</f>
        <v>25.993607584841389</v>
      </c>
      <c r="J68" s="3">
        <v>65</v>
      </c>
      <c r="K68" s="3">
        <f>[1]节奏总纲!W68</f>
        <v>6.0611617024128606</v>
      </c>
      <c r="L68" s="3">
        <f>[1]节奏总纲!X68</f>
        <v>5.2497129262142153</v>
      </c>
      <c r="M68" s="3">
        <f>[1]节奏总纲!Y68</f>
        <v>4.4372239702851317</v>
      </c>
      <c r="N68" s="3">
        <f>[1]节奏总纲!Z68</f>
        <v>3.2112464830908465</v>
      </c>
      <c r="O68" s="3">
        <f>[1]节奏总纲!AA68</f>
        <v>1.651678300204388</v>
      </c>
      <c r="Q68" s="3">
        <v>65</v>
      </c>
      <c r="R68" s="3">
        <f>[1]节奏总纲!AD68</f>
        <v>60.435397692903535</v>
      </c>
      <c r="S68" s="3">
        <f>[1]节奏总纲!AE68</f>
        <v>62.466172543912634</v>
      </c>
      <c r="T68" s="3">
        <f>[1]节奏总纲!AF68</f>
        <v>65.255436396961542</v>
      </c>
      <c r="U68" s="3">
        <f>[1]节奏总纲!AG68</f>
        <v>69.789153385637391</v>
      </c>
      <c r="V68" s="3">
        <f>[1]节奏总纲!AH68</f>
        <v>78.301575047908599</v>
      </c>
      <c r="Z68" s="3">
        <v>65</v>
      </c>
      <c r="AA68" s="3">
        <f>[1]节奏总纲!AM68</f>
        <v>5324.1500000000005</v>
      </c>
      <c r="AB68" s="3">
        <f>[1]节奏总纲!AN68</f>
        <v>4259.3200000000006</v>
      </c>
      <c r="AC68" s="3">
        <f>[1]节奏总纲!AO68</f>
        <v>3194.4900000000002</v>
      </c>
      <c r="AD68" s="3">
        <f>[1]节奏总纲!AP68</f>
        <v>2129.6600000000003</v>
      </c>
      <c r="AE68" s="3">
        <f>[1]节奏总纲!AQ68</f>
        <v>1064.8300000000002</v>
      </c>
      <c r="AG68" s="3">
        <v>65</v>
      </c>
      <c r="AH68" s="3">
        <f>[1]节奏总纲!AT68</f>
        <v>724.94511163341122</v>
      </c>
      <c r="AI68" s="3">
        <f>[1]节奏总纲!AU68</f>
        <v>579.95608930672915</v>
      </c>
      <c r="AJ68" s="3">
        <f>[1]节奏总纲!AV68</f>
        <v>434.96706698004664</v>
      </c>
      <c r="AK68" s="3">
        <f>[1]节奏总纲!AW68</f>
        <v>289.97804465336458</v>
      </c>
      <c r="AL68" s="3">
        <f>[1]节奏总纲!AX68</f>
        <v>144.98902232668229</v>
      </c>
      <c r="AN68" s="3">
        <v>65</v>
      </c>
      <c r="AO68" s="3">
        <f>[1]节奏总纲!BA68</f>
        <v>35.146386283795508</v>
      </c>
      <c r="AP68" s="3">
        <f>[1]节奏总纲!BB68</f>
        <v>36.631544620542407</v>
      </c>
      <c r="AQ68" s="3">
        <f>[1]节奏总纲!BC68</f>
        <v>38.559434478468994</v>
      </c>
      <c r="AR68" s="3">
        <f>[1]节奏总纲!BD68</f>
        <v>41.288607292184714</v>
      </c>
      <c r="AS68" s="3">
        <f>[1]节奏总纲!BE68</f>
        <v>45.98082701761146</v>
      </c>
    </row>
    <row r="69" spans="2:45" x14ac:dyDescent="0.2">
      <c r="B69" s="3">
        <f>[1]节奏总纲!N69</f>
        <v>76</v>
      </c>
      <c r="C69" s="3">
        <v>66</v>
      </c>
      <c r="D69" s="3">
        <f>[1]节奏总纲!P69</f>
        <v>96.005860256665443</v>
      </c>
      <c r="E69" s="3">
        <f>[1]节奏总纲!Q69</f>
        <v>83.352287874836932</v>
      </c>
      <c r="F69" s="3">
        <f>[1]节奏总纲!R69</f>
        <v>68.490580707105124</v>
      </c>
      <c r="G69" s="3">
        <f>[1]节奏总纲!S69</f>
        <v>50.163061984107692</v>
      </c>
      <c r="H69" s="3">
        <f>[1]节奏总纲!T69</f>
        <v>27.851300060458648</v>
      </c>
      <c r="J69" s="3">
        <v>66</v>
      </c>
      <c r="K69" s="3">
        <f>[1]节奏总纲!W69</f>
        <v>6.496192264787382</v>
      </c>
      <c r="L69" s="3">
        <f>[1]节奏总纲!X69</f>
        <v>5.7026508918827119</v>
      </c>
      <c r="M69" s="3">
        <f>[1]节奏总纲!Y69</f>
        <v>4.6880893624944449</v>
      </c>
      <c r="N69" s="3">
        <f>[1]节奏总纲!Z69</f>
        <v>3.2331430559660248</v>
      </c>
      <c r="O69" s="3">
        <f>[1]节奏总纲!AA69</f>
        <v>1.8576924756172595</v>
      </c>
      <c r="Q69" s="3">
        <v>66</v>
      </c>
      <c r="R69" s="3">
        <f>[1]节奏总纲!AD69</f>
        <v>60.653096539355303</v>
      </c>
      <c r="S69" s="3">
        <f>[1]节奏总纲!AE69</f>
        <v>62.682290092013595</v>
      </c>
      <c r="T69" s="3">
        <f>[1]节奏总纲!AF69</f>
        <v>65.468742911124906</v>
      </c>
      <c r="U69" s="3">
        <f>[1]节奏总纲!AG69</f>
        <v>70.015851474333999</v>
      </c>
      <c r="V69" s="3">
        <f>[1]节奏总纲!AH69</f>
        <v>78.525279626417301</v>
      </c>
      <c r="Z69" s="3">
        <v>66</v>
      </c>
      <c r="AA69" s="3">
        <f>[1]节奏总纲!AM69</f>
        <v>6162.9846853088866</v>
      </c>
      <c r="AB69" s="3">
        <f>[1]节奏总纲!AN69</f>
        <v>4930.3877482471098</v>
      </c>
      <c r="AC69" s="3">
        <f>[1]节奏总纲!AO69</f>
        <v>3697.7908111853317</v>
      </c>
      <c r="AD69" s="3">
        <f>[1]节奏总纲!AP69</f>
        <v>2465.1938741235549</v>
      </c>
      <c r="AE69" s="3">
        <f>[1]节奏总纲!AQ69</f>
        <v>1232.5969370617775</v>
      </c>
      <c r="AG69" s="3">
        <v>66</v>
      </c>
      <c r="AH69" s="3">
        <f>[1]节奏总纲!AT69</f>
        <v>838.83468530888604</v>
      </c>
      <c r="AI69" s="3">
        <f>[1]节奏总纲!AU69</f>
        <v>671.06774824710919</v>
      </c>
      <c r="AJ69" s="3">
        <f>[1]节奏总纲!AV69</f>
        <v>503.30081118533144</v>
      </c>
      <c r="AK69" s="3">
        <f>[1]节奏总纲!AW69</f>
        <v>335.5338741235546</v>
      </c>
      <c r="AL69" s="3">
        <f>[1]节奏总纲!AX69</f>
        <v>167.7669370617773</v>
      </c>
      <c r="AN69" s="3">
        <v>66</v>
      </c>
      <c r="AO69" s="3">
        <f>[1]节奏总纲!BA69</f>
        <v>35.243977139659179</v>
      </c>
      <c r="AP69" s="3">
        <f>[1]节奏总纲!BB69</f>
        <v>36.73675803133704</v>
      </c>
      <c r="AQ69" s="3">
        <f>[1]节奏总纲!BC69</f>
        <v>38.663818688865533</v>
      </c>
      <c r="AR69" s="3">
        <f>[1]节奏总纲!BD69</f>
        <v>41.389172829914081</v>
      </c>
      <c r="AS69" s="3">
        <f>[1]节奏总纲!BE69</f>
        <v>46.079770001861057</v>
      </c>
    </row>
    <row r="70" spans="2:45" x14ac:dyDescent="0.2">
      <c r="B70" s="3">
        <f>[1]节奏总纲!N70</f>
        <v>77</v>
      </c>
      <c r="C70" s="3">
        <v>67</v>
      </c>
      <c r="D70" s="3">
        <f>[1]节奏总纲!P70</f>
        <v>102.96830673359811</v>
      </c>
      <c r="E70" s="3">
        <f>[1]节奏总纲!Q70</f>
        <v>89.469161720823394</v>
      </c>
      <c r="F70" s="3">
        <f>[1]节奏总纲!R70</f>
        <v>73.292840732975137</v>
      </c>
      <c r="G70" s="3">
        <f>[1]节奏总纲!S70</f>
        <v>53.625894146857902</v>
      </c>
      <c r="H70" s="3">
        <f>[1]节奏总纲!T70</f>
        <v>29.799027968703292</v>
      </c>
      <c r="J70" s="3">
        <v>67</v>
      </c>
      <c r="K70" s="3">
        <f>[1]节奏总纲!W70</f>
        <v>6.9624464769326693</v>
      </c>
      <c r="L70" s="3">
        <f>[1]节奏总纲!X70</f>
        <v>6.1168738459864613</v>
      </c>
      <c r="M70" s="3">
        <f>[1]节奏总纲!Y70</f>
        <v>4.8022600258700123</v>
      </c>
      <c r="N70" s="3">
        <f>[1]节奏总纲!Z70</f>
        <v>3.4628321627502103</v>
      </c>
      <c r="O70" s="3">
        <f>[1]节奏总纲!AA70</f>
        <v>1.9477279082446444</v>
      </c>
      <c r="Q70" s="3">
        <v>67</v>
      </c>
      <c r="R70" s="3">
        <f>[1]节奏总纲!AD70</f>
        <v>60.870795385807064</v>
      </c>
      <c r="S70" s="3">
        <f>[1]节奏总纲!AE70</f>
        <v>62.898407640114556</v>
      </c>
      <c r="T70" s="3">
        <f>[1]节奏总纲!AF70</f>
        <v>65.682049425288255</v>
      </c>
      <c r="U70" s="3">
        <f>[1]节奏总纲!AG70</f>
        <v>70.229195678021767</v>
      </c>
      <c r="V70" s="3">
        <f>[1]节奏总纲!AH70</f>
        <v>78.748984204926018</v>
      </c>
      <c r="Z70" s="3">
        <v>67</v>
      </c>
      <c r="AA70" s="3">
        <f>[1]节奏总纲!AM70</f>
        <v>7133.5498113340191</v>
      </c>
      <c r="AB70" s="3">
        <f>[1]节奏总纲!AN70</f>
        <v>5706.8398490672153</v>
      </c>
      <c r="AC70" s="3">
        <f>[1]节奏总纲!AO70</f>
        <v>4280.1298868004114</v>
      </c>
      <c r="AD70" s="3">
        <f>[1]节奏总纲!AP70</f>
        <v>2853.4199245336076</v>
      </c>
      <c r="AE70" s="3">
        <f>[1]节奏总纲!AQ70</f>
        <v>1426.7099622668038</v>
      </c>
      <c r="AG70" s="3">
        <v>67</v>
      </c>
      <c r="AH70" s="3">
        <f>[1]节奏总纲!AT70</f>
        <v>970.56512602513249</v>
      </c>
      <c r="AI70" s="3">
        <f>[1]节奏总纲!AU70</f>
        <v>776.45210082010544</v>
      </c>
      <c r="AJ70" s="3">
        <f>[1]节奏总纲!AV70</f>
        <v>582.33907561507976</v>
      </c>
      <c r="AK70" s="3">
        <f>[1]节奏总纲!AW70</f>
        <v>388.22605041005272</v>
      </c>
      <c r="AL70" s="3">
        <f>[1]节奏总纲!AX70</f>
        <v>194.11302520502636</v>
      </c>
      <c r="AN70" s="3">
        <v>67</v>
      </c>
      <c r="AO70" s="3">
        <f>[1]节奏总纲!BA70</f>
        <v>35.341567995522851</v>
      </c>
      <c r="AP70" s="3">
        <f>[1]节奏总纲!BB70</f>
        <v>36.841971442131673</v>
      </c>
      <c r="AQ70" s="3">
        <f>[1]节奏总纲!BC70</f>
        <v>38.768202899262064</v>
      </c>
      <c r="AR70" s="3">
        <f>[1]节奏总纲!BD70</f>
        <v>41.48973836764344</v>
      </c>
      <c r="AS70" s="3">
        <f>[1]节奏总纲!BE70</f>
        <v>46.176090215954694</v>
      </c>
    </row>
    <row r="71" spans="2:45" x14ac:dyDescent="0.2">
      <c r="B71" s="3">
        <f>[1]节奏总纲!N71</f>
        <v>78</v>
      </c>
      <c r="C71" s="3">
        <v>68</v>
      </c>
      <c r="D71" s="3">
        <f>[1]节奏总纲!P71</f>
        <v>110.43047210190386</v>
      </c>
      <c r="E71" s="3">
        <f>[1]节奏总纲!Q71</f>
        <v>95.831563690032169</v>
      </c>
      <c r="F71" s="3">
        <f>[1]节奏总纲!R71</f>
        <v>78.251032531409081</v>
      </c>
      <c r="G71" s="3">
        <f>[1]节奏总纲!S71</f>
        <v>57.412802445779818</v>
      </c>
      <c r="H71" s="3">
        <f>[1]节奏总纲!T71</f>
        <v>31.859191201399263</v>
      </c>
      <c r="J71" s="3">
        <v>68</v>
      </c>
      <c r="K71" s="3">
        <f>[1]节奏总纲!W71</f>
        <v>7.4621653683057474</v>
      </c>
      <c r="L71" s="3">
        <f>[1]节奏总纲!X71</f>
        <v>6.3624019692087757</v>
      </c>
      <c r="M71" s="3">
        <f>[1]节奏总纲!Y71</f>
        <v>4.9581917984339441</v>
      </c>
      <c r="N71" s="3">
        <f>[1]节奏总纲!Z71</f>
        <v>3.7869082989219152</v>
      </c>
      <c r="O71" s="3">
        <f>[1]节奏总纲!AA71</f>
        <v>2.0601632326959702</v>
      </c>
      <c r="Q71" s="3">
        <v>68</v>
      </c>
      <c r="R71" s="3">
        <f>[1]节奏总纲!AD71</f>
        <v>61.082568038258209</v>
      </c>
      <c r="S71" s="3">
        <f>[1]节奏总纲!AE71</f>
        <v>63.107492392331935</v>
      </c>
      <c r="T71" s="3">
        <f>[1]节奏总纲!AF71</f>
        <v>65.895355939451605</v>
      </c>
      <c r="U71" s="3">
        <f>[1]节奏总纲!AG71</f>
        <v>70.442539881709536</v>
      </c>
      <c r="V71" s="3">
        <f>[1]节奏总纲!AH71</f>
        <v>78.972688783434734</v>
      </c>
      <c r="Z71" s="3">
        <v>68</v>
      </c>
      <c r="AA71" s="3">
        <f>[1]节奏总纲!AM71</f>
        <v>8256.4738250473602</v>
      </c>
      <c r="AB71" s="3">
        <f>[1]节奏总纲!AN71</f>
        <v>6605.1790600378881</v>
      </c>
      <c r="AC71" s="3">
        <f>[1]节奏总纲!AO71</f>
        <v>4953.8842950284161</v>
      </c>
      <c r="AD71" s="3">
        <f>[1]节奏总纲!AP71</f>
        <v>3302.5895300189441</v>
      </c>
      <c r="AE71" s="3">
        <f>[1]节奏总纲!AQ71</f>
        <v>1651.294765009472</v>
      </c>
      <c r="AG71" s="3">
        <v>68</v>
      </c>
      <c r="AH71" s="3">
        <f>[1]节奏总纲!AT71</f>
        <v>1122.9240137133411</v>
      </c>
      <c r="AI71" s="3">
        <f>[1]节奏总纲!AU71</f>
        <v>898.33921097067287</v>
      </c>
      <c r="AJ71" s="3">
        <f>[1]节奏总纲!AV71</f>
        <v>673.75440822800465</v>
      </c>
      <c r="AK71" s="3">
        <f>[1]节奏总纲!AW71</f>
        <v>449.16960548533643</v>
      </c>
      <c r="AL71" s="3">
        <f>[1]节奏总纲!AX71</f>
        <v>224.58480274266822</v>
      </c>
      <c r="AN71" s="3">
        <v>68</v>
      </c>
      <c r="AO71" s="3">
        <f>[1]节奏总纲!BA71</f>
        <v>35.439158851386523</v>
      </c>
      <c r="AP71" s="3">
        <f>[1]节奏总纲!BB71</f>
        <v>36.947184852926306</v>
      </c>
      <c r="AQ71" s="3">
        <f>[1]节奏总纲!BC71</f>
        <v>38.872587109658596</v>
      </c>
      <c r="AR71" s="3">
        <f>[1]节奏总纲!BD71</f>
        <v>41.590303905372799</v>
      </c>
      <c r="AS71" s="3">
        <f>[1]节奏总纲!BE71</f>
        <v>46.272410430048332</v>
      </c>
    </row>
    <row r="72" spans="2:45" x14ac:dyDescent="0.2">
      <c r="B72" s="3">
        <f>[1]节奏总纲!N72</f>
        <v>79</v>
      </c>
      <c r="C72" s="3">
        <v>69</v>
      </c>
      <c r="D72" s="3">
        <f>[1]节奏总纲!P72</f>
        <v>118.42822291671132</v>
      </c>
      <c r="E72" s="3">
        <f>[1]节奏总纲!Q72</f>
        <v>102.51146975670532</v>
      </c>
      <c r="F72" s="3">
        <f>[1]节奏总纲!R72</f>
        <v>83.894553114198303</v>
      </c>
      <c r="G72" s="3">
        <f>[1]节奏总纲!S72</f>
        <v>61.535304627523196</v>
      </c>
      <c r="H72" s="3">
        <f>[1]节奏总纲!T72</f>
        <v>34.059956910846175</v>
      </c>
      <c r="J72" s="3">
        <v>69</v>
      </c>
      <c r="K72" s="3">
        <f>[1]节奏总纲!W72</f>
        <v>7.9977508148074605</v>
      </c>
      <c r="L72" s="3">
        <f>[1]节奏总纲!X72</f>
        <v>6.6799060666731549</v>
      </c>
      <c r="M72" s="3">
        <f>[1]节奏总纲!Y72</f>
        <v>5.6435205827892219</v>
      </c>
      <c r="N72" s="3">
        <f>[1]节奏总纲!Z72</f>
        <v>4.1225021817433785</v>
      </c>
      <c r="O72" s="3">
        <f>[1]节奏总纲!AA72</f>
        <v>2.2007657094469124</v>
      </c>
      <c r="Q72" s="3">
        <v>69</v>
      </c>
      <c r="R72" s="3">
        <f>[1]节奏总纲!AD72</f>
        <v>61.285688244217212</v>
      </c>
      <c r="S72" s="3">
        <f>[1]节奏总纲!AE72</f>
        <v>63.310338531528565</v>
      </c>
      <c r="T72" s="3">
        <f>[1]节奏总纲!AF72</f>
        <v>66.106079073217742</v>
      </c>
      <c r="U72" s="3">
        <f>[1]节奏总纲!AG72</f>
        <v>70.655884085397304</v>
      </c>
      <c r="V72" s="3">
        <f>[1]节奏总纲!AH72</f>
        <v>79.188599387584361</v>
      </c>
      <c r="Z72" s="3">
        <v>69</v>
      </c>
      <c r="AA72" s="3">
        <f>[1]节奏总纲!AM72</f>
        <v>9555.6072874592737</v>
      </c>
      <c r="AB72" s="3">
        <f>[1]节奏总纲!AN72</f>
        <v>7644.4858299674197</v>
      </c>
      <c r="AC72" s="3">
        <f>[1]节奏总纲!AO72</f>
        <v>5733.3643724755639</v>
      </c>
      <c r="AD72" s="3">
        <f>[1]节奏总纲!AP72</f>
        <v>3822.2429149837099</v>
      </c>
      <c r="AE72" s="3">
        <f>[1]节奏总纲!AQ72</f>
        <v>1911.1214574918549</v>
      </c>
      <c r="AG72" s="3">
        <v>69</v>
      </c>
      <c r="AH72" s="3">
        <f>[1]节奏总纲!AT72</f>
        <v>1299.1334624119136</v>
      </c>
      <c r="AI72" s="3">
        <f>[1]节奏总纲!AU72</f>
        <v>1039.3067699295316</v>
      </c>
      <c r="AJ72" s="3">
        <f>[1]节奏总纲!AV72</f>
        <v>779.48007744714778</v>
      </c>
      <c r="AK72" s="3">
        <f>[1]节奏总纲!AW72</f>
        <v>519.65338496476579</v>
      </c>
      <c r="AL72" s="3">
        <f>[1]节奏总纲!AX72</f>
        <v>259.8266924823829</v>
      </c>
      <c r="AN72" s="3">
        <v>69</v>
      </c>
      <c r="AO72" s="3">
        <f>[1]节奏总纲!BA72</f>
        <v>35.536749707250202</v>
      </c>
      <c r="AP72" s="3">
        <f>[1]节奏总纲!BB72</f>
        <v>37.045197000674086</v>
      </c>
      <c r="AQ72" s="3">
        <f>[1]节奏总纲!BC72</f>
        <v>38.976971320055128</v>
      </c>
      <c r="AR72" s="3">
        <f>[1]节奏总纲!BD72</f>
        <v>41.690869443102159</v>
      </c>
      <c r="AS72" s="3">
        <f>[1]节奏总纲!BE72</f>
        <v>46.368730644141969</v>
      </c>
    </row>
    <row r="73" spans="2:45" x14ac:dyDescent="0.2">
      <c r="B73" s="3">
        <f>[1]节奏总纲!N73</f>
        <v>80</v>
      </c>
      <c r="C73" s="3">
        <v>70</v>
      </c>
      <c r="D73" s="3">
        <f>[1]节奏总纲!P73</f>
        <v>127</v>
      </c>
      <c r="E73" s="3">
        <f>[1]节奏总纲!Q73</f>
        <v>109.9693</v>
      </c>
      <c r="F73" s="3">
        <f>[1]节奏总纲!R73</f>
        <v>90.106499999999997</v>
      </c>
      <c r="G73" s="3">
        <f>[1]节奏总纲!S73</f>
        <v>65.925700000000006</v>
      </c>
      <c r="H73" s="3">
        <f>[1]节奏总纲!T73</f>
        <v>36.4998</v>
      </c>
      <c r="J73" s="3">
        <v>70</v>
      </c>
      <c r="K73" s="3">
        <f>[1]节奏总纲!W73</f>
        <v>8.5717770832886799</v>
      </c>
      <c r="L73" s="3">
        <f>[1]节奏总纲!X73</f>
        <v>7.4578302432946799</v>
      </c>
      <c r="M73" s="3">
        <f>[1]节奏总纲!Y73</f>
        <v>6.2119468858016944</v>
      </c>
      <c r="N73" s="3">
        <f>[1]节奏总纲!Z73</f>
        <v>4.3903953724768101</v>
      </c>
      <c r="O73" s="3">
        <f>[1]节奏总纲!AA73</f>
        <v>2.4398430891538254</v>
      </c>
      <c r="Q73" s="3">
        <v>70</v>
      </c>
      <c r="R73" s="3">
        <f>[1]节奏总纲!AD73</f>
        <v>61.488808450176215</v>
      </c>
      <c r="S73" s="3">
        <f>[1]节奏总纲!AE73</f>
        <v>63.513184670725188</v>
      </c>
      <c r="T73" s="3">
        <f>[1]节奏总纲!AF73</f>
        <v>66.314314361313961</v>
      </c>
      <c r="U73" s="3">
        <f>[1]节奏总纲!AG73</f>
        <v>70.869228289085072</v>
      </c>
      <c r="V73" s="3">
        <f>[1]节奏总纲!AH73</f>
        <v>79.403426131671111</v>
      </c>
      <c r="Z73" s="3">
        <v>70</v>
      </c>
      <c r="AA73" s="3">
        <f>[1]节奏总纲!AM73</f>
        <v>11058.525000000001</v>
      </c>
      <c r="AB73" s="3">
        <f>[1]节奏总纲!AN73</f>
        <v>8846.8200000000015</v>
      </c>
      <c r="AC73" s="3">
        <f>[1]节奏总纲!AO73</f>
        <v>6635.1150000000007</v>
      </c>
      <c r="AD73" s="3">
        <f>[1]节奏总纲!AP73</f>
        <v>4423.4100000000008</v>
      </c>
      <c r="AE73" s="3">
        <f>[1]节奏总纲!AQ73</f>
        <v>2211.7050000000004</v>
      </c>
      <c r="AG73" s="3">
        <v>70</v>
      </c>
      <c r="AH73" s="3">
        <f>[1]节奏总纲!AT73</f>
        <v>1502.9177125407277</v>
      </c>
      <c r="AI73" s="3">
        <f>[1]节奏总纲!AU73</f>
        <v>1202.3341700325818</v>
      </c>
      <c r="AJ73" s="3">
        <f>[1]节奏总纲!AV73</f>
        <v>901.75062752443682</v>
      </c>
      <c r="AK73" s="3">
        <f>[1]节奏总纲!AW73</f>
        <v>601.16708501629091</v>
      </c>
      <c r="AL73" s="3">
        <f>[1]节奏总纲!AX73</f>
        <v>300.58354250814546</v>
      </c>
      <c r="AN73" s="3">
        <v>70</v>
      </c>
      <c r="AO73" s="3">
        <f>[1]节奏总纲!BA73</f>
        <v>35.634340563113874</v>
      </c>
      <c r="AP73" s="3">
        <f>[1]节奏总纲!BB73</f>
        <v>37.135950591746003</v>
      </c>
      <c r="AQ73" s="3">
        <f>[1]节奏总纲!BC73</f>
        <v>39.070187171981765</v>
      </c>
      <c r="AR73" s="3">
        <f>[1]节奏总纲!BD73</f>
        <v>41.791434980831518</v>
      </c>
      <c r="AS73" s="3">
        <f>[1]节奏总纲!BE73</f>
        <v>46.465050858235607</v>
      </c>
    </row>
    <row r="74" spans="2:45" x14ac:dyDescent="0.2">
      <c r="B74" s="3">
        <f>[1]节奏总纲!N74</f>
        <v>81</v>
      </c>
      <c r="C74" s="3">
        <v>71</v>
      </c>
      <c r="D74" s="3">
        <f>[1]节奏总纲!P74</f>
        <v>136.18700320464549</v>
      </c>
      <c r="E74" s="3">
        <f>[1]节奏总纲!Q74</f>
        <v>118.03327567746625</v>
      </c>
      <c r="F74" s="3">
        <f>[1]节奏总纲!R74</f>
        <v>96.583822672734584</v>
      </c>
      <c r="G74" s="3">
        <f>[1]节奏总纲!S74</f>
        <v>70.612961161608681</v>
      </c>
      <c r="H74" s="3">
        <f>[1]节奏总纲!T74</f>
        <v>39.126526020694648</v>
      </c>
      <c r="J74" s="3">
        <v>71</v>
      </c>
      <c r="K74" s="3">
        <f>[1]节奏总纲!W74</f>
        <v>9.1870032046454924</v>
      </c>
      <c r="L74" s="3">
        <f>[1]节奏总纲!X74</f>
        <v>8.0639756774662459</v>
      </c>
      <c r="M74" s="3">
        <f>[1]节奏总纲!Y74</f>
        <v>6.4773226727345872</v>
      </c>
      <c r="N74" s="3">
        <f>[1]节奏总纲!Z74</f>
        <v>4.6872611616086743</v>
      </c>
      <c r="O74" s="3">
        <f>[1]节奏总纲!AA74</f>
        <v>2.6267260206946474</v>
      </c>
      <c r="Q74" s="3">
        <v>71</v>
      </c>
      <c r="R74" s="3">
        <f>[1]节奏总纲!AD74</f>
        <v>61.691928656135218</v>
      </c>
      <c r="S74" s="3">
        <f>[1]节奏总纲!AE74</f>
        <v>63.716030809921811</v>
      </c>
      <c r="T74" s="3">
        <f>[1]节奏总纲!AF74</f>
        <v>66.52254964941018</v>
      </c>
      <c r="U74" s="3">
        <f>[1]节奏总纲!AG74</f>
        <v>71.07781362467729</v>
      </c>
      <c r="V74" s="3">
        <f>[1]节奏总纲!AH74</f>
        <v>79.618252875757847</v>
      </c>
      <c r="Z74" s="3">
        <v>71</v>
      </c>
      <c r="AA74" s="3">
        <f>[1]节奏总纲!AM74</f>
        <v>12797.106216824561</v>
      </c>
      <c r="AB74" s="3">
        <f>[1]节奏总纲!AN74</f>
        <v>10237.684973459649</v>
      </c>
      <c r="AC74" s="3">
        <f>[1]节奏总纲!AO74</f>
        <v>7678.2637300947363</v>
      </c>
      <c r="AD74" s="3">
        <f>[1]节奏总纲!AP74</f>
        <v>5118.8424867298245</v>
      </c>
      <c r="AE74" s="3">
        <f>[1]节奏总纲!AQ74</f>
        <v>2559.4212433649122</v>
      </c>
      <c r="AG74" s="3">
        <v>71</v>
      </c>
      <c r="AH74" s="3">
        <f>[1]节奏总纲!AT74</f>
        <v>1738.5812168245593</v>
      </c>
      <c r="AI74" s="3">
        <f>[1]节奏总纲!AU74</f>
        <v>1390.8649734596474</v>
      </c>
      <c r="AJ74" s="3">
        <f>[1]节奏总纲!AV74</f>
        <v>1043.1487300947356</v>
      </c>
      <c r="AK74" s="3">
        <f>[1]节奏总纲!AW74</f>
        <v>695.43248672982372</v>
      </c>
      <c r="AL74" s="3">
        <f>[1]节奏总纲!AX74</f>
        <v>347.71624336491186</v>
      </c>
      <c r="AN74" s="3">
        <v>71</v>
      </c>
      <c r="AO74" s="3">
        <f>[1]节奏总纲!BA74</f>
        <v>35.731931418977545</v>
      </c>
      <c r="AP74" s="3">
        <f>[1]节奏总纲!BB74</f>
        <v>37.226704182817912</v>
      </c>
      <c r="AQ74" s="3">
        <f>[1]节奏总纲!BC74</f>
        <v>39.160241683169971</v>
      </c>
      <c r="AR74" s="3">
        <f>[1]节奏总纲!BD74</f>
        <v>41.892000518560877</v>
      </c>
      <c r="AS74" s="3">
        <f>[1]节奏总纲!BE74</f>
        <v>46.561371072329244</v>
      </c>
    </row>
    <row r="75" spans="2:45" x14ac:dyDescent="0.2">
      <c r="B75" s="3">
        <f>[1]节奏总纲!N75</f>
        <v>82</v>
      </c>
      <c r="C75" s="3">
        <v>72</v>
      </c>
      <c r="D75" s="3">
        <f>[1]节奏总纲!P75</f>
        <v>146.03338943962044</v>
      </c>
      <c r="E75" s="3">
        <f>[1]节奏总纲!Q75</f>
        <v>126.581741966263</v>
      </c>
      <c r="F75" s="3">
        <f>[1]节奏总纲!R75</f>
        <v>103.31862302853146</v>
      </c>
      <c r="G75" s="3">
        <f>[1]节奏总纲!S75</f>
        <v>75.586882373947532</v>
      </c>
      <c r="H75" s="3">
        <f>[1]节奏总纲!T75</f>
        <v>41.896979430227098</v>
      </c>
      <c r="J75" s="3">
        <v>72</v>
      </c>
      <c r="K75" s="3">
        <f>[1]节奏总纲!W75</f>
        <v>9.8463862349749434</v>
      </c>
      <c r="L75" s="3">
        <f>[1]节奏总纲!X75</f>
        <v>8.548466288796746</v>
      </c>
      <c r="M75" s="3">
        <f>[1]节奏总纲!Y75</f>
        <v>6.7348003557968781</v>
      </c>
      <c r="N75" s="3">
        <f>[1]节奏总纲!Z75</f>
        <v>4.9739212123388512</v>
      </c>
      <c r="O75" s="3">
        <f>[1]节奏总纲!AA75</f>
        <v>2.7704534095324505</v>
      </c>
      <c r="Q75" s="3">
        <v>72</v>
      </c>
      <c r="R75" s="3">
        <f>[1]节奏总纲!AD75</f>
        <v>61.895048862094221</v>
      </c>
      <c r="S75" s="3">
        <f>[1]节奏总纲!AE75</f>
        <v>63.918876949118435</v>
      </c>
      <c r="T75" s="3">
        <f>[1]节奏总纲!AF75</f>
        <v>66.7307849375064</v>
      </c>
      <c r="U75" s="3">
        <f>[1]节奏总纲!AG75</f>
        <v>71.278862245535876</v>
      </c>
      <c r="V75" s="3">
        <f>[1]节奏总纲!AH75</f>
        <v>79.833079619844597</v>
      </c>
      <c r="Z75" s="3">
        <v>72</v>
      </c>
      <c r="AA75" s="3">
        <f>[1]节奏总纲!AM75</f>
        <v>14808.205062920617</v>
      </c>
      <c r="AB75" s="3">
        <f>[1]节奏总纲!AN75</f>
        <v>11846.564050336494</v>
      </c>
      <c r="AC75" s="3">
        <f>[1]节奏总纲!AO75</f>
        <v>8884.9230377523691</v>
      </c>
      <c r="AD75" s="3">
        <f>[1]节奏总纲!AP75</f>
        <v>5923.2820251682469</v>
      </c>
      <c r="AE75" s="3">
        <f>[1]节奏总纲!AQ75</f>
        <v>2961.6410125841235</v>
      </c>
      <c r="AG75" s="3">
        <v>72</v>
      </c>
      <c r="AH75" s="3">
        <f>[1]节奏总纲!AT75</f>
        <v>2011.0988460960561</v>
      </c>
      <c r="AI75" s="3">
        <f>[1]节奏总纲!AU75</f>
        <v>1608.8790768768449</v>
      </c>
      <c r="AJ75" s="3">
        <f>[1]节奏总纲!AV75</f>
        <v>1206.6593076576328</v>
      </c>
      <c r="AK75" s="3">
        <f>[1]节奏总纲!AW75</f>
        <v>804.43953843842246</v>
      </c>
      <c r="AL75" s="3">
        <f>[1]节奏总纲!AX75</f>
        <v>402.21976921921123</v>
      </c>
      <c r="AN75" s="3">
        <v>72</v>
      </c>
      <c r="AO75" s="3">
        <f>[1]节奏总纲!BA75</f>
        <v>35.829522274841217</v>
      </c>
      <c r="AP75" s="3">
        <f>[1]节奏总纲!BB75</f>
        <v>37.317457773889828</v>
      </c>
      <c r="AQ75" s="3">
        <f>[1]节奏总纲!BC75</f>
        <v>39.250296194358178</v>
      </c>
      <c r="AR75" s="3">
        <f>[1]节奏总纲!BD75</f>
        <v>41.992566056290244</v>
      </c>
      <c r="AS75" s="3">
        <f>[1]节奏总纲!BE75</f>
        <v>46.657691286422882</v>
      </c>
    </row>
    <row r="76" spans="2:45" x14ac:dyDescent="0.2">
      <c r="B76" s="3">
        <f>[1]节奏总纲!N76</f>
        <v>83</v>
      </c>
      <c r="C76" s="3">
        <v>73</v>
      </c>
      <c r="D76" s="3">
        <f>[1]节奏总纲!P76</f>
        <v>156.58648490814926</v>
      </c>
      <c r="E76" s="3">
        <f>[1]节奏总纲!Q76</f>
        <v>135.41599214856748</v>
      </c>
      <c r="F76" s="3">
        <f>[1]节奏总纲!R76</f>
        <v>110.58137564213501</v>
      </c>
      <c r="G76" s="3">
        <f>[1]节奏总纲!S76</f>
        <v>80.955212697513176</v>
      </c>
      <c r="H76" s="3">
        <f>[1]节奏总纲!T76</f>
        <v>44.877686574675579</v>
      </c>
      <c r="J76" s="3">
        <v>73</v>
      </c>
      <c r="K76" s="3">
        <f>[1]节奏总纲!W76</f>
        <v>10.553095468528824</v>
      </c>
      <c r="L76" s="3">
        <f>[1]节奏总纲!X76</f>
        <v>8.834250182304487</v>
      </c>
      <c r="M76" s="3">
        <f>[1]节奏总纲!Y76</f>
        <v>7.2627526136035527</v>
      </c>
      <c r="N76" s="3">
        <f>[1]节奏总纲!Z76</f>
        <v>5.3683303235656439</v>
      </c>
      <c r="O76" s="3">
        <f>[1]节奏总纲!AA76</f>
        <v>2.9807071444484805</v>
      </c>
      <c r="Q76" s="3">
        <v>73</v>
      </c>
      <c r="R76" s="3">
        <f>[1]节奏总纲!AD76</f>
        <v>62.091594979242075</v>
      </c>
      <c r="S76" s="3">
        <f>[1]节奏总纲!AE76</f>
        <v>64.114306430026588</v>
      </c>
      <c r="T76" s="3">
        <f>[1]节奏总纲!AF76</f>
        <v>66.939020225602619</v>
      </c>
      <c r="U76" s="3">
        <f>[1]节奏总纲!AG76</f>
        <v>71.479910866394462</v>
      </c>
      <c r="V76" s="3">
        <f>[1]节奏总纲!AH76</f>
        <v>80.043898354812981</v>
      </c>
      <c r="Z76" s="3">
        <v>73</v>
      </c>
      <c r="AA76" s="3">
        <f>[1]节奏总纲!AM76</f>
        <v>17134.425155737379</v>
      </c>
      <c r="AB76" s="3">
        <f>[1]节奏总纲!AN76</f>
        <v>13707.540124589905</v>
      </c>
      <c r="AC76" s="3">
        <f>[1]节奏总纲!AO76</f>
        <v>10280.655093442427</v>
      </c>
      <c r="AD76" s="3">
        <f>[1]节奏总纲!AP76</f>
        <v>6853.7700622949524</v>
      </c>
      <c r="AE76" s="3">
        <f>[1]节奏总纲!AQ76</f>
        <v>3426.8850311474762</v>
      </c>
      <c r="AG76" s="3">
        <v>73</v>
      </c>
      <c r="AH76" s="3">
        <f>[1]节奏总纲!AT76</f>
        <v>2326.2200928167622</v>
      </c>
      <c r="AI76" s="3">
        <f>[1]节奏总纲!AU76</f>
        <v>1860.9760742534108</v>
      </c>
      <c r="AJ76" s="3">
        <f>[1]节奏总纲!AV76</f>
        <v>1395.7320556900577</v>
      </c>
      <c r="AK76" s="3">
        <f>[1]节奏总纲!AW76</f>
        <v>930.48803712670542</v>
      </c>
      <c r="AL76" s="3">
        <f>[1]节奏总纲!AX76</f>
        <v>465.24401856335271</v>
      </c>
      <c r="AN76" s="3">
        <v>73</v>
      </c>
      <c r="AO76" s="3">
        <f>[1]节奏总纲!BA76</f>
        <v>35.927113130704889</v>
      </c>
      <c r="AP76" s="3">
        <f>[1]节奏总纲!BB76</f>
        <v>37.408211364961737</v>
      </c>
      <c r="AQ76" s="3">
        <f>[1]节奏总纲!BC76</f>
        <v>39.340350705546385</v>
      </c>
      <c r="AR76" s="3">
        <f>[1]节奏总纲!BD76</f>
        <v>42.080366850119908</v>
      </c>
      <c r="AS76" s="3">
        <f>[1]节奏总纲!BE76</f>
        <v>46.754011500516519</v>
      </c>
    </row>
    <row r="77" spans="2:45" x14ac:dyDescent="0.2">
      <c r="B77" s="3">
        <f>[1]节奏总纲!N77</f>
        <v>84</v>
      </c>
      <c r="C77" s="3">
        <v>74</v>
      </c>
      <c r="D77" s="3">
        <f>[1]节奏总纲!P77</f>
        <v>167.89701257893043</v>
      </c>
      <c r="E77" s="3">
        <f>[1]节奏总纲!Q77</f>
        <v>145.16375707574326</v>
      </c>
      <c r="F77" s="3">
        <f>[1]节奏总纲!R77</f>
        <v>118.70318789330381</v>
      </c>
      <c r="G77" s="3">
        <f>[1]节奏总纲!S77</f>
        <v>86.869914308338593</v>
      </c>
      <c r="H77" s="3">
        <f>[1]节奏总纲!T77</f>
        <v>48.169652908895138</v>
      </c>
      <c r="J77" s="3">
        <v>74</v>
      </c>
      <c r="K77" s="3">
        <f>[1]节奏总纲!W77</f>
        <v>11.31052767078117</v>
      </c>
      <c r="L77" s="3">
        <f>[1]节奏总纲!X77</f>
        <v>9.7477649271757798</v>
      </c>
      <c r="M77" s="3">
        <f>[1]节奏总纲!Y77</f>
        <v>8.1218122511687909</v>
      </c>
      <c r="N77" s="3">
        <f>[1]节奏总纲!Z77</f>
        <v>5.9147016108254178</v>
      </c>
      <c r="O77" s="3">
        <f>[1]节奏总纲!AA77</f>
        <v>3.2919663342195591</v>
      </c>
      <c r="Q77" s="3">
        <v>74</v>
      </c>
      <c r="R77" s="3">
        <f>[1]节奏总纲!AD77</f>
        <v>62.281112832649576</v>
      </c>
      <c r="S77" s="3">
        <f>[1]节奏总纲!AE77</f>
        <v>64.304793036447776</v>
      </c>
      <c r="T77" s="3">
        <f>[1]节奏总纲!AF77</f>
        <v>67.14262442756818</v>
      </c>
      <c r="U77" s="3">
        <f>[1]节奏总纲!AG77</f>
        <v>71.680959487253048</v>
      </c>
      <c r="V77" s="3">
        <f>[1]节奏总纲!AH77</f>
        <v>80.24075196383977</v>
      </c>
      <c r="Z77" s="3">
        <v>74</v>
      </c>
      <c r="AA77" s="3">
        <f>[1]节奏总纲!AM77</f>
        <v>19825.014596370729</v>
      </c>
      <c r="AB77" s="3">
        <f>[1]节奏总纲!AN77</f>
        <v>15860.011677096583</v>
      </c>
      <c r="AC77" s="3">
        <f>[1]节奏总纲!AO77</f>
        <v>11895.008757822437</v>
      </c>
      <c r="AD77" s="3">
        <f>[1]节奏总纲!AP77</f>
        <v>7930.0058385482916</v>
      </c>
      <c r="AE77" s="3">
        <f>[1]节奏总纲!AQ77</f>
        <v>3965.0029192741458</v>
      </c>
      <c r="AG77" s="3">
        <v>74</v>
      </c>
      <c r="AH77" s="3">
        <f>[1]节奏总纲!AT77</f>
        <v>2690.58944063335</v>
      </c>
      <c r="AI77" s="3">
        <f>[1]节奏总纲!AU77</f>
        <v>2152.4715525066786</v>
      </c>
      <c r="AJ77" s="3">
        <f>[1]节奏总纲!AV77</f>
        <v>1614.3536643800107</v>
      </c>
      <c r="AK77" s="3">
        <f>[1]节奏总纲!AW77</f>
        <v>1076.2357762533393</v>
      </c>
      <c r="AL77" s="3">
        <f>[1]节奏总纲!AX77</f>
        <v>538.11788812666964</v>
      </c>
      <c r="AN77" s="3">
        <v>74</v>
      </c>
      <c r="AO77" s="3">
        <f>[1]节奏总纲!BA77</f>
        <v>36.021306837933537</v>
      </c>
      <c r="AP77" s="3">
        <f>[1]节奏总纲!BB77</f>
        <v>37.498964956033646</v>
      </c>
      <c r="AQ77" s="3">
        <f>[1]节奏总纲!BC77</f>
        <v>39.430405216734592</v>
      </c>
      <c r="AR77" s="3">
        <f>[1]节奏总纲!BD77</f>
        <v>42.167148737437564</v>
      </c>
      <c r="AS77" s="3">
        <f>[1]节奏总纲!BE77</f>
        <v>46.850331714610157</v>
      </c>
    </row>
    <row r="78" spans="2:45" x14ac:dyDescent="0.2">
      <c r="B78" s="3">
        <f>[1]节奏总纲!N78</f>
        <v>85</v>
      </c>
      <c r="C78" s="3">
        <v>75</v>
      </c>
      <c r="D78" s="3">
        <f>[1]节奏总纲!P78</f>
        <v>180.01933598375612</v>
      </c>
      <c r="E78" s="3">
        <f>[1]节奏总纲!Q78</f>
        <v>155.75272949314578</v>
      </c>
      <c r="F78" s="3">
        <f>[1]节奏总纲!R78</f>
        <v>127.38168214210583</v>
      </c>
      <c r="G78" s="3">
        <f>[1]节奏总纲!S78</f>
        <v>93.214012172388934</v>
      </c>
      <c r="H78" s="3">
        <f>[1]节奏总纲!T78</f>
        <v>51.755559095329879</v>
      </c>
      <c r="J78" s="3">
        <v>75</v>
      </c>
      <c r="K78" s="3">
        <f>[1]节奏总纲!W78</f>
        <v>12.122323404825693</v>
      </c>
      <c r="L78" s="3">
        <f>[1]节奏总纲!X78</f>
        <v>10.588972417402516</v>
      </c>
      <c r="M78" s="3">
        <f>[1]节奏总纲!Y78</f>
        <v>8.6784942488020249</v>
      </c>
      <c r="N78" s="3">
        <f>[1]节奏总纲!Z78</f>
        <v>6.3440978640503403</v>
      </c>
      <c r="O78" s="3">
        <f>[1]节奏总纲!AA78</f>
        <v>3.585906186434741</v>
      </c>
      <c r="Q78" s="3">
        <v>75</v>
      </c>
      <c r="R78" s="3">
        <f>[1]节奏总纲!AD78</f>
        <v>62.470630686057078</v>
      </c>
      <c r="S78" s="3">
        <f>[1]节奏总纲!AE78</f>
        <v>64.495279642868965</v>
      </c>
      <c r="T78" s="3">
        <f>[1]节奏总纲!AF78</f>
        <v>67.344310856946692</v>
      </c>
      <c r="U78" s="3">
        <f>[1]节奏总纲!AG78</f>
        <v>71.882008108111634</v>
      </c>
      <c r="V78" s="3">
        <f>[1]节奏总纲!AH78</f>
        <v>80.437605572866573</v>
      </c>
      <c r="Z78" s="3">
        <v>75</v>
      </c>
      <c r="AA78" s="3">
        <f>[1]节奏总纲!AM78</f>
        <v>22936.899999999998</v>
      </c>
      <c r="AB78" s="3">
        <f>[1]节奏总纲!AN78</f>
        <v>18349.52</v>
      </c>
      <c r="AC78" s="3">
        <f>[1]节奏总纲!AO78</f>
        <v>13762.139999999998</v>
      </c>
      <c r="AD78" s="3">
        <f>[1]节奏总纲!AP78</f>
        <v>9174.76</v>
      </c>
      <c r="AE78" s="3">
        <f>[1]节奏总纲!AQ78</f>
        <v>4587.38</v>
      </c>
      <c r="AG78" s="3">
        <v>75</v>
      </c>
      <c r="AH78" s="3">
        <f>[1]节奏总纲!AT78</f>
        <v>3111.8854036292687</v>
      </c>
      <c r="AI78" s="3">
        <f>[1]节奏总纲!AU78</f>
        <v>2489.5083229034171</v>
      </c>
      <c r="AJ78" s="3">
        <f>[1]节奏总纲!AV78</f>
        <v>1867.1312421775601</v>
      </c>
      <c r="AK78" s="3">
        <f>[1]节奏总纲!AW78</f>
        <v>1244.7541614517086</v>
      </c>
      <c r="AL78" s="3">
        <f>[1]节奏总纲!AX78</f>
        <v>622.37708072585428</v>
      </c>
      <c r="AN78" s="3">
        <v>75</v>
      </c>
      <c r="AO78" s="3">
        <f>[1]节奏总纲!BA78</f>
        <v>36.105477566569242</v>
      </c>
      <c r="AP78" s="3">
        <f>[1]节奏总纲!BB78</f>
        <v>37.589718547105562</v>
      </c>
      <c r="AQ78" s="3">
        <f>[1]节奏总纲!BC78</f>
        <v>39.520459727922798</v>
      </c>
      <c r="AR78" s="3">
        <f>[1]节奏总纲!BD78</f>
        <v>42.253930624755228</v>
      </c>
      <c r="AS78" s="3">
        <f>[1]节奏总纲!BE78</f>
        <v>46.946651928703787</v>
      </c>
    </row>
    <row r="79" spans="2:45" x14ac:dyDescent="0.2">
      <c r="B79" s="3">
        <f>[1]节奏总纲!N79</f>
        <v>86</v>
      </c>
      <c r="C79" s="3">
        <v>76</v>
      </c>
      <c r="D79" s="3">
        <f>[1]节奏总纲!P79</f>
        <v>193.01172051333091</v>
      </c>
      <c r="E79" s="3">
        <f>[1]节奏总纲!Q79</f>
        <v>166.97443941608256</v>
      </c>
      <c r="F79" s="3">
        <f>[1]节奏总纲!R79</f>
        <v>136.51718991907896</v>
      </c>
      <c r="G79" s="3">
        <f>[1]节奏总纲!S79</f>
        <v>100.0379747420594</v>
      </c>
      <c r="H79" s="3">
        <f>[1]节奏总纲!T79</f>
        <v>55.664580196044632</v>
      </c>
      <c r="J79" s="3">
        <v>76</v>
      </c>
      <c r="K79" s="3">
        <f>[1]节奏总纲!W79</f>
        <v>12.992384529574792</v>
      </c>
      <c r="L79" s="3">
        <f>[1]节奏总纲!X79</f>
        <v>11.221709922936782</v>
      </c>
      <c r="M79" s="3">
        <f>[1]节奏总纲!Y79</f>
        <v>9.1355077769731281</v>
      </c>
      <c r="N79" s="3">
        <f>[1]节奏总纲!Z79</f>
        <v>6.8239625696704707</v>
      </c>
      <c r="O79" s="3">
        <f>[1]节奏总纲!AA79</f>
        <v>3.9090211007147531</v>
      </c>
      <c r="Q79" s="3">
        <v>76</v>
      </c>
      <c r="R79" s="3">
        <f>[1]节奏总纲!AD79</f>
        <v>62.660148539464579</v>
      </c>
      <c r="S79" s="3">
        <f>[1]节奏总纲!AE79</f>
        <v>64.685766249290154</v>
      </c>
      <c r="T79" s="3">
        <f>[1]节奏总纲!AF79</f>
        <v>67.545997286325218</v>
      </c>
      <c r="U79" s="3">
        <f>[1]节奏总纲!AG79</f>
        <v>72.076954583856178</v>
      </c>
      <c r="V79" s="3">
        <f>[1]节奏总纲!AH79</f>
        <v>80.634459181893376</v>
      </c>
      <c r="Z79" s="3">
        <v>76</v>
      </c>
      <c r="AA79" s="3">
        <f>[1]节奏总纲!AM79</f>
        <v>26535.88112606269</v>
      </c>
      <c r="AB79" s="3">
        <f>[1]节奏总纲!AN79</f>
        <v>21228.704900850153</v>
      </c>
      <c r="AC79" s="3">
        <f>[1]节奏总纲!AO79</f>
        <v>15921.528675637614</v>
      </c>
      <c r="AD79" s="3">
        <f>[1]节奏总纲!AP79</f>
        <v>10614.352450425076</v>
      </c>
      <c r="AE79" s="3">
        <f>[1]节奏总纲!AQ79</f>
        <v>5307.1762252125382</v>
      </c>
      <c r="AG79" s="3">
        <v>76</v>
      </c>
      <c r="AH79" s="3">
        <f>[1]节奏总纲!AT79</f>
        <v>3598.9811260626921</v>
      </c>
      <c r="AI79" s="3">
        <f>[1]节奏总纲!AU79</f>
        <v>2879.1849008501522</v>
      </c>
      <c r="AJ79" s="3">
        <f>[1]节奏总纲!AV79</f>
        <v>2159.388675637616</v>
      </c>
      <c r="AK79" s="3">
        <f>[1]节奏总纲!AW79</f>
        <v>1439.5924504250761</v>
      </c>
      <c r="AL79" s="3">
        <f>[1]节奏总纲!AX79</f>
        <v>719.79622521253805</v>
      </c>
      <c r="AN79" s="3">
        <v>76</v>
      </c>
      <c r="AO79" s="3">
        <f>[1]节奏总纲!BA79</f>
        <v>36.189648295204947</v>
      </c>
      <c r="AP79" s="3">
        <f>[1]节奏总纲!BB79</f>
        <v>37.680472138177471</v>
      </c>
      <c r="AQ79" s="3">
        <f>[1]节奏总纲!BC79</f>
        <v>39.610514239111005</v>
      </c>
      <c r="AR79" s="3">
        <f>[1]节奏总纲!BD79</f>
        <v>42.340712512072891</v>
      </c>
      <c r="AS79" s="3">
        <f>[1]节奏总纲!BE79</f>
        <v>47.037096473408994</v>
      </c>
    </row>
    <row r="80" spans="2:45" x14ac:dyDescent="0.2">
      <c r="B80" s="3">
        <f>[1]节奏总纲!N80</f>
        <v>87</v>
      </c>
      <c r="C80" s="3">
        <v>77</v>
      </c>
      <c r="D80" s="3">
        <f>[1]节奏总纲!P80</f>
        <v>206.93661346719625</v>
      </c>
      <c r="E80" s="3">
        <f>[1]节奏总纲!Q80</f>
        <v>179.12433261720508</v>
      </c>
      <c r="F80" s="3">
        <f>[1]节奏总纲!R80</f>
        <v>146.53181599612165</v>
      </c>
      <c r="G80" s="3">
        <f>[1]节奏总纲!S80</f>
        <v>107.42079605082158</v>
      </c>
      <c r="H80" s="3">
        <f>[1]节奏总纲!T80</f>
        <v>59.535663694512365</v>
      </c>
      <c r="J80" s="3">
        <v>77</v>
      </c>
      <c r="K80" s="3">
        <f>[1]节奏总纲!W80</f>
        <v>13.924892953865339</v>
      </c>
      <c r="L80" s="3">
        <f>[1]节奏总纲!X80</f>
        <v>12.149893201122524</v>
      </c>
      <c r="M80" s="3">
        <f>[1]节奏总纲!Y80</f>
        <v>10.014626077042692</v>
      </c>
      <c r="N80" s="3">
        <f>[1]节奏总纲!Z80</f>
        <v>7.3828213087621748</v>
      </c>
      <c r="O80" s="3">
        <f>[1]节奏总纲!AA80</f>
        <v>3.8710834984677334</v>
      </c>
      <c r="Q80" s="3">
        <v>77</v>
      </c>
      <c r="R80" s="3">
        <f>[1]节奏总纲!AD80</f>
        <v>62.849666392872081</v>
      </c>
      <c r="S80" s="3">
        <f>[1]节奏总纲!AE80</f>
        <v>64.876252855711357</v>
      </c>
      <c r="T80" s="3">
        <f>[1]节奏总纲!AF80</f>
        <v>67.747683715703729</v>
      </c>
      <c r="U80" s="3">
        <f>[1]节奏总纲!AG80</f>
        <v>72.263232241847945</v>
      </c>
      <c r="V80" s="3">
        <f>[1]节奏总纲!AH80</f>
        <v>80.83131279092018</v>
      </c>
      <c r="Z80" s="3">
        <v>77</v>
      </c>
      <c r="AA80" s="3">
        <f>[1]节奏总纲!AM80</f>
        <v>30698.011006346387</v>
      </c>
      <c r="AB80" s="3">
        <f>[1]节奏总纲!AN80</f>
        <v>24558.40880507711</v>
      </c>
      <c r="AC80" s="3">
        <f>[1]节奏总纲!AO80</f>
        <v>18418.806603807832</v>
      </c>
      <c r="AD80" s="3">
        <f>[1]节奏总纲!AP80</f>
        <v>12279.204402538555</v>
      </c>
      <c r="AE80" s="3">
        <f>[1]节奏总纲!AQ80</f>
        <v>6139.6022012692774</v>
      </c>
      <c r="AG80" s="3">
        <v>77</v>
      </c>
      <c r="AH80" s="3">
        <f>[1]节奏总纲!AT80</f>
        <v>4162.1298802836973</v>
      </c>
      <c r="AI80" s="3">
        <f>[1]节奏总纲!AU80</f>
        <v>3329.7039042269571</v>
      </c>
      <c r="AJ80" s="3">
        <f>[1]节奏总纲!AV80</f>
        <v>2497.2779281702187</v>
      </c>
      <c r="AK80" s="3">
        <f>[1]节奏总纲!AW80</f>
        <v>1664.8519521134785</v>
      </c>
      <c r="AL80" s="3">
        <f>[1]节奏总纲!AX80</f>
        <v>832.42597605673927</v>
      </c>
      <c r="AN80" s="3">
        <v>77</v>
      </c>
      <c r="AO80" s="3">
        <f>[1]节奏总纲!BA80</f>
        <v>36.273819023840659</v>
      </c>
      <c r="AP80" s="3">
        <f>[1]节奏总纲!BB80</f>
        <v>37.771225729249387</v>
      </c>
      <c r="AQ80" s="3">
        <f>[1]节奏总纲!BC80</f>
        <v>39.700568750299212</v>
      </c>
      <c r="AR80" s="3">
        <f>[1]节奏总纲!BD80</f>
        <v>42.427494399390554</v>
      </c>
      <c r="AS80" s="3">
        <f>[1]节奏总纲!BE80</f>
        <v>47.12024662670057</v>
      </c>
    </row>
    <row r="81" spans="2:45" x14ac:dyDescent="0.2">
      <c r="B81" s="3">
        <f>[1]节奏总纲!N81</f>
        <v>88</v>
      </c>
      <c r="C81" s="3">
        <v>78</v>
      </c>
      <c r="D81" s="3">
        <f>[1]节奏总纲!P81</f>
        <v>221.86094420380775</v>
      </c>
      <c r="E81" s="3">
        <f>[1]节奏总纲!Q81</f>
        <v>192.04283330281601</v>
      </c>
      <c r="F81" s="3">
        <f>[1]节奏总纲!R81</f>
        <v>157.23285115723854</v>
      </c>
      <c r="G81" s="3">
        <f>[1]节奏总纲!S81</f>
        <v>115.1680161361966</v>
      </c>
      <c r="H81" s="3">
        <f>[1]节奏总纲!T81</f>
        <v>63.651904892072437</v>
      </c>
      <c r="J81" s="3">
        <v>78</v>
      </c>
      <c r="K81" s="3">
        <f>[1]节奏总纲!W81</f>
        <v>14.924330736611495</v>
      </c>
      <c r="L81" s="3">
        <f>[1]节奏总纲!X81</f>
        <v>12.918500685610923</v>
      </c>
      <c r="M81" s="3">
        <f>[1]节奏总纲!Y81</f>
        <v>10.701035161116891</v>
      </c>
      <c r="N81" s="3">
        <f>[1]节奏总纲!Z81</f>
        <v>7.7472200853750195</v>
      </c>
      <c r="O81" s="3">
        <f>[1]节奏总纲!AA81</f>
        <v>4.1162411975600719</v>
      </c>
      <c r="Q81" s="3">
        <v>78</v>
      </c>
      <c r="R81" s="3">
        <f>[1]节奏总纲!AD81</f>
        <v>63.036560194527354</v>
      </c>
      <c r="S81" s="3">
        <f>[1]节奏总纲!AE81</f>
        <v>65.061438622789353</v>
      </c>
      <c r="T81" s="3">
        <f>[1]节奏总纲!AF81</f>
        <v>67.949370145082256</v>
      </c>
      <c r="U81" s="3">
        <f>[1]节奏总纲!AG81</f>
        <v>72.449509899839711</v>
      </c>
      <c r="V81" s="3">
        <f>[1]节奏总纲!AH81</f>
        <v>81.026624803116562</v>
      </c>
      <c r="Z81" s="3">
        <v>78</v>
      </c>
      <c r="AA81" s="3">
        <f>[1]节奏总纲!AM81</f>
        <v>35511.190322760085</v>
      </c>
      <c r="AB81" s="3">
        <f>[1]节奏总纲!AN81</f>
        <v>28408.952258208068</v>
      </c>
      <c r="AC81" s="3">
        <f>[1]节奏总纲!AO81</f>
        <v>21306.714193656051</v>
      </c>
      <c r="AD81" s="3">
        <f>[1]节奏总纲!AP81</f>
        <v>14204.476129104034</v>
      </c>
      <c r="AE81" s="3">
        <f>[1]节奏总纲!AQ81</f>
        <v>7102.238064552017</v>
      </c>
      <c r="AG81" s="3">
        <v>78</v>
      </c>
      <c r="AH81" s="3">
        <f>[1]节奏总纲!AT81</f>
        <v>4813.179316413698</v>
      </c>
      <c r="AI81" s="3">
        <f>[1]节奏总纲!AU81</f>
        <v>3850.5434531309584</v>
      </c>
      <c r="AJ81" s="3">
        <f>[1]节奏总纲!AV81</f>
        <v>2887.9075898482188</v>
      </c>
      <c r="AK81" s="3">
        <f>[1]节奏总纲!AW81</f>
        <v>1925.2717265654792</v>
      </c>
      <c r="AL81" s="3">
        <f>[1]节奏总纲!AX81</f>
        <v>962.63586328273959</v>
      </c>
      <c r="AN81" s="3">
        <v>78</v>
      </c>
      <c r="AO81" s="3">
        <f>[1]节奏总纲!BA81</f>
        <v>36.357989752476364</v>
      </c>
      <c r="AP81" s="3">
        <f>[1]节奏总纲!BB81</f>
        <v>37.861979320321296</v>
      </c>
      <c r="AQ81" s="3">
        <f>[1]节奏总纲!BC81</f>
        <v>39.790623261487418</v>
      </c>
      <c r="AR81" s="3">
        <f>[1]节奏总纲!BD81</f>
        <v>42.51427628670821</v>
      </c>
      <c r="AS81" s="3">
        <f>[1]节奏总纲!BE81</f>
        <v>47.203396779992147</v>
      </c>
    </row>
    <row r="82" spans="2:45" x14ac:dyDescent="0.2">
      <c r="B82" s="3">
        <f>[1]节奏总纲!N82</f>
        <v>89</v>
      </c>
      <c r="C82" s="3">
        <v>79</v>
      </c>
      <c r="D82" s="3">
        <f>[1]节奏总纲!P82</f>
        <v>237.85644583342264</v>
      </c>
      <c r="E82" s="3">
        <f>[1]节奏总纲!Q82</f>
        <v>206.07882467007735</v>
      </c>
      <c r="F82" s="3">
        <f>[1]节奏总纲!R82</f>
        <v>168.73536267423003</v>
      </c>
      <c r="G82" s="3">
        <f>[1]节奏总纲!S82</f>
        <v>123.11449636337954</v>
      </c>
      <c r="H82" s="3">
        <f>[1]节奏总纲!T82</f>
        <v>68.122086086692235</v>
      </c>
      <c r="J82" s="3">
        <v>79</v>
      </c>
      <c r="K82" s="3">
        <f>[1]节奏总纲!W82</f>
        <v>15.995501629614893</v>
      </c>
      <c r="L82" s="3">
        <f>[1]节奏总纲!X82</f>
        <v>14.035991367261346</v>
      </c>
      <c r="M82" s="3">
        <f>[1]节奏总纲!Y82</f>
        <v>11.50251151699149</v>
      </c>
      <c r="N82" s="3">
        <f>[1]节奏总纲!Z82</f>
        <v>7.9464802271829456</v>
      </c>
      <c r="O82" s="3">
        <f>[1]节奏总纲!AA82</f>
        <v>4.4701811946197978</v>
      </c>
      <c r="Q82" s="3">
        <v>79</v>
      </c>
      <c r="R82" s="3">
        <f>[1]节奏总纲!AD82</f>
        <v>63.213386604241791</v>
      </c>
      <c r="S82" s="3">
        <f>[1]节奏总纲!AE82</f>
        <v>65.23679566619937</v>
      </c>
      <c r="T82" s="3">
        <f>[1]节奏总纲!AF82</f>
        <v>68.132712808893615</v>
      </c>
      <c r="U82" s="3">
        <f>[1]节奏总纲!AG82</f>
        <v>72.635787557831478</v>
      </c>
      <c r="V82" s="3">
        <f>[1]节奏总纲!AH82</f>
        <v>81.212704266341873</v>
      </c>
      <c r="Z82" s="3">
        <v>79</v>
      </c>
      <c r="AA82" s="3">
        <f>[1]节奏总纲!AM82</f>
        <v>41077.009235645834</v>
      </c>
      <c r="AB82" s="3">
        <f>[1]节奏总纲!AN82</f>
        <v>32861.60738851667</v>
      </c>
      <c r="AC82" s="3">
        <f>[1]节奏总纲!AO82</f>
        <v>24646.205541387499</v>
      </c>
      <c r="AD82" s="3">
        <f>[1]节奏总纲!AP82</f>
        <v>16430.803694258335</v>
      </c>
      <c r="AE82" s="3">
        <f>[1]节奏总纲!AQ82</f>
        <v>8215.4018471291674</v>
      </c>
      <c r="AG82" s="3">
        <v>79</v>
      </c>
      <c r="AH82" s="3">
        <f>[1]节奏总纲!AT82</f>
        <v>5565.8189128857484</v>
      </c>
      <c r="AI82" s="3">
        <f>[1]节奏总纲!AU82</f>
        <v>4452.6551303086017</v>
      </c>
      <c r="AJ82" s="3">
        <f>[1]节奏总纲!AV82</f>
        <v>3339.4913477314476</v>
      </c>
      <c r="AK82" s="3">
        <f>[1]节奏总纲!AW82</f>
        <v>2226.3275651543008</v>
      </c>
      <c r="AL82" s="3">
        <f>[1]节奏总纲!AX82</f>
        <v>1113.1637825771504</v>
      </c>
      <c r="AN82" s="3">
        <v>79</v>
      </c>
      <c r="AO82" s="3">
        <f>[1]节奏总纲!BA82</f>
        <v>36.442160481112069</v>
      </c>
      <c r="AP82" s="3">
        <f>[1]节奏总纲!BB82</f>
        <v>37.952732911393213</v>
      </c>
      <c r="AQ82" s="3">
        <f>[1]节奏总纲!BC82</f>
        <v>39.880677772675625</v>
      </c>
      <c r="AR82" s="3">
        <f>[1]节奏总纲!BD82</f>
        <v>42.601058174025873</v>
      </c>
      <c r="AS82" s="3">
        <f>[1]节奏总纲!BE82</f>
        <v>47.286546933283724</v>
      </c>
    </row>
    <row r="83" spans="2:45" x14ac:dyDescent="0.2">
      <c r="B83" s="3">
        <f>[1]节奏总纲!N83</f>
        <v>90</v>
      </c>
      <c r="C83" s="3">
        <v>80</v>
      </c>
      <c r="D83" s="3">
        <f>[1]节奏总纲!P83</f>
        <v>255</v>
      </c>
      <c r="E83" s="3">
        <f>[1]节奏总纲!Q83</f>
        <v>221.08500000000001</v>
      </c>
      <c r="F83" s="3">
        <f>[1]节奏总纲!R83</f>
        <v>180.33600000000001</v>
      </c>
      <c r="G83" s="3">
        <f>[1]节奏总纲!S83</f>
        <v>131.58000000000001</v>
      </c>
      <c r="H83" s="3">
        <f>[1]节奏总纲!T83</f>
        <v>72.777000000000001</v>
      </c>
      <c r="J83" s="3">
        <v>80</v>
      </c>
      <c r="K83" s="3">
        <f>[1]节奏总纲!W83</f>
        <v>17.14355416657736</v>
      </c>
      <c r="L83" s="3">
        <f>[1]节奏总纲!X83</f>
        <v>15.006175329922655</v>
      </c>
      <c r="M83" s="3">
        <f>[1]节奏总纲!Y83</f>
        <v>11.600637325769981</v>
      </c>
      <c r="N83" s="3">
        <f>[1]节奏总纲!Z83</f>
        <v>8.4655036366204683</v>
      </c>
      <c r="O83" s="3">
        <f>[1]节奏总纲!AA83</f>
        <v>4.6549139133077659</v>
      </c>
      <c r="Q83" s="3">
        <v>80</v>
      </c>
      <c r="R83" s="3">
        <f>[1]节奏总纲!AD83</f>
        <v>63.39021301395622</v>
      </c>
      <c r="S83" s="3">
        <f>[1]节奏总纲!AE83</f>
        <v>65.412152709609373</v>
      </c>
      <c r="T83" s="3">
        <f>[1]节奏总纲!AF83</f>
        <v>68.309907165737044</v>
      </c>
      <c r="U83" s="3">
        <f>[1]节奏总纲!AG83</f>
        <v>72.822065215823244</v>
      </c>
      <c r="V83" s="3">
        <f>[1]节奏总纲!AH83</f>
        <v>81.398783729567185</v>
      </c>
      <c r="Z83" s="3">
        <v>80</v>
      </c>
      <c r="AA83" s="3">
        <f>[1]节奏总纲!AM83</f>
        <v>47512.875</v>
      </c>
      <c r="AB83" s="3">
        <f>[1]节奏总纲!AN83</f>
        <v>38010.300000000003</v>
      </c>
      <c r="AC83" s="3">
        <f>[1]节奏总纲!AO83</f>
        <v>28507.724999999999</v>
      </c>
      <c r="AD83" s="3">
        <f>[1]节奏总纲!AP83</f>
        <v>19005.150000000001</v>
      </c>
      <c r="AE83" s="3">
        <f>[1]节奏总纲!AQ83</f>
        <v>9502.5750000000007</v>
      </c>
      <c r="AG83" s="3">
        <v>80</v>
      </c>
      <c r="AH83" s="3">
        <f>[1]节奏总纲!AT83</f>
        <v>6435.8657643541665</v>
      </c>
      <c r="AI83" s="3">
        <f>[1]节奏总纲!AU83</f>
        <v>5148.6926114833332</v>
      </c>
      <c r="AJ83" s="3">
        <f>[1]节奏总纲!AV83</f>
        <v>3861.5194586124999</v>
      </c>
      <c r="AK83" s="3">
        <f>[1]节奏总纲!AW83</f>
        <v>2574.3463057416666</v>
      </c>
      <c r="AL83" s="3">
        <f>[1]节奏总纲!AX83</f>
        <v>1287.1731528708333</v>
      </c>
      <c r="AN83" s="3">
        <v>80</v>
      </c>
      <c r="AO83" s="3">
        <f>[1]节奏总纲!BA83</f>
        <v>36.526331209747774</v>
      </c>
      <c r="AP83" s="3">
        <f>[1]节奏总纲!BB83</f>
        <v>38.037513426486328</v>
      </c>
      <c r="AQ83" s="3">
        <f>[1]节奏总纲!BC83</f>
        <v>39.970732283863832</v>
      </c>
      <c r="AR83" s="3">
        <f>[1]节奏总纲!BD83</f>
        <v>42.687840061343536</v>
      </c>
      <c r="AS83" s="3">
        <f>[1]节奏总纲!BE83</f>
        <v>47.3696970865753</v>
      </c>
    </row>
    <row r="84" spans="2:45" x14ac:dyDescent="0.2">
      <c r="B84" s="3">
        <f>[1]节奏总纲!N84</f>
        <v>91</v>
      </c>
      <c r="C84" s="3">
        <v>81</v>
      </c>
      <c r="D84" s="3">
        <f>[1]节奏总纲!P84</f>
        <v>273.37400640929098</v>
      </c>
      <c r="E84" s="3">
        <f>[1]节奏总纲!Q84</f>
        <v>236.35916594147301</v>
      </c>
      <c r="F84" s="3">
        <f>[1]节奏总纲!R84</f>
        <v>192.67399971726829</v>
      </c>
      <c r="G84" s="3">
        <f>[1]节奏总纲!S84</f>
        <v>140.76027590014394</v>
      </c>
      <c r="H84" s="3">
        <f>[1]节奏总纲!T84</f>
        <v>77.856917025366073</v>
      </c>
      <c r="J84" s="3">
        <v>81</v>
      </c>
      <c r="K84" s="3">
        <f>[1]节奏总纲!W84</f>
        <v>18.374006409290985</v>
      </c>
      <c r="L84" s="3">
        <f>[1]节奏总纲!X84</f>
        <v>15.274165941473001</v>
      </c>
      <c r="M84" s="3">
        <f>[1]节奏总纲!Y84</f>
        <v>12.337999717268275</v>
      </c>
      <c r="N84" s="3">
        <f>[1]节奏总纲!Z84</f>
        <v>9.1802759001439256</v>
      </c>
      <c r="O84" s="3">
        <f>[1]节奏总纲!AA84</f>
        <v>5.0799170253660719</v>
      </c>
      <c r="Q84" s="3">
        <v>81</v>
      </c>
      <c r="R84" s="3">
        <f>[1]节奏总纲!AD84</f>
        <v>63.567039423670657</v>
      </c>
      <c r="S84" s="3">
        <f>[1]节奏总纲!AE84</f>
        <v>65.58750975301939</v>
      </c>
      <c r="T84" s="3">
        <f>[1]节奏总纲!AF84</f>
        <v>68.487101522580488</v>
      </c>
      <c r="U84" s="3">
        <f>[1]节奏总纲!AG84</f>
        <v>73.007572199822363</v>
      </c>
      <c r="V84" s="3">
        <f>[1]节奏总纲!AH84</f>
        <v>81.584863192792497</v>
      </c>
      <c r="AN84" s="3">
        <v>81</v>
      </c>
      <c r="AO84" s="3">
        <f>[1]节奏总纲!BA84</f>
        <v>36.610501938383479</v>
      </c>
      <c r="AP84" s="3">
        <f>[1]节奏总纲!BB84</f>
        <v>38.11580158428373</v>
      </c>
      <c r="AQ84" s="3">
        <f>[1]节奏总纲!BC84</f>
        <v>40.052446592012309</v>
      </c>
      <c r="AR84" s="3">
        <f>[1]节奏总纲!BD84</f>
        <v>42.774621948661192</v>
      </c>
      <c r="AS84" s="3">
        <f>[1]节奏总纲!BE84</f>
        <v>47.452847239866877</v>
      </c>
    </row>
    <row r="85" spans="2:45" x14ac:dyDescent="0.2">
      <c r="B85" s="3">
        <f>[1]节奏总纲!N85</f>
        <v>92</v>
      </c>
      <c r="C85" s="3">
        <v>82</v>
      </c>
      <c r="D85" s="3">
        <f>[1]节奏总纲!P85</f>
        <v>293.06677887924064</v>
      </c>
      <c r="E85" s="3">
        <f>[1]节奏总纲!Q85</f>
        <v>253.15108359588808</v>
      </c>
      <c r="F85" s="3">
        <f>[1]节奏总纲!R85</f>
        <v>206.37762568676126</v>
      </c>
      <c r="G85" s="3">
        <f>[1]节奏总纲!S85</f>
        <v>150.81216441125721</v>
      </c>
      <c r="H85" s="3">
        <f>[1]节奏总纲!T85</f>
        <v>83.230965201704336</v>
      </c>
      <c r="J85" s="3">
        <v>82</v>
      </c>
      <c r="K85" s="3">
        <f>[1]节奏总纲!W85</f>
        <v>19.692772469949659</v>
      </c>
      <c r="L85" s="3">
        <f>[1]节奏总纲!X85</f>
        <v>16.791917654415073</v>
      </c>
      <c r="M85" s="3">
        <f>[1]节奏总纲!Y85</f>
        <v>13.703625969492975</v>
      </c>
      <c r="N85" s="3">
        <f>[1]节奏总纲!Z85</f>
        <v>10.051888511113276</v>
      </c>
      <c r="O85" s="3">
        <f>[1]节奏总纲!AA85</f>
        <v>5.3740481763382633</v>
      </c>
      <c r="Q85" s="3">
        <v>82</v>
      </c>
      <c r="R85" s="3">
        <f>[1]节奏总纲!AD85</f>
        <v>63.743865833385094</v>
      </c>
      <c r="S85" s="3">
        <f>[1]节奏总纲!AE85</f>
        <v>65.762866796429392</v>
      </c>
      <c r="T85" s="3">
        <f>[1]节奏总纲!AF85</f>
        <v>68.664295879423918</v>
      </c>
      <c r="U85" s="3">
        <f>[1]节奏总纲!AG85</f>
        <v>73.176642436293761</v>
      </c>
      <c r="V85" s="3">
        <f>[1]节奏总纲!AH85</f>
        <v>81.770942656017823</v>
      </c>
      <c r="AN85" s="3">
        <v>82</v>
      </c>
      <c r="AO85" s="3">
        <f>[1]节奏总纲!BA85</f>
        <v>36.694672667019191</v>
      </c>
      <c r="AP85" s="3">
        <f>[1]节奏总纲!BB85</f>
        <v>38.194089742081125</v>
      </c>
      <c r="AQ85" s="3">
        <f>[1]节奏总纲!BC85</f>
        <v>40.130145246845366</v>
      </c>
      <c r="AR85" s="3">
        <f>[1]节奏总纲!BD85</f>
        <v>42.861403835978855</v>
      </c>
      <c r="AS85" s="3">
        <f>[1]节奏总纲!BE85</f>
        <v>47.535997393158453</v>
      </c>
    </row>
    <row r="86" spans="2:45" x14ac:dyDescent="0.2">
      <c r="B86" s="3">
        <f>[1]节奏总纲!N86</f>
        <v>93</v>
      </c>
      <c r="C86" s="3">
        <v>83</v>
      </c>
      <c r="D86" s="3">
        <f>[1]节奏总纲!P86</f>
        <v>314.1729698162988</v>
      </c>
      <c r="E86" s="3">
        <f>[1]节奏总纲!Q86</f>
        <v>271.53969781222702</v>
      </c>
      <c r="F86" s="3">
        <f>[1]节奏总纲!R86</f>
        <v>221.55477831445393</v>
      </c>
      <c r="G86" s="3">
        <f>[1]节奏总纲!S86</f>
        <v>161.57915837652246</v>
      </c>
      <c r="H86" s="3">
        <f>[1]节奏总纲!T86</f>
        <v>89.193706130847232</v>
      </c>
      <c r="J86" s="3">
        <v>83</v>
      </c>
      <c r="K86" s="3">
        <f>[1]节奏总纲!W86</f>
        <v>21.106190937058159</v>
      </c>
      <c r="L86" s="3">
        <f>[1]节奏总纲!X86</f>
        <v>18.388614216338937</v>
      </c>
      <c r="M86" s="3">
        <f>[1]节奏总纲!Y86</f>
        <v>15.177152627692664</v>
      </c>
      <c r="N86" s="3">
        <f>[1]节奏总纲!Z86</f>
        <v>10.766993965265243</v>
      </c>
      <c r="O86" s="3">
        <f>[1]节奏总纲!AA86</f>
        <v>5.9627409291428961</v>
      </c>
      <c r="Q86" s="3">
        <v>83</v>
      </c>
      <c r="R86" s="3">
        <f>[1]节奏总纲!AD86</f>
        <v>63.920692243099523</v>
      </c>
      <c r="S86" s="3">
        <f>[1]节奏总纲!AE86</f>
        <v>65.938223839839395</v>
      </c>
      <c r="T86" s="3">
        <f>[1]节奏总纲!AF86</f>
        <v>68.841490236267347</v>
      </c>
      <c r="U86" s="3">
        <f>[1]节奏总纲!AG86</f>
        <v>73.34571267276516</v>
      </c>
      <c r="V86" s="3">
        <f>[1]节奏总纲!AH86</f>
        <v>81.957022119243135</v>
      </c>
      <c r="AN86" s="3">
        <v>83</v>
      </c>
      <c r="AO86" s="3">
        <f>[1]节奏总纲!BA86</f>
        <v>36.778843395654896</v>
      </c>
      <c r="AP86" s="3">
        <f>[1]节奏总纲!BB86</f>
        <v>38.272377899878528</v>
      </c>
      <c r="AQ86" s="3">
        <f>[1]节奏总纲!BC86</f>
        <v>40.207843901678423</v>
      </c>
      <c r="AR86" s="3">
        <f>[1]节奏总纲!BD86</f>
        <v>42.948185723296518</v>
      </c>
      <c r="AS86" s="3">
        <f>[1]节奏总纲!BE86</f>
        <v>47.619147546450023</v>
      </c>
    </row>
    <row r="87" spans="2:45" x14ac:dyDescent="0.2">
      <c r="B87" s="3">
        <f>[1]节奏总纲!N87</f>
        <v>94</v>
      </c>
      <c r="C87" s="3">
        <v>84</v>
      </c>
      <c r="D87" s="3">
        <f>[1]节奏总纲!P87</f>
        <v>336.79402515786086</v>
      </c>
      <c r="E87" s="3">
        <f>[1]节奏总纲!Q87</f>
        <v>291.2594729565181</v>
      </c>
      <c r="F87" s="3">
        <f>[1]节奏总纲!R87</f>
        <v>237.27139072371298</v>
      </c>
      <c r="G87" s="3">
        <f>[1]节奏总纲!S87</f>
        <v>172.97741132107731</v>
      </c>
      <c r="H87" s="3">
        <f>[1]节奏总纲!T87</f>
        <v>95.64950314483248</v>
      </c>
      <c r="J87" s="3">
        <v>84</v>
      </c>
      <c r="K87" s="3">
        <f>[1]节奏总纲!W87</f>
        <v>22.621055341562055</v>
      </c>
      <c r="L87" s="3">
        <f>[1]节奏总纲!X87</f>
        <v>19.719775144291077</v>
      </c>
      <c r="M87" s="3">
        <f>[1]节奏总纲!Y87</f>
        <v>15.716612409259056</v>
      </c>
      <c r="N87" s="3">
        <f>[1]节奏总纲!Z87</f>
        <v>11.398252944554855</v>
      </c>
      <c r="O87" s="3">
        <f>[1]节奏总纲!AA87</f>
        <v>6.4557970139852472</v>
      </c>
      <c r="Q87" s="3">
        <v>84</v>
      </c>
      <c r="R87" s="3">
        <f>[1]节奏总纲!AD87</f>
        <v>64.090988120365651</v>
      </c>
      <c r="S87" s="3">
        <f>[1]节奏总纲!AE87</f>
        <v>66.105889403880397</v>
      </c>
      <c r="T87" s="3">
        <f>[1]节奏总纲!AF87</f>
        <v>69.01697485309198</v>
      </c>
      <c r="U87" s="3">
        <f>[1]节奏总纲!AG87</f>
        <v>73.514782909236544</v>
      </c>
      <c r="V87" s="3">
        <f>[1]节奏总纲!AH87</f>
        <v>82.128973371044353</v>
      </c>
      <c r="AN87" s="3">
        <v>84</v>
      </c>
      <c r="AO87" s="3">
        <f>[1]节奏总纲!BA87</f>
        <v>36.863014124290601</v>
      </c>
      <c r="AP87" s="3">
        <f>[1]节奏总纲!BB87</f>
        <v>38.35066605767593</v>
      </c>
      <c r="AQ87" s="3">
        <f>[1]节奏总纲!BC87</f>
        <v>40.28554255651148</v>
      </c>
      <c r="AR87" s="3">
        <f>[1]节奏总纲!BD87</f>
        <v>43.030177309109042</v>
      </c>
      <c r="AS87" s="3">
        <f>[1]节奏总纲!BE87</f>
        <v>47.7022976997416</v>
      </c>
    </row>
    <row r="88" spans="2:45" x14ac:dyDescent="0.2">
      <c r="B88" s="3">
        <f>[1]节奏总纲!N88</f>
        <v>95</v>
      </c>
      <c r="C88" s="3">
        <v>85</v>
      </c>
      <c r="D88" s="3">
        <f>[1]节奏总纲!P88</f>
        <v>361.0386719675123</v>
      </c>
      <c r="E88" s="3">
        <f>[1]节奏总纲!Q88</f>
        <v>311.72078937675008</v>
      </c>
      <c r="F88" s="3">
        <f>[1]节奏总纲!R88</f>
        <v>253.91849799475142</v>
      </c>
      <c r="G88" s="3">
        <f>[1]节奏总纲!S88</f>
        <v>185.57387739130132</v>
      </c>
      <c r="H88" s="3">
        <f>[1]节奏总纲!T88</f>
        <v>102.53498283877349</v>
      </c>
      <c r="J88" s="3">
        <v>85</v>
      </c>
      <c r="K88" s="3">
        <f>[1]节奏总纲!W88</f>
        <v>24.244646809651442</v>
      </c>
      <c r="L88" s="3">
        <f>[1]节奏总纲!X88</f>
        <v>20.461316420231981</v>
      </c>
      <c r="M88" s="3">
        <f>[1]节奏总纲!Y88</f>
        <v>16.647107271038436</v>
      </c>
      <c r="N88" s="3">
        <f>[1]节奏总纲!Z88</f>
        <v>12.596466070224011</v>
      </c>
      <c r="O88" s="3">
        <f>[1]节奏总纲!AA88</f>
        <v>6.8854796939410079</v>
      </c>
      <c r="Q88" s="3">
        <v>85</v>
      </c>
      <c r="R88" s="3">
        <f>[1]节奏总纲!AD88</f>
        <v>64.255972994404218</v>
      </c>
      <c r="S88" s="3">
        <f>[1]节奏总纲!AE88</f>
        <v>66.269371604948859</v>
      </c>
      <c r="T88" s="3">
        <f>[1]节奏总纲!AF88</f>
        <v>69.17795498031839</v>
      </c>
      <c r="U88" s="3">
        <f>[1]节奏总纲!AG88</f>
        <v>73.683853145707943</v>
      </c>
      <c r="V88" s="3">
        <f>[1]节奏总纲!AH88</f>
        <v>82.296681479091191</v>
      </c>
      <c r="AN88" s="3">
        <v>85</v>
      </c>
      <c r="AO88" s="3">
        <f>[1]节奏总纲!BA88</f>
        <v>36.947184852926306</v>
      </c>
      <c r="AP88" s="3">
        <f>[1]节奏总纲!BB88</f>
        <v>38.428954215473325</v>
      </c>
      <c r="AQ88" s="3">
        <f>[1]节奏总纲!BC88</f>
        <v>40.363241211344537</v>
      </c>
      <c r="AR88" s="3">
        <f>[1]节奏总纲!BD88</f>
        <v>43.105070725978337</v>
      </c>
      <c r="AS88" s="3">
        <f>[1]节奏总纲!BE88</f>
        <v>47.785447853033176</v>
      </c>
    </row>
    <row r="89" spans="2:45" x14ac:dyDescent="0.2">
      <c r="B89" s="3">
        <f>[1]节奏总纲!N89</f>
        <v>96</v>
      </c>
      <c r="C89" s="3">
        <v>86</v>
      </c>
      <c r="D89" s="3">
        <f>[1]节奏总纲!P89</f>
        <v>387.02344102666189</v>
      </c>
      <c r="E89" s="3">
        <f>[1]节奏总纲!Q89</f>
        <v>334.00122960600919</v>
      </c>
      <c r="F89" s="3">
        <f>[1]节奏总纲!R89</f>
        <v>272.23228841815398</v>
      </c>
      <c r="G89" s="3">
        <f>[1]节奏总纲!S89</f>
        <v>199.39447681693619</v>
      </c>
      <c r="H89" s="3">
        <f>[1]节奏总纲!T89</f>
        <v>108.94709864900531</v>
      </c>
      <c r="J89" s="3">
        <v>86</v>
      </c>
      <c r="K89" s="3">
        <f>[1]节奏总纲!W89</f>
        <v>25.984769059149585</v>
      </c>
      <c r="L89" s="3">
        <f>[1]节奏总纲!X89</f>
        <v>22.280440229259113</v>
      </c>
      <c r="M89" s="3">
        <f>[1]节奏总纲!Y89</f>
        <v>18.313790423402565</v>
      </c>
      <c r="N89" s="3">
        <f>[1]节奏总纲!Z89</f>
        <v>13.820599425634867</v>
      </c>
      <c r="O89" s="3">
        <f>[1]节奏总纲!AA89</f>
        <v>6.4121158102318248</v>
      </c>
      <c r="Q89" s="3">
        <v>86</v>
      </c>
      <c r="R89" s="3">
        <f>[1]节奏总纲!AD89</f>
        <v>64.420957868442798</v>
      </c>
      <c r="S89" s="3">
        <f>[1]节奏总纲!AE89</f>
        <v>66.43285380601732</v>
      </c>
      <c r="T89" s="3">
        <f>[1]节奏总纲!AF89</f>
        <v>69.338935107544785</v>
      </c>
      <c r="U89" s="3">
        <f>[1]节奏总纲!AG89</f>
        <v>73.852923382179341</v>
      </c>
      <c r="V89" s="3">
        <f>[1]节奏总纲!AH89</f>
        <v>82.464389587138029</v>
      </c>
      <c r="AN89" s="3">
        <v>86</v>
      </c>
      <c r="AO89" s="3">
        <f>[1]节奏总纲!BA89</f>
        <v>37.027046282459708</v>
      </c>
      <c r="AP89" s="3">
        <f>[1]节奏总纲!BB89</f>
        <v>38.507242373270728</v>
      </c>
      <c r="AQ89" s="3">
        <f>[1]节奏总纲!BC89</f>
        <v>40.440939866177594</v>
      </c>
      <c r="AR89" s="3">
        <f>[1]节奏总纲!BD89</f>
        <v>43.179964142847631</v>
      </c>
      <c r="AS89" s="3">
        <f>[1]节奏总纲!BE89</f>
        <v>47.868598006324753</v>
      </c>
    </row>
    <row r="90" spans="2:45" x14ac:dyDescent="0.2">
      <c r="B90" s="3">
        <f>[1]节奏总纲!N90</f>
        <v>97</v>
      </c>
      <c r="C90" s="3">
        <v>87</v>
      </c>
      <c r="D90" s="3">
        <f>[1]节奏总纲!P90</f>
        <v>414.87322693439216</v>
      </c>
      <c r="E90" s="3">
        <f>[1]节奏总纲!Q90</f>
        <v>358.28451878054108</v>
      </c>
      <c r="F90" s="3">
        <f>[1]节奏总纲!R90</f>
        <v>292.4026503433596</v>
      </c>
      <c r="G90" s="3">
        <f>[1]节奏总纲!S90</f>
        <v>212.58104148118252</v>
      </c>
      <c r="H90" s="3">
        <f>[1]节奏总纲!T90</f>
        <v>115.74963031469542</v>
      </c>
      <c r="J90" s="3">
        <v>87</v>
      </c>
      <c r="K90" s="3">
        <f>[1]节奏总纲!W90</f>
        <v>27.849785907730279</v>
      </c>
      <c r="L90" s="3">
        <f>[1]节奏总纲!X90</f>
        <v>24.283289174531888</v>
      </c>
      <c r="M90" s="3">
        <f>[1]节奏总纲!Y90</f>
        <v>20.170361925205611</v>
      </c>
      <c r="N90" s="3">
        <f>[1]节奏总纲!Z90</f>
        <v>13.186564664246333</v>
      </c>
      <c r="O90" s="3">
        <f>[1]节奏总纲!AA90</f>
        <v>6.8025316656901111</v>
      </c>
      <c r="Q90" s="3">
        <v>87</v>
      </c>
      <c r="R90" s="3">
        <f>[1]节奏总纲!AD90</f>
        <v>64.585942742481365</v>
      </c>
      <c r="S90" s="3">
        <f>[1]节奏总纲!AE90</f>
        <v>66.596336007085796</v>
      </c>
      <c r="T90" s="3">
        <f>[1]节奏总纲!AF90</f>
        <v>69.49991523477118</v>
      </c>
      <c r="U90" s="3">
        <f>[1]节奏总纲!AG90</f>
        <v>74.02050499447661</v>
      </c>
      <c r="V90" s="3">
        <f>[1]节奏总纲!AH90</f>
        <v>82.632097695184868</v>
      </c>
      <c r="AN90" s="3">
        <v>87</v>
      </c>
      <c r="AO90" s="3">
        <f>[1]节奏总纲!BA90</f>
        <v>37.099649155317238</v>
      </c>
      <c r="AP90" s="3">
        <f>[1]节奏总纲!BB90</f>
        <v>38.58553053106813</v>
      </c>
      <c r="AQ90" s="3">
        <f>[1]节奏总纲!BC90</f>
        <v>40.518638521010651</v>
      </c>
      <c r="AR90" s="3">
        <f>[1]节奏总纲!BD90</f>
        <v>43.254857559716925</v>
      </c>
      <c r="AS90" s="3">
        <f>[1]节奏总纲!BE90</f>
        <v>47.951748159616329</v>
      </c>
    </row>
    <row r="91" spans="2:45" x14ac:dyDescent="0.2">
      <c r="B91" s="3">
        <f>[1]节奏总纲!N91</f>
        <v>98</v>
      </c>
      <c r="C91" s="3">
        <v>88</v>
      </c>
      <c r="D91" s="3">
        <f>[1]节奏总纲!P91</f>
        <v>444.72188840761549</v>
      </c>
      <c r="E91" s="3">
        <f>[1]节奏总纲!Q91</f>
        <v>384.7733778502689</v>
      </c>
      <c r="F91" s="3">
        <f>[1]节奏总纲!R91</f>
        <v>312.90632068359827</v>
      </c>
      <c r="G91" s="3">
        <f>[1]节奏总纲!S91</f>
        <v>226.0076636887502</v>
      </c>
      <c r="H91" s="3">
        <f>[1]节奏总纲!T91</f>
        <v>123.1879630889095</v>
      </c>
      <c r="J91" s="3">
        <v>88</v>
      </c>
      <c r="K91" s="3">
        <f>[1]节奏总纲!W91</f>
        <v>29.848661473223331</v>
      </c>
      <c r="L91" s="3">
        <f>[1]节奏总纲!X91</f>
        <v>26.488859069727823</v>
      </c>
      <c r="M91" s="3">
        <f>[1]节奏总纲!Y91</f>
        <v>20.503670340238671</v>
      </c>
      <c r="N91" s="3">
        <f>[1]节奏总纲!Z91</f>
        <v>13.426622207567675</v>
      </c>
      <c r="O91" s="3">
        <f>[1]节奏总纲!AA91</f>
        <v>7.438332774214075</v>
      </c>
      <c r="Q91" s="3">
        <v>88</v>
      </c>
      <c r="R91" s="3">
        <f>[1]节奏总纲!AD91</f>
        <v>64.750927616519931</v>
      </c>
      <c r="S91" s="3">
        <f>[1]节奏总纲!AE91</f>
        <v>66.759818208154257</v>
      </c>
      <c r="T91" s="3">
        <f>[1]节奏总纲!AF91</f>
        <v>69.660895361997589</v>
      </c>
      <c r="U91" s="3">
        <f>[1]节奏总纲!AG91</f>
        <v>74.178131818877702</v>
      </c>
      <c r="V91" s="3">
        <f>[1]节奏总纲!AH91</f>
        <v>82.799805803231706</v>
      </c>
      <c r="AN91" s="3">
        <v>88</v>
      </c>
      <c r="AO91" s="3">
        <f>[1]节奏总纲!BA91</f>
        <v>37.172252028174768</v>
      </c>
      <c r="AP91" s="3">
        <f>[1]节奏总纲!BB91</f>
        <v>38.663818688865533</v>
      </c>
      <c r="AQ91" s="3">
        <f>[1]节奏总纲!BC91</f>
        <v>40.596337175843701</v>
      </c>
      <c r="AR91" s="3">
        <f>[1]节奏总纲!BD91</f>
        <v>43.329750976586219</v>
      </c>
      <c r="AS91" s="3">
        <f>[1]节奏总纲!BE91</f>
        <v>48.030128751164234</v>
      </c>
    </row>
    <row r="92" spans="2:45" x14ac:dyDescent="0.2">
      <c r="B92" s="3">
        <f>[1]节奏总纲!N92</f>
        <v>99</v>
      </c>
      <c r="C92" s="3">
        <v>89</v>
      </c>
      <c r="D92" s="3">
        <f>[1]节奏总纲!P92</f>
        <v>476.71289166684534</v>
      </c>
      <c r="E92" s="3">
        <f>[1]节奏总纲!Q92</f>
        <v>411.78459582182103</v>
      </c>
      <c r="F92" s="3">
        <f>[1]节奏总纲!R92</f>
        <v>332.60258451595797</v>
      </c>
      <c r="G92" s="3">
        <f>[1]节奏总纲!S92</f>
        <v>240.31096868925673</v>
      </c>
      <c r="H92" s="3">
        <f>[1]节奏总纲!T92</f>
        <v>130.61933231671563</v>
      </c>
      <c r="J92" s="3">
        <v>89</v>
      </c>
      <c r="K92" s="3">
        <f>[1]节奏总纲!W92</f>
        <v>31.991003259229842</v>
      </c>
      <c r="L92" s="3">
        <f>[1]节奏总纲!X92</f>
        <v>27.011217971552128</v>
      </c>
      <c r="M92" s="3">
        <f>[1]节奏总纲!Y92</f>
        <v>19.696263832359705</v>
      </c>
      <c r="N92" s="3">
        <f>[1]节奏总纲!Z92</f>
        <v>14.303305000506526</v>
      </c>
      <c r="O92" s="3">
        <f>[1]节奏总纲!AA92</f>
        <v>7.4313692278061296</v>
      </c>
      <c r="Q92" s="3">
        <v>89</v>
      </c>
      <c r="R92" s="3">
        <f>[1]节奏总纲!AD92</f>
        <v>64.915912490558512</v>
      </c>
      <c r="S92" s="3">
        <f>[1]节奏总纲!AE92</f>
        <v>66.923300409222719</v>
      </c>
      <c r="T92" s="3">
        <f>[1]节奏总纲!AF92</f>
        <v>69.821875489223984</v>
      </c>
      <c r="U92" s="3">
        <f>[1]节奏总纲!AG92</f>
        <v>74.335758643278794</v>
      </c>
      <c r="V92" s="3">
        <f>[1]节奏总纲!AH92</f>
        <v>82.967513911278544</v>
      </c>
      <c r="AN92" s="3">
        <v>89</v>
      </c>
      <c r="AO92" s="3">
        <f>[1]节奏总纲!BA92</f>
        <v>37.244854901032298</v>
      </c>
      <c r="AP92" s="3">
        <f>[1]节奏总纲!BB92</f>
        <v>38.742106846662928</v>
      </c>
      <c r="AQ92" s="3">
        <f>[1]节奏总纲!BC92</f>
        <v>40.674035830676758</v>
      </c>
      <c r="AR92" s="3">
        <f>[1]节奏总纲!BD92</f>
        <v>43.404644393455513</v>
      </c>
      <c r="AS92" s="3">
        <f>[1]节奏总纲!BE92</f>
        <v>48.101914750802706</v>
      </c>
    </row>
    <row r="93" spans="2:45" x14ac:dyDescent="0.2">
      <c r="B93" s="3">
        <f>[1]节奏总纲!N93</f>
        <v>100</v>
      </c>
      <c r="C93" s="3">
        <v>90</v>
      </c>
      <c r="D93" s="3">
        <f>[1]节奏总纲!P93</f>
        <v>511</v>
      </c>
      <c r="E93" s="3">
        <f>[1]节奏总纲!Q93</f>
        <v>438.13140000000004</v>
      </c>
      <c r="F93" s="3">
        <f>[1]节奏总纲!R93</f>
        <v>354.12299999999999</v>
      </c>
      <c r="G93" s="3">
        <f>[1]节奏总纲!S93</f>
        <v>254.88680000000002</v>
      </c>
      <c r="H93" s="3">
        <f>[1]节奏总纲!T93</f>
        <v>138.48100000000002</v>
      </c>
      <c r="J93" s="3">
        <v>90</v>
      </c>
      <c r="K93" s="3">
        <f>[1]节奏总纲!W93</f>
        <v>34.287108333154663</v>
      </c>
      <c r="L93" s="3">
        <f>[1]节奏总纲!X93</f>
        <v>26.346804178179013</v>
      </c>
      <c r="M93" s="3">
        <f>[1]节奏总纲!Y93</f>
        <v>21.520415484042019</v>
      </c>
      <c r="N93" s="3">
        <f>[1]节奏总纲!Z93</f>
        <v>14.575831310743297</v>
      </c>
      <c r="O93" s="3">
        <f>[1]节奏总纲!AA93</f>
        <v>7.861667683284395</v>
      </c>
      <c r="Q93" s="3">
        <v>90</v>
      </c>
      <c r="R93" s="3">
        <f>[1]节奏总纲!AD93</f>
        <v>65.075479910097457</v>
      </c>
      <c r="S93" s="3">
        <f>[1]节奏总纲!AE93</f>
        <v>67.083433628014333</v>
      </c>
      <c r="T93" s="3">
        <f>[1]节奏总纲!AF93</f>
        <v>69.982855616450394</v>
      </c>
      <c r="U93" s="3">
        <f>[1]节奏总纲!AG93</f>
        <v>74.493385467679886</v>
      </c>
      <c r="V93" s="3">
        <f>[1]节奏总纲!AH93</f>
        <v>83.124894550960335</v>
      </c>
      <c r="AN93" s="3">
        <v>90</v>
      </c>
      <c r="AO93" s="3">
        <f>[1]节奏总纲!BA93</f>
        <v>37.317457773889828</v>
      </c>
      <c r="AP93" s="3">
        <f>[1]节奏总纲!BB93</f>
        <v>38.82039500446033</v>
      </c>
      <c r="AQ93" s="3">
        <f>[1]节奏总纲!BC93</f>
        <v>40.751734485509814</v>
      </c>
      <c r="AR93" s="3">
        <f>[1]节奏总纲!BD93</f>
        <v>43.479537810324807</v>
      </c>
      <c r="AS93" s="3">
        <f>[1]节奏总纲!BE93</f>
        <v>48.173700750441178</v>
      </c>
    </row>
    <row r="94" spans="2:45" x14ac:dyDescent="0.2">
      <c r="B94" s="3">
        <f>[1]节奏总纲!N94</f>
        <v>101</v>
      </c>
      <c r="C94" s="3">
        <v>91</v>
      </c>
      <c r="D94" s="3">
        <f>[1]节奏总纲!P94</f>
        <v>547.74801281858208</v>
      </c>
      <c r="E94" s="3">
        <f>[1]节奏总纲!Q94</f>
        <v>469.6391461906523</v>
      </c>
      <c r="F94" s="3">
        <f>[1]节奏总纲!R94</f>
        <v>378.43910205635837</v>
      </c>
      <c r="G94" s="3">
        <f>[1]节奏总纲!S94</f>
        <v>272.61418597980827</v>
      </c>
      <c r="H94" s="3">
        <f>[1]节奏总纲!T94</f>
        <v>147.89196346101718</v>
      </c>
      <c r="J94" s="3">
        <v>91</v>
      </c>
      <c r="K94" s="3">
        <f>[1]节奏总纲!W94</f>
        <v>36.748012818582083</v>
      </c>
      <c r="L94" s="3">
        <f>[1]节奏总纲!X94</f>
        <v>31.507746190652256</v>
      </c>
      <c r="M94" s="3">
        <f>[1]节奏总纲!Y94</f>
        <v>24.316102056358375</v>
      </c>
      <c r="N94" s="3">
        <f>[1]节奏总纲!Z94</f>
        <v>17.727385979808247</v>
      </c>
      <c r="O94" s="3">
        <f>[1]节奏总纲!AA94</f>
        <v>9.4109634610171611</v>
      </c>
      <c r="Q94" s="3">
        <v>91</v>
      </c>
      <c r="R94" s="3">
        <f>[1]节奏总纲!AD94</f>
        <v>65.229416240679981</v>
      </c>
      <c r="S94" s="3">
        <f>[1]节奏总纲!AE94</f>
        <v>67.240606973055961</v>
      </c>
      <c r="T94" s="3">
        <f>[1]节奏总纲!AF94</f>
        <v>70.137942795989005</v>
      </c>
      <c r="U94" s="3">
        <f>[1]节奏总纲!AG94</f>
        <v>74.651012292080978</v>
      </c>
      <c r="V94" s="3">
        <f>[1]节奏总纲!AH94</f>
        <v>83.279794092850153</v>
      </c>
      <c r="AN94" s="3">
        <v>91</v>
      </c>
      <c r="AO94" s="3">
        <f>[1]节奏总纲!BA94</f>
        <v>37.390060646747358</v>
      </c>
      <c r="AP94" s="3">
        <f>[1]节奏总纲!BB94</f>
        <v>38.898683162257733</v>
      </c>
      <c r="AQ94" s="3">
        <f>[1]节奏总纲!BC94</f>
        <v>40.829433140342871</v>
      </c>
      <c r="AR94" s="3">
        <f>[1]节奏总纲!BD94</f>
        <v>43.554431227194108</v>
      </c>
      <c r="AS94" s="3">
        <f>[1]节奏总纲!BE94</f>
        <v>48.24548675007965</v>
      </c>
    </row>
    <row r="95" spans="2:45" x14ac:dyDescent="0.2">
      <c r="B95" s="3">
        <f>[1]节奏总纲!N95</f>
        <v>102</v>
      </c>
      <c r="C95" s="3">
        <v>92</v>
      </c>
      <c r="D95" s="3">
        <f>[1]节奏总纲!P95</f>
        <v>587.1335577584814</v>
      </c>
      <c r="E95" s="3">
        <f>[1]节奏总纲!Q95</f>
        <v>502.29275866238083</v>
      </c>
      <c r="F95" s="3">
        <f>[1]节奏总纲!R95</f>
        <v>405.12215485335213</v>
      </c>
      <c r="G95" s="3">
        <f>[1]节奏总纲!S95</f>
        <v>291.57052478286187</v>
      </c>
      <c r="H95" s="3">
        <f>[1]节奏总纲!T95</f>
        <v>157.64536025815227</v>
      </c>
      <c r="J95" s="3">
        <v>92</v>
      </c>
      <c r="K95" s="3">
        <f>[1]节奏总纲!W95</f>
        <v>39.385544939899319</v>
      </c>
      <c r="L95" s="3">
        <f>[1]节奏总纲!X95</f>
        <v>32.653612471728536</v>
      </c>
      <c r="M95" s="3">
        <f>[1]节奏总纲!Y95</f>
        <v>26.683052796993763</v>
      </c>
      <c r="N95" s="3">
        <f>[1]节奏总纲!Z95</f>
        <v>18.956338803053598</v>
      </c>
      <c r="O95" s="3">
        <f>[1]节奏总纲!AA95</f>
        <v>9.7533967971350819</v>
      </c>
      <c r="Q95" s="3">
        <v>92</v>
      </c>
      <c r="R95" s="3">
        <f>[1]节奏总纲!AD95</f>
        <v>65.38335257126252</v>
      </c>
      <c r="S95" s="3">
        <f>[1]节奏总纲!AE95</f>
        <v>67.397780318097588</v>
      </c>
      <c r="T95" s="3">
        <f>[1]节奏总纲!AF95</f>
        <v>70.292327570459079</v>
      </c>
      <c r="U95" s="3">
        <f>[1]节奏总纲!AG95</f>
        <v>74.808639116482055</v>
      </c>
      <c r="V95" s="3">
        <f>[1]节奏总纲!AH95</f>
        <v>83.434693634739986</v>
      </c>
      <c r="AN95" s="3">
        <v>92</v>
      </c>
      <c r="AO95" s="3">
        <f>[1]节奏总纲!BA95</f>
        <v>37.462663519604888</v>
      </c>
      <c r="AP95" s="3">
        <f>[1]节奏总纲!BB95</f>
        <v>38.976971320055128</v>
      </c>
      <c r="AQ95" s="3">
        <f>[1]节奏总纲!BC95</f>
        <v>40.907131795175928</v>
      </c>
      <c r="AR95" s="3">
        <f>[1]节奏总纲!BD95</f>
        <v>43.629324644063402</v>
      </c>
      <c r="AS95" s="3">
        <f>[1]节奏总纲!BE95</f>
        <v>48.317272749718121</v>
      </c>
    </row>
    <row r="96" spans="2:45" x14ac:dyDescent="0.2">
      <c r="B96" s="3">
        <f>[1]节奏总纲!N96</f>
        <v>103</v>
      </c>
      <c r="C96" s="3">
        <v>93</v>
      </c>
      <c r="D96" s="3">
        <f>[1]节奏总纲!P96</f>
        <v>629.34593963259704</v>
      </c>
      <c r="E96" s="3">
        <f>[1]节奏总纲!Q96</f>
        <v>538.34251676172357</v>
      </c>
      <c r="F96" s="3">
        <f>[1]节奏总纲!R96</f>
        <v>433.68228700082267</v>
      </c>
      <c r="G96" s="3">
        <f>[1]节奏总纲!S96</f>
        <v>311.52624011813555</v>
      </c>
      <c r="H96" s="3">
        <f>[1]节奏总纲!T96</f>
        <v>168.35003885171972</v>
      </c>
      <c r="J96" s="3">
        <v>93</v>
      </c>
      <c r="K96" s="3">
        <f>[1]节奏总纲!W96</f>
        <v>42.212381874115636</v>
      </c>
      <c r="L96" s="3">
        <f>[1]节奏总纲!X96</f>
        <v>36.049758099342739</v>
      </c>
      <c r="M96" s="3">
        <f>[1]节奏总纲!Y96</f>
        <v>28.56013214747054</v>
      </c>
      <c r="N96" s="3">
        <f>[1]节奏总纲!Z96</f>
        <v>19.95571533527368</v>
      </c>
      <c r="O96" s="3">
        <f>[1]节奏总纲!AA96</f>
        <v>10.704678593567451</v>
      </c>
      <c r="Q96" s="3">
        <v>93</v>
      </c>
      <c r="R96" s="3">
        <f>[1]节奏总纲!AD96</f>
        <v>65.537288901845059</v>
      </c>
      <c r="S96" s="3">
        <f>[1]节奏总纲!AE96</f>
        <v>67.554953663139216</v>
      </c>
      <c r="T96" s="3">
        <f>[1]节奏总纲!AF96</f>
        <v>70.446712344929153</v>
      </c>
      <c r="U96" s="3">
        <f>[1]节奏总纲!AG96</f>
        <v>74.966265940883147</v>
      </c>
      <c r="V96" s="3">
        <f>[1]节奏总纲!AH96</f>
        <v>83.589593176629805</v>
      </c>
      <c r="AN96" s="3">
        <v>93</v>
      </c>
      <c r="AO96" s="3">
        <f>[1]节奏总纲!BA96</f>
        <v>37.535266392462418</v>
      </c>
      <c r="AP96" s="3">
        <f>[1]节奏总纲!BB96</f>
        <v>39.047673544184711</v>
      </c>
      <c r="AQ96" s="3">
        <f>[1]节奏总纲!BC96</f>
        <v>40.984830450008985</v>
      </c>
      <c r="AR96" s="3">
        <f>[1]节奏总纲!BD96</f>
        <v>43.704218060932696</v>
      </c>
      <c r="AS96" s="3">
        <f>[1]节奏总纲!BE96</f>
        <v>48.389058749356593</v>
      </c>
    </row>
    <row r="97" spans="2:45" x14ac:dyDescent="0.2">
      <c r="B97" s="3">
        <f>[1]节奏总纲!N97</f>
        <v>104</v>
      </c>
      <c r="C97" s="3">
        <v>94</v>
      </c>
      <c r="D97" s="3">
        <f>[1]节奏总纲!P97</f>
        <v>674.58805031572183</v>
      </c>
      <c r="E97" s="3">
        <f>[1]节奏总纲!Q97</f>
        <v>576.30057138472114</v>
      </c>
      <c r="F97" s="3">
        <f>[1]节奏总纲!R97</f>
        <v>464.04911981218504</v>
      </c>
      <c r="G97" s="3">
        <f>[1]节奏总纲!S97</f>
        <v>332.70682641571403</v>
      </c>
      <c r="H97" s="3">
        <f>[1]节奏总纲!T97</f>
        <v>179.6427977990767</v>
      </c>
      <c r="J97" s="3">
        <v>94</v>
      </c>
      <c r="K97" s="3">
        <f>[1]节奏总纲!W97</f>
        <v>45.242110683124793</v>
      </c>
      <c r="L97" s="3">
        <f>[1]节奏总纲!X97</f>
        <v>37.958054622997565</v>
      </c>
      <c r="M97" s="3">
        <f>[1]节奏总纲!Y97</f>
        <v>30.366832811362372</v>
      </c>
      <c r="N97" s="3">
        <f>[1]节奏总纲!Z97</f>
        <v>21.180586297578486</v>
      </c>
      <c r="O97" s="3">
        <f>[1]节奏总纲!AA97</f>
        <v>11.292758947356987</v>
      </c>
      <c r="Q97" s="3">
        <v>94</v>
      </c>
      <c r="R97" s="3">
        <f>[1]节奏总纲!AD97</f>
        <v>65.691225232427584</v>
      </c>
      <c r="S97" s="3">
        <f>[1]节奏总纲!AE97</f>
        <v>67.712127008180858</v>
      </c>
      <c r="T97" s="3">
        <f>[1]节奏总纲!AF97</f>
        <v>70.601097119399213</v>
      </c>
      <c r="U97" s="3">
        <f>[1]节奏总纲!AG97</f>
        <v>75.115180559621535</v>
      </c>
      <c r="V97" s="3">
        <f>[1]节奏总纲!AH97</f>
        <v>83.744492718519624</v>
      </c>
      <c r="AN97" s="3">
        <v>94</v>
      </c>
      <c r="AO97" s="3">
        <f>[1]节奏总纲!BA97</f>
        <v>37.607869265319941</v>
      </c>
      <c r="AP97" s="3">
        <f>[1]节奏总纲!BB97</f>
        <v>39.115214427575864</v>
      </c>
      <c r="AQ97" s="3">
        <f>[1]节奏总纲!BC97</f>
        <v>41.053954370816207</v>
      </c>
      <c r="AR97" s="3">
        <f>[1]节奏总纲!BD97</f>
        <v>43.77911147780199</v>
      </c>
      <c r="AS97" s="3">
        <f>[1]节奏总纲!BE97</f>
        <v>48.460844748995065</v>
      </c>
    </row>
    <row r="98" spans="2:45" x14ac:dyDescent="0.2">
      <c r="B98" s="3">
        <f>[1]节奏总纲!N98</f>
        <v>105</v>
      </c>
      <c r="C98" s="3">
        <v>95</v>
      </c>
      <c r="D98" s="3">
        <f>[1]节奏总纲!P98</f>
        <v>723.0773439350246</v>
      </c>
      <c r="E98" s="3">
        <f>[1]节奏总纲!Q98</f>
        <v>618.15882133005255</v>
      </c>
      <c r="F98" s="3">
        <f>[1]节奏总纲!R98</f>
        <v>495.95875020503337</v>
      </c>
      <c r="G98" s="3">
        <f>[1]节奏总纲!S98</f>
        <v>355.39251454406457</v>
      </c>
      <c r="H98" s="3">
        <f>[1]节奏总纲!T98</f>
        <v>192.84472762747106</v>
      </c>
      <c r="J98" s="3">
        <v>95</v>
      </c>
      <c r="K98" s="3">
        <f>[1]节奏总纲!W98</f>
        <v>48.489293619302771</v>
      </c>
      <c r="L98" s="3">
        <f>[1]节奏总纲!X98</f>
        <v>41.858249945331409</v>
      </c>
      <c r="M98" s="3">
        <f>[1]节奏总纲!Y98</f>
        <v>31.909630392848328</v>
      </c>
      <c r="N98" s="3">
        <f>[1]节奏总纲!Z98</f>
        <v>22.685688128350534</v>
      </c>
      <c r="O98" s="3">
        <f>[1]节奏总纲!AA98</f>
        <v>13.201929828394356</v>
      </c>
      <c r="Q98" s="3">
        <v>95</v>
      </c>
      <c r="R98" s="3">
        <f>[1]节奏总纲!AD98</f>
        <v>65.845161563010123</v>
      </c>
      <c r="S98" s="3">
        <f>[1]节奏总纲!AE98</f>
        <v>67.869300353222485</v>
      </c>
      <c r="T98" s="3">
        <f>[1]节奏总纲!AF98</f>
        <v>70.755481893869288</v>
      </c>
      <c r="U98" s="3">
        <f>[1]节奏总纲!AG98</f>
        <v>75.261722981240993</v>
      </c>
      <c r="V98" s="3">
        <f>[1]节奏总纲!AH98</f>
        <v>83.899392260409456</v>
      </c>
      <c r="AN98" s="3">
        <v>95</v>
      </c>
      <c r="AO98" s="3">
        <f>[1]节奏总纲!BA98</f>
        <v>37.680472138177471</v>
      </c>
      <c r="AP98" s="3">
        <f>[1]节奏总纲!BB98</f>
        <v>39.182755310967018</v>
      </c>
      <c r="AQ98" s="3">
        <f>[1]节奏总纲!BC98</f>
        <v>41.120998062635785</v>
      </c>
      <c r="AR98" s="3">
        <f>[1]节奏总纲!BD98</f>
        <v>43.854004894671284</v>
      </c>
      <c r="AS98" s="3">
        <f>[1]节奏总纲!BE98</f>
        <v>48.532630748633537</v>
      </c>
    </row>
    <row r="99" spans="2:45" x14ac:dyDescent="0.2">
      <c r="B99" s="3">
        <f>[1]节奏总纲!N99</f>
        <v>106</v>
      </c>
      <c r="C99" s="3">
        <v>96</v>
      </c>
      <c r="D99" s="3">
        <f>[1]节奏总纲!P99</f>
        <v>775.04688205332377</v>
      </c>
      <c r="E99" s="3">
        <f>[1]节奏总纲!Q99</f>
        <v>661.0374857032798</v>
      </c>
      <c r="F99" s="3">
        <f>[1]节奏总纲!R99</f>
        <v>529.97705794806279</v>
      </c>
      <c r="G99" s="3">
        <f>[1]节奏总纲!S99</f>
        <v>380.70302846459265</v>
      </c>
      <c r="H99" s="3">
        <f>[1]节奏总纲!T99</f>
        <v>206.86001282003213</v>
      </c>
      <c r="J99" s="3">
        <v>96</v>
      </c>
      <c r="K99" s="3">
        <f>[1]节奏总纲!W99</f>
        <v>51.96953811829917</v>
      </c>
      <c r="L99" s="3">
        <f>[1]节奏总纲!X99</f>
        <v>42.878664373227252</v>
      </c>
      <c r="M99" s="3">
        <f>[1]节奏总纲!Y99</f>
        <v>34.018307743029425</v>
      </c>
      <c r="N99" s="3">
        <f>[1]节奏总纲!Z99</f>
        <v>25.310513920528081</v>
      </c>
      <c r="O99" s="3">
        <f>[1]节奏总纲!AA99</f>
        <v>14.015285192561066</v>
      </c>
      <c r="Q99" s="3">
        <v>96</v>
      </c>
      <c r="R99" s="3">
        <f>[1]节奏总纲!AD99</f>
        <v>65.999097893592648</v>
      </c>
      <c r="S99" s="3">
        <f>[1]节奏总纲!AE99</f>
        <v>68.025215371037646</v>
      </c>
      <c r="T99" s="3">
        <f>[1]节奏总纲!AF99</f>
        <v>70.909866668339362</v>
      </c>
      <c r="U99" s="3">
        <f>[1]节奏总纲!AG99</f>
        <v>75.408265402860437</v>
      </c>
      <c r="V99" s="3">
        <f>[1]节奏总纲!AH99</f>
        <v>84.050903767166133</v>
      </c>
      <c r="AN99" s="3">
        <v>96</v>
      </c>
      <c r="AO99" s="3">
        <f>[1]节奏总纲!BA99</f>
        <v>37.753075011035001</v>
      </c>
      <c r="AP99" s="3">
        <f>[1]节奏总纲!BB99</f>
        <v>39.250296194358178</v>
      </c>
      <c r="AQ99" s="3">
        <f>[1]节奏总纲!BC99</f>
        <v>41.188041754455355</v>
      </c>
      <c r="AR99" s="3">
        <f>[1]节奏总纲!BD99</f>
        <v>43.928898311540578</v>
      </c>
      <c r="AS99" s="3">
        <f>[1]节奏总纲!BE99</f>
        <v>48.604416748272008</v>
      </c>
    </row>
    <row r="100" spans="2:45" x14ac:dyDescent="0.2">
      <c r="B100" s="3">
        <f>[1]节奏总纲!N100</f>
        <v>107</v>
      </c>
      <c r="C100" s="3">
        <v>97</v>
      </c>
      <c r="D100" s="3">
        <f>[1]节奏总纲!P100</f>
        <v>830.74645386878444</v>
      </c>
      <c r="E100" s="3">
        <f>[1]节奏总纲!Q100</f>
        <v>707.71290405081743</v>
      </c>
      <c r="F100" s="3">
        <f>[1]节奏总纲!R100</f>
        <v>569.31054483627804</v>
      </c>
      <c r="G100" s="3">
        <f>[1]节奏总纲!S100</f>
        <v>409.80722569347137</v>
      </c>
      <c r="H100" s="3">
        <f>[1]节奏总纲!T100</f>
        <v>223.30464679992923</v>
      </c>
      <c r="J100" s="3">
        <v>97</v>
      </c>
      <c r="K100" s="3">
        <f>[1]节奏总纲!W100</f>
        <v>55.699571815460672</v>
      </c>
      <c r="L100" s="3">
        <f>[1]节奏总纲!X100</f>
        <v>46.675418347537629</v>
      </c>
      <c r="M100" s="3">
        <f>[1]节奏总纲!Y100</f>
        <v>39.333486888215248</v>
      </c>
      <c r="N100" s="3">
        <f>[1]节奏总纲!Z100</f>
        <v>29.104197228878718</v>
      </c>
      <c r="O100" s="3">
        <f>[1]节奏总纲!AA100</f>
        <v>16.444633979897105</v>
      </c>
      <c r="Q100" s="3">
        <v>97</v>
      </c>
      <c r="R100" s="3">
        <f>[1]节奏总纲!AD100</f>
        <v>66.142785979989682</v>
      </c>
      <c r="S100" s="3">
        <f>[1]节奏总纲!AE100</f>
        <v>68.174918074940805</v>
      </c>
      <c r="T100" s="3">
        <f>[1]节奏总纲!AF100</f>
        <v>71.061795050376986</v>
      </c>
      <c r="U100" s="3">
        <f>[1]节奏总纲!AG100</f>
        <v>75.554807824479894</v>
      </c>
      <c r="V100" s="3">
        <f>[1]节奏总纲!AH100</f>
        <v>84.196136930932482</v>
      </c>
      <c r="AN100" s="3">
        <v>97</v>
      </c>
      <c r="AO100" s="3">
        <f>[1]节奏总纲!BA100</f>
        <v>37.825677883892531</v>
      </c>
      <c r="AP100" s="3">
        <f>[1]节奏总纲!BB100</f>
        <v>39.317837077749331</v>
      </c>
      <c r="AQ100" s="3">
        <f>[1]节奏总纲!BC100</f>
        <v>41.255085446274933</v>
      </c>
      <c r="AR100" s="3">
        <f>[1]节奏总纲!BD100</f>
        <v>44.003272544984547</v>
      </c>
      <c r="AS100" s="3">
        <f>[1]节奏总纲!BE100</f>
        <v>48.67620274791048</v>
      </c>
    </row>
    <row r="101" spans="2:45" x14ac:dyDescent="0.2">
      <c r="B101" s="3">
        <f>[1]节奏总纲!N101</f>
        <v>108</v>
      </c>
      <c r="C101" s="3">
        <v>98</v>
      </c>
      <c r="D101" s="3">
        <f>[1]节奏总纲!P101</f>
        <v>890.4437768152311</v>
      </c>
      <c r="E101" s="3">
        <f>[1]节奏总纲!Q101</f>
        <v>760.34994102252585</v>
      </c>
      <c r="F101" s="3">
        <f>[1]节奏总纲!R101</f>
        <v>612.98149595960513</v>
      </c>
      <c r="G101" s="3">
        <f>[1]节奏总纲!S101</f>
        <v>441.9272464333992</v>
      </c>
      <c r="H101" s="3">
        <f>[1]节奏总纲!T101</f>
        <v>240.77599725083846</v>
      </c>
      <c r="J101" s="3">
        <v>98</v>
      </c>
      <c r="K101" s="3">
        <f>[1]节奏总纲!W101</f>
        <v>59.697322946446661</v>
      </c>
      <c r="L101" s="3">
        <f>[1]节奏总纲!X101</f>
        <v>52.637036971708426</v>
      </c>
      <c r="M101" s="3">
        <f>[1]节奏总纲!Y101</f>
        <v>43.670951123327086</v>
      </c>
      <c r="N101" s="3">
        <f>[1]节奏总纲!Z101</f>
        <v>32.120020739927838</v>
      </c>
      <c r="O101" s="3">
        <f>[1]节奏总纲!AA101</f>
        <v>17.471350450909227</v>
      </c>
      <c r="Q101" s="3">
        <v>98</v>
      </c>
      <c r="R101" s="3">
        <f>[1]节奏总纲!AD101</f>
        <v>66.286413655019302</v>
      </c>
      <c r="S101" s="3">
        <f>[1]节奏总纲!AE101</f>
        <v>68.324620778843951</v>
      </c>
      <c r="T101" s="3">
        <f>[1]节奏总纲!AF101</f>
        <v>71.210277551293188</v>
      </c>
      <c r="U101" s="3">
        <f>[1]节奏总纲!AG101</f>
        <v>75.701350246099338</v>
      </c>
      <c r="V101" s="3">
        <f>[1]节奏总纲!AH101</f>
        <v>84.341370094698831</v>
      </c>
      <c r="AN101" s="3">
        <v>98</v>
      </c>
      <c r="AO101" s="3">
        <f>[1]节奏总纲!BA101</f>
        <v>37.898280756750061</v>
      </c>
      <c r="AP101" s="3">
        <f>[1]节奏总纲!BB101</f>
        <v>39.385377961140485</v>
      </c>
      <c r="AQ101" s="3">
        <f>[1]节奏总纲!BC101</f>
        <v>41.322129138094503</v>
      </c>
      <c r="AR101" s="3">
        <f>[1]节奏总纲!BD101</f>
        <v>44.067911160744309</v>
      </c>
      <c r="AS101" s="3">
        <f>[1]节奏总纲!BE101</f>
        <v>48.747988747548945</v>
      </c>
    </row>
    <row r="102" spans="2:45" x14ac:dyDescent="0.2">
      <c r="B102" s="3">
        <f>[1]节奏总纲!N102</f>
        <v>109</v>
      </c>
      <c r="C102" s="3">
        <v>99</v>
      </c>
      <c r="D102" s="3">
        <f>[1]节奏总纲!P102</f>
        <v>954.42578333369079</v>
      </c>
      <c r="E102" s="3">
        <f>[1]节奏总纲!Q102</f>
        <v>816.51125764197252</v>
      </c>
      <c r="F102" s="3">
        <f>[1]节奏总纲!R102</f>
        <v>658.6492330785801</v>
      </c>
      <c r="G102" s="3">
        <f>[1]节奏总纲!S102</f>
        <v>475.39948267851139</v>
      </c>
      <c r="H102" s="3">
        <f>[1]节奏总纲!T102</f>
        <v>257.59951892176309</v>
      </c>
      <c r="J102" s="3">
        <v>99</v>
      </c>
      <c r="K102" s="3">
        <f>[1]节奏总纲!W102</f>
        <v>63.982006518459684</v>
      </c>
      <c r="L102" s="3">
        <f>[1]节奏总纲!X102</f>
        <v>56.161316619446666</v>
      </c>
      <c r="M102" s="3">
        <f>[1]节奏总纲!Y102</f>
        <v>45.667737118974969</v>
      </c>
      <c r="N102" s="3">
        <f>[1]节奏总纲!Z102</f>
        <v>33.472236245112185</v>
      </c>
      <c r="O102" s="3">
        <f>[1]节奏总纲!AA102</f>
        <v>16.823521670924634</v>
      </c>
      <c r="Q102" s="3">
        <v>99</v>
      </c>
      <c r="R102" s="3">
        <f>[1]节奏总纲!AD102</f>
        <v>66.430041330048923</v>
      </c>
      <c r="S102" s="3">
        <f>[1]节奏总纲!AE102</f>
        <v>68.474323482747096</v>
      </c>
      <c r="T102" s="3">
        <f>[1]节奏总纲!AF102</f>
        <v>71.358760052209377</v>
      </c>
      <c r="U102" s="3">
        <f>[1]节奏总纲!AG102</f>
        <v>75.847892667718796</v>
      </c>
      <c r="V102" s="3">
        <f>[1]节奏总纲!AH102</f>
        <v>84.48660325846518</v>
      </c>
      <c r="AN102" s="3">
        <v>99</v>
      </c>
      <c r="AO102" s="3">
        <f>[1]节奏总纲!BA102</f>
        <v>37.970883629607592</v>
      </c>
      <c r="AP102" s="3">
        <f>[1]节奏总纲!BB102</f>
        <v>39.452918844531645</v>
      </c>
      <c r="AQ102" s="3">
        <f>[1]节奏总纲!BC102</f>
        <v>41.389172829914081</v>
      </c>
      <c r="AR102" s="3">
        <f>[1]节奏总纲!BD102</f>
        <v>44.132549776504064</v>
      </c>
      <c r="AS102" s="3">
        <f>[1]节奏总纲!BE102</f>
        <v>48.819774747187417</v>
      </c>
    </row>
    <row r="103" spans="2:45" x14ac:dyDescent="0.2">
      <c r="B103" s="3">
        <f>[1]节奏总纲!N103</f>
        <v>110</v>
      </c>
      <c r="C103" s="3">
        <v>100</v>
      </c>
      <c r="D103" s="3">
        <f>[1]节奏总纲!P103</f>
        <v>1023</v>
      </c>
      <c r="E103" s="3">
        <f>[1]节奏总纲!Q103</f>
        <v>875.38110000000006</v>
      </c>
      <c r="F103" s="3">
        <f>[1]节奏总纲!R103</f>
        <v>706.6884</v>
      </c>
      <c r="G103" s="3">
        <f>[1]节奏总纲!S103</f>
        <v>508.22640000000001</v>
      </c>
      <c r="H103" s="3">
        <f>[1]节奏总纲!T103</f>
        <v>274.77780000000001</v>
      </c>
      <c r="J103" s="3">
        <v>100</v>
      </c>
      <c r="K103" s="3">
        <f>[1]节奏总纲!W103</f>
        <v>68.574216666309212</v>
      </c>
      <c r="L103" s="3">
        <f>[1]节奏总纲!X103</f>
        <v>58.86984235802754</v>
      </c>
      <c r="M103" s="3">
        <f>[1]节奏总纲!Y103</f>
        <v>48.039166921419906</v>
      </c>
      <c r="N103" s="3">
        <f>[1]节奏总纲!Z103</f>
        <v>32.826917321488622</v>
      </c>
      <c r="O103" s="3">
        <f>[1]节奏总纲!AA103</f>
        <v>17.178281078236921</v>
      </c>
      <c r="Q103" s="3">
        <v>100</v>
      </c>
      <c r="R103" s="3">
        <f>[1]节奏总纲!AD103</f>
        <v>66.573669005078543</v>
      </c>
      <c r="S103" s="3">
        <f>[1]节奏总纲!AE103</f>
        <v>68.624026186650241</v>
      </c>
      <c r="T103" s="3">
        <f>[1]节奏总纲!AF103</f>
        <v>71.507242553125565</v>
      </c>
      <c r="U103" s="3">
        <f>[1]节奏总纲!AG103</f>
        <v>75.994435089338239</v>
      </c>
      <c r="V103" s="3">
        <f>[1]节奏总纲!AH103</f>
        <v>84.63183642223153</v>
      </c>
      <c r="AN103" s="3">
        <v>100</v>
      </c>
      <c r="AO103" s="3">
        <f>[1]节奏总纲!BA103</f>
        <v>38.037513426486328</v>
      </c>
      <c r="AP103" s="3">
        <f>[1]节奏总纲!BB103</f>
        <v>39.520459727922798</v>
      </c>
      <c r="AQ103" s="3">
        <f>[1]节奏总纲!BC103</f>
        <v>41.456216521733651</v>
      </c>
      <c r="AR103" s="3">
        <f>[1]节奏总纲!BD103</f>
        <v>44.197188392263818</v>
      </c>
      <c r="AS103" s="3">
        <f>[1]节奏总纲!BE103</f>
        <v>48.891560746825888</v>
      </c>
    </row>
    <row r="104" spans="2:45" x14ac:dyDescent="0.2">
      <c r="B104" s="3">
        <f>[1]节奏总纲!N104</f>
        <v>111</v>
      </c>
      <c r="C104" s="3">
        <v>101</v>
      </c>
      <c r="D104" s="3">
        <f>[1]节奏总纲!P104</f>
        <v>1096.4960256371633</v>
      </c>
      <c r="E104" s="3">
        <f>[1]节奏总纲!Q104</f>
        <v>939.14884595823037</v>
      </c>
      <c r="F104" s="3">
        <f>[1]节奏总纲!R104</f>
        <v>756.25330888195151</v>
      </c>
      <c r="G104" s="3">
        <f>[1]节奏总纲!S104</f>
        <v>541.99798547244984</v>
      </c>
      <c r="H104" s="3">
        <f>[1]节奏总纲!T104</f>
        <v>293.42233646050488</v>
      </c>
      <c r="J104" s="3">
        <v>101</v>
      </c>
      <c r="K104" s="3">
        <f>[1]节奏总纲!W104</f>
        <v>73.496025637163257</v>
      </c>
      <c r="L104" s="3">
        <f>[1]节奏总纲!X104</f>
        <v>63.767745958230307</v>
      </c>
      <c r="M104" s="3">
        <f>[1]节奏总纲!Y104</f>
        <v>49.56490888195151</v>
      </c>
      <c r="N104" s="3">
        <f>[1]节奏总纲!Z104</f>
        <v>33.771585472449829</v>
      </c>
      <c r="O104" s="3">
        <f>[1]节奏总纲!AA104</f>
        <v>18.644536460504867</v>
      </c>
      <c r="Q104" s="3">
        <v>101</v>
      </c>
      <c r="R104" s="3">
        <f>[1]节奏总纲!AD104</f>
        <v>66.717296680108163</v>
      </c>
      <c r="S104" s="3">
        <f>[1]节奏总纲!AE104</f>
        <v>68.773728890553386</v>
      </c>
      <c r="T104" s="3">
        <f>[1]节奏总纲!AF104</f>
        <v>71.655725054041767</v>
      </c>
      <c r="U104" s="3">
        <f>[1]节奏总纲!AG104</f>
        <v>76.130305911210229</v>
      </c>
      <c r="V104" s="3">
        <f>[1]节奏总纲!AH104</f>
        <v>84.777069585997879</v>
      </c>
      <c r="AN104" s="3">
        <v>101</v>
      </c>
      <c r="AO104" s="3">
        <f>[1]节奏总纲!BA104</f>
        <v>38.100143952724252</v>
      </c>
      <c r="AP104" s="3">
        <f>[1]节奏总纲!BB104</f>
        <v>39.588000611313952</v>
      </c>
      <c r="AQ104" s="3">
        <f>[1]节奏总纲!BC104</f>
        <v>41.523260213553229</v>
      </c>
      <c r="AR104" s="3">
        <f>[1]节奏总纲!BD104</f>
        <v>44.261827008023573</v>
      </c>
      <c r="AS104" s="3">
        <f>[1]节奏总纲!BE104</f>
        <v>48.96334674646436</v>
      </c>
    </row>
    <row r="105" spans="2:45" x14ac:dyDescent="0.2">
      <c r="B105" s="3">
        <f>[1]节奏总纲!N105</f>
        <v>112</v>
      </c>
      <c r="C105" s="3">
        <v>102</v>
      </c>
      <c r="D105" s="3">
        <f>[1]节奏总纲!P105</f>
        <v>1175.2671155169628</v>
      </c>
      <c r="E105" s="3">
        <f>[1]节奏总纲!Q105</f>
        <v>1004.2657502092447</v>
      </c>
      <c r="F105" s="3">
        <f>[1]节奏总纲!R105</f>
        <v>806.23324124463659</v>
      </c>
      <c r="G105" s="3">
        <f>[1]节奏总纲!S105</f>
        <v>577.99636741124232</v>
      </c>
      <c r="H105" s="3">
        <f>[1]节奏总纲!T105</f>
        <v>313.56126641992563</v>
      </c>
      <c r="J105" s="3">
        <v>102</v>
      </c>
      <c r="K105" s="3">
        <f>[1]节奏总纲!W105</f>
        <v>78.771089879799547</v>
      </c>
      <c r="L105" s="3">
        <f>[1]节奏总纲!X105</f>
        <v>65.116904251014375</v>
      </c>
      <c r="M105" s="3">
        <f>[1]节奏总纲!Y105</f>
        <v>49.979932362685076</v>
      </c>
      <c r="N105" s="3">
        <f>[1]节奏总纲!Z105</f>
        <v>35.998381938792477</v>
      </c>
      <c r="O105" s="3">
        <f>[1]节奏总纲!AA105</f>
        <v>20.13892995942075</v>
      </c>
      <c r="Q105" s="3">
        <v>102</v>
      </c>
      <c r="R105" s="3">
        <f>[1]节奏总纲!AD105</f>
        <v>66.860924355137783</v>
      </c>
      <c r="S105" s="3">
        <f>[1]节奏总纲!AE105</f>
        <v>68.923431594456531</v>
      </c>
      <c r="T105" s="3">
        <f>[1]节奏总纲!AF105</f>
        <v>71.804207554957955</v>
      </c>
      <c r="U105" s="3">
        <f>[1]节奏总纲!AG105</f>
        <v>76.265755485049056</v>
      </c>
      <c r="V105" s="3">
        <f>[1]节奏总纲!AH105</f>
        <v>84.922302749764228</v>
      </c>
      <c r="AN105" s="3">
        <v>102</v>
      </c>
      <c r="AO105" s="3">
        <f>[1]节奏总纲!BA105</f>
        <v>38.16277447896217</v>
      </c>
      <c r="AP105" s="3">
        <f>[1]节奏总纲!BB105</f>
        <v>39.655541494705105</v>
      </c>
      <c r="AQ105" s="3">
        <f>[1]节奏总纲!BC105</f>
        <v>41.590303905372799</v>
      </c>
      <c r="AR105" s="3">
        <f>[1]节奏总纲!BD105</f>
        <v>44.326465623783335</v>
      </c>
      <c r="AS105" s="3">
        <f>[1]节奏总纲!BE105</f>
        <v>49.030333272797542</v>
      </c>
    </row>
    <row r="106" spans="2:45" x14ac:dyDescent="0.2">
      <c r="B106" s="3">
        <f>[1]节奏总纲!N106</f>
        <v>113</v>
      </c>
      <c r="C106" s="3">
        <v>103</v>
      </c>
      <c r="D106" s="3">
        <f>[1]节奏总纲!P106</f>
        <v>1259.6918792651943</v>
      </c>
      <c r="E106" s="3">
        <f>[1]节奏总纲!Q106</f>
        <v>1073.383450321872</v>
      </c>
      <c r="F106" s="3">
        <f>[1]节奏总纲!R106</f>
        <v>861.50327622946634</v>
      </c>
      <c r="G106" s="3">
        <f>[1]节奏总纲!S106</f>
        <v>619.01258947091651</v>
      </c>
      <c r="H106" s="3">
        <f>[1]节奏总纲!T106</f>
        <v>335.8338550121008</v>
      </c>
      <c r="J106" s="3">
        <v>103</v>
      </c>
      <c r="K106" s="3">
        <f>[1]节奏总纲!W106</f>
        <v>84.424763748231499</v>
      </c>
      <c r="L106" s="3">
        <f>[1]节奏总纲!X106</f>
        <v>69.11770011262729</v>
      </c>
      <c r="M106" s="3">
        <f>[1]节奏总纲!Y106</f>
        <v>55.270034984829749</v>
      </c>
      <c r="N106" s="3">
        <f>[1]节奏总纲!Z106</f>
        <v>41.016222059674192</v>
      </c>
      <c r="O106" s="3">
        <f>[1]节奏总纲!AA106</f>
        <v>22.272588592175168</v>
      </c>
      <c r="Q106" s="3">
        <v>103</v>
      </c>
      <c r="R106" s="3">
        <f>[1]节奏总纲!AD106</f>
        <v>67.004247194324648</v>
      </c>
      <c r="S106" s="3">
        <f>[1]节奏总纲!AE106</f>
        <v>69.0655056802525</v>
      </c>
      <c r="T106" s="3">
        <f>[1]节奏总纲!AF106</f>
        <v>71.952690055874157</v>
      </c>
      <c r="U106" s="3">
        <f>[1]节奏总纲!AG106</f>
        <v>76.401205058887882</v>
      </c>
      <c r="V106" s="3">
        <f>[1]节奏总纲!AH106</f>
        <v>85.072521641060263</v>
      </c>
      <c r="AN106" s="3">
        <v>103</v>
      </c>
      <c r="AO106" s="3">
        <f>[1]节奏总纲!BA106</f>
        <v>38.225405005200088</v>
      </c>
      <c r="AP106" s="3">
        <f>[1]节奏总纲!BB106</f>
        <v>39.723082378096265</v>
      </c>
      <c r="AQ106" s="3">
        <f>[1]节奏总纲!BC106</f>
        <v>41.657347597192377</v>
      </c>
      <c r="AR106" s="3">
        <f>[1]节奏总纲!BD106</f>
        <v>44.39110423954309</v>
      </c>
      <c r="AS106" s="3">
        <f>[1]节奏总纲!BE106</f>
        <v>49.09231260978715</v>
      </c>
    </row>
    <row r="107" spans="2:45" x14ac:dyDescent="0.2">
      <c r="B107" s="3">
        <f>[1]节奏总纲!N107</f>
        <v>114</v>
      </c>
      <c r="C107" s="3">
        <v>104</v>
      </c>
      <c r="D107" s="3">
        <f>[1]节奏总纲!P107</f>
        <v>1350.1761006314437</v>
      </c>
      <c r="E107" s="3">
        <f>[1]节奏总纲!Q107</f>
        <v>1150.7550905681794</v>
      </c>
      <c r="F107" s="3">
        <f>[1]节奏总纲!R107</f>
        <v>925.41069937279144</v>
      </c>
      <c r="G107" s="3">
        <f>[1]节奏总纲!S107</f>
        <v>665.09674717104917</v>
      </c>
      <c r="H107" s="3">
        <f>[1]节奏总纲!T107</f>
        <v>360.49701886859549</v>
      </c>
      <c r="J107" s="3">
        <v>104</v>
      </c>
      <c r="K107" s="3">
        <f>[1]节奏总纲!W107</f>
        <v>90.484221366249358</v>
      </c>
      <c r="L107" s="3">
        <f>[1]节奏总纲!X107</f>
        <v>77.371640246307379</v>
      </c>
      <c r="M107" s="3">
        <f>[1]节奏总纲!Y107</f>
        <v>63.907423143325104</v>
      </c>
      <c r="N107" s="3">
        <f>[1]节奏总纲!Z107</f>
        <v>46.084157700132664</v>
      </c>
      <c r="O107" s="3">
        <f>[1]节奏总纲!AA107</f>
        <v>24.663163856494691</v>
      </c>
      <c r="Q107" s="3">
        <v>104</v>
      </c>
      <c r="R107" s="3">
        <f>[1]节奏总纲!AD107</f>
        <v>67.138256553625013</v>
      </c>
      <c r="S107" s="3">
        <f>[1]节奏总纲!AE107</f>
        <v>69.199592937186125</v>
      </c>
      <c r="T107" s="3">
        <f>[1]节奏总纲!AF107</f>
        <v>72.093818006439079</v>
      </c>
      <c r="U107" s="3">
        <f>[1]节奏总纲!AG107</f>
        <v>76.536654632726695</v>
      </c>
      <c r="V107" s="3">
        <f>[1]节奏总纲!AH107</f>
        <v>85.228476403824274</v>
      </c>
      <c r="AN107" s="3">
        <v>104</v>
      </c>
      <c r="AO107" s="3">
        <f>[1]节奏总纲!BA107</f>
        <v>38.288035531438013</v>
      </c>
      <c r="AP107" s="3">
        <f>[1]节奏总纲!BB107</f>
        <v>39.790623261487418</v>
      </c>
      <c r="AQ107" s="3">
        <f>[1]节奏总纲!BC107</f>
        <v>41.724391289011947</v>
      </c>
      <c r="AR107" s="3">
        <f>[1]节奏总纲!BD107</f>
        <v>44.455742855302844</v>
      </c>
      <c r="AS107" s="3">
        <f>[1]节奏总纲!BE107</f>
        <v>49.154291946776759</v>
      </c>
    </row>
    <row r="108" spans="2:45" x14ac:dyDescent="0.2">
      <c r="B108" s="3">
        <f>[1]节奏总纲!N108</f>
        <v>115</v>
      </c>
      <c r="C108" s="3">
        <v>105</v>
      </c>
      <c r="D108" s="3">
        <f>[1]节奏总纲!P108</f>
        <v>1447.1546878700494</v>
      </c>
      <c r="E108" s="3">
        <f>[1]节奏总纲!Q108</f>
        <v>1234.8570951595132</v>
      </c>
      <c r="F108" s="3">
        <f>[1]节奏总纲!R108</f>
        <v>993.18226228521496</v>
      </c>
      <c r="G108" s="3">
        <f>[1]节奏总纲!S108</f>
        <v>713.59197658872131</v>
      </c>
      <c r="H108" s="3">
        <f>[1]节奏总纲!T108</f>
        <v>386.39030166130323</v>
      </c>
      <c r="J108" s="3">
        <v>105</v>
      </c>
      <c r="K108" s="3">
        <f>[1]节奏总纲!W108</f>
        <v>96.978587238605769</v>
      </c>
      <c r="L108" s="3">
        <f>[1]节奏总纲!X108</f>
        <v>84.102004591333753</v>
      </c>
      <c r="M108" s="3">
        <f>[1]节奏总纲!Y108</f>
        <v>67.771562912423519</v>
      </c>
      <c r="N108" s="3">
        <f>[1]节奏总纲!Z108</f>
        <v>48.495229417672135</v>
      </c>
      <c r="O108" s="3">
        <f>[1]节奏总纲!AA108</f>
        <v>25.893282792707737</v>
      </c>
      <c r="Q108" s="3">
        <v>105</v>
      </c>
      <c r="R108" s="3">
        <f>[1]节奏总纲!AD108</f>
        <v>67.272265912925377</v>
      </c>
      <c r="S108" s="3">
        <f>[1]节奏总纲!AE108</f>
        <v>69.333680194119751</v>
      </c>
      <c r="T108" s="3">
        <f>[1]节奏总纲!AF108</f>
        <v>72.23150684883845</v>
      </c>
      <c r="U108" s="3">
        <f>[1]节奏总纲!AG108</f>
        <v>76.672104206565521</v>
      </c>
      <c r="V108" s="3">
        <f>[1]节奏总纲!AH108</f>
        <v>85.384431166588271</v>
      </c>
      <c r="AN108" s="3">
        <v>105</v>
      </c>
      <c r="AO108" s="3">
        <f>[1]节奏总纲!BA108</f>
        <v>38.35066605767593</v>
      </c>
      <c r="AP108" s="3">
        <f>[1]节奏总纲!BB108</f>
        <v>39.858164144878572</v>
      </c>
      <c r="AQ108" s="3">
        <f>[1]节奏总纲!BC108</f>
        <v>41.791434980831518</v>
      </c>
      <c r="AR108" s="3">
        <f>[1]节奏总纲!BD108</f>
        <v>44.520381471062606</v>
      </c>
      <c r="AS108" s="3">
        <f>[1]节奏总纲!BE108</f>
        <v>49.216271283766375</v>
      </c>
    </row>
    <row r="109" spans="2:45" x14ac:dyDescent="0.2">
      <c r="B109" s="3">
        <f>[1]节奏总纲!N109</f>
        <v>116</v>
      </c>
      <c r="C109" s="3">
        <v>106</v>
      </c>
      <c r="D109" s="3">
        <f>[1]节奏总纲!P109</f>
        <v>1551.0937641066464</v>
      </c>
      <c r="E109" s="3">
        <f>[1]节奏总纲!Q109</f>
        <v>1324.4789651706653</v>
      </c>
      <c r="F109" s="3">
        <f>[1]节奏总纲!R109</f>
        <v>1064.6707596828021</v>
      </c>
      <c r="G109" s="3">
        <f>[1]节奏总纲!S109</f>
        <v>764.3790069517554</v>
      </c>
      <c r="H109" s="3">
        <f>[1]节奏总纲!T109</f>
        <v>412.59094125236794</v>
      </c>
      <c r="J109" s="3">
        <v>106</v>
      </c>
      <c r="K109" s="3">
        <f>[1]节奏总纲!W109</f>
        <v>103.93907623659697</v>
      </c>
      <c r="L109" s="3">
        <f>[1]节奏总纲!X109</f>
        <v>89.621870011152168</v>
      </c>
      <c r="M109" s="3">
        <f>[1]节奏总纲!Y109</f>
        <v>71.488497397587139</v>
      </c>
      <c r="N109" s="3">
        <f>[1]节奏总纲!Z109</f>
        <v>50.787030363034091</v>
      </c>
      <c r="O109" s="3">
        <f>[1]节奏总纲!AA109</f>
        <v>26.200639591064714</v>
      </c>
      <c r="Q109" s="3">
        <v>106</v>
      </c>
      <c r="R109" s="3">
        <f>[1]节奏总纲!AD109</f>
        <v>67.406275272225741</v>
      </c>
      <c r="S109" s="3">
        <f>[1]节奏总纲!AE109</f>
        <v>69.467767451053362</v>
      </c>
      <c r="T109" s="3">
        <f>[1]节奏总纲!AF109</f>
        <v>72.369195691237806</v>
      </c>
      <c r="U109" s="3">
        <f>[1]节奏总纲!AG109</f>
        <v>76.807553780404334</v>
      </c>
      <c r="V109" s="3">
        <f>[1]节奏总纲!AH109</f>
        <v>85.540385929352269</v>
      </c>
      <c r="AN109" s="3">
        <v>106</v>
      </c>
      <c r="AO109" s="3">
        <f>[1]节奏总纲!BA109</f>
        <v>38.413296583913848</v>
      </c>
      <c r="AP109" s="3">
        <f>[1]节奏总纲!BB109</f>
        <v>39.925705028269732</v>
      </c>
      <c r="AQ109" s="3">
        <f>[1]节奏总纲!BC109</f>
        <v>41.858478672651096</v>
      </c>
      <c r="AR109" s="3">
        <f>[1]节奏总纲!BD109</f>
        <v>44.585020086822361</v>
      </c>
      <c r="AS109" s="3">
        <f>[1]节奏总纲!BE109</f>
        <v>49.278250620755983</v>
      </c>
    </row>
    <row r="110" spans="2:45" x14ac:dyDescent="0.2">
      <c r="B110" s="3">
        <f>[1]节奏总纲!N110</f>
        <v>117</v>
      </c>
      <c r="C110" s="3">
        <v>107</v>
      </c>
      <c r="D110" s="3">
        <f>[1]节奏总纲!P110</f>
        <v>1662.4929077375689</v>
      </c>
      <c r="E110" s="3">
        <f>[1]节奏总纲!Q110</f>
        <v>1418.9376967540152</v>
      </c>
      <c r="F110" s="3">
        <f>[1]节奏总纲!R110</f>
        <v>1141.6338797433884</v>
      </c>
      <c r="G110" s="3">
        <f>[1]节奏总纲!S110</f>
        <v>816.11776840837263</v>
      </c>
      <c r="H110" s="3">
        <f>[1]节奏总纲!T110</f>
        <v>440.22812196890823</v>
      </c>
      <c r="J110" s="3">
        <v>107</v>
      </c>
      <c r="K110" s="3">
        <f>[1]节奏总纲!W110</f>
        <v>111.39914363092248</v>
      </c>
      <c r="L110" s="3">
        <f>[1]节奏总纲!X110</f>
        <v>94.458731583349845</v>
      </c>
      <c r="M110" s="3">
        <f>[1]节奏总纲!Y110</f>
        <v>76.963120060586334</v>
      </c>
      <c r="N110" s="3">
        <f>[1]节奏总纲!Z110</f>
        <v>51.738761456617226</v>
      </c>
      <c r="O110" s="3">
        <f>[1]节奏总纲!AA110</f>
        <v>27.637180716540286</v>
      </c>
      <c r="Q110" s="3">
        <v>107</v>
      </c>
      <c r="R110" s="3">
        <f>[1]节奏总纲!AD110</f>
        <v>67.540284631526106</v>
      </c>
      <c r="S110" s="3">
        <f>[1]节奏总纲!AE110</f>
        <v>69.601854707986988</v>
      </c>
      <c r="T110" s="3">
        <f>[1]节奏总纲!AF110</f>
        <v>72.506884533637162</v>
      </c>
      <c r="U110" s="3">
        <f>[1]节奏总纲!AG110</f>
        <v>76.94300335424316</v>
      </c>
      <c r="V110" s="3">
        <f>[1]节奏总纲!AH110</f>
        <v>85.696340692116266</v>
      </c>
      <c r="AN110" s="3">
        <v>107</v>
      </c>
      <c r="AO110" s="3">
        <f>[1]节奏总纲!BA110</f>
        <v>38.475927110151773</v>
      </c>
      <c r="AP110" s="3">
        <f>[1]节奏总纲!BB110</f>
        <v>39.993245911660885</v>
      </c>
      <c r="AQ110" s="3">
        <f>[1]节奏总纲!BC110</f>
        <v>41.925522364470666</v>
      </c>
      <c r="AR110" s="3">
        <f>[1]节奏总纲!BD110</f>
        <v>44.649658702582116</v>
      </c>
      <c r="AS110" s="3">
        <f>[1]节奏总纲!BE110</f>
        <v>49.340229957745592</v>
      </c>
    </row>
    <row r="111" spans="2:45" x14ac:dyDescent="0.2">
      <c r="B111" s="3">
        <f>[1]节奏总纲!N111</f>
        <v>118</v>
      </c>
      <c r="C111" s="3">
        <v>108</v>
      </c>
      <c r="D111" s="3">
        <f>[1]节奏总纲!P111</f>
        <v>1781.8875536304624</v>
      </c>
      <c r="E111" s="3">
        <f>[1]节奏总纲!Q111</f>
        <v>1520.8410270235997</v>
      </c>
      <c r="F111" s="3">
        <f>[1]节奏总纲!R111</f>
        <v>1218.0983316617842</v>
      </c>
      <c r="G111" s="3">
        <f>[1]节奏总纲!S111</f>
        <v>871.69939123602228</v>
      </c>
      <c r="H111" s="3">
        <f>[1]节奏总纲!T111</f>
        <v>471.13106917989433</v>
      </c>
      <c r="J111" s="3">
        <v>108</v>
      </c>
      <c r="K111" s="3">
        <f>[1]节奏总纲!W111</f>
        <v>119.39464589289355</v>
      </c>
      <c r="L111" s="3">
        <f>[1]节奏总纲!X111</f>
        <v>101.90333026958456</v>
      </c>
      <c r="M111" s="3">
        <f>[1]节奏总纲!Y111</f>
        <v>76.464451918395753</v>
      </c>
      <c r="N111" s="3">
        <f>[1]节奏总纲!Z111</f>
        <v>55.581622827649653</v>
      </c>
      <c r="O111" s="3">
        <f>[1]节奏总纲!AA111</f>
        <v>30.902947210986099</v>
      </c>
      <c r="Q111" s="3">
        <v>108</v>
      </c>
      <c r="R111" s="3">
        <f>[1]节奏总纲!AD111</f>
        <v>67.674293990826456</v>
      </c>
      <c r="S111" s="3">
        <f>[1]节奏总纲!AE111</f>
        <v>69.735941964920613</v>
      </c>
      <c r="T111" s="3">
        <f>[1]节奏总纲!AF111</f>
        <v>72.644573376036519</v>
      </c>
      <c r="U111" s="3">
        <f>[1]节奏总纲!AG111</f>
        <v>77.074762810762508</v>
      </c>
      <c r="V111" s="3">
        <f>[1]节奏总纲!AH111</f>
        <v>85.852295454880277</v>
      </c>
      <c r="AN111" s="3">
        <v>108</v>
      </c>
      <c r="AO111" s="3">
        <f>[1]节奏总纲!BA111</f>
        <v>38.53855763638969</v>
      </c>
      <c r="AP111" s="3">
        <f>[1]节奏总纲!BB111</f>
        <v>40.052446592012309</v>
      </c>
      <c r="AQ111" s="3">
        <f>[1]节奏总纲!BC111</f>
        <v>41.992566056290244</v>
      </c>
      <c r="AR111" s="3">
        <f>[1]节奏总纲!BD111</f>
        <v>44.71429731834187</v>
      </c>
      <c r="AS111" s="3">
        <f>[1]节奏总纲!BE111</f>
        <v>49.402209294735208</v>
      </c>
    </row>
    <row r="112" spans="2:45" x14ac:dyDescent="0.2">
      <c r="B112" s="3">
        <f>[1]节奏总纲!N112</f>
        <v>119</v>
      </c>
      <c r="C112" s="3">
        <v>109</v>
      </c>
      <c r="D112" s="3">
        <f>[1]节奏总纲!P112</f>
        <v>1909.8515666673818</v>
      </c>
      <c r="E112" s="3">
        <f>[1]节奏总纲!Q112</f>
        <v>1624.7107277639418</v>
      </c>
      <c r="F112" s="3">
        <f>[1]节奏总纲!R112</f>
        <v>1301.5638426838207</v>
      </c>
      <c r="G112" s="3">
        <f>[1]节奏总纲!S112</f>
        <v>931.81657937701561</v>
      </c>
      <c r="H112" s="3">
        <f>[1]节奏总纲!T112</f>
        <v>504.58278391352223</v>
      </c>
      <c r="J112" s="3">
        <v>109</v>
      </c>
      <c r="K112" s="3">
        <f>[1]节奏总纲!W112</f>
        <v>127.96401303691937</v>
      </c>
      <c r="L112" s="3">
        <f>[1]节奏总纲!X112</f>
        <v>103.86970074034207</v>
      </c>
      <c r="M112" s="3">
        <f>[1]节奏总纲!Y112</f>
        <v>83.46551102203648</v>
      </c>
      <c r="N112" s="3">
        <f>[1]节奏总纲!Z112</f>
        <v>60.117188140993335</v>
      </c>
      <c r="O112" s="3">
        <f>[1]节奏总纲!AA112</f>
        <v>33.451714733627909</v>
      </c>
      <c r="Q112" s="3">
        <v>109</v>
      </c>
      <c r="R112" s="3">
        <f>[1]节奏总纲!AD112</f>
        <v>67.80830335012682</v>
      </c>
      <c r="S112" s="3">
        <f>[1]节奏总纲!AE112</f>
        <v>69.870029221854239</v>
      </c>
      <c r="T112" s="3">
        <f>[1]节奏总纲!AF112</f>
        <v>72.782262218435889</v>
      </c>
      <c r="U112" s="3">
        <f>[1]节奏总纲!AG112</f>
        <v>77.203841369133116</v>
      </c>
      <c r="V112" s="3">
        <f>[1]节奏总纲!AH112</f>
        <v>86.007776715139968</v>
      </c>
      <c r="AN112" s="3">
        <v>109</v>
      </c>
      <c r="AO112" s="3">
        <f>[1]节奏总纲!BA112</f>
        <v>38.601188162627608</v>
      </c>
      <c r="AP112" s="3">
        <f>[1]节奏总纲!BB112</f>
        <v>40.110720583137102</v>
      </c>
      <c r="AQ112" s="3">
        <f>[1]节奏总纲!BC112</f>
        <v>42.051439554347354</v>
      </c>
      <c r="AR112" s="3">
        <f>[1]节奏总纲!BD112</f>
        <v>44.778935934101632</v>
      </c>
      <c r="AS112" s="3">
        <f>[1]节奏总纲!BE112</f>
        <v>49.464188631724817</v>
      </c>
    </row>
    <row r="113" spans="2:45" x14ac:dyDescent="0.2">
      <c r="B113" s="3">
        <f>[1]节奏总纲!N113</f>
        <v>120</v>
      </c>
      <c r="C113" s="3">
        <v>110</v>
      </c>
      <c r="D113" s="3">
        <f>[1]节奏总纲!P113</f>
        <v>2047</v>
      </c>
      <c r="E113" s="3">
        <f>[1]节奏总纲!Q113</f>
        <v>1741.3829000000001</v>
      </c>
      <c r="F113" s="3">
        <f>[1]节奏总纲!R113</f>
        <v>1397.2821999999999</v>
      </c>
      <c r="G113" s="3">
        <f>[1]节奏总纲!S113</f>
        <v>1001.3924000000001</v>
      </c>
      <c r="H113" s="3">
        <f>[1]节奏总纲!T113</f>
        <v>542.04559999999992</v>
      </c>
      <c r="J113" s="3">
        <v>110</v>
      </c>
      <c r="K113" s="3">
        <f>[1]节奏总纲!W113</f>
        <v>137.1484333326182</v>
      </c>
      <c r="L113" s="3">
        <f>[1]节奏总纲!X113</f>
        <v>116.67217223605826</v>
      </c>
      <c r="M113" s="3">
        <f>[1]节奏总纲!Y113</f>
        <v>95.718357316179208</v>
      </c>
      <c r="N113" s="3">
        <f>[1]节奏总纲!Z113</f>
        <v>69.575820622984452</v>
      </c>
      <c r="O113" s="3">
        <f>[1]节奏总纲!AA113</f>
        <v>37.462816086477687</v>
      </c>
      <c r="Q113" s="3">
        <v>110</v>
      </c>
      <c r="R113" s="3">
        <f>[1]节奏总纲!AD113</f>
        <v>67.942312709427185</v>
      </c>
      <c r="S113" s="3">
        <f>[1]节奏总纲!AE113</f>
        <v>70.003807055133578</v>
      </c>
      <c r="T113" s="3">
        <f>[1]节奏总纲!AF113</f>
        <v>72.919951060835245</v>
      </c>
      <c r="U113" s="3">
        <f>[1]节奏总纲!AG113</f>
        <v>77.332919927503724</v>
      </c>
      <c r="V113" s="3">
        <f>[1]节奏总纲!AH113</f>
        <v>86.154780808490045</v>
      </c>
      <c r="AN113" s="3">
        <v>110</v>
      </c>
      <c r="AO113" s="3">
        <f>[1]节奏总纲!BA113</f>
        <v>38.663818688865533</v>
      </c>
      <c r="AP113" s="3">
        <f>[1]节奏总纲!BB113</f>
        <v>40.168994574261895</v>
      </c>
      <c r="AQ113" s="3">
        <f>[1]节奏总纲!BC113</f>
        <v>42.109294145892463</v>
      </c>
      <c r="AR113" s="3">
        <f>[1]节奏总纲!BD113</f>
        <v>44.843574549861387</v>
      </c>
      <c r="AS113" s="3">
        <f>[1]节奏总纲!BE113</f>
        <v>49.526167968714425</v>
      </c>
    </row>
    <row r="114" spans="2:45" x14ac:dyDescent="0.2">
      <c r="B114" s="3">
        <f>[1]节奏总纲!N114</f>
        <v>121</v>
      </c>
      <c r="C114" s="3">
        <v>111</v>
      </c>
      <c r="D114" s="3">
        <f>[1]节奏总纲!P114</f>
        <v>2193.9920512743265</v>
      </c>
      <c r="E114" s="3">
        <f>[1]节奏总纲!Q114</f>
        <v>1869.0618284805987</v>
      </c>
      <c r="F114" s="3">
        <f>[1]节奏总纲!R114</f>
        <v>1500.4711638665117</v>
      </c>
      <c r="G114" s="3">
        <f>[1]节奏总纲!S114</f>
        <v>1076.5918995603122</v>
      </c>
      <c r="H114" s="3">
        <f>[1]节奏总纲!T114</f>
        <v>583.16308722871599</v>
      </c>
      <c r="J114" s="3">
        <v>111</v>
      </c>
      <c r="K114" s="3">
        <f>[1]节奏总纲!W114</f>
        <v>146.99205127432651</v>
      </c>
      <c r="L114" s="3">
        <f>[1]节奏总纲!X114</f>
        <v>127.67892848059864</v>
      </c>
      <c r="M114" s="3">
        <f>[1]节奏总纲!Y114</f>
        <v>103.18896386651181</v>
      </c>
      <c r="N114" s="3">
        <f>[1]节奏总纲!Z114</f>
        <v>75.19949956031212</v>
      </c>
      <c r="O114" s="3">
        <f>[1]节奏总纲!AA114</f>
        <v>41.117487228716072</v>
      </c>
      <c r="Q114" s="3">
        <v>111</v>
      </c>
      <c r="R114" s="3">
        <f>[1]节奏总纲!AD114</f>
        <v>68.071211008105138</v>
      </c>
      <c r="S114" s="3">
        <f>[1]节奏总纲!AE114</f>
        <v>70.127815365673797</v>
      </c>
      <c r="T114" s="3">
        <f>[1]节奏总纲!AF114</f>
        <v>73.051543220271398</v>
      </c>
      <c r="U114" s="3">
        <f>[1]节奏总纲!AG114</f>
        <v>77.461998485874332</v>
      </c>
      <c r="V114" s="3">
        <f>[1]节奏总纲!AH114</f>
        <v>86.301784901840136</v>
      </c>
      <c r="AN114" s="3">
        <v>111</v>
      </c>
      <c r="AO114" s="3">
        <f>[1]节奏总纲!BA114</f>
        <v>38.72644921510345</v>
      </c>
      <c r="AP114" s="3">
        <f>[1]节奏总纲!BB114</f>
        <v>40.227268565386687</v>
      </c>
      <c r="AQ114" s="3">
        <f>[1]节奏总纲!BC114</f>
        <v>42.167148737437572</v>
      </c>
      <c r="AR114" s="3">
        <f>[1]节奏总纲!BD114</f>
        <v>44.908213165621142</v>
      </c>
      <c r="AS114" s="3">
        <f>[1]节奏总纲!BE114</f>
        <v>49.588147305704041</v>
      </c>
    </row>
    <row r="115" spans="2:45" x14ac:dyDescent="0.2">
      <c r="B115" s="3">
        <f>[1]节奏总纲!N115</f>
        <v>122</v>
      </c>
      <c r="C115" s="3">
        <v>112</v>
      </c>
      <c r="D115" s="3">
        <f>[1]节奏总纲!P115</f>
        <v>2351.5342310339256</v>
      </c>
      <c r="E115" s="3">
        <f>[1]节奏总纲!Q115</f>
        <v>2004.6829319564217</v>
      </c>
      <c r="F115" s="3">
        <f>[1]节奏总纲!R115</f>
        <v>1609.3900277196187</v>
      </c>
      <c r="G115" s="3">
        <f>[1]节奏总纲!S115</f>
        <v>1155.3087677069677</v>
      </c>
      <c r="H115" s="3">
        <f>[1]节奏总纲!T115</f>
        <v>623.15657122399034</v>
      </c>
      <c r="J115" s="3">
        <v>112</v>
      </c>
      <c r="K115" s="3">
        <f>[1]节奏总纲!W115</f>
        <v>157.54217975959909</v>
      </c>
      <c r="L115" s="3">
        <f>[1]节奏总纲!X115</f>
        <v>135.62110347582302</v>
      </c>
      <c r="M115" s="3">
        <f>[1]节奏总纲!Y115</f>
        <v>108.91886385310704</v>
      </c>
      <c r="N115" s="3">
        <f>[1]节奏总纲!Z115</f>
        <v>78.716868146655543</v>
      </c>
      <c r="O115" s="3">
        <f>[1]节奏总纲!AA115</f>
        <v>39.993483995274346</v>
      </c>
      <c r="Q115" s="3">
        <v>112</v>
      </c>
      <c r="R115" s="3">
        <f>[1]节奏总纲!AD115</f>
        <v>68.196246161507091</v>
      </c>
      <c r="S115" s="3">
        <f>[1]节奏总纲!AE115</f>
        <v>70.251823676214016</v>
      </c>
      <c r="T115" s="3">
        <f>[1]节奏总纲!AF115</f>
        <v>73.174668450093861</v>
      </c>
      <c r="U115" s="3">
        <f>[1]节奏总纲!AG115</f>
        <v>77.591077044244926</v>
      </c>
      <c r="V115" s="3">
        <f>[1]节奏总纲!AH115</f>
        <v>86.448788995190213</v>
      </c>
      <c r="AN115" s="3">
        <v>112</v>
      </c>
      <c r="AO115" s="3">
        <f>[1]节奏总纲!BA115</f>
        <v>38.789079741341368</v>
      </c>
      <c r="AP115" s="3">
        <f>[1]节奏总纲!BB115</f>
        <v>40.28554255651148</v>
      </c>
      <c r="AQ115" s="3">
        <f>[1]节奏总纲!BC115</f>
        <v>42.225003328982673</v>
      </c>
      <c r="AR115" s="3">
        <f>[1]节奏总纲!BD115</f>
        <v>44.972851781380903</v>
      </c>
      <c r="AS115" s="3">
        <f>[1]节奏总纲!BE115</f>
        <v>49.65012664269365</v>
      </c>
    </row>
    <row r="116" spans="2:45" x14ac:dyDescent="0.2">
      <c r="B116" s="3">
        <f>[1]节奏总纲!N116</f>
        <v>123</v>
      </c>
      <c r="C116" s="3">
        <v>113</v>
      </c>
      <c r="D116" s="3">
        <f>[1]节奏总纲!P116</f>
        <v>2520.3837585303886</v>
      </c>
      <c r="E116" s="3">
        <f>[1]节奏总纲!Q116</f>
        <v>2149.6353076505684</v>
      </c>
      <c r="F116" s="3">
        <f>[1]节奏总纲!R116</f>
        <v>1726.7149129691693</v>
      </c>
      <c r="G116" s="3">
        <f>[1]节奏总纲!S116</f>
        <v>1235.7441568074496</v>
      </c>
      <c r="H116" s="3">
        <f>[1]节奏总纲!T116</f>
        <v>665.63335062787564</v>
      </c>
      <c r="J116" s="3">
        <v>113</v>
      </c>
      <c r="K116" s="3">
        <f>[1]节奏总纲!W116</f>
        <v>168.849527496463</v>
      </c>
      <c r="L116" s="3">
        <f>[1]节奏总纲!X116</f>
        <v>144.95237569414667</v>
      </c>
      <c r="M116" s="3">
        <f>[1]节奏总纲!Y116</f>
        <v>117.32488524955056</v>
      </c>
      <c r="N116" s="3">
        <f>[1]节奏总纲!Z116</f>
        <v>80.435389100481871</v>
      </c>
      <c r="O116" s="3">
        <f>[1]节奏总纲!AA116</f>
        <v>42.476779403885303</v>
      </c>
      <c r="Q116" s="3">
        <v>113</v>
      </c>
      <c r="R116" s="3">
        <f>[1]节奏总纲!AD116</f>
        <v>68.321281314909029</v>
      </c>
      <c r="S116" s="3">
        <f>[1]节奏总纲!AE116</f>
        <v>70.375831986754235</v>
      </c>
      <c r="T116" s="3">
        <f>[1]节奏总纲!AF116</f>
        <v>73.297793679916325</v>
      </c>
      <c r="U116" s="3">
        <f>[1]节奏总纲!AG116</f>
        <v>77.720155602615534</v>
      </c>
      <c r="V116" s="3">
        <f>[1]节奏总纲!AH116</f>
        <v>86.595793088540304</v>
      </c>
      <c r="AN116" s="3">
        <v>113</v>
      </c>
      <c r="AO116" s="3">
        <f>[1]节奏总纲!BA116</f>
        <v>38.851710267579293</v>
      </c>
      <c r="AP116" s="3">
        <f>[1]节奏总纲!BB116</f>
        <v>40.343816547636273</v>
      </c>
      <c r="AQ116" s="3">
        <f>[1]节奏总纲!BC116</f>
        <v>42.282857920527782</v>
      </c>
      <c r="AR116" s="3">
        <f>[1]节奏总纲!BD116</f>
        <v>45.032359480672049</v>
      </c>
      <c r="AS116" s="3">
        <f>[1]节奏总纲!BE116</f>
        <v>49.712105979683258</v>
      </c>
    </row>
    <row r="117" spans="2:45" x14ac:dyDescent="0.2">
      <c r="B117" s="3">
        <f>[1]节奏总纲!N117</f>
        <v>124</v>
      </c>
      <c r="C117" s="3">
        <v>114</v>
      </c>
      <c r="D117" s="3">
        <f>[1]节奏总纲!P117</f>
        <v>2701.3522012628878</v>
      </c>
      <c r="E117" s="3">
        <f>[1]节奏总纲!Q117</f>
        <v>2304.5235628973696</v>
      </c>
      <c r="F117" s="3">
        <f>[1]节奏总纲!R117</f>
        <v>1846.3742295631837</v>
      </c>
      <c r="G117" s="3">
        <f>[1]节奏总纲!S117</f>
        <v>1319.3404150967945</v>
      </c>
      <c r="H117" s="3">
        <f>[1]节奏总纲!T117</f>
        <v>710.99589937239205</v>
      </c>
      <c r="J117" s="3">
        <v>114</v>
      </c>
      <c r="K117" s="3">
        <f>[1]节奏总纲!W117</f>
        <v>180.96844273249917</v>
      </c>
      <c r="L117" s="3">
        <f>[1]节奏总纲!X117</f>
        <v>154.88825524680124</v>
      </c>
      <c r="M117" s="3">
        <f>[1]节奏总纲!Y117</f>
        <v>119.6593165940144</v>
      </c>
      <c r="N117" s="3">
        <f>[1]节奏总纲!Z117</f>
        <v>83.59625828934486</v>
      </c>
      <c r="O117" s="3">
        <f>[1]节奏总纲!AA117</f>
        <v>45.362548744516403</v>
      </c>
      <c r="Q117" s="3">
        <v>114</v>
      </c>
      <c r="R117" s="3">
        <f>[1]节奏总纲!AD117</f>
        <v>68.446316468310982</v>
      </c>
      <c r="S117" s="3">
        <f>[1]节奏总纲!AE117</f>
        <v>70.499840297294455</v>
      </c>
      <c r="T117" s="3">
        <f>[1]节奏总纲!AF117</f>
        <v>73.420918909738774</v>
      </c>
      <c r="U117" s="3">
        <f>[1]节奏总纲!AG117</f>
        <v>77.849234160986143</v>
      </c>
      <c r="V117" s="3">
        <f>[1]节奏总纲!AH117</f>
        <v>86.742797181890381</v>
      </c>
      <c r="AN117" s="3">
        <v>114</v>
      </c>
      <c r="AO117" s="3">
        <f>[1]节奏总纲!BA117</f>
        <v>38.91434079381721</v>
      </c>
      <c r="AP117" s="3">
        <f>[1]节奏总纲!BB117</f>
        <v>40.402090538761065</v>
      </c>
      <c r="AQ117" s="3">
        <f>[1]节奏总纲!BC117</f>
        <v>42.340712512072891</v>
      </c>
      <c r="AR117" s="3">
        <f>[1]节奏总纲!BD117</f>
        <v>45.088151688727308</v>
      </c>
      <c r="AS117" s="3">
        <f>[1]节奏总纲!BE117</f>
        <v>49.774085316672867</v>
      </c>
    </row>
    <row r="118" spans="2:45" x14ac:dyDescent="0.2">
      <c r="B118" s="3">
        <f>[1]节奏总纲!N118</f>
        <v>125</v>
      </c>
      <c r="C118" s="3">
        <v>115</v>
      </c>
      <c r="D118" s="3">
        <f>[1]节奏总纲!P118</f>
        <v>2895.3093757400989</v>
      </c>
      <c r="E118" s="3">
        <f>[1]节奏总纲!Q118</f>
        <v>2463.0396859421021</v>
      </c>
      <c r="F118" s="3">
        <f>[1]节奏总纲!R118</f>
        <v>1969.9684992535633</v>
      </c>
      <c r="G118" s="3">
        <f>[1]节奏总纲!S118</f>
        <v>1407.1203566096881</v>
      </c>
      <c r="H118" s="3">
        <f>[1]节奏总纲!T118</f>
        <v>758.86058738147995</v>
      </c>
      <c r="J118" s="3">
        <v>115</v>
      </c>
      <c r="K118" s="3">
        <f>[1]节奏总纲!W118</f>
        <v>193.95717447721108</v>
      </c>
      <c r="L118" s="3">
        <f>[1]节奏总纲!X118</f>
        <v>158.51612304473247</v>
      </c>
      <c r="M118" s="3">
        <f>[1]节奏总纲!Y118</f>
        <v>123.59426969037963</v>
      </c>
      <c r="N118" s="3">
        <f>[1]节奏总纲!Z118</f>
        <v>87.779941512893629</v>
      </c>
      <c r="O118" s="3">
        <f>[1]节奏总纲!AA118</f>
        <v>47.864688009087899</v>
      </c>
      <c r="Q118" s="3">
        <v>115</v>
      </c>
      <c r="R118" s="3">
        <f>[1]节奏总纲!AD118</f>
        <v>68.571351621712935</v>
      </c>
      <c r="S118" s="3">
        <f>[1]节奏总纲!AE118</f>
        <v>70.623848607834674</v>
      </c>
      <c r="T118" s="3">
        <f>[1]节奏总纲!AF118</f>
        <v>73.544044139561237</v>
      </c>
      <c r="U118" s="3">
        <f>[1]节奏总纲!AG118</f>
        <v>77.978312719356751</v>
      </c>
      <c r="V118" s="3">
        <f>[1]节奏总纲!AH118</f>
        <v>86.889801275240458</v>
      </c>
      <c r="AN118" s="3">
        <v>115</v>
      </c>
      <c r="AO118" s="3">
        <f>[1]节奏总纲!BA118</f>
        <v>38.976971320055128</v>
      </c>
      <c r="AP118" s="3">
        <f>[1]节奏总纲!BB118</f>
        <v>40.460364529885858</v>
      </c>
      <c r="AQ118" s="3">
        <f>[1]节奏总纲!BC118</f>
        <v>42.398567103617999</v>
      </c>
      <c r="AR118" s="3">
        <f>[1]节奏总纲!BD118</f>
        <v>45.143943896782567</v>
      </c>
      <c r="AS118" s="3">
        <f>[1]节奏总纲!BE118</f>
        <v>49.836064653662483</v>
      </c>
    </row>
    <row r="119" spans="2:45" x14ac:dyDescent="0.2">
      <c r="B119" s="3">
        <f>[1]节奏总纲!N119</f>
        <v>126</v>
      </c>
      <c r="C119" s="3">
        <v>116</v>
      </c>
      <c r="D119" s="3">
        <f>[1]节奏总纲!P119</f>
        <v>3103.1875282132928</v>
      </c>
      <c r="E119" s="3">
        <f>[1]节奏总纲!Q119</f>
        <v>2636.7784427228348</v>
      </c>
      <c r="F119" s="3">
        <f>[1]节奏总纲!R119</f>
        <v>2108.9262441737537</v>
      </c>
      <c r="G119" s="3">
        <f>[1]节奏总纲!S119</f>
        <v>1509.0800949701243</v>
      </c>
      <c r="H119" s="3">
        <f>[1]节奏总纲!T119</f>
        <v>813.34545114470404</v>
      </c>
      <c r="J119" s="3">
        <v>116</v>
      </c>
      <c r="K119" s="3">
        <f>[1]节奏总纲!W119</f>
        <v>207.87815247319395</v>
      </c>
      <c r="L119" s="3">
        <f>[1]节奏总纲!X119</f>
        <v>173.73875678073273</v>
      </c>
      <c r="M119" s="3">
        <f>[1]节奏总纲!Y119</f>
        <v>138.95774492019041</v>
      </c>
      <c r="N119" s="3">
        <f>[1]节奏总纲!Z119</f>
        <v>101.95973836043618</v>
      </c>
      <c r="O119" s="3">
        <f>[1]节奏总纲!AA119</f>
        <v>54.484863763224098</v>
      </c>
      <c r="Q119" s="3">
        <v>116</v>
      </c>
      <c r="R119" s="3">
        <f>[1]节奏总纲!AD119</f>
        <v>68.696386775114874</v>
      </c>
      <c r="S119" s="3">
        <f>[1]节奏总纲!AE119</f>
        <v>70.747856918374893</v>
      </c>
      <c r="T119" s="3">
        <f>[1]节奏总纲!AF119</f>
        <v>73.667169369383686</v>
      </c>
      <c r="U119" s="3">
        <f>[1]节奏总纲!AG119</f>
        <v>78.10469841238104</v>
      </c>
      <c r="V119" s="3">
        <f>[1]节奏总纲!AH119</f>
        <v>87.033659382136349</v>
      </c>
      <c r="AN119" s="3">
        <v>116</v>
      </c>
      <c r="AO119" s="3">
        <f>[1]节奏总纲!BA119</f>
        <v>39.034165367506482</v>
      </c>
      <c r="AP119" s="3">
        <f>[1]节奏总纲!BB119</f>
        <v>40.518638521010644</v>
      </c>
      <c r="AQ119" s="3">
        <f>[1]节奏总纲!BC119</f>
        <v>42.456421695163108</v>
      </c>
      <c r="AR119" s="3">
        <f>[1]节奏总纲!BD119</f>
        <v>45.199736104837825</v>
      </c>
      <c r="AS119" s="3">
        <f>[1]节奏总纲!BE119</f>
        <v>49.898043990652091</v>
      </c>
    </row>
    <row r="120" spans="2:45" x14ac:dyDescent="0.2">
      <c r="B120" s="3">
        <f>[1]节奏总纲!N120</f>
        <v>127</v>
      </c>
      <c r="C120" s="3">
        <v>117</v>
      </c>
      <c r="D120" s="3">
        <f>[1]节奏总纲!P120</f>
        <v>3325.985815475135</v>
      </c>
      <c r="E120" s="3">
        <f>[1]节奏总纲!Q120</f>
        <v>2826.7553445723174</v>
      </c>
      <c r="F120" s="3">
        <f>[1]节奏总纲!R120</f>
        <v>2262.6681502677343</v>
      </c>
      <c r="G120" s="3">
        <f>[1]节奏总纲!S120</f>
        <v>1618.0920992286531</v>
      </c>
      <c r="H120" s="3">
        <f>[1]节奏总纲!T120</f>
        <v>873.07127656222303</v>
      </c>
      <c r="J120" s="3">
        <v>117</v>
      </c>
      <c r="K120" s="3">
        <f>[1]节奏总纲!W120</f>
        <v>222.79828726184223</v>
      </c>
      <c r="L120" s="3">
        <f>[1]节奏总纲!X120</f>
        <v>189.9769018494826</v>
      </c>
      <c r="M120" s="3">
        <f>[1]节奏总纲!Y120</f>
        <v>153.74190609398056</v>
      </c>
      <c r="N120" s="3">
        <f>[1]节奏总纲!Z120</f>
        <v>109.0120042585288</v>
      </c>
      <c r="O120" s="3">
        <f>[1]节奏总纲!AA120</f>
        <v>59.72582541751899</v>
      </c>
      <c r="Q120" s="3">
        <v>117</v>
      </c>
      <c r="R120" s="3">
        <f>[1]节奏总纲!AD120</f>
        <v>68.821421928516827</v>
      </c>
      <c r="S120" s="3">
        <f>[1]节奏总纲!AE120</f>
        <v>70.871865228915112</v>
      </c>
      <c r="T120" s="3">
        <f>[1]节奏总纲!AF120</f>
        <v>73.790294599206149</v>
      </c>
      <c r="U120" s="3">
        <f>[1]节奏总纲!AG120</f>
        <v>78.230540290975199</v>
      </c>
      <c r="V120" s="3">
        <f>[1]节奏总纲!AH120</f>
        <v>87.168098110592624</v>
      </c>
      <c r="AN120" s="3">
        <v>117</v>
      </c>
      <c r="AO120" s="3">
        <f>[1]节奏总纲!BA120</f>
        <v>39.088198074219406</v>
      </c>
      <c r="AP120" s="3">
        <f>[1]节奏总纲!BB120</f>
        <v>40.576912512135436</v>
      </c>
      <c r="AQ120" s="3">
        <f>[1]节奏总纲!BC120</f>
        <v>42.51427628670821</v>
      </c>
      <c r="AR120" s="3">
        <f>[1]节奏总纲!BD120</f>
        <v>45.255528312893091</v>
      </c>
      <c r="AS120" s="3">
        <f>[1]节奏总纲!BE120</f>
        <v>49.9600233276417</v>
      </c>
    </row>
    <row r="121" spans="2:45" x14ac:dyDescent="0.2">
      <c r="B121" s="3">
        <f>[1]节奏总纲!N121</f>
        <v>128</v>
      </c>
      <c r="C121" s="3">
        <v>118</v>
      </c>
      <c r="D121" s="3">
        <f>[1]节奏总纲!P121</f>
        <v>3564.7751072609281</v>
      </c>
      <c r="E121" s="3">
        <f>[1]节奏总纲!Q121</f>
        <v>3030.4153186825147</v>
      </c>
      <c r="F121" s="3">
        <f>[1]节奏总纲!R121</f>
        <v>2426.1859380017877</v>
      </c>
      <c r="G121" s="3">
        <f>[1]节奏总纲!S121</f>
        <v>1737.4713872789764</v>
      </c>
      <c r="H121" s="3">
        <f>[1]节奏总纲!T121</f>
        <v>936.10994316671975</v>
      </c>
      <c r="J121" s="3">
        <v>118</v>
      </c>
      <c r="K121" s="3">
        <f>[1]节奏总纲!W121</f>
        <v>238.78929178579301</v>
      </c>
      <c r="L121" s="3">
        <f>[1]节奏总纲!X121</f>
        <v>203.65997411019725</v>
      </c>
      <c r="M121" s="3">
        <f>[1]节奏总纲!Y121</f>
        <v>163.5177877340534</v>
      </c>
      <c r="N121" s="3">
        <f>[1]节奏总纲!Z121</f>
        <v>119.37928805032334</v>
      </c>
      <c r="O121" s="3">
        <f>[1]节奏总纲!AA121</f>
        <v>63.038666604496711</v>
      </c>
      <c r="Q121" s="3">
        <v>118</v>
      </c>
      <c r="R121" s="3">
        <f>[1]节奏总纲!AD121</f>
        <v>68.946457081918766</v>
      </c>
      <c r="S121" s="3">
        <f>[1]节奏总纲!AE121</f>
        <v>70.995873539455332</v>
      </c>
      <c r="T121" s="3">
        <f>[1]节奏总纲!AF121</f>
        <v>73.913419829028598</v>
      </c>
      <c r="U121" s="3">
        <f>[1]节奏总纲!AG121</f>
        <v>78.356382169569343</v>
      </c>
      <c r="V121" s="3">
        <f>[1]节奏总纲!AH121</f>
        <v>87.302536839048898</v>
      </c>
      <c r="AN121" s="3">
        <v>118</v>
      </c>
      <c r="AO121" s="3">
        <f>[1]节奏总纲!BA121</f>
        <v>39.14223078093233</v>
      </c>
      <c r="AP121" s="3">
        <f>[1]节奏总纲!BB121</f>
        <v>40.635186503260229</v>
      </c>
      <c r="AQ121" s="3">
        <f>[1]节奏总纲!BC121</f>
        <v>42.572130878253319</v>
      </c>
      <c r="AR121" s="3">
        <f>[1]节奏总纲!BD121</f>
        <v>45.31132052094835</v>
      </c>
      <c r="AS121" s="3">
        <f>[1]节奏总纲!BE121</f>
        <v>50.018998195299922</v>
      </c>
    </row>
    <row r="122" spans="2:45" x14ac:dyDescent="0.2">
      <c r="B122" s="3">
        <f>[1]节奏总纲!N122</f>
        <v>129</v>
      </c>
      <c r="C122" s="3">
        <v>119</v>
      </c>
      <c r="D122" s="3">
        <f>[1]节奏总纲!P122</f>
        <v>3820.7031333347636</v>
      </c>
      <c r="E122" s="3">
        <f>[1]节奏总纲!Q122</f>
        <v>3250.2721555278836</v>
      </c>
      <c r="F122" s="3">
        <f>[1]节奏总纲!R122</f>
        <v>2604.5733259943081</v>
      </c>
      <c r="G122" s="3">
        <f>[1]节奏总纲!S122</f>
        <v>1863.3569181273642</v>
      </c>
      <c r="H122" s="3">
        <f>[1]节奏总纲!T122</f>
        <v>1000.260080307041</v>
      </c>
      <c r="J122" s="3">
        <v>119</v>
      </c>
      <c r="K122" s="3">
        <f>[1]节奏总纲!W122</f>
        <v>255.92802607383555</v>
      </c>
      <c r="L122" s="3">
        <f>[1]节奏总纲!X122</f>
        <v>219.85683684536889</v>
      </c>
      <c r="M122" s="3">
        <f>[1]节奏总纲!Y122</f>
        <v>178.38738799252042</v>
      </c>
      <c r="N122" s="3">
        <f>[1]节奏总纲!Z122</f>
        <v>125.88553084838782</v>
      </c>
      <c r="O122" s="3">
        <f>[1]节奏总纲!AA122</f>
        <v>64.150137140321249</v>
      </c>
      <c r="Q122" s="3">
        <v>119</v>
      </c>
      <c r="R122" s="3">
        <f>[1]节奏总纲!AD122</f>
        <v>69.066704614192943</v>
      </c>
      <c r="S122" s="3">
        <f>[1]节奏总纲!AE122</f>
        <v>71.113087458015798</v>
      </c>
      <c r="T122" s="3">
        <f>[1]节奏总纲!AF122</f>
        <v>74.034200876118248</v>
      </c>
      <c r="U122" s="3">
        <f>[1]节奏总纲!AG122</f>
        <v>78.482224048163502</v>
      </c>
      <c r="V122" s="3">
        <f>[1]节奏总纲!AH122</f>
        <v>87.436975567505186</v>
      </c>
      <c r="AN122" s="3">
        <v>119</v>
      </c>
      <c r="AO122" s="3">
        <f>[1]节奏总纲!BA122</f>
        <v>39.196263487645254</v>
      </c>
      <c r="AP122" s="3">
        <f>[1]节奏总纲!BB122</f>
        <v>40.693460494385022</v>
      </c>
      <c r="AQ122" s="3">
        <f>[1]节奏总纲!BC122</f>
        <v>42.629985469798427</v>
      </c>
      <c r="AR122" s="3">
        <f>[1]节奏总纲!BD122</f>
        <v>45.367112729003608</v>
      </c>
      <c r="AS122" s="3">
        <f>[1]节奏总纲!BE122</f>
        <v>50.072514238398277</v>
      </c>
    </row>
    <row r="123" spans="2:45" x14ac:dyDescent="0.2">
      <c r="B123" s="3">
        <f>[1]节奏总纲!N123</f>
        <v>130</v>
      </c>
      <c r="C123" s="3">
        <v>120</v>
      </c>
      <c r="D123" s="3">
        <f>[1]节奏总纲!P123</f>
        <v>4095</v>
      </c>
      <c r="E123" s="3">
        <f>[1]节奏总纲!Q123</f>
        <v>3486.0735</v>
      </c>
      <c r="F123" s="3">
        <f>[1]节奏总纲!R123</f>
        <v>2791.971</v>
      </c>
      <c r="G123" s="3">
        <f>[1]节奏总纲!S123</f>
        <v>1988.5319999999999</v>
      </c>
      <c r="H123" s="3">
        <f>[1]节奏总纲!T123</f>
        <v>1067.9759999999999</v>
      </c>
      <c r="J123" s="3">
        <v>120</v>
      </c>
      <c r="K123" s="3">
        <f>[1]节奏总纲!W123</f>
        <v>274.29686666523639</v>
      </c>
      <c r="L123" s="3">
        <f>[1]节奏总纲!X123</f>
        <v>235.8013444721164</v>
      </c>
      <c r="M123" s="3">
        <f>[1]节奏总纲!Y123</f>
        <v>187.3976740056919</v>
      </c>
      <c r="N123" s="3">
        <f>[1]节奏总纲!Z123</f>
        <v>125.1750818726357</v>
      </c>
      <c r="O123" s="3">
        <f>[1]节奏总纲!AA123</f>
        <v>67.715919692958892</v>
      </c>
      <c r="Q123" s="3">
        <v>120</v>
      </c>
      <c r="R123" s="3">
        <f>[1]节奏总纲!AD123</f>
        <v>69.18336653741882</v>
      </c>
      <c r="S123" s="3">
        <f>[1]节奏总纲!AE123</f>
        <v>71.230067506391322</v>
      </c>
      <c r="T123" s="3">
        <f>[1]节奏总纲!AF123</f>
        <v>74.149428238300118</v>
      </c>
      <c r="U123" s="3">
        <f>[1]节奏总纲!AG123</f>
        <v>78.608065926757661</v>
      </c>
      <c r="V123" s="3">
        <f>[1]节奏总纲!AH123</f>
        <v>87.571414295961461</v>
      </c>
      <c r="AN123" s="3">
        <v>120</v>
      </c>
      <c r="AO123" s="3">
        <f>[1]节奏总纲!BA123</f>
        <v>39.250296194358178</v>
      </c>
      <c r="AP123" s="3">
        <f>[1]节奏总纲!BB123</f>
        <v>40.751734485509814</v>
      </c>
      <c r="AQ123" s="3">
        <f>[1]节奏总纲!BC123</f>
        <v>42.687840061343536</v>
      </c>
      <c r="AR123" s="3">
        <f>[1]节奏总纲!BD123</f>
        <v>45.422904937058867</v>
      </c>
      <c r="AS123" s="3">
        <f>[1]节奏总纲!BE123</f>
        <v>50.126030281496639</v>
      </c>
    </row>
    <row r="124" spans="2:45" x14ac:dyDescent="0.2">
      <c r="B124" s="3">
        <f>[1]节奏总纲!N124</f>
        <v>131</v>
      </c>
      <c r="C124" s="3">
        <v>121</v>
      </c>
      <c r="D124" s="3">
        <f>[1]节奏总纲!P124</f>
        <v>4388.9841025486576</v>
      </c>
      <c r="E124" s="3">
        <f>[1]节奏总纲!Q124</f>
        <v>3731.5142839868686</v>
      </c>
      <c r="F124" s="3">
        <f>[1]节奏总纲!R124</f>
        <v>2978.8035103997736</v>
      </c>
      <c r="G124" s="3">
        <f>[1]节奏总纲!S124</f>
        <v>2122.0738135822758</v>
      </c>
      <c r="H124" s="3">
        <f>[1]节奏总纲!T124</f>
        <v>1143.3303587139253</v>
      </c>
      <c r="J124" s="3">
        <v>121</v>
      </c>
      <c r="K124" s="3">
        <f>[1]节奏总纲!W124</f>
        <v>293.98410254865757</v>
      </c>
      <c r="L124" s="3">
        <f>[1]节奏总纲!X124</f>
        <v>245.44078398686861</v>
      </c>
      <c r="M124" s="3">
        <f>[1]节奏总纲!Y124</f>
        <v>186.83251039977358</v>
      </c>
      <c r="N124" s="3">
        <f>[1]节奏总纲!Z124</f>
        <v>133.54181358227584</v>
      </c>
      <c r="O124" s="3">
        <f>[1]节奏总纲!AA124</f>
        <v>75.354358713925421</v>
      </c>
      <c r="Q124" s="3">
        <v>121</v>
      </c>
      <c r="R124" s="3">
        <f>[1]节奏总纲!AD124</f>
        <v>69.300028460644711</v>
      </c>
      <c r="S124" s="3">
        <f>[1]节奏总纲!AE124</f>
        <v>71.347047554766846</v>
      </c>
      <c r="T124" s="3">
        <f>[1]节奏总纲!AF124</f>
        <v>74.264655600481987</v>
      </c>
      <c r="U124" s="3">
        <f>[1]节奏总纲!AG124</f>
        <v>78.733907805351805</v>
      </c>
      <c r="V124" s="3">
        <f>[1]节奏总纲!AH124</f>
        <v>87.705853024417735</v>
      </c>
      <c r="AN124" s="3">
        <v>121</v>
      </c>
      <c r="AO124" s="3">
        <f>[1]节奏总纲!BA124</f>
        <v>39.304328901071102</v>
      </c>
      <c r="AP124" s="3">
        <f>[1]节奏总纲!BB124</f>
        <v>40.810008476634607</v>
      </c>
      <c r="AQ124" s="3">
        <f>[1]节奏总纲!BC124</f>
        <v>42.745694652888645</v>
      </c>
      <c r="AR124" s="3">
        <f>[1]节奏总纲!BD124</f>
        <v>45.478697145114126</v>
      </c>
      <c r="AS124" s="3">
        <f>[1]节奏总纲!BE124</f>
        <v>50.179546324595002</v>
      </c>
    </row>
    <row r="125" spans="2:45" x14ac:dyDescent="0.2">
      <c r="B125" s="3">
        <f>[1]节奏总纲!N125</f>
        <v>132</v>
      </c>
      <c r="C125" s="3">
        <v>122</v>
      </c>
      <c r="D125" s="3">
        <f>[1]节奏总纲!P125</f>
        <v>4704.0684620678521</v>
      </c>
      <c r="E125" s="3">
        <f>[1]节奏总纲!Q125</f>
        <v>3989.5204626797454</v>
      </c>
      <c r="F125" s="3">
        <f>[1]节奏总纲!R125</f>
        <v>3183.7135351275219</v>
      </c>
      <c r="G125" s="3">
        <f>[1]节奏总纲!S125</f>
        <v>2271.1242534863591</v>
      </c>
      <c r="H125" s="3">
        <f>[1]节奏总纲!T125</f>
        <v>1223.9986138300551</v>
      </c>
      <c r="J125" s="3">
        <v>122</v>
      </c>
      <c r="K125" s="3">
        <f>[1]节奏总纲!W125</f>
        <v>315.08435951919455</v>
      </c>
      <c r="L125" s="3">
        <f>[1]节奏总纲!X125</f>
        <v>258.0061786928768</v>
      </c>
      <c r="M125" s="3">
        <f>[1]节奏总纲!Y125</f>
        <v>204.91002472774835</v>
      </c>
      <c r="N125" s="3">
        <f>[1]节奏总纲!Z125</f>
        <v>149.05043990408331</v>
      </c>
      <c r="O125" s="3">
        <f>[1]节奏总纲!AA125</f>
        <v>80.668255116129785</v>
      </c>
      <c r="Q125" s="3">
        <v>122</v>
      </c>
      <c r="R125" s="3">
        <f>[1]节奏总纲!AD125</f>
        <v>69.416690383870588</v>
      </c>
      <c r="S125" s="3">
        <f>[1]节奏总纲!AE125</f>
        <v>71.46402760314237</v>
      </c>
      <c r="T125" s="3">
        <f>[1]节奏总纲!AF125</f>
        <v>74.379882962663856</v>
      </c>
      <c r="U125" s="3">
        <f>[1]节奏总纲!AG125</f>
        <v>78.859749683945964</v>
      </c>
      <c r="V125" s="3">
        <f>[1]节奏总纲!AH125</f>
        <v>87.840291752874009</v>
      </c>
      <c r="AN125" s="3">
        <v>122</v>
      </c>
      <c r="AO125" s="3">
        <f>[1]节奏总纲!BA125</f>
        <v>39.358361607784026</v>
      </c>
      <c r="AP125" s="3">
        <f>[1]节奏总纲!BB125</f>
        <v>40.8682824677594</v>
      </c>
      <c r="AQ125" s="3">
        <f>[1]节奏总纲!BC125</f>
        <v>42.803549244433754</v>
      </c>
      <c r="AR125" s="3">
        <f>[1]节奏总纲!BD125</f>
        <v>45.534489353169384</v>
      </c>
      <c r="AS125" s="3">
        <f>[1]节奏总纲!BE125</f>
        <v>50.233062367693357</v>
      </c>
    </row>
    <row r="126" spans="2:45" x14ac:dyDescent="0.2">
      <c r="B126" s="3">
        <f>[1]节奏总纲!N126</f>
        <v>133</v>
      </c>
      <c r="C126" s="3">
        <v>123</v>
      </c>
      <c r="D126" s="3">
        <f>[1]节奏总纲!P126</f>
        <v>5041.7675170607781</v>
      </c>
      <c r="E126" s="3">
        <f>[1]节奏总纲!Q126</f>
        <v>4275.9230312192458</v>
      </c>
      <c r="F126" s="3">
        <f>[1]节奏总纲!R126</f>
        <v>3419.8309068223257</v>
      </c>
      <c r="G126" s="3">
        <f>[1]节奏总纲!S126</f>
        <v>2442.7363620159467</v>
      </c>
      <c r="H126" s="3">
        <f>[1]节奏总纲!T126</f>
        <v>1316.4054987045693</v>
      </c>
      <c r="J126" s="3">
        <v>123</v>
      </c>
      <c r="K126" s="3">
        <f>[1]节奏总纲!W126</f>
        <v>337.69905499292599</v>
      </c>
      <c r="L126" s="3">
        <f>[1]节奏总纲!X126</f>
        <v>286.40256853950041</v>
      </c>
      <c r="M126" s="3">
        <f>[1]节奏总纲!Y126</f>
        <v>236.11737169480375</v>
      </c>
      <c r="N126" s="3">
        <f>[1]节奏总纲!Z126</f>
        <v>171.61210852958766</v>
      </c>
      <c r="O126" s="3">
        <f>[1]节奏总纲!AA126</f>
        <v>92.406884874514162</v>
      </c>
      <c r="Q126" s="3">
        <v>123</v>
      </c>
      <c r="R126" s="3">
        <f>[1]节奏总纲!AD126</f>
        <v>69.533352307096465</v>
      </c>
      <c r="S126" s="3">
        <f>[1]节奏总纲!AE126</f>
        <v>71.581007651517908</v>
      </c>
      <c r="T126" s="3">
        <f>[1]节奏总纲!AF126</f>
        <v>74.495110324845726</v>
      </c>
      <c r="U126" s="3">
        <f>[1]节奏总纲!AG126</f>
        <v>78.985591562540122</v>
      </c>
      <c r="V126" s="3">
        <f>[1]节奏总纲!AH126</f>
        <v>87.974730481330297</v>
      </c>
      <c r="AN126" s="3">
        <v>123</v>
      </c>
      <c r="AO126" s="3">
        <f>[1]节奏总纲!BA126</f>
        <v>39.41239431449695</v>
      </c>
      <c r="AP126" s="3">
        <f>[1]节奏总纲!BB126</f>
        <v>40.926556458884193</v>
      </c>
      <c r="AQ126" s="3">
        <f>[1]节奏总纲!BC126</f>
        <v>42.861403835978855</v>
      </c>
      <c r="AR126" s="3">
        <f>[1]节奏总纲!BD126</f>
        <v>45.590281561224643</v>
      </c>
      <c r="AS126" s="3">
        <f>[1]节奏总纲!BE126</f>
        <v>50.286578410791719</v>
      </c>
    </row>
    <row r="127" spans="2:45" x14ac:dyDescent="0.2">
      <c r="B127" s="3">
        <f>[1]节奏总纲!N127</f>
        <v>134</v>
      </c>
      <c r="C127" s="3">
        <v>124</v>
      </c>
      <c r="D127" s="3">
        <f>[1]节奏总纲!P127</f>
        <v>5403.704402525771</v>
      </c>
      <c r="E127" s="3">
        <f>[1]节奏总纲!Q127</f>
        <v>4591.5276308261473</v>
      </c>
      <c r="F127" s="3">
        <f>[1]节奏总纲!R127</f>
        <v>3671.276771076009</v>
      </c>
      <c r="G127" s="3">
        <f>[1]节奏总纲!S127</f>
        <v>2624.0388578665143</v>
      </c>
      <c r="H127" s="3">
        <f>[1]节奏总纲!T127</f>
        <v>1415.7705534617521</v>
      </c>
      <c r="J127" s="3">
        <v>124</v>
      </c>
      <c r="K127" s="3">
        <f>[1]节奏总纲!W127</f>
        <v>361.93688546499288</v>
      </c>
      <c r="L127" s="3">
        <f>[1]节奏总纲!X127</f>
        <v>315.6045996069015</v>
      </c>
      <c r="M127" s="3">
        <f>[1]节奏总纲!Y127</f>
        <v>251.44586425368334</v>
      </c>
      <c r="N127" s="3">
        <f>[1]节奏总纲!Z127</f>
        <v>181.30249585056754</v>
      </c>
      <c r="O127" s="3">
        <f>[1]节奏总纲!AA127</f>
        <v>99.365054757182861</v>
      </c>
      <c r="Q127" s="3">
        <v>124</v>
      </c>
      <c r="R127" s="3">
        <f>[1]节奏总纲!AD127</f>
        <v>69.650014230322356</v>
      </c>
      <c r="S127" s="3">
        <f>[1]节奏总纲!AE127</f>
        <v>71.697987699893432</v>
      </c>
      <c r="T127" s="3">
        <f>[1]节奏总纲!AF127</f>
        <v>74.610337687027609</v>
      </c>
      <c r="U127" s="3">
        <f>[1]节奏总纲!AG127</f>
        <v>79.104601412347151</v>
      </c>
      <c r="V127" s="3">
        <f>[1]节奏总纲!AH127</f>
        <v>88.109271506528316</v>
      </c>
      <c r="AN127" s="3">
        <v>124</v>
      </c>
      <c r="AO127" s="3">
        <f>[1]节奏总纲!BA127</f>
        <v>39.466427021209874</v>
      </c>
      <c r="AP127" s="3">
        <f>[1]节奏总纲!BB127</f>
        <v>40.984830450008978</v>
      </c>
      <c r="AQ127" s="3">
        <f>[1]节奏总纲!BC127</f>
        <v>42.919258427523964</v>
      </c>
      <c r="AR127" s="3">
        <f>[1]节奏总纲!BD127</f>
        <v>45.646073769279901</v>
      </c>
      <c r="AS127" s="3">
        <f>[1]节奏总纲!BE127</f>
        <v>50.340094453890082</v>
      </c>
    </row>
    <row r="128" spans="2:45" x14ac:dyDescent="0.2">
      <c r="B128" s="3">
        <f>[1]节奏总纲!N128</f>
        <v>135</v>
      </c>
      <c r="C128" s="3">
        <v>125</v>
      </c>
      <c r="D128" s="3">
        <f>[1]节奏总纲!P128</f>
        <v>5791.6187514801986</v>
      </c>
      <c r="E128" s="3">
        <f>[1]节奏总纲!Q128</f>
        <v>4918.821805632133</v>
      </c>
      <c r="F128" s="3">
        <f>[1]节奏总纲!R128</f>
        <v>3940.0382366319791</v>
      </c>
      <c r="G128" s="3">
        <f>[1]节奏总纲!S128</f>
        <v>2816.4641988448207</v>
      </c>
      <c r="H128" s="3">
        <f>[1]节奏总纲!T128</f>
        <v>1509.8750085108877</v>
      </c>
      <c r="J128" s="3">
        <v>125</v>
      </c>
      <c r="K128" s="3">
        <f>[1]节奏总纲!W128</f>
        <v>387.91434895442762</v>
      </c>
      <c r="L128" s="3">
        <f>[1]节奏总纲!X128</f>
        <v>327.29417480598568</v>
      </c>
      <c r="M128" s="3">
        <f>[1]节奏总纲!Y128</f>
        <v>268.76146555597006</v>
      </c>
      <c r="N128" s="3">
        <f>[1]节奏总纲!Z128</f>
        <v>192.42534097830639</v>
      </c>
      <c r="O128" s="3">
        <f>[1]节奏总纲!AA128</f>
        <v>94.104455049135595</v>
      </c>
      <c r="Q128" s="3">
        <v>125</v>
      </c>
      <c r="R128" s="3">
        <f>[1]节奏总纲!AD128</f>
        <v>69.766676153548232</v>
      </c>
      <c r="S128" s="3">
        <f>[1]节奏总纲!AE128</f>
        <v>71.814967748268955</v>
      </c>
      <c r="T128" s="3">
        <f>[1]节奏总纲!AF128</f>
        <v>74.725565049209479</v>
      </c>
      <c r="U128" s="3">
        <f>[1]节奏总纲!AG128</f>
        <v>79.222727875098187</v>
      </c>
      <c r="V128" s="3">
        <f>[1]节奏总纲!AH128</f>
        <v>88.243836210467165</v>
      </c>
      <c r="AN128" s="3">
        <v>125</v>
      </c>
      <c r="AO128" s="3">
        <f>[1]节奏总纲!BA128</f>
        <v>39.520459727922798</v>
      </c>
      <c r="AP128" s="3">
        <f>[1]节奏总纲!BB128</f>
        <v>41.037193447861313</v>
      </c>
      <c r="AQ128" s="3">
        <f>[1]节奏总纲!BC128</f>
        <v>42.977113019069073</v>
      </c>
      <c r="AR128" s="3">
        <f>[1]节奏总纲!BD128</f>
        <v>45.701865977335167</v>
      </c>
      <c r="AS128" s="3">
        <f>[1]节奏总纲!BE128</f>
        <v>50.393610496988437</v>
      </c>
    </row>
    <row r="129" spans="2:45" x14ac:dyDescent="0.2">
      <c r="B129" s="3">
        <f>[1]节奏总纲!N129</f>
        <v>136</v>
      </c>
      <c r="C129" s="3">
        <v>126</v>
      </c>
      <c r="D129" s="3">
        <f>[1]节奏总纲!P129</f>
        <v>6207.3750564265865</v>
      </c>
      <c r="E129" s="3">
        <f>[1]节奏总纲!Q129</f>
        <v>5279.3724854908123</v>
      </c>
      <c r="F129" s="3">
        <f>[1]节奏总纲!R129</f>
        <v>4225.9809384152195</v>
      </c>
      <c r="G129" s="3">
        <f>[1]节奏总纲!S129</f>
        <v>3006.8524773330387</v>
      </c>
      <c r="H129" s="3">
        <f>[1]节奏总纲!T129</f>
        <v>1610.1930896370566</v>
      </c>
      <c r="J129" s="3">
        <v>126</v>
      </c>
      <c r="K129" s="3">
        <f>[1]节奏总纲!W129</f>
        <v>415.7563049463879</v>
      </c>
      <c r="L129" s="3">
        <f>[1]节奏总纲!X129</f>
        <v>360.55067985867936</v>
      </c>
      <c r="M129" s="3">
        <f>[1]节奏总纲!Y129</f>
        <v>285.94270178324041</v>
      </c>
      <c r="N129" s="3">
        <f>[1]节奏总纲!Z129</f>
        <v>190.38827848821802</v>
      </c>
      <c r="O129" s="3">
        <f>[1]节奏总纲!AA129</f>
        <v>100.31808112616886</v>
      </c>
      <c r="Q129" s="3">
        <v>126</v>
      </c>
      <c r="R129" s="3">
        <f>[1]节奏总纲!AD129</f>
        <v>69.883338076774123</v>
      </c>
      <c r="S129" s="3">
        <f>[1]节奏总纲!AE129</f>
        <v>71.931947796644479</v>
      </c>
      <c r="T129" s="3">
        <f>[1]节奏总纲!AF129</f>
        <v>74.840792411391348</v>
      </c>
      <c r="U129" s="3">
        <f>[1]节奏总纲!AG129</f>
        <v>79.340854337849223</v>
      </c>
      <c r="V129" s="3">
        <f>[1]节奏总纲!AH129</f>
        <v>88.378400914406001</v>
      </c>
      <c r="AN129" s="3">
        <v>126</v>
      </c>
      <c r="AO129" s="3">
        <f>[1]节奏总纲!BA129</f>
        <v>39.574492434635722</v>
      </c>
      <c r="AP129" s="3">
        <f>[1]节奏总纲!BB129</f>
        <v>41.087476216725996</v>
      </c>
      <c r="AQ129" s="3">
        <f>[1]节奏总纲!BC129</f>
        <v>43.030177309109042</v>
      </c>
      <c r="AR129" s="3">
        <f>[1]节奏总纲!BD129</f>
        <v>45.757658185390426</v>
      </c>
      <c r="AS129" s="3">
        <f>[1]节奏总纲!BE129</f>
        <v>50.447126540086799</v>
      </c>
    </row>
    <row r="130" spans="2:45" x14ac:dyDescent="0.2">
      <c r="B130" s="3">
        <f>[1]节奏总纲!N130</f>
        <v>137</v>
      </c>
      <c r="C130" s="3">
        <v>127</v>
      </c>
      <c r="D130" s="3">
        <f>[1]节奏总纲!P130</f>
        <v>6652.971630950271</v>
      </c>
      <c r="E130" s="3">
        <f>[1]节奏总纲!Q130</f>
        <v>5658.3523721232059</v>
      </c>
      <c r="F130" s="3">
        <f>[1]节奏总纲!R130</f>
        <v>4508.7188742949984</v>
      </c>
      <c r="G130" s="3">
        <f>[1]节奏总纲!S130</f>
        <v>3203.4058403025556</v>
      </c>
      <c r="H130" s="3">
        <f>[1]节奏总纲!T130</f>
        <v>1719.793166600645</v>
      </c>
      <c r="J130" s="3">
        <v>127</v>
      </c>
      <c r="K130" s="3">
        <f>[1]节奏总纲!W130</f>
        <v>445.59657452368447</v>
      </c>
      <c r="L130" s="3">
        <f>[1]节奏总纲!X130</f>
        <v>378.97988663239357</v>
      </c>
      <c r="M130" s="3">
        <f>[1]节奏总纲!Y130</f>
        <v>282.73793587977889</v>
      </c>
      <c r="N130" s="3">
        <f>[1]节奏总纲!Z130</f>
        <v>196.55336296951691</v>
      </c>
      <c r="O130" s="3">
        <f>[1]节奏总纲!AA130</f>
        <v>109.60007696358844</v>
      </c>
      <c r="Q130" s="3">
        <v>127</v>
      </c>
      <c r="R130" s="3">
        <f>[1]节奏总纲!AD130</f>
        <v>70</v>
      </c>
      <c r="S130" s="3">
        <f>[1]节奏总纲!AE130</f>
        <v>72.047345051940553</v>
      </c>
      <c r="T130" s="3">
        <f>[1]节奏总纲!AF130</f>
        <v>74.956019773573217</v>
      </c>
      <c r="U130" s="3">
        <f>[1]节奏总纲!AG130</f>
        <v>79.458980800600258</v>
      </c>
      <c r="V130" s="3">
        <f>[1]节奏总纲!AH130</f>
        <v>88.51296561834485</v>
      </c>
      <c r="AN130" s="3">
        <v>127</v>
      </c>
      <c r="AO130" s="3">
        <f>[1]节奏总纲!BA130</f>
        <v>39.628525141348646</v>
      </c>
      <c r="AP130" s="3">
        <f>[1]节奏总纲!BB130</f>
        <v>41.137758985590679</v>
      </c>
      <c r="AQ130" s="3">
        <f>[1]节奏总纲!BC130</f>
        <v>43.080106253688569</v>
      </c>
      <c r="AR130" s="3">
        <f>[1]节奏总纲!BD130</f>
        <v>45.813450393445684</v>
      </c>
      <c r="AS130" s="3">
        <f>[1]节奏总纲!BE130</f>
        <v>50.500642583185162</v>
      </c>
    </row>
    <row r="131" spans="2:45" x14ac:dyDescent="0.2">
      <c r="B131" s="3">
        <f>[1]节奏总纲!N131</f>
        <v>138</v>
      </c>
      <c r="C131" s="3">
        <v>128</v>
      </c>
      <c r="D131" s="3">
        <f>[1]节奏总纲!P131</f>
        <v>7130.5502145218443</v>
      </c>
      <c r="E131" s="3">
        <f>[1]节奏总纲!Q131</f>
        <v>6036.010756592741</v>
      </c>
      <c r="F131" s="3">
        <f>[1]节奏总纲!R131</f>
        <v>4805.9908445877236</v>
      </c>
      <c r="G131" s="3">
        <f>[1]节奏总纲!S131</f>
        <v>3419.0988278632244</v>
      </c>
      <c r="H131" s="3">
        <f>[1]节奏总纲!T131</f>
        <v>1838.9689003251838</v>
      </c>
      <c r="J131" s="3">
        <v>128</v>
      </c>
      <c r="K131" s="3">
        <f>[1]节奏总纲!W131</f>
        <v>477.57858357157329</v>
      </c>
      <c r="L131" s="3">
        <f>[1]节奏总纲!X131</f>
        <v>377.65838446953512</v>
      </c>
      <c r="M131" s="3">
        <f>[1]节奏总纲!Y131</f>
        <v>297.2719702927252</v>
      </c>
      <c r="N131" s="3">
        <f>[1]节奏总纲!Z131</f>
        <v>215.69298756066883</v>
      </c>
      <c r="O131" s="3">
        <f>[1]节奏总纲!AA131</f>
        <v>119.17573372453876</v>
      </c>
      <c r="Q131" s="3">
        <v>128</v>
      </c>
      <c r="R131" s="3">
        <f>[1]节奏总纲!AD131</f>
        <v>70.108849423225877</v>
      </c>
      <c r="S131" s="3">
        <f>[1]节奏总纲!AE131</f>
        <v>72.160540850040434</v>
      </c>
      <c r="T131" s="3">
        <f>[1]节奏总纲!AF131</f>
        <v>75.067682921736733</v>
      </c>
      <c r="U131" s="3">
        <f>[1]节奏总纲!AG131</f>
        <v>79.577107263351294</v>
      </c>
      <c r="V131" s="3">
        <f>[1]节奏总纲!AH131</f>
        <v>88.6475303222837</v>
      </c>
      <c r="AN131" s="3">
        <v>128</v>
      </c>
      <c r="AO131" s="3">
        <f>[1]节奏总纲!BA131</f>
        <v>39.68255784806157</v>
      </c>
      <c r="AP131" s="3">
        <f>[1]节奏总纲!BB131</f>
        <v>41.188041754455355</v>
      </c>
      <c r="AQ131" s="3">
        <f>[1]节奏总纲!BC131</f>
        <v>43.130035198268104</v>
      </c>
      <c r="AR131" s="3">
        <f>[1]节奏总纲!BD131</f>
        <v>45.869242601500943</v>
      </c>
      <c r="AS131" s="3">
        <f>[1]节奏总纲!BE131</f>
        <v>50.554158626283517</v>
      </c>
    </row>
    <row r="132" spans="2:45" x14ac:dyDescent="0.2">
      <c r="B132" s="3">
        <f>[1]节奏总纲!N132</f>
        <v>139</v>
      </c>
      <c r="C132" s="3">
        <v>129</v>
      </c>
      <c r="D132" s="3">
        <f>[1]节奏总纲!P132</f>
        <v>7642.4062666695281</v>
      </c>
      <c r="E132" s="3">
        <f>[1]节奏总纲!Q132</f>
        <v>6469.2969047357556</v>
      </c>
      <c r="F132" s="3">
        <f>[1]节奏总纲!R132</f>
        <v>5159.388470628599</v>
      </c>
      <c r="G132" s="3">
        <f>[1]节奏总纲!S132</f>
        <v>3676.7616548947103</v>
      </c>
      <c r="H132" s="3">
        <f>[1]节奏总纲!T132</f>
        <v>1975.5620199340731</v>
      </c>
      <c r="J132" s="3">
        <v>129</v>
      </c>
      <c r="K132" s="3">
        <f>[1]节奏总纲!W132</f>
        <v>511.85605214768384</v>
      </c>
      <c r="L132" s="3">
        <f>[1]节奏总纲!X132</f>
        <v>433.28614814301454</v>
      </c>
      <c r="M132" s="3">
        <f>[1]节奏总纲!Y132</f>
        <v>353.39762604087537</v>
      </c>
      <c r="N132" s="3">
        <f>[1]节奏总纲!Z132</f>
        <v>257.6628270314859</v>
      </c>
      <c r="O132" s="3">
        <f>[1]节奏总纲!AA132</f>
        <v>136.59311960888931</v>
      </c>
      <c r="Q132" s="3">
        <v>129</v>
      </c>
      <c r="R132" s="3">
        <f>[1]节奏总纲!AD132</f>
        <v>70.217698846451768</v>
      </c>
      <c r="S132" s="3">
        <f>[1]节奏总纲!AE132</f>
        <v>72.273736648140314</v>
      </c>
      <c r="T132" s="3">
        <f>[1]节奏总纲!AF132</f>
        <v>75.177145912126889</v>
      </c>
      <c r="U132" s="3">
        <f>[1]节奏总纲!AG132</f>
        <v>79.69523372610233</v>
      </c>
      <c r="V132" s="3">
        <f>[1]节奏总纲!AH132</f>
        <v>88.782095026222549</v>
      </c>
      <c r="AN132" s="3">
        <v>129</v>
      </c>
      <c r="AO132" s="3">
        <f>[1]节奏总纲!BA132</f>
        <v>39.736590554774494</v>
      </c>
      <c r="AP132" s="3">
        <f>[1]节奏总纲!BB132</f>
        <v>41.238324523320038</v>
      </c>
      <c r="AQ132" s="3">
        <f>[1]节奏总纲!BC132</f>
        <v>43.179964142847631</v>
      </c>
      <c r="AR132" s="3">
        <f>[1]节奏总纲!BD132</f>
        <v>45.925034809556202</v>
      </c>
      <c r="AS132" s="3">
        <f>[1]节奏总纲!BE132</f>
        <v>50.607674669381879</v>
      </c>
    </row>
    <row r="133" spans="2:45" x14ac:dyDescent="0.2">
      <c r="B133" s="3">
        <f>[1]节奏总纲!N133</f>
        <v>140</v>
      </c>
      <c r="C133" s="3">
        <v>130</v>
      </c>
      <c r="D133" s="3">
        <f>[1]节奏总纲!P133</f>
        <v>8191</v>
      </c>
      <c r="E133" s="3">
        <f>[1]节奏总纲!Q133</f>
        <v>6941.8725000000004</v>
      </c>
      <c r="F133" s="3">
        <f>[1]节奏总纲!R133</f>
        <v>5542.0306</v>
      </c>
      <c r="G133" s="3">
        <f>[1]节奏总纲!S133</f>
        <v>3951.3384000000001</v>
      </c>
      <c r="H133" s="3">
        <f>[1]节奏总纲!T133</f>
        <v>2124.7454000000002</v>
      </c>
      <c r="J133" s="3">
        <v>130</v>
      </c>
      <c r="K133" s="3">
        <f>[1]节奏总纲!W133</f>
        <v>548.59373333047188</v>
      </c>
      <c r="L133" s="3">
        <f>[1]节奏总纲!X133</f>
        <v>472.57559526424484</v>
      </c>
      <c r="M133" s="3">
        <f>[1]节奏总纲!Y133</f>
        <v>382.6421293714011</v>
      </c>
      <c r="N133" s="3">
        <f>[1]节奏总纲!Z133</f>
        <v>274.57674510528977</v>
      </c>
      <c r="O133" s="3">
        <f>[1]节奏总纲!AA133</f>
        <v>149.18338006592717</v>
      </c>
      <c r="Q133" s="3">
        <v>130</v>
      </c>
      <c r="R133" s="3">
        <f>[1]节奏总纲!AD133</f>
        <v>70.326548269677644</v>
      </c>
      <c r="S133" s="3">
        <f>[1]节奏总纲!AE133</f>
        <v>72.386932446240195</v>
      </c>
      <c r="T133" s="3">
        <f>[1]节奏总纲!AF133</f>
        <v>75.286608902517045</v>
      </c>
      <c r="U133" s="3">
        <f>[1]节奏总纲!AG133</f>
        <v>79.813360188853366</v>
      </c>
      <c r="V133" s="3">
        <f>[1]节奏总纲!AH133</f>
        <v>88.916659730161399</v>
      </c>
      <c r="AN133" s="3">
        <v>130</v>
      </c>
      <c r="AO133" s="3">
        <f>[1]节奏总纲!BA133</f>
        <v>39.790623261487418</v>
      </c>
      <c r="AP133" s="3">
        <f>[1]节奏总纲!BB133</f>
        <v>41.288607292184714</v>
      </c>
      <c r="AQ133" s="3">
        <f>[1]节奏总纲!BC133</f>
        <v>43.229893087427158</v>
      </c>
      <c r="AR133" s="3">
        <f>[1]节奏总纲!BD133</f>
        <v>45.98082701761146</v>
      </c>
      <c r="AS133" s="3">
        <f>[1]节奏总纲!BE133</f>
        <v>50.661190712480241</v>
      </c>
    </row>
    <row r="134" spans="2:45" x14ac:dyDescent="0.2">
      <c r="B134" s="3">
        <f>[1]节奏总纲!N134</f>
        <v>141</v>
      </c>
      <c r="C134" s="3">
        <v>131</v>
      </c>
      <c r="D134" s="3">
        <f>[1]节奏总纲!P134</f>
        <v>8778.9682050973151</v>
      </c>
      <c r="E134" s="3">
        <f>[1]节奏总纲!Q134</f>
        <v>7443.6871411020138</v>
      </c>
      <c r="F134" s="3">
        <f>[1]节奏总纲!R134</f>
        <v>5945.117268491902</v>
      </c>
      <c r="G134" s="3">
        <f>[1]节奏总纲!S134</f>
        <v>4244.6311271645518</v>
      </c>
      <c r="H134" s="3">
        <f>[1]节奏总纲!T134</f>
        <v>2275.5085587612239</v>
      </c>
      <c r="J134" s="3">
        <v>131</v>
      </c>
      <c r="K134" s="3">
        <f>[1]节奏总纲!W134</f>
        <v>587.96820509731515</v>
      </c>
      <c r="L134" s="3">
        <f>[1]节奏总纲!X134</f>
        <v>501.81464110201341</v>
      </c>
      <c r="M134" s="3">
        <f>[1]节奏总纲!Y134</f>
        <v>403.08666849190195</v>
      </c>
      <c r="N134" s="3">
        <f>[1]节奏总纲!Z134</f>
        <v>293.29272716455171</v>
      </c>
      <c r="O134" s="3">
        <f>[1]节奏总纲!AA134</f>
        <v>150.76315876122362</v>
      </c>
      <c r="Q134" s="3">
        <v>131</v>
      </c>
      <c r="R134" s="3">
        <f>[1]节奏总纲!AD134</f>
        <v>70.435397692903535</v>
      </c>
      <c r="S134" s="3">
        <f>[1]节奏总纲!AE134</f>
        <v>72.50012824434009</v>
      </c>
      <c r="T134" s="3">
        <f>[1]节奏总纲!AF134</f>
        <v>75.396071892907202</v>
      </c>
      <c r="U134" s="3">
        <f>[1]节奏总纲!AG134</f>
        <v>79.931486651604402</v>
      </c>
      <c r="V134" s="3">
        <f>[1]节奏总纲!AH134</f>
        <v>89.048420729369383</v>
      </c>
      <c r="AN134" s="3">
        <v>131</v>
      </c>
      <c r="AO134" s="3">
        <f>[1]节奏总纲!BA134</f>
        <v>39.844655968200342</v>
      </c>
      <c r="AP134" s="3">
        <f>[1]节奏总纲!BB134</f>
        <v>41.338890061049398</v>
      </c>
      <c r="AQ134" s="3">
        <f>[1]节奏总纲!BC134</f>
        <v>43.279822032006692</v>
      </c>
      <c r="AR134" s="3">
        <f>[1]节奏总纲!BD134</f>
        <v>46.031609894814238</v>
      </c>
      <c r="AS134" s="3">
        <f>[1]节奏总纲!BE134</f>
        <v>50.714706755578604</v>
      </c>
    </row>
    <row r="135" spans="2:45" x14ac:dyDescent="0.2">
      <c r="B135" s="3">
        <f>[1]节奏总纲!N135</f>
        <v>142</v>
      </c>
      <c r="C135" s="3">
        <v>132</v>
      </c>
      <c r="D135" s="3">
        <f>[1]节奏总纲!P135</f>
        <v>9409.1369241357042</v>
      </c>
      <c r="E135" s="3">
        <f>[1]节奏总纲!Q135</f>
        <v>7983.6526801291457</v>
      </c>
      <c r="F135" s="3">
        <f>[1]节奏总纲!R135</f>
        <v>6385.9812304109018</v>
      </c>
      <c r="G135" s="3">
        <f>[1]节奏总纲!S135</f>
        <v>4544.6131343575453</v>
      </c>
      <c r="H135" s="3">
        <f>[1]节奏总纲!T135</f>
        <v>2431.3209811966663</v>
      </c>
      <c r="J135" s="3">
        <v>132</v>
      </c>
      <c r="K135" s="3">
        <f>[1]节奏总纲!W135</f>
        <v>630.1687190383891</v>
      </c>
      <c r="L135" s="3">
        <f>[1]节奏总纲!X135</f>
        <v>539.96553902713185</v>
      </c>
      <c r="M135" s="3">
        <f>[1]节奏总纲!Y135</f>
        <v>440.86396191899985</v>
      </c>
      <c r="N135" s="3">
        <f>[1]节奏总纲!Z135</f>
        <v>299.98200719299348</v>
      </c>
      <c r="O135" s="3">
        <f>[1]节奏总纲!AA135</f>
        <v>155.81242243544239</v>
      </c>
      <c r="Q135" s="3">
        <v>132</v>
      </c>
      <c r="R135" s="3">
        <f>[1]节奏总纲!AD135</f>
        <v>70.544247116129412</v>
      </c>
      <c r="S135" s="3">
        <f>[1]节奏总纲!AE135</f>
        <v>72.61332404243997</v>
      </c>
      <c r="T135" s="3">
        <f>[1]节奏总纲!AF135</f>
        <v>75.505534883297358</v>
      </c>
      <c r="U135" s="3">
        <f>[1]节奏总纲!AG135</f>
        <v>80.045750258986601</v>
      </c>
      <c r="V135" s="3">
        <f>[1]节奏总纲!AH135</f>
        <v>89.175620204122851</v>
      </c>
      <c r="AN135" s="3">
        <v>132</v>
      </c>
      <c r="AO135" s="3">
        <f>[1]节奏总纲!BA135</f>
        <v>39.898688674913267</v>
      </c>
      <c r="AP135" s="3">
        <f>[1]节奏总纲!BB135</f>
        <v>41.389172829914081</v>
      </c>
      <c r="AQ135" s="3">
        <f>[1]节奏总纲!BC135</f>
        <v>43.329750976586219</v>
      </c>
      <c r="AR135" s="3">
        <f>[1]节奏总纲!BD135</f>
        <v>46.079770001861057</v>
      </c>
      <c r="AS135" s="3">
        <f>[1]节奏总纲!BE135</f>
        <v>50.768222798676959</v>
      </c>
    </row>
    <row r="136" spans="2:45" x14ac:dyDescent="0.2">
      <c r="B136" s="3">
        <f>[1]节奏总纲!N136</f>
        <v>143</v>
      </c>
      <c r="C136" s="3">
        <v>133</v>
      </c>
      <c r="D136" s="3">
        <f>[1]节奏总纲!P136</f>
        <v>10084.535034121556</v>
      </c>
      <c r="E136" s="3">
        <f>[1]节奏总纲!Q136</f>
        <v>8562.7786974726132</v>
      </c>
      <c r="F136" s="3">
        <f>[1]节奏总纲!R136</f>
        <v>6827.2302181002942</v>
      </c>
      <c r="G136" s="3">
        <f>[1]节奏总纲!S136</f>
        <v>4847.6359909022322</v>
      </c>
      <c r="H136" s="3">
        <f>[1]节奏总纲!T136</f>
        <v>2595.759317782889</v>
      </c>
      <c r="J136" s="3">
        <v>133</v>
      </c>
      <c r="K136" s="3">
        <f>[1]节奏总纲!W136</f>
        <v>675.39810998585199</v>
      </c>
      <c r="L136" s="3">
        <f>[1]节奏总纲!X136</f>
        <v>579.12601734346754</v>
      </c>
      <c r="M136" s="3">
        <f>[1]节奏总纲!Y136</f>
        <v>441.24898768939238</v>
      </c>
      <c r="N136" s="3">
        <f>[1]节奏总纲!Z136</f>
        <v>303.02285654468687</v>
      </c>
      <c r="O136" s="3">
        <f>[1]节奏总纲!AA136</f>
        <v>164.4383365862227</v>
      </c>
      <c r="Q136" s="3">
        <v>133</v>
      </c>
      <c r="R136" s="3">
        <f>[1]节奏总纲!AD136</f>
        <v>70.653096539355303</v>
      </c>
      <c r="S136" s="3">
        <f>[1]节奏总纲!AE136</f>
        <v>72.726519840539851</v>
      </c>
      <c r="T136" s="3">
        <f>[1]节奏总纲!AF136</f>
        <v>75.614997873687514</v>
      </c>
      <c r="U136" s="3">
        <f>[1]节奏总纲!AG136</f>
        <v>80.154679447049915</v>
      </c>
      <c r="V136" s="3">
        <f>[1]节奏总纲!AH136</f>
        <v>89.302819678876304</v>
      </c>
      <c r="AN136" s="3">
        <v>133</v>
      </c>
      <c r="AO136" s="3">
        <f>[1]节奏总纲!BA136</f>
        <v>39.952721381626191</v>
      </c>
      <c r="AP136" s="3">
        <f>[1]节奏总纲!BB136</f>
        <v>41.439455598778757</v>
      </c>
      <c r="AQ136" s="3">
        <f>[1]节奏总纲!BC136</f>
        <v>43.379679921165753</v>
      </c>
      <c r="AR136" s="3">
        <f>[1]节奏总纲!BD136</f>
        <v>46.127930108907876</v>
      </c>
      <c r="AS136" s="3">
        <f>[1]节奏总纲!BE136</f>
        <v>50.821738841775321</v>
      </c>
    </row>
    <row r="137" spans="2:45" x14ac:dyDescent="0.2">
      <c r="B137" s="3">
        <f>[1]节奏总纲!N137</f>
        <v>144</v>
      </c>
      <c r="C137" s="3">
        <v>134</v>
      </c>
      <c r="D137" s="3">
        <f>[1]节奏总纲!P137</f>
        <v>10808.408805051544</v>
      </c>
      <c r="E137" s="3">
        <f>[1]节奏总纲!Q137</f>
        <v>9151.4797352371424</v>
      </c>
      <c r="F137" s="3">
        <f>[1]节奏总纲!R137</f>
        <v>7283.7866937242361</v>
      </c>
      <c r="G137" s="3">
        <f>[1]节奏总纲!S137</f>
        <v>5175.0661358586794</v>
      </c>
      <c r="H137" s="3">
        <f>[1]节奏总纲!T137</f>
        <v>2775.5993811372364</v>
      </c>
      <c r="J137" s="3">
        <v>134</v>
      </c>
      <c r="K137" s="3">
        <f>[1]节奏总纲!W137</f>
        <v>723.87377092998759</v>
      </c>
      <c r="L137" s="3">
        <f>[1]节奏总纲!X137</f>
        <v>588.70103776452925</v>
      </c>
      <c r="M137" s="3">
        <f>[1]节奏总纲!Y137</f>
        <v>456.55647562394188</v>
      </c>
      <c r="N137" s="3">
        <f>[1]节奏总纲!Z137</f>
        <v>327.43014495644729</v>
      </c>
      <c r="O137" s="3">
        <f>[1]节奏总纲!AA137</f>
        <v>179.84006335434742</v>
      </c>
      <c r="Q137" s="3">
        <v>134</v>
      </c>
      <c r="R137" s="3">
        <f>[1]节奏总纲!AD137</f>
        <v>70.76194596258118</v>
      </c>
      <c r="S137" s="3">
        <f>[1]节奏总纲!AE137</f>
        <v>72.839715638639731</v>
      </c>
      <c r="T137" s="3">
        <f>[1]节奏总纲!AF137</f>
        <v>75.72446086407767</v>
      </c>
      <c r="U137" s="3">
        <f>[1]节奏总纲!AG137</f>
        <v>80.263608635113243</v>
      </c>
      <c r="V137" s="3">
        <f>[1]节奏总纲!AH137</f>
        <v>89.430019153629758</v>
      </c>
      <c r="AN137" s="3">
        <v>134</v>
      </c>
      <c r="AO137" s="3">
        <f>[1]节奏总纲!BA137</f>
        <v>40.005827399112476</v>
      </c>
      <c r="AP137" s="3">
        <f>[1]节奏总纲!BB137</f>
        <v>41.48973836764344</v>
      </c>
      <c r="AQ137" s="3">
        <f>[1]节奏总纲!BC137</f>
        <v>43.42960886574528</v>
      </c>
      <c r="AR137" s="3">
        <f>[1]节奏总纲!BD137</f>
        <v>46.176090215954694</v>
      </c>
      <c r="AS137" s="3">
        <f>[1]节奏总纲!BE137</f>
        <v>50.875254884873684</v>
      </c>
    </row>
    <row r="138" spans="2:45" x14ac:dyDescent="0.2">
      <c r="B138" s="3">
        <f>[1]节奏总纲!N138</f>
        <v>145</v>
      </c>
      <c r="C138" s="3">
        <v>135</v>
      </c>
      <c r="D138" s="3">
        <f>[1]节奏总纲!P138</f>
        <v>11584.237502960397</v>
      </c>
      <c r="E138" s="3">
        <f>[1]节奏总纲!Q138</f>
        <v>9796.789656253608</v>
      </c>
      <c r="F138" s="3">
        <f>[1]节奏总纲!R138</f>
        <v>7796.1918394923478</v>
      </c>
      <c r="G138" s="3">
        <f>[1]节奏总纲!S138</f>
        <v>5548.8497639180305</v>
      </c>
      <c r="H138" s="3">
        <f>[1]节奏总纲!T138</f>
        <v>2979.465885761414</v>
      </c>
      <c r="J138" s="3">
        <v>135</v>
      </c>
      <c r="K138" s="3">
        <f>[1]节奏总纲!W138</f>
        <v>775.82869790885343</v>
      </c>
      <c r="L138" s="3">
        <f>[1]节奏总纲!X138</f>
        <v>645.30992101646552</v>
      </c>
      <c r="M138" s="3">
        <f>[1]节奏总纲!Y138</f>
        <v>512.40514576811165</v>
      </c>
      <c r="N138" s="3">
        <f>[1]节奏总纲!Z138</f>
        <v>373.78362805935103</v>
      </c>
      <c r="O138" s="3">
        <f>[1]节奏总纲!AA138</f>
        <v>203.86650462417765</v>
      </c>
      <c r="Q138" s="3">
        <v>135</v>
      </c>
      <c r="R138" s="3">
        <f>[1]节奏总纲!AD138</f>
        <v>70.870795385807057</v>
      </c>
      <c r="S138" s="3">
        <f>[1]节奏总纲!AE138</f>
        <v>72.952911436739612</v>
      </c>
      <c r="T138" s="3">
        <f>[1]节奏总纲!AF138</f>
        <v>75.833923854467812</v>
      </c>
      <c r="U138" s="3">
        <f>[1]节奏总纲!AG138</f>
        <v>80.372537823176572</v>
      </c>
      <c r="V138" s="3">
        <f>[1]节奏总纲!AH138</f>
        <v>89.557218628383211</v>
      </c>
      <c r="AN138" s="3">
        <v>135</v>
      </c>
      <c r="AO138" s="3">
        <f>[1]节奏总纲!BA138</f>
        <v>40.052446592012309</v>
      </c>
      <c r="AP138" s="3">
        <f>[1]节奏总纲!BB138</f>
        <v>41.540021136508116</v>
      </c>
      <c r="AQ138" s="3">
        <f>[1]节奏总纲!BC138</f>
        <v>43.479537810324814</v>
      </c>
      <c r="AR138" s="3">
        <f>[1]节奏总纲!BD138</f>
        <v>46.224250323001513</v>
      </c>
      <c r="AS138" s="3">
        <f>[1]节奏总纲!BE138</f>
        <v>50.928770927972039</v>
      </c>
    </row>
    <row r="139" spans="2:45" x14ac:dyDescent="0.2">
      <c r="B139" s="3">
        <f>[1]节奏总纲!N139</f>
        <v>146</v>
      </c>
      <c r="C139" s="3">
        <v>136</v>
      </c>
      <c r="D139" s="3">
        <f>[1]节奏总纲!P139</f>
        <v>12415.750112853173</v>
      </c>
      <c r="E139" s="3">
        <f>[1]节奏总纲!Q139</f>
        <v>10507.449320507641</v>
      </c>
      <c r="F139" s="3">
        <f>[1]节奏总纲!R139</f>
        <v>8384.3560512097483</v>
      </c>
      <c r="G139" s="3">
        <f>[1]节奏总纲!S139</f>
        <v>5967.009504237235</v>
      </c>
      <c r="H139" s="3">
        <f>[1]节奏总纲!T139</f>
        <v>3204.5051041274041</v>
      </c>
      <c r="J139" s="3">
        <v>136</v>
      </c>
      <c r="K139" s="3">
        <f>[1]节奏总纲!W139</f>
        <v>831.5126098927758</v>
      </c>
      <c r="L139" s="3">
        <f>[1]节奏总纲!X139</f>
        <v>710.65966425403349</v>
      </c>
      <c r="M139" s="3">
        <f>[1]节奏总纲!Y139</f>
        <v>588.16421171740058</v>
      </c>
      <c r="N139" s="3">
        <f>[1]节奏总纲!Z139</f>
        <v>418.1597403192045</v>
      </c>
      <c r="O139" s="3">
        <f>[1]节奏总纲!AA139</f>
        <v>225.03921836599011</v>
      </c>
      <c r="Q139" s="3">
        <v>136</v>
      </c>
      <c r="R139" s="3">
        <f>[1]节奏总纲!AD139</f>
        <v>70.979644809032948</v>
      </c>
      <c r="S139" s="3">
        <f>[1]节奏总纲!AE139</f>
        <v>73.059911975288244</v>
      </c>
      <c r="T139" s="3">
        <f>[1]节奏总纲!AF139</f>
        <v>75.943386844857969</v>
      </c>
      <c r="U139" s="3">
        <f>[1]节奏总纲!AG139</f>
        <v>80.4814670112399</v>
      </c>
      <c r="V139" s="3">
        <f>[1]节奏总纲!AH139</f>
        <v>89.684418103136665</v>
      </c>
      <c r="AN139" s="3">
        <v>136</v>
      </c>
      <c r="AO139" s="3">
        <f>[1]节奏总纲!BA139</f>
        <v>40.099065784912149</v>
      </c>
      <c r="AP139" s="3">
        <f>[1]节奏总纲!BB139</f>
        <v>41.590303905372799</v>
      </c>
      <c r="AQ139" s="3">
        <f>[1]节奏总纲!BC139</f>
        <v>43.529466754904341</v>
      </c>
      <c r="AR139" s="3">
        <f>[1]节奏总纲!BD139</f>
        <v>46.272410430048332</v>
      </c>
      <c r="AS139" s="3">
        <f>[1]节奏总纲!BE139</f>
        <v>50.982286971070401</v>
      </c>
    </row>
    <row r="140" spans="2:45" x14ac:dyDescent="0.2">
      <c r="B140" s="3">
        <f>[1]节奏总纲!N140</f>
        <v>147</v>
      </c>
      <c r="C140" s="3">
        <v>137</v>
      </c>
      <c r="D140" s="3">
        <f>[1]节奏总纲!P140</f>
        <v>13306.943261900544</v>
      </c>
      <c r="E140" s="3">
        <f>[1]节奏总纲!Q140</f>
        <v>11274.973025808331</v>
      </c>
      <c r="F140" s="3">
        <f>[1]节奏总纲!R140</f>
        <v>8995.4936450447676</v>
      </c>
      <c r="G140" s="3">
        <f>[1]节奏总纲!S140</f>
        <v>6407.293180605112</v>
      </c>
      <c r="H140" s="3">
        <f>[1]节奏总纲!T140</f>
        <v>3438.5141388751008</v>
      </c>
      <c r="J140" s="3">
        <v>137</v>
      </c>
      <c r="K140" s="3">
        <f>[1]节奏总纲!W140</f>
        <v>891.19314904737075</v>
      </c>
      <c r="L140" s="3">
        <f>[1]节奏总纲!X140</f>
        <v>767.52370530068947</v>
      </c>
      <c r="M140" s="3">
        <f>[1]节奏总纲!Y140</f>
        <v>611.13759383501929</v>
      </c>
      <c r="N140" s="3">
        <f>[1]节奏总纲!Z140</f>
        <v>440.28367636787698</v>
      </c>
      <c r="O140" s="3">
        <f>[1]节奏总纲!AA140</f>
        <v>234.00903474769666</v>
      </c>
      <c r="Q140" s="3">
        <v>137</v>
      </c>
      <c r="R140" s="3">
        <f>[1]节奏总纲!AD140</f>
        <v>71.082568038258202</v>
      </c>
      <c r="S140" s="3">
        <f>[1]节奏总纲!AE140</f>
        <v>73.162499594857536</v>
      </c>
      <c r="T140" s="3">
        <f>[1]节奏总纲!AF140</f>
        <v>76.048210495050611</v>
      </c>
      <c r="U140" s="3">
        <f>[1]节奏总纲!AG140</f>
        <v>80.590396199303228</v>
      </c>
      <c r="V140" s="3">
        <f>[1]节奏总纲!AH140</f>
        <v>89.811617577890132</v>
      </c>
      <c r="AN140" s="3">
        <v>137</v>
      </c>
      <c r="AO140" s="3">
        <f>[1]节奏总纲!BA140</f>
        <v>40.145684977811982</v>
      </c>
      <c r="AP140" s="3">
        <f>[1]节奏总纲!BB140</f>
        <v>41.640586674237483</v>
      </c>
      <c r="AQ140" s="3">
        <f>[1]节奏总纲!BC140</f>
        <v>43.579395699483875</v>
      </c>
      <c r="AR140" s="3">
        <f>[1]节奏总纲!BD140</f>
        <v>46.320570537095151</v>
      </c>
      <c r="AS140" s="3">
        <f>[1]节奏总纲!BE140</f>
        <v>51.030916192165336</v>
      </c>
    </row>
    <row r="141" spans="2:45" x14ac:dyDescent="0.2">
      <c r="B141" s="3">
        <f>[1]节奏总纲!N141</f>
        <v>148</v>
      </c>
      <c r="C141" s="3">
        <v>138</v>
      </c>
      <c r="D141" s="3">
        <f>[1]节奏总纲!P141</f>
        <v>14262.10042904369</v>
      </c>
      <c r="E141" s="3">
        <f>[1]节奏总纲!Q141</f>
        <v>12084.27769352872</v>
      </c>
      <c r="F141" s="3">
        <f>[1]节奏总纲!R141</f>
        <v>9648.3109402480568</v>
      </c>
      <c r="G141" s="3">
        <f>[1]节奏总纲!S141</f>
        <v>6871.4799867132497</v>
      </c>
      <c r="H141" s="3">
        <f>[1]节奏总纲!T141</f>
        <v>3671.064650435846</v>
      </c>
      <c r="J141" s="3">
        <v>138</v>
      </c>
      <c r="K141" s="3">
        <f>[1]节奏总纲!W141</f>
        <v>955.15716714314658</v>
      </c>
      <c r="L141" s="3">
        <f>[1]节奏总纲!X141</f>
        <v>809.30466772038926</v>
      </c>
      <c r="M141" s="3">
        <f>[1]节奏总纲!Y141</f>
        <v>652.81729520328918</v>
      </c>
      <c r="N141" s="3">
        <f>[1]节奏总纲!Z141</f>
        <v>464.18680610813772</v>
      </c>
      <c r="O141" s="3">
        <f>[1]节奏总纲!AA141</f>
        <v>232.55051156074524</v>
      </c>
      <c r="Q141" s="3">
        <v>138</v>
      </c>
      <c r="R141" s="3">
        <f>[1]节奏总纲!AD141</f>
        <v>71.184128141237707</v>
      </c>
      <c r="S141" s="3">
        <f>[1]节奏总纲!AE141</f>
        <v>73.265087214426828</v>
      </c>
      <c r="T141" s="3">
        <f>[1]节奏总纲!AF141</f>
        <v>76.148064447889894</v>
      </c>
      <c r="U141" s="3">
        <f>[1]节奏总纲!AG141</f>
        <v>80.699325387366557</v>
      </c>
      <c r="V141" s="3">
        <f>[1]节奏总纲!AH141</f>
        <v>89.938817052643586</v>
      </c>
      <c r="AN141" s="3">
        <v>138</v>
      </c>
      <c r="AO141" s="3">
        <f>[1]节奏总纲!BA141</f>
        <v>40.192304170711814</v>
      </c>
      <c r="AP141" s="3">
        <f>[1]节奏总纲!BB141</f>
        <v>41.690869443102159</v>
      </c>
      <c r="AQ141" s="3">
        <f>[1]节奏总纲!BC141</f>
        <v>43.629324644063402</v>
      </c>
      <c r="AR141" s="3">
        <f>[1]节奏总纲!BD141</f>
        <v>46.368730644141969</v>
      </c>
      <c r="AS141" s="3">
        <f>[1]节奏总纲!BE141</f>
        <v>51.077127728003028</v>
      </c>
    </row>
    <row r="142" spans="2:45" x14ac:dyDescent="0.2">
      <c r="B142" s="3">
        <f>[1]节奏总纲!N142</f>
        <v>149</v>
      </c>
      <c r="C142" s="3">
        <v>139</v>
      </c>
      <c r="D142" s="3">
        <f>[1]节奏总纲!P142</f>
        <v>15285.812533339058</v>
      </c>
      <c r="E142" s="3">
        <f>[1]节奏总纲!Q142</f>
        <v>12957.783284511519</v>
      </c>
      <c r="F142" s="3">
        <f>[1]节奏总纲!R142</f>
        <v>10342.380760057207</v>
      </c>
      <c r="G142" s="3">
        <f>[1]节奏总纲!S142</f>
        <v>7335.6614347494142</v>
      </c>
      <c r="H142" s="3">
        <f>[1]节奏总纲!T142</f>
        <v>3920.8109148014687</v>
      </c>
      <c r="J142" s="3">
        <v>139</v>
      </c>
      <c r="K142" s="3">
        <f>[1]节奏总纲!W142</f>
        <v>1023.7121042953677</v>
      </c>
      <c r="L142" s="3">
        <f>[1]节奏总纲!X142</f>
        <v>873.50559098279882</v>
      </c>
      <c r="M142" s="3">
        <f>[1]节奏总纲!Y142</f>
        <v>694.06981980915043</v>
      </c>
      <c r="N142" s="3">
        <f>[1]节奏总纲!Z142</f>
        <v>464.18144803616451</v>
      </c>
      <c r="O142" s="3">
        <f>[1]节奏总纲!AA142</f>
        <v>249.74626436562266</v>
      </c>
      <c r="Q142" s="3">
        <v>139</v>
      </c>
      <c r="R142" s="3">
        <f>[1]节奏总纲!AD142</f>
        <v>71.285688244217212</v>
      </c>
      <c r="S142" s="3">
        <f>[1]节奏总纲!AE142</f>
        <v>73.367674833996119</v>
      </c>
      <c r="T142" s="3">
        <f>[1]节奏总纲!AF142</f>
        <v>76.247918400729162</v>
      </c>
      <c r="U142" s="3">
        <f>[1]节奏总纲!AG142</f>
        <v>80.808254575429885</v>
      </c>
      <c r="V142" s="3">
        <f>[1]节奏总纲!AH142</f>
        <v>90.055148444912135</v>
      </c>
      <c r="AN142" s="3">
        <v>139</v>
      </c>
      <c r="AO142" s="3">
        <f>[1]节奏总纲!BA142</f>
        <v>40.238923363611647</v>
      </c>
      <c r="AP142" s="3">
        <f>[1]节奏总纲!BB142</f>
        <v>41.741152211966842</v>
      </c>
      <c r="AQ142" s="3">
        <f>[1]节奏总纲!BC142</f>
        <v>43.679253588642929</v>
      </c>
      <c r="AR142" s="3">
        <f>[1]节奏总纲!BD142</f>
        <v>46.416890751188788</v>
      </c>
      <c r="AS142" s="3">
        <f>[1]节奏总纲!BE142</f>
        <v>51.12333926384072</v>
      </c>
    </row>
    <row r="143" spans="2:45" x14ac:dyDescent="0.2">
      <c r="B143" s="3">
        <f>[1]节奏总纲!N143</f>
        <v>150</v>
      </c>
      <c r="C143" s="3">
        <v>140</v>
      </c>
      <c r="D143" s="3">
        <f>[1]节奏总纲!P143</f>
        <v>16383</v>
      </c>
      <c r="E143" s="3">
        <f>[1]节奏总纲!Q143</f>
        <v>13881.315900000001</v>
      </c>
      <c r="F143" s="3">
        <f>[1]节奏总纲!R143</f>
        <v>11037.2271</v>
      </c>
      <c r="G143" s="3">
        <f>[1]节奏总纲!S143</f>
        <v>7827.7974000000004</v>
      </c>
      <c r="H143" s="3">
        <f>[1]节奏总纲!T143</f>
        <v>4192.4097000000002</v>
      </c>
      <c r="J143" s="3">
        <v>140</v>
      </c>
      <c r="K143" s="3">
        <f>[1]节奏总纲!W143</f>
        <v>1097.1874666609419</v>
      </c>
      <c r="L143" s="3">
        <f>[1]节奏总纲!X143</f>
        <v>923.53261548848241</v>
      </c>
      <c r="M143" s="3">
        <f>[1]节奏总纲!Y143</f>
        <v>694.84633994279284</v>
      </c>
      <c r="N143" s="3">
        <f>[1]节奏总纲!Z143</f>
        <v>492.1359652505862</v>
      </c>
      <c r="O143" s="3">
        <f>[1]节奏总纲!AA143</f>
        <v>271.59878519853146</v>
      </c>
      <c r="Q143" s="3">
        <v>140</v>
      </c>
      <c r="R143" s="3">
        <f>[1]节奏总纲!AD143</f>
        <v>71.387248347196717</v>
      </c>
      <c r="S143" s="3">
        <f>[1]节奏总纲!AE143</f>
        <v>73.470262453565411</v>
      </c>
      <c r="T143" s="3">
        <f>[1]节奏总纲!AF143</f>
        <v>76.347772353568445</v>
      </c>
      <c r="U143" s="3">
        <f>[1]节奏总纲!AG143</f>
        <v>80.917183763493213</v>
      </c>
      <c r="V143" s="3">
        <f>[1]节奏总纲!AH143</f>
        <v>90.16140749098561</v>
      </c>
      <c r="AN143" s="3">
        <v>140</v>
      </c>
      <c r="AO143" s="3">
        <f>[1]节奏总纲!BA143</f>
        <v>40.28554255651148</v>
      </c>
      <c r="AP143" s="3">
        <f>[1]节奏总纲!BB143</f>
        <v>41.791434980831518</v>
      </c>
      <c r="AQ143" s="3">
        <f>[1]节奏总纲!BC143</f>
        <v>43.729182533222463</v>
      </c>
      <c r="AR143" s="3">
        <f>[1]节奏总纲!BD143</f>
        <v>46.465050858235607</v>
      </c>
      <c r="AS143" s="3">
        <f>[1]节奏总纲!BE143</f>
        <v>51.169550799678412</v>
      </c>
    </row>
    <row r="144" spans="2:45" x14ac:dyDescent="0.2">
      <c r="B144" s="3">
        <f>[1]节奏总纲!N144</f>
        <v>151</v>
      </c>
      <c r="C144" s="3">
        <v>141</v>
      </c>
      <c r="D144" s="3">
        <f>[1]节奏总纲!P144</f>
        <v>17558.936410194601</v>
      </c>
      <c r="E144" s="3">
        <f>[1]节奏总纲!Q144</f>
        <v>14839.057160255457</v>
      </c>
      <c r="F144" s="3">
        <f>[1]节奏总纲!R144</f>
        <v>11789.069905804656</v>
      </c>
      <c r="G144" s="3">
        <f>[1]节奏总纲!S144</f>
        <v>8380.8803485858825</v>
      </c>
      <c r="H144" s="3">
        <f>[1]节奏总纲!T144</f>
        <v>4489.820040086759</v>
      </c>
      <c r="J144" s="3">
        <v>141</v>
      </c>
      <c r="K144" s="3">
        <f>[1]节奏总纲!W144</f>
        <v>1175.9364101946012</v>
      </c>
      <c r="L144" s="3">
        <f>[1]节奏总纲!X144</f>
        <v>957.74126025545593</v>
      </c>
      <c r="M144" s="3">
        <f>[1]节奏总纲!Y144</f>
        <v>751.84280580465565</v>
      </c>
      <c r="N144" s="3">
        <f>[1]节奏总纲!Z144</f>
        <v>553.08294858588215</v>
      </c>
      <c r="O144" s="3">
        <f>[1]节奏总纲!AA144</f>
        <v>297.41034008675888</v>
      </c>
      <c r="Q144" s="3">
        <v>141</v>
      </c>
      <c r="R144" s="3">
        <f>[1]节奏总纲!AD144</f>
        <v>71.488808450176208</v>
      </c>
      <c r="S144" s="3">
        <f>[1]节奏总纲!AE144</f>
        <v>73.572850073134703</v>
      </c>
      <c r="T144" s="3">
        <f>[1]节奏总纲!AF144</f>
        <v>76.447626306407713</v>
      </c>
      <c r="U144" s="3">
        <f>[1]节奏总纲!AG144</f>
        <v>81.023848662825003</v>
      </c>
      <c r="V144" s="3">
        <f>[1]节奏总纲!AH144</f>
        <v>90.267666537059071</v>
      </c>
      <c r="AN144" s="3">
        <v>141</v>
      </c>
      <c r="AO144" s="3">
        <f>[1]节奏总纲!BA144</f>
        <v>40.332161749411313</v>
      </c>
      <c r="AP144" s="3">
        <f>[1]节奏总纲!BB144</f>
        <v>41.841717749696201</v>
      </c>
      <c r="AQ144" s="3">
        <f>[1]节奏总纲!BC144</f>
        <v>43.77911147780199</v>
      </c>
      <c r="AR144" s="3">
        <f>[1]节奏总纲!BD144</f>
        <v>46.513210965282425</v>
      </c>
      <c r="AS144" s="3">
        <f>[1]节奏总纲!BE144</f>
        <v>51.215762335516104</v>
      </c>
    </row>
    <row r="145" spans="2:45" x14ac:dyDescent="0.2">
      <c r="B145" s="3">
        <f>[1]节奏总纲!N145</f>
        <v>152</v>
      </c>
      <c r="C145" s="3">
        <v>142</v>
      </c>
      <c r="D145" s="3">
        <f>[1]节奏总纲!P145</f>
        <v>18819.273848271412</v>
      </c>
      <c r="E145" s="3">
        <f>[1]节奏总纲!Q145</f>
        <v>15904.16832917417</v>
      </c>
      <c r="F145" s="3">
        <f>[1]节奏总纲!R145</f>
        <v>12667.253227271489</v>
      </c>
      <c r="G145" s="3">
        <f>[1]节奏总纲!S145</f>
        <v>9003.140609013044</v>
      </c>
      <c r="H145" s="3">
        <f>[1]节奏总纲!T145</f>
        <v>4823.3798873119622</v>
      </c>
      <c r="J145" s="3">
        <v>142</v>
      </c>
      <c r="K145" s="3">
        <f>[1]节奏总纲!W145</f>
        <v>1260.3374380768109</v>
      </c>
      <c r="L145" s="3">
        <f>[1]节奏总纲!X145</f>
        <v>1065.1111689187128</v>
      </c>
      <c r="M145" s="3">
        <f>[1]节奏总纲!Y145</f>
        <v>878.18332146683315</v>
      </c>
      <c r="N145" s="3">
        <f>[1]节奏总纲!Z145</f>
        <v>622.26026042716148</v>
      </c>
      <c r="O145" s="3">
        <f>[1]节奏总纲!AA145</f>
        <v>333.55984722520316</v>
      </c>
      <c r="Q145" s="3">
        <v>142</v>
      </c>
      <c r="R145" s="3">
        <f>[1]节奏总纲!AD145</f>
        <v>71.590368553155713</v>
      </c>
      <c r="S145" s="3">
        <f>[1]节奏总纲!AE145</f>
        <v>73.675437692703994</v>
      </c>
      <c r="T145" s="3">
        <f>[1]节奏总纲!AF145</f>
        <v>76.547480259246996</v>
      </c>
      <c r="U145" s="3">
        <f>[1]节奏总纲!AG145</f>
        <v>81.123332456233015</v>
      </c>
      <c r="V145" s="3">
        <f>[1]节奏总纲!AH145</f>
        <v>90.373925583132547</v>
      </c>
      <c r="AN145" s="3">
        <v>142</v>
      </c>
      <c r="AO145" s="3">
        <f>[1]节奏总纲!BA145</f>
        <v>40.378780942311145</v>
      </c>
      <c r="AP145" s="3">
        <f>[1]节奏总纲!BB145</f>
        <v>41.892000518560877</v>
      </c>
      <c r="AQ145" s="3">
        <f>[1]节奏总纲!BC145</f>
        <v>43.829040422381524</v>
      </c>
      <c r="AR145" s="3">
        <f>[1]节奏总纲!BD145</f>
        <v>46.561371072329244</v>
      </c>
      <c r="AS145" s="3">
        <f>[1]节奏总纲!BE145</f>
        <v>51.261973871353796</v>
      </c>
    </row>
    <row r="146" spans="2:45" x14ac:dyDescent="0.2">
      <c r="B146" s="3">
        <f>[1]节奏总纲!N146</f>
        <v>153</v>
      </c>
      <c r="C146" s="3">
        <v>143</v>
      </c>
      <c r="D146" s="3">
        <f>[1]节奏总纲!P146</f>
        <v>20170.070068243116</v>
      </c>
      <c r="E146" s="3">
        <f>[1]节奏总纲!Q146</f>
        <v>17065.896284740498</v>
      </c>
      <c r="F146" s="3">
        <f>[1]节奏总纲!R146</f>
        <v>13594.62722599586</v>
      </c>
      <c r="G146" s="3">
        <f>[1]节奏总纲!S146</f>
        <v>9669.5315907157492</v>
      </c>
      <c r="H146" s="3">
        <f>[1]节奏总纲!T146</f>
        <v>5185.7250145453054</v>
      </c>
      <c r="J146" s="3">
        <v>143</v>
      </c>
      <c r="K146" s="3">
        <f>[1]节奏总纲!W146</f>
        <v>1350.796219971704</v>
      </c>
      <c r="L146" s="3">
        <f>[1]节奏总纲!X146</f>
        <v>1161.7279555663281</v>
      </c>
      <c r="M146" s="3">
        <f>[1]节奏总纲!Y146</f>
        <v>927.37399872437163</v>
      </c>
      <c r="N146" s="3">
        <f>[1]节奏总纲!Z146</f>
        <v>666.39098170270518</v>
      </c>
      <c r="O146" s="3">
        <f>[1]节奏总纲!AA146</f>
        <v>362.34512723334319</v>
      </c>
      <c r="Q146" s="3">
        <v>143</v>
      </c>
      <c r="R146" s="3">
        <f>[1]节奏总纲!AD146</f>
        <v>71.691928656135218</v>
      </c>
      <c r="S146" s="3">
        <f>[1]节奏总纲!AE146</f>
        <v>73.778025312273286</v>
      </c>
      <c r="T146" s="3">
        <f>[1]节奏总纲!AF146</f>
        <v>76.647334212086264</v>
      </c>
      <c r="U146" s="3">
        <f>[1]节奏总纲!AG146</f>
        <v>81.222816249641028</v>
      </c>
      <c r="V146" s="3">
        <f>[1]节奏总纲!AH146</f>
        <v>90.480184629206022</v>
      </c>
      <c r="AN146" s="3">
        <v>143</v>
      </c>
      <c r="AO146" s="3">
        <f>[1]节奏总纲!BA146</f>
        <v>40.425400135210978</v>
      </c>
      <c r="AP146" s="3">
        <f>[1]节奏总纲!BB146</f>
        <v>41.94228328742556</v>
      </c>
      <c r="AQ146" s="3">
        <f>[1]节奏总纲!BC146</f>
        <v>43.878969366961051</v>
      </c>
      <c r="AR146" s="3">
        <f>[1]节奏总纲!BD146</f>
        <v>46.609531179376063</v>
      </c>
      <c r="AS146" s="3">
        <f>[1]节奏总纲!BE146</f>
        <v>51.308185407191495</v>
      </c>
    </row>
    <row r="147" spans="2:45" x14ac:dyDescent="0.2">
      <c r="B147" s="3">
        <f>[1]节奏总纲!N147</f>
        <v>154</v>
      </c>
      <c r="C147" s="3">
        <v>144</v>
      </c>
      <c r="D147" s="3">
        <f>[1]节奏总纲!P147</f>
        <v>21617.817610103088</v>
      </c>
      <c r="E147" s="3">
        <f>[1]节奏总纲!Q147</f>
        <v>18290.835479908223</v>
      </c>
      <c r="F147" s="3">
        <f>[1]节奏总纲!R147</f>
        <v>14585.541541536553</v>
      </c>
      <c r="G147" s="3">
        <f>[1]节奏总纲!S147</f>
        <v>10380.876016371503</v>
      </c>
      <c r="H147" s="3">
        <f>[1]节奏总纲!T147</f>
        <v>5547.1319987524521</v>
      </c>
      <c r="J147" s="3">
        <v>144</v>
      </c>
      <c r="K147" s="3">
        <f>[1]节奏总纲!W147</f>
        <v>1447.7475418599715</v>
      </c>
      <c r="L147" s="3">
        <f>[1]节奏总纲!X147</f>
        <v>1224.9391951677244</v>
      </c>
      <c r="M147" s="3">
        <f>[1]节奏总纲!Y147</f>
        <v>990.91431554069277</v>
      </c>
      <c r="N147" s="3">
        <f>[1]节奏总纲!Z147</f>
        <v>711.34442565575409</v>
      </c>
      <c r="O147" s="3">
        <f>[1]节奏总纲!AA147</f>
        <v>361.40698420714671</v>
      </c>
      <c r="Q147" s="3">
        <v>144</v>
      </c>
      <c r="R147" s="3">
        <f>[1]节奏总纲!AD147</f>
        <v>71.793488759114723</v>
      </c>
      <c r="S147" s="3">
        <f>[1]节奏总纲!AE147</f>
        <v>73.880612931842577</v>
      </c>
      <c r="T147" s="3">
        <f>[1]节奏总纲!AF147</f>
        <v>76.747188164925547</v>
      </c>
      <c r="U147" s="3">
        <f>[1]节奏总纲!AG147</f>
        <v>81.322300043049054</v>
      </c>
      <c r="V147" s="3">
        <f>[1]节奏总纲!AH147</f>
        <v>90.586443675279497</v>
      </c>
      <c r="AN147" s="3">
        <v>144</v>
      </c>
      <c r="AO147" s="3">
        <f>[1]节奏总纲!BA147</f>
        <v>40.472019328110811</v>
      </c>
      <c r="AP147" s="3">
        <f>[1]节奏总纲!BB147</f>
        <v>41.992566056290244</v>
      </c>
      <c r="AQ147" s="3">
        <f>[1]节奏总纲!BC147</f>
        <v>43.928898311540586</v>
      </c>
      <c r="AR147" s="3">
        <f>[1]节奏总纲!BD147</f>
        <v>46.657691286422882</v>
      </c>
      <c r="AS147" s="3">
        <f>[1]节奏总纲!BE147</f>
        <v>51.354396943029187</v>
      </c>
    </row>
    <row r="148" spans="2:45" x14ac:dyDescent="0.2">
      <c r="B148" s="3">
        <f>[1]节奏总纲!N148</f>
        <v>155</v>
      </c>
      <c r="C148" s="3">
        <v>145</v>
      </c>
      <c r="D148" s="3">
        <f>[1]节奏总纲!P148</f>
        <v>23169.475005920798</v>
      </c>
      <c r="E148" s="3">
        <f>[1]节奏总纲!Q148</f>
        <v>19631.496172516694</v>
      </c>
      <c r="F148" s="3">
        <f>[1]节奏总纲!R148</f>
        <v>15650.9803664995</v>
      </c>
      <c r="G148" s="3">
        <f>[1]节奏总纲!S148</f>
        <v>11105.129370337838</v>
      </c>
      <c r="H148" s="3">
        <f>[1]节奏总纲!T148</f>
        <v>5926.7517065145412</v>
      </c>
      <c r="J148" s="3">
        <v>145</v>
      </c>
      <c r="K148" s="3">
        <f>[1]节奏总纲!W148</f>
        <v>1551.6573958177105</v>
      </c>
      <c r="L148" s="3">
        <f>[1]节奏总纲!X148</f>
        <v>1340.6606926084714</v>
      </c>
      <c r="M148" s="3">
        <f>[1]节奏总纲!Y148</f>
        <v>1065.4388249629465</v>
      </c>
      <c r="N148" s="3">
        <f>[1]节奏总纲!Z148</f>
        <v>724.25335396633454</v>
      </c>
      <c r="O148" s="3">
        <f>[1]节奏总纲!AA148</f>
        <v>379.61970776208909</v>
      </c>
      <c r="Q148" s="3">
        <v>145</v>
      </c>
      <c r="R148" s="3">
        <f>[1]节奏总纲!AD148</f>
        <v>71.895048862094214</v>
      </c>
      <c r="S148" s="3">
        <f>[1]节奏总纲!AE148</f>
        <v>73.983200551411869</v>
      </c>
      <c r="T148" s="3">
        <f>[1]节奏总纲!AF148</f>
        <v>76.847042117764815</v>
      </c>
      <c r="U148" s="3">
        <f>[1]节奏总纲!AG148</f>
        <v>81.421783836457067</v>
      </c>
      <c r="V148" s="3">
        <f>[1]节奏总纲!AH148</f>
        <v>90.692702721352973</v>
      </c>
      <c r="AN148" s="3">
        <v>145</v>
      </c>
      <c r="AO148" s="3">
        <f>[1]节奏总纲!BA148</f>
        <v>40.518638521010651</v>
      </c>
      <c r="AP148" s="3">
        <f>[1]节奏总纲!BB148</f>
        <v>42.036975906461073</v>
      </c>
      <c r="AQ148" s="3">
        <f>[1]节奏总纲!BC148</f>
        <v>43.978827256120113</v>
      </c>
      <c r="AR148" s="3">
        <f>[1]节奏总纲!BD148</f>
        <v>46.7058513934697</v>
      </c>
      <c r="AS148" s="3">
        <f>[1]节奏总纲!BE148</f>
        <v>51.400608478866879</v>
      </c>
    </row>
    <row r="149" spans="2:45" x14ac:dyDescent="0.2">
      <c r="B149" s="3">
        <f>[1]节奏总纲!N149</f>
        <v>156</v>
      </c>
      <c r="C149" s="3">
        <v>146</v>
      </c>
      <c r="D149" s="3">
        <f>[1]节奏总纲!P149</f>
        <v>24832.50022570635</v>
      </c>
      <c r="E149" s="3">
        <f>[1]节奏总纲!Q149</f>
        <v>21035.61094119585</v>
      </c>
      <c r="F149" s="3">
        <f>[1]节奏总纲!R149</f>
        <v>16719.722401968087</v>
      </c>
      <c r="G149" s="3">
        <f>[1]节奏总纲!S149</f>
        <v>11847.5858576845</v>
      </c>
      <c r="H149" s="3">
        <f>[1]节奏总纲!T149</f>
        <v>6324.8378074874072</v>
      </c>
      <c r="J149" s="3">
        <v>146</v>
      </c>
      <c r="K149" s="3">
        <f>[1]节奏总纲!W149</f>
        <v>1663.0252197855516</v>
      </c>
      <c r="L149" s="3">
        <f>[1]节奏总纲!X149</f>
        <v>1404.1147686791555</v>
      </c>
      <c r="M149" s="3">
        <f>[1]节奏总纲!Y149</f>
        <v>1068.7420354685873</v>
      </c>
      <c r="N149" s="3">
        <f>[1]节奏总纲!Z149</f>
        <v>742.45648734666247</v>
      </c>
      <c r="O149" s="3">
        <f>[1]节奏总纲!AA149</f>
        <v>398.08610097286601</v>
      </c>
      <c r="Q149" s="3">
        <v>146</v>
      </c>
      <c r="R149" s="3">
        <f>[1]节奏总纲!AD149</f>
        <v>71.996608965073719</v>
      </c>
      <c r="S149" s="3">
        <f>[1]节奏总纲!AE149</f>
        <v>74.078973000522922</v>
      </c>
      <c r="T149" s="3">
        <f>[1]节奏总纲!AF149</f>
        <v>76.946896070604097</v>
      </c>
      <c r="U149" s="3">
        <f>[1]节奏总纲!AG149</f>
        <v>81.521267629865079</v>
      </c>
      <c r="V149" s="3">
        <f>[1]节奏总纲!AH149</f>
        <v>90.798961767426448</v>
      </c>
      <c r="AN149" s="3">
        <v>146</v>
      </c>
      <c r="AO149" s="3">
        <f>[1]节奏总纲!BA149</f>
        <v>40.565257713910484</v>
      </c>
      <c r="AP149" s="3">
        <f>[1]节奏总纲!BB149</f>
        <v>42.080366850119908</v>
      </c>
      <c r="AQ149" s="3">
        <f>[1]节奏总纲!BC149</f>
        <v>44.024818750237806</v>
      </c>
      <c r="AR149" s="3">
        <f>[1]节奏总纲!BD149</f>
        <v>46.754011500516519</v>
      </c>
      <c r="AS149" s="3">
        <f>[1]节奏总纲!BE149</f>
        <v>51.446820014704571</v>
      </c>
    </row>
    <row r="150" spans="2:45" x14ac:dyDescent="0.2">
      <c r="B150" s="3">
        <f>[1]节奏总纲!N150</f>
        <v>157</v>
      </c>
      <c r="C150" s="3">
        <v>147</v>
      </c>
      <c r="D150" s="3">
        <f>[1]节奏总纲!P150</f>
        <v>26614.886523801088</v>
      </c>
      <c r="E150" s="3">
        <f>[1]节奏总纲!Q150</f>
        <v>22470.948692045258</v>
      </c>
      <c r="F150" s="3">
        <f>[1]节奏总纲!R150</f>
        <v>17837.296948251489</v>
      </c>
      <c r="G150" s="3">
        <f>[1]节奏总纲!S150</f>
        <v>12631.425144195997</v>
      </c>
      <c r="H150" s="3">
        <f>[1]节奏总纲!T150</f>
        <v>6754.8581997407164</v>
      </c>
      <c r="J150" s="3">
        <v>147</v>
      </c>
      <c r="K150" s="3">
        <f>[1]节奏总纲!W150</f>
        <v>1782.3862980947379</v>
      </c>
      <c r="L150" s="3">
        <f>[1]节奏总纲!X150</f>
        <v>1435.3377508494086</v>
      </c>
      <c r="M150" s="3">
        <f>[1]节奏总纲!Y150</f>
        <v>1117.574546283402</v>
      </c>
      <c r="N150" s="3">
        <f>[1]节奏总纲!Z150</f>
        <v>783.83928651149654</v>
      </c>
      <c r="O150" s="3">
        <f>[1]节奏总纲!AA150</f>
        <v>430.02039225330918</v>
      </c>
      <c r="Q150" s="3">
        <v>147</v>
      </c>
      <c r="R150" s="3">
        <f>[1]节奏总纲!AD150</f>
        <v>72.091594979242075</v>
      </c>
      <c r="S150" s="3">
        <f>[1]节奏总纲!AE150</f>
        <v>74.173410870467364</v>
      </c>
      <c r="T150" s="3">
        <f>[1]节奏总纲!AF150</f>
        <v>77.043751281705866</v>
      </c>
      <c r="U150" s="3">
        <f>[1]节奏总纲!AG150</f>
        <v>81.620751423273092</v>
      </c>
      <c r="V150" s="3">
        <f>[1]节奏总纲!AH150</f>
        <v>90.905220813499923</v>
      </c>
      <c r="AN150" s="3">
        <v>147</v>
      </c>
      <c r="AO150" s="3">
        <f>[1]节奏总纲!BA150</f>
        <v>40.611876906810316</v>
      </c>
      <c r="AP150" s="3">
        <f>[1]节奏总纲!BB150</f>
        <v>42.123757793778736</v>
      </c>
      <c r="AQ150" s="3">
        <f>[1]节奏总纲!BC150</f>
        <v>44.067911160744309</v>
      </c>
      <c r="AR150" s="3">
        <f>[1]节奏总纲!BD150</f>
        <v>46.802171607563338</v>
      </c>
      <c r="AS150" s="3">
        <f>[1]节奏总纲!BE150</f>
        <v>51.493031550542263</v>
      </c>
    </row>
    <row r="151" spans="2:45" x14ac:dyDescent="0.2">
      <c r="B151" s="3">
        <f>[1]节奏总纲!N151</f>
        <v>158</v>
      </c>
      <c r="C151" s="3">
        <v>148</v>
      </c>
      <c r="D151" s="3">
        <f>[1]节奏总纲!P151</f>
        <v>28525.200858087381</v>
      </c>
      <c r="E151" s="3">
        <f>[1]节奏总纲!Q151</f>
        <v>24083.827084483179</v>
      </c>
      <c r="F151" s="3">
        <f>[1]节奏总纲!R151</f>
        <v>19128.999695433398</v>
      </c>
      <c r="G151" s="3">
        <f>[1]节奏总纲!S151</f>
        <v>13566.58552810636</v>
      </c>
      <c r="H151" s="3">
        <f>[1]节奏总纲!T151</f>
        <v>7242.5484978683862</v>
      </c>
      <c r="J151" s="3">
        <v>148</v>
      </c>
      <c r="K151" s="3">
        <f>[1]节奏总纲!W151</f>
        <v>1910.3143342862932</v>
      </c>
      <c r="L151" s="3">
        <f>[1]节奏总纲!X151</f>
        <v>1612.8783924379204</v>
      </c>
      <c r="M151" s="3">
        <f>[1]节奏总纲!Y151</f>
        <v>1291.7027471819092</v>
      </c>
      <c r="N151" s="3">
        <f>[1]节奏总纲!Z151</f>
        <v>935.16038391036273</v>
      </c>
      <c r="O151" s="3">
        <f>[1]节奏总纲!AA151</f>
        <v>487.69029812766985</v>
      </c>
      <c r="Q151" s="3">
        <v>148</v>
      </c>
      <c r="R151" s="3">
        <f>[1]节奏总纲!AD151</f>
        <v>72.186353905945822</v>
      </c>
      <c r="S151" s="3">
        <f>[1]节奏总纲!AE151</f>
        <v>74.267848740411821</v>
      </c>
      <c r="T151" s="3">
        <f>[1]节奏总纲!AF151</f>
        <v>77.137200185007629</v>
      </c>
      <c r="U151" s="3">
        <f>[1]节奏总纲!AG151</f>
        <v>81.720235216681118</v>
      </c>
      <c r="V151" s="3">
        <f>[1]节奏总纲!AH151</f>
        <v>91.011076811620597</v>
      </c>
      <c r="AN151" s="3">
        <v>148</v>
      </c>
      <c r="AO151" s="3">
        <f>[1]节奏总纲!BA151</f>
        <v>40.658496099710149</v>
      </c>
      <c r="AP151" s="3">
        <f>[1]节奏总纲!BB151</f>
        <v>42.167148737437564</v>
      </c>
      <c r="AQ151" s="3">
        <f>[1]节奏总纲!BC151</f>
        <v>44.111003571250812</v>
      </c>
      <c r="AR151" s="3">
        <f>[1]节奏总纲!BD151</f>
        <v>46.850331714610157</v>
      </c>
      <c r="AS151" s="3">
        <f>[1]节奏总纲!BE151</f>
        <v>51.539243086379955</v>
      </c>
    </row>
    <row r="152" spans="2:45" x14ac:dyDescent="0.2">
      <c r="B152" s="3">
        <f>[1]节奏总纲!N152</f>
        <v>159</v>
      </c>
      <c r="C152" s="3">
        <v>149</v>
      </c>
      <c r="D152" s="3">
        <f>[1]节奏总纲!P152</f>
        <v>30572.62506667812</v>
      </c>
      <c r="E152" s="3">
        <f>[1]节奏总纲!Q152</f>
        <v>25818.581868809673</v>
      </c>
      <c r="F152" s="3">
        <f>[1]节奏总纲!R152</f>
        <v>20520.345944754354</v>
      </c>
      <c r="G152" s="3">
        <f>[1]节奏总纲!S152</f>
        <v>14549.512269232117</v>
      </c>
      <c r="H152" s="3">
        <f>[1]节奏总纲!T152</f>
        <v>7768.50402944291</v>
      </c>
      <c r="J152" s="3">
        <v>149</v>
      </c>
      <c r="K152" s="3">
        <f>[1]节奏总纲!W152</f>
        <v>2047.424208590739</v>
      </c>
      <c r="L152" s="3">
        <f>[1]节奏总纲!X152</f>
        <v>1734.7547843264947</v>
      </c>
      <c r="M152" s="3">
        <f>[1]节奏总纲!Y152</f>
        <v>1391.3462493209554</v>
      </c>
      <c r="N152" s="3">
        <f>[1]节奏总纲!Z152</f>
        <v>982.92674112575696</v>
      </c>
      <c r="O152" s="3">
        <f>[1]节奏总纲!AA152</f>
        <v>525.95553157452377</v>
      </c>
      <c r="Q152" s="3">
        <v>149</v>
      </c>
      <c r="R152" s="3">
        <f>[1]节奏总纲!AD152</f>
        <v>72.281112832649583</v>
      </c>
      <c r="S152" s="3">
        <f>[1]节奏总纲!AE152</f>
        <v>74.362286610356264</v>
      </c>
      <c r="T152" s="3">
        <f>[1]节奏总纲!AF152</f>
        <v>77.230649088309391</v>
      </c>
      <c r="U152" s="3">
        <f>[1]节奏总纲!AG152</f>
        <v>81.819719010089131</v>
      </c>
      <c r="V152" s="3">
        <f>[1]节奏总纲!AH152</f>
        <v>91.113605194377854</v>
      </c>
      <c r="AN152" s="3">
        <v>149</v>
      </c>
      <c r="AO152" s="3">
        <f>[1]节奏总纲!BA152</f>
        <v>40.705115292609982</v>
      </c>
      <c r="AP152" s="3">
        <f>[1]节奏总纲!BB152</f>
        <v>42.2105396810964</v>
      </c>
      <c r="AQ152" s="3">
        <f>[1]节奏总纲!BC152</f>
        <v>44.154095981757315</v>
      </c>
      <c r="AR152" s="3">
        <f>[1]节奏总纲!BD152</f>
        <v>46.898491821656968</v>
      </c>
      <c r="AS152" s="3">
        <f>[1]节奏总纲!BE152</f>
        <v>51.585454622217647</v>
      </c>
    </row>
    <row r="153" spans="2:45" x14ac:dyDescent="0.2">
      <c r="B153" s="3">
        <f>[1]节奏总纲!N153</f>
        <v>160</v>
      </c>
      <c r="C153" s="3">
        <v>150</v>
      </c>
      <c r="D153" s="3">
        <f>[1]节奏总纲!P153</f>
        <v>32767</v>
      </c>
      <c r="E153" s="3">
        <f>[1]节奏总纲!Q153</f>
        <v>27671.731500000002</v>
      </c>
      <c r="F153" s="3">
        <f>[1]节奏总纲!R153</f>
        <v>21996.487099999998</v>
      </c>
      <c r="G153" s="3">
        <f>[1]节奏总纲!S153</f>
        <v>15603.645400000001</v>
      </c>
      <c r="H153" s="3">
        <f>[1]节奏总纲!T153</f>
        <v>8355.5850000000009</v>
      </c>
      <c r="J153" s="3">
        <v>150</v>
      </c>
      <c r="K153" s="3">
        <f>[1]节奏总纲!W153</f>
        <v>2194.3749333218802</v>
      </c>
      <c r="L153" s="3">
        <f>[1]节奏总纲!X153</f>
        <v>1853.1496311903284</v>
      </c>
      <c r="M153" s="3">
        <f>[1]节奏总纲!Y153</f>
        <v>1476.1411552456448</v>
      </c>
      <c r="N153" s="3">
        <f>[1]节奏总纲!Z153</f>
        <v>1054.1331307678847</v>
      </c>
      <c r="O153" s="3">
        <f>[1]节奏总纲!AA153</f>
        <v>587.08097055709095</v>
      </c>
      <c r="Q153" s="3">
        <v>150</v>
      </c>
      <c r="R153" s="3">
        <f>[1]节奏总纲!AD153</f>
        <v>72.375871759353331</v>
      </c>
      <c r="S153" s="3">
        <f>[1]节奏总纲!AE153</f>
        <v>74.456724480300707</v>
      </c>
      <c r="T153" s="3">
        <f>[1]节奏总纲!AF153</f>
        <v>77.324097991611154</v>
      </c>
      <c r="U153" s="3">
        <f>[1]节奏总纲!AG153</f>
        <v>81.919202803497143</v>
      </c>
      <c r="V153" s="3">
        <f>[1]节奏总纲!AH153</f>
        <v>91.216133577135096</v>
      </c>
      <c r="AN153" s="3">
        <v>150</v>
      </c>
      <c r="AO153" s="3">
        <f>[1]节奏总纲!BA153</f>
        <v>40.751734485509814</v>
      </c>
      <c r="AP153" s="3">
        <f>[1]节奏总纲!BB153</f>
        <v>42.253930624755228</v>
      </c>
      <c r="AQ153" s="3">
        <f>[1]节奏总纲!BC153</f>
        <v>44.197188392263818</v>
      </c>
      <c r="AR153" s="3">
        <f>[1]节奏总纲!BD153</f>
        <v>46.946651928703787</v>
      </c>
      <c r="AS153" s="3">
        <f>[1]节奏总纲!BE153</f>
        <v>51.631666158055346</v>
      </c>
    </row>
    <row r="154" spans="2:45" x14ac:dyDescent="0.2">
      <c r="B154" s="3">
        <f>[1]节奏总纲!N154</f>
        <v>161</v>
      </c>
      <c r="C154" s="3">
        <v>151</v>
      </c>
      <c r="D154" s="3">
        <f>[1]节奏总纲!P154</f>
        <v>35118.87282038921</v>
      </c>
      <c r="E154" s="3">
        <f>[1]节奏总纲!Q154</f>
        <v>29671.935645946844</v>
      </c>
      <c r="F154" s="3">
        <f>[1]节奏总纲!R154</f>
        <v>23592.858760737468</v>
      </c>
      <c r="G154" s="3">
        <f>[1]节奏总纲!S154</f>
        <v>16804.380644556237</v>
      </c>
      <c r="H154" s="3">
        <f>[1]节奏总纲!T154</f>
        <v>9095.7880604808051</v>
      </c>
      <c r="J154" s="3">
        <v>151</v>
      </c>
      <c r="K154" s="3">
        <f>[1]节奏总纲!W154</f>
        <v>2351.8728203892097</v>
      </c>
      <c r="L154" s="3">
        <f>[1]节奏总纲!X154</f>
        <v>2000.2041459468419</v>
      </c>
      <c r="M154" s="3">
        <f>[1]节奏总纲!Y154</f>
        <v>1596.3716607374699</v>
      </c>
      <c r="N154" s="3">
        <f>[1]节奏总纲!Z154</f>
        <v>1200.7352445562356</v>
      </c>
      <c r="O154" s="3">
        <f>[1]节奏总纲!AA154</f>
        <v>740.2030604808042</v>
      </c>
      <c r="Q154" s="3">
        <v>151</v>
      </c>
      <c r="R154" s="3">
        <f>[1]节奏总纲!AD154</f>
        <v>72.470630686057078</v>
      </c>
      <c r="S154" s="3">
        <f>[1]节奏总纲!AE154</f>
        <v>74.551162350245164</v>
      </c>
      <c r="T154" s="3">
        <f>[1]节奏总纲!AF154</f>
        <v>77.417546894912917</v>
      </c>
      <c r="U154" s="3">
        <f>[1]节奏总纲!AG154</f>
        <v>82.01744549958407</v>
      </c>
      <c r="V154" s="3">
        <f>[1]节奏总纲!AH154</f>
        <v>91.318661959892353</v>
      </c>
      <c r="AN154" s="3">
        <v>151</v>
      </c>
      <c r="AO154" s="3">
        <f>[1]节奏总纲!BA154</f>
        <v>40.798353678409647</v>
      </c>
      <c r="AP154" s="3">
        <f>[1]节奏总纲!BB154</f>
        <v>42.297321568414056</v>
      </c>
      <c r="AQ154" s="3">
        <f>[1]节奏总纲!BC154</f>
        <v>44.240280802770329</v>
      </c>
      <c r="AR154" s="3">
        <f>[1]节奏总纲!BD154</f>
        <v>46.994812035750606</v>
      </c>
      <c r="AS154" s="3">
        <f>[1]节奏总纲!BE154</f>
        <v>51.677877693893038</v>
      </c>
    </row>
    <row r="155" spans="2:45" x14ac:dyDescent="0.2">
      <c r="B155" s="3">
        <f>[1]节奏总纲!N155</f>
        <v>162</v>
      </c>
      <c r="C155" s="3">
        <v>152</v>
      </c>
      <c r="D155" s="3">
        <f>[1]节奏总纲!P155</f>
        <v>37639.547696542824</v>
      </c>
      <c r="E155" s="3">
        <f>[1]节奏总纲!Q155</f>
        <v>31794.125939269725</v>
      </c>
      <c r="F155" s="3">
        <f>[1]节奏总纲!R155</f>
        <v>25425.514469014677</v>
      </c>
      <c r="G155" s="3">
        <f>[1]节奏总纲!S155</f>
        <v>18255.180632823271</v>
      </c>
      <c r="H155" s="3">
        <f>[1]节奏总纲!T155</f>
        <v>14114.830386203559</v>
      </c>
      <c r="J155" s="3">
        <v>152</v>
      </c>
      <c r="K155" s="3">
        <f>[1]节奏总纲!W155</f>
        <v>2520.6748761536146</v>
      </c>
      <c r="L155" s="3">
        <f>[1]节奏总纲!X155</f>
        <v>2122.1902933228812</v>
      </c>
      <c r="M155" s="3">
        <f>[1]节奏总纲!Y155</f>
        <v>1832.6557082772088</v>
      </c>
      <c r="N155" s="3">
        <f>[1]节奏总纲!Z155</f>
        <v>1450.7999882670338</v>
      </c>
      <c r="O155" s="3">
        <f>[1]节奏总纲!AA155</f>
        <v>5019.042325722754</v>
      </c>
      <c r="Q155" s="3">
        <v>152</v>
      </c>
      <c r="R155" s="3">
        <f>[1]节奏总纲!AD155</f>
        <v>72.565389612760825</v>
      </c>
      <c r="S155" s="3">
        <f>[1]节奏总纲!AE155</f>
        <v>74.645600220189607</v>
      </c>
      <c r="T155" s="3">
        <f>[1]节奏总纲!AF155</f>
        <v>77.51099579821468</v>
      </c>
      <c r="U155" s="3">
        <f>[1]节奏总纲!AG155</f>
        <v>82.110321933176039</v>
      </c>
      <c r="V155" s="3">
        <f>[1]节奏总纲!AH155</f>
        <v>91.421190342649595</v>
      </c>
      <c r="AN155" s="3">
        <v>152</v>
      </c>
      <c r="AO155" s="3">
        <f>[1]节奏总纲!BA155</f>
        <v>40.84497287130948</v>
      </c>
      <c r="AP155" s="3">
        <f>[1]节奏总纲!BB155</f>
        <v>42.340712512072891</v>
      </c>
      <c r="AQ155" s="3">
        <f>[1]节奏总纲!BC155</f>
        <v>44.283373213276832</v>
      </c>
      <c r="AR155" s="3">
        <f>[1]节奏总纲!BD155</f>
        <v>47.037096473408994</v>
      </c>
      <c r="AS155" s="3">
        <f>[1]节奏总纲!BE155</f>
        <v>51.72408922973073</v>
      </c>
    </row>
    <row r="156" spans="2:45" x14ac:dyDescent="0.2">
      <c r="B156" s="3">
        <f>[1]节奏总纲!N156</f>
        <v>163</v>
      </c>
      <c r="C156" s="3">
        <v>153</v>
      </c>
      <c r="D156" s="3">
        <f>[1]节奏总纲!P156</f>
        <v>40341.140136486232</v>
      </c>
      <c r="E156" s="3">
        <f>[1]节奏总纲!Q156</f>
        <v>34330.31025614978</v>
      </c>
      <c r="F156" s="3">
        <f>[1]节奏总纲!R156</f>
        <v>27552.998713220099</v>
      </c>
      <c r="G156" s="3">
        <f>[1]节奏总纲!S156</f>
        <v>24204.684081891737</v>
      </c>
      <c r="H156" s="3">
        <f>[1]节奏总纲!T156</f>
        <v>24204.684081891737</v>
      </c>
      <c r="J156" s="3">
        <v>153</v>
      </c>
      <c r="K156" s="3">
        <f>[1]节奏总纲!W156</f>
        <v>2701.592439943408</v>
      </c>
      <c r="L156" s="3">
        <f>[1]节奏总纲!X156</f>
        <v>2536.1843168800551</v>
      </c>
      <c r="M156" s="3">
        <f>[1]节奏总纲!Y156</f>
        <v>2127.4842442054214</v>
      </c>
      <c r="N156" s="3">
        <f>[1]节奏总纲!Z156</f>
        <v>5949.5034490684666</v>
      </c>
      <c r="O156" s="3">
        <f>[1]节奏总纲!AA156</f>
        <v>10089.853695688178</v>
      </c>
      <c r="Q156" s="3">
        <v>153</v>
      </c>
      <c r="R156" s="3">
        <f>[1]节奏总纲!AD156</f>
        <v>72.660148539464572</v>
      </c>
      <c r="S156" s="3">
        <f>[1]节奏总纲!AE156</f>
        <v>74.74003809013405</v>
      </c>
      <c r="T156" s="3">
        <f>[1]节奏总纲!AF156</f>
        <v>77.604444701516456</v>
      </c>
      <c r="U156" s="3">
        <f>[1]节奏总纲!AG156</f>
        <v>82.203198366767992</v>
      </c>
      <c r="V156" s="3">
        <f>[1]节奏总纲!AH156</f>
        <v>91.523718725406852</v>
      </c>
      <c r="AN156" s="3">
        <v>153</v>
      </c>
      <c r="AO156" s="3">
        <f>[1]节奏总纲!BA156</f>
        <v>40.891592064209313</v>
      </c>
      <c r="AP156" s="3">
        <f>[1]节奏总纲!BB156</f>
        <v>42.384103455731719</v>
      </c>
      <c r="AQ156" s="3">
        <f>[1]节奏总纲!BC156</f>
        <v>44.326465623783335</v>
      </c>
      <c r="AR156" s="3">
        <f>[1]节奏总纲!BD156</f>
        <v>47.078671550054786</v>
      </c>
      <c r="AS156" s="3">
        <f>[1]节奏总纲!BE156</f>
        <v>51.770300765568422</v>
      </c>
    </row>
    <row r="157" spans="2:45" x14ac:dyDescent="0.2">
      <c r="B157" s="3">
        <f>[1]节奏总纲!N157</f>
        <v>164</v>
      </c>
      <c r="C157" s="3">
        <v>154</v>
      </c>
      <c r="D157" s="3">
        <f>[1]节奏总纲!P157</f>
        <v>43236.635220206183</v>
      </c>
      <c r="E157" s="3">
        <f>[1]节奏总纲!Q157</f>
        <v>36967.323113276288</v>
      </c>
      <c r="F157" s="3">
        <f>[1]节奏总纲!R157</f>
        <v>33940.758647861854</v>
      </c>
      <c r="G157" s="3">
        <f>[1]节奏总纲!S157</f>
        <v>34156.941823962887</v>
      </c>
      <c r="H157" s="3">
        <f>[1]节奏总纲!T157</f>
        <v>34156.941823962887</v>
      </c>
      <c r="J157" s="3">
        <v>154</v>
      </c>
      <c r="K157" s="3">
        <f>[1]节奏总纲!W157</f>
        <v>2895.4950837199503</v>
      </c>
      <c r="L157" s="3">
        <f>[1]节奏总纲!X157</f>
        <v>2637.0128571265086</v>
      </c>
      <c r="M157" s="3">
        <f>[1]节奏总纲!Y157</f>
        <v>6387.7599346417555</v>
      </c>
      <c r="N157" s="3">
        <f>[1]节奏总纲!Z157</f>
        <v>9952.2577420711496</v>
      </c>
      <c r="O157" s="3">
        <f>[1]节奏总纲!AA157</f>
        <v>9952.2577420711496</v>
      </c>
      <c r="Q157" s="3">
        <v>154</v>
      </c>
      <c r="R157" s="3">
        <f>[1]节奏总纲!AD157</f>
        <v>72.754907466168333</v>
      </c>
      <c r="S157" s="3">
        <f>[1]节奏总纲!AE157</f>
        <v>74.834475960078507</v>
      </c>
      <c r="T157" s="3">
        <f>[1]节奏总纲!AF157</f>
        <v>77.697893604818219</v>
      </c>
      <c r="U157" s="3">
        <f>[1]节奏总纲!AG157</f>
        <v>82.29607480035996</v>
      </c>
      <c r="V157" s="3">
        <f>[1]节奏总纲!AH157</f>
        <v>91.626247108164094</v>
      </c>
      <c r="AN157" s="3">
        <v>154</v>
      </c>
      <c r="AO157" s="3">
        <f>[1]节奏总纲!BA157</f>
        <v>40.938211257109145</v>
      </c>
      <c r="AP157" s="3">
        <f>[1]节奏总纲!BB157</f>
        <v>42.427494399390554</v>
      </c>
      <c r="AQ157" s="3">
        <f>[1]节奏总纲!BC157</f>
        <v>44.369558034289838</v>
      </c>
      <c r="AR157" s="3">
        <f>[1]节奏总纲!BD157</f>
        <v>47.12024662670057</v>
      </c>
      <c r="AS157" s="3">
        <f>[1]节奏总纲!BE157</f>
        <v>51.816512301406114</v>
      </c>
    </row>
    <row r="158" spans="2:45" x14ac:dyDescent="0.2">
      <c r="B158" s="3">
        <f>[1]节奏总纲!N158</f>
        <v>165</v>
      </c>
      <c r="C158" s="3">
        <v>155</v>
      </c>
      <c r="D158" s="3">
        <f>[1]节奏总纲!P158</f>
        <v>46339.950011841604</v>
      </c>
      <c r="E158" s="3">
        <f>[1]节奏总纲!Q158</f>
        <v>44078.560451263736</v>
      </c>
      <c r="F158" s="3">
        <f>[1]节奏总纲!R158</f>
        <v>44402.940101346627</v>
      </c>
      <c r="G158" s="3">
        <f>[1]节奏总纲!S158</f>
        <v>44402.940101346627</v>
      </c>
      <c r="H158" s="3">
        <f>[1]节奏总纲!T158</f>
        <v>44541.959951382152</v>
      </c>
      <c r="J158" s="3">
        <v>155</v>
      </c>
      <c r="K158" s="3">
        <f>[1]节奏总纲!W158</f>
        <v>3103.314791635421</v>
      </c>
      <c r="L158" s="3">
        <f>[1]节奏总纲!X158</f>
        <v>7111.237337987448</v>
      </c>
      <c r="M158" s="3">
        <f>[1]节奏总纲!Y158</f>
        <v>10462.181453484773</v>
      </c>
      <c r="N158" s="3">
        <f>[1]节奏总纲!Z158</f>
        <v>10245.99827738374</v>
      </c>
      <c r="O158" s="3">
        <f>[1]节奏总纲!AA158</f>
        <v>10385.018127419266</v>
      </c>
      <c r="Q158" s="3">
        <v>155</v>
      </c>
      <c r="R158" s="3">
        <f>[1]节奏总纲!AD158</f>
        <v>72.849666392872081</v>
      </c>
      <c r="S158" s="3">
        <f>[1]节奏总纲!AE158</f>
        <v>74.92891383002295</v>
      </c>
      <c r="T158" s="3">
        <f>[1]节奏总纲!AF158</f>
        <v>77.791342508119982</v>
      </c>
      <c r="U158" s="3">
        <f>[1]节奏总纲!AG158</f>
        <v>82.388951233951914</v>
      </c>
      <c r="V158" s="3">
        <f>[1]节奏总纲!AH158</f>
        <v>91.72877549092135</v>
      </c>
      <c r="AN158" s="3">
        <v>155</v>
      </c>
      <c r="AO158" s="3">
        <f>[1]节奏总纲!BA158</f>
        <v>40.984830450008985</v>
      </c>
      <c r="AP158" s="3">
        <f>[1]节奏总纲!BB158</f>
        <v>42.470885343049382</v>
      </c>
      <c r="AQ158" s="3">
        <f>[1]节奏总纲!BC158</f>
        <v>44.412650444796341</v>
      </c>
      <c r="AR158" s="3">
        <f>[1]节奏总纲!BD158</f>
        <v>47.161821703346362</v>
      </c>
      <c r="AS158" s="3">
        <f>[1]节奏总纲!BE158</f>
        <v>51.862723837243806</v>
      </c>
    </row>
    <row r="159" spans="2:45" x14ac:dyDescent="0.2">
      <c r="B159" s="3">
        <f>[1]节奏总纲!N159</f>
        <v>166</v>
      </c>
      <c r="C159" s="3">
        <v>156</v>
      </c>
      <c r="D159" s="3">
        <f>[1]节奏总纲!P159</f>
        <v>49666.000451412707</v>
      </c>
      <c r="E159" s="3">
        <f>[1]节奏总纲!Q159</f>
        <v>49666.000451412707</v>
      </c>
      <c r="F159" s="3">
        <f>[1]节奏总纲!R159</f>
        <v>50162.660455926831</v>
      </c>
      <c r="G159" s="3">
        <f>[1]节奏总纲!S159</f>
        <v>50162.660455926831</v>
      </c>
      <c r="H159" s="3">
        <f>[1]节奏总纲!T159</f>
        <v>50311.658457281068</v>
      </c>
      <c r="J159" s="3">
        <v>156</v>
      </c>
      <c r="K159" s="3">
        <f>[1]节奏总纲!W159</f>
        <v>3326.0504395711032</v>
      </c>
      <c r="L159" s="3">
        <f>[1]节奏总纲!X159</f>
        <v>5587.4400001489703</v>
      </c>
      <c r="M159" s="3">
        <f>[1]节奏总纲!Y159</f>
        <v>5759.720354580204</v>
      </c>
      <c r="N159" s="3">
        <f>[1]节奏总纲!Z159</f>
        <v>5759.720354580204</v>
      </c>
      <c r="O159" s="3">
        <f>[1]节奏总纲!AA159</f>
        <v>5769.6985058989158</v>
      </c>
      <c r="Q159" s="3">
        <v>156</v>
      </c>
      <c r="R159" s="3">
        <f>[1]节奏总纲!AD159</f>
        <v>72.944425319575828</v>
      </c>
      <c r="S159" s="3">
        <f>[1]节奏总纲!AE159</f>
        <v>75.022035011469043</v>
      </c>
      <c r="T159" s="3">
        <f>[1]节奏总纲!AF159</f>
        <v>77.884791411421745</v>
      </c>
      <c r="U159" s="3">
        <f>[1]节奏总纲!AG159</f>
        <v>82.481827667543882</v>
      </c>
      <c r="V159" s="3">
        <f>[1]节奏总纲!AH159</f>
        <v>91.831303873678593</v>
      </c>
      <c r="AN159" s="3">
        <v>156</v>
      </c>
      <c r="AO159" s="3">
        <f>[1]节奏总纲!BA159</f>
        <v>41.027136894088379</v>
      </c>
      <c r="AP159" s="3">
        <f>[1]节奏总纲!BB159</f>
        <v>42.51427628670821</v>
      </c>
      <c r="AQ159" s="3">
        <f>[1]节奏总纲!BC159</f>
        <v>44.455742855302844</v>
      </c>
      <c r="AR159" s="3">
        <f>[1]节奏总纲!BD159</f>
        <v>47.203396779992147</v>
      </c>
      <c r="AS159" s="3">
        <f>[1]节奏总纲!BE159</f>
        <v>51.908935373081505</v>
      </c>
    </row>
    <row r="160" spans="2:45" x14ac:dyDescent="0.2">
      <c r="B160" s="3">
        <f>[1]节奏总纲!N160</f>
        <v>167</v>
      </c>
      <c r="C160" s="3">
        <v>157</v>
      </c>
      <c r="D160" s="3">
        <f>[1]节奏总纲!P160</f>
        <v>53230.773047602182</v>
      </c>
      <c r="E160" s="3">
        <f>[1]节奏总纲!Q160</f>
        <v>53230.773047602182</v>
      </c>
      <c r="F160" s="3">
        <f>[1]节奏总纲!R160</f>
        <v>53763.080778078205</v>
      </c>
      <c r="G160" s="3">
        <f>[1]节奏总纲!S160</f>
        <v>53763.080778078205</v>
      </c>
      <c r="H160" s="3">
        <f>[1]节奏总纲!T160</f>
        <v>53763.080778078205</v>
      </c>
      <c r="J160" s="3">
        <v>157</v>
      </c>
      <c r="K160" s="3">
        <f>[1]节奏总纲!W160</f>
        <v>3564.7725961894757</v>
      </c>
      <c r="L160" s="3">
        <f>[1]节奏总纲!X160</f>
        <v>3564.7725961894757</v>
      </c>
      <c r="M160" s="3">
        <f>[1]节奏总纲!Y160</f>
        <v>3600.4203221513744</v>
      </c>
      <c r="N160" s="3">
        <f>[1]节奏总纲!Z160</f>
        <v>3600.4203221513744</v>
      </c>
      <c r="O160" s="3">
        <f>[1]节奏总纲!AA160</f>
        <v>3451.4223207971372</v>
      </c>
      <c r="Q160" s="3">
        <v>157</v>
      </c>
      <c r="R160" s="3">
        <f>[1]节奏总纲!AD160</f>
        <v>73.036560194527354</v>
      </c>
      <c r="S160" s="3">
        <f>[1]节奏总纲!AE160</f>
        <v>75.111147990406067</v>
      </c>
      <c r="T160" s="3">
        <f>[1]节奏总纲!AF160</f>
        <v>77.978240314723507</v>
      </c>
      <c r="U160" s="3">
        <f>[1]节奏总纲!AG160</f>
        <v>82.574704101135836</v>
      </c>
      <c r="V160" s="3">
        <f>[1]节奏总纲!AH160</f>
        <v>91.933832256435849</v>
      </c>
      <c r="AN160" s="3">
        <v>157</v>
      </c>
      <c r="AO160" s="3">
        <f>[1]节奏总纲!BA160</f>
        <v>41.067363109180121</v>
      </c>
      <c r="AP160" s="3">
        <f>[1]节奏总纲!BB160</f>
        <v>42.557667230367045</v>
      </c>
      <c r="AQ160" s="3">
        <f>[1]节奏总纲!BC160</f>
        <v>44.498835265809355</v>
      </c>
      <c r="AR160" s="3">
        <f>[1]节奏总纲!BD160</f>
        <v>47.244971856637939</v>
      </c>
      <c r="AS160" s="3">
        <f>[1]节奏总纲!BE160</f>
        <v>51.955146908919197</v>
      </c>
    </row>
    <row r="161" spans="2:45" x14ac:dyDescent="0.2">
      <c r="B161" s="3">
        <f>[1]节奏总纲!N161</f>
        <v>168</v>
      </c>
      <c r="C161" s="3">
        <v>158</v>
      </c>
      <c r="D161" s="3">
        <f>[1]节奏总纲!P161</f>
        <v>57051.401716174769</v>
      </c>
      <c r="E161" s="3">
        <f>[1]节奏总纲!Q161</f>
        <v>57051.401716174769</v>
      </c>
      <c r="F161" s="3">
        <f>[1]节奏总纲!R161</f>
        <v>57621.915733336515</v>
      </c>
      <c r="G161" s="3">
        <f>[1]节奏总纲!S161</f>
        <v>57621.915733336515</v>
      </c>
      <c r="H161" s="3">
        <f>[1]节奏总纲!T161</f>
        <v>57621.915733336515</v>
      </c>
      <c r="J161" s="3">
        <v>158</v>
      </c>
      <c r="K161" s="3">
        <f>[1]节奏总纲!W161</f>
        <v>3820.6286685725863</v>
      </c>
      <c r="L161" s="3">
        <f>[1]节奏总纲!X161</f>
        <v>3820.6286685725863</v>
      </c>
      <c r="M161" s="3">
        <f>[1]节奏总纲!Y161</f>
        <v>3858.8349552583095</v>
      </c>
      <c r="N161" s="3">
        <f>[1]节奏总纲!Z161</f>
        <v>3858.8349552583095</v>
      </c>
      <c r="O161" s="3">
        <f>[1]节奏总纲!AA161</f>
        <v>3858.8349552583095</v>
      </c>
      <c r="Q161" s="3">
        <v>158</v>
      </c>
      <c r="R161" s="3">
        <f>[1]节奏总纲!AD161</f>
        <v>73.124973399384572</v>
      </c>
      <c r="S161" s="3">
        <f>[1]节奏总纲!AE161</f>
        <v>75.200260969343077</v>
      </c>
      <c r="T161" s="3">
        <f>[1]节奏总纲!AF161</f>
        <v>78.066694029528094</v>
      </c>
      <c r="U161" s="3">
        <f>[1]节奏总纲!AG161</f>
        <v>82.667580534727804</v>
      </c>
      <c r="V161" s="3">
        <f>[1]节奏总纲!AH161</f>
        <v>92.033129415212969</v>
      </c>
      <c r="AN161" s="3">
        <v>158</v>
      </c>
      <c r="AO161" s="3">
        <f>[1]节奏总纲!BA161</f>
        <v>41.107589324271871</v>
      </c>
      <c r="AP161" s="3">
        <f>[1]节奏总纲!BB161</f>
        <v>42.601058174025873</v>
      </c>
      <c r="AQ161" s="3">
        <f>[1]节奏总纲!BC161</f>
        <v>44.541927676315858</v>
      </c>
      <c r="AR161" s="3">
        <f>[1]节奏总纲!BD161</f>
        <v>47.286546933283724</v>
      </c>
      <c r="AS161" s="3">
        <f>[1]节奏总纲!BE161</f>
        <v>52.001173105835825</v>
      </c>
    </row>
    <row r="162" spans="2:45" x14ac:dyDescent="0.2">
      <c r="B162" s="3">
        <f>[1]节奏总纲!N162</f>
        <v>169</v>
      </c>
      <c r="C162" s="3">
        <v>159</v>
      </c>
      <c r="D162" s="3">
        <f>[1]节奏总纲!P162</f>
        <v>61146.25013335624</v>
      </c>
      <c r="E162" s="3">
        <f>[1]节奏总纲!Q162</f>
        <v>61146.25013335624</v>
      </c>
      <c r="F162" s="3">
        <f>[1]节奏总纲!R162</f>
        <v>61757.7126346898</v>
      </c>
      <c r="G162" s="3">
        <f>[1]节奏总纲!S162</f>
        <v>61757.7126346898</v>
      </c>
      <c r="H162" s="3">
        <f>[1]节奏总纲!T162</f>
        <v>61757.7126346898</v>
      </c>
      <c r="J162" s="3">
        <v>159</v>
      </c>
      <c r="K162" s="3">
        <f>[1]节奏总纲!W162</f>
        <v>4094.8484171814707</v>
      </c>
      <c r="L162" s="3">
        <f>[1]节奏总纲!X162</f>
        <v>4094.8484171814707</v>
      </c>
      <c r="M162" s="3">
        <f>[1]节奏总纲!Y162</f>
        <v>4135.7969013532856</v>
      </c>
      <c r="N162" s="3">
        <f>[1]节奏总纲!Z162</f>
        <v>4135.7969013532856</v>
      </c>
      <c r="O162" s="3">
        <f>[1]节奏总纲!AA162</f>
        <v>4135.7969013532856</v>
      </c>
      <c r="Q162" s="3">
        <v>159</v>
      </c>
      <c r="R162" s="3">
        <f>[1]节奏总纲!AD162</f>
        <v>73.213386604241791</v>
      </c>
      <c r="S162" s="3">
        <f>[1]节奏总纲!AE162</f>
        <v>75.289373948280101</v>
      </c>
      <c r="T162" s="3">
        <f>[1]节奏总纲!AF162</f>
        <v>78.153631564737054</v>
      </c>
      <c r="U162" s="3">
        <f>[1]节奏总纲!AG162</f>
        <v>82.760456968319758</v>
      </c>
      <c r="V162" s="3">
        <f>[1]节奏总纲!AH162</f>
        <v>92.126546512350387</v>
      </c>
      <c r="AN162" s="3">
        <v>159</v>
      </c>
      <c r="AO162" s="3">
        <f>[1]节奏总纲!BA162</f>
        <v>41.147815539363613</v>
      </c>
      <c r="AP162" s="3">
        <f>[1]节奏总纲!BB162</f>
        <v>42.644449117684701</v>
      </c>
      <c r="AQ162" s="3">
        <f>[1]节奏总纲!BC162</f>
        <v>44.585020086822361</v>
      </c>
      <c r="AR162" s="3">
        <f>[1]节奏总纲!BD162</f>
        <v>47.328122009929508</v>
      </c>
      <c r="AS162" s="3">
        <f>[1]节奏总纲!BE162</f>
        <v>52.041079787427918</v>
      </c>
    </row>
    <row r="163" spans="2:45" x14ac:dyDescent="0.2">
      <c r="B163" s="3">
        <f>[1]节奏总纲!N163</f>
        <v>170</v>
      </c>
      <c r="C163" s="3">
        <v>160</v>
      </c>
      <c r="D163" s="3">
        <f>[1]节奏总纲!P163</f>
        <v>65535</v>
      </c>
      <c r="E163" s="3">
        <f>[1]节奏总纲!Q163</f>
        <v>65535</v>
      </c>
      <c r="F163" s="3">
        <f>[1]节奏总纲!R163</f>
        <v>66190.350000000006</v>
      </c>
      <c r="G163" s="3">
        <f>[1]节奏总纲!S163</f>
        <v>66190.350000000006</v>
      </c>
      <c r="H163" s="3">
        <f>[1]节奏总纲!T163</f>
        <v>66190.350000000006</v>
      </c>
      <c r="J163" s="3">
        <v>160</v>
      </c>
      <c r="K163" s="3">
        <f>[1]节奏总纲!W163</f>
        <v>4388.7498666437605</v>
      </c>
      <c r="L163" s="3">
        <f>[1]节奏总纲!X163</f>
        <v>4388.7498666437605</v>
      </c>
      <c r="M163" s="3">
        <f>[1]节奏总纲!Y163</f>
        <v>4432.6373653102055</v>
      </c>
      <c r="N163" s="3">
        <f>[1]节奏总纲!Z163</f>
        <v>4432.6373653102055</v>
      </c>
      <c r="O163" s="3">
        <f>[1]节奏总纲!AA163</f>
        <v>4432.6373653102055</v>
      </c>
      <c r="Q163" s="3">
        <v>160</v>
      </c>
      <c r="R163" s="3">
        <f>[1]节奏总纲!AD163</f>
        <v>73.301799809099009</v>
      </c>
      <c r="S163" s="3">
        <f>[1]节奏总纲!AE163</f>
        <v>75.378486927217125</v>
      </c>
      <c r="T163" s="3">
        <f>[1]节奏总纲!AF163</f>
        <v>78.240569099946029</v>
      </c>
      <c r="U163" s="3">
        <f>[1]节奏总纲!AG163</f>
        <v>82.853333401911726</v>
      </c>
      <c r="V163" s="3">
        <f>[1]节奏总纲!AH163</f>
        <v>92.219963609487792</v>
      </c>
      <c r="AN163" s="3">
        <v>160</v>
      </c>
      <c r="AO163" s="3">
        <f>[1]节奏总纲!BA163</f>
        <v>41.188041754455355</v>
      </c>
      <c r="AP163" s="3">
        <f>[1]节奏总纲!BB163</f>
        <v>42.687840061343536</v>
      </c>
      <c r="AQ163" s="3">
        <f>[1]节奏总纲!BC163</f>
        <v>44.628112497328864</v>
      </c>
      <c r="AR163" s="3">
        <f>[1]节奏总纲!BD163</f>
        <v>47.3696970865753</v>
      </c>
      <c r="AS163" s="3">
        <f>[1]节奏总纲!BE163</f>
        <v>52.080986469020011</v>
      </c>
    </row>
    <row r="164" spans="2:45" x14ac:dyDescent="0.2">
      <c r="Q164" s="3">
        <v>161</v>
      </c>
      <c r="R164" s="3">
        <f>[1]节奏总纲!AD164</f>
        <v>73.390213013956213</v>
      </c>
      <c r="S164" s="3">
        <f>[1]节奏总纲!AE164</f>
        <v>75.467599906154135</v>
      </c>
      <c r="T164" s="3">
        <f>[1]节奏总纲!AF164</f>
        <v>78.32750663515499</v>
      </c>
      <c r="U164" s="3">
        <f>[1]节奏总纲!AG164</f>
        <v>82.94620983550368</v>
      </c>
      <c r="V164" s="3">
        <f>[1]节奏总纲!AH164</f>
        <v>92.313380706625196</v>
      </c>
      <c r="AN164" s="3">
        <v>161</v>
      </c>
      <c r="AO164" s="3">
        <f>[1]节奏总纲!BA164</f>
        <v>41.228267969547105</v>
      </c>
      <c r="AP164" s="3">
        <f>[1]节奏总纲!BB164</f>
        <v>42.731231005002364</v>
      </c>
      <c r="AQ164" s="3">
        <f>[1]节奏总纲!BC164</f>
        <v>44.671204907835367</v>
      </c>
      <c r="AR164" s="3">
        <f>[1]节奏总纲!BD164</f>
        <v>47.411272163221085</v>
      </c>
      <c r="AS164" s="3">
        <f>[1]节奏总纲!BE164</f>
        <v>52.120893150612112</v>
      </c>
    </row>
    <row r="165" spans="2:45" x14ac:dyDescent="0.2">
      <c r="Q165" s="3">
        <v>162</v>
      </c>
      <c r="R165" s="3">
        <f>[1]节奏总纲!AD165</f>
        <v>73.478626218813432</v>
      </c>
      <c r="S165" s="3">
        <f>[1]节奏总纲!AE165</f>
        <v>75.556712885091159</v>
      </c>
      <c r="T165" s="3">
        <f>[1]节奏总纲!AF165</f>
        <v>78.414444170363964</v>
      </c>
      <c r="U165" s="3">
        <f>[1]节奏总纲!AG165</f>
        <v>83.036921590135321</v>
      </c>
      <c r="V165" s="3">
        <f>[1]节奏总纲!AH165</f>
        <v>92.406797803762601</v>
      </c>
      <c r="AN165" s="3">
        <v>162</v>
      </c>
      <c r="AO165" s="3">
        <f>[1]节奏总纲!BA165</f>
        <v>41.268494184638847</v>
      </c>
      <c r="AP165" s="3">
        <f>[1]节奏总纲!BB165</f>
        <v>42.774621948661192</v>
      </c>
      <c r="AQ165" s="3">
        <f>[1]节奏总纲!BC165</f>
        <v>44.714297318341877</v>
      </c>
      <c r="AR165" s="3">
        <f>[1]节奏总纲!BD165</f>
        <v>47.452847239866877</v>
      </c>
      <c r="AS165" s="3">
        <f>[1]节奏总纲!BE165</f>
        <v>52.160799832204205</v>
      </c>
    </row>
    <row r="166" spans="2:45" x14ac:dyDescent="0.2">
      <c r="Q166" s="3">
        <v>163</v>
      </c>
      <c r="R166" s="3">
        <f>[1]节奏总纲!AD166</f>
        <v>73.56703942367065</v>
      </c>
      <c r="S166" s="3">
        <f>[1]节奏总纲!AE166</f>
        <v>75.645825864028183</v>
      </c>
      <c r="T166" s="3">
        <f>[1]节奏总纲!AF166</f>
        <v>78.501381705572925</v>
      </c>
      <c r="U166" s="3">
        <f>[1]节奏总纲!AG166</f>
        <v>83.124654333465756</v>
      </c>
      <c r="V166" s="3">
        <f>[1]节奏总纲!AH166</f>
        <v>92.500214900900005</v>
      </c>
      <c r="AN166" s="3">
        <v>163</v>
      </c>
      <c r="AO166" s="3">
        <f>[1]节奏总纲!BA166</f>
        <v>41.308720399730589</v>
      </c>
      <c r="AP166" s="3">
        <f>[1]节奏总纲!BB166</f>
        <v>42.818012892320027</v>
      </c>
      <c r="AQ166" s="3">
        <f>[1]节奏总纲!BC166</f>
        <v>44.757389728848381</v>
      </c>
      <c r="AR166" s="3">
        <f>[1]节奏总纲!BD166</f>
        <v>47.494422316512662</v>
      </c>
      <c r="AS166" s="3">
        <f>[1]节奏总纲!BE166</f>
        <v>52.200706513796298</v>
      </c>
    </row>
    <row r="167" spans="2:45" x14ac:dyDescent="0.2">
      <c r="Q167" s="3">
        <v>164</v>
      </c>
      <c r="R167" s="3">
        <f>[1]节奏总纲!AD167</f>
        <v>73.655452628527868</v>
      </c>
      <c r="S167" s="3">
        <f>[1]节奏总纲!AE167</f>
        <v>75.734938842965192</v>
      </c>
      <c r="T167" s="3">
        <f>[1]节奏总纲!AF167</f>
        <v>78.5883192407819</v>
      </c>
      <c r="U167" s="3">
        <f>[1]节奏总纲!AG167</f>
        <v>83.21238707679619</v>
      </c>
      <c r="V167" s="3">
        <f>[1]节奏总纲!AH167</f>
        <v>92.593631998037409</v>
      </c>
      <c r="AN167" s="3">
        <v>164</v>
      </c>
      <c r="AO167" s="3">
        <f>[1]节奏总纲!BA167</f>
        <v>41.348946614822331</v>
      </c>
      <c r="AP167" s="3">
        <f>[1]节奏总纲!BB167</f>
        <v>42.861403835978855</v>
      </c>
      <c r="AQ167" s="3">
        <f>[1]节奏总纲!BC167</f>
        <v>44.800482139354884</v>
      </c>
      <c r="AR167" s="3">
        <f>[1]节奏总纲!BD167</f>
        <v>47.535997393158453</v>
      </c>
      <c r="AS167" s="3">
        <f>[1]节奏总纲!BE167</f>
        <v>52.240613195388391</v>
      </c>
    </row>
    <row r="168" spans="2:45" x14ac:dyDescent="0.2">
      <c r="Q168" s="3">
        <v>165</v>
      </c>
      <c r="R168" s="3">
        <f>[1]节奏总纲!AD168</f>
        <v>73.743865833385087</v>
      </c>
      <c r="S168" s="3">
        <f>[1]节奏总纲!AE168</f>
        <v>75.824051821902216</v>
      </c>
      <c r="T168" s="3">
        <f>[1]节奏总纲!AF168</f>
        <v>78.67525677599086</v>
      </c>
      <c r="U168" s="3">
        <f>[1]节奏总纲!AG168</f>
        <v>83.300119820126625</v>
      </c>
      <c r="V168" s="3">
        <f>[1]节奏总纲!AH168</f>
        <v>92.687049095174814</v>
      </c>
      <c r="AN168" s="3">
        <v>165</v>
      </c>
      <c r="AO168" s="3">
        <f>[1]节奏总纲!BA168</f>
        <v>41.389172829914081</v>
      </c>
      <c r="AP168" s="3">
        <f>[1]节奏总纲!BB168</f>
        <v>42.904794779637683</v>
      </c>
      <c r="AQ168" s="3">
        <f>[1]节奏总纲!BC168</f>
        <v>44.843574549861387</v>
      </c>
      <c r="AR168" s="3">
        <f>[1]节奏总纲!BD168</f>
        <v>47.577572469804238</v>
      </c>
      <c r="AS168" s="3">
        <f>[1]节奏总纲!BE168</f>
        <v>52.280519876980485</v>
      </c>
    </row>
    <row r="169" spans="2:45" x14ac:dyDescent="0.2">
      <c r="Q169" s="3">
        <v>166</v>
      </c>
      <c r="R169" s="3">
        <f>[1]节奏总纲!AD169</f>
        <v>73.832279038242305</v>
      </c>
      <c r="S169" s="3">
        <f>[1]节奏总纲!AE169</f>
        <v>75.91316480083924</v>
      </c>
      <c r="T169" s="3">
        <f>[1]节奏总纲!AF169</f>
        <v>78.762194311199835</v>
      </c>
      <c r="U169" s="3">
        <f>[1]节奏总纲!AG169</f>
        <v>83.387852563457059</v>
      </c>
      <c r="V169" s="3">
        <f>[1]节奏总纲!AH169</f>
        <v>92.780466192312218</v>
      </c>
      <c r="AN169" s="3">
        <v>166</v>
      </c>
      <c r="AO169" s="3">
        <f>[1]节奏总纲!BA169</f>
        <v>41.429399045005823</v>
      </c>
      <c r="AP169" s="3">
        <f>[1]节奏总纲!BB169</f>
        <v>42.948185723296518</v>
      </c>
      <c r="AQ169" s="3">
        <f>[1]节奏总纲!BC169</f>
        <v>44.88666696036789</v>
      </c>
      <c r="AR169" s="3">
        <f>[1]节奏总纲!BD169</f>
        <v>47.619147546450023</v>
      </c>
      <c r="AS169" s="3">
        <f>[1]节奏总纲!BE169</f>
        <v>52.320426558572585</v>
      </c>
    </row>
    <row r="170" spans="2:45" x14ac:dyDescent="0.2">
      <c r="Q170" s="3">
        <v>167</v>
      </c>
      <c r="R170" s="3">
        <f>[1]节奏总纲!AD170</f>
        <v>73.920692243099523</v>
      </c>
      <c r="S170" s="3">
        <f>[1]节奏总纲!AE170</f>
        <v>76.002103770254962</v>
      </c>
      <c r="T170" s="3">
        <f>[1]节奏总纲!AF170</f>
        <v>78.849131846408795</v>
      </c>
      <c r="U170" s="3">
        <f>[1]节奏总纲!AG170</f>
        <v>83.475585306787494</v>
      </c>
      <c r="V170" s="3">
        <f>[1]节奏总纲!AH170</f>
        <v>92.873883289449623</v>
      </c>
      <c r="AN170" s="3">
        <v>167</v>
      </c>
      <c r="AO170" s="3">
        <f>[1]节奏总纲!BA170</f>
        <v>41.469625260097565</v>
      </c>
      <c r="AP170" s="3">
        <f>[1]节奏总纲!BB170</f>
        <v>42.991576666955346</v>
      </c>
      <c r="AQ170" s="3">
        <f>[1]节奏总纲!BC170</f>
        <v>44.9297593708744</v>
      </c>
      <c r="AR170" s="3">
        <f>[1]节奏总纲!BD170</f>
        <v>47.660722623095815</v>
      </c>
      <c r="AS170" s="3">
        <f>[1]节奏总纲!BE170</f>
        <v>52.360333240164678</v>
      </c>
    </row>
    <row r="171" spans="2:45" x14ac:dyDescent="0.2">
      <c r="Q171" s="3">
        <v>168</v>
      </c>
      <c r="R171" s="3">
        <f>[1]节奏总纲!AD171</f>
        <v>74.008495683346354</v>
      </c>
      <c r="S171" s="3">
        <f>[1]节奏总纲!AE171</f>
        <v>76.084409020469636</v>
      </c>
      <c r="T171" s="3">
        <f>[1]节奏总纲!AF171</f>
        <v>78.93606938161777</v>
      </c>
      <c r="U171" s="3">
        <f>[1]节奏总纲!AG171</f>
        <v>83.563318050117928</v>
      </c>
      <c r="V171" s="3">
        <f>[1]节奏总纲!AH171</f>
        <v>92.967300386587027</v>
      </c>
      <c r="AN171" s="3">
        <v>168</v>
      </c>
      <c r="AO171" s="3">
        <f>[1]节奏总纲!BA171</f>
        <v>41.509851475189308</v>
      </c>
      <c r="AP171" s="3">
        <f>[1]节奏总纲!BB171</f>
        <v>43.030177309109042</v>
      </c>
      <c r="AQ171" s="3">
        <f>[1]节奏总纲!BC171</f>
        <v>44.972851781380903</v>
      </c>
      <c r="AR171" s="3">
        <f>[1]节奏总纲!BD171</f>
        <v>47.7022976997416</v>
      </c>
      <c r="AS171" s="3">
        <f>[1]节奏总纲!BE171</f>
        <v>52.400239921756771</v>
      </c>
    </row>
    <row r="172" spans="2:45" x14ac:dyDescent="0.2">
      <c r="Q172" s="3">
        <v>169</v>
      </c>
      <c r="R172" s="3">
        <f>[1]节奏总纲!AD172</f>
        <v>74.090988120365651</v>
      </c>
      <c r="S172" s="3">
        <f>[1]节奏总纲!AE172</f>
        <v>76.166714270684309</v>
      </c>
      <c r="T172" s="3">
        <f>[1]节奏总纲!AF172</f>
        <v>79.022812309215297</v>
      </c>
      <c r="U172" s="3">
        <f>[1]节奏总纲!AG172</f>
        <v>83.651050793448363</v>
      </c>
      <c r="V172" s="3">
        <f>[1]节奏总纲!AH172</f>
        <v>93.057555567360481</v>
      </c>
      <c r="AN172" s="3">
        <v>169</v>
      </c>
      <c r="AO172" s="3">
        <f>[1]节奏总纲!BA172</f>
        <v>41.550077690281057</v>
      </c>
      <c r="AP172" s="3">
        <f>[1]节奏总纲!BB172</f>
        <v>43.067624017543686</v>
      </c>
      <c r="AQ172" s="3">
        <f>[1]节奏总纲!BC172</f>
        <v>45.013762077986961</v>
      </c>
      <c r="AR172" s="3">
        <f>[1]节奏总纲!BD172</f>
        <v>47.743872776387391</v>
      </c>
      <c r="AS172" s="3">
        <f>[1]节奏总纲!BE172</f>
        <v>52.440146603348865</v>
      </c>
    </row>
    <row r="173" spans="2:45" x14ac:dyDescent="0.2">
      <c r="Q173" s="3">
        <v>170</v>
      </c>
      <c r="R173" s="3">
        <f>[1]节奏总纲!AD173</f>
        <v>74.173480557384934</v>
      </c>
      <c r="S173" s="3">
        <f>[1]节奏总纲!AE173</f>
        <v>76.249019520898997</v>
      </c>
      <c r="T173" s="3">
        <f>[1]节奏总纲!AF173</f>
        <v>79.109014469658547</v>
      </c>
      <c r="U173" s="3">
        <f>[1]节奏总纲!AG173</f>
        <v>83.738783536778797</v>
      </c>
      <c r="V173" s="3">
        <f>[1]节奏总纲!AH173</f>
        <v>93.146107887007233</v>
      </c>
      <c r="AN173" s="3">
        <v>170</v>
      </c>
      <c r="AO173" s="3">
        <f>[1]节奏总纲!BA173</f>
        <v>41.590303905372799</v>
      </c>
      <c r="AP173" s="3">
        <f>[1]节奏总纲!BB173</f>
        <v>43.105070725978337</v>
      </c>
      <c r="AQ173" s="3">
        <f>[1]节奏总纲!BC173</f>
        <v>45.050956883357138</v>
      </c>
      <c r="AR173" s="3">
        <f>[1]节奏总纲!BD173</f>
        <v>47.785447853033176</v>
      </c>
      <c r="AS173" s="3">
        <f>[1]节奏总纲!BE173</f>
        <v>52.480053284940965</v>
      </c>
    </row>
    <row r="174" spans="2:45" x14ac:dyDescent="0.2">
      <c r="Q174" s="3">
        <v>171</v>
      </c>
      <c r="R174" s="3">
        <f>[1]节奏总纲!AD174</f>
        <v>74.255972994404218</v>
      </c>
      <c r="S174" s="3">
        <f>[1]节奏总纲!AE174</f>
        <v>76.331324771113671</v>
      </c>
      <c r="T174" s="3">
        <f>[1]节奏总纲!AF174</f>
        <v>79.195216630101797</v>
      </c>
      <c r="U174" s="3">
        <f>[1]节奏总纲!AG174</f>
        <v>83.826516280109232</v>
      </c>
      <c r="V174" s="3">
        <f>[1]节奏总纲!AH174</f>
        <v>93.23466020665397</v>
      </c>
      <c r="AN174" s="3">
        <v>171</v>
      </c>
      <c r="AO174" s="3">
        <f>[1]节奏总纲!BA174</f>
        <v>41.630530120464542</v>
      </c>
      <c r="AP174" s="3">
        <f>[1]节奏总纲!BB174</f>
        <v>43.14251743441298</v>
      </c>
      <c r="AQ174" s="3">
        <f>[1]节奏总纲!BC174</f>
        <v>45.088151688727308</v>
      </c>
      <c r="AR174" s="3">
        <f>[1]节奏总纲!BD174</f>
        <v>47.827022929678968</v>
      </c>
      <c r="AS174" s="3">
        <f>[1]节奏总纲!BE174</f>
        <v>52.519959966533058</v>
      </c>
    </row>
    <row r="175" spans="2:45" x14ac:dyDescent="0.2">
      <c r="Q175" s="3">
        <v>172</v>
      </c>
      <c r="R175" s="3">
        <f>[1]节奏总纲!AD175</f>
        <v>74.338465431423501</v>
      </c>
      <c r="S175" s="3">
        <f>[1]节奏总纲!AE175</f>
        <v>76.413630021328345</v>
      </c>
      <c r="T175" s="3">
        <f>[1]节奏总纲!AF175</f>
        <v>79.281418790545047</v>
      </c>
      <c r="U175" s="3">
        <f>[1]节奏总纲!AG175</f>
        <v>83.914249023439666</v>
      </c>
      <c r="V175" s="3">
        <f>[1]节奏总纲!AH175</f>
        <v>93.323212526300722</v>
      </c>
      <c r="AN175" s="3">
        <v>172</v>
      </c>
      <c r="AO175" s="3">
        <f>[1]节奏总纲!BA175</f>
        <v>41.670756335556291</v>
      </c>
      <c r="AP175" s="3">
        <f>[1]节奏总纲!BB175</f>
        <v>43.179964142847631</v>
      </c>
      <c r="AQ175" s="3">
        <f>[1]节奏总纲!BC175</f>
        <v>45.125346494097485</v>
      </c>
      <c r="AR175" s="3">
        <f>[1]节奏总纲!BD175</f>
        <v>47.868598006324753</v>
      </c>
      <c r="AS175" s="3">
        <f>[1]节奏总纲!BE175</f>
        <v>52.559866648125151</v>
      </c>
    </row>
    <row r="176" spans="2:45" x14ac:dyDescent="0.2">
      <c r="Q176" s="3">
        <v>173</v>
      </c>
      <c r="R176" s="3">
        <f>[1]节奏总纲!AD176</f>
        <v>74.420957868442784</v>
      </c>
      <c r="S176" s="3">
        <f>[1]节奏总纲!AE176</f>
        <v>76.495935271543019</v>
      </c>
      <c r="T176" s="3">
        <f>[1]节奏总纲!AF176</f>
        <v>79.367620950988297</v>
      </c>
      <c r="U176" s="3">
        <f>[1]节奏总纲!AG176</f>
        <v>84.00179325525086</v>
      </c>
      <c r="V176" s="3">
        <f>[1]节奏总纲!AH176</f>
        <v>93.411764845947459</v>
      </c>
      <c r="AN176" s="3">
        <v>173</v>
      </c>
      <c r="AO176" s="3">
        <f>[1]节奏总纲!BA176</f>
        <v>41.710982550648033</v>
      </c>
      <c r="AP176" s="3">
        <f>[1]节奏总纲!BB176</f>
        <v>43.217410851282274</v>
      </c>
      <c r="AQ176" s="3">
        <f>[1]节奏总纲!BC176</f>
        <v>45.162541299467655</v>
      </c>
      <c r="AR176" s="3">
        <f>[1]节奏总纲!BD176</f>
        <v>47.910173082970537</v>
      </c>
      <c r="AS176" s="3">
        <f>[1]节奏总纲!BE176</f>
        <v>52.599773329717245</v>
      </c>
    </row>
    <row r="177" spans="17:45" x14ac:dyDescent="0.2">
      <c r="Q177" s="3">
        <v>174</v>
      </c>
      <c r="R177" s="3">
        <f>[1]节奏总纲!AD177</f>
        <v>74.503450305462081</v>
      </c>
      <c r="S177" s="3">
        <f>[1]节奏总纲!AE177</f>
        <v>76.578240521757706</v>
      </c>
      <c r="T177" s="3">
        <f>[1]节奏总纲!AF177</f>
        <v>79.453823111431561</v>
      </c>
      <c r="U177" s="3">
        <f>[1]节奏总纲!AG177</f>
        <v>84.08118060043364</v>
      </c>
      <c r="V177" s="3">
        <f>[1]节奏总纲!AH177</f>
        <v>93.500317165594211</v>
      </c>
      <c r="AN177" s="3">
        <v>174</v>
      </c>
      <c r="AO177" s="3">
        <f>[1]节奏总纲!BA177</f>
        <v>41.751208765739776</v>
      </c>
      <c r="AP177" s="3">
        <f>[1]节奏总纲!BB177</f>
        <v>43.254857559716925</v>
      </c>
      <c r="AQ177" s="3">
        <f>[1]节奏总纲!BC177</f>
        <v>45.199736104837832</v>
      </c>
      <c r="AR177" s="3">
        <f>[1]节奏总纲!BD177</f>
        <v>47.951748159616329</v>
      </c>
      <c r="AS177" s="3">
        <f>[1]节奏总纲!BE177</f>
        <v>52.639680011309345</v>
      </c>
    </row>
    <row r="178" spans="17:45" x14ac:dyDescent="0.2">
      <c r="Q178" s="3">
        <v>175</v>
      </c>
      <c r="R178" s="3">
        <f>[1]节奏总纲!AD178</f>
        <v>74.585942742481365</v>
      </c>
      <c r="S178" s="3">
        <f>[1]节奏总纲!AE178</f>
        <v>76.66054577197238</v>
      </c>
      <c r="T178" s="3">
        <f>[1]节奏总纲!AF178</f>
        <v>79.540025271874811</v>
      </c>
      <c r="U178" s="3">
        <f>[1]节奏总纲!AG178</f>
        <v>84.160567945616407</v>
      </c>
      <c r="V178" s="3">
        <f>[1]节奏总纲!AH178</f>
        <v>93.588869485240949</v>
      </c>
      <c r="AN178" s="3">
        <v>175</v>
      </c>
      <c r="AO178" s="3">
        <f>[1]节奏总纲!BA178</f>
        <v>41.791434980831518</v>
      </c>
      <c r="AP178" s="3">
        <f>[1]节奏总纲!BB178</f>
        <v>43.292304268151575</v>
      </c>
      <c r="AQ178" s="3">
        <f>[1]节奏总纲!BC178</f>
        <v>45.236930910208002</v>
      </c>
      <c r="AR178" s="3">
        <f>[1]节奏总纲!BD178</f>
        <v>47.993323236262114</v>
      </c>
      <c r="AS178" s="3">
        <f>[1]节奏总纲!BE178</f>
        <v>52.679586692901438</v>
      </c>
    </row>
    <row r="179" spans="17:45" x14ac:dyDescent="0.2">
      <c r="Q179" s="3">
        <v>176</v>
      </c>
      <c r="R179" s="3">
        <f>[1]节奏总纲!AD179</f>
        <v>74.668435179500648</v>
      </c>
      <c r="S179" s="3">
        <f>[1]节奏总纲!AE179</f>
        <v>76.742851022187054</v>
      </c>
      <c r="T179" s="3">
        <f>[1]节奏总纲!AF179</f>
        <v>79.626227432318061</v>
      </c>
      <c r="U179" s="3">
        <f>[1]节奏总纲!AG179</f>
        <v>84.239955290799188</v>
      </c>
      <c r="V179" s="3">
        <f>[1]节奏总纲!AH179</f>
        <v>93.6774218048877</v>
      </c>
      <c r="AN179" s="3">
        <v>176</v>
      </c>
      <c r="AO179" s="3">
        <f>[1]节奏总纲!BA179</f>
        <v>41.831661195923267</v>
      </c>
      <c r="AP179" s="3">
        <f>[1]节奏总纲!BB179</f>
        <v>43.329750976586219</v>
      </c>
      <c r="AQ179" s="3">
        <f>[1]节奏总纲!BC179</f>
        <v>45.274125715578172</v>
      </c>
      <c r="AR179" s="3">
        <f>[1]节奏总纲!BD179</f>
        <v>48.030128751164234</v>
      </c>
      <c r="AS179" s="3">
        <f>[1]节奏总纲!BE179</f>
        <v>52.719493374493531</v>
      </c>
    </row>
    <row r="180" spans="17:45" x14ac:dyDescent="0.2">
      <c r="Q180" s="3">
        <v>177</v>
      </c>
      <c r="R180" s="3">
        <f>[1]节奏总纲!AD180</f>
        <v>74.750927616519931</v>
      </c>
      <c r="S180" s="3">
        <f>[1]节奏总纲!AE180</f>
        <v>76.825156272401728</v>
      </c>
      <c r="T180" s="3">
        <f>[1]节奏总纲!AF180</f>
        <v>79.71242959276131</v>
      </c>
      <c r="U180" s="3">
        <f>[1]节奏总纲!AG180</f>
        <v>84.319342635981968</v>
      </c>
      <c r="V180" s="3">
        <f>[1]节奏总纲!AH180</f>
        <v>93.765974124534438</v>
      </c>
      <c r="AN180" s="3">
        <v>177</v>
      </c>
      <c r="AO180" s="3">
        <f>[1]节奏总纲!BA180</f>
        <v>41.87188741101501</v>
      </c>
      <c r="AP180" s="3">
        <f>[1]节奏总纲!BB180</f>
        <v>43.367197685020869</v>
      </c>
      <c r="AQ180" s="3">
        <f>[1]节奏总纲!BC180</f>
        <v>45.31132052094835</v>
      </c>
      <c r="AR180" s="3">
        <f>[1]节奏总纲!BD180</f>
        <v>48.066021750983474</v>
      </c>
      <c r="AS180" s="3">
        <f>[1]节奏总纲!BE180</f>
        <v>52.759400056085624</v>
      </c>
    </row>
    <row r="181" spans="17:45" x14ac:dyDescent="0.2">
      <c r="Q181" s="3">
        <v>178</v>
      </c>
      <c r="R181" s="3">
        <f>[1]节奏总纲!AD181</f>
        <v>74.833420053539214</v>
      </c>
      <c r="S181" s="3">
        <f>[1]节奏总纲!AE181</f>
        <v>76.907461522616416</v>
      </c>
      <c r="T181" s="3">
        <f>[1]节奏总纲!AF181</f>
        <v>79.79863175320456</v>
      </c>
      <c r="U181" s="3">
        <f>[1]节奏总纲!AG181</f>
        <v>84.398729981164735</v>
      </c>
      <c r="V181" s="3">
        <f>[1]节奏总纲!AH181</f>
        <v>93.85452644418119</v>
      </c>
      <c r="AN181" s="3">
        <v>178</v>
      </c>
      <c r="AO181" s="3">
        <f>[1]节奏总纲!BA181</f>
        <v>41.912113626106752</v>
      </c>
      <c r="AP181" s="3">
        <f>[1]节奏总纲!BB181</f>
        <v>43.404644393455513</v>
      </c>
      <c r="AQ181" s="3">
        <f>[1]节奏总纲!BC181</f>
        <v>45.34851532631852</v>
      </c>
      <c r="AR181" s="3">
        <f>[1]节奏总纲!BD181</f>
        <v>48.101914750802706</v>
      </c>
      <c r="AS181" s="3">
        <f>[1]节奏总纲!BE181</f>
        <v>52.799306737677718</v>
      </c>
    </row>
    <row r="182" spans="17:45" x14ac:dyDescent="0.2">
      <c r="Q182" s="3">
        <v>179</v>
      </c>
      <c r="R182" s="3">
        <f>[1]节奏总纲!AD182</f>
        <v>74.915912490558512</v>
      </c>
      <c r="S182" s="3">
        <f>[1]节奏总纲!AE182</f>
        <v>76.989766772831089</v>
      </c>
      <c r="T182" s="3">
        <f>[1]节奏总纲!AF182</f>
        <v>79.88483391364781</v>
      </c>
      <c r="U182" s="3">
        <f>[1]节奏总纲!AG182</f>
        <v>84.478117326347515</v>
      </c>
      <c r="V182" s="3">
        <f>[1]节奏总纲!AH182</f>
        <v>93.943078763827941</v>
      </c>
      <c r="AN182" s="3">
        <v>179</v>
      </c>
      <c r="AO182" s="3">
        <f>[1]节奏总纲!BA182</f>
        <v>41.952339841198494</v>
      </c>
      <c r="AP182" s="3">
        <f>[1]节奏总纲!BB182</f>
        <v>43.442091101890163</v>
      </c>
      <c r="AQ182" s="3">
        <f>[1]节奏总纲!BC182</f>
        <v>45.385710131688697</v>
      </c>
      <c r="AR182" s="3">
        <f>[1]节奏总纲!BD182</f>
        <v>48.137807750621946</v>
      </c>
      <c r="AS182" s="3">
        <f>[1]节奏总纲!BE182</f>
        <v>52.839213419269818</v>
      </c>
    </row>
    <row r="183" spans="17:45" x14ac:dyDescent="0.2">
      <c r="Q183" s="3">
        <v>180</v>
      </c>
      <c r="R183" s="3">
        <f>[1]节奏总纲!AD183</f>
        <v>74.998404927577795</v>
      </c>
      <c r="S183" s="3">
        <f>[1]节奏总纲!AE183</f>
        <v>77.06778397927944</v>
      </c>
      <c r="T183" s="3">
        <f>[1]节奏总纲!AF183</f>
        <v>79.97103607409106</v>
      </c>
      <c r="U183" s="3">
        <f>[1]节奏总纲!AG183</f>
        <v>84.557504671530296</v>
      </c>
      <c r="V183" s="3">
        <f>[1]节奏总纲!AH183</f>
        <v>94.027056817114342</v>
      </c>
      <c r="AN183" s="3">
        <v>180</v>
      </c>
      <c r="AO183" s="3">
        <f>[1]节奏总纲!BA183</f>
        <v>41.992566056290244</v>
      </c>
      <c r="AP183" s="3">
        <f>[1]节奏总纲!BB183</f>
        <v>43.479537810324807</v>
      </c>
      <c r="AQ183" s="3">
        <f>[1]节奏总纲!BC183</f>
        <v>45.422904937058867</v>
      </c>
      <c r="AR183" s="3">
        <f>[1]节奏总纲!BD183</f>
        <v>48.173700750441178</v>
      </c>
      <c r="AS183" s="3">
        <f>[1]节奏总纲!BE183</f>
        <v>52.879120100861911</v>
      </c>
    </row>
    <row r="184" spans="17:45" x14ac:dyDescent="0.2">
      <c r="Q184" s="3">
        <v>181</v>
      </c>
      <c r="R184" s="3">
        <f>[1]节奏总纲!AD184</f>
        <v>75.075479910097457</v>
      </c>
      <c r="S184" s="3">
        <f>[1]节奏总纲!AE184</f>
        <v>77.145192343015793</v>
      </c>
      <c r="T184" s="3">
        <f>[1]节奏总纲!AF184</f>
        <v>80.053817475702374</v>
      </c>
      <c r="U184" s="3">
        <f>[1]节奏总纲!AG184</f>
        <v>84.636892016713063</v>
      </c>
      <c r="V184" s="3">
        <f>[1]节奏总纲!AH184</f>
        <v>94.102803318799971</v>
      </c>
      <c r="AN184" s="3">
        <v>181</v>
      </c>
      <c r="AO184" s="3">
        <f>[1]节奏总纲!BA184</f>
        <v>42.028297717729309</v>
      </c>
      <c r="AP184" s="3">
        <f>[1]节奏总纲!BB184</f>
        <v>43.516984518759458</v>
      </c>
      <c r="AQ184" s="3">
        <f>[1]节奏总纲!BC184</f>
        <v>45.460099742429037</v>
      </c>
      <c r="AR184" s="3">
        <f>[1]节奏总纲!BD184</f>
        <v>48.209593750260417</v>
      </c>
      <c r="AS184" s="3">
        <f>[1]节奏总纲!BE184</f>
        <v>52.919026782454004</v>
      </c>
    </row>
    <row r="185" spans="17:45" x14ac:dyDescent="0.2">
      <c r="Q185" s="3">
        <v>182</v>
      </c>
      <c r="R185" s="3">
        <f>[1]节奏总纲!AD185</f>
        <v>75.152448075388719</v>
      </c>
      <c r="S185" s="3">
        <f>[1]节奏总纲!AE185</f>
        <v>77.222600706752132</v>
      </c>
      <c r="T185" s="3">
        <f>[1]节奏总纲!AF185</f>
        <v>80.134867890916794</v>
      </c>
      <c r="U185" s="3">
        <f>[1]节奏总纲!AG185</f>
        <v>84.716279361895843</v>
      </c>
      <c r="V185" s="3">
        <f>[1]节奏总纲!AH185</f>
        <v>94.1785498204856</v>
      </c>
      <c r="AN185" s="3">
        <v>182</v>
      </c>
      <c r="AO185" s="3">
        <f>[1]节奏总纲!BA185</f>
        <v>42.063010472656373</v>
      </c>
      <c r="AP185" s="3">
        <f>[1]节奏总纲!BB185</f>
        <v>43.554431227194108</v>
      </c>
      <c r="AQ185" s="3">
        <f>[1]节奏总纲!BC185</f>
        <v>45.497294547799214</v>
      </c>
      <c r="AR185" s="3">
        <f>[1]节奏总纲!BD185</f>
        <v>48.24548675007965</v>
      </c>
      <c r="AS185" s="3">
        <f>[1]节奏总纲!BE185</f>
        <v>52.958933464046098</v>
      </c>
    </row>
    <row r="186" spans="17:45" x14ac:dyDescent="0.2">
      <c r="Q186" s="3">
        <v>183</v>
      </c>
      <c r="R186" s="3">
        <f>[1]节奏总纲!AD186</f>
        <v>75.229416240679981</v>
      </c>
      <c r="S186" s="3">
        <f>[1]节奏总纲!AE186</f>
        <v>77.300009070488485</v>
      </c>
      <c r="T186" s="3">
        <f>[1]节奏总纲!AF186</f>
        <v>80.215918306131215</v>
      </c>
      <c r="U186" s="3">
        <f>[1]节奏总纲!AG186</f>
        <v>84.795666707078624</v>
      </c>
      <c r="V186" s="3">
        <f>[1]节奏总纲!AH186</f>
        <v>94.254296322171228</v>
      </c>
      <c r="AN186" s="3">
        <v>183</v>
      </c>
      <c r="AO186" s="3">
        <f>[1]节奏总纲!BA186</f>
        <v>42.097723227583437</v>
      </c>
      <c r="AP186" s="3">
        <f>[1]节奏总纲!BB186</f>
        <v>43.591877935628752</v>
      </c>
      <c r="AQ186" s="3">
        <f>[1]节奏总纲!BC186</f>
        <v>45.534489353169384</v>
      </c>
      <c r="AR186" s="3">
        <f>[1]节奏总纲!BD186</f>
        <v>48.281379749898889</v>
      </c>
      <c r="AS186" s="3">
        <f>[1]节奏总纲!BE186</f>
        <v>52.998840145638198</v>
      </c>
    </row>
    <row r="187" spans="17:45" x14ac:dyDescent="0.2">
      <c r="Q187" s="3">
        <v>184</v>
      </c>
      <c r="R187" s="3">
        <f>[1]节奏总纲!AD187</f>
        <v>75.306384405971258</v>
      </c>
      <c r="S187" s="3">
        <f>[1]节奏总纲!AE187</f>
        <v>77.377417434224824</v>
      </c>
      <c r="T187" s="3">
        <f>[1]节奏总纲!AF187</f>
        <v>80.296968721345635</v>
      </c>
      <c r="U187" s="3">
        <f>[1]节奏总纲!AG187</f>
        <v>84.87505405226139</v>
      </c>
      <c r="V187" s="3">
        <f>[1]节奏总纲!AH187</f>
        <v>94.330042823856857</v>
      </c>
      <c r="AN187" s="3">
        <v>184</v>
      </c>
      <c r="AO187" s="3">
        <f>[1]节奏总纲!BA187</f>
        <v>42.132435982510501</v>
      </c>
      <c r="AP187" s="3">
        <f>[1]节奏总纲!BB187</f>
        <v>43.629324644063402</v>
      </c>
      <c r="AQ187" s="3">
        <f>[1]节奏总纲!BC187</f>
        <v>45.571684158539561</v>
      </c>
      <c r="AR187" s="3">
        <f>[1]节奏总纲!BD187</f>
        <v>48.317272749718121</v>
      </c>
      <c r="AS187" s="3">
        <f>[1]节奏总纲!BE187</f>
        <v>53.033462597729766</v>
      </c>
    </row>
    <row r="188" spans="17:45" x14ac:dyDescent="0.2">
      <c r="Q188" s="3">
        <v>185</v>
      </c>
      <c r="R188" s="3">
        <f>[1]节奏总纲!AD188</f>
        <v>75.38335257126252</v>
      </c>
      <c r="S188" s="3">
        <f>[1]节奏总纲!AE188</f>
        <v>77.454825797961163</v>
      </c>
      <c r="T188" s="3">
        <f>[1]节奏总纲!AF188</f>
        <v>80.378019136560056</v>
      </c>
      <c r="U188" s="3">
        <f>[1]节奏总纲!AG188</f>
        <v>84.954441397444171</v>
      </c>
      <c r="V188" s="3">
        <f>[1]节奏总纲!AH188</f>
        <v>94.405789325542486</v>
      </c>
      <c r="AN188" s="3">
        <v>185</v>
      </c>
      <c r="AO188" s="3">
        <f>[1]节奏总纲!BA188</f>
        <v>42.167148737437564</v>
      </c>
      <c r="AP188" s="3">
        <f>[1]节奏总纲!BB188</f>
        <v>43.666771352498046</v>
      </c>
      <c r="AQ188" s="3">
        <f>[1]节奏总纲!BC188</f>
        <v>45.608878963909731</v>
      </c>
      <c r="AR188" s="3">
        <f>[1]节奏总纲!BD188</f>
        <v>48.353165749537354</v>
      </c>
      <c r="AS188" s="3">
        <f>[1]节奏总纲!BE188</f>
        <v>53.067926870763252</v>
      </c>
    </row>
    <row r="189" spans="17:45" x14ac:dyDescent="0.2">
      <c r="Q189" s="3">
        <v>186</v>
      </c>
      <c r="R189" s="3">
        <f>[1]节奏总纲!AD189</f>
        <v>75.460320736553783</v>
      </c>
      <c r="S189" s="3">
        <f>[1]节奏总纲!AE189</f>
        <v>77.532234161697517</v>
      </c>
      <c r="T189" s="3">
        <f>[1]节奏总纲!AF189</f>
        <v>80.459069551774476</v>
      </c>
      <c r="U189" s="3">
        <f>[1]节奏总纲!AG189</f>
        <v>85.030832425973387</v>
      </c>
      <c r="V189" s="3">
        <f>[1]节奏总纲!AH189</f>
        <v>94.4815358272281</v>
      </c>
      <c r="AN189" s="3">
        <v>186</v>
      </c>
      <c r="AO189" s="3">
        <f>[1]节奏总纲!BA189</f>
        <v>42.201861492364635</v>
      </c>
      <c r="AP189" s="3">
        <f>[1]节奏总纲!BB189</f>
        <v>43.704218060932696</v>
      </c>
      <c r="AQ189" s="3">
        <f>[1]节奏总纲!BC189</f>
        <v>45.646073769279901</v>
      </c>
      <c r="AR189" s="3">
        <f>[1]节奏总纲!BD189</f>
        <v>48.389058749356593</v>
      </c>
      <c r="AS189" s="3">
        <f>[1]节奏总纲!BE189</f>
        <v>53.102391143796744</v>
      </c>
    </row>
    <row r="190" spans="17:45" x14ac:dyDescent="0.2">
      <c r="Q190" s="3">
        <v>187</v>
      </c>
      <c r="R190" s="3">
        <f>[1]节奏总纲!AD190</f>
        <v>75.537288901845045</v>
      </c>
      <c r="S190" s="3">
        <f>[1]节奏总纲!AE190</f>
        <v>77.609642525433856</v>
      </c>
      <c r="T190" s="3">
        <f>[1]节奏总纲!AF190</f>
        <v>80.540119966988897</v>
      </c>
      <c r="U190" s="3">
        <f>[1]节奏总纲!AG190</f>
        <v>85.103188187775231</v>
      </c>
      <c r="V190" s="3">
        <f>[1]节奏总纲!AH190</f>
        <v>94.557282328913729</v>
      </c>
      <c r="AN190" s="3">
        <v>187</v>
      </c>
      <c r="AO190" s="3">
        <f>[1]节奏总纲!BA190</f>
        <v>42.236574247291699</v>
      </c>
      <c r="AP190" s="3">
        <f>[1]节奏总纲!BB190</f>
        <v>43.741664769367347</v>
      </c>
      <c r="AQ190" s="3">
        <f>[1]节奏总纲!BC190</f>
        <v>45.683268574650079</v>
      </c>
      <c r="AR190" s="3">
        <f>[1]节奏总纲!BD190</f>
        <v>48.424951749175825</v>
      </c>
      <c r="AS190" s="3">
        <f>[1]节奏总纲!BE190</f>
        <v>53.13685541683023</v>
      </c>
    </row>
    <row r="191" spans="17:45" x14ac:dyDescent="0.2">
      <c r="Q191" s="3">
        <v>188</v>
      </c>
      <c r="R191" s="3">
        <f>[1]节奏总纲!AD191</f>
        <v>75.614257067136322</v>
      </c>
      <c r="S191" s="3">
        <f>[1]节奏总纲!AE191</f>
        <v>77.687050889170209</v>
      </c>
      <c r="T191" s="3">
        <f>[1]节奏总纲!AF191</f>
        <v>80.621170382203317</v>
      </c>
      <c r="U191" s="3">
        <f>[1]节奏总纲!AG191</f>
        <v>85.175543949577076</v>
      </c>
      <c r="V191" s="3">
        <f>[1]节奏总纲!AH191</f>
        <v>94.633028830599358</v>
      </c>
      <c r="AN191" s="3">
        <v>188</v>
      </c>
      <c r="AO191" s="3">
        <f>[1]节奏总纲!BA191</f>
        <v>42.271287002218763</v>
      </c>
      <c r="AP191" s="3">
        <f>[1]节奏总纲!BB191</f>
        <v>43.77911147780199</v>
      </c>
      <c r="AQ191" s="3">
        <f>[1]节奏总纲!BC191</f>
        <v>45.720463380020249</v>
      </c>
      <c r="AR191" s="3">
        <f>[1]节奏总纲!BD191</f>
        <v>48.460844748995065</v>
      </c>
      <c r="AS191" s="3">
        <f>[1]节奏总纲!BE191</f>
        <v>53.171319689863722</v>
      </c>
    </row>
    <row r="192" spans="17:45" x14ac:dyDescent="0.2">
      <c r="Q192" s="3">
        <v>189</v>
      </c>
      <c r="R192" s="3">
        <f>[1]节奏总纲!AD192</f>
        <v>75.691225232427584</v>
      </c>
      <c r="S192" s="3">
        <f>[1]节奏总纲!AE192</f>
        <v>77.764459252906548</v>
      </c>
      <c r="T192" s="3">
        <f>[1]节奏总纲!AF192</f>
        <v>80.702220797417738</v>
      </c>
      <c r="U192" s="3">
        <f>[1]节奏总纲!AG192</f>
        <v>85.247899711378935</v>
      </c>
      <c r="V192" s="3">
        <f>[1]节奏总纲!AH192</f>
        <v>94.708775332284986</v>
      </c>
      <c r="AN192" s="3">
        <v>189</v>
      </c>
      <c r="AO192" s="3">
        <f>[1]节奏总纲!BA192</f>
        <v>42.305999757145827</v>
      </c>
      <c r="AP192" s="3">
        <f>[1]节奏总纲!BB192</f>
        <v>43.816558186236641</v>
      </c>
      <c r="AQ192" s="3">
        <f>[1]节奏总纲!BC192</f>
        <v>45.757658185390426</v>
      </c>
      <c r="AR192" s="3">
        <f>[1]节奏总纲!BD192</f>
        <v>48.496737748814297</v>
      </c>
      <c r="AS192" s="3">
        <f>[1]节奏总纲!BE192</f>
        <v>53.205783962897208</v>
      </c>
    </row>
    <row r="193" spans="17:45" x14ac:dyDescent="0.2">
      <c r="Q193" s="3">
        <v>190</v>
      </c>
      <c r="R193" s="3">
        <f>[1]节奏总纲!AD193</f>
        <v>75.768193397718846</v>
      </c>
      <c r="S193" s="3">
        <f>[1]节奏总纲!AE193</f>
        <v>77.841867616642901</v>
      </c>
      <c r="T193" s="3">
        <f>[1]节奏总纲!AF193</f>
        <v>80.783271212632158</v>
      </c>
      <c r="U193" s="3">
        <f>[1]节奏总纲!AG193</f>
        <v>85.320255473180779</v>
      </c>
      <c r="V193" s="3">
        <f>[1]节奏总纲!AH193</f>
        <v>94.784521833970615</v>
      </c>
      <c r="AN193" s="3">
        <v>190</v>
      </c>
      <c r="AO193" s="3">
        <f>[1]节奏总纲!BA193</f>
        <v>42.340712512072891</v>
      </c>
      <c r="AP193" s="3">
        <f>[1]节奏总纲!BB193</f>
        <v>43.854004894671284</v>
      </c>
      <c r="AQ193" s="3">
        <f>[1]节奏总纲!BC193</f>
        <v>45.794852990760596</v>
      </c>
      <c r="AR193" s="3">
        <f>[1]节奏总纲!BD193</f>
        <v>48.532630748633537</v>
      </c>
      <c r="AS193" s="3">
        <f>[1]节奏总纲!BE193</f>
        <v>53.240248235930693</v>
      </c>
    </row>
    <row r="194" spans="17:45" x14ac:dyDescent="0.2">
      <c r="Q194" s="3">
        <v>191</v>
      </c>
      <c r="R194" s="3">
        <f>[1]节奏总纲!AD194</f>
        <v>75.845161563010109</v>
      </c>
      <c r="S194" s="3">
        <f>[1]节奏总纲!AE194</f>
        <v>77.91927598037924</v>
      </c>
      <c r="T194" s="3">
        <f>[1]节奏总纲!AF194</f>
        <v>80.864321627846579</v>
      </c>
      <c r="U194" s="3">
        <f>[1]节奏总纲!AG194</f>
        <v>85.392611234982624</v>
      </c>
      <c r="V194" s="3">
        <f>[1]节奏总纲!AH194</f>
        <v>94.860268335656244</v>
      </c>
      <c r="AN194" s="3">
        <v>191</v>
      </c>
      <c r="AO194" s="3">
        <f>[1]节奏总纲!BA194</f>
        <v>42.375425266999954</v>
      </c>
      <c r="AP194" s="3">
        <f>[1]节奏总纲!BB194</f>
        <v>43.891451603105935</v>
      </c>
      <c r="AQ194" s="3">
        <f>[1]节奏总纲!BC194</f>
        <v>45.832047796130773</v>
      </c>
      <c r="AR194" s="3">
        <f>[1]节奏总纲!BD194</f>
        <v>48.568523748452769</v>
      </c>
      <c r="AS194" s="3">
        <f>[1]节奏总纲!BE194</f>
        <v>53.274712508964186</v>
      </c>
    </row>
    <row r="195" spans="17:45" x14ac:dyDescent="0.2">
      <c r="Q195" s="3">
        <v>192</v>
      </c>
      <c r="R195" s="3">
        <f>[1]节奏总纲!AD195</f>
        <v>75.922129728301385</v>
      </c>
      <c r="S195" s="3">
        <f>[1]节奏总纲!AE195</f>
        <v>77.996684344115593</v>
      </c>
      <c r="T195" s="3">
        <f>[1]节奏总纲!AF195</f>
        <v>80.945372043060999</v>
      </c>
      <c r="U195" s="3">
        <f>[1]节奏总纲!AG195</f>
        <v>85.464966996784469</v>
      </c>
      <c r="V195" s="3">
        <f>[1]节奏总纲!AH195</f>
        <v>94.936014837341872</v>
      </c>
      <c r="AN195" s="3">
        <v>192</v>
      </c>
      <c r="AO195" s="3">
        <f>[1]节奏总纲!BA195</f>
        <v>42.410138021927018</v>
      </c>
      <c r="AP195" s="3">
        <f>[1]节奏总纲!BB195</f>
        <v>43.928898311540578</v>
      </c>
      <c r="AQ195" s="3">
        <f>[1]节奏总纲!BC195</f>
        <v>45.869242601500943</v>
      </c>
      <c r="AR195" s="3">
        <f>[1]节奏总纲!BD195</f>
        <v>48.604416748272008</v>
      </c>
      <c r="AS195" s="3">
        <f>[1]节奏总纲!BE195</f>
        <v>53.309176781997671</v>
      </c>
    </row>
    <row r="196" spans="17:45" x14ac:dyDescent="0.2">
      <c r="Q196" s="3">
        <v>193</v>
      </c>
      <c r="R196" s="3">
        <f>[1]节奏总纲!AD196</f>
        <v>75.999097893592648</v>
      </c>
      <c r="S196" s="3">
        <f>[1]节奏总纲!AE196</f>
        <v>78.068193736526268</v>
      </c>
      <c r="T196" s="3">
        <f>[1]节奏总纲!AF196</f>
        <v>81.02378934476593</v>
      </c>
      <c r="U196" s="3">
        <f>[1]节奏总纲!AG196</f>
        <v>85.537322758586328</v>
      </c>
      <c r="V196" s="3">
        <f>[1]节奏总纲!AH196</f>
        <v>95.011078787937279</v>
      </c>
      <c r="AN196" s="3">
        <v>193</v>
      </c>
      <c r="AO196" s="3">
        <f>[1]节奏总纲!BA196</f>
        <v>42.444850776854082</v>
      </c>
      <c r="AP196" s="3">
        <f>[1]节奏总纲!BB196</f>
        <v>43.966345019975229</v>
      </c>
      <c r="AQ196" s="3">
        <f>[1]节奏总纲!BC196</f>
        <v>45.906437406871113</v>
      </c>
      <c r="AR196" s="3">
        <f>[1]节奏总纲!BD196</f>
        <v>48.640309748091241</v>
      </c>
      <c r="AS196" s="3">
        <f>[1]节奏总纲!BE196</f>
        <v>53.343641055031163</v>
      </c>
    </row>
    <row r="197" spans="17:45" x14ac:dyDescent="0.2">
      <c r="Q197" s="3">
        <v>194</v>
      </c>
      <c r="R197" s="3">
        <f>[1]节奏总纲!AD197</f>
        <v>76.070972142474872</v>
      </c>
      <c r="S197" s="3">
        <f>[1]节奏总纲!AE197</f>
        <v>78.139439149396253</v>
      </c>
      <c r="T197" s="3">
        <f>[1]节奏总纲!AF197</f>
        <v>81.096762731680187</v>
      </c>
      <c r="U197" s="3">
        <f>[1]节奏总纲!AG197</f>
        <v>85.609678520388172</v>
      </c>
      <c r="V197" s="3">
        <f>[1]节奏总纲!AH197</f>
        <v>95.082429458741387</v>
      </c>
      <c r="AN197" s="3">
        <v>194</v>
      </c>
      <c r="AO197" s="3">
        <f>[1]节奏总纲!BA197</f>
        <v>42.479563531781146</v>
      </c>
      <c r="AP197" s="3">
        <f>[1]节奏总纲!BB197</f>
        <v>44.003272544984547</v>
      </c>
      <c r="AQ197" s="3">
        <f>[1]节奏总纲!BC197</f>
        <v>45.94363221224129</v>
      </c>
      <c r="AR197" s="3">
        <f>[1]节奏总纲!BD197</f>
        <v>48.67620274791048</v>
      </c>
      <c r="AS197" s="3">
        <f>[1]节奏总纲!BE197</f>
        <v>53.378105328064649</v>
      </c>
    </row>
    <row r="198" spans="17:45" x14ac:dyDescent="0.2">
      <c r="Q198" s="3">
        <v>195</v>
      </c>
      <c r="R198" s="3">
        <f>[1]节奏总纲!AD198</f>
        <v>76.142785979989682</v>
      </c>
      <c r="S198" s="3">
        <f>[1]节奏总纲!AE198</f>
        <v>78.210684562266223</v>
      </c>
      <c r="T198" s="3">
        <f>[1]节奏总纲!AF198</f>
        <v>81.169736118594443</v>
      </c>
      <c r="U198" s="3">
        <f>[1]节奏总纲!AG198</f>
        <v>85.682034282190017</v>
      </c>
      <c r="V198" s="3">
        <f>[1]节奏总纲!AH198</f>
        <v>95.153780129545481</v>
      </c>
      <c r="AN198" s="3">
        <v>195</v>
      </c>
      <c r="AO198" s="3">
        <f>[1]节奏总纲!BA198</f>
        <v>42.51427628670821</v>
      </c>
      <c r="AP198" s="3">
        <f>[1]节奏总纲!BB198</f>
        <v>44.035591852864428</v>
      </c>
      <c r="AQ198" s="3">
        <f>[1]节奏总纲!BC198</f>
        <v>45.98082701761146</v>
      </c>
      <c r="AR198" s="3">
        <f>[1]节奏总纲!BD198</f>
        <v>48.712095747729713</v>
      </c>
      <c r="AS198" s="3">
        <f>[1]节奏总纲!BE198</f>
        <v>53.412569601098134</v>
      </c>
    </row>
    <row r="199" spans="17:45" x14ac:dyDescent="0.2">
      <c r="Q199" s="3">
        <v>196</v>
      </c>
      <c r="R199" s="3">
        <f>[1]节奏总纲!AD199</f>
        <v>76.214599817504492</v>
      </c>
      <c r="S199" s="3">
        <f>[1]节奏总纲!AE199</f>
        <v>78.281929975136208</v>
      </c>
      <c r="T199" s="3">
        <f>[1]节奏总纲!AF199</f>
        <v>81.242709505508685</v>
      </c>
      <c r="U199" s="3">
        <f>[1]节奏总纲!AG199</f>
        <v>85.754390043991862</v>
      </c>
      <c r="V199" s="3">
        <f>[1]节奏总纲!AH199</f>
        <v>95.225130800349589</v>
      </c>
      <c r="AN199" s="3">
        <v>196</v>
      </c>
      <c r="AO199" s="3">
        <f>[1]节奏总纲!BA199</f>
        <v>42.548989041635274</v>
      </c>
      <c r="AP199" s="3">
        <f>[1]节奏总纲!BB199</f>
        <v>44.067911160744309</v>
      </c>
      <c r="AQ199" s="3">
        <f>[1]节奏总纲!BC199</f>
        <v>46.01555652579863</v>
      </c>
      <c r="AR199" s="3">
        <f>[1]节奏总纲!BD199</f>
        <v>48.747988747548945</v>
      </c>
      <c r="AS199" s="3">
        <f>[1]节奏总纲!BE199</f>
        <v>53.447033874131627</v>
      </c>
    </row>
    <row r="200" spans="17:45" x14ac:dyDescent="0.2">
      <c r="Q200" s="3">
        <v>197</v>
      </c>
      <c r="R200" s="3">
        <f>[1]节奏总纲!AD200</f>
        <v>76.286413655019302</v>
      </c>
      <c r="S200" s="3">
        <f>[1]节奏总纲!AE200</f>
        <v>78.353175388006179</v>
      </c>
      <c r="T200" s="3">
        <f>[1]节奏总纲!AF200</f>
        <v>81.315682892422942</v>
      </c>
      <c r="U200" s="3">
        <f>[1]节奏总纲!AG200</f>
        <v>85.82674580579372</v>
      </c>
      <c r="V200" s="3">
        <f>[1]节奏总纲!AH200</f>
        <v>95.296481471153683</v>
      </c>
      <c r="AN200" s="3">
        <v>197</v>
      </c>
      <c r="AO200" s="3">
        <f>[1]节奏总纲!BA200</f>
        <v>42.583701796562345</v>
      </c>
      <c r="AP200" s="3">
        <f>[1]节奏总纲!BB200</f>
        <v>44.100230468624183</v>
      </c>
      <c r="AQ200" s="3">
        <f>[1]节奏总纲!BC200</f>
        <v>46.047663263829847</v>
      </c>
      <c r="AR200" s="3">
        <f>[1]节奏总纲!BD200</f>
        <v>48.783881747368184</v>
      </c>
      <c r="AS200" s="3">
        <f>[1]节奏总纲!BE200</f>
        <v>53.481498147165112</v>
      </c>
    </row>
    <row r="201" spans="17:45" x14ac:dyDescent="0.2">
      <c r="Q201" s="3">
        <v>198</v>
      </c>
      <c r="R201" s="3">
        <f>[1]节奏总纲!AD201</f>
        <v>76.358227492534112</v>
      </c>
      <c r="S201" s="3">
        <f>[1]节奏总纲!AE201</f>
        <v>78.424420800876163</v>
      </c>
      <c r="T201" s="3">
        <f>[1]节奏总纲!AF201</f>
        <v>81.388656279337198</v>
      </c>
      <c r="U201" s="3">
        <f>[1]节奏总纲!AG201</f>
        <v>85.899101567595565</v>
      </c>
      <c r="V201" s="3">
        <f>[1]节奏总纲!AH201</f>
        <v>95.367832141957777</v>
      </c>
      <c r="AN201" s="3">
        <v>198</v>
      </c>
      <c r="AO201" s="3">
        <f>[1]节奏总纲!BA201</f>
        <v>42.618414551489408</v>
      </c>
      <c r="AP201" s="3">
        <f>[1]节奏总纲!BB201</f>
        <v>44.132549776504064</v>
      </c>
      <c r="AQ201" s="3">
        <f>[1]节奏总纲!BC201</f>
        <v>46.079770001861057</v>
      </c>
      <c r="AR201" s="3">
        <f>[1]节奏总纲!BD201</f>
        <v>48.819774747187417</v>
      </c>
      <c r="AS201" s="3">
        <f>[1]节奏总纲!BE201</f>
        <v>53.515962420198605</v>
      </c>
    </row>
    <row r="202" spans="17:45" x14ac:dyDescent="0.2">
      <c r="Q202" s="3">
        <v>199</v>
      </c>
      <c r="R202" s="3">
        <f>[1]节奏总纲!AD202</f>
        <v>76.430041330048923</v>
      </c>
      <c r="S202" s="3">
        <f>[1]节奏总纲!AE202</f>
        <v>78.495666213746148</v>
      </c>
      <c r="T202" s="3">
        <f>[1]节奏总纲!AF202</f>
        <v>81.461629666251454</v>
      </c>
      <c r="U202" s="3">
        <f>[1]节奏总纲!AG202</f>
        <v>85.97145732939741</v>
      </c>
      <c r="V202" s="3">
        <f>[1]节奏总纲!AH202</f>
        <v>95.439182812761885</v>
      </c>
      <c r="AN202" s="3">
        <v>199</v>
      </c>
      <c r="AO202" s="3">
        <f>[1]节奏总纲!BA202</f>
        <v>42.653127306416472</v>
      </c>
      <c r="AP202" s="3">
        <f>[1]节奏总纲!BB202</f>
        <v>44.164869084383938</v>
      </c>
      <c r="AQ202" s="3">
        <f>[1]节奏总纲!BC202</f>
        <v>46.111876739892267</v>
      </c>
      <c r="AR202" s="3">
        <f>[1]节奏总纲!BD202</f>
        <v>48.855667747006656</v>
      </c>
      <c r="AS202" s="3">
        <f>[1]节奏总纲!BE202</f>
        <v>53.55042669323209</v>
      </c>
    </row>
    <row r="203" spans="17:45" x14ac:dyDescent="0.2">
      <c r="Q203" s="3">
        <v>200</v>
      </c>
      <c r="R203" s="3">
        <f>[1]节奏总纲!AD203</f>
        <v>76.501855167563733</v>
      </c>
      <c r="S203" s="3">
        <f>[1]节奏总纲!AE203</f>
        <v>78.566911626616118</v>
      </c>
      <c r="T203" s="3">
        <f>[1]节奏总纲!AF203</f>
        <v>81.534603053165696</v>
      </c>
      <c r="U203" s="3">
        <f>[1]节奏总纲!AG203</f>
        <v>86.045919706798657</v>
      </c>
      <c r="V203" s="3">
        <f>[1]节奏总纲!AH203</f>
        <v>95.510533483565979</v>
      </c>
      <c r="AN203" s="3">
        <v>200</v>
      </c>
      <c r="AO203" s="3">
        <f>[1]节奏总纲!BA203</f>
        <v>42.687840061343536</v>
      </c>
      <c r="AP203" s="3">
        <f>[1]节奏总纲!BB203</f>
        <v>44.197188392263818</v>
      </c>
      <c r="AQ203" s="3">
        <f>[1]节奏总纲!BC203</f>
        <v>46.143983477923484</v>
      </c>
      <c r="AR203" s="3">
        <f>[1]节奏总纲!BD203</f>
        <v>48.891560746825888</v>
      </c>
      <c r="AS203" s="3">
        <f>[1]节奏总纲!BE203</f>
        <v>53.584890966265583</v>
      </c>
    </row>
    <row r="204" spans="17:45" x14ac:dyDescent="0.2">
      <c r="Q204" s="3">
        <v>201</v>
      </c>
      <c r="R204" s="3">
        <f>[1]节奏总纲!AD204</f>
        <v>76.573669005078543</v>
      </c>
      <c r="S204" s="3">
        <f>[1]节奏总纲!AE204</f>
        <v>78.638157039486103</v>
      </c>
      <c r="T204" s="3">
        <f>[1]节奏总纲!AF204</f>
        <v>81.607576440079953</v>
      </c>
      <c r="U204" s="3">
        <f>[1]节奏总纲!AG204</f>
        <v>86.121754469336281</v>
      </c>
      <c r="V204" s="3">
        <f>[1]节奏总纲!AH204</f>
        <v>95.581884154370087</v>
      </c>
      <c r="AN204" s="3">
        <v>201</v>
      </c>
      <c r="AO204" s="3">
        <f>[1]节奏总纲!BA204</f>
        <v>42.7225528162706</v>
      </c>
      <c r="AP204" s="3">
        <f>[1]节奏总纲!BB204</f>
        <v>44.229507700143699</v>
      </c>
      <c r="AQ204" s="3">
        <f>[1]节奏总纲!BC204</f>
        <v>46.176090215954694</v>
      </c>
      <c r="AR204" s="3">
        <f>[1]节奏总纲!BD204</f>
        <v>48.927453746645128</v>
      </c>
      <c r="AS204" s="3">
        <f>[1]节奏总纲!BE204</f>
        <v>53.619355239299068</v>
      </c>
    </row>
    <row r="205" spans="17:45" x14ac:dyDescent="0.2">
      <c r="Q205" s="3">
        <v>202</v>
      </c>
      <c r="R205" s="3">
        <f>[1]节奏总纲!AD205</f>
        <v>76.645482842593353</v>
      </c>
      <c r="S205" s="3">
        <f>[1]节奏总纲!AE205</f>
        <v>78.709402452356088</v>
      </c>
      <c r="T205" s="3">
        <f>[1]节奏总纲!AF205</f>
        <v>81.680549826994209</v>
      </c>
      <c r="U205" s="3">
        <f>[1]节奏总纲!AG205</f>
        <v>86.197589231873891</v>
      </c>
      <c r="V205" s="3">
        <f>[1]节奏总纲!AH205</f>
        <v>95.653234825174181</v>
      </c>
      <c r="AN205" s="3">
        <v>202</v>
      </c>
      <c r="AO205" s="3">
        <f>[1]节奏总纲!BA205</f>
        <v>42.757265571197664</v>
      </c>
      <c r="AP205" s="3">
        <f>[1]节奏总纲!BB205</f>
        <v>44.261827008023573</v>
      </c>
      <c r="AQ205" s="3">
        <f>[1]节奏总纲!BC205</f>
        <v>46.208196953985905</v>
      </c>
      <c r="AR205" s="3">
        <f>[1]节奏总纲!BD205</f>
        <v>48.96334674646436</v>
      </c>
      <c r="AS205" s="3">
        <f>[1]节奏总纲!BE205</f>
        <v>53.653819512332554</v>
      </c>
    </row>
    <row r="206" spans="17:45" x14ac:dyDescent="0.2">
      <c r="Q206" s="3">
        <v>203</v>
      </c>
      <c r="R206" s="3">
        <f>[1]节奏总纲!AD206</f>
        <v>76.717296680108163</v>
      </c>
      <c r="S206" s="3">
        <f>[1]节奏总纲!AE206</f>
        <v>78.780647865226058</v>
      </c>
      <c r="T206" s="3">
        <f>[1]节奏总纲!AF206</f>
        <v>81.753523213908451</v>
      </c>
      <c r="U206" s="3">
        <f>[1]节奏总纲!AG206</f>
        <v>86.273423994411502</v>
      </c>
      <c r="V206" s="3">
        <f>[1]节奏总纲!AH206</f>
        <v>95.724585495978289</v>
      </c>
      <c r="AN206" s="3">
        <v>203</v>
      </c>
      <c r="AO206" s="3">
        <f>[1]节奏总纲!BA206</f>
        <v>42.791978326124728</v>
      </c>
      <c r="AP206" s="3">
        <f>[1]节奏总纲!BB206</f>
        <v>44.294146315903454</v>
      </c>
      <c r="AQ206" s="3">
        <f>[1]节奏总纲!BC206</f>
        <v>46.240303692017122</v>
      </c>
      <c r="AR206" s="3">
        <f>[1]节奏总纲!BD206</f>
        <v>48.9992397462836</v>
      </c>
      <c r="AS206" s="3">
        <f>[1]节奏总纲!BE206</f>
        <v>53.688283785366046</v>
      </c>
    </row>
    <row r="207" spans="17:45" x14ac:dyDescent="0.2">
      <c r="Q207" s="3">
        <v>204</v>
      </c>
      <c r="R207" s="3">
        <f>[1]节奏总纲!AD207</f>
        <v>76.789110517622973</v>
      </c>
      <c r="S207" s="3">
        <f>[1]节奏总纲!AE207</f>
        <v>78.851893278096043</v>
      </c>
      <c r="T207" s="3">
        <f>[1]节奏总纲!AF207</f>
        <v>81.826496600822708</v>
      </c>
      <c r="U207" s="3">
        <f>[1]节奏总纲!AG207</f>
        <v>86.349258756949112</v>
      </c>
      <c r="V207" s="3">
        <f>[1]节奏总纲!AH207</f>
        <v>95.795936166782383</v>
      </c>
      <c r="AN207" s="3">
        <v>204</v>
      </c>
      <c r="AO207" s="3">
        <f>[1]节奏总纲!BA207</f>
        <v>42.826691081051791</v>
      </c>
      <c r="AP207" s="3">
        <f>[1]节奏总纲!BB207</f>
        <v>44.326465623783335</v>
      </c>
      <c r="AQ207" s="3">
        <f>[1]节奏总纲!BC207</f>
        <v>46.272410430048332</v>
      </c>
      <c r="AR207" s="3">
        <f>[1]节奏总纲!BD207</f>
        <v>49.030333272797542</v>
      </c>
      <c r="AS207" s="3">
        <f>[1]节奏总纲!BE207</f>
        <v>53.722748058399532</v>
      </c>
    </row>
    <row r="208" spans="17:45" x14ac:dyDescent="0.2">
      <c r="Q208" s="3">
        <v>205</v>
      </c>
      <c r="R208" s="3">
        <f>[1]节奏总纲!AD208</f>
        <v>76.860924355137783</v>
      </c>
      <c r="S208" s="3">
        <f>[1]节奏总纲!AE208</f>
        <v>78.923138690966013</v>
      </c>
      <c r="T208" s="3">
        <f>[1]节奏总纲!AF208</f>
        <v>81.899469987736964</v>
      </c>
      <c r="U208" s="3">
        <f>[1]节奏总纲!AG208</f>
        <v>86.425093519486722</v>
      </c>
      <c r="V208" s="3">
        <f>[1]节奏总纲!AH208</f>
        <v>95.867286837586477</v>
      </c>
      <c r="AN208" s="3">
        <v>205</v>
      </c>
      <c r="AO208" s="3">
        <f>[1]节奏总纲!BA208</f>
        <v>42.861403835978855</v>
      </c>
      <c r="AP208" s="3">
        <f>[1]节奏总纲!BB208</f>
        <v>44.358784931663209</v>
      </c>
      <c r="AQ208" s="3">
        <f>[1]节奏总纲!BC208</f>
        <v>46.304517168079542</v>
      </c>
      <c r="AR208" s="3">
        <f>[1]节奏总纲!BD208</f>
        <v>49.061322941292346</v>
      </c>
      <c r="AS208" s="3">
        <f>[1]节奏总纲!BE208</f>
        <v>53.757212331433024</v>
      </c>
    </row>
    <row r="209" spans="17:45" x14ac:dyDescent="0.2">
      <c r="Q209" s="3">
        <v>206</v>
      </c>
      <c r="R209" s="3">
        <f>[1]节奏总纲!AD209</f>
        <v>76.932738192652593</v>
      </c>
      <c r="S209" s="3">
        <f>[1]节奏总纲!AE209</f>
        <v>78.994384103835998</v>
      </c>
      <c r="T209" s="3">
        <f>[1]节奏总纲!AF209</f>
        <v>81.972443374651206</v>
      </c>
      <c r="U209" s="3">
        <f>[1]节奏总纲!AG209</f>
        <v>86.500928282024347</v>
      </c>
      <c r="V209" s="3">
        <f>[1]节奏总纲!AH209</f>
        <v>95.938637508390585</v>
      </c>
      <c r="AN209" s="3">
        <v>206</v>
      </c>
      <c r="AO209" s="3">
        <f>[1]节奏总纲!BA209</f>
        <v>42.896116590905919</v>
      </c>
      <c r="AP209" s="3">
        <f>[1]节奏总纲!BB209</f>
        <v>44.39110423954309</v>
      </c>
      <c r="AQ209" s="3">
        <f>[1]节奏总纲!BC209</f>
        <v>46.336623906110759</v>
      </c>
      <c r="AR209" s="3">
        <f>[1]节奏总纲!BD209</f>
        <v>49.09231260978715</v>
      </c>
      <c r="AS209" s="3">
        <f>[1]节奏总纲!BE209</f>
        <v>53.79167660446651</v>
      </c>
    </row>
    <row r="210" spans="17:45" x14ac:dyDescent="0.2">
      <c r="Q210" s="3">
        <v>207</v>
      </c>
      <c r="R210" s="3">
        <f>[1]节奏总纲!AD210</f>
        <v>77.004247194324648</v>
      </c>
      <c r="S210" s="3">
        <f>[1]节奏总纲!AE210</f>
        <v>79.061386416569832</v>
      </c>
      <c r="T210" s="3">
        <f>[1]节奏总纲!AF210</f>
        <v>82.041007317281839</v>
      </c>
      <c r="U210" s="3">
        <f>[1]节奏总纲!AG210</f>
        <v>86.576763044561957</v>
      </c>
      <c r="V210" s="3">
        <f>[1]节奏总纲!AH210</f>
        <v>96.008512635801992</v>
      </c>
      <c r="AN210" s="3">
        <v>207</v>
      </c>
      <c r="AO210" s="3">
        <f>[1]节奏总纲!BA210</f>
        <v>42.930829345832983</v>
      </c>
      <c r="AP210" s="3">
        <f>[1]节奏总纲!BB210</f>
        <v>44.423423547422971</v>
      </c>
      <c r="AQ210" s="3">
        <f>[1]节奏总纲!BC210</f>
        <v>46.368730644141969</v>
      </c>
      <c r="AR210" s="3">
        <f>[1]节奏总纲!BD210</f>
        <v>49.123302278281955</v>
      </c>
      <c r="AS210" s="3">
        <f>[1]节奏总纲!BE210</f>
        <v>53.826140877499995</v>
      </c>
    </row>
    <row r="211" spans="17:45" x14ac:dyDescent="0.2">
      <c r="Q211" s="3">
        <v>208</v>
      </c>
      <c r="R211" s="3">
        <f>[1]节奏总纲!AD211</f>
        <v>77.07125187397483</v>
      </c>
      <c r="S211" s="3">
        <f>[1]节奏总纲!AE211</f>
        <v>79.128025648620252</v>
      </c>
      <c r="T211" s="3">
        <f>[1]节奏总纲!AF211</f>
        <v>82.106895829081836</v>
      </c>
      <c r="U211" s="3">
        <f>[1]节奏总纲!AG211</f>
        <v>86.652597807099568</v>
      </c>
      <c r="V211" s="3">
        <f>[1]节奏总纲!AH211</f>
        <v>96.069322745727362</v>
      </c>
      <c r="AN211" s="3">
        <v>208</v>
      </c>
      <c r="AO211" s="3">
        <f>[1]节奏总纲!BA211</f>
        <v>42.965542100760054</v>
      </c>
      <c r="AP211" s="3">
        <f>[1]节奏总纲!BB211</f>
        <v>44.455742855302844</v>
      </c>
      <c r="AQ211" s="3">
        <f>[1]节奏总纲!BC211</f>
        <v>46.400837382173179</v>
      </c>
      <c r="AR211" s="3">
        <f>[1]节奏总纲!BD211</f>
        <v>49.154291946776759</v>
      </c>
      <c r="AS211" s="3">
        <f>[1]节奏总纲!BE211</f>
        <v>53.860605150533488</v>
      </c>
    </row>
    <row r="212" spans="17:45" x14ac:dyDescent="0.2">
      <c r="Q212" s="3">
        <v>209</v>
      </c>
      <c r="R212" s="3">
        <f>[1]节奏总纲!AD212</f>
        <v>77.138256553625013</v>
      </c>
      <c r="S212" s="3">
        <f>[1]节奏总纲!AE212</f>
        <v>79.194664880670672</v>
      </c>
      <c r="T212" s="3">
        <f>[1]节奏总纲!AF212</f>
        <v>82.172784340881819</v>
      </c>
      <c r="U212" s="3">
        <f>[1]节奏总纲!AG212</f>
        <v>86.728432569637178</v>
      </c>
      <c r="V212" s="3">
        <f>[1]节奏总纲!AH212</f>
        <v>96.130132855652732</v>
      </c>
      <c r="AN212" s="3">
        <v>209</v>
      </c>
      <c r="AO212" s="3">
        <f>[1]节奏总纲!BA212</f>
        <v>43.000219942361319</v>
      </c>
      <c r="AP212" s="3">
        <f>[1]节奏总纲!BB212</f>
        <v>44.488062163182725</v>
      </c>
      <c r="AQ212" s="3">
        <f>[1]节奏总纲!BC212</f>
        <v>46.432944120204397</v>
      </c>
      <c r="AR212" s="3">
        <f>[1]节奏总纲!BD212</f>
        <v>49.18528161527157</v>
      </c>
      <c r="AS212" s="3">
        <f>[1]节奏总纲!BE212</f>
        <v>53.895069423566973</v>
      </c>
    </row>
    <row r="213" spans="17:45" x14ac:dyDescent="0.2">
      <c r="Q213" s="3">
        <v>210</v>
      </c>
      <c r="R213" s="3">
        <f>[1]节奏总纲!AD213</f>
        <v>77.205261233275195</v>
      </c>
      <c r="S213" s="3">
        <f>[1]节奏总纲!AE213</f>
        <v>79.261304112721092</v>
      </c>
      <c r="T213" s="3">
        <f>[1]节奏总纲!AF213</f>
        <v>82.238672852681816</v>
      </c>
      <c r="U213" s="3">
        <f>[1]节奏总纲!AG213</f>
        <v>86.804267332174788</v>
      </c>
      <c r="V213" s="3">
        <f>[1]节奏总纲!AH213</f>
        <v>96.190942965578103</v>
      </c>
      <c r="AN213" s="3">
        <v>210</v>
      </c>
      <c r="AO213" s="3">
        <f>[1]节奏总纲!BA213</f>
        <v>43.030177309109042</v>
      </c>
      <c r="AP213" s="3">
        <f>[1]节奏总纲!BB213</f>
        <v>44.520381471062606</v>
      </c>
      <c r="AQ213" s="3">
        <f>[1]节奏总纲!BC213</f>
        <v>46.465050858235607</v>
      </c>
      <c r="AR213" s="3">
        <f>[1]节奏总纲!BD213</f>
        <v>49.216271283766375</v>
      </c>
      <c r="AS213" s="3">
        <f>[1]节奏总纲!BE213</f>
        <v>53.929533696600465</v>
      </c>
    </row>
    <row r="214" spans="17:45" x14ac:dyDescent="0.2">
      <c r="Q214" s="3">
        <v>211</v>
      </c>
      <c r="R214" s="3">
        <f>[1]节奏总纲!AD214</f>
        <v>77.272265912925377</v>
      </c>
      <c r="S214" s="3">
        <f>[1]节奏总纲!AE214</f>
        <v>79.327943344771512</v>
      </c>
      <c r="T214" s="3">
        <f>[1]节奏总纲!AF214</f>
        <v>82.304561364481813</v>
      </c>
      <c r="U214" s="3">
        <f>[1]节奏总纲!AG214</f>
        <v>86.880102094712413</v>
      </c>
      <c r="V214" s="3">
        <f>[1]节奏总纲!AH214</f>
        <v>96.251753075503458</v>
      </c>
      <c r="AN214" s="3">
        <v>211</v>
      </c>
      <c r="AO214" s="3">
        <f>[1]节奏总纲!BA214</f>
        <v>43.060134675856759</v>
      </c>
      <c r="AP214" s="3">
        <f>[1]节奏总纲!BB214</f>
        <v>44.55270077894248</v>
      </c>
      <c r="AQ214" s="3">
        <f>[1]节奏总纲!BC214</f>
        <v>46.497157596266817</v>
      </c>
      <c r="AR214" s="3">
        <f>[1]节奏总纲!BD214</f>
        <v>49.247260952261179</v>
      </c>
      <c r="AS214" s="3">
        <f>[1]节奏总纲!BE214</f>
        <v>53.963997969633951</v>
      </c>
    </row>
    <row r="215" spans="17:45" x14ac:dyDescent="0.2">
      <c r="Q215" s="3">
        <v>212</v>
      </c>
      <c r="R215" s="3">
        <f>[1]节奏总纲!AD215</f>
        <v>77.339270592575559</v>
      </c>
      <c r="S215" s="3">
        <f>[1]节奏总纲!AE215</f>
        <v>79.394582576821932</v>
      </c>
      <c r="T215" s="3">
        <f>[1]节奏总纲!AF215</f>
        <v>82.370449876281796</v>
      </c>
      <c r="U215" s="3">
        <f>[1]节奏总纲!AG215</f>
        <v>86.955936857250023</v>
      </c>
      <c r="V215" s="3">
        <f>[1]节奏总纲!AH215</f>
        <v>96.312563185428829</v>
      </c>
      <c r="AN215" s="3">
        <v>212</v>
      </c>
      <c r="AO215" s="3">
        <f>[1]节奏总纲!BA215</f>
        <v>43.090092042604475</v>
      </c>
      <c r="AP215" s="3">
        <f>[1]节奏总纲!BB215</f>
        <v>44.585020086822361</v>
      </c>
      <c r="AQ215" s="3">
        <f>[1]节奏总纲!BC215</f>
        <v>46.529264334298034</v>
      </c>
      <c r="AR215" s="3">
        <f>[1]节奏总纲!BD215</f>
        <v>49.278250620755983</v>
      </c>
      <c r="AS215" s="3">
        <f>[1]节奏总纲!BE215</f>
        <v>53.998462242667436</v>
      </c>
    </row>
    <row r="216" spans="17:45" x14ac:dyDescent="0.2">
      <c r="Q216" s="3">
        <v>213</v>
      </c>
      <c r="R216" s="3">
        <f>[1]节奏总纲!AD216</f>
        <v>77.406275272225741</v>
      </c>
      <c r="S216" s="3">
        <f>[1]节奏总纲!AE216</f>
        <v>79.461221808872352</v>
      </c>
      <c r="T216" s="3">
        <f>[1]节奏总纲!AF216</f>
        <v>82.436338388081793</v>
      </c>
      <c r="U216" s="3">
        <f>[1]节奏总纲!AG216</f>
        <v>87.031203567981635</v>
      </c>
      <c r="V216" s="3">
        <f>[1]节奏总纲!AH216</f>
        <v>96.373373295354199</v>
      </c>
      <c r="AN216" s="3">
        <v>213</v>
      </c>
      <c r="AO216" s="3">
        <f>[1]节奏总纲!BA216</f>
        <v>43.120049409352191</v>
      </c>
      <c r="AP216" s="3">
        <f>[1]节奏总纲!BB216</f>
        <v>44.617339394702242</v>
      </c>
      <c r="AQ216" s="3">
        <f>[1]节奏总纲!BC216</f>
        <v>46.561371072329244</v>
      </c>
      <c r="AR216" s="3">
        <f>[1]节奏总纲!BD216</f>
        <v>49.309240289250788</v>
      </c>
      <c r="AS216" s="3">
        <f>[1]节奏总纲!BE216</f>
        <v>54.028437871105552</v>
      </c>
    </row>
    <row r="217" spans="17:45" x14ac:dyDescent="0.2">
      <c r="Q217" s="3">
        <v>214</v>
      </c>
      <c r="R217" s="3">
        <f>[1]节奏总纲!AD217</f>
        <v>77.473279951875909</v>
      </c>
      <c r="S217" s="3">
        <f>[1]节奏总纲!AE217</f>
        <v>79.527861040922772</v>
      </c>
      <c r="T217" s="3">
        <f>[1]节奏总纲!AF217</f>
        <v>82.502226899881776</v>
      </c>
      <c r="U217" s="3">
        <f>[1]节奏总纲!AG217</f>
        <v>87.10568246405397</v>
      </c>
      <c r="V217" s="3">
        <f>[1]节奏总纲!AH217</f>
        <v>96.434183405279569</v>
      </c>
      <c r="AN217" s="3">
        <v>214</v>
      </c>
      <c r="AO217" s="3">
        <f>[1]节奏总纲!BA217</f>
        <v>43.150006776099914</v>
      </c>
      <c r="AP217" s="3">
        <f>[1]节奏总纲!BB217</f>
        <v>44.649658702582116</v>
      </c>
      <c r="AQ217" s="3">
        <f>[1]节奏总纲!BC217</f>
        <v>46.593477810360454</v>
      </c>
      <c r="AR217" s="3">
        <f>[1]节奏总纲!BD217</f>
        <v>49.340229957745592</v>
      </c>
      <c r="AS217" s="3">
        <f>[1]节奏总纲!BE217</f>
        <v>54.058203867701586</v>
      </c>
    </row>
    <row r="218" spans="17:45" x14ac:dyDescent="0.2">
      <c r="Q218" s="3">
        <v>215</v>
      </c>
      <c r="R218" s="3">
        <f>[1]节奏总纲!AD218</f>
        <v>77.540284631526092</v>
      </c>
      <c r="S218" s="3">
        <f>[1]节奏总纲!AE218</f>
        <v>79.594500272973193</v>
      </c>
      <c r="T218" s="3">
        <f>[1]节奏总纲!AF218</f>
        <v>82.568115411681774</v>
      </c>
      <c r="U218" s="3">
        <f>[1]节奏总纲!AG218</f>
        <v>87.180161360126306</v>
      </c>
      <c r="V218" s="3">
        <f>[1]节奏总纲!AH218</f>
        <v>96.494993515204939</v>
      </c>
      <c r="AN218" s="3">
        <v>215</v>
      </c>
      <c r="AO218" s="3">
        <f>[1]节奏总纲!BA218</f>
        <v>43.179964142847631</v>
      </c>
      <c r="AP218" s="3">
        <f>[1]节奏总纲!BB218</f>
        <v>44.681978010461997</v>
      </c>
      <c r="AQ218" s="3">
        <f>[1]节奏总纲!BC218</f>
        <v>46.625584548391664</v>
      </c>
      <c r="AR218" s="3">
        <f>[1]节奏总纲!BD218</f>
        <v>49.371219626240396</v>
      </c>
      <c r="AS218" s="3">
        <f>[1]节奏总纲!BE218</f>
        <v>54.087969864297619</v>
      </c>
    </row>
    <row r="219" spans="17:45" x14ac:dyDescent="0.2">
      <c r="Q219" s="3">
        <v>216</v>
      </c>
      <c r="R219" s="3">
        <f>[1]节奏总纲!AD219</f>
        <v>77.607289311176274</v>
      </c>
      <c r="S219" s="3">
        <f>[1]节奏总纲!AE219</f>
        <v>79.661139505023613</v>
      </c>
      <c r="T219" s="3">
        <f>[1]节奏总纲!AF219</f>
        <v>82.634003923481771</v>
      </c>
      <c r="U219" s="3">
        <f>[1]节奏总纲!AG219</f>
        <v>87.254640256198641</v>
      </c>
      <c r="V219" s="3">
        <f>[1]节奏总纲!AH219</f>
        <v>96.555803625130309</v>
      </c>
      <c r="AN219" s="3">
        <v>216</v>
      </c>
      <c r="AO219" s="3">
        <f>[1]节奏总纲!BA219</f>
        <v>43.209921509595347</v>
      </c>
      <c r="AP219" s="3">
        <f>[1]节奏总纲!BB219</f>
        <v>44.71429731834187</v>
      </c>
      <c r="AQ219" s="3">
        <f>[1]节奏总纲!BC219</f>
        <v>46.657691286422882</v>
      </c>
      <c r="AR219" s="3">
        <f>[1]节奏总纲!BD219</f>
        <v>49.402209294735208</v>
      </c>
      <c r="AS219" s="3">
        <f>[1]节奏总纲!BE219</f>
        <v>54.117735860893646</v>
      </c>
    </row>
    <row r="220" spans="17:45" x14ac:dyDescent="0.2">
      <c r="Q220" s="3">
        <v>217</v>
      </c>
      <c r="R220" s="3">
        <f>[1]节奏总纲!AD220</f>
        <v>77.674293990826456</v>
      </c>
      <c r="S220" s="3">
        <f>[1]节奏总纲!AE220</f>
        <v>79.727778737074033</v>
      </c>
      <c r="T220" s="3">
        <f>[1]节奏总纲!AF220</f>
        <v>82.699892435281754</v>
      </c>
      <c r="U220" s="3">
        <f>[1]节奏总纲!AG220</f>
        <v>87.329119152270991</v>
      </c>
      <c r="V220" s="3">
        <f>[1]节奏总纲!AH220</f>
        <v>96.61661373505568</v>
      </c>
      <c r="AN220" s="3">
        <v>217</v>
      </c>
      <c r="AO220" s="3">
        <f>[1]节奏总纲!BA220</f>
        <v>43.239878876343063</v>
      </c>
      <c r="AP220" s="3">
        <f>[1]节奏总纲!BB220</f>
        <v>44.746616626221751</v>
      </c>
      <c r="AQ220" s="3">
        <f>[1]节奏总纲!BC220</f>
        <v>46.689798024454092</v>
      </c>
      <c r="AR220" s="3">
        <f>[1]节奏总纲!BD220</f>
        <v>49.433198963230012</v>
      </c>
      <c r="AS220" s="3">
        <f>[1]节奏总纲!BE220</f>
        <v>54.147501857489679</v>
      </c>
    </row>
    <row r="221" spans="17:45" x14ac:dyDescent="0.2">
      <c r="Q221" s="3">
        <v>218</v>
      </c>
      <c r="R221" s="3">
        <f>[1]节奏总纲!AD221</f>
        <v>77.741298670476638</v>
      </c>
      <c r="S221" s="3">
        <f>[1]节奏总纲!AE221</f>
        <v>79.794417969124453</v>
      </c>
      <c r="T221" s="3">
        <f>[1]节奏总纲!AF221</f>
        <v>82.765780947081751</v>
      </c>
      <c r="U221" s="3">
        <f>[1]节奏总纲!AG221</f>
        <v>87.403598048343326</v>
      </c>
      <c r="V221" s="3">
        <f>[1]节奏总纲!AH221</f>
        <v>96.67742384498105</v>
      </c>
      <c r="AN221" s="3">
        <v>218</v>
      </c>
      <c r="AO221" s="3">
        <f>[1]节奏总纲!BA221</f>
        <v>43.269836243090786</v>
      </c>
      <c r="AP221" s="3">
        <f>[1]节奏总纲!BB221</f>
        <v>44.778935934101632</v>
      </c>
      <c r="AQ221" s="3">
        <f>[1]节奏总纲!BC221</f>
        <v>46.721904762485302</v>
      </c>
      <c r="AR221" s="3">
        <f>[1]节奏总纲!BD221</f>
        <v>49.464188631724817</v>
      </c>
      <c r="AS221" s="3">
        <f>[1]节奏总纲!BE221</f>
        <v>54.177267854085706</v>
      </c>
    </row>
    <row r="222" spans="17:45" x14ac:dyDescent="0.2">
      <c r="Q222" s="3">
        <v>219</v>
      </c>
      <c r="R222" s="3">
        <f>[1]节奏总纲!AD222</f>
        <v>77.80830335012682</v>
      </c>
      <c r="S222" s="3">
        <f>[1]节奏总纲!AE222</f>
        <v>79.861057201174873</v>
      </c>
      <c r="T222" s="3">
        <f>[1]节奏总纲!AF222</f>
        <v>82.831669458881734</v>
      </c>
      <c r="U222" s="3">
        <f>[1]节奏总纲!AG222</f>
        <v>87.478076944415662</v>
      </c>
      <c r="V222" s="3">
        <f>[1]节奏总纲!AH222</f>
        <v>96.73823395490642</v>
      </c>
      <c r="AN222" s="3">
        <v>219</v>
      </c>
      <c r="AO222" s="3">
        <f>[1]节奏总纲!BA222</f>
        <v>43.299793609838503</v>
      </c>
      <c r="AP222" s="3">
        <f>[1]节奏总纲!BB222</f>
        <v>44.811255241981506</v>
      </c>
      <c r="AQ222" s="3">
        <f>[1]节奏总纲!BC222</f>
        <v>46.754011500516519</v>
      </c>
      <c r="AR222" s="3">
        <f>[1]节奏总纲!BD222</f>
        <v>49.495178300219621</v>
      </c>
      <c r="AS222" s="3">
        <f>[1]节奏总纲!BE222</f>
        <v>54.207033850681739</v>
      </c>
    </row>
    <row r="223" spans="17:45" x14ac:dyDescent="0.2">
      <c r="Q223" s="3">
        <v>220</v>
      </c>
      <c r="R223" s="3">
        <f>[1]节奏总纲!AD223</f>
        <v>77.875308029777003</v>
      </c>
      <c r="S223" s="3">
        <f>[1]节奏总纲!AE223</f>
        <v>79.927696433225293</v>
      </c>
      <c r="T223" s="3">
        <f>[1]节奏总纲!AF223</f>
        <v>82.897557970681731</v>
      </c>
      <c r="U223" s="3">
        <f>[1]节奏总纲!AG223</f>
        <v>87.552555840488012</v>
      </c>
      <c r="V223" s="3">
        <f>[1]节奏总纲!AH223</f>
        <v>96.79904406483179</v>
      </c>
      <c r="AN223" s="3">
        <v>220</v>
      </c>
      <c r="AO223" s="3">
        <f>[1]节奏总纲!BA223</f>
        <v>43.329750976586219</v>
      </c>
      <c r="AP223" s="3">
        <f>[1]节奏总纲!BB223</f>
        <v>44.843574549861387</v>
      </c>
      <c r="AQ223" s="3">
        <f>[1]节奏总纲!BC223</f>
        <v>46.786118238547729</v>
      </c>
      <c r="AR223" s="3">
        <f>[1]节奏总纲!BD223</f>
        <v>49.526167968714425</v>
      </c>
      <c r="AS223" s="3">
        <f>[1]节奏总纲!BE223</f>
        <v>54.236799847277773</v>
      </c>
    </row>
    <row r="224" spans="17:45" x14ac:dyDescent="0.2">
      <c r="Q224" s="3">
        <v>221</v>
      </c>
      <c r="R224" s="3">
        <f>[1]节奏总纲!AD224</f>
        <v>77.942312709427185</v>
      </c>
      <c r="S224" s="3">
        <f>[1]节奏总纲!AE224</f>
        <v>79.994335665275713</v>
      </c>
      <c r="T224" s="3">
        <f>[1]节奏总纲!AF224</f>
        <v>82.963446482481729</v>
      </c>
      <c r="U224" s="3">
        <f>[1]节奏总纲!AG224</f>
        <v>87.627034736560347</v>
      </c>
      <c r="V224" s="3">
        <f>[1]节奏总纲!AH224</f>
        <v>96.85985417475716</v>
      </c>
      <c r="AN224" s="3">
        <v>221</v>
      </c>
      <c r="AO224" s="3">
        <f>[1]节奏总纲!BA224</f>
        <v>43.359708343333942</v>
      </c>
      <c r="AP224" s="3">
        <f>[1]节奏总纲!BB224</f>
        <v>44.875893857741268</v>
      </c>
      <c r="AQ224" s="3">
        <f>[1]节奏总纲!BC224</f>
        <v>46.818224976578939</v>
      </c>
      <c r="AR224" s="3">
        <f>[1]节奏总纲!BD224</f>
        <v>49.55715763720923</v>
      </c>
      <c r="AS224" s="3">
        <f>[1]节奏总纲!BE224</f>
        <v>54.266565843873799</v>
      </c>
    </row>
    <row r="225" spans="17:45" x14ac:dyDescent="0.2">
      <c r="Q225" s="3">
        <v>222</v>
      </c>
      <c r="R225" s="3">
        <f>[1]节奏总纲!AD225</f>
        <v>78.008693431404168</v>
      </c>
      <c r="S225" s="3">
        <f>[1]节奏总纲!AE225</f>
        <v>80.05990507131493</v>
      </c>
      <c r="T225" s="3">
        <f>[1]节奏总纲!AF225</f>
        <v>83.028328094754301</v>
      </c>
      <c r="U225" s="3">
        <f>[1]节奏总纲!AG225</f>
        <v>87.701513632632683</v>
      </c>
      <c r="V225" s="3">
        <f>[1]节奏总纲!AH225</f>
        <v>96.920664284682516</v>
      </c>
      <c r="AN225" s="3">
        <v>222</v>
      </c>
      <c r="AO225" s="3">
        <f>[1]节奏总纲!BA225</f>
        <v>43.389665710081658</v>
      </c>
      <c r="AP225" s="3">
        <f>[1]节奏总纲!BB225</f>
        <v>44.908213165621142</v>
      </c>
      <c r="AQ225" s="3">
        <f>[1]节奏总纲!BC225</f>
        <v>46.850331714610157</v>
      </c>
      <c r="AR225" s="3">
        <f>[1]节奏总纲!BD225</f>
        <v>49.588147305704041</v>
      </c>
      <c r="AS225" s="3">
        <f>[1]节奏总纲!BE225</f>
        <v>54.296331840469833</v>
      </c>
    </row>
    <row r="226" spans="17:45" x14ac:dyDescent="0.2">
      <c r="Q226" s="3">
        <v>223</v>
      </c>
      <c r="R226" s="3">
        <f>[1]节奏总纲!AD226</f>
        <v>78.071211008105138</v>
      </c>
      <c r="S226" s="3">
        <f>[1]节奏总纲!AE226</f>
        <v>80.125375094609936</v>
      </c>
      <c r="T226" s="3">
        <f>[1]节奏总纲!AF226</f>
        <v>83.091955037632331</v>
      </c>
      <c r="U226" s="3">
        <f>[1]节奏总纲!AG226</f>
        <v>87.775992528705018</v>
      </c>
      <c r="V226" s="3">
        <f>[1]节奏总纲!AH226</f>
        <v>96.981474394607886</v>
      </c>
      <c r="AN226" s="3">
        <v>223</v>
      </c>
      <c r="AO226" s="3">
        <f>[1]节奏总纲!BA226</f>
        <v>43.419623076829374</v>
      </c>
      <c r="AP226" s="3">
        <f>[1]节奏总纲!BB226</f>
        <v>44.940532473501023</v>
      </c>
      <c r="AQ226" s="3">
        <f>[1]节奏总纲!BC226</f>
        <v>46.882438452641367</v>
      </c>
      <c r="AR226" s="3">
        <f>[1]节奏总纲!BD226</f>
        <v>49.619136974198845</v>
      </c>
      <c r="AS226" s="3">
        <f>[1]节奏总纲!BE226</f>
        <v>54.326097837065859</v>
      </c>
    </row>
    <row r="227" spans="17:45" x14ac:dyDescent="0.2">
      <c r="Q227" s="3">
        <v>224</v>
      </c>
      <c r="R227" s="3">
        <f>[1]节奏总纲!AD227</f>
        <v>78.133728584806107</v>
      </c>
      <c r="S227" s="3">
        <f>[1]节奏总纲!AE227</f>
        <v>80.190845117904942</v>
      </c>
      <c r="T227" s="3">
        <f>[1]节奏总纲!AF227</f>
        <v>83.155581980510348</v>
      </c>
      <c r="U227" s="3">
        <f>[1]节奏总纲!AG227</f>
        <v>87.850471424777368</v>
      </c>
      <c r="V227" s="3">
        <f>[1]节奏总纲!AH227</f>
        <v>97.03979962522213</v>
      </c>
      <c r="AN227" s="3">
        <v>224</v>
      </c>
      <c r="AO227" s="3">
        <f>[1]节奏总纲!BA227</f>
        <v>43.449580443577091</v>
      </c>
      <c r="AP227" s="3">
        <f>[1]节奏总纲!BB227</f>
        <v>44.972851781380903</v>
      </c>
      <c r="AQ227" s="3">
        <f>[1]节奏总纲!BC227</f>
        <v>46.914545190672577</v>
      </c>
      <c r="AR227" s="3">
        <f>[1]节奏总纲!BD227</f>
        <v>49.65012664269365</v>
      </c>
      <c r="AS227" s="3">
        <f>[1]节奏总纲!BE227</f>
        <v>54.355863833661893</v>
      </c>
    </row>
    <row r="228" spans="17:45" x14ac:dyDescent="0.2">
      <c r="Q228" s="3">
        <v>225</v>
      </c>
      <c r="R228" s="3">
        <f>[1]节奏总纲!AD228</f>
        <v>78.196246161507091</v>
      </c>
      <c r="S228" s="3">
        <f>[1]节奏总纲!AE228</f>
        <v>80.256315141199948</v>
      </c>
      <c r="T228" s="3">
        <f>[1]节奏总纲!AF228</f>
        <v>83.219208923388379</v>
      </c>
      <c r="U228" s="3">
        <f>[1]节奏总纲!AG228</f>
        <v>87.924950320849703</v>
      </c>
      <c r="V228" s="3">
        <f>[1]节奏总纲!AH228</f>
        <v>97.097036185315744</v>
      </c>
      <c r="AN228" s="3">
        <v>225</v>
      </c>
      <c r="AO228" s="3">
        <f>[1]节奏总纲!BA228</f>
        <v>43.479537810324814</v>
      </c>
      <c r="AP228" s="3">
        <f>[1]节奏总纲!BB228</f>
        <v>45.004463376644416</v>
      </c>
      <c r="AQ228" s="3">
        <f>[1]节奏总纲!BC228</f>
        <v>46.946651928703794</v>
      </c>
      <c r="AR228" s="3">
        <f>[1]节奏总纲!BD228</f>
        <v>49.681116311188454</v>
      </c>
      <c r="AS228" s="3">
        <f>[1]节奏总纲!BE228</f>
        <v>54.385629830257926</v>
      </c>
    </row>
    <row r="229" spans="17:45" x14ac:dyDescent="0.2">
      <c r="Q229" s="3">
        <v>226</v>
      </c>
      <c r="R229" s="3">
        <f>[1]节奏总纲!AD229</f>
        <v>78.25876373820806</v>
      </c>
      <c r="S229" s="3">
        <f>[1]节奏总纲!AE229</f>
        <v>80.321785164494941</v>
      </c>
      <c r="T229" s="3">
        <f>[1]节奏总纲!AF229</f>
        <v>83.282835866266396</v>
      </c>
      <c r="U229" s="3">
        <f>[1]节奏总纲!AG229</f>
        <v>87.999429216922039</v>
      </c>
      <c r="V229" s="3">
        <f>[1]节奏总纲!AH229</f>
        <v>97.154272745409358</v>
      </c>
      <c r="AN229" s="3">
        <v>226</v>
      </c>
      <c r="AO229" s="3">
        <f>[1]节奏总纲!BA229</f>
        <v>43.50949517707253</v>
      </c>
      <c r="AP229" s="3">
        <f>[1]节奏总纲!BB229</f>
        <v>45.032359480672049</v>
      </c>
      <c r="AQ229" s="3">
        <f>[1]节奏总纲!BC229</f>
        <v>46.978758666735004</v>
      </c>
      <c r="AR229" s="3">
        <f>[1]节奏总纲!BD229</f>
        <v>49.712105979683258</v>
      </c>
      <c r="AS229" s="3">
        <f>[1]节奏总纲!BE229</f>
        <v>54.415395826853953</v>
      </c>
    </row>
    <row r="230" spans="17:45" x14ac:dyDescent="0.2">
      <c r="Q230" s="3">
        <v>227</v>
      </c>
      <c r="R230" s="3">
        <f>[1]节奏总纲!AD230</f>
        <v>78.321281314909029</v>
      </c>
      <c r="S230" s="3">
        <f>[1]节奏总纲!AE230</f>
        <v>80.387255187789947</v>
      </c>
      <c r="T230" s="3">
        <f>[1]节奏总纲!AF230</f>
        <v>83.346462809144427</v>
      </c>
      <c r="U230" s="3">
        <f>[1]节奏总纲!AG230</f>
        <v>88.069378113045531</v>
      </c>
      <c r="V230" s="3">
        <f>[1]节奏总纲!AH230</f>
        <v>97.211509305502972</v>
      </c>
      <c r="AN230" s="3">
        <v>227</v>
      </c>
      <c r="AO230" s="3">
        <f>[1]节奏总纲!BA230</f>
        <v>43.539452543820246</v>
      </c>
      <c r="AP230" s="3">
        <f>[1]节奏总纲!BB230</f>
        <v>45.060255584699682</v>
      </c>
      <c r="AQ230" s="3">
        <f>[1]节奏总纲!BC230</f>
        <v>47.009379755645142</v>
      </c>
      <c r="AR230" s="3">
        <f>[1]节奏总纲!BD230</f>
        <v>49.743095648178063</v>
      </c>
      <c r="AS230" s="3">
        <f>[1]节奏总纲!BE230</f>
        <v>54.445161823449986</v>
      </c>
    </row>
    <row r="231" spans="17:45" x14ac:dyDescent="0.2">
      <c r="Q231" s="3">
        <v>228</v>
      </c>
      <c r="R231" s="3">
        <f>[1]节奏总纲!AD231</f>
        <v>78.383798891610013</v>
      </c>
      <c r="S231" s="3">
        <f>[1]节奏总纲!AE231</f>
        <v>80.452725211084953</v>
      </c>
      <c r="T231" s="3">
        <f>[1]节奏总纲!AF231</f>
        <v>83.410089752022458</v>
      </c>
      <c r="U231" s="3">
        <f>[1]节奏总纲!AG231</f>
        <v>88.139292024548126</v>
      </c>
      <c r="V231" s="3">
        <f>[1]节奏总纲!AH231</f>
        <v>97.268745865596571</v>
      </c>
      <c r="AN231" s="3">
        <v>228</v>
      </c>
      <c r="AO231" s="3">
        <f>[1]节奏总纲!BA231</f>
        <v>43.569409910567963</v>
      </c>
      <c r="AP231" s="3">
        <f>[1]节奏总纲!BB231</f>
        <v>45.088151688727308</v>
      </c>
      <c r="AQ231" s="3">
        <f>[1]节奏总纲!BC231</f>
        <v>47.037096473409001</v>
      </c>
      <c r="AR231" s="3">
        <f>[1]节奏总纲!BD231</f>
        <v>49.774085316672867</v>
      </c>
      <c r="AS231" s="3">
        <f>[1]节奏总纲!BE231</f>
        <v>54.47492782004602</v>
      </c>
    </row>
    <row r="232" spans="17:45" x14ac:dyDescent="0.2">
      <c r="Q232" s="3">
        <v>229</v>
      </c>
      <c r="R232" s="3">
        <f>[1]节奏总纲!AD232</f>
        <v>78.446316468310982</v>
      </c>
      <c r="S232" s="3">
        <f>[1]节奏总纲!AE232</f>
        <v>80.518195234379959</v>
      </c>
      <c r="T232" s="3">
        <f>[1]节奏总纲!AF232</f>
        <v>83.473716694900475</v>
      </c>
      <c r="U232" s="3">
        <f>[1]节奏总纲!AG232</f>
        <v>88.209205936050708</v>
      </c>
      <c r="V232" s="3">
        <f>[1]节奏总纲!AH232</f>
        <v>97.325982425690185</v>
      </c>
      <c r="AN232" s="3">
        <v>229</v>
      </c>
      <c r="AO232" s="3">
        <f>[1]节奏总纲!BA232</f>
        <v>43.599367277315686</v>
      </c>
      <c r="AP232" s="3">
        <f>[1]节奏总纲!BB232</f>
        <v>45.116047792754941</v>
      </c>
      <c r="AQ232" s="3">
        <f>[1]节奏总纲!BC232</f>
        <v>47.06481319117286</v>
      </c>
      <c r="AR232" s="3">
        <f>[1]节奏总纲!BD232</f>
        <v>49.805074985167678</v>
      </c>
      <c r="AS232" s="3">
        <f>[1]节奏总纲!BE232</f>
        <v>54.504693816642046</v>
      </c>
    </row>
    <row r="233" spans="17:45" x14ac:dyDescent="0.2">
      <c r="Q233" s="3">
        <v>230</v>
      </c>
      <c r="R233" s="3">
        <f>[1]节奏总纲!AD233</f>
        <v>78.508834045011952</v>
      </c>
      <c r="S233" s="3">
        <f>[1]节奏总纲!AE233</f>
        <v>80.583665257674966</v>
      </c>
      <c r="T233" s="3">
        <f>[1]节奏总纲!AF233</f>
        <v>83.537343637778505</v>
      </c>
      <c r="U233" s="3">
        <f>[1]节奏总纲!AG233</f>
        <v>88.279119847553304</v>
      </c>
      <c r="V233" s="3">
        <f>[1]节奏总纲!AH233</f>
        <v>97.383218985783799</v>
      </c>
      <c r="AN233" s="3">
        <v>230</v>
      </c>
      <c r="AO233" s="3">
        <f>[1]节奏总纲!BA233</f>
        <v>43.629324644063402</v>
      </c>
      <c r="AP233" s="3">
        <f>[1]节奏总纲!BB233</f>
        <v>45.143943896782567</v>
      </c>
      <c r="AQ233" s="3">
        <f>[1]节奏总纲!BC233</f>
        <v>47.092529908936719</v>
      </c>
      <c r="AR233" s="3">
        <f>[1]节奏总纲!BD233</f>
        <v>49.836064653662483</v>
      </c>
      <c r="AS233" s="3">
        <f>[1]节奏总纲!BE233</f>
        <v>54.53445981323808</v>
      </c>
    </row>
    <row r="234" spans="17:45" x14ac:dyDescent="0.2">
      <c r="Q234" s="3">
        <v>231</v>
      </c>
      <c r="R234" s="3">
        <f>[1]节奏总纲!AD234</f>
        <v>78.571351621712921</v>
      </c>
      <c r="S234" s="3">
        <f>[1]节奏总纲!AE234</f>
        <v>80.649135280969972</v>
      </c>
      <c r="T234" s="3">
        <f>[1]节奏总纲!AF234</f>
        <v>83.600970580656536</v>
      </c>
      <c r="U234" s="3">
        <f>[1]节奏总纲!AG234</f>
        <v>88.349033759055899</v>
      </c>
      <c r="V234" s="3">
        <f>[1]节奏总纲!AH234</f>
        <v>97.440455545877413</v>
      </c>
      <c r="AN234" s="3">
        <v>231</v>
      </c>
      <c r="AO234" s="3">
        <f>[1]节奏总纲!BA234</f>
        <v>43.659282010811118</v>
      </c>
      <c r="AP234" s="3">
        <f>[1]节奏总纲!BB234</f>
        <v>45.171840000810199</v>
      </c>
      <c r="AQ234" s="3">
        <f>[1]节奏总纲!BC234</f>
        <v>47.120246626700578</v>
      </c>
      <c r="AR234" s="3">
        <f>[1]节奏总纲!BD234</f>
        <v>49.867054322157287</v>
      </c>
      <c r="AS234" s="3">
        <f>[1]节奏总纲!BE234</f>
        <v>54.564225809834106</v>
      </c>
    </row>
    <row r="235" spans="17:45" x14ac:dyDescent="0.2">
      <c r="Q235" s="3">
        <v>232</v>
      </c>
      <c r="R235" s="3">
        <f>[1]节奏总纲!AD235</f>
        <v>78.633869198413905</v>
      </c>
      <c r="S235" s="3">
        <f>[1]节奏总纲!AE235</f>
        <v>80.714605304264978</v>
      </c>
      <c r="T235" s="3">
        <f>[1]节奏总纲!AF235</f>
        <v>83.664597523534553</v>
      </c>
      <c r="U235" s="3">
        <f>[1]节奏总纲!AG235</f>
        <v>88.418947670558495</v>
      </c>
      <c r="V235" s="3">
        <f>[1]节奏总纲!AH235</f>
        <v>97.497692105971026</v>
      </c>
      <c r="AN235" s="3">
        <v>232</v>
      </c>
      <c r="AO235" s="3">
        <f>[1]节奏总纲!BA235</f>
        <v>43.689239377558835</v>
      </c>
      <c r="AP235" s="3">
        <f>[1]节奏总纲!BB235</f>
        <v>45.199736104837825</v>
      </c>
      <c r="AQ235" s="3">
        <f>[1]节奏总纲!BC235</f>
        <v>47.147963344464429</v>
      </c>
      <c r="AR235" s="3">
        <f>[1]节奏总纲!BD235</f>
        <v>49.898043990652091</v>
      </c>
      <c r="AS235" s="3">
        <f>[1]节奏总纲!BE235</f>
        <v>54.593991806430139</v>
      </c>
    </row>
    <row r="236" spans="17:45" x14ac:dyDescent="0.2">
      <c r="Q236" s="3">
        <v>233</v>
      </c>
      <c r="R236" s="3">
        <f>[1]节奏总纲!AD236</f>
        <v>78.696386775114874</v>
      </c>
      <c r="S236" s="3">
        <f>[1]节奏总纲!AE236</f>
        <v>80.78007532755997</v>
      </c>
      <c r="T236" s="3">
        <f>[1]节奏总纲!AF236</f>
        <v>83.728224466412584</v>
      </c>
      <c r="U236" s="3">
        <f>[1]节奏总纲!AG236</f>
        <v>88.488861582061077</v>
      </c>
      <c r="V236" s="3">
        <f>[1]节奏总纲!AH236</f>
        <v>97.554928666064626</v>
      </c>
      <c r="AN236" s="3">
        <v>233</v>
      </c>
      <c r="AO236" s="3">
        <f>[1]节奏总纲!BA236</f>
        <v>43.719196744306558</v>
      </c>
      <c r="AP236" s="3">
        <f>[1]节奏总纲!BB236</f>
        <v>45.227632208865458</v>
      </c>
      <c r="AQ236" s="3">
        <f>[1]节奏总纲!BC236</f>
        <v>47.175680062228288</v>
      </c>
      <c r="AR236" s="3">
        <f>[1]节奏总纲!BD236</f>
        <v>49.929033659146896</v>
      </c>
      <c r="AS236" s="3">
        <f>[1]节奏总纲!BE236</f>
        <v>54.623757803026173</v>
      </c>
    </row>
    <row r="237" spans="17:45" x14ac:dyDescent="0.2">
      <c r="Q237" s="3">
        <v>234</v>
      </c>
      <c r="R237" s="3">
        <f>[1]节奏总纲!AD237</f>
        <v>78.758904351815843</v>
      </c>
      <c r="S237" s="3">
        <f>[1]节奏总纲!AE237</f>
        <v>80.845545350854977</v>
      </c>
      <c r="T237" s="3">
        <f>[1]节奏总纲!AF237</f>
        <v>83.791851409290615</v>
      </c>
      <c r="U237" s="3">
        <f>[1]节奏总纲!AG237</f>
        <v>88.558775493563672</v>
      </c>
      <c r="V237" s="3">
        <f>[1]节奏总纲!AH237</f>
        <v>97.61216522615824</v>
      </c>
      <c r="AN237" s="3">
        <v>234</v>
      </c>
      <c r="AO237" s="3">
        <f>[1]节奏总纲!BA237</f>
        <v>43.749154111054274</v>
      </c>
      <c r="AP237" s="3">
        <f>[1]节奏总纲!BB237</f>
        <v>45.255528312893091</v>
      </c>
      <c r="AQ237" s="3">
        <f>[1]节奏总纲!BC237</f>
        <v>47.203396779992147</v>
      </c>
      <c r="AR237" s="3">
        <f>[1]节奏总纲!BD237</f>
        <v>49.9600233276417</v>
      </c>
      <c r="AS237" s="3">
        <f>[1]节奏总纲!BE237</f>
        <v>54.653523799622199</v>
      </c>
    </row>
    <row r="238" spans="17:45" x14ac:dyDescent="0.2">
      <c r="Q238" s="3">
        <v>235</v>
      </c>
      <c r="R238" s="3">
        <f>[1]节奏总纲!AD238</f>
        <v>78.821421928516827</v>
      </c>
      <c r="S238" s="3">
        <f>[1]节奏总纲!AE238</f>
        <v>80.911015374149983</v>
      </c>
      <c r="T238" s="3">
        <f>[1]节奏总纲!AF238</f>
        <v>83.855478352168632</v>
      </c>
      <c r="U238" s="3">
        <f>[1]节奏总纲!AG238</f>
        <v>88.628689405066268</v>
      </c>
      <c r="V238" s="3">
        <f>[1]节奏总纲!AH238</f>
        <v>97.669401786251854</v>
      </c>
      <c r="AN238" s="3">
        <v>235</v>
      </c>
      <c r="AO238" s="3">
        <f>[1]节奏总纲!BA238</f>
        <v>43.77911147780199</v>
      </c>
      <c r="AP238" s="3">
        <f>[1]节奏总纲!BB238</f>
        <v>45.283424416920717</v>
      </c>
      <c r="AQ238" s="3">
        <f>[1]节奏总纲!BC238</f>
        <v>47.231113497756006</v>
      </c>
      <c r="AR238" s="3">
        <f>[1]节奏总纲!BD238</f>
        <v>49.991012996136504</v>
      </c>
      <c r="AS238" s="3">
        <f>[1]节奏总纲!BE238</f>
        <v>54.683289796218233</v>
      </c>
    </row>
    <row r="239" spans="17:45" x14ac:dyDescent="0.2">
      <c r="Q239" s="3">
        <v>236</v>
      </c>
      <c r="R239" s="3">
        <f>[1]节奏总纲!AD239</f>
        <v>78.883939505217796</v>
      </c>
      <c r="S239" s="3">
        <f>[1]节奏总纲!AE239</f>
        <v>80.976485397444989</v>
      </c>
      <c r="T239" s="3">
        <f>[1]节奏总纲!AF239</f>
        <v>83.919105295046663</v>
      </c>
      <c r="U239" s="3">
        <f>[1]节奏总纲!AG239</f>
        <v>88.698603316568864</v>
      </c>
      <c r="V239" s="3">
        <f>[1]节奏总纲!AH239</f>
        <v>97.726638346345467</v>
      </c>
      <c r="AN239" s="3">
        <v>236</v>
      </c>
      <c r="AO239" s="3">
        <f>[1]节奏总纲!BA239</f>
        <v>43.809068844549707</v>
      </c>
      <c r="AP239" s="3">
        <f>[1]节奏总纲!BB239</f>
        <v>45.31132052094835</v>
      </c>
      <c r="AQ239" s="3">
        <f>[1]节奏总纲!BC239</f>
        <v>47.258830215519865</v>
      </c>
      <c r="AR239" s="3">
        <f>[1]节奏总纲!BD239</f>
        <v>50.018998195299922</v>
      </c>
      <c r="AS239" s="3">
        <f>[1]节奏总纲!BE239</f>
        <v>54.713055792814259</v>
      </c>
    </row>
    <row r="240" spans="17:45" x14ac:dyDescent="0.2">
      <c r="Q240" s="3">
        <v>237</v>
      </c>
      <c r="R240" s="3">
        <f>[1]节奏总纲!AD240</f>
        <v>78.946457081918766</v>
      </c>
      <c r="S240" s="3">
        <f>[1]节奏总纲!AE240</f>
        <v>81.038163244467697</v>
      </c>
      <c r="T240" s="3">
        <f>[1]节奏总纲!AF240</f>
        <v>83.982732237924694</v>
      </c>
      <c r="U240" s="3">
        <f>[1]节奏总纲!AG240</f>
        <v>88.768517228071445</v>
      </c>
      <c r="V240" s="3">
        <f>[1]节奏总纲!AH240</f>
        <v>97.783874906439081</v>
      </c>
      <c r="AN240" s="3">
        <v>237</v>
      </c>
      <c r="AO240" s="3">
        <f>[1]节奏总纲!BA240</f>
        <v>43.83902621129743</v>
      </c>
      <c r="AP240" s="3">
        <f>[1]节奏总纲!BB240</f>
        <v>45.339216624975975</v>
      </c>
      <c r="AQ240" s="3">
        <f>[1]节奏总纲!BC240</f>
        <v>47.286546933283724</v>
      </c>
      <c r="AR240" s="3">
        <f>[1]节奏总纲!BD240</f>
        <v>50.045756216849099</v>
      </c>
      <c r="AS240" s="3">
        <f>[1]节奏总纲!BE240</f>
        <v>54.742821789410293</v>
      </c>
    </row>
    <row r="241" spans="17:45" x14ac:dyDescent="0.2">
      <c r="Q241" s="3">
        <v>238</v>
      </c>
      <c r="R241" s="3">
        <f>[1]节奏总纲!AD241</f>
        <v>79.008373652580005</v>
      </c>
      <c r="S241" s="3">
        <f>[1]节奏总纲!AE241</f>
        <v>81.097715704203424</v>
      </c>
      <c r="T241" s="3">
        <f>[1]节奏总纲!AF241</f>
        <v>84.043767921022209</v>
      </c>
      <c r="U241" s="3">
        <f>[1]节奏总纲!AG241</f>
        <v>88.838431139574041</v>
      </c>
      <c r="V241" s="3">
        <f>[1]节奏总纲!AH241</f>
        <v>97.841111466532681</v>
      </c>
      <c r="AN241" s="3">
        <v>238</v>
      </c>
      <c r="AO241" s="3">
        <f>[1]节奏总纲!BA241</f>
        <v>43.868983578045146</v>
      </c>
      <c r="AP241" s="3">
        <f>[1]节奏总纲!BB241</f>
        <v>45.367112729003608</v>
      </c>
      <c r="AQ241" s="3">
        <f>[1]节奏总纲!BC241</f>
        <v>47.314263651047582</v>
      </c>
      <c r="AR241" s="3">
        <f>[1]节奏总纲!BD241</f>
        <v>50.072514238398277</v>
      </c>
      <c r="AS241" s="3">
        <f>[1]节奏总纲!BE241</f>
        <v>54.772587786006326</v>
      </c>
    </row>
    <row r="242" spans="17:45" x14ac:dyDescent="0.2">
      <c r="Q242" s="3">
        <v>239</v>
      </c>
      <c r="R242" s="3">
        <f>[1]节奏总纲!AD242</f>
        <v>79.066704614192943</v>
      </c>
      <c r="S242" s="3">
        <f>[1]节奏总纲!AE242</f>
        <v>81.157268163939136</v>
      </c>
      <c r="T242" s="3">
        <f>[1]节奏总纲!AF242</f>
        <v>84.103838417578672</v>
      </c>
      <c r="U242" s="3">
        <f>[1]节奏总纲!AG242</f>
        <v>88.908345051076637</v>
      </c>
      <c r="V242" s="3">
        <f>[1]节奏总纲!AH242</f>
        <v>97.898348026626294</v>
      </c>
      <c r="AN242" s="3">
        <v>239</v>
      </c>
      <c r="AO242" s="3">
        <f>[1]节奏总纲!BA242</f>
        <v>43.898940944792862</v>
      </c>
      <c r="AP242" s="3">
        <f>[1]节奏总纲!BB242</f>
        <v>45.395008833031234</v>
      </c>
      <c r="AQ242" s="3">
        <f>[1]节奏总纲!BC242</f>
        <v>47.341980368811441</v>
      </c>
      <c r="AR242" s="3">
        <f>[1]节奏总纲!BD242</f>
        <v>50.099272259947462</v>
      </c>
      <c r="AS242" s="3">
        <f>[1]节奏总纲!BE242</f>
        <v>54.802353782602353</v>
      </c>
    </row>
    <row r="243" spans="17:45" x14ac:dyDescent="0.2">
      <c r="Q243" s="3">
        <v>240</v>
      </c>
      <c r="R243" s="3">
        <f>[1]节奏总纲!AD243</f>
        <v>79.125035575805882</v>
      </c>
      <c r="S243" s="3">
        <f>[1]节奏总纲!AE243</f>
        <v>81.216820623674849</v>
      </c>
      <c r="T243" s="3">
        <f>[1]节奏总纲!AF243</f>
        <v>84.163908914135135</v>
      </c>
      <c r="U243" s="3">
        <f>[1]节奏总纲!AG243</f>
        <v>88.978258962579233</v>
      </c>
      <c r="V243" s="3">
        <f>[1]节奏总纲!AH243</f>
        <v>97.955584586719908</v>
      </c>
      <c r="AN243" s="3">
        <v>240</v>
      </c>
      <c r="AO243" s="3">
        <f>[1]节奏总纲!BA243</f>
        <v>43.928898311540586</v>
      </c>
      <c r="AP243" s="3">
        <f>[1]节奏总纲!BB243</f>
        <v>45.422904937058867</v>
      </c>
      <c r="AQ243" s="3">
        <f>[1]节奏总纲!BC243</f>
        <v>47.3696970865753</v>
      </c>
      <c r="AR243" s="3">
        <f>[1]节奏总纲!BD243</f>
        <v>50.126030281496639</v>
      </c>
      <c r="AS243" s="3">
        <f>[1]节奏总纲!BE243</f>
        <v>54.832119779198386</v>
      </c>
    </row>
    <row r="244" spans="17:45" x14ac:dyDescent="0.2">
      <c r="Q244" s="3">
        <v>241</v>
      </c>
      <c r="R244" s="3">
        <f>[1]节奏总纲!AD244</f>
        <v>79.18336653741882</v>
      </c>
      <c r="S244" s="3">
        <f>[1]节奏总纲!AE244</f>
        <v>81.276373083410562</v>
      </c>
      <c r="T244" s="3">
        <f>[1]节奏总纲!AF244</f>
        <v>84.223979410691598</v>
      </c>
      <c r="U244" s="3">
        <f>[1]节奏总纲!AG244</f>
        <v>89.047272179270863</v>
      </c>
      <c r="V244" s="3">
        <f>[1]节奏总纲!AH244</f>
        <v>98.013314854852808</v>
      </c>
      <c r="AN244" s="3">
        <v>241</v>
      </c>
      <c r="AO244" s="3">
        <f>[1]节奏总纲!BA244</f>
        <v>43.958855678288302</v>
      </c>
      <c r="AP244" s="3">
        <f>[1]节奏总纲!BB244</f>
        <v>45.450801041086493</v>
      </c>
      <c r="AQ244" s="3">
        <f>[1]节奏总纲!BC244</f>
        <v>47.397413804339159</v>
      </c>
      <c r="AR244" s="3">
        <f>[1]节奏总纲!BD244</f>
        <v>50.152788303045817</v>
      </c>
      <c r="AS244" s="3">
        <f>[1]节奏总纲!BE244</f>
        <v>54.86188577579442</v>
      </c>
    </row>
    <row r="245" spans="17:45" x14ac:dyDescent="0.2">
      <c r="Q245" s="3">
        <v>242</v>
      </c>
      <c r="R245" s="3">
        <f>[1]节奏总纲!AD245</f>
        <v>79.241697499031773</v>
      </c>
      <c r="S245" s="3">
        <f>[1]节奏总纲!AE245</f>
        <v>81.335925543146274</v>
      </c>
      <c r="T245" s="3">
        <f>[1]节奏总纲!AF245</f>
        <v>84.284049907248061</v>
      </c>
      <c r="U245" s="3">
        <f>[1]节奏总纲!AG245</f>
        <v>89.11587890081428</v>
      </c>
      <c r="V245" s="3">
        <f>[1]节奏总纲!AH245</f>
        <v>98.072755441643167</v>
      </c>
      <c r="AN245" s="3">
        <v>242</v>
      </c>
      <c r="AO245" s="3">
        <f>[1]节奏总纲!BA245</f>
        <v>43.988813045036018</v>
      </c>
      <c r="AP245" s="3">
        <f>[1]节奏总纲!BB245</f>
        <v>45.478697145114126</v>
      </c>
      <c r="AQ245" s="3">
        <f>[1]节奏总纲!BC245</f>
        <v>47.425130522103018</v>
      </c>
      <c r="AR245" s="3">
        <f>[1]节奏总纲!BD245</f>
        <v>50.179546324595002</v>
      </c>
      <c r="AS245" s="3">
        <f>[1]节奏总纲!BE245</f>
        <v>54.891651772390446</v>
      </c>
    </row>
    <row r="246" spans="17:45" x14ac:dyDescent="0.2">
      <c r="Q246" s="3">
        <v>243</v>
      </c>
      <c r="R246" s="3">
        <f>[1]节奏总纲!AD246</f>
        <v>79.300028460644711</v>
      </c>
      <c r="S246" s="3">
        <f>[1]节奏总纲!AE246</f>
        <v>81.395478002882001</v>
      </c>
      <c r="T246" s="3">
        <f>[1]节奏总纲!AF246</f>
        <v>84.344120403804524</v>
      </c>
      <c r="U246" s="3">
        <f>[1]节奏总纲!AG246</f>
        <v>89.184485622357698</v>
      </c>
      <c r="V246" s="3">
        <f>[1]节奏总纲!AH246</f>
        <v>98.132196028433526</v>
      </c>
      <c r="AN246" s="3">
        <v>243</v>
      </c>
      <c r="AO246" s="3">
        <f>[1]节奏总纲!BA246</f>
        <v>44.016200268136501</v>
      </c>
      <c r="AP246" s="3">
        <f>[1]节奏总纲!BB246</f>
        <v>45.506593249141758</v>
      </c>
      <c r="AQ246" s="3">
        <f>[1]节奏总纲!BC246</f>
        <v>47.452847239866877</v>
      </c>
      <c r="AR246" s="3">
        <f>[1]节奏总纲!BD246</f>
        <v>50.206304346144179</v>
      </c>
      <c r="AS246" s="3">
        <f>[1]节奏总纲!BE246</f>
        <v>54.92141776898648</v>
      </c>
    </row>
    <row r="247" spans="17:45" x14ac:dyDescent="0.2">
      <c r="Q247" s="3">
        <v>244</v>
      </c>
      <c r="R247" s="3">
        <f>[1]节奏总纲!AD247</f>
        <v>79.358359422257649</v>
      </c>
      <c r="S247" s="3">
        <f>[1]节奏总纲!AE247</f>
        <v>81.455030462617714</v>
      </c>
      <c r="T247" s="3">
        <f>[1]节奏总纲!AF247</f>
        <v>84.404190900360987</v>
      </c>
      <c r="U247" s="3">
        <f>[1]节奏总纲!AG247</f>
        <v>89.253092343901116</v>
      </c>
      <c r="V247" s="3">
        <f>[1]节奏总纲!AH247</f>
        <v>98.191636615223871</v>
      </c>
      <c r="AN247" s="3">
        <v>244</v>
      </c>
      <c r="AO247" s="3">
        <f>[1]节奏总纲!BA247</f>
        <v>44.042055714440401</v>
      </c>
      <c r="AP247" s="3">
        <f>[1]节奏总纲!BB247</f>
        <v>45.534489353169384</v>
      </c>
      <c r="AQ247" s="3">
        <f>[1]节奏总纲!BC247</f>
        <v>47.480563957630736</v>
      </c>
      <c r="AR247" s="3">
        <f>[1]节奏总纲!BD247</f>
        <v>50.233062367693357</v>
      </c>
      <c r="AS247" s="3">
        <f>[1]节奏总纲!BE247</f>
        <v>54.951183765582506</v>
      </c>
    </row>
    <row r="248" spans="17:45" x14ac:dyDescent="0.2">
      <c r="Q248" s="3">
        <v>245</v>
      </c>
      <c r="R248" s="3">
        <f>[1]节奏总纲!AD248</f>
        <v>79.416690383870588</v>
      </c>
      <c r="S248" s="3">
        <f>[1]节奏总纲!AE248</f>
        <v>81.514582922353426</v>
      </c>
      <c r="T248" s="3">
        <f>[1]节奏总纲!AF248</f>
        <v>84.46426139691745</v>
      </c>
      <c r="U248" s="3">
        <f>[1]节奏总纲!AG248</f>
        <v>89.321699065444534</v>
      </c>
      <c r="V248" s="3">
        <f>[1]节奏总纲!AH248</f>
        <v>98.25107720201423</v>
      </c>
      <c r="AN248" s="3">
        <v>245</v>
      </c>
      <c r="AO248" s="3">
        <f>[1]节奏总纲!BA248</f>
        <v>44.067911160744309</v>
      </c>
      <c r="AP248" s="3">
        <f>[1]节奏总纲!BB248</f>
        <v>45.562385457197017</v>
      </c>
      <c r="AQ248" s="3">
        <f>[1]节奏总纲!BC248</f>
        <v>47.508280675394595</v>
      </c>
      <c r="AR248" s="3">
        <f>[1]节奏总纲!BD248</f>
        <v>50.259820389242542</v>
      </c>
      <c r="AS248" s="3">
        <f>[1]节奏总纲!BE248</f>
        <v>54.98094976217854</v>
      </c>
    </row>
    <row r="249" spans="17:45" x14ac:dyDescent="0.2">
      <c r="Q249" s="3">
        <v>246</v>
      </c>
      <c r="R249" s="3">
        <f>[1]节奏总纲!AD249</f>
        <v>79.475021345483526</v>
      </c>
      <c r="S249" s="3">
        <f>[1]节奏总纲!AE249</f>
        <v>81.574135382089139</v>
      </c>
      <c r="T249" s="3">
        <f>[1]节奏总纲!AF249</f>
        <v>84.524331893473914</v>
      </c>
      <c r="U249" s="3">
        <f>[1]节奏总纲!AG249</f>
        <v>89.390305786987952</v>
      </c>
      <c r="V249" s="3">
        <f>[1]节奏总纲!AH249</f>
        <v>98.310517788804589</v>
      </c>
      <c r="AN249" s="3">
        <v>246</v>
      </c>
      <c r="AO249" s="3">
        <f>[1]节奏总纲!BA249</f>
        <v>44.093766607048209</v>
      </c>
      <c r="AP249" s="3">
        <f>[1]节奏总纲!BB249</f>
        <v>45.590281561224643</v>
      </c>
      <c r="AQ249" s="3">
        <f>[1]节奏总纲!BC249</f>
        <v>47.535997393158453</v>
      </c>
      <c r="AR249" s="3">
        <f>[1]节奏总纲!BD249</f>
        <v>50.286578410791719</v>
      </c>
      <c r="AS249" s="3">
        <f>[1]节奏总纲!BE249</f>
        <v>55.009255535630842</v>
      </c>
    </row>
    <row r="250" spans="17:45" x14ac:dyDescent="0.2">
      <c r="Q250" s="3">
        <v>247</v>
      </c>
      <c r="R250" s="3">
        <f>[1]节奏总纲!AD250</f>
        <v>79.533352307096465</v>
      </c>
      <c r="S250" s="3">
        <f>[1]节奏总纲!AE250</f>
        <v>81.633687841824852</v>
      </c>
      <c r="T250" s="3">
        <f>[1]节奏总纲!AF250</f>
        <v>84.584402390030377</v>
      </c>
      <c r="U250" s="3">
        <f>[1]节奏总纲!AG250</f>
        <v>89.45891250853137</v>
      </c>
      <c r="V250" s="3">
        <f>[1]节奏总纲!AH250</f>
        <v>98.369958375594933</v>
      </c>
      <c r="AN250" s="3">
        <v>247</v>
      </c>
      <c r="AO250" s="3">
        <f>[1]节奏总纲!BA250</f>
        <v>44.11962205335211</v>
      </c>
      <c r="AP250" s="3">
        <f>[1]节奏总纲!BB250</f>
        <v>45.618177665252276</v>
      </c>
      <c r="AQ250" s="3">
        <f>[1]节奏总纲!BC250</f>
        <v>47.563714110922312</v>
      </c>
      <c r="AR250" s="3">
        <f>[1]节奏总纲!BD250</f>
        <v>50.313336432340897</v>
      </c>
      <c r="AS250" s="3">
        <f>[1]节奏总纲!BE250</f>
        <v>55.034965356827627</v>
      </c>
    </row>
    <row r="251" spans="17:45" x14ac:dyDescent="0.2">
      <c r="Q251" s="3">
        <v>248</v>
      </c>
      <c r="R251" s="3">
        <f>[1]节奏总纲!AD251</f>
        <v>79.591683268709417</v>
      </c>
      <c r="S251" s="3">
        <f>[1]节奏总纲!AE251</f>
        <v>81.693240301560579</v>
      </c>
      <c r="T251" s="3">
        <f>[1]节奏总纲!AF251</f>
        <v>84.64447288658684</v>
      </c>
      <c r="U251" s="3">
        <f>[1]节奏总纲!AG251</f>
        <v>89.527519230074788</v>
      </c>
      <c r="V251" s="3">
        <f>[1]节奏总纲!AH251</f>
        <v>98.429398962385292</v>
      </c>
      <c r="AN251" s="3">
        <v>248</v>
      </c>
      <c r="AO251" s="3">
        <f>[1]节奏总纲!BA251</f>
        <v>44.145477499656018</v>
      </c>
      <c r="AP251" s="3">
        <f>[1]节奏总纲!BB251</f>
        <v>45.646073769279901</v>
      </c>
      <c r="AQ251" s="3">
        <f>[1]节奏总纲!BC251</f>
        <v>47.591430828686171</v>
      </c>
      <c r="AR251" s="3">
        <f>[1]节奏总纲!BD251</f>
        <v>50.340094453890082</v>
      </c>
      <c r="AS251" s="3">
        <f>[1]节奏总纲!BE251</f>
        <v>55.060675178024418</v>
      </c>
    </row>
    <row r="252" spans="17:45" x14ac:dyDescent="0.2">
      <c r="Q252" s="3">
        <v>249</v>
      </c>
      <c r="R252" s="3">
        <f>[1]节奏总纲!AD252</f>
        <v>79.650014230322356</v>
      </c>
      <c r="S252" s="3">
        <f>[1]节奏总纲!AE252</f>
        <v>81.752792761296291</v>
      </c>
      <c r="T252" s="3">
        <f>[1]节奏总纲!AF252</f>
        <v>84.704543383143317</v>
      </c>
      <c r="U252" s="3">
        <f>[1]节奏总纲!AG252</f>
        <v>89.596125951618205</v>
      </c>
      <c r="V252" s="3">
        <f>[1]节奏总纲!AH252</f>
        <v>98.488839549175651</v>
      </c>
      <c r="AN252" s="3">
        <v>249</v>
      </c>
      <c r="AO252" s="3">
        <f>[1]节奏总纲!BA252</f>
        <v>44.171332945959918</v>
      </c>
      <c r="AP252" s="3">
        <f>[1]节奏总纲!BB252</f>
        <v>45.673969873307534</v>
      </c>
      <c r="AQ252" s="3">
        <f>[1]节奏总纲!BC252</f>
        <v>47.61914754645003</v>
      </c>
      <c r="AR252" s="3">
        <f>[1]节奏总纲!BD252</f>
        <v>50.366852475439259</v>
      </c>
      <c r="AS252" s="3">
        <f>[1]节奏总纲!BE252</f>
        <v>55.086384999221202</v>
      </c>
    </row>
    <row r="253" spans="17:45" x14ac:dyDescent="0.2">
      <c r="Q253" s="3">
        <v>250</v>
      </c>
      <c r="R253" s="3">
        <f>[1]节奏总纲!AD253</f>
        <v>79.708345191935294</v>
      </c>
      <c r="S253" s="3">
        <f>[1]节奏总纲!AE253</f>
        <v>81.812345221032004</v>
      </c>
      <c r="T253" s="3">
        <f>[1]节奏总纲!AF253</f>
        <v>84.76461387969978</v>
      </c>
      <c r="U253" s="3">
        <f>[1]节奏总纲!AG253</f>
        <v>89.664732673161623</v>
      </c>
      <c r="V253" s="3">
        <f>[1]节奏总纲!AH253</f>
        <v>98.548280135965996</v>
      </c>
      <c r="AN253" s="3">
        <v>250</v>
      </c>
      <c r="AO253" s="3">
        <f>[1]节奏总纲!BA253</f>
        <v>44.197188392263818</v>
      </c>
      <c r="AP253" s="3">
        <f>[1]节奏总纲!BB253</f>
        <v>45.701865977335167</v>
      </c>
      <c r="AQ253" s="3">
        <f>[1]节奏总纲!BC253</f>
        <v>47.646864264213889</v>
      </c>
      <c r="AR253" s="3">
        <f>[1]节奏总纲!BD253</f>
        <v>50.393610496988437</v>
      </c>
      <c r="AS253" s="3">
        <f>[1]节奏总纲!BE253</f>
        <v>55.112094820417994</v>
      </c>
    </row>
    <row r="254" spans="17:45" x14ac:dyDescent="0.2">
      <c r="Q254" s="3">
        <v>251</v>
      </c>
      <c r="R254" s="3">
        <f>[1]节奏总纲!AD254</f>
        <v>79.766676153548232</v>
      </c>
      <c r="S254" s="3">
        <f>[1]节奏总纲!AE254</f>
        <v>81.871897680767717</v>
      </c>
      <c r="T254" s="3">
        <f>[1]节奏总纲!AF254</f>
        <v>84.824684376256243</v>
      </c>
      <c r="U254" s="3">
        <f>[1]节奏总纲!AG254</f>
        <v>89.733339394705041</v>
      </c>
      <c r="V254" s="3">
        <f>[1]节奏总纲!AH254</f>
        <v>98.607720722756355</v>
      </c>
      <c r="AN254" s="3">
        <v>251</v>
      </c>
      <c r="AO254" s="3">
        <f>[1]节奏总纲!BA254</f>
        <v>44.223043838567726</v>
      </c>
      <c r="AP254" s="3">
        <f>[1]节奏总纲!BB254</f>
        <v>45.729762081362793</v>
      </c>
      <c r="AQ254" s="3">
        <f>[1]节奏总纲!BC254</f>
        <v>47.674580981977748</v>
      </c>
      <c r="AR254" s="3">
        <f>[1]节奏总纲!BD254</f>
        <v>50.420368518537622</v>
      </c>
      <c r="AS254" s="3">
        <f>[1]节奏总纲!BE254</f>
        <v>55.137804641614778</v>
      </c>
    </row>
    <row r="255" spans="17:45" x14ac:dyDescent="0.2">
      <c r="Q255" s="3">
        <v>252</v>
      </c>
      <c r="R255" s="3">
        <f>[1]节奏总纲!AD255</f>
        <v>79.825007115161171</v>
      </c>
      <c r="S255" s="3">
        <f>[1]节奏总纲!AE255</f>
        <v>81.931450140503429</v>
      </c>
      <c r="T255" s="3">
        <f>[1]节奏总纲!AF255</f>
        <v>84.884754872812707</v>
      </c>
      <c r="U255" s="3">
        <f>[1]节奏总纲!AG255</f>
        <v>89.801946116248459</v>
      </c>
      <c r="V255" s="3">
        <f>[1]节奏总纲!AH255</f>
        <v>98.667161309546714</v>
      </c>
      <c r="AN255" s="3">
        <v>252</v>
      </c>
      <c r="AO255" s="3">
        <f>[1]节奏总纲!BA255</f>
        <v>44.248899284871626</v>
      </c>
      <c r="AP255" s="3">
        <f>[1]节奏总纲!BB255</f>
        <v>45.757658185390426</v>
      </c>
      <c r="AQ255" s="3">
        <f>[1]节奏总纲!BC255</f>
        <v>47.7022976997416</v>
      </c>
      <c r="AR255" s="3">
        <f>[1]节奏总纲!BD255</f>
        <v>50.447126540086799</v>
      </c>
      <c r="AS255" s="3">
        <f>[1]节奏总纲!BE255</f>
        <v>55.163514462811563</v>
      </c>
    </row>
    <row r="256" spans="17:45" x14ac:dyDescent="0.2">
      <c r="Q256" s="3">
        <v>253</v>
      </c>
      <c r="R256" s="3">
        <f>[1]节奏总纲!AD256</f>
        <v>79.883338076774123</v>
      </c>
      <c r="S256" s="3">
        <f>[1]节奏总纲!AE256</f>
        <v>81.991002600239142</v>
      </c>
      <c r="T256" s="3">
        <f>[1]节奏总纲!AF256</f>
        <v>84.94482536936917</v>
      </c>
      <c r="U256" s="3">
        <f>[1]节奏总纲!AG256</f>
        <v>89.870552837791877</v>
      </c>
      <c r="V256" s="3">
        <f>[1]节奏总纲!AH256</f>
        <v>98.726601896337058</v>
      </c>
      <c r="AN256" s="3">
        <v>253</v>
      </c>
      <c r="AO256" s="3">
        <f>[1]节奏总纲!BA256</f>
        <v>44.274754731175527</v>
      </c>
      <c r="AP256" s="3">
        <f>[1]节奏总纲!BB256</f>
        <v>45.785554289418052</v>
      </c>
      <c r="AQ256" s="3">
        <f>[1]节奏总纲!BC256</f>
        <v>47.730014417505458</v>
      </c>
      <c r="AR256" s="3">
        <f>[1]节奏总纲!BD256</f>
        <v>50.473884561635977</v>
      </c>
      <c r="AS256" s="3">
        <f>[1]节奏总纲!BE256</f>
        <v>55.189224284008354</v>
      </c>
    </row>
    <row r="257" spans="17:45" x14ac:dyDescent="0.2">
      <c r="Q257" s="3">
        <v>254</v>
      </c>
      <c r="R257" s="3">
        <f>[1]节奏总纲!AD257</f>
        <v>79.941669038387062</v>
      </c>
      <c r="S257" s="3">
        <f>[1]节奏总纲!AE257</f>
        <v>82.046165327855846</v>
      </c>
      <c r="T257" s="3">
        <f>[1]节奏总纲!AF257</f>
        <v>85.004450307848032</v>
      </c>
      <c r="U257" s="3">
        <f>[1]节奏总纲!AG257</f>
        <v>89.939159559335295</v>
      </c>
      <c r="V257" s="3">
        <f>[1]节奏总纲!AH257</f>
        <v>98.786042483127417</v>
      </c>
      <c r="AN257" s="3">
        <v>254</v>
      </c>
      <c r="AO257" s="3">
        <f>[1]节奏总纲!BA257</f>
        <v>44.300610177479435</v>
      </c>
      <c r="AP257" s="3">
        <f>[1]节奏总纲!BB257</f>
        <v>45.813450393445684</v>
      </c>
      <c r="AQ257" s="3">
        <f>[1]节奏总纲!BC257</f>
        <v>47.757731135269317</v>
      </c>
      <c r="AR257" s="3">
        <f>[1]节奏总纲!BD257</f>
        <v>50.500642583185162</v>
      </c>
      <c r="AS257" s="3">
        <f>[1]节奏总纲!BE257</f>
        <v>55.214934105205138</v>
      </c>
    </row>
    <row r="258" spans="17:45" x14ac:dyDescent="0.2">
      <c r="Q258" s="3">
        <v>255</v>
      </c>
      <c r="R258" s="3">
        <f>[1]节奏总纲!AD258</f>
        <v>80</v>
      </c>
      <c r="S258" s="3">
        <f>[1]节奏总纲!AE258</f>
        <v>82.100546804797787</v>
      </c>
      <c r="T258" s="3">
        <f>[1]节奏总纲!AF258</f>
        <v>85.059053968634842</v>
      </c>
      <c r="U258" s="3">
        <f>[1]节奏总纲!AG258</f>
        <v>90.006385600230558</v>
      </c>
      <c r="V258" s="3">
        <f>[1]节奏总纲!AH258</f>
        <v>98.845483069917776</v>
      </c>
      <c r="AN258" s="3">
        <v>255</v>
      </c>
      <c r="AO258" s="3">
        <f>[1]节奏总纲!BA258</f>
        <v>44.326465623783335</v>
      </c>
      <c r="AP258" s="3">
        <f>[1]节奏总纲!BB258</f>
        <v>45.84134649747331</v>
      </c>
      <c r="AQ258" s="3">
        <f>[1]节奏总纲!BC258</f>
        <v>47.785447853033176</v>
      </c>
      <c r="AR258" s="3">
        <f>[1]节奏总纲!BD258</f>
        <v>50.527400604734339</v>
      </c>
      <c r="AS258" s="3">
        <f>[1]节奏总纲!BE258</f>
        <v>55.24064392640193</v>
      </c>
    </row>
    <row r="259" spans="17:45" x14ac:dyDescent="0.2">
      <c r="Q259" s="3">
        <v>256</v>
      </c>
      <c r="R259" s="3">
        <f>[1]节奏总纲!AD259</f>
        <v>80.054424711612938</v>
      </c>
      <c r="S259" s="3">
        <f>[1]节奏总纲!AE259</f>
        <v>82.154928281739714</v>
      </c>
      <c r="T259" s="3">
        <f>[1]节奏总纲!AF259</f>
        <v>85.113657629421638</v>
      </c>
      <c r="U259" s="3">
        <f>[1]节奏总纲!AG259</f>
        <v>90.062795496260307</v>
      </c>
      <c r="V259" s="3">
        <f>[1]节奏总纲!AH259</f>
        <v>98.904923656708121</v>
      </c>
      <c r="AN259" s="3">
        <v>256</v>
      </c>
      <c r="AO259" s="3">
        <f>[1]节奏总纲!BA259</f>
        <v>44.352321070087235</v>
      </c>
      <c r="AP259" s="3">
        <f>[1]节奏总纲!BB259</f>
        <v>45.869242601500943</v>
      </c>
      <c r="AQ259" s="3">
        <f>[1]节奏总纲!BC259</f>
        <v>47.813164570797035</v>
      </c>
      <c r="AR259" s="3">
        <f>[1]节奏总纲!BD259</f>
        <v>50.554158626283517</v>
      </c>
      <c r="AS259" s="3">
        <f>[1]节奏总纲!BE259</f>
        <v>55.266353747598714</v>
      </c>
    </row>
    <row r="260" spans="17:45" x14ac:dyDescent="0.2">
      <c r="Q260" s="3">
        <v>257</v>
      </c>
      <c r="R260" s="3">
        <f>[1]节奏总纲!AD260</f>
        <v>80.108849423225877</v>
      </c>
      <c r="S260" s="3">
        <f>[1]节奏总纲!AE260</f>
        <v>82.209309758681655</v>
      </c>
      <c r="T260" s="3">
        <f>[1]节奏总纲!AF260</f>
        <v>85.168261290208434</v>
      </c>
      <c r="U260" s="3">
        <f>[1]节奏总纲!AG260</f>
        <v>90.119205392290041</v>
      </c>
      <c r="V260" s="3">
        <f>[1]节奏总纲!AH260</f>
        <v>98.96436424349848</v>
      </c>
      <c r="AN260" s="3">
        <v>257</v>
      </c>
      <c r="AO260" s="3">
        <f>[1]节奏总纲!BA260</f>
        <v>44.378176516391136</v>
      </c>
      <c r="AP260" s="3">
        <f>[1]节奏总纲!BB260</f>
        <v>45.897138705528576</v>
      </c>
      <c r="AQ260" s="3">
        <f>[1]节奏总纲!BC260</f>
        <v>47.840881288560894</v>
      </c>
      <c r="AR260" s="3">
        <f>[1]节奏总纲!BD260</f>
        <v>50.580916647832701</v>
      </c>
      <c r="AS260" s="3">
        <f>[1]节奏总纲!BE260</f>
        <v>55.292063568795498</v>
      </c>
    </row>
    <row r="261" spans="17:45" x14ac:dyDescent="0.2">
      <c r="Q261" s="3">
        <v>258</v>
      </c>
      <c r="R261" s="3">
        <f>[1]节奏总纲!AD261</f>
        <v>80.163274134838829</v>
      </c>
      <c r="S261" s="3">
        <f>[1]节奏总纲!AE261</f>
        <v>82.263691235623583</v>
      </c>
      <c r="T261" s="3">
        <f>[1]节奏总纲!AF261</f>
        <v>85.222864950995231</v>
      </c>
      <c r="U261" s="3">
        <f>[1]节奏总纲!AG261</f>
        <v>90.175615288319776</v>
      </c>
      <c r="V261" s="3">
        <f>[1]节奏总纲!AH261</f>
        <v>99.023313221876677</v>
      </c>
      <c r="AN261" s="3">
        <v>258</v>
      </c>
      <c r="AO261" s="3">
        <f>[1]节奏总纲!BA261</f>
        <v>44.404031962695043</v>
      </c>
      <c r="AP261" s="3">
        <f>[1]节奏总纲!BB261</f>
        <v>45.925034809556202</v>
      </c>
      <c r="AQ261" s="3">
        <f>[1]节奏总纲!BC261</f>
        <v>47.868598006324753</v>
      </c>
      <c r="AR261" s="3">
        <f>[1]节奏总纲!BD261</f>
        <v>50.607674669381879</v>
      </c>
      <c r="AS261" s="3">
        <f>[1]节奏总纲!BE261</f>
        <v>55.31777338999229</v>
      </c>
    </row>
    <row r="262" spans="17:45" x14ac:dyDescent="0.2">
      <c r="Q262" s="3">
        <v>259</v>
      </c>
      <c r="R262" s="3">
        <f>[1]节奏总纲!AD262</f>
        <v>80.217698846451768</v>
      </c>
      <c r="S262" s="3">
        <f>[1]节奏总纲!AE262</f>
        <v>82.318072712565524</v>
      </c>
      <c r="T262" s="3">
        <f>[1]节奏总纲!AF262</f>
        <v>85.277468611782027</v>
      </c>
      <c r="U262" s="3">
        <f>[1]节奏总纲!AG262</f>
        <v>90.23202518434951</v>
      </c>
      <c r="V262" s="3">
        <f>[1]节奏总纲!AH262</f>
        <v>99.081526263999208</v>
      </c>
      <c r="AN262" s="3">
        <v>259</v>
      </c>
      <c r="AO262" s="3">
        <f>[1]节奏总纲!BA262</f>
        <v>44.429887408998944</v>
      </c>
      <c r="AP262" s="3">
        <f>[1]节奏总纲!BB262</f>
        <v>45.952930913583835</v>
      </c>
      <c r="AQ262" s="3">
        <f>[1]节奏总纲!BC262</f>
        <v>47.896314724088612</v>
      </c>
      <c r="AR262" s="3">
        <f>[1]节奏总纲!BD262</f>
        <v>50.634432690931064</v>
      </c>
      <c r="AS262" s="3">
        <f>[1]节奏总纲!BE262</f>
        <v>55.343483211189074</v>
      </c>
    </row>
    <row r="263" spans="17:45" x14ac:dyDescent="0.2">
      <c r="Q263" s="3">
        <v>260</v>
      </c>
      <c r="R263" s="3">
        <f>[1]节奏总纲!AD263</f>
        <v>80.272123558064706</v>
      </c>
      <c r="S263" s="3">
        <f>[1]节奏总纲!AE263</f>
        <v>82.372454189507465</v>
      </c>
      <c r="T263" s="3">
        <f>[1]节奏总纲!AF263</f>
        <v>85.332072272568837</v>
      </c>
      <c r="U263" s="3">
        <f>[1]节奏总纲!AG263</f>
        <v>90.288435080379244</v>
      </c>
      <c r="V263" s="3">
        <f>[1]节奏总纲!AH263</f>
        <v>99.139739306121726</v>
      </c>
      <c r="AN263" s="3">
        <v>260</v>
      </c>
      <c r="AO263" s="3">
        <f>[1]节奏总纲!BA263</f>
        <v>44.455742855302844</v>
      </c>
      <c r="AP263" s="3">
        <f>[1]节奏总纲!BB263</f>
        <v>45.98082701761146</v>
      </c>
      <c r="AQ263" s="3">
        <f>[1]节奏总纲!BC263</f>
        <v>47.92403144185247</v>
      </c>
      <c r="AR263" s="3">
        <f>[1]节奏总纲!BD263</f>
        <v>50.661190712480241</v>
      </c>
      <c r="AS263" s="3">
        <f>[1]节奏总纲!BE263</f>
        <v>55.369193032385866</v>
      </c>
    </row>
    <row r="264" spans="17:45" x14ac:dyDescent="0.2">
      <c r="Q264" s="3">
        <v>261</v>
      </c>
      <c r="R264" s="3">
        <f>[1]节奏总纲!AD264</f>
        <v>80.326548269677644</v>
      </c>
      <c r="S264" s="3">
        <f>[1]节奏总纲!AE264</f>
        <v>82.426835666449392</v>
      </c>
      <c r="T264" s="3">
        <f>[1]节奏总纲!AF264</f>
        <v>85.386675933355633</v>
      </c>
      <c r="U264" s="3">
        <f>[1]节奏总纲!AG264</f>
        <v>90.344844976408993</v>
      </c>
      <c r="V264" s="3">
        <f>[1]节奏总纲!AH264</f>
        <v>99.197952348244257</v>
      </c>
      <c r="AN264" s="3">
        <v>261</v>
      </c>
      <c r="AO264" s="3">
        <f>[1]节奏总纲!BA264</f>
        <v>44.481598301606752</v>
      </c>
      <c r="AP264" s="3">
        <f>[1]节奏总纲!BB264</f>
        <v>46.007529841290832</v>
      </c>
      <c r="AQ264" s="3">
        <f>[1]节奏总纲!BC264</f>
        <v>47.951748159616329</v>
      </c>
      <c r="AR264" s="3">
        <f>[1]节奏总纲!BD264</f>
        <v>50.687948734029419</v>
      </c>
      <c r="AS264" s="3">
        <f>[1]节奏总纲!BE264</f>
        <v>55.39490285358265</v>
      </c>
    </row>
    <row r="265" spans="17:45" x14ac:dyDescent="0.2">
      <c r="Q265" s="3">
        <v>262</v>
      </c>
      <c r="R265" s="3">
        <f>[1]节奏总纲!AD265</f>
        <v>80.380972981290597</v>
      </c>
      <c r="S265" s="3">
        <f>[1]节奏总纲!AE265</f>
        <v>82.481217143391333</v>
      </c>
      <c r="T265" s="3">
        <f>[1]节奏总纲!AF265</f>
        <v>85.441279594142429</v>
      </c>
      <c r="U265" s="3">
        <f>[1]节奏总纲!AG265</f>
        <v>90.401254872438727</v>
      </c>
      <c r="V265" s="3">
        <f>[1]节奏总纲!AH265</f>
        <v>99.256165390366789</v>
      </c>
      <c r="AN265" s="3">
        <v>262</v>
      </c>
      <c r="AO265" s="3">
        <f>[1]节奏总纲!BA265</f>
        <v>44.507453747910652</v>
      </c>
      <c r="AP265" s="3">
        <f>[1]节奏总纲!BB265</f>
        <v>46.031609894814238</v>
      </c>
      <c r="AQ265" s="3">
        <f>[1]节奏总纲!BC265</f>
        <v>47.979464877380188</v>
      </c>
      <c r="AR265" s="3">
        <f>[1]节奏总纲!BD265</f>
        <v>50.714706755578604</v>
      </c>
      <c r="AS265" s="3">
        <f>[1]节奏总纲!BE265</f>
        <v>55.420612674779434</v>
      </c>
    </row>
    <row r="266" spans="17:45" x14ac:dyDescent="0.2">
      <c r="Q266" s="3">
        <v>263</v>
      </c>
      <c r="R266" s="3">
        <f>[1]节奏总纲!AD266</f>
        <v>80.435397692903535</v>
      </c>
      <c r="S266" s="3">
        <f>[1]节奏总纲!AE266</f>
        <v>82.535598620333275</v>
      </c>
      <c r="T266" s="3">
        <f>[1]节奏总纲!AF266</f>
        <v>85.495883254929225</v>
      </c>
      <c r="U266" s="3">
        <f>[1]节奏总纲!AG266</f>
        <v>90.457664768468462</v>
      </c>
      <c r="V266" s="3">
        <f>[1]节奏总纲!AH266</f>
        <v>99.314378432489306</v>
      </c>
      <c r="AN266" s="3">
        <v>263</v>
      </c>
      <c r="AO266" s="3">
        <f>[1]节奏总纲!BA266</f>
        <v>44.533309194214553</v>
      </c>
      <c r="AP266" s="3">
        <f>[1]节奏总纲!BB266</f>
        <v>46.055689948337651</v>
      </c>
      <c r="AQ266" s="3">
        <f>[1]节奏总纲!BC266</f>
        <v>48.006200084618079</v>
      </c>
      <c r="AR266" s="3">
        <f>[1]节奏总纲!BD266</f>
        <v>50.741464777127781</v>
      </c>
      <c r="AS266" s="3">
        <f>[1]节奏总纲!BE266</f>
        <v>55.446322495976226</v>
      </c>
    </row>
    <row r="267" spans="17:45" x14ac:dyDescent="0.2">
      <c r="Q267" s="3">
        <v>264</v>
      </c>
      <c r="R267" s="3">
        <f>[1]节奏总纲!AD267</f>
        <v>80.489822404516474</v>
      </c>
      <c r="S267" s="3">
        <f>[1]节奏总纲!AE267</f>
        <v>82.589980097275202</v>
      </c>
      <c r="T267" s="3">
        <f>[1]节奏总纲!AF267</f>
        <v>85.550486915716021</v>
      </c>
      <c r="U267" s="3">
        <f>[1]节奏总纲!AG267</f>
        <v>90.514074664498196</v>
      </c>
      <c r="V267" s="3">
        <f>[1]节奏总纲!AH267</f>
        <v>99.372591474611838</v>
      </c>
      <c r="AN267" s="3">
        <v>264</v>
      </c>
      <c r="AO267" s="3">
        <f>[1]节奏总纲!BA267</f>
        <v>44.55916464051846</v>
      </c>
      <c r="AP267" s="3">
        <f>[1]节奏总纲!BB267</f>
        <v>46.079770001861057</v>
      </c>
      <c r="AQ267" s="3">
        <f>[1]节奏总纲!BC267</f>
        <v>48.030128751164241</v>
      </c>
      <c r="AR267" s="3">
        <f>[1]节奏总纲!BD267</f>
        <v>50.768222798676959</v>
      </c>
      <c r="AS267" s="3">
        <f>[1]节奏总纲!BE267</f>
        <v>55.47203231717301</v>
      </c>
    </row>
    <row r="268" spans="17:45" x14ac:dyDescent="0.2">
      <c r="Q268" s="3">
        <v>265</v>
      </c>
      <c r="R268" s="3">
        <f>[1]节奏总纲!AD268</f>
        <v>80.544247116129412</v>
      </c>
      <c r="S268" s="3">
        <f>[1]节奏总纲!AE268</f>
        <v>82.644361574217143</v>
      </c>
      <c r="T268" s="3">
        <f>[1]节奏总纲!AF268</f>
        <v>85.605090576502832</v>
      </c>
      <c r="U268" s="3">
        <f>[1]节奏总纲!AG268</f>
        <v>90.57048456052793</v>
      </c>
      <c r="V268" s="3">
        <f>[1]节奏总纲!AH268</f>
        <v>99.430804516734369</v>
      </c>
      <c r="AN268" s="3">
        <v>265</v>
      </c>
      <c r="AO268" s="3">
        <f>[1]节奏总纲!BA268</f>
        <v>44.585020086822361</v>
      </c>
      <c r="AP268" s="3">
        <f>[1]节奏总纲!BB268</f>
        <v>46.10385005538447</v>
      </c>
      <c r="AQ268" s="3">
        <f>[1]节奏总纲!BC268</f>
        <v>48.054057417710396</v>
      </c>
      <c r="AR268" s="3">
        <f>[1]节奏总纲!BD268</f>
        <v>50.794980820226144</v>
      </c>
      <c r="AS268" s="3">
        <f>[1]节奏总纲!BE268</f>
        <v>55.497742138369794</v>
      </c>
    </row>
    <row r="269" spans="17:45" x14ac:dyDescent="0.2">
      <c r="Q269" s="3">
        <v>266</v>
      </c>
      <c r="R269" s="3">
        <f>[1]节奏总纲!AD269</f>
        <v>80.598671827742351</v>
      </c>
      <c r="S269" s="3">
        <f>[1]节奏总纲!AE269</f>
        <v>82.698743051159084</v>
      </c>
      <c r="T269" s="3">
        <f>[1]节奏总纲!AF269</f>
        <v>85.659694237289628</v>
      </c>
      <c r="U269" s="3">
        <f>[1]节奏总纲!AG269</f>
        <v>90.626894456557665</v>
      </c>
      <c r="V269" s="3">
        <f>[1]节奏总纲!AH269</f>
        <v>99.489017558856887</v>
      </c>
      <c r="AN269" s="3">
        <v>266</v>
      </c>
      <c r="AO269" s="3">
        <f>[1]节奏总纲!BA269</f>
        <v>44.610875533126261</v>
      </c>
      <c r="AP269" s="3">
        <f>[1]节奏总纲!BB269</f>
        <v>46.127930108907876</v>
      </c>
      <c r="AQ269" s="3">
        <f>[1]节奏总纲!BC269</f>
        <v>48.077986084256551</v>
      </c>
      <c r="AR269" s="3">
        <f>[1]节奏总纲!BD269</f>
        <v>50.821738841775321</v>
      </c>
      <c r="AS269" s="3">
        <f>[1]节奏总纲!BE269</f>
        <v>55.523451959566586</v>
      </c>
    </row>
    <row r="270" spans="17:45" x14ac:dyDescent="0.2">
      <c r="Q270" s="3">
        <v>267</v>
      </c>
      <c r="R270" s="3">
        <f>[1]节奏总纲!AD270</f>
        <v>80.653096539355303</v>
      </c>
      <c r="S270" s="3">
        <f>[1]节奏总纲!AE270</f>
        <v>82.753124528101011</v>
      </c>
      <c r="T270" s="3">
        <f>[1]节奏总纲!AF270</f>
        <v>85.714297898076424</v>
      </c>
      <c r="U270" s="3">
        <f>[1]节奏总纲!AG270</f>
        <v>90.683304352587413</v>
      </c>
      <c r="V270" s="3">
        <f>[1]节奏总纲!AH270</f>
        <v>99.547230600979418</v>
      </c>
      <c r="AN270" s="3">
        <v>267</v>
      </c>
      <c r="AO270" s="3">
        <f>[1]节奏总纲!BA270</f>
        <v>44.636730979430169</v>
      </c>
      <c r="AP270" s="3">
        <f>[1]节奏总纲!BB270</f>
        <v>46.152010162431289</v>
      </c>
      <c r="AQ270" s="3">
        <f>[1]节奏总纲!BC270</f>
        <v>48.101914750802706</v>
      </c>
      <c r="AR270" s="3">
        <f>[1]节奏总纲!BD270</f>
        <v>50.848496863324499</v>
      </c>
      <c r="AS270" s="3">
        <f>[1]节奏总纲!BE270</f>
        <v>55.54916178076337</v>
      </c>
    </row>
    <row r="271" spans="17:45" x14ac:dyDescent="0.2">
      <c r="Q271" s="3">
        <v>268</v>
      </c>
      <c r="R271" s="3">
        <f>[1]节奏总纲!AD271</f>
        <v>80.707521250968242</v>
      </c>
      <c r="S271" s="3">
        <f>[1]节奏总纲!AE271</f>
        <v>82.807506005042953</v>
      </c>
      <c r="T271" s="3">
        <f>[1]节奏总纲!AF271</f>
        <v>85.76890155886322</v>
      </c>
      <c r="U271" s="3">
        <f>[1]节奏总纲!AG271</f>
        <v>90.739714248617148</v>
      </c>
      <c r="V271" s="3">
        <f>[1]节奏总纲!AH271</f>
        <v>99.605443643101935</v>
      </c>
      <c r="AN271" s="3">
        <v>268</v>
      </c>
      <c r="AO271" s="3">
        <f>[1]节奏总纲!BA271</f>
        <v>44.662586425734069</v>
      </c>
      <c r="AP271" s="3">
        <f>[1]节奏总纲!BB271</f>
        <v>46.176090215954694</v>
      </c>
      <c r="AQ271" s="3">
        <f>[1]节奏总纲!BC271</f>
        <v>48.125843417348868</v>
      </c>
      <c r="AR271" s="3">
        <f>[1]节奏总纲!BD271</f>
        <v>50.875254884873684</v>
      </c>
      <c r="AS271" s="3">
        <f>[1]节奏总纲!BE271</f>
        <v>55.574871601960162</v>
      </c>
    </row>
    <row r="272" spans="17:45" x14ac:dyDescent="0.2">
      <c r="Q272" s="3">
        <v>269</v>
      </c>
      <c r="R272" s="3">
        <f>[1]节奏总纲!AD272</f>
        <v>80.76194596258118</v>
      </c>
      <c r="S272" s="3">
        <f>[1]节奏总纲!AE272</f>
        <v>82.861887481984894</v>
      </c>
      <c r="T272" s="3">
        <f>[1]节奏总纲!AF272</f>
        <v>85.823505219650016</v>
      </c>
      <c r="U272" s="3">
        <f>[1]节奏总纲!AG272</f>
        <v>90.796124144646882</v>
      </c>
      <c r="V272" s="3">
        <f>[1]节奏总纲!AH272</f>
        <v>99.663656685224467</v>
      </c>
      <c r="AN272" s="3">
        <v>269</v>
      </c>
      <c r="AO272" s="3">
        <f>[1]节奏总纲!BA272</f>
        <v>44.68844187203797</v>
      </c>
      <c r="AP272" s="3">
        <f>[1]节奏总纲!BB272</f>
        <v>46.200170269478107</v>
      </c>
      <c r="AQ272" s="3">
        <f>[1]节奏总纲!BC272</f>
        <v>48.149772083895023</v>
      </c>
      <c r="AR272" s="3">
        <f>[1]节奏总纲!BD272</f>
        <v>50.902012906422861</v>
      </c>
      <c r="AS272" s="3">
        <f>[1]节奏总纲!BE272</f>
        <v>55.600581423156946</v>
      </c>
    </row>
    <row r="273" spans="17:45" x14ac:dyDescent="0.2">
      <c r="Q273" s="3">
        <v>270</v>
      </c>
      <c r="R273" s="3">
        <f>[1]节奏总纲!AD273</f>
        <v>80.816370674194118</v>
      </c>
      <c r="S273" s="3">
        <f>[1]节奏总纲!AE273</f>
        <v>82.916268958926821</v>
      </c>
      <c r="T273" s="3">
        <f>[1]节奏总纲!AF273</f>
        <v>85.878108880436827</v>
      </c>
      <c r="U273" s="3">
        <f>[1]节奏总纲!AG273</f>
        <v>90.852534040676616</v>
      </c>
      <c r="V273" s="3">
        <f>[1]节奏总纲!AH273</f>
        <v>99.721869727346999</v>
      </c>
      <c r="AN273" s="3">
        <v>270</v>
      </c>
      <c r="AO273" s="3">
        <f>[1]节奏总纲!BA273</f>
        <v>44.714297318341877</v>
      </c>
      <c r="AP273" s="3">
        <f>[1]节奏总纲!BB273</f>
        <v>46.224250323001513</v>
      </c>
      <c r="AQ273" s="3">
        <f>[1]节奏总纲!BC273</f>
        <v>48.173700750441178</v>
      </c>
      <c r="AR273" s="3">
        <f>[1]节奏总纲!BD273</f>
        <v>50.928770927972039</v>
      </c>
      <c r="AS273" s="3">
        <f>[1]节奏总纲!BE273</f>
        <v>55.62629124435373</v>
      </c>
    </row>
    <row r="274" spans="17:45" x14ac:dyDescent="0.2">
      <c r="Q274" s="3">
        <v>271</v>
      </c>
      <c r="R274" s="3">
        <f>[1]节奏总纲!AD274</f>
        <v>80.870795385807057</v>
      </c>
      <c r="S274" s="3">
        <f>[1]节奏总纲!AE274</f>
        <v>82.970650435868762</v>
      </c>
      <c r="T274" s="3">
        <f>[1]节奏总纲!AF274</f>
        <v>85.932712541223623</v>
      </c>
      <c r="U274" s="3">
        <f>[1]节奏总纲!AG274</f>
        <v>90.908943936706351</v>
      </c>
      <c r="V274" s="3">
        <f>[1]节奏总纲!AH274</f>
        <v>99.780082769469516</v>
      </c>
      <c r="AN274" s="3">
        <v>271</v>
      </c>
      <c r="AO274" s="3">
        <f>[1]节奏总纲!BA274</f>
        <v>44.740152764645778</v>
      </c>
      <c r="AP274" s="3">
        <f>[1]节奏总纲!BB274</f>
        <v>46.248330376524919</v>
      </c>
      <c r="AQ274" s="3">
        <f>[1]节奏总纲!BC274</f>
        <v>48.19762941698734</v>
      </c>
      <c r="AR274" s="3">
        <f>[1]节奏总纲!BD274</f>
        <v>50.955528949521224</v>
      </c>
      <c r="AS274" s="3">
        <f>[1]节奏总纲!BE274</f>
        <v>55.652001065550522</v>
      </c>
    </row>
    <row r="275" spans="17:45" x14ac:dyDescent="0.2">
      <c r="Q275" s="3">
        <v>272</v>
      </c>
      <c r="R275" s="3">
        <f>[1]节奏总纲!AD275</f>
        <v>80.925220097420009</v>
      </c>
      <c r="S275" s="3">
        <f>[1]节奏总纲!AE275</f>
        <v>83.023342162088809</v>
      </c>
      <c r="T275" s="3">
        <f>[1]节奏总纲!AF275</f>
        <v>85.987316202010419</v>
      </c>
      <c r="U275" s="3">
        <f>[1]节奏总纲!AG275</f>
        <v>90.965353832736099</v>
      </c>
      <c r="V275" s="3">
        <f>[1]节奏总纲!AH275</f>
        <v>99.838295811592047</v>
      </c>
      <c r="AN275" s="3">
        <v>272</v>
      </c>
      <c r="AO275" s="3">
        <f>[1]节奏总纲!BA275</f>
        <v>44.766008210949678</v>
      </c>
      <c r="AP275" s="3">
        <f>[1]节奏总纲!BB275</f>
        <v>46.272410430048332</v>
      </c>
      <c r="AQ275" s="3">
        <f>[1]节奏总纲!BC275</f>
        <v>48.221558083533495</v>
      </c>
      <c r="AR275" s="3">
        <f>[1]节奏总纲!BD275</f>
        <v>50.982286971070401</v>
      </c>
      <c r="AS275" s="3">
        <f>[1]节奏总纲!BE275</f>
        <v>55.677710886747306</v>
      </c>
    </row>
    <row r="276" spans="17:45" x14ac:dyDescent="0.2">
      <c r="Q276" s="3">
        <v>273</v>
      </c>
      <c r="R276" s="3">
        <f>[1]节奏总纲!AD276</f>
        <v>80.979644809032948</v>
      </c>
      <c r="S276" s="3">
        <f>[1]节奏总纲!AE276</f>
        <v>83.07405267945947</v>
      </c>
      <c r="T276" s="3">
        <f>[1]节奏总纲!AF276</f>
        <v>86.038061368689995</v>
      </c>
      <c r="U276" s="3">
        <f>[1]节奏总纲!AG276</f>
        <v>91.020352770869948</v>
      </c>
      <c r="V276" s="3">
        <f>[1]节奏总纲!AH276</f>
        <v>99.896508853714579</v>
      </c>
      <c r="AN276" s="3">
        <v>273</v>
      </c>
      <c r="AO276" s="3">
        <f>[1]节奏总纲!BA276</f>
        <v>44.791863657253586</v>
      </c>
      <c r="AP276" s="3">
        <f>[1]节奏总纲!BB276</f>
        <v>46.296490483571738</v>
      </c>
      <c r="AQ276" s="3">
        <f>[1]节奏总纲!BC276</f>
        <v>48.24548675007965</v>
      </c>
      <c r="AR276" s="3">
        <f>[1]节奏总纲!BD276</f>
        <v>51.007810424246486</v>
      </c>
      <c r="AS276" s="3">
        <f>[1]节奏总纲!BE276</f>
        <v>55.703420707944098</v>
      </c>
    </row>
    <row r="277" spans="17:45" x14ac:dyDescent="0.2">
      <c r="Q277" s="3">
        <v>274</v>
      </c>
      <c r="R277" s="3">
        <f>[1]节奏总纲!AD277</f>
        <v>81.031787986768464</v>
      </c>
      <c r="S277" s="3">
        <f>[1]节奏总纲!AE277</f>
        <v>83.124763196830131</v>
      </c>
      <c r="T277" s="3">
        <f>[1]节奏总纲!AF277</f>
        <v>86.087639061133402</v>
      </c>
      <c r="U277" s="3">
        <f>[1]节奏总纲!AG277</f>
        <v>91.073105573528181</v>
      </c>
      <c r="V277" s="3">
        <f>[1]节奏总纲!AH277</f>
        <v>99.954721895837096</v>
      </c>
      <c r="AN277" s="3">
        <v>274</v>
      </c>
      <c r="AO277" s="3">
        <f>[1]节奏总纲!BA277</f>
        <v>44.817719103557486</v>
      </c>
      <c r="AP277" s="3">
        <f>[1]节奏总纲!BB277</f>
        <v>46.320570537095151</v>
      </c>
      <c r="AQ277" s="3">
        <f>[1]节奏总纲!BC277</f>
        <v>48.269415416625804</v>
      </c>
      <c r="AR277" s="3">
        <f>[1]节奏总纲!BD277</f>
        <v>51.030916192165336</v>
      </c>
      <c r="AS277" s="3">
        <f>[1]节奏总纲!BE277</f>
        <v>55.729130529140882</v>
      </c>
    </row>
    <row r="278" spans="17:45" x14ac:dyDescent="0.2">
      <c r="Q278" s="3">
        <v>275</v>
      </c>
      <c r="R278" s="3">
        <f>[1]节奏总纲!AD278</f>
        <v>81.082568038258216</v>
      </c>
      <c r="S278" s="3">
        <f>[1]节奏总纲!AE278</f>
        <v>83.175473714200777</v>
      </c>
      <c r="T278" s="3">
        <f>[1]节奏总纲!AF278</f>
        <v>86.137216753576809</v>
      </c>
      <c r="U278" s="3">
        <f>[1]节奏总纲!AG278</f>
        <v>91.125858376186414</v>
      </c>
      <c r="V278" s="3">
        <f>[1]节奏总纲!AH278</f>
        <v>100.01191770041967</v>
      </c>
      <c r="AN278" s="3">
        <v>275</v>
      </c>
      <c r="AO278" s="3">
        <f>[1]节奏总纲!BA278</f>
        <v>44.843574549861387</v>
      </c>
      <c r="AP278" s="3">
        <f>[1]节奏总纲!BB278</f>
        <v>46.344650590618556</v>
      </c>
      <c r="AQ278" s="3">
        <f>[1]节奏总纲!BC278</f>
        <v>48.293344083171966</v>
      </c>
      <c r="AR278" s="3">
        <f>[1]节奏总纲!BD278</f>
        <v>51.054021960084178</v>
      </c>
      <c r="AS278" s="3">
        <f>[1]节奏总纲!BE278</f>
        <v>55.754840350337666</v>
      </c>
    </row>
    <row r="279" spans="17:45" x14ac:dyDescent="0.2">
      <c r="Q279" s="3">
        <v>276</v>
      </c>
      <c r="R279" s="3">
        <f>[1]节奏总纲!AD279</f>
        <v>81.133348089747955</v>
      </c>
      <c r="S279" s="3">
        <f>[1]节奏总纲!AE279</f>
        <v>83.226184231571438</v>
      </c>
      <c r="T279" s="3">
        <f>[1]节奏总纲!AF279</f>
        <v>86.186794446020215</v>
      </c>
      <c r="U279" s="3">
        <f>[1]节奏总纲!AG279</f>
        <v>91.178611178844633</v>
      </c>
      <c r="V279" s="3">
        <f>[1]节奏总纲!AH279</f>
        <v>100.06555271580974</v>
      </c>
      <c r="AN279" s="3">
        <v>276</v>
      </c>
      <c r="AO279" s="3">
        <f>[1]节奏总纲!BA279</f>
        <v>44.869429996165294</v>
      </c>
      <c r="AP279" s="3">
        <f>[1]节奏总纲!BB279</f>
        <v>46.368730644141969</v>
      </c>
      <c r="AQ279" s="3">
        <f>[1]节奏总纲!BC279</f>
        <v>48.317272749718121</v>
      </c>
      <c r="AR279" s="3">
        <f>[1]节奏总纲!BD279</f>
        <v>51.077127728003028</v>
      </c>
      <c r="AS279" s="3">
        <f>[1]节奏总纲!BE279</f>
        <v>55.780550171534458</v>
      </c>
    </row>
    <row r="280" spans="17:45" x14ac:dyDescent="0.2">
      <c r="Q280" s="3">
        <v>277</v>
      </c>
      <c r="R280" s="3">
        <f>[1]节奏总纲!AD280</f>
        <v>81.184128141237707</v>
      </c>
      <c r="S280" s="3">
        <f>[1]节奏总纲!AE280</f>
        <v>83.276894748942098</v>
      </c>
      <c r="T280" s="3">
        <f>[1]节奏总纲!AF280</f>
        <v>86.236372138463622</v>
      </c>
      <c r="U280" s="3">
        <f>[1]节奏总纲!AG280</f>
        <v>91.231363981502867</v>
      </c>
      <c r="V280" s="3">
        <f>[1]节奏总纲!AH280</f>
        <v>100.11918773119983</v>
      </c>
      <c r="AN280" s="3">
        <v>277</v>
      </c>
      <c r="AO280" s="3">
        <f>[1]节奏总纲!BA280</f>
        <v>44.895285442469195</v>
      </c>
      <c r="AP280" s="3">
        <f>[1]节奏总纲!BB280</f>
        <v>46.392810697665375</v>
      </c>
      <c r="AQ280" s="3">
        <f>[1]节奏总纲!BC280</f>
        <v>48.341201416264276</v>
      </c>
      <c r="AR280" s="3">
        <f>[1]节奏总纲!BD280</f>
        <v>51.10023349592187</v>
      </c>
      <c r="AS280" s="3">
        <f>[1]节奏总纲!BE280</f>
        <v>55.806259992731242</v>
      </c>
    </row>
    <row r="281" spans="17:45" x14ac:dyDescent="0.2">
      <c r="Q281" s="3">
        <v>278</v>
      </c>
      <c r="R281" s="3">
        <f>[1]节奏总纲!AD281</f>
        <v>81.23490819272746</v>
      </c>
      <c r="S281" s="3">
        <f>[1]节奏总纲!AE281</f>
        <v>83.327605266312744</v>
      </c>
      <c r="T281" s="3">
        <f>[1]节奏总纲!AF281</f>
        <v>86.285949830907029</v>
      </c>
      <c r="U281" s="3">
        <f>[1]节奏总纲!AG281</f>
        <v>91.2841167841611</v>
      </c>
      <c r="V281" s="3">
        <f>[1]节奏总纲!AH281</f>
        <v>100.1728227465899</v>
      </c>
      <c r="AN281" s="3">
        <v>278</v>
      </c>
      <c r="AO281" s="3">
        <f>[1]节奏总纲!BA281</f>
        <v>44.921140888773095</v>
      </c>
      <c r="AP281" s="3">
        <f>[1]节奏总纲!BB281</f>
        <v>46.416890751188788</v>
      </c>
      <c r="AQ281" s="3">
        <f>[1]节奏总纲!BC281</f>
        <v>48.365130082810438</v>
      </c>
      <c r="AR281" s="3">
        <f>[1]节奏总纲!BD281</f>
        <v>51.12333926384072</v>
      </c>
      <c r="AS281" s="3">
        <f>[1]节奏总纲!BE281</f>
        <v>55.831969813928033</v>
      </c>
    </row>
    <row r="282" spans="17:45" x14ac:dyDescent="0.2">
      <c r="Q282" s="3">
        <v>279</v>
      </c>
      <c r="R282" s="3">
        <f>[1]节奏总纲!AD282</f>
        <v>81.285688244217212</v>
      </c>
      <c r="S282" s="3">
        <f>[1]节奏总纲!AE282</f>
        <v>83.378315783683405</v>
      </c>
      <c r="T282" s="3">
        <f>[1]节奏总纲!AF282</f>
        <v>86.335527523350422</v>
      </c>
      <c r="U282" s="3">
        <f>[1]节奏总纲!AG282</f>
        <v>91.336869586819319</v>
      </c>
      <c r="V282" s="3">
        <f>[1]节奏总纲!AH282</f>
        <v>100.22645776197997</v>
      </c>
      <c r="AN282" s="3">
        <v>279</v>
      </c>
      <c r="AO282" s="3">
        <f>[1]节奏总纲!BA282</f>
        <v>44.946996335076996</v>
      </c>
      <c r="AP282" s="3">
        <f>[1]节奏总纲!BB282</f>
        <v>46.440970804712194</v>
      </c>
      <c r="AQ282" s="3">
        <f>[1]节奏总纲!BC282</f>
        <v>48.389058749356593</v>
      </c>
      <c r="AR282" s="3">
        <f>[1]节奏总纲!BD282</f>
        <v>51.146445031759569</v>
      </c>
      <c r="AS282" s="3">
        <f>[1]节奏总纲!BE282</f>
        <v>55.857679635124818</v>
      </c>
    </row>
    <row r="283" spans="17:45" x14ac:dyDescent="0.2">
      <c r="Q283" s="3">
        <v>280</v>
      </c>
      <c r="R283" s="3">
        <f>[1]节奏总纲!AD283</f>
        <v>81.336468295706965</v>
      </c>
      <c r="S283" s="3">
        <f>[1]节奏总纲!AE283</f>
        <v>83.429026301054066</v>
      </c>
      <c r="T283" s="3">
        <f>[1]节奏总纲!AF283</f>
        <v>86.385105215793828</v>
      </c>
      <c r="U283" s="3">
        <f>[1]节奏总纲!AG283</f>
        <v>91.389622389477552</v>
      </c>
      <c r="V283" s="3">
        <f>[1]节奏总纲!AH283</f>
        <v>100.28009277737006</v>
      </c>
      <c r="AN283" s="3">
        <v>280</v>
      </c>
      <c r="AO283" s="3">
        <f>[1]节奏总纲!BA283</f>
        <v>44.972851781380903</v>
      </c>
      <c r="AP283" s="3">
        <f>[1]节奏总纲!BB283</f>
        <v>46.465050858235607</v>
      </c>
      <c r="AQ283" s="3">
        <f>[1]节奏总纲!BC283</f>
        <v>48.412987415902748</v>
      </c>
      <c r="AR283" s="3">
        <f>[1]节奏总纲!BD283</f>
        <v>51.169550799678412</v>
      </c>
      <c r="AS283" s="3">
        <f>[1]节奏总纲!BE283</f>
        <v>55.883389456321602</v>
      </c>
    </row>
    <row r="284" spans="17:45" x14ac:dyDescent="0.2">
      <c r="Q284" s="3">
        <v>281</v>
      </c>
      <c r="R284" s="3">
        <f>[1]节奏总纲!AD284</f>
        <v>81.387248347196717</v>
      </c>
      <c r="S284" s="3">
        <f>[1]节奏总纲!AE284</f>
        <v>83.479736818424712</v>
      </c>
      <c r="T284" s="3">
        <f>[1]节奏总纲!AF284</f>
        <v>86.434682908237235</v>
      </c>
      <c r="U284" s="3">
        <f>[1]节奏总纲!AG284</f>
        <v>91.442375192135771</v>
      </c>
      <c r="V284" s="3">
        <f>[1]节奏总纲!AH284</f>
        <v>100.33372779276013</v>
      </c>
      <c r="AN284" s="3">
        <v>281</v>
      </c>
      <c r="AO284" s="3">
        <f>[1]节奏总纲!BA284</f>
        <v>44.998707227684804</v>
      </c>
      <c r="AP284" s="3">
        <f>[1]节奏总纲!BB284</f>
        <v>46.489130911759013</v>
      </c>
      <c r="AQ284" s="3">
        <f>[1]节奏总纲!BC284</f>
        <v>48.43691608244891</v>
      </c>
      <c r="AR284" s="3">
        <f>[1]节奏总纲!BD284</f>
        <v>51.192656567597261</v>
      </c>
      <c r="AS284" s="3">
        <f>[1]节奏总纲!BE284</f>
        <v>55.909099277518393</v>
      </c>
    </row>
    <row r="285" spans="17:45" x14ac:dyDescent="0.2">
      <c r="Q285" s="3">
        <v>282</v>
      </c>
      <c r="R285" s="3">
        <f>[1]节奏总纲!AD285</f>
        <v>81.43802839868647</v>
      </c>
      <c r="S285" s="3">
        <f>[1]节奏总纲!AE285</f>
        <v>83.530447335795373</v>
      </c>
      <c r="T285" s="3">
        <f>[1]节奏总纲!AF285</f>
        <v>86.484260600680642</v>
      </c>
      <c r="U285" s="3">
        <f>[1]节奏总纲!AG285</f>
        <v>91.495127994794004</v>
      </c>
      <c r="V285" s="3">
        <f>[1]节奏总纲!AH285</f>
        <v>100.3873628081502</v>
      </c>
      <c r="AN285" s="3">
        <v>282</v>
      </c>
      <c r="AO285" s="3">
        <f>[1]节奏总纲!BA285</f>
        <v>45.021201039060998</v>
      </c>
      <c r="AP285" s="3">
        <f>[1]节奏总纲!BB285</f>
        <v>46.513210965282425</v>
      </c>
      <c r="AQ285" s="3">
        <f>[1]节奏总纲!BC285</f>
        <v>48.460844748995065</v>
      </c>
      <c r="AR285" s="3">
        <f>[1]节奏总纲!BD285</f>
        <v>51.215762335516104</v>
      </c>
      <c r="AS285" s="3">
        <f>[1]节奏总纲!BE285</f>
        <v>55.934809098715178</v>
      </c>
    </row>
    <row r="286" spans="17:45" x14ac:dyDescent="0.2">
      <c r="Q286" s="3">
        <v>283</v>
      </c>
      <c r="R286" s="3">
        <f>[1]节奏总纲!AD286</f>
        <v>81.488808450176222</v>
      </c>
      <c r="S286" s="3">
        <f>[1]节奏总纲!AE286</f>
        <v>83.581157853166033</v>
      </c>
      <c r="T286" s="3">
        <f>[1]节奏总纲!AF286</f>
        <v>86.533838293124049</v>
      </c>
      <c r="U286" s="3">
        <f>[1]节奏总纲!AG286</f>
        <v>91.547880797452237</v>
      </c>
      <c r="V286" s="3">
        <f>[1]节奏总纲!AH286</f>
        <v>100.44099782354027</v>
      </c>
      <c r="AN286" s="3">
        <v>283</v>
      </c>
      <c r="AO286" s="3">
        <f>[1]节奏总纲!BA286</f>
        <v>45.043517922283101</v>
      </c>
      <c r="AP286" s="3">
        <f>[1]节奏总纲!BB286</f>
        <v>46.537291018805831</v>
      </c>
      <c r="AQ286" s="3">
        <f>[1]节奏总纲!BC286</f>
        <v>48.48477341554122</v>
      </c>
      <c r="AR286" s="3">
        <f>[1]节奏总纲!BD286</f>
        <v>51.238868103434953</v>
      </c>
      <c r="AS286" s="3">
        <f>[1]节奏总纲!BE286</f>
        <v>55.960518919911962</v>
      </c>
    </row>
    <row r="287" spans="17:45" x14ac:dyDescent="0.2">
      <c r="Q287" s="3">
        <v>284</v>
      </c>
      <c r="R287" s="3">
        <f>[1]节奏总纲!AD287</f>
        <v>81.539588501665975</v>
      </c>
      <c r="S287" s="3">
        <f>[1]节奏总纲!AE287</f>
        <v>83.631868370536679</v>
      </c>
      <c r="T287" s="3">
        <f>[1]节奏总纲!AF287</f>
        <v>86.583415985567456</v>
      </c>
      <c r="U287" s="3">
        <f>[1]节奏总纲!AG287</f>
        <v>91.600633600110456</v>
      </c>
      <c r="V287" s="3">
        <f>[1]节奏总纲!AH287</f>
        <v>100.49463283893036</v>
      </c>
      <c r="AN287" s="3">
        <v>284</v>
      </c>
      <c r="AO287" s="3">
        <f>[1]节奏总纲!BA287</f>
        <v>45.065834805505204</v>
      </c>
      <c r="AP287" s="3">
        <f>[1]节奏总纲!BB287</f>
        <v>46.561371072329244</v>
      </c>
      <c r="AQ287" s="3">
        <f>[1]节奏总纲!BC287</f>
        <v>48.508702082087382</v>
      </c>
      <c r="AR287" s="3">
        <f>[1]节奏总纲!BD287</f>
        <v>51.261973871353796</v>
      </c>
      <c r="AS287" s="3">
        <f>[1]节奏总纲!BE287</f>
        <v>55.986228741108754</v>
      </c>
    </row>
    <row r="288" spans="17:45" x14ac:dyDescent="0.2">
      <c r="Q288" s="3">
        <v>285</v>
      </c>
      <c r="R288" s="3">
        <f>[1]节奏总纲!AD288</f>
        <v>81.590368553155727</v>
      </c>
      <c r="S288" s="3">
        <f>[1]节奏总纲!AE288</f>
        <v>83.68257888790734</v>
      </c>
      <c r="T288" s="3">
        <f>[1]节奏总纲!AF288</f>
        <v>86.632993678010848</v>
      </c>
      <c r="U288" s="3">
        <f>[1]节奏总纲!AG288</f>
        <v>91.653386402768689</v>
      </c>
      <c r="V288" s="3">
        <f>[1]节奏总纲!AH288</f>
        <v>100.54826785432043</v>
      </c>
      <c r="AN288" s="3">
        <v>285</v>
      </c>
      <c r="AO288" s="3">
        <f>[1]节奏总纲!BA288</f>
        <v>45.088151688727308</v>
      </c>
      <c r="AP288" s="3">
        <f>[1]节奏总纲!BB288</f>
        <v>46.58545112585265</v>
      </c>
      <c r="AQ288" s="3">
        <f>[1]节奏总纲!BC288</f>
        <v>48.532630748633537</v>
      </c>
      <c r="AR288" s="3">
        <f>[1]节奏总纲!BD288</f>
        <v>51.285079639272645</v>
      </c>
      <c r="AS288" s="3">
        <f>[1]节奏总纲!BE288</f>
        <v>56.010312347085055</v>
      </c>
    </row>
    <row r="289" spans="17:45" x14ac:dyDescent="0.2">
      <c r="Q289" s="3">
        <v>286</v>
      </c>
      <c r="R289" s="3">
        <f>[1]节奏总纲!AD289</f>
        <v>81.64114860464548</v>
      </c>
      <c r="S289" s="3">
        <f>[1]节奏总纲!AE289</f>
        <v>83.733289405278001</v>
      </c>
      <c r="T289" s="3">
        <f>[1]节奏总纲!AF289</f>
        <v>86.682571370454255</v>
      </c>
      <c r="U289" s="3">
        <f>[1]节奏总纲!AG289</f>
        <v>91.706139205426922</v>
      </c>
      <c r="V289" s="3">
        <f>[1]节奏总纲!AH289</f>
        <v>100.6019028697105</v>
      </c>
      <c r="AN289" s="3">
        <v>286</v>
      </c>
      <c r="AO289" s="3">
        <f>[1]节奏总纲!BA289</f>
        <v>45.110468571949411</v>
      </c>
      <c r="AP289" s="3">
        <f>[1]节奏总纲!BB289</f>
        <v>46.609531179376063</v>
      </c>
      <c r="AQ289" s="3">
        <f>[1]节奏总纲!BC289</f>
        <v>48.556559415179692</v>
      </c>
      <c r="AR289" s="3">
        <f>[1]节奏总纲!BD289</f>
        <v>51.308185407191495</v>
      </c>
      <c r="AS289" s="3">
        <f>[1]节奏总纲!BE289</f>
        <v>56.032520096468168</v>
      </c>
    </row>
    <row r="290" spans="17:45" x14ac:dyDescent="0.2">
      <c r="Q290" s="3">
        <v>287</v>
      </c>
      <c r="R290" s="3">
        <f>[1]节奏总纲!AD290</f>
        <v>81.691928656135218</v>
      </c>
      <c r="S290" s="3">
        <f>[1]节奏总纲!AE290</f>
        <v>83.783999922648647</v>
      </c>
      <c r="T290" s="3">
        <f>[1]节奏总纲!AF290</f>
        <v>86.732149062897662</v>
      </c>
      <c r="U290" s="3">
        <f>[1]节奏总纲!AG290</f>
        <v>91.758892008085141</v>
      </c>
      <c r="V290" s="3">
        <f>[1]节奏总纲!AH290</f>
        <v>100.65553788510059</v>
      </c>
      <c r="AN290" s="3">
        <v>287</v>
      </c>
      <c r="AO290" s="3">
        <f>[1]节奏总纲!BA290</f>
        <v>45.132785455171515</v>
      </c>
      <c r="AP290" s="3">
        <f>[1]节奏总纲!BB290</f>
        <v>46.633611232899469</v>
      </c>
      <c r="AQ290" s="3">
        <f>[1]节奏总纲!BC290</f>
        <v>48.580488081725846</v>
      </c>
      <c r="AR290" s="3">
        <f>[1]节奏总纲!BD290</f>
        <v>51.331291175110337</v>
      </c>
      <c r="AS290" s="3">
        <f>[1]节奏总纲!BE290</f>
        <v>56.054727845851275</v>
      </c>
    </row>
    <row r="291" spans="17:45" x14ac:dyDescent="0.2">
      <c r="Q291" s="3">
        <v>288</v>
      </c>
      <c r="R291" s="3">
        <f>[1]节奏总纲!AD291</f>
        <v>81.742708707624971</v>
      </c>
      <c r="S291" s="3">
        <f>[1]节奏总纲!AE291</f>
        <v>83.834710440019307</v>
      </c>
      <c r="T291" s="3">
        <f>[1]节奏总纲!AF291</f>
        <v>86.781726755341069</v>
      </c>
      <c r="U291" s="3">
        <f>[1]节奏总纲!AG291</f>
        <v>91.811644810743374</v>
      </c>
      <c r="V291" s="3">
        <f>[1]节奏总纲!AH291</f>
        <v>100.70917290049066</v>
      </c>
      <c r="AN291" s="3">
        <v>288</v>
      </c>
      <c r="AO291" s="3">
        <f>[1]节奏总纲!BA291</f>
        <v>45.155102338393618</v>
      </c>
      <c r="AP291" s="3">
        <f>[1]节奏总纲!BB291</f>
        <v>46.657691286422882</v>
      </c>
      <c r="AQ291" s="3">
        <f>[1]节奏总纲!BC291</f>
        <v>48.604416748272008</v>
      </c>
      <c r="AR291" s="3">
        <f>[1]节奏总纲!BD291</f>
        <v>51.354396943029187</v>
      </c>
      <c r="AS291" s="3">
        <f>[1]节奏总纲!BE291</f>
        <v>56.076935595234382</v>
      </c>
    </row>
    <row r="292" spans="17:45" x14ac:dyDescent="0.2">
      <c r="Q292" s="3">
        <v>289</v>
      </c>
      <c r="R292" s="3">
        <f>[1]节奏总纲!AD292</f>
        <v>81.793488759114723</v>
      </c>
      <c r="S292" s="3">
        <f>[1]节奏总纲!AE292</f>
        <v>83.885420957389968</v>
      </c>
      <c r="T292" s="3">
        <f>[1]节奏总纲!AF292</f>
        <v>86.831304447784476</v>
      </c>
      <c r="U292" s="3">
        <f>[1]节奏总纲!AG292</f>
        <v>91.864397613401607</v>
      </c>
      <c r="V292" s="3">
        <f>[1]节奏总纲!AH292</f>
        <v>100.76280791588073</v>
      </c>
      <c r="AN292" s="3">
        <v>289</v>
      </c>
      <c r="AO292" s="3">
        <f>[1]节奏总纲!BA292</f>
        <v>45.177419221615722</v>
      </c>
      <c r="AP292" s="3">
        <f>[1]节奏总纲!BB292</f>
        <v>46.681771339946287</v>
      </c>
      <c r="AQ292" s="3">
        <f>[1]节奏总纲!BC292</f>
        <v>48.628345414818163</v>
      </c>
      <c r="AR292" s="3">
        <f>[1]节奏总纲!BD292</f>
        <v>51.377502710948029</v>
      </c>
      <c r="AS292" s="3">
        <f>[1]节奏总纲!BE292</f>
        <v>56.099143344617488</v>
      </c>
    </row>
    <row r="293" spans="17:45" x14ac:dyDescent="0.2">
      <c r="Q293" s="3">
        <v>290</v>
      </c>
      <c r="R293" s="3">
        <f>[1]节奏总纲!AD293</f>
        <v>81.844268810604476</v>
      </c>
      <c r="S293" s="3">
        <f>[1]节奏总纲!AE293</f>
        <v>83.936131474760614</v>
      </c>
      <c r="T293" s="3">
        <f>[1]节奏总纲!AF293</f>
        <v>86.880882140227882</v>
      </c>
      <c r="U293" s="3">
        <f>[1]节奏总纲!AG293</f>
        <v>91.917150416059826</v>
      </c>
      <c r="V293" s="3">
        <f>[1]节奏总纲!AH293</f>
        <v>100.8164429312708</v>
      </c>
      <c r="AN293" s="3">
        <v>290</v>
      </c>
      <c r="AO293" s="3">
        <f>[1]节奏总纲!BA293</f>
        <v>45.199736104837825</v>
      </c>
      <c r="AP293" s="3">
        <f>[1]节奏总纲!BB293</f>
        <v>46.7058513934697</v>
      </c>
      <c r="AQ293" s="3">
        <f>[1]节奏总纲!BC293</f>
        <v>48.652274081364318</v>
      </c>
      <c r="AR293" s="3">
        <f>[1]节奏总纲!BD293</f>
        <v>51.400608478866879</v>
      </c>
      <c r="AS293" s="3">
        <f>[1]节奏总纲!BE293</f>
        <v>56.121351094000602</v>
      </c>
    </row>
    <row r="294" spans="17:45" x14ac:dyDescent="0.2">
      <c r="Q294" s="3">
        <v>291</v>
      </c>
      <c r="R294" s="3">
        <f>[1]节奏总纲!AD294</f>
        <v>81.895048862094228</v>
      </c>
      <c r="S294" s="3">
        <f>[1]节奏总纲!AE294</f>
        <v>83.986841992131275</v>
      </c>
      <c r="T294" s="3">
        <f>[1]节奏总纲!AF294</f>
        <v>86.930459832671289</v>
      </c>
      <c r="U294" s="3">
        <f>[1]节奏总纲!AG294</f>
        <v>91.969903218718059</v>
      </c>
      <c r="V294" s="3">
        <f>[1]节奏总纲!AH294</f>
        <v>100.87007794666089</v>
      </c>
      <c r="AN294" s="3">
        <v>291</v>
      </c>
      <c r="AO294" s="3">
        <f>[1]节奏总纲!BA294</f>
        <v>45.222052988059936</v>
      </c>
      <c r="AP294" s="3">
        <f>[1]节奏总纲!BB294</f>
        <v>46.729931446993106</v>
      </c>
      <c r="AQ294" s="3">
        <f>[1]节奏总纲!BC294</f>
        <v>48.67620274791048</v>
      </c>
      <c r="AR294" s="3">
        <f>[1]节奏总纲!BD294</f>
        <v>51.423714246785721</v>
      </c>
      <c r="AS294" s="3">
        <f>[1]节奏总纲!BE294</f>
        <v>56.143558843383708</v>
      </c>
    </row>
    <row r="295" spans="17:45" x14ac:dyDescent="0.2">
      <c r="Q295" s="3">
        <v>292</v>
      </c>
      <c r="R295" s="3">
        <f>[1]节奏总纲!AD295</f>
        <v>81.945828913583981</v>
      </c>
      <c r="S295" s="3">
        <f>[1]节奏总纲!AE295</f>
        <v>84.036191564035917</v>
      </c>
      <c r="T295" s="3">
        <f>[1]节奏总纲!AF295</f>
        <v>86.980037525114682</v>
      </c>
      <c r="U295" s="3">
        <f>[1]节奏总纲!AG295</f>
        <v>92.021521414287719</v>
      </c>
      <c r="V295" s="3">
        <f>[1]节奏总纲!AH295</f>
        <v>100.92371296205096</v>
      </c>
      <c r="AN295" s="3">
        <v>292</v>
      </c>
      <c r="AO295" s="3">
        <f>[1]节奏总纲!BA295</f>
        <v>45.244369871282039</v>
      </c>
      <c r="AP295" s="3">
        <f>[1]节奏总纲!BB295</f>
        <v>46.754011500516519</v>
      </c>
      <c r="AQ295" s="3">
        <f>[1]节奏总纲!BC295</f>
        <v>48.700131414456635</v>
      </c>
      <c r="AR295" s="3">
        <f>[1]节奏总纲!BD295</f>
        <v>51.446820014704571</v>
      </c>
      <c r="AS295" s="3">
        <f>[1]节奏总纲!BE295</f>
        <v>56.165766592766815</v>
      </c>
    </row>
    <row r="296" spans="17:45" x14ac:dyDescent="0.2">
      <c r="Q296" s="3">
        <v>293</v>
      </c>
      <c r="R296" s="3">
        <f>[1]节奏总纲!AD296</f>
        <v>81.996608965073733</v>
      </c>
      <c r="S296" s="3">
        <f>[1]节奏总纲!AE296</f>
        <v>84.085064274836242</v>
      </c>
      <c r="T296" s="3">
        <f>[1]节奏总纲!AF296</f>
        <v>87.029133791498197</v>
      </c>
      <c r="U296" s="3">
        <f>[1]节奏总纲!AG296</f>
        <v>92.071632371634976</v>
      </c>
      <c r="V296" s="3">
        <f>[1]节奏总纲!AH296</f>
        <v>100.97734797744103</v>
      </c>
      <c r="AN296" s="3">
        <v>293</v>
      </c>
      <c r="AO296" s="3">
        <f>[1]节奏总纲!BA296</f>
        <v>45.266686754504143</v>
      </c>
      <c r="AP296" s="3">
        <f>[1]节奏总纲!BB296</f>
        <v>46.778091554039925</v>
      </c>
      <c r="AQ296" s="3">
        <f>[1]节奏总纲!BC296</f>
        <v>48.72406008100279</v>
      </c>
      <c r="AR296" s="3">
        <f>[1]节奏总纲!BD296</f>
        <v>51.46992578262342</v>
      </c>
      <c r="AS296" s="3">
        <f>[1]节奏总纲!BE296</f>
        <v>56.187974342149921</v>
      </c>
    </row>
    <row r="297" spans="17:45" x14ac:dyDescent="0.2">
      <c r="Q297" s="3">
        <v>294</v>
      </c>
      <c r="R297" s="3">
        <f>[1]节奏总纲!AD297</f>
        <v>82.044215515890215</v>
      </c>
      <c r="S297" s="3">
        <f>[1]节奏总纲!AE297</f>
        <v>84.133936985636566</v>
      </c>
      <c r="T297" s="3">
        <f>[1]节奏总纲!AF297</f>
        <v>87.077905547159801</v>
      </c>
      <c r="U297" s="3">
        <f>[1]节奏总纲!AG297</f>
        <v>92.121743328982234</v>
      </c>
      <c r="V297" s="3">
        <f>[1]节奏总纲!AH297</f>
        <v>101.02868392415382</v>
      </c>
      <c r="AN297" s="3">
        <v>294</v>
      </c>
      <c r="AO297" s="3">
        <f>[1]节奏总纲!BA297</f>
        <v>45.289003637726246</v>
      </c>
      <c r="AP297" s="3">
        <f>[1]节奏总纲!BB297</f>
        <v>46.802171607563338</v>
      </c>
      <c r="AQ297" s="3">
        <f>[1]节奏总纲!BC297</f>
        <v>48.747988747548945</v>
      </c>
      <c r="AR297" s="3">
        <f>[1]节奏总纲!BD297</f>
        <v>51.493031550542263</v>
      </c>
      <c r="AS297" s="3">
        <f>[1]节奏总纲!BE297</f>
        <v>56.210182091533035</v>
      </c>
    </row>
    <row r="298" spans="17:45" x14ac:dyDescent="0.2">
      <c r="Q298" s="3">
        <v>295</v>
      </c>
      <c r="R298" s="3">
        <f>[1]节奏总纲!AD298</f>
        <v>82.091594979242089</v>
      </c>
      <c r="S298" s="3">
        <f>[1]节奏总纲!AE298</f>
        <v>84.182809696436891</v>
      </c>
      <c r="T298" s="3">
        <f>[1]节奏总纲!AF298</f>
        <v>87.126677302821392</v>
      </c>
      <c r="U298" s="3">
        <f>[1]节奏总纲!AG298</f>
        <v>92.171854286329506</v>
      </c>
      <c r="V298" s="3">
        <f>[1]节奏总纲!AH298</f>
        <v>101.07833899530283</v>
      </c>
      <c r="AN298" s="3">
        <v>295</v>
      </c>
      <c r="AO298" s="3">
        <f>[1]节奏总纲!BA298</f>
        <v>45.31132052094835</v>
      </c>
      <c r="AP298" s="3">
        <f>[1]节奏总纲!BB298</f>
        <v>46.826251661086744</v>
      </c>
      <c r="AQ298" s="3">
        <f>[1]节奏总纲!BC298</f>
        <v>48.771917414095107</v>
      </c>
      <c r="AR298" s="3">
        <f>[1]节奏总纲!BD298</f>
        <v>51.516137318461112</v>
      </c>
      <c r="AS298" s="3">
        <f>[1]节奏总纲!BE298</f>
        <v>56.232389840916142</v>
      </c>
    </row>
    <row r="299" spans="17:45" x14ac:dyDescent="0.2">
      <c r="Q299" s="3">
        <v>296</v>
      </c>
      <c r="R299" s="3">
        <f>[1]节奏总纲!AD299</f>
        <v>82.138974442593963</v>
      </c>
      <c r="S299" s="3">
        <f>[1]节奏总纲!AE299</f>
        <v>84.23168240723723</v>
      </c>
      <c r="T299" s="3">
        <f>[1]节奏总纲!AF299</f>
        <v>87.175449058482982</v>
      </c>
      <c r="U299" s="3">
        <f>[1]节奏总纲!AG299</f>
        <v>92.221965243676763</v>
      </c>
      <c r="V299" s="3">
        <f>[1]节奏总纲!AH299</f>
        <v>101.12799406645185</v>
      </c>
      <c r="AN299" s="3">
        <v>296</v>
      </c>
      <c r="AO299" s="3">
        <f>[1]节奏总纲!BA299</f>
        <v>45.333637404170453</v>
      </c>
      <c r="AP299" s="3">
        <f>[1]节奏总纲!BB299</f>
        <v>46.850331714610157</v>
      </c>
      <c r="AQ299" s="3">
        <f>[1]节奏总纲!BC299</f>
        <v>48.795846080641262</v>
      </c>
      <c r="AR299" s="3">
        <f>[1]节奏总纲!BD299</f>
        <v>51.539243086379955</v>
      </c>
      <c r="AS299" s="3">
        <f>[1]节奏总纲!BE299</f>
        <v>56.254597590299248</v>
      </c>
    </row>
    <row r="300" spans="17:45" x14ac:dyDescent="0.2">
      <c r="Q300" s="3">
        <v>297</v>
      </c>
      <c r="R300" s="3">
        <f>[1]节奏总纲!AD300</f>
        <v>82.186353905945836</v>
      </c>
      <c r="S300" s="3">
        <f>[1]节奏总纲!AE300</f>
        <v>84.280555118037555</v>
      </c>
      <c r="T300" s="3">
        <f>[1]节奏总纲!AF300</f>
        <v>87.224220814144587</v>
      </c>
      <c r="U300" s="3">
        <f>[1]节奏总纲!AG300</f>
        <v>92.272076201024021</v>
      </c>
      <c r="V300" s="3">
        <f>[1]节奏总纲!AH300</f>
        <v>101.17764913760085</v>
      </c>
      <c r="AN300" s="3">
        <v>297</v>
      </c>
      <c r="AO300" s="3">
        <f>[1]节奏总纲!BA300</f>
        <v>45.355954287392557</v>
      </c>
      <c r="AP300" s="3">
        <f>[1]节奏总纲!BB300</f>
        <v>46.874411768133562</v>
      </c>
      <c r="AQ300" s="3">
        <f>[1]节奏总纲!BC300</f>
        <v>48.819774747187417</v>
      </c>
      <c r="AR300" s="3">
        <f>[1]节奏总纲!BD300</f>
        <v>51.562348854298804</v>
      </c>
      <c r="AS300" s="3">
        <f>[1]节奏总纲!BE300</f>
        <v>56.276805339682355</v>
      </c>
    </row>
    <row r="301" spans="17:45" x14ac:dyDescent="0.2">
      <c r="Q301" s="3">
        <v>298</v>
      </c>
      <c r="R301" s="3">
        <f>[1]节奏总纲!AD301</f>
        <v>82.23373336929771</v>
      </c>
      <c r="S301" s="3">
        <f>[1]节奏总纲!AE301</f>
        <v>84.329427828837879</v>
      </c>
      <c r="T301" s="3">
        <f>[1]节奏总纲!AF301</f>
        <v>87.272992569806178</v>
      </c>
      <c r="U301" s="3">
        <f>[1]节奏总纲!AG301</f>
        <v>92.322187158371293</v>
      </c>
      <c r="V301" s="3">
        <f>[1]节奏总纲!AH301</f>
        <v>101.22730420874987</v>
      </c>
      <c r="AN301" s="3">
        <v>298</v>
      </c>
      <c r="AO301" s="3">
        <f>[1]节奏总纲!BA301</f>
        <v>45.37827117061466</v>
      </c>
      <c r="AP301" s="3">
        <f>[1]节奏总纲!BB301</f>
        <v>46.898491821656968</v>
      </c>
      <c r="AQ301" s="3">
        <f>[1]节奏总纲!BC301</f>
        <v>48.843703413733579</v>
      </c>
      <c r="AR301" s="3">
        <f>[1]节奏总纲!BD301</f>
        <v>51.585454622217647</v>
      </c>
      <c r="AS301" s="3">
        <f>[1]节奏总纲!BE301</f>
        <v>56.299013089065468</v>
      </c>
    </row>
    <row r="302" spans="17:45" x14ac:dyDescent="0.2">
      <c r="Q302" s="3">
        <v>299</v>
      </c>
      <c r="R302" s="3">
        <f>[1]节奏总纲!AD302</f>
        <v>82.281112832649583</v>
      </c>
      <c r="S302" s="3">
        <f>[1]节奏总纲!AE302</f>
        <v>84.378300539638204</v>
      </c>
      <c r="T302" s="3">
        <f>[1]节奏总纲!AF302</f>
        <v>87.321764325467768</v>
      </c>
      <c r="U302" s="3">
        <f>[1]节奏总纲!AG302</f>
        <v>92.37229811571855</v>
      </c>
      <c r="V302" s="3">
        <f>[1]节奏总纲!AH302</f>
        <v>101.27695927989888</v>
      </c>
      <c r="AN302" s="3">
        <v>299</v>
      </c>
      <c r="AO302" s="3">
        <f>[1]节奏总纲!BA302</f>
        <v>45.400588053836763</v>
      </c>
      <c r="AP302" s="3">
        <f>[1]节奏总纲!BB302</f>
        <v>46.922571875180381</v>
      </c>
      <c r="AQ302" s="3">
        <f>[1]节奏总纲!BC302</f>
        <v>48.867632080279733</v>
      </c>
      <c r="AR302" s="3">
        <f>[1]节奏总纲!BD302</f>
        <v>51.608560390136496</v>
      </c>
      <c r="AS302" s="3">
        <f>[1]节奏总纲!BE302</f>
        <v>56.321220838448575</v>
      </c>
    </row>
    <row r="303" spans="17:45" x14ac:dyDescent="0.2">
      <c r="Q303" s="3">
        <v>300</v>
      </c>
      <c r="R303" s="3">
        <f>[1]节奏总纲!AD303</f>
        <v>82.328492296001457</v>
      </c>
      <c r="S303" s="3">
        <f>[1]节奏总纲!AE303</f>
        <v>84.427173250438543</v>
      </c>
      <c r="T303" s="3">
        <f>[1]节奏总纲!AF303</f>
        <v>87.370536081129359</v>
      </c>
      <c r="U303" s="3">
        <f>[1]节奏总纲!AG303</f>
        <v>92.422409073065808</v>
      </c>
      <c r="V303" s="3">
        <f>[1]节奏总纲!AH303</f>
        <v>101.32661435104789</v>
      </c>
      <c r="AN303" s="3">
        <v>300</v>
      </c>
      <c r="AO303" s="3">
        <f>[1]节奏总纲!BA303</f>
        <v>45.422904937058867</v>
      </c>
      <c r="AP303" s="3">
        <f>[1]节奏总纲!BB303</f>
        <v>46.946651928703787</v>
      </c>
      <c r="AQ303" s="3">
        <f>[1]节奏总纲!BC303</f>
        <v>48.891560746825888</v>
      </c>
      <c r="AR303" s="3">
        <f>[1]节奏总纲!BD303</f>
        <v>51.631666158055346</v>
      </c>
      <c r="AS303" s="3">
        <f>[1]节奏总纲!BE303</f>
        <v>56.343428587831681</v>
      </c>
    </row>
    <row r="304" spans="17:45" x14ac:dyDescent="0.2">
      <c r="Q304" s="3">
        <v>301</v>
      </c>
      <c r="R304" s="3">
        <f>[1]节奏总纲!AD304</f>
        <v>82.375871759353331</v>
      </c>
      <c r="S304" s="3">
        <f>[1]节奏总纲!AE304</f>
        <v>84.476045961238867</v>
      </c>
      <c r="T304" s="3">
        <f>[1]节奏总纲!AF304</f>
        <v>87.419307836790964</v>
      </c>
      <c r="U304" s="3">
        <f>[1]节奏总纲!AG304</f>
        <v>92.472520030413079</v>
      </c>
      <c r="V304" s="3">
        <f>[1]节奏总纲!AH304</f>
        <v>101.3762694221969</v>
      </c>
      <c r="AN304" s="3">
        <v>301</v>
      </c>
      <c r="AO304" s="3">
        <f>[1]节奏总纲!BA304</f>
        <v>45.44522182028097</v>
      </c>
      <c r="AP304" s="3">
        <f>[1]节奏总纲!BB304</f>
        <v>46.9707319822272</v>
      </c>
      <c r="AQ304" s="3">
        <f>[1]节奏总纲!BC304</f>
        <v>48.91548941337205</v>
      </c>
      <c r="AR304" s="3">
        <f>[1]节奏总纲!BD304</f>
        <v>51.654771925974188</v>
      </c>
      <c r="AS304" s="3">
        <f>[1]节奏总纲!BE304</f>
        <v>56.365636337214795</v>
      </c>
    </row>
    <row r="305" spans="17:45" x14ac:dyDescent="0.2">
      <c r="Q305" s="3">
        <v>302</v>
      </c>
      <c r="R305" s="3">
        <f>[1]节奏总纲!AD305</f>
        <v>82.423251222705204</v>
      </c>
      <c r="S305" s="3">
        <f>[1]节奏总纲!AE305</f>
        <v>84.524918672039192</v>
      </c>
      <c r="T305" s="3">
        <f>[1]节奏总纲!AF305</f>
        <v>87.468079592452554</v>
      </c>
      <c r="U305" s="3">
        <f>[1]节奏总纲!AG305</f>
        <v>92.522630987760337</v>
      </c>
      <c r="V305" s="3">
        <f>[1]节奏总纲!AH305</f>
        <v>101.42592449334592</v>
      </c>
      <c r="AN305" s="3">
        <v>302</v>
      </c>
      <c r="AO305" s="3">
        <f>[1]节奏总纲!BA305</f>
        <v>45.467538703503074</v>
      </c>
      <c r="AP305" s="3">
        <f>[1]节奏总纲!BB305</f>
        <v>46.994812035750606</v>
      </c>
      <c r="AQ305" s="3">
        <f>[1]节奏总纲!BC305</f>
        <v>48.939418079918205</v>
      </c>
      <c r="AR305" s="3">
        <f>[1]节奏总纲!BD305</f>
        <v>51.677877693893038</v>
      </c>
      <c r="AS305" s="3">
        <f>[1]节奏总纲!BE305</f>
        <v>56.387844086597902</v>
      </c>
    </row>
    <row r="306" spans="17:45" x14ac:dyDescent="0.2">
      <c r="Q306" s="3">
        <v>303</v>
      </c>
      <c r="R306" s="3">
        <f>[1]节奏总纲!AD306</f>
        <v>82.470630686057078</v>
      </c>
      <c r="S306" s="3">
        <f>[1]节奏总纲!AE306</f>
        <v>84.573791382839516</v>
      </c>
      <c r="T306" s="3">
        <f>[1]节奏总纲!AF306</f>
        <v>87.516851348114145</v>
      </c>
      <c r="U306" s="3">
        <f>[1]节奏总纲!AG306</f>
        <v>92.572741945107595</v>
      </c>
      <c r="V306" s="3">
        <f>[1]节奏总纲!AH306</f>
        <v>101.47557956449492</v>
      </c>
      <c r="AN306" s="3">
        <v>303</v>
      </c>
      <c r="AO306" s="3">
        <f>[1]节奏总纲!BA306</f>
        <v>45.489855586725177</v>
      </c>
      <c r="AP306" s="3">
        <f>[1]节奏总纲!BB306</f>
        <v>47.016308935086101</v>
      </c>
      <c r="AQ306" s="3">
        <f>[1]节奏总纲!BC306</f>
        <v>48.96334674646436</v>
      </c>
      <c r="AR306" s="3">
        <f>[1]节奏总纲!BD306</f>
        <v>51.70098346181188</v>
      </c>
      <c r="AS306" s="3">
        <f>[1]节奏总纲!BE306</f>
        <v>56.410051835981008</v>
      </c>
    </row>
    <row r="307" spans="17:45" x14ac:dyDescent="0.2">
      <c r="Q307" s="3">
        <v>304</v>
      </c>
      <c r="R307" s="3">
        <f>[1]节奏总纲!AD307</f>
        <v>82.518010149408951</v>
      </c>
      <c r="S307" s="3">
        <f>[1]节奏总纲!AE307</f>
        <v>84.622664093639855</v>
      </c>
      <c r="T307" s="3">
        <f>[1]节奏总纲!AF307</f>
        <v>87.565623103775735</v>
      </c>
      <c r="U307" s="3">
        <f>[1]节奏总纲!AG307</f>
        <v>92.622852902454852</v>
      </c>
      <c r="V307" s="3">
        <f>[1]节奏总纲!AH307</f>
        <v>101.52523463564394</v>
      </c>
      <c r="AN307" s="3">
        <v>304</v>
      </c>
      <c r="AO307" s="3">
        <f>[1]节奏总纲!BA307</f>
        <v>45.512172469947281</v>
      </c>
      <c r="AP307" s="3">
        <f>[1]节奏总纲!BB307</f>
        <v>47.037096473408994</v>
      </c>
      <c r="AQ307" s="3">
        <f>[1]节奏总纲!BC307</f>
        <v>48.987275413010522</v>
      </c>
      <c r="AR307" s="3">
        <f>[1]节奏总纲!BD307</f>
        <v>51.72408922973073</v>
      </c>
      <c r="AS307" s="3">
        <f>[1]节奏总纲!BE307</f>
        <v>56.432259585364115</v>
      </c>
    </row>
    <row r="308" spans="17:45" x14ac:dyDescent="0.2">
      <c r="Q308" s="3">
        <v>305</v>
      </c>
      <c r="R308" s="3">
        <f>[1]节奏总纲!AD308</f>
        <v>82.565389612760825</v>
      </c>
      <c r="S308" s="3">
        <f>[1]节奏总纲!AE308</f>
        <v>84.67153680444018</v>
      </c>
      <c r="T308" s="3">
        <f>[1]节奏总纲!AF308</f>
        <v>87.61439485943734</v>
      </c>
      <c r="U308" s="3">
        <f>[1]节奏总纲!AG308</f>
        <v>92.672963859802124</v>
      </c>
      <c r="V308" s="3">
        <f>[1]节奏总纲!AH308</f>
        <v>101.57488970679294</v>
      </c>
      <c r="AN308" s="3">
        <v>305</v>
      </c>
      <c r="AO308" s="3">
        <f>[1]节奏总纲!BA308</f>
        <v>45.534489353169384</v>
      </c>
      <c r="AP308" s="3">
        <f>[1]节奏总纲!BB308</f>
        <v>47.057884011731893</v>
      </c>
      <c r="AQ308" s="3">
        <f>[1]节奏总纲!BC308</f>
        <v>49.009673493801003</v>
      </c>
      <c r="AR308" s="3">
        <f>[1]节奏总纲!BD308</f>
        <v>51.747194997649579</v>
      </c>
      <c r="AS308" s="3">
        <f>[1]节奏总纲!BE308</f>
        <v>56.454467334747228</v>
      </c>
    </row>
    <row r="309" spans="17:45" x14ac:dyDescent="0.2">
      <c r="Q309" s="3">
        <v>306</v>
      </c>
      <c r="R309" s="3">
        <f>[1]节奏总纲!AD309</f>
        <v>82.612769076112698</v>
      </c>
      <c r="S309" s="3">
        <f>[1]节奏总纲!AE309</f>
        <v>84.720409515240505</v>
      </c>
      <c r="T309" s="3">
        <f>[1]节奏总纲!AF309</f>
        <v>87.66316661509893</v>
      </c>
      <c r="U309" s="3">
        <f>[1]节奏总纲!AG309</f>
        <v>92.723074817149381</v>
      </c>
      <c r="V309" s="3">
        <f>[1]节奏总纲!AH309</f>
        <v>101.62454477794196</v>
      </c>
      <c r="AN309" s="3">
        <v>306</v>
      </c>
      <c r="AO309" s="3">
        <f>[1]节奏总纲!BA309</f>
        <v>45.556806236391488</v>
      </c>
      <c r="AP309" s="3">
        <f>[1]节奏总纲!BB309</f>
        <v>47.078671550054786</v>
      </c>
      <c r="AQ309" s="3">
        <f>[1]节奏总纲!BC309</f>
        <v>49.030333272797542</v>
      </c>
      <c r="AR309" s="3">
        <f>[1]节奏总纲!BD309</f>
        <v>51.770300765568422</v>
      </c>
      <c r="AS309" s="3">
        <f>[1]节奏总纲!BE309</f>
        <v>56.476675084130335</v>
      </c>
    </row>
    <row r="310" spans="17:45" x14ac:dyDescent="0.2">
      <c r="Q310" s="3">
        <v>307</v>
      </c>
      <c r="R310" s="3">
        <f>[1]节奏总纲!AD310</f>
        <v>82.660148539464572</v>
      </c>
      <c r="S310" s="3">
        <f>[1]节奏总纲!AE310</f>
        <v>84.769282226040829</v>
      </c>
      <c r="T310" s="3">
        <f>[1]节奏总纲!AF310</f>
        <v>87.711938370760521</v>
      </c>
      <c r="U310" s="3">
        <f>[1]节奏总纲!AG310</f>
        <v>92.773185774496639</v>
      </c>
      <c r="V310" s="3">
        <f>[1]节奏总纲!AH310</f>
        <v>101.67419984909097</v>
      </c>
      <c r="AN310" s="3">
        <v>307</v>
      </c>
      <c r="AO310" s="3">
        <f>[1]节奏总纲!BA310</f>
        <v>45.579123119613591</v>
      </c>
      <c r="AP310" s="3">
        <f>[1]节奏总纲!BB310</f>
        <v>47.099459088377678</v>
      </c>
      <c r="AQ310" s="3">
        <f>[1]节奏总纲!BC310</f>
        <v>49.05099305179408</v>
      </c>
      <c r="AR310" s="3">
        <f>[1]节奏总纲!BD310</f>
        <v>51.793406533487271</v>
      </c>
      <c r="AS310" s="3">
        <f>[1]节奏总纲!BE310</f>
        <v>56.498882833513441</v>
      </c>
    </row>
    <row r="311" spans="17:45" x14ac:dyDescent="0.2">
      <c r="Q311" s="3">
        <v>308</v>
      </c>
      <c r="R311" s="3">
        <f>[1]节奏总纲!AD311</f>
        <v>82.707528002816446</v>
      </c>
      <c r="S311" s="3">
        <f>[1]节奏总纲!AE311</f>
        <v>84.818154936841154</v>
      </c>
      <c r="T311" s="3">
        <f>[1]节奏总纲!AF311</f>
        <v>87.760710126422126</v>
      </c>
      <c r="U311" s="3">
        <f>[1]节奏总纲!AG311</f>
        <v>92.823296731843911</v>
      </c>
      <c r="V311" s="3">
        <f>[1]节奏总纲!AH311</f>
        <v>101.72385492023999</v>
      </c>
      <c r="AN311" s="3">
        <v>308</v>
      </c>
      <c r="AO311" s="3">
        <f>[1]节奏总纲!BA311</f>
        <v>45.601440002835695</v>
      </c>
      <c r="AP311" s="3">
        <f>[1]节奏总纲!BB311</f>
        <v>47.12024662670057</v>
      </c>
      <c r="AQ311" s="3">
        <f>[1]节奏总纲!BC311</f>
        <v>49.071652830790612</v>
      </c>
      <c r="AR311" s="3">
        <f>[1]节奏总纲!BD311</f>
        <v>51.816512301406114</v>
      </c>
      <c r="AS311" s="3">
        <f>[1]节奏总纲!BE311</f>
        <v>56.521090582896548</v>
      </c>
    </row>
    <row r="312" spans="17:45" x14ac:dyDescent="0.2">
      <c r="Q312" s="3">
        <v>309</v>
      </c>
      <c r="R312" s="3">
        <f>[1]节奏总纲!AD312</f>
        <v>82.754907466168319</v>
      </c>
      <c r="S312" s="3">
        <f>[1]节奏总纲!AE312</f>
        <v>84.867027647641493</v>
      </c>
      <c r="T312" s="3">
        <f>[1]节奏总纲!AF312</f>
        <v>87.809481882083716</v>
      </c>
      <c r="U312" s="3">
        <f>[1]节奏总纲!AG312</f>
        <v>92.873407689191168</v>
      </c>
      <c r="V312" s="3">
        <f>[1]节奏总纲!AH312</f>
        <v>101.77350999138899</v>
      </c>
      <c r="AN312" s="3">
        <v>309</v>
      </c>
      <c r="AO312" s="3">
        <f>[1]节奏总纲!BA312</f>
        <v>45.623756886057798</v>
      </c>
      <c r="AP312" s="3">
        <f>[1]节奏总纲!BB312</f>
        <v>47.14103416502347</v>
      </c>
      <c r="AQ312" s="3">
        <f>[1]节奏总纲!BC312</f>
        <v>49.09231260978715</v>
      </c>
      <c r="AR312" s="3">
        <f>[1]节奏总纲!BD312</f>
        <v>51.839618069324963</v>
      </c>
      <c r="AS312" s="3">
        <f>[1]节奏总纲!BE312</f>
        <v>56.543298332279662</v>
      </c>
    </row>
    <row r="313" spans="17:45" x14ac:dyDescent="0.2">
      <c r="Q313" s="3">
        <v>310</v>
      </c>
      <c r="R313" s="3">
        <f>[1]节奏总纲!AD313</f>
        <v>82.802286929520193</v>
      </c>
      <c r="S313" s="3">
        <f>[1]节奏总纲!AE313</f>
        <v>84.915900358441817</v>
      </c>
      <c r="T313" s="3">
        <f>[1]节奏总纲!AF313</f>
        <v>87.858253637745307</v>
      </c>
      <c r="U313" s="3">
        <f>[1]节奏总纲!AG313</f>
        <v>92.923518646538426</v>
      </c>
      <c r="V313" s="3">
        <f>[1]节奏总纲!AH313</f>
        <v>101.82316506253801</v>
      </c>
      <c r="AN313" s="3">
        <v>310</v>
      </c>
      <c r="AO313" s="3">
        <f>[1]节奏总纲!BA313</f>
        <v>45.646073769279901</v>
      </c>
      <c r="AP313" s="3">
        <f>[1]节奏总纲!BB313</f>
        <v>47.161821703346362</v>
      </c>
      <c r="AQ313" s="3">
        <f>[1]节奏总纲!BC313</f>
        <v>49.112972388783689</v>
      </c>
      <c r="AR313" s="3">
        <f>[1]节奏总纲!BD313</f>
        <v>51.862723837243806</v>
      </c>
      <c r="AS313" s="3">
        <f>[1]节奏总纲!BE313</f>
        <v>56.565506081662768</v>
      </c>
    </row>
    <row r="314" spans="17:45" x14ac:dyDescent="0.2">
      <c r="Q314" s="3">
        <v>311</v>
      </c>
      <c r="R314" s="3">
        <f>[1]节奏总纲!AD314</f>
        <v>82.849666392872066</v>
      </c>
      <c r="S314" s="3">
        <f>[1]节奏总纲!AE314</f>
        <v>84.964773069242142</v>
      </c>
      <c r="T314" s="3">
        <f>[1]节奏总纲!AF314</f>
        <v>87.907025393406897</v>
      </c>
      <c r="U314" s="3">
        <f>[1]节奏总纲!AG314</f>
        <v>92.973629603885698</v>
      </c>
      <c r="V314" s="3">
        <f>[1]节奏总纲!AH314</f>
        <v>101.87282013368701</v>
      </c>
      <c r="AN314" s="3">
        <v>311</v>
      </c>
      <c r="AO314" s="3">
        <f>[1]节奏总纲!BA314</f>
        <v>45.668390652502012</v>
      </c>
      <c r="AP314" s="3">
        <f>[1]节奏总纲!BB314</f>
        <v>47.182609241669255</v>
      </c>
      <c r="AQ314" s="3">
        <f>[1]节奏总纲!BC314</f>
        <v>49.133632167780227</v>
      </c>
      <c r="AR314" s="3">
        <f>[1]节奏总纲!BD314</f>
        <v>51.885829605162655</v>
      </c>
      <c r="AS314" s="3">
        <f>[1]节奏总纲!BE314</f>
        <v>56.587713831045875</v>
      </c>
    </row>
    <row r="315" spans="17:45" x14ac:dyDescent="0.2">
      <c r="Q315" s="3">
        <v>312</v>
      </c>
      <c r="R315" s="3">
        <f>[1]节奏总纲!AD315</f>
        <v>82.89704585622394</v>
      </c>
      <c r="S315" s="3">
        <f>[1]节奏总纲!AE315</f>
        <v>85.012531647506819</v>
      </c>
      <c r="T315" s="3">
        <f>[1]节奏总纲!AF315</f>
        <v>87.955797149068502</v>
      </c>
      <c r="U315" s="3">
        <f>[1]节奏总纲!AG315</f>
        <v>93.022367647203353</v>
      </c>
      <c r="V315" s="3">
        <f>[1]节奏总纲!AH315</f>
        <v>101.92247520483603</v>
      </c>
      <c r="AN315" s="3">
        <v>312</v>
      </c>
      <c r="AO315" s="3">
        <f>[1]节奏总纲!BA315</f>
        <v>45.690707535724115</v>
      </c>
      <c r="AP315" s="3">
        <f>[1]节奏总纲!BB315</f>
        <v>47.203396779992147</v>
      </c>
      <c r="AQ315" s="3">
        <f>[1]节奏总纲!BC315</f>
        <v>49.154291946776759</v>
      </c>
      <c r="AR315" s="3">
        <f>[1]节奏总纲!BD315</f>
        <v>51.908935373081505</v>
      </c>
      <c r="AS315" s="3">
        <f>[1]节奏总纲!BE315</f>
        <v>56.609921580428981</v>
      </c>
    </row>
    <row r="316" spans="17:45" x14ac:dyDescent="0.2">
      <c r="Q316" s="3">
        <v>313</v>
      </c>
      <c r="R316" s="3">
        <f>[1]节奏总纲!AD316</f>
        <v>82.944425319575814</v>
      </c>
      <c r="S316" s="3">
        <f>[1]节奏总纲!AE316</f>
        <v>85.057414064088832</v>
      </c>
      <c r="T316" s="3">
        <f>[1]节奏总纲!AF316</f>
        <v>88.004756197276762</v>
      </c>
      <c r="U316" s="3">
        <f>[1]节奏总纲!AG316</f>
        <v>93.069580693431178</v>
      </c>
      <c r="V316" s="3">
        <f>[1]节奏总纲!AH316</f>
        <v>101.97213027598504</v>
      </c>
      <c r="AN316" s="3">
        <v>313</v>
      </c>
      <c r="AO316" s="3">
        <f>[1]节奏总纲!BA316</f>
        <v>45.713024418946219</v>
      </c>
      <c r="AP316" s="3">
        <f>[1]节奏总纲!BB316</f>
        <v>47.224184318315039</v>
      </c>
      <c r="AQ316" s="3">
        <f>[1]节奏总纲!BC316</f>
        <v>49.174951725773298</v>
      </c>
      <c r="AR316" s="3">
        <f>[1]节奏总纲!BD316</f>
        <v>51.932041141000347</v>
      </c>
      <c r="AS316" s="3">
        <f>[1]节奏总纲!BE316</f>
        <v>56.632129329812095</v>
      </c>
    </row>
    <row r="317" spans="17:45" x14ac:dyDescent="0.2">
      <c r="Q317" s="3">
        <v>314</v>
      </c>
      <c r="R317" s="3">
        <f>[1]节奏总纲!AD317</f>
        <v>82.991804782927687</v>
      </c>
      <c r="S317" s="3">
        <f>[1]节奏总纲!AE317</f>
        <v>85.10229648067083</v>
      </c>
      <c r="T317" s="3">
        <f>[1]节奏总纲!AF317</f>
        <v>88.05552724748766</v>
      </c>
      <c r="U317" s="3">
        <f>[1]节奏总纲!AG317</f>
        <v>93.116793739659002</v>
      </c>
      <c r="V317" s="3">
        <f>[1]节奏总纲!AH317</f>
        <v>102.01969836502204</v>
      </c>
      <c r="AN317" s="3">
        <v>314</v>
      </c>
      <c r="AO317" s="3">
        <f>[1]节奏总纲!BA317</f>
        <v>45.735341302168322</v>
      </c>
      <c r="AP317" s="3">
        <f>[1]节奏总纲!BB317</f>
        <v>47.244971856637939</v>
      </c>
      <c r="AQ317" s="3">
        <f>[1]节奏总纲!BC317</f>
        <v>49.195611504769836</v>
      </c>
      <c r="AR317" s="3">
        <f>[1]节奏总纲!BD317</f>
        <v>51.955146908919197</v>
      </c>
      <c r="AS317" s="3">
        <f>[1]节奏总纲!BE317</f>
        <v>56.654337079195201</v>
      </c>
    </row>
    <row r="318" spans="17:45" x14ac:dyDescent="0.2">
      <c r="Q318" s="3">
        <v>315</v>
      </c>
      <c r="R318" s="3">
        <f>[1]节奏总纲!AD318</f>
        <v>83.03656019452734</v>
      </c>
      <c r="S318" s="3">
        <f>[1]节奏总纲!AE318</f>
        <v>85.147178897252829</v>
      </c>
      <c r="T318" s="3">
        <f>[1]节奏总纲!AF318</f>
        <v>88.106298297698572</v>
      </c>
      <c r="U318" s="3">
        <f>[1]节奏总纲!AG318</f>
        <v>93.164006785886826</v>
      </c>
      <c r="V318" s="3">
        <f>[1]节奏总纲!AH318</f>
        <v>102.06459660376342</v>
      </c>
      <c r="AN318" s="3">
        <v>315</v>
      </c>
      <c r="AO318" s="3">
        <f>[1]节奏总纲!BA318</f>
        <v>45.757658185390426</v>
      </c>
      <c r="AP318" s="3">
        <f>[1]节奏总纲!BB318</f>
        <v>47.265759394960831</v>
      </c>
      <c r="AQ318" s="3">
        <f>[1]节奏总纲!BC318</f>
        <v>49.216271283766375</v>
      </c>
      <c r="AR318" s="3">
        <f>[1]节奏总纲!BD318</f>
        <v>51.978252676838039</v>
      </c>
      <c r="AS318" s="3">
        <f>[1]节奏总纲!BE318</f>
        <v>56.676544828578308</v>
      </c>
    </row>
    <row r="319" spans="17:45" x14ac:dyDescent="0.2">
      <c r="Q319" s="3">
        <v>316</v>
      </c>
      <c r="R319" s="3">
        <f>[1]节奏总纲!AD319</f>
        <v>83.080766796955942</v>
      </c>
      <c r="S319" s="3">
        <f>[1]节奏总纲!AE319</f>
        <v>85.192061313834827</v>
      </c>
      <c r="T319" s="3">
        <f>[1]节奏总纲!AF319</f>
        <v>88.15706934790947</v>
      </c>
      <c r="U319" s="3">
        <f>[1]节奏总纲!AG319</f>
        <v>93.211219832114651</v>
      </c>
      <c r="V319" s="3">
        <f>[1]节奏总纲!AH319</f>
        <v>102.1094948425048</v>
      </c>
      <c r="AN319" s="3">
        <v>316</v>
      </c>
      <c r="AO319" s="3">
        <f>[1]节奏总纲!BA319</f>
        <v>45.779975068612529</v>
      </c>
      <c r="AP319" s="3">
        <f>[1]节奏总纲!BB319</f>
        <v>47.286546933283724</v>
      </c>
      <c r="AQ319" s="3">
        <f>[1]节奏总纲!BC319</f>
        <v>49.236931062762913</v>
      </c>
      <c r="AR319" s="3">
        <f>[1]节奏总纲!BD319</f>
        <v>52.001173105835825</v>
      </c>
      <c r="AS319" s="3">
        <f>[1]节奏总纲!BE319</f>
        <v>56.698752577961415</v>
      </c>
    </row>
    <row r="320" spans="17:45" x14ac:dyDescent="0.2">
      <c r="Q320" s="3">
        <v>317</v>
      </c>
      <c r="R320" s="3">
        <f>[1]节奏总纲!AD320</f>
        <v>83.124973399384558</v>
      </c>
      <c r="S320" s="3">
        <f>[1]节奏总纲!AE320</f>
        <v>85.236943730416826</v>
      </c>
      <c r="T320" s="3">
        <f>[1]节奏总纲!AF320</f>
        <v>88.207840398120382</v>
      </c>
      <c r="U320" s="3">
        <f>[1]节奏总纲!AG320</f>
        <v>93.258432878342475</v>
      </c>
      <c r="V320" s="3">
        <f>[1]节奏总纲!AH320</f>
        <v>102.15439308124618</v>
      </c>
      <c r="AN320" s="3">
        <v>317</v>
      </c>
      <c r="AO320" s="3">
        <f>[1]节奏总纲!BA320</f>
        <v>45.802291951834633</v>
      </c>
      <c r="AP320" s="3">
        <f>[1]节奏总纲!BB320</f>
        <v>47.307334471606616</v>
      </c>
      <c r="AQ320" s="3">
        <f>[1]节奏总纲!BC320</f>
        <v>49.257590841759445</v>
      </c>
      <c r="AR320" s="3">
        <f>[1]节奏总纲!BD320</f>
        <v>52.021126446631868</v>
      </c>
      <c r="AS320" s="3">
        <f>[1]节奏总纲!BE320</f>
        <v>56.720960327344528</v>
      </c>
    </row>
    <row r="321" spans="17:45" x14ac:dyDescent="0.2">
      <c r="Q321" s="3">
        <v>318</v>
      </c>
      <c r="R321" s="3">
        <f>[1]节奏总纲!AD321</f>
        <v>83.16918000181316</v>
      </c>
      <c r="S321" s="3">
        <f>[1]节奏总纲!AE321</f>
        <v>85.281826146998839</v>
      </c>
      <c r="T321" s="3">
        <f>[1]节奏总纲!AF321</f>
        <v>88.258611448331294</v>
      </c>
      <c r="U321" s="3">
        <f>[1]节奏总纲!AG321</f>
        <v>93.3056459245703</v>
      </c>
      <c r="V321" s="3">
        <f>[1]节奏总纲!AH321</f>
        <v>102.19929131998755</v>
      </c>
      <c r="AN321" s="3">
        <v>318</v>
      </c>
      <c r="AO321" s="3">
        <f>[1]节奏总纲!BA321</f>
        <v>45.824608835056736</v>
      </c>
      <c r="AP321" s="3">
        <f>[1]节奏总纲!BB321</f>
        <v>47.328122009929508</v>
      </c>
      <c r="AQ321" s="3">
        <f>[1]节奏总纲!BC321</f>
        <v>49.278250620755983</v>
      </c>
      <c r="AR321" s="3">
        <f>[1]节奏总纲!BD321</f>
        <v>52.041079787427918</v>
      </c>
      <c r="AS321" s="3">
        <f>[1]节奏总纲!BE321</f>
        <v>56.743168076727635</v>
      </c>
    </row>
    <row r="322" spans="17:45" x14ac:dyDescent="0.2">
      <c r="Q322" s="3">
        <v>319</v>
      </c>
      <c r="R322" s="3">
        <f>[1]节奏总纲!AD322</f>
        <v>83.213386604241776</v>
      </c>
      <c r="S322" s="3">
        <f>[1]节奏总纲!AE322</f>
        <v>85.326708563580837</v>
      </c>
      <c r="T322" s="3">
        <f>[1]节奏总纲!AF322</f>
        <v>88.309382498542192</v>
      </c>
      <c r="U322" s="3">
        <f>[1]节奏总纲!AG322</f>
        <v>93.352858970798124</v>
      </c>
      <c r="V322" s="3">
        <f>[1]节奏总纲!AH322</f>
        <v>102.24418955872893</v>
      </c>
      <c r="AN322" s="3">
        <v>319</v>
      </c>
      <c r="AO322" s="3">
        <f>[1]节奏总纲!BA322</f>
        <v>45.84692571827884</v>
      </c>
      <c r="AP322" s="3">
        <f>[1]节奏总纲!BB322</f>
        <v>47.348909548252408</v>
      </c>
      <c r="AQ322" s="3">
        <f>[1]节奏总纲!BC322</f>
        <v>49.298910399752522</v>
      </c>
      <c r="AR322" s="3">
        <f>[1]节奏总纲!BD322</f>
        <v>52.061033128223968</v>
      </c>
      <c r="AS322" s="3">
        <f>[1]节奏总纲!BE322</f>
        <v>56.765375826110741</v>
      </c>
    </row>
    <row r="323" spans="17:45" x14ac:dyDescent="0.2">
      <c r="Q323" s="3">
        <v>320</v>
      </c>
      <c r="R323" s="3">
        <f>[1]节奏总纲!AD323</f>
        <v>83.257593206670379</v>
      </c>
      <c r="S323" s="3">
        <f>[1]节奏总纲!AE323</f>
        <v>85.371590980162836</v>
      </c>
      <c r="T323" s="3">
        <f>[1]节奏总纲!AF323</f>
        <v>88.360153548753104</v>
      </c>
      <c r="U323" s="3">
        <f>[1]节奏总纲!AG323</f>
        <v>93.400072017025948</v>
      </c>
      <c r="V323" s="3">
        <f>[1]节奏总纲!AH323</f>
        <v>102.28908779747032</v>
      </c>
      <c r="AN323" s="3">
        <v>320</v>
      </c>
      <c r="AO323" s="3">
        <f>[1]节奏总纲!BA323</f>
        <v>45.869242601500943</v>
      </c>
      <c r="AP323" s="3">
        <f>[1]节奏总纲!BB323</f>
        <v>47.3696970865753</v>
      </c>
      <c r="AQ323" s="3">
        <f>[1]节奏总纲!BC323</f>
        <v>49.319570178749061</v>
      </c>
      <c r="AR323" s="3">
        <f>[1]节奏总纲!BD323</f>
        <v>52.080986469020011</v>
      </c>
      <c r="AS323" s="3">
        <f>[1]节奏总纲!BE323</f>
        <v>56.787583575493848</v>
      </c>
    </row>
    <row r="324" spans="17:45" x14ac:dyDescent="0.2">
      <c r="Q324" s="3">
        <v>321</v>
      </c>
      <c r="R324" s="3">
        <f>[1]节奏总纲!AD324</f>
        <v>83.301799809098995</v>
      </c>
      <c r="S324" s="3">
        <f>[1]节奏总纲!AE324</f>
        <v>85.416473396744834</v>
      </c>
      <c r="T324" s="3">
        <f>[1]节奏总纲!AF324</f>
        <v>88.410924598964016</v>
      </c>
      <c r="U324" s="3">
        <f>[1]节奏总纲!AG324</f>
        <v>93.447285063253773</v>
      </c>
      <c r="V324" s="3">
        <f>[1]节奏总纲!AH324</f>
        <v>102.3339860362117</v>
      </c>
      <c r="AN324" s="3">
        <v>321</v>
      </c>
      <c r="AO324" s="3">
        <f>[1]节奏总纲!BA324</f>
        <v>45.891559484723047</v>
      </c>
      <c r="AP324" s="3">
        <f>[1]节奏总纲!BB324</f>
        <v>47.390484624898193</v>
      </c>
      <c r="AQ324" s="3">
        <f>[1]节奏总纲!BC324</f>
        <v>49.340229957745592</v>
      </c>
      <c r="AR324" s="3">
        <f>[1]节奏总纲!BD324</f>
        <v>52.100939809816062</v>
      </c>
      <c r="AS324" s="3">
        <f>[1]节奏总纲!BE324</f>
        <v>56.809791324876961</v>
      </c>
    </row>
    <row r="325" spans="17:45" x14ac:dyDescent="0.2">
      <c r="Q325" s="3">
        <v>322</v>
      </c>
      <c r="R325" s="3">
        <f>[1]节奏总纲!AD325</f>
        <v>83.346006411527597</v>
      </c>
      <c r="S325" s="3">
        <f>[1]节奏总纲!AE325</f>
        <v>85.461355813326847</v>
      </c>
      <c r="T325" s="3">
        <f>[1]节奏总纲!AF325</f>
        <v>88.461695649174914</v>
      </c>
      <c r="U325" s="3">
        <f>[1]节奏总纲!AG325</f>
        <v>93.494498109481597</v>
      </c>
      <c r="V325" s="3">
        <f>[1]节奏总纲!AH325</f>
        <v>102.37888427495307</v>
      </c>
      <c r="AN325" s="3">
        <v>322</v>
      </c>
      <c r="AO325" s="3">
        <f>[1]节奏总纲!BA325</f>
        <v>45.91387636794515</v>
      </c>
      <c r="AP325" s="3">
        <f>[1]节奏总纲!BB325</f>
        <v>47.411272163221085</v>
      </c>
      <c r="AQ325" s="3">
        <f>[1]节奏总纲!BC325</f>
        <v>49.360889736742131</v>
      </c>
      <c r="AR325" s="3">
        <f>[1]节奏总纲!BD325</f>
        <v>52.120893150612112</v>
      </c>
      <c r="AS325" s="3">
        <f>[1]节奏总纲!BE325</f>
        <v>56.831999074260068</v>
      </c>
    </row>
    <row r="326" spans="17:45" x14ac:dyDescent="0.2">
      <c r="Q326" s="3">
        <v>323</v>
      </c>
      <c r="R326" s="3">
        <f>[1]节奏总纲!AD326</f>
        <v>83.390213013956213</v>
      </c>
      <c r="S326" s="3">
        <f>[1]节奏总纲!AE326</f>
        <v>85.506238229908845</v>
      </c>
      <c r="T326" s="3">
        <f>[1]节奏总纲!AF326</f>
        <v>88.512466699385826</v>
      </c>
      <c r="U326" s="3">
        <f>[1]节奏总纲!AG326</f>
        <v>93.541711155709422</v>
      </c>
      <c r="V326" s="3">
        <f>[1]节奏总纲!AH326</f>
        <v>102.42378251369445</v>
      </c>
      <c r="AN326" s="3">
        <v>323</v>
      </c>
      <c r="AO326" s="3">
        <f>[1]节奏总纲!BA326</f>
        <v>45.936193251167253</v>
      </c>
      <c r="AP326" s="3">
        <f>[1]节奏总纲!BB326</f>
        <v>47.432059701543984</v>
      </c>
      <c r="AQ326" s="3">
        <f>[1]节奏总纲!BC326</f>
        <v>49.381549515738669</v>
      </c>
      <c r="AR326" s="3">
        <f>[1]节奏总纲!BD326</f>
        <v>52.140846491408155</v>
      </c>
      <c r="AS326" s="3">
        <f>[1]节奏总纲!BE326</f>
        <v>56.854206823643175</v>
      </c>
    </row>
    <row r="327" spans="17:45" x14ac:dyDescent="0.2">
      <c r="Q327" s="3">
        <v>324</v>
      </c>
      <c r="R327" s="3">
        <f>[1]节奏总纲!AD327</f>
        <v>83.434419616384815</v>
      </c>
      <c r="S327" s="3">
        <f>[1]节奏总纲!AE327</f>
        <v>85.551120646490844</v>
      </c>
      <c r="T327" s="3">
        <f>[1]节奏总纲!AF327</f>
        <v>88.563237749596723</v>
      </c>
      <c r="U327" s="3">
        <f>[1]节奏总纲!AG327</f>
        <v>93.588924201937246</v>
      </c>
      <c r="V327" s="3">
        <f>[1]节奏总纲!AH327</f>
        <v>102.46868075243583</v>
      </c>
      <c r="AN327" s="3">
        <v>324</v>
      </c>
      <c r="AO327" s="3">
        <f>[1]节奏总纲!BA327</f>
        <v>45.958510134389357</v>
      </c>
      <c r="AP327" s="3">
        <f>[1]节奏总纲!BB327</f>
        <v>47.452847239866877</v>
      </c>
      <c r="AQ327" s="3">
        <f>[1]节奏总纲!BC327</f>
        <v>49.402209294735208</v>
      </c>
      <c r="AR327" s="3">
        <f>[1]节奏总纲!BD327</f>
        <v>52.160799832204205</v>
      </c>
      <c r="AS327" s="3">
        <f>[1]节奏总纲!BE327</f>
        <v>56.876414573026281</v>
      </c>
    </row>
    <row r="328" spans="17:45" x14ac:dyDescent="0.2">
      <c r="Q328" s="3">
        <v>325</v>
      </c>
      <c r="R328" s="3">
        <f>[1]节奏总纲!AD328</f>
        <v>83.478626218813432</v>
      </c>
      <c r="S328" s="3">
        <f>[1]节奏总纲!AE328</f>
        <v>85.596003063072843</v>
      </c>
      <c r="T328" s="3">
        <f>[1]节奏总纲!AF328</f>
        <v>88.614008799807635</v>
      </c>
      <c r="U328" s="3">
        <f>[1]节奏总纲!AG328</f>
        <v>93.63613724816507</v>
      </c>
      <c r="V328" s="3">
        <f>[1]节奏总纲!AH328</f>
        <v>102.51357899117721</v>
      </c>
      <c r="AN328" s="3">
        <v>325</v>
      </c>
      <c r="AO328" s="3">
        <f>[1]节奏总纲!BA328</f>
        <v>45.98082701761146</v>
      </c>
      <c r="AP328" s="3">
        <f>[1]节奏总纲!BB328</f>
        <v>47.473634778189769</v>
      </c>
      <c r="AQ328" s="3">
        <f>[1]节奏总纲!BC328</f>
        <v>49.422869073731739</v>
      </c>
      <c r="AR328" s="3">
        <f>[1]节奏总纲!BD328</f>
        <v>52.180753173000248</v>
      </c>
      <c r="AS328" s="3">
        <f>[1]节奏总纲!BE328</f>
        <v>56.898622322409395</v>
      </c>
    </row>
    <row r="329" spans="17:45" x14ac:dyDescent="0.2">
      <c r="Q329" s="3">
        <v>326</v>
      </c>
      <c r="R329" s="3">
        <f>[1]节奏总纲!AD329</f>
        <v>83.522832821242034</v>
      </c>
      <c r="S329" s="3">
        <f>[1]节奏总纲!AE329</f>
        <v>85.640885479654855</v>
      </c>
      <c r="T329" s="3">
        <f>[1]节奏总纲!AF329</f>
        <v>88.664779850018547</v>
      </c>
      <c r="U329" s="3">
        <f>[1]节奏总纲!AG329</f>
        <v>93.683350294392895</v>
      </c>
      <c r="V329" s="3">
        <f>[1]节奏总纲!AH329</f>
        <v>102.55847722991859</v>
      </c>
      <c r="AN329" s="3">
        <v>326</v>
      </c>
      <c r="AO329" s="3">
        <f>[1]节奏总纲!BA329</f>
        <v>46.002713830586146</v>
      </c>
      <c r="AP329" s="3">
        <f>[1]节奏总纲!BB329</f>
        <v>47.494422316512662</v>
      </c>
      <c r="AQ329" s="3">
        <f>[1]节奏总纲!BC329</f>
        <v>49.443528852728278</v>
      </c>
      <c r="AR329" s="3">
        <f>[1]节奏总纲!BD329</f>
        <v>52.200706513796298</v>
      </c>
      <c r="AS329" s="3">
        <f>[1]节奏总纲!BE329</f>
        <v>56.920830071792501</v>
      </c>
    </row>
    <row r="330" spans="17:45" x14ac:dyDescent="0.2">
      <c r="Q330" s="3">
        <v>327</v>
      </c>
      <c r="R330" s="3">
        <f>[1]节奏总纲!AD330</f>
        <v>83.56703942367065</v>
      </c>
      <c r="S330" s="3">
        <f>[1]节奏总纲!AE330</f>
        <v>85.685767896236854</v>
      </c>
      <c r="T330" s="3">
        <f>[1]节奏总纲!AF330</f>
        <v>88.715550900229445</v>
      </c>
      <c r="U330" s="3">
        <f>[1]节奏总纲!AG330</f>
        <v>93.730563340620719</v>
      </c>
      <c r="V330" s="3">
        <f>[1]节奏总纲!AH330</f>
        <v>102.60337546865996</v>
      </c>
      <c r="AN330" s="3">
        <v>327</v>
      </c>
      <c r="AO330" s="3">
        <f>[1]节奏总纲!BA330</f>
        <v>46.021977873404879</v>
      </c>
      <c r="AP330" s="3">
        <f>[1]节奏总纲!BB330</f>
        <v>47.515209854835554</v>
      </c>
      <c r="AQ330" s="3">
        <f>[1]节奏总纲!BC330</f>
        <v>49.464188631724817</v>
      </c>
      <c r="AR330" s="3">
        <f>[1]节奏总纲!BD330</f>
        <v>52.220659854592348</v>
      </c>
      <c r="AS330" s="3">
        <f>[1]节奏总纲!BE330</f>
        <v>56.943037821175608</v>
      </c>
    </row>
    <row r="331" spans="17:45" x14ac:dyDescent="0.2">
      <c r="Q331" s="3">
        <v>328</v>
      </c>
      <c r="R331" s="3">
        <f>[1]节奏总纲!AD331</f>
        <v>83.611246026099252</v>
      </c>
      <c r="S331" s="3">
        <f>[1]节奏总纲!AE331</f>
        <v>85.730650312818852</v>
      </c>
      <c r="T331" s="3">
        <f>[1]节奏总纲!AF331</f>
        <v>88.766321950440357</v>
      </c>
      <c r="U331" s="3">
        <f>[1]节奏总纲!AG331</f>
        <v>93.777776386848544</v>
      </c>
      <c r="V331" s="3">
        <f>[1]节奏总纲!AH331</f>
        <v>102.64827370740134</v>
      </c>
      <c r="AN331" s="3">
        <v>328</v>
      </c>
      <c r="AO331" s="3">
        <f>[1]节奏总纲!BA331</f>
        <v>46.041241916223605</v>
      </c>
      <c r="AP331" s="3">
        <f>[1]节奏总纲!BB331</f>
        <v>47.535997393158453</v>
      </c>
      <c r="AQ331" s="3">
        <f>[1]节奏总纲!BC331</f>
        <v>49.484848410721355</v>
      </c>
      <c r="AR331" s="3">
        <f>[1]节奏总纲!BD331</f>
        <v>52.240613195388391</v>
      </c>
      <c r="AS331" s="3">
        <f>[1]节奏总纲!BE331</f>
        <v>56.965245570558714</v>
      </c>
    </row>
    <row r="332" spans="17:45" x14ac:dyDescent="0.2">
      <c r="Q332" s="3">
        <v>329</v>
      </c>
      <c r="R332" s="3">
        <f>[1]节奏总纲!AD332</f>
        <v>83.655452628527868</v>
      </c>
      <c r="S332" s="3">
        <f>[1]节奏总纲!AE332</f>
        <v>85.775532729400851</v>
      </c>
      <c r="T332" s="3">
        <f>[1]节奏总纲!AF332</f>
        <v>88.817093000651269</v>
      </c>
      <c r="U332" s="3">
        <f>[1]节奏总纲!AG332</f>
        <v>93.824989433076368</v>
      </c>
      <c r="V332" s="3">
        <f>[1]节奏总纲!AH332</f>
        <v>102.69317194614273</v>
      </c>
      <c r="AN332" s="3">
        <v>329</v>
      </c>
      <c r="AO332" s="3">
        <f>[1]节奏总纲!BA332</f>
        <v>46.060505959042331</v>
      </c>
      <c r="AP332" s="3">
        <f>[1]节奏总纲!BB332</f>
        <v>47.556784931481346</v>
      </c>
      <c r="AQ332" s="3">
        <f>[1]节奏总纲!BC332</f>
        <v>49.505508189717887</v>
      </c>
      <c r="AR332" s="3">
        <f>[1]节奏总纲!BD332</f>
        <v>52.260566536184442</v>
      </c>
      <c r="AS332" s="3">
        <f>[1]节奏总纲!BE332</f>
        <v>56.987453319941828</v>
      </c>
    </row>
    <row r="333" spans="17:45" x14ac:dyDescent="0.2">
      <c r="Q333" s="3">
        <v>330</v>
      </c>
      <c r="R333" s="3">
        <f>[1]节奏总纲!AD333</f>
        <v>83.69965923095647</v>
      </c>
      <c r="S333" s="3">
        <f>[1]节奏总纲!AE333</f>
        <v>85.820415145982849</v>
      </c>
      <c r="T333" s="3">
        <f>[1]节奏总纲!AF333</f>
        <v>88.867864050862167</v>
      </c>
      <c r="U333" s="3">
        <f>[1]节奏总纲!AG333</f>
        <v>93.872202479304192</v>
      </c>
      <c r="V333" s="3">
        <f>[1]节奏总纲!AH333</f>
        <v>102.73807018488411</v>
      </c>
      <c r="AN333" s="3">
        <v>330</v>
      </c>
      <c r="AO333" s="3">
        <f>[1]节奏总纲!BA333</f>
        <v>46.079770001861057</v>
      </c>
      <c r="AP333" s="3">
        <f>[1]节奏总纲!BB333</f>
        <v>47.577572469804238</v>
      </c>
      <c r="AQ333" s="3">
        <f>[1]节奏总纲!BC333</f>
        <v>49.526167968714425</v>
      </c>
      <c r="AR333" s="3">
        <f>[1]节奏总纲!BD333</f>
        <v>52.280519876980485</v>
      </c>
      <c r="AS333" s="3">
        <f>[1]节奏总纲!BE333</f>
        <v>57.008345591208631</v>
      </c>
    </row>
    <row r="334" spans="17:45" x14ac:dyDescent="0.2">
      <c r="Q334" s="3">
        <v>331</v>
      </c>
      <c r="R334" s="3">
        <f>[1]节奏总纲!AD334</f>
        <v>83.743865833385087</v>
      </c>
      <c r="S334" s="3">
        <f>[1]节奏总纲!AE334</f>
        <v>85.865297562564862</v>
      </c>
      <c r="T334" s="3">
        <f>[1]节奏总纲!AF334</f>
        <v>88.918635101073079</v>
      </c>
      <c r="U334" s="3">
        <f>[1]节奏总纲!AG334</f>
        <v>93.919415525532017</v>
      </c>
      <c r="V334" s="3">
        <f>[1]节奏总纲!AH334</f>
        <v>102.78296842362549</v>
      </c>
      <c r="AN334" s="3">
        <v>331</v>
      </c>
      <c r="AO334" s="3">
        <f>[1]节奏总纲!BA334</f>
        <v>46.099034044679783</v>
      </c>
      <c r="AP334" s="3">
        <f>[1]节奏总纲!BB334</f>
        <v>47.598360008127131</v>
      </c>
      <c r="AQ334" s="3">
        <f>[1]节奏总纲!BC334</f>
        <v>49.546827747710964</v>
      </c>
      <c r="AR334" s="3">
        <f>[1]节奏总纲!BD334</f>
        <v>52.300473217776535</v>
      </c>
      <c r="AS334" s="3">
        <f>[1]节奏总纲!BE334</f>
        <v>57.027529471561998</v>
      </c>
    </row>
    <row r="335" spans="17:45" x14ac:dyDescent="0.2">
      <c r="Q335" s="3">
        <v>332</v>
      </c>
      <c r="R335" s="3">
        <f>[1]节奏总纲!AD335</f>
        <v>83.788072435813689</v>
      </c>
      <c r="S335" s="3">
        <f>[1]节奏总纲!AE335</f>
        <v>85.910179979146861</v>
      </c>
      <c r="T335" s="3">
        <f>[1]节奏总纲!AF335</f>
        <v>88.969406151283977</v>
      </c>
      <c r="U335" s="3">
        <f>[1]节奏总纲!AG335</f>
        <v>93.966628571759841</v>
      </c>
      <c r="V335" s="3">
        <f>[1]节奏总纲!AH335</f>
        <v>102.82786666236686</v>
      </c>
      <c r="AN335" s="3">
        <v>332</v>
      </c>
      <c r="AO335" s="3">
        <f>[1]节奏总纲!BA335</f>
        <v>46.118298087498509</v>
      </c>
      <c r="AP335" s="3">
        <f>[1]节奏总纲!BB335</f>
        <v>47.619147546450023</v>
      </c>
      <c r="AQ335" s="3">
        <f>[1]节奏总纲!BC335</f>
        <v>49.567487526707502</v>
      </c>
      <c r="AR335" s="3">
        <f>[1]节奏总纲!BD335</f>
        <v>52.320426558572585</v>
      </c>
      <c r="AS335" s="3">
        <f>[1]节奏总纲!BE335</f>
        <v>57.046713351915365</v>
      </c>
    </row>
    <row r="336" spans="17:45" x14ac:dyDescent="0.2">
      <c r="Q336" s="3">
        <v>333</v>
      </c>
      <c r="R336" s="3">
        <f>[1]节奏总纲!AD336</f>
        <v>83.832279038242305</v>
      </c>
      <c r="S336" s="3">
        <f>[1]节奏总纲!AE336</f>
        <v>85.955062395728859</v>
      </c>
      <c r="T336" s="3">
        <f>[1]节奏总纲!AF336</f>
        <v>89.018466905731287</v>
      </c>
      <c r="U336" s="3">
        <f>[1]节奏总纲!AG336</f>
        <v>94.012923283729691</v>
      </c>
      <c r="V336" s="3">
        <f>[1]节奏总纲!AH336</f>
        <v>102.87276490110824</v>
      </c>
      <c r="AN336" s="3">
        <v>333</v>
      </c>
      <c r="AO336" s="3">
        <f>[1]节奏总纲!BA336</f>
        <v>46.137562130317242</v>
      </c>
      <c r="AP336" s="3">
        <f>[1]节奏总纲!BB336</f>
        <v>47.639935084772922</v>
      </c>
      <c r="AQ336" s="3">
        <f>[1]节奏总纲!BC336</f>
        <v>49.588147305704041</v>
      </c>
      <c r="AR336" s="3">
        <f>[1]节奏总纲!BD336</f>
        <v>52.340379899368628</v>
      </c>
      <c r="AS336" s="3">
        <f>[1]节奏总纲!BE336</f>
        <v>57.065897232268732</v>
      </c>
    </row>
    <row r="337" spans="17:45" x14ac:dyDescent="0.2">
      <c r="Q337" s="3">
        <v>334</v>
      </c>
      <c r="R337" s="3">
        <f>[1]节奏总纲!AD337</f>
        <v>83.876485640670907</v>
      </c>
      <c r="S337" s="3">
        <f>[1]节奏总纲!AE337</f>
        <v>85.999944812310858</v>
      </c>
      <c r="T337" s="3">
        <f>[1]节奏总纲!AF337</f>
        <v>89.064934410075779</v>
      </c>
      <c r="U337" s="3">
        <f>[1]节奏总纲!AG337</f>
        <v>94.057003939090123</v>
      </c>
      <c r="V337" s="3">
        <f>[1]节奏总纲!AH337</f>
        <v>102.91766313984962</v>
      </c>
      <c r="AN337" s="3">
        <v>334</v>
      </c>
      <c r="AO337" s="3">
        <f>[1]节奏总纲!BA337</f>
        <v>46.156826173135968</v>
      </c>
      <c r="AP337" s="3">
        <f>[1]节奏总纲!BB337</f>
        <v>47.660722623095815</v>
      </c>
      <c r="AQ337" s="3">
        <f>[1]节奏总纲!BC337</f>
        <v>49.608807084700572</v>
      </c>
      <c r="AR337" s="3">
        <f>[1]节奏总纲!BD337</f>
        <v>52.360333240164678</v>
      </c>
      <c r="AS337" s="3">
        <f>[1]节奏总纲!BE337</f>
        <v>57.085081112622099</v>
      </c>
    </row>
    <row r="338" spans="17:45" x14ac:dyDescent="0.2">
      <c r="Q338" s="3">
        <v>335</v>
      </c>
      <c r="R338" s="3">
        <f>[1]节奏总纲!AD338</f>
        <v>83.920692243099523</v>
      </c>
      <c r="S338" s="3">
        <f>[1]节奏总纲!AE338</f>
        <v>86.041129946887025</v>
      </c>
      <c r="T338" s="3">
        <f>[1]节奏总纲!AF338</f>
        <v>89.11140191442027</v>
      </c>
      <c r="U338" s="3">
        <f>[1]节奏总纲!AG338</f>
        <v>94.101084594450555</v>
      </c>
      <c r="V338" s="3">
        <f>[1]节奏总纲!AH338</f>
        <v>102.962561378591</v>
      </c>
      <c r="AN338" s="3">
        <v>335</v>
      </c>
      <c r="AO338" s="3">
        <f>[1]节奏总纲!BA338</f>
        <v>46.176090215954694</v>
      </c>
      <c r="AP338" s="3">
        <f>[1]节奏总纲!BB338</f>
        <v>47.681510161418707</v>
      </c>
      <c r="AQ338" s="3">
        <f>[1]节奏总纲!BC338</f>
        <v>49.629466863697111</v>
      </c>
      <c r="AR338" s="3">
        <f>[1]节奏总纲!BD338</f>
        <v>52.380286580960728</v>
      </c>
      <c r="AS338" s="3">
        <f>[1]节奏总纲!BE338</f>
        <v>57.104264992975466</v>
      </c>
    </row>
    <row r="339" spans="17:45" x14ac:dyDescent="0.2">
      <c r="Q339" s="3">
        <v>336</v>
      </c>
      <c r="R339" s="3">
        <f>[1]节奏总纲!AD339</f>
        <v>83.964898845528126</v>
      </c>
      <c r="S339" s="3">
        <f>[1]节奏总纲!AE339</f>
        <v>86.082310529666103</v>
      </c>
      <c r="T339" s="3">
        <f>[1]节奏总纲!AF339</f>
        <v>89.157869418764761</v>
      </c>
      <c r="U339" s="3">
        <f>[1]节奏总纲!AG339</f>
        <v>94.145165249810972</v>
      </c>
      <c r="V339" s="3">
        <f>[1]节奏总纲!AH339</f>
        <v>103.00673656424885</v>
      </c>
      <c r="AN339" s="3">
        <v>336</v>
      </c>
      <c r="AO339" s="3">
        <f>[1]节奏总纲!BA339</f>
        <v>46.19535425877342</v>
      </c>
      <c r="AP339" s="3">
        <f>[1]节奏总纲!BB339</f>
        <v>47.7022976997416</v>
      </c>
      <c r="AQ339" s="3">
        <f>[1]节奏总纲!BC339</f>
        <v>49.65012664269365</v>
      </c>
      <c r="AR339" s="3">
        <f>[1]节奏总纲!BD339</f>
        <v>52.400239921756771</v>
      </c>
      <c r="AS339" s="3">
        <f>[1]节奏总纲!BE339</f>
        <v>57.123448873328833</v>
      </c>
    </row>
    <row r="340" spans="17:45" x14ac:dyDescent="0.2">
      <c r="Q340" s="3">
        <v>337</v>
      </c>
      <c r="R340" s="3">
        <f>[1]节奏总纲!AD340</f>
        <v>84.008495683346354</v>
      </c>
      <c r="S340" s="3">
        <f>[1]节奏总纲!AE340</f>
        <v>86.12349111244518</v>
      </c>
      <c r="T340" s="3">
        <f>[1]节奏总纲!AF340</f>
        <v>89.204336923109267</v>
      </c>
      <c r="U340" s="3">
        <f>[1]节奏总纲!AG340</f>
        <v>94.189245905171404</v>
      </c>
      <c r="V340" s="3">
        <f>[1]节奏总纲!AH340</f>
        <v>103.04728286259964</v>
      </c>
      <c r="AN340" s="3">
        <v>337</v>
      </c>
      <c r="AO340" s="3">
        <f>[1]节奏总纲!BA340</f>
        <v>46.214618301592147</v>
      </c>
      <c r="AP340" s="3">
        <f>[1]节奏总纲!BB340</f>
        <v>47.723085238064499</v>
      </c>
      <c r="AQ340" s="3">
        <f>[1]节奏总纲!BC340</f>
        <v>49.670786421690188</v>
      </c>
      <c r="AR340" s="3">
        <f>[1]节奏总纲!BD340</f>
        <v>52.420193262552822</v>
      </c>
      <c r="AS340" s="3">
        <f>[1]节奏总纲!BE340</f>
        <v>57.1426327536822</v>
      </c>
    </row>
    <row r="341" spans="17:45" x14ac:dyDescent="0.2">
      <c r="Q341" s="3">
        <v>338</v>
      </c>
      <c r="R341" s="3">
        <f>[1]节奏总纲!AD341</f>
        <v>84.049741901856009</v>
      </c>
      <c r="S341" s="3">
        <f>[1]节奏总纲!AE341</f>
        <v>86.164671695224243</v>
      </c>
      <c r="T341" s="3">
        <f>[1]节奏总纲!AF341</f>
        <v>89.250804427453758</v>
      </c>
      <c r="U341" s="3">
        <f>[1]节奏总纲!AG341</f>
        <v>94.233326560531836</v>
      </c>
      <c r="V341" s="3">
        <f>[1]节奏总纲!AH341</f>
        <v>103.08782916095045</v>
      </c>
      <c r="AN341" s="3">
        <v>338</v>
      </c>
      <c r="AO341" s="3">
        <f>[1]节奏总纲!BA341</f>
        <v>46.23388234441088</v>
      </c>
      <c r="AP341" s="3">
        <f>[1]节奏总纲!BB341</f>
        <v>47.743872776387391</v>
      </c>
      <c r="AQ341" s="3">
        <f>[1]节奏总纲!BC341</f>
        <v>49.69144620068672</v>
      </c>
      <c r="AR341" s="3">
        <f>[1]节奏总纲!BD341</f>
        <v>52.440146603348865</v>
      </c>
      <c r="AS341" s="3">
        <f>[1]节奏总纲!BE341</f>
        <v>57.161816634035567</v>
      </c>
    </row>
    <row r="342" spans="17:45" x14ac:dyDescent="0.2">
      <c r="Q342" s="3">
        <v>339</v>
      </c>
      <c r="R342" s="3">
        <f>[1]节奏总纲!AD342</f>
        <v>84.090988120365651</v>
      </c>
      <c r="S342" s="3">
        <f>[1]节奏总纲!AE342</f>
        <v>86.20585227800332</v>
      </c>
      <c r="T342" s="3">
        <f>[1]节奏总纲!AF342</f>
        <v>89.29727193179825</v>
      </c>
      <c r="U342" s="3">
        <f>[1]节奏总纲!AG342</f>
        <v>94.277407215892268</v>
      </c>
      <c r="V342" s="3">
        <f>[1]节奏总纲!AH342</f>
        <v>103.12837545930124</v>
      </c>
      <c r="AN342" s="3">
        <v>339</v>
      </c>
      <c r="AO342" s="3">
        <f>[1]节奏总纲!BA342</f>
        <v>46.253146387229606</v>
      </c>
      <c r="AP342" s="3">
        <f>[1]节奏总纲!BB342</f>
        <v>47.764660314710284</v>
      </c>
      <c r="AQ342" s="3">
        <f>[1]节奏总纲!BC342</f>
        <v>49.712105979683258</v>
      </c>
      <c r="AR342" s="3">
        <f>[1]节奏总纲!BD342</f>
        <v>52.460099944144915</v>
      </c>
      <c r="AS342" s="3">
        <f>[1]节奏总纲!BE342</f>
        <v>57.181000514388934</v>
      </c>
    </row>
    <row r="343" spans="17:45" x14ac:dyDescent="0.2">
      <c r="Q343" s="3">
        <v>340</v>
      </c>
      <c r="R343" s="3">
        <f>[1]节奏总纲!AD343</f>
        <v>84.132234338875293</v>
      </c>
      <c r="S343" s="3">
        <f>[1]节奏总纲!AE343</f>
        <v>86.247032860782397</v>
      </c>
      <c r="T343" s="3">
        <f>[1]节奏总纲!AF343</f>
        <v>89.343739436142741</v>
      </c>
      <c r="U343" s="3">
        <f>[1]节奏总纲!AG343</f>
        <v>94.3214878712527</v>
      </c>
      <c r="V343" s="3">
        <f>[1]节奏总纲!AH343</f>
        <v>103.16892175765203</v>
      </c>
      <c r="AN343" s="3">
        <v>340</v>
      </c>
      <c r="AO343" s="3">
        <f>[1]节奏总纲!BA343</f>
        <v>46.272410430048332</v>
      </c>
      <c r="AP343" s="3">
        <f>[1]节奏总纲!BB343</f>
        <v>47.785447853033176</v>
      </c>
      <c r="AQ343" s="3">
        <f>[1]节奏总纲!BC343</f>
        <v>49.732765758679797</v>
      </c>
      <c r="AR343" s="3">
        <f>[1]节奏总纲!BD343</f>
        <v>52.480053284940965</v>
      </c>
      <c r="AS343" s="3">
        <f>[1]节奏总纲!BE343</f>
        <v>57.200184394742301</v>
      </c>
    </row>
    <row r="344" spans="17:45" x14ac:dyDescent="0.2">
      <c r="Q344" s="3">
        <v>341</v>
      </c>
      <c r="R344" s="3">
        <f>[1]节奏总纲!AD344</f>
        <v>84.173480557384934</v>
      </c>
      <c r="S344" s="3">
        <f>[1]节奏总纲!AE344</f>
        <v>86.288213443561474</v>
      </c>
      <c r="T344" s="3">
        <f>[1]节奏总纲!AF344</f>
        <v>89.390206940487232</v>
      </c>
      <c r="U344" s="3">
        <f>[1]节奏总纲!AG344</f>
        <v>94.365568526613131</v>
      </c>
      <c r="V344" s="3">
        <f>[1]节奏总纲!AH344</f>
        <v>103.20946805600283</v>
      </c>
      <c r="AN344" s="3">
        <v>341</v>
      </c>
      <c r="AO344" s="3">
        <f>[1]节奏总纲!BA344</f>
        <v>46.291674472867058</v>
      </c>
      <c r="AP344" s="3">
        <f>[1]节奏总纲!BB344</f>
        <v>47.806235391356068</v>
      </c>
      <c r="AQ344" s="3">
        <f>[1]节奏总纲!BC344</f>
        <v>49.753425537676335</v>
      </c>
      <c r="AR344" s="3">
        <f>[1]节奏总纲!BD344</f>
        <v>52.500006625737008</v>
      </c>
      <c r="AS344" s="3">
        <f>[1]节奏总纲!BE344</f>
        <v>57.219368275095675</v>
      </c>
    </row>
    <row r="345" spans="17:45" x14ac:dyDescent="0.2">
      <c r="Q345" s="3">
        <v>342</v>
      </c>
      <c r="R345" s="3">
        <f>[1]节奏总纲!AD345</f>
        <v>84.214726775894576</v>
      </c>
      <c r="S345" s="3">
        <f>[1]节奏总纲!AE345</f>
        <v>86.329394026340537</v>
      </c>
      <c r="T345" s="3">
        <f>[1]节奏总纲!AF345</f>
        <v>89.436674444831723</v>
      </c>
      <c r="U345" s="3">
        <f>[1]节奏总纲!AG345</f>
        <v>94.409649181973549</v>
      </c>
      <c r="V345" s="3">
        <f>[1]节奏总纲!AH345</f>
        <v>103.25001435435362</v>
      </c>
      <c r="AN345" s="3">
        <v>342</v>
      </c>
      <c r="AO345" s="3">
        <f>[1]节奏总纲!BA345</f>
        <v>46.310938515685784</v>
      </c>
      <c r="AP345" s="3">
        <f>[1]节奏总纲!BB345</f>
        <v>47.827022929678968</v>
      </c>
      <c r="AQ345" s="3">
        <f>[1]节奏总纲!BC345</f>
        <v>49.774085316672867</v>
      </c>
      <c r="AR345" s="3">
        <f>[1]节奏总纲!BD345</f>
        <v>52.519959966533058</v>
      </c>
      <c r="AS345" s="3">
        <f>[1]节奏总纲!BE345</f>
        <v>57.238552155449042</v>
      </c>
    </row>
    <row r="346" spans="17:45" x14ac:dyDescent="0.2">
      <c r="Q346" s="3">
        <v>343</v>
      </c>
      <c r="R346" s="3">
        <f>[1]节奏总纲!AD346</f>
        <v>84.255972994404218</v>
      </c>
      <c r="S346" s="3">
        <f>[1]节奏总纲!AE346</f>
        <v>86.370574609119615</v>
      </c>
      <c r="T346" s="3">
        <f>[1]节奏总纲!AF346</f>
        <v>89.483141949176215</v>
      </c>
      <c r="U346" s="3">
        <f>[1]节奏总纲!AG346</f>
        <v>94.453729837333981</v>
      </c>
      <c r="V346" s="3">
        <f>[1]节奏总纲!AH346</f>
        <v>103.29056065270443</v>
      </c>
      <c r="AN346" s="3">
        <v>343</v>
      </c>
      <c r="AO346" s="3">
        <f>[1]节奏总纲!BA346</f>
        <v>46.330202558504517</v>
      </c>
      <c r="AP346" s="3">
        <f>[1]节奏总纲!BB346</f>
        <v>47.84781046800186</v>
      </c>
      <c r="AQ346" s="3">
        <f>[1]节奏总纲!BC346</f>
        <v>49.794745095669406</v>
      </c>
      <c r="AR346" s="3">
        <f>[1]节奏总纲!BD346</f>
        <v>52.539913307329101</v>
      </c>
      <c r="AS346" s="3">
        <f>[1]节奏总纲!BE346</f>
        <v>57.257736035802409</v>
      </c>
    </row>
    <row r="347" spans="17:45" x14ac:dyDescent="0.2">
      <c r="Q347" s="3">
        <v>344</v>
      </c>
      <c r="R347" s="3">
        <f>[1]节奏总纲!AD347</f>
        <v>84.297219212913859</v>
      </c>
      <c r="S347" s="3">
        <f>[1]节奏总纲!AE347</f>
        <v>86.411755191898692</v>
      </c>
      <c r="T347" s="3">
        <f>[1]节奏总纲!AF347</f>
        <v>89.529609453520706</v>
      </c>
      <c r="U347" s="3">
        <f>[1]节奏总纲!AG347</f>
        <v>94.497810492694413</v>
      </c>
      <c r="V347" s="3">
        <f>[1]节奏总纲!AH347</f>
        <v>103.33110695105522</v>
      </c>
      <c r="AN347" s="3">
        <v>344</v>
      </c>
      <c r="AO347" s="3">
        <f>[1]节奏总纲!BA347</f>
        <v>46.349466601323243</v>
      </c>
      <c r="AP347" s="3">
        <f>[1]节奏总纲!BB347</f>
        <v>47.868598006324753</v>
      </c>
      <c r="AQ347" s="3">
        <f>[1]节奏总纲!BC347</f>
        <v>49.815404874665944</v>
      </c>
      <c r="AR347" s="3">
        <f>[1]节奏总纲!BD347</f>
        <v>52.559866648125151</v>
      </c>
      <c r="AS347" s="3">
        <f>[1]节奏总纲!BE347</f>
        <v>57.276919916155776</v>
      </c>
    </row>
    <row r="348" spans="17:45" x14ac:dyDescent="0.2">
      <c r="Q348" s="3">
        <v>345</v>
      </c>
      <c r="R348" s="3">
        <f>[1]节奏总纲!AD348</f>
        <v>84.338465431423501</v>
      </c>
      <c r="S348" s="3">
        <f>[1]节奏总纲!AE348</f>
        <v>86.452935774677769</v>
      </c>
      <c r="T348" s="3">
        <f>[1]节奏总纲!AF348</f>
        <v>89.576076957865197</v>
      </c>
      <c r="U348" s="3">
        <f>[1]节奏总纲!AG348</f>
        <v>94.541891148054845</v>
      </c>
      <c r="V348" s="3">
        <f>[1]节奏总纲!AH348</f>
        <v>103.37165324940601</v>
      </c>
      <c r="AN348" s="3">
        <v>345</v>
      </c>
      <c r="AO348" s="3">
        <f>[1]节奏总纲!BA348</f>
        <v>46.368730644141969</v>
      </c>
      <c r="AP348" s="3">
        <f>[1]节奏总纲!BB348</f>
        <v>47.889385544647645</v>
      </c>
      <c r="AQ348" s="3">
        <f>[1]节奏总纲!BC348</f>
        <v>49.836064653662483</v>
      </c>
      <c r="AR348" s="3">
        <f>[1]节奏总纲!BD348</f>
        <v>52.579819988921201</v>
      </c>
      <c r="AS348" s="3">
        <f>[1]节奏总纲!BE348</f>
        <v>57.296103796509144</v>
      </c>
    </row>
    <row r="349" spans="17:45" x14ac:dyDescent="0.2">
      <c r="Q349" s="3">
        <v>346</v>
      </c>
      <c r="R349" s="3">
        <f>[1]节奏总纲!AD349</f>
        <v>84.379711649933142</v>
      </c>
      <c r="S349" s="3">
        <f>[1]节奏总纲!AE349</f>
        <v>86.494116357456846</v>
      </c>
      <c r="T349" s="3">
        <f>[1]节奏总纲!AF349</f>
        <v>89.622544462209689</v>
      </c>
      <c r="U349" s="3">
        <f>[1]节奏总纲!AG349</f>
        <v>94.585971803415276</v>
      </c>
      <c r="V349" s="3">
        <f>[1]节奏总纲!AH349</f>
        <v>103.41219954775681</v>
      </c>
      <c r="AN349" s="3">
        <v>346</v>
      </c>
      <c r="AO349" s="3">
        <f>[1]节奏总纲!BA349</f>
        <v>46.387994686960695</v>
      </c>
      <c r="AP349" s="3">
        <f>[1]节奏总纲!BB349</f>
        <v>47.910173082970537</v>
      </c>
      <c r="AQ349" s="3">
        <f>[1]节奏总纲!BC349</f>
        <v>49.856724432659014</v>
      </c>
      <c r="AR349" s="3">
        <f>[1]节奏总纲!BD349</f>
        <v>52.599773329717245</v>
      </c>
      <c r="AS349" s="3">
        <f>[1]节奏总纲!BE349</f>
        <v>57.315287676862511</v>
      </c>
    </row>
    <row r="350" spans="17:45" x14ac:dyDescent="0.2">
      <c r="Q350" s="3">
        <v>347</v>
      </c>
      <c r="R350" s="3">
        <f>[1]节奏总纲!AD350</f>
        <v>84.420957868442784</v>
      </c>
      <c r="S350" s="3">
        <f>[1]节奏总纲!AE350</f>
        <v>86.535296940235909</v>
      </c>
      <c r="T350" s="3">
        <f>[1]节奏总纲!AF350</f>
        <v>89.66901196655418</v>
      </c>
      <c r="U350" s="3">
        <f>[1]节奏总纲!AG350</f>
        <v>94.630052458775694</v>
      </c>
      <c r="V350" s="3">
        <f>[1]节奏总纲!AH350</f>
        <v>103.4527458461076</v>
      </c>
      <c r="AN350" s="3">
        <v>347</v>
      </c>
      <c r="AO350" s="3">
        <f>[1]节奏总纲!BA350</f>
        <v>46.407258729779421</v>
      </c>
      <c r="AP350" s="3">
        <f>[1]节奏总纲!BB350</f>
        <v>47.930960621293437</v>
      </c>
      <c r="AQ350" s="3">
        <f>[1]节奏总纲!BC350</f>
        <v>49.877384211655553</v>
      </c>
      <c r="AR350" s="3">
        <f>[1]节奏总纲!BD350</f>
        <v>52.619726670513295</v>
      </c>
      <c r="AS350" s="3">
        <f>[1]节奏总纲!BE350</f>
        <v>57.334471557215878</v>
      </c>
    </row>
    <row r="351" spans="17:45" x14ac:dyDescent="0.2">
      <c r="Q351" s="3">
        <v>348</v>
      </c>
      <c r="R351" s="3">
        <f>[1]节奏总纲!AD351</f>
        <v>84.462204086952426</v>
      </c>
      <c r="S351" s="3">
        <f>[1]节奏总纲!AE351</f>
        <v>86.576477523014987</v>
      </c>
      <c r="T351" s="3">
        <f>[1]节奏总纲!AF351</f>
        <v>89.715479470898671</v>
      </c>
      <c r="U351" s="3">
        <f>[1]节奏总纲!AG351</f>
        <v>94.674133114136126</v>
      </c>
      <c r="V351" s="3">
        <f>[1]节奏总纲!AH351</f>
        <v>103.49329214445841</v>
      </c>
      <c r="AN351" s="3">
        <v>348</v>
      </c>
      <c r="AO351" s="3">
        <f>[1]节奏总纲!BA351</f>
        <v>46.426522772598148</v>
      </c>
      <c r="AP351" s="3">
        <f>[1]节奏总纲!BB351</f>
        <v>47.951748159616329</v>
      </c>
      <c r="AQ351" s="3">
        <f>[1]节奏总纲!BC351</f>
        <v>49.898043990652091</v>
      </c>
      <c r="AR351" s="3">
        <f>[1]节奏总纲!BD351</f>
        <v>52.639680011309345</v>
      </c>
      <c r="AS351" s="3">
        <f>[1]节奏总纲!BE351</f>
        <v>57.353655437569245</v>
      </c>
    </row>
    <row r="352" spans="17:45" x14ac:dyDescent="0.2">
      <c r="Q352" s="3">
        <v>349</v>
      </c>
      <c r="R352" s="3">
        <f>[1]节奏总纲!AD352</f>
        <v>84.503450305462081</v>
      </c>
      <c r="S352" s="3">
        <f>[1]节奏总纲!AE352</f>
        <v>86.617658105794064</v>
      </c>
      <c r="T352" s="3">
        <f>[1]节奏总纲!AF352</f>
        <v>89.761946975243163</v>
      </c>
      <c r="U352" s="3">
        <f>[1]节奏总纲!AG352</f>
        <v>94.718213769496558</v>
      </c>
      <c r="V352" s="3">
        <f>[1]节奏总纲!AH352</f>
        <v>103.5338384428092</v>
      </c>
      <c r="AN352" s="3">
        <v>349</v>
      </c>
      <c r="AO352" s="3">
        <f>[1]节奏总纲!BA352</f>
        <v>46.445786815416881</v>
      </c>
      <c r="AP352" s="3">
        <f>[1]节奏总纲!BB352</f>
        <v>47.972535697939222</v>
      </c>
      <c r="AQ352" s="3">
        <f>[1]节奏总纲!BC352</f>
        <v>49.91870376964863</v>
      </c>
      <c r="AR352" s="3">
        <f>[1]节奏总纲!BD352</f>
        <v>52.659633352105388</v>
      </c>
      <c r="AS352" s="3">
        <f>[1]节奏总纲!BE352</f>
        <v>57.372839317922612</v>
      </c>
    </row>
    <row r="353" spans="17:45" x14ac:dyDescent="0.2">
      <c r="Q353" s="3">
        <v>350</v>
      </c>
      <c r="R353" s="3">
        <f>[1]节奏总纲!AD353</f>
        <v>84.544696523971723</v>
      </c>
      <c r="S353" s="3">
        <f>[1]节奏总纲!AE353</f>
        <v>86.658838688573141</v>
      </c>
      <c r="T353" s="3">
        <f>[1]节奏总纲!AF353</f>
        <v>89.808414479587654</v>
      </c>
      <c r="U353" s="3">
        <f>[1]节奏总纲!AG353</f>
        <v>94.762294424856989</v>
      </c>
      <c r="V353" s="3">
        <f>[1]节奏总纲!AH353</f>
        <v>103.57438474115999</v>
      </c>
      <c r="AN353" s="3">
        <v>350</v>
      </c>
      <c r="AO353" s="3">
        <f>[1]节奏总纲!BA353</f>
        <v>46.465050858235607</v>
      </c>
      <c r="AP353" s="3">
        <f>[1]节奏总纲!BB353</f>
        <v>47.993323236262114</v>
      </c>
      <c r="AQ353" s="3">
        <f>[1]节奏总纲!BC353</f>
        <v>49.939363548645169</v>
      </c>
      <c r="AR353" s="3">
        <f>[1]节奏总纲!BD353</f>
        <v>52.679586692901438</v>
      </c>
      <c r="AS353" s="3">
        <f>[1]节奏总纲!BE353</f>
        <v>57.392023198275979</v>
      </c>
    </row>
    <row r="354" spans="17:45" x14ac:dyDescent="0.2">
      <c r="Q354" s="3">
        <v>351</v>
      </c>
      <c r="R354" s="3">
        <f>[1]节奏总纲!AD354</f>
        <v>84.585942742481365</v>
      </c>
      <c r="S354" s="3">
        <f>[1]节奏总纲!AE354</f>
        <v>86.700019271352204</v>
      </c>
      <c r="T354" s="3">
        <f>[1]节奏总纲!AF354</f>
        <v>89.854881983932145</v>
      </c>
      <c r="U354" s="3">
        <f>[1]节奏总纲!AG354</f>
        <v>94.806375080217421</v>
      </c>
      <c r="V354" s="3">
        <f>[1]节奏总纲!AH354</f>
        <v>103.61493103951079</v>
      </c>
      <c r="AN354" s="3">
        <v>351</v>
      </c>
      <c r="AO354" s="3">
        <f>[1]节奏总纲!BA354</f>
        <v>46.484314901054333</v>
      </c>
      <c r="AP354" s="3">
        <f>[1]节奏总纲!BB354</f>
        <v>48.012182251254622</v>
      </c>
      <c r="AQ354" s="3">
        <f>[1]节奏总纲!BC354</f>
        <v>49.9600233276417</v>
      </c>
      <c r="AR354" s="3">
        <f>[1]节奏总纲!BD354</f>
        <v>52.699540033697481</v>
      </c>
      <c r="AS354" s="3">
        <f>[1]节奏总纲!BE354</f>
        <v>57.411207078629346</v>
      </c>
    </row>
    <row r="355" spans="17:45" x14ac:dyDescent="0.2">
      <c r="Q355" s="3">
        <v>352</v>
      </c>
      <c r="R355" s="3">
        <f>[1]节奏总纲!AD355</f>
        <v>84.627188960991006</v>
      </c>
      <c r="S355" s="3">
        <f>[1]节奏总纲!AE355</f>
        <v>86.741199854131281</v>
      </c>
      <c r="T355" s="3">
        <f>[1]节奏总纲!AF355</f>
        <v>89.901349488276637</v>
      </c>
      <c r="U355" s="3">
        <f>[1]节奏总纲!AG355</f>
        <v>94.850455735577853</v>
      </c>
      <c r="V355" s="3">
        <f>[1]节奏总纲!AH355</f>
        <v>103.65547733786158</v>
      </c>
      <c r="AN355" s="3">
        <v>352</v>
      </c>
      <c r="AO355" s="3">
        <f>[1]节奏总纲!BA355</f>
        <v>46.503578943873059</v>
      </c>
      <c r="AP355" s="3">
        <f>[1]节奏总纲!BB355</f>
        <v>48.030128751164234</v>
      </c>
      <c r="AQ355" s="3">
        <f>[1]节奏总纲!BC355</f>
        <v>49.980683106638239</v>
      </c>
      <c r="AR355" s="3">
        <f>[1]节奏总纲!BD355</f>
        <v>52.719493374493531</v>
      </c>
      <c r="AS355" s="3">
        <f>[1]节奏总纲!BE355</f>
        <v>57.430390958982713</v>
      </c>
    </row>
    <row r="356" spans="17:45" x14ac:dyDescent="0.2">
      <c r="Q356" s="3">
        <v>353</v>
      </c>
      <c r="R356" s="3">
        <f>[1]节奏总纲!AD356</f>
        <v>84.668435179500648</v>
      </c>
      <c r="S356" s="3">
        <f>[1]节奏总纲!AE356</f>
        <v>86.782380436910358</v>
      </c>
      <c r="T356" s="3">
        <f>[1]节奏总纲!AF356</f>
        <v>89.947816992621142</v>
      </c>
      <c r="U356" s="3">
        <f>[1]节奏总纲!AG356</f>
        <v>94.894536390938271</v>
      </c>
      <c r="V356" s="3">
        <f>[1]节奏总纲!AH356</f>
        <v>103.69602363621237</v>
      </c>
      <c r="AN356" s="3">
        <v>353</v>
      </c>
      <c r="AO356" s="3">
        <f>[1]节奏总纲!BA356</f>
        <v>46.522842986691785</v>
      </c>
      <c r="AP356" s="3">
        <f>[1]节奏总纲!BB356</f>
        <v>48.048075251073854</v>
      </c>
      <c r="AQ356" s="3">
        <f>[1]节奏总纲!BC356</f>
        <v>50.00115951426713</v>
      </c>
      <c r="AR356" s="3">
        <f>[1]节奏总纲!BD356</f>
        <v>52.739446715289581</v>
      </c>
      <c r="AS356" s="3">
        <f>[1]节奏总纲!BE356</f>
        <v>57.44957483933608</v>
      </c>
    </row>
    <row r="357" spans="17:45" x14ac:dyDescent="0.2">
      <c r="Q357" s="3">
        <v>354</v>
      </c>
      <c r="R357" s="3">
        <f>[1]节奏总纲!AD357</f>
        <v>84.709681398010289</v>
      </c>
      <c r="S357" s="3">
        <f>[1]节奏总纲!AE357</f>
        <v>86.823561019689436</v>
      </c>
      <c r="T357" s="3">
        <f>[1]节奏总纲!AF357</f>
        <v>89.994284496965633</v>
      </c>
      <c r="U357" s="3">
        <f>[1]节奏总纲!AG357</f>
        <v>94.938617046298702</v>
      </c>
      <c r="V357" s="3">
        <f>[1]节奏总纲!AH357</f>
        <v>103.73656993456318</v>
      </c>
      <c r="AN357" s="3">
        <v>354</v>
      </c>
      <c r="AO357" s="3">
        <f>[1]节奏总纲!BA357</f>
        <v>46.542107029510518</v>
      </c>
      <c r="AP357" s="3">
        <f>[1]节奏总纲!BB357</f>
        <v>48.066021750983474</v>
      </c>
      <c r="AQ357" s="3">
        <f>[1]节奏总纲!BC357</f>
        <v>50.018998195299922</v>
      </c>
      <c r="AR357" s="3">
        <f>[1]节奏总纲!BD357</f>
        <v>52.759400056085624</v>
      </c>
      <c r="AS357" s="3">
        <f>[1]节奏总纲!BE357</f>
        <v>57.468758719689447</v>
      </c>
    </row>
    <row r="358" spans="17:45" x14ac:dyDescent="0.2">
      <c r="Q358" s="3">
        <v>355</v>
      </c>
      <c r="R358" s="3">
        <f>[1]节奏总纲!AD358</f>
        <v>84.750927616519931</v>
      </c>
      <c r="S358" s="3">
        <f>[1]节奏总纲!AE358</f>
        <v>86.864741602468499</v>
      </c>
      <c r="T358" s="3">
        <f>[1]节奏总纲!AF358</f>
        <v>90.036066635925749</v>
      </c>
      <c r="U358" s="3">
        <f>[1]节奏总纲!AG358</f>
        <v>94.982697701659134</v>
      </c>
      <c r="V358" s="3">
        <f>[1]节奏总纲!AH358</f>
        <v>103.77711623291397</v>
      </c>
      <c r="AN358" s="3">
        <v>355</v>
      </c>
      <c r="AO358" s="3">
        <f>[1]节奏总纲!BA358</f>
        <v>46.561371072329244</v>
      </c>
      <c r="AP358" s="3">
        <f>[1]节奏总纲!BB358</f>
        <v>48.083968250893093</v>
      </c>
      <c r="AQ358" s="3">
        <f>[1]节奏总纲!BC358</f>
        <v>50.036836876332707</v>
      </c>
      <c r="AR358" s="3">
        <f>[1]节奏总纲!BD358</f>
        <v>52.779353396881675</v>
      </c>
      <c r="AS358" s="3">
        <f>[1]节奏总纲!BE358</f>
        <v>57.487942600042821</v>
      </c>
    </row>
    <row r="359" spans="17:45" x14ac:dyDescent="0.2">
      <c r="Q359" s="3">
        <v>356</v>
      </c>
      <c r="R359" s="3">
        <f>[1]节奏总纲!AD359</f>
        <v>84.792173835029573</v>
      </c>
      <c r="S359" s="3">
        <f>[1]节奏总纲!AE359</f>
        <v>86.905922185247576</v>
      </c>
      <c r="T359" s="3">
        <f>[1]节奏总纲!AF359</f>
        <v>90.077191648383845</v>
      </c>
      <c r="U359" s="3">
        <f>[1]节奏总纲!AG359</f>
        <v>95.024001308619916</v>
      </c>
      <c r="V359" s="3">
        <f>[1]节奏总纲!AH359</f>
        <v>103.81766253126477</v>
      </c>
      <c r="AN359" s="3">
        <v>356</v>
      </c>
      <c r="AO359" s="3">
        <f>[1]节奏总纲!BA359</f>
        <v>46.58063511514797</v>
      </c>
      <c r="AP359" s="3">
        <f>[1]节奏总纲!BB359</f>
        <v>48.101914750802706</v>
      </c>
      <c r="AQ359" s="3">
        <f>[1]节奏总纲!BC359</f>
        <v>50.054675557365492</v>
      </c>
      <c r="AR359" s="3">
        <f>[1]节奏总纲!BD359</f>
        <v>52.799306737677718</v>
      </c>
      <c r="AS359" s="3">
        <f>[1]节奏总纲!BE359</f>
        <v>57.507126480396188</v>
      </c>
    </row>
    <row r="360" spans="17:45" x14ac:dyDescent="0.2">
      <c r="Q360" s="3">
        <v>357</v>
      </c>
      <c r="R360" s="3">
        <f>[1]节奏总纲!AD360</f>
        <v>84.833420053539214</v>
      </c>
      <c r="S360" s="3">
        <f>[1]节奏总纲!AE360</f>
        <v>86.947102768026653</v>
      </c>
      <c r="T360" s="3">
        <f>[1]节奏总纲!AF360</f>
        <v>90.118316660841927</v>
      </c>
      <c r="U360" s="3">
        <f>[1]节奏总纲!AG360</f>
        <v>95.063510581451752</v>
      </c>
      <c r="V360" s="3">
        <f>[1]节奏总纲!AH360</f>
        <v>103.85820882961556</v>
      </c>
      <c r="AN360" s="3">
        <v>357</v>
      </c>
      <c r="AO360" s="3">
        <f>[1]节奏总纲!BA360</f>
        <v>46.599899157966696</v>
      </c>
      <c r="AP360" s="3">
        <f>[1]节奏总纲!BB360</f>
        <v>48.119861250712326</v>
      </c>
      <c r="AQ360" s="3">
        <f>[1]节奏总纲!BC360</f>
        <v>50.072514238398277</v>
      </c>
      <c r="AR360" s="3">
        <f>[1]节奏总纲!BD360</f>
        <v>52.819260078473768</v>
      </c>
      <c r="AS360" s="3">
        <f>[1]节奏总纲!BE360</f>
        <v>57.526310360749555</v>
      </c>
    </row>
    <row r="361" spans="17:45" x14ac:dyDescent="0.2">
      <c r="Q361" s="3">
        <v>358</v>
      </c>
      <c r="R361" s="3">
        <f>[1]节奏总纲!AD361</f>
        <v>84.874666272048856</v>
      </c>
      <c r="S361" s="3">
        <f>[1]节奏总纲!AE361</f>
        <v>86.98828335080573</v>
      </c>
      <c r="T361" s="3">
        <f>[1]节奏总纲!AF361</f>
        <v>90.159441673300023</v>
      </c>
      <c r="U361" s="3">
        <f>[1]节奏总纲!AG361</f>
        <v>95.103019854283588</v>
      </c>
      <c r="V361" s="3">
        <f>[1]节奏总纲!AH361</f>
        <v>103.89875512796635</v>
      </c>
      <c r="AN361" s="3">
        <v>358</v>
      </c>
      <c r="AO361" s="3">
        <f>[1]节奏总纲!BA361</f>
        <v>46.619163200785422</v>
      </c>
      <c r="AP361" s="3">
        <f>[1]节奏总纲!BB361</f>
        <v>48.137807750621946</v>
      </c>
      <c r="AQ361" s="3">
        <f>[1]节奏总纲!BC361</f>
        <v>50.090352919431069</v>
      </c>
      <c r="AR361" s="3">
        <f>[1]节奏总纲!BD361</f>
        <v>52.839213419269818</v>
      </c>
      <c r="AS361" s="3">
        <f>[1]节奏总纲!BE361</f>
        <v>57.545494241102922</v>
      </c>
    </row>
    <row r="362" spans="17:45" x14ac:dyDescent="0.2">
      <c r="Q362" s="3">
        <v>359</v>
      </c>
      <c r="R362" s="3">
        <f>[1]节奏总纲!AD362</f>
        <v>84.915912490558497</v>
      </c>
      <c r="S362" s="3">
        <f>[1]节奏总纲!AE362</f>
        <v>87.027010646912942</v>
      </c>
      <c r="T362" s="3">
        <f>[1]节奏总纲!AF362</f>
        <v>90.200566685758119</v>
      </c>
      <c r="U362" s="3">
        <f>[1]节奏总纲!AG362</f>
        <v>95.142529127115409</v>
      </c>
      <c r="V362" s="3">
        <f>[1]节奏总纲!AH362</f>
        <v>103.93930142631716</v>
      </c>
      <c r="AN362" s="3">
        <v>359</v>
      </c>
      <c r="AO362" s="3">
        <f>[1]节奏总纲!BA362</f>
        <v>46.638427243604156</v>
      </c>
      <c r="AP362" s="3">
        <f>[1]节奏总纲!BB362</f>
        <v>48.155754250531558</v>
      </c>
      <c r="AQ362" s="3">
        <f>[1]节奏总纲!BC362</f>
        <v>50.108191600463854</v>
      </c>
      <c r="AR362" s="3">
        <f>[1]节奏总纲!BD362</f>
        <v>52.859166760065861</v>
      </c>
      <c r="AS362" s="3">
        <f>[1]节奏总纲!BE362</f>
        <v>57.564678121456289</v>
      </c>
    </row>
    <row r="363" spans="17:45" x14ac:dyDescent="0.2">
      <c r="Q363" s="3">
        <v>360</v>
      </c>
      <c r="R363" s="3">
        <f>[1]节奏总纲!AD363</f>
        <v>84.957158709068153</v>
      </c>
      <c r="S363" s="3">
        <f>[1]节奏总纲!AE363</f>
        <v>87.064762367263285</v>
      </c>
      <c r="T363" s="3">
        <f>[1]节奏总纲!AF363</f>
        <v>90.241691698216215</v>
      </c>
      <c r="U363" s="3">
        <f>[1]节奏总纲!AG363</f>
        <v>95.182038399947245</v>
      </c>
      <c r="V363" s="3">
        <f>[1]节奏总纲!AH363</f>
        <v>103.97984772466795</v>
      </c>
      <c r="AN363" s="3">
        <v>360</v>
      </c>
      <c r="AO363" s="3">
        <f>[1]节奏总纲!BA363</f>
        <v>46.657691286422882</v>
      </c>
      <c r="AP363" s="3">
        <f>[1]节奏总纲!BB363</f>
        <v>48.173700750441178</v>
      </c>
      <c r="AQ363" s="3">
        <f>[1]节奏总纲!BC363</f>
        <v>50.126030281496639</v>
      </c>
      <c r="AR363" s="3">
        <f>[1]节奏总纲!BD363</f>
        <v>52.879120100861911</v>
      </c>
      <c r="AS363" s="3">
        <f>[1]节奏总纲!BE363</f>
        <v>57.583862001809656</v>
      </c>
    </row>
  </sheetData>
  <mergeCells count="6">
    <mergeCell ref="AO2:AS2"/>
    <mergeCell ref="D2:H2"/>
    <mergeCell ref="K2:O2"/>
    <mergeCell ref="R2:V2"/>
    <mergeCell ref="AA2:AE2"/>
    <mergeCell ref="AH2:AL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DG1004"/>
  <sheetViews>
    <sheetView topLeftCell="BZ1" workbookViewId="0">
      <selection activeCell="AK32" sqref="AK32"/>
    </sheetView>
  </sheetViews>
  <sheetFormatPr defaultColWidth="6.625" defaultRowHeight="11.25" x14ac:dyDescent="0.2"/>
  <cols>
    <col min="1" max="14" width="6.625" style="3"/>
    <col min="15" max="15" width="6.625" style="11"/>
    <col min="16" max="30" width="6.625" style="3"/>
    <col min="31" max="31" width="6.625" style="11"/>
    <col min="32" max="41" width="6.625" style="3"/>
    <col min="42" max="42" width="6.625" style="11"/>
    <col min="43" max="61" width="6.625" style="3"/>
    <col min="62" max="62" width="6.625" style="11"/>
    <col min="63" max="88" width="6.625" style="3"/>
    <col min="89" max="89" width="6.625" style="11"/>
    <col min="90" max="97" width="6.625" style="3"/>
    <col min="98" max="98" width="6.625" style="11"/>
    <col min="99" max="99" width="6.625" style="3"/>
    <col min="100" max="101" width="10.5" style="3" bestFit="1" customWidth="1"/>
    <col min="102" max="102" width="6.625" style="3"/>
    <col min="103" max="103" width="6.625" style="11"/>
    <col min="104" max="16384" width="6.625" style="3"/>
  </cols>
  <sheetData>
    <row r="1" spans="2:111" x14ac:dyDescent="0.2">
      <c r="AH1" s="3">
        <v>0.1</v>
      </c>
      <c r="AI1" s="3">
        <v>0.3</v>
      </c>
      <c r="AJ1" s="3">
        <v>0.9</v>
      </c>
      <c r="AK1" s="3">
        <v>1</v>
      </c>
      <c r="AL1" s="3">
        <v>1</v>
      </c>
      <c r="AQ1" s="12" t="s">
        <v>112</v>
      </c>
      <c r="BK1" s="12"/>
      <c r="BL1" s="12"/>
      <c r="BM1" s="12"/>
      <c r="BN1" s="12"/>
      <c r="BO1" s="12"/>
      <c r="BP1" s="12"/>
      <c r="BQ1" s="12"/>
      <c r="BW1" s="12"/>
      <c r="BX1" s="12"/>
      <c r="BY1" s="12"/>
      <c r="BZ1" s="12"/>
      <c r="CA1" s="12"/>
      <c r="CB1" s="12"/>
      <c r="CC1" s="12"/>
    </row>
    <row r="2" spans="2:111" x14ac:dyDescent="0.2">
      <c r="AG2" s="13" t="s">
        <v>118</v>
      </c>
      <c r="AH2" s="3">
        <f>AH1*标准城池设计!$E$6</f>
        <v>0.5</v>
      </c>
      <c r="AI2" s="3">
        <f>AI1*标准城池设计!$E$6</f>
        <v>1.5</v>
      </c>
      <c r="AJ2" s="3">
        <f>AJ1*标准城池设计!$E$6</f>
        <v>4.5</v>
      </c>
      <c r="AK2" s="3">
        <f>AK1*标准城池设计!$E$6</f>
        <v>5</v>
      </c>
      <c r="AL2" s="3">
        <f>AL1*标准城池设计!$E$6</f>
        <v>5</v>
      </c>
      <c r="AR2" s="5" t="s">
        <v>98</v>
      </c>
      <c r="AY2" s="5" t="s">
        <v>99</v>
      </c>
      <c r="BF2" s="5" t="s">
        <v>100</v>
      </c>
      <c r="BG2" s="12"/>
      <c r="BH2" s="12"/>
      <c r="BK2" s="12"/>
      <c r="BL2" s="12"/>
      <c r="BM2" s="12"/>
      <c r="BN2" s="12"/>
      <c r="BO2" s="12"/>
      <c r="BP2" s="12"/>
      <c r="BQ2" s="12"/>
      <c r="BW2" s="12"/>
      <c r="BX2" s="12"/>
      <c r="BY2" s="12"/>
      <c r="BZ2" s="12"/>
      <c r="CA2" s="12"/>
      <c r="CB2" s="12"/>
      <c r="CC2" s="12"/>
    </row>
    <row r="3" spans="2:111" x14ac:dyDescent="0.2">
      <c r="C3" s="37" t="s">
        <v>75</v>
      </c>
      <c r="D3" s="37"/>
      <c r="E3" s="37"/>
      <c r="F3" s="37"/>
      <c r="G3" s="37"/>
      <c r="H3" s="37" t="s">
        <v>82</v>
      </c>
      <c r="I3" s="37"/>
      <c r="J3" s="37"/>
      <c r="K3" s="37"/>
      <c r="L3" s="37"/>
      <c r="R3" s="37" t="s">
        <v>84</v>
      </c>
      <c r="S3" s="37"/>
      <c r="T3" s="37"/>
      <c r="U3" s="37"/>
      <c r="V3" s="37"/>
      <c r="Y3" s="37" t="s">
        <v>89</v>
      </c>
      <c r="Z3" s="37"/>
      <c r="AA3" s="37"/>
      <c r="AB3" s="37"/>
      <c r="AC3" s="37"/>
      <c r="AH3" s="37" t="s">
        <v>96</v>
      </c>
      <c r="AI3" s="37"/>
      <c r="AJ3" s="37"/>
      <c r="AK3" s="37"/>
      <c r="AL3" s="37"/>
      <c r="AR3" s="39" t="s">
        <v>101</v>
      </c>
      <c r="AS3" s="39"/>
      <c r="AT3" s="39"/>
      <c r="AU3" s="39"/>
      <c r="AV3" s="39"/>
      <c r="AW3" s="39"/>
      <c r="AY3" s="39" t="s">
        <v>102</v>
      </c>
      <c r="AZ3" s="39"/>
      <c r="BA3" s="39"/>
      <c r="BB3" s="39"/>
      <c r="BC3" s="39"/>
      <c r="BD3" s="39"/>
      <c r="BF3" s="39" t="s">
        <v>103</v>
      </c>
      <c r="BG3" s="39"/>
      <c r="BH3" s="39"/>
      <c r="BK3" s="12"/>
      <c r="BL3" s="6"/>
      <c r="BM3" s="39" t="s">
        <v>120</v>
      </c>
      <c r="BN3" s="39"/>
      <c r="BO3" s="39"/>
      <c r="BP3" s="39"/>
      <c r="BQ3" s="39"/>
      <c r="BR3" s="39" t="s">
        <v>121</v>
      </c>
      <c r="BS3" s="39"/>
      <c r="BT3" s="39"/>
      <c r="BU3" s="39"/>
      <c r="BV3" s="39"/>
      <c r="BW3" s="12"/>
      <c r="BX3" s="6"/>
      <c r="BY3" s="39" t="s">
        <v>120</v>
      </c>
      <c r="BZ3" s="39"/>
      <c r="CA3" s="39"/>
      <c r="CB3" s="39"/>
      <c r="CC3" s="39"/>
      <c r="CD3" s="39" t="s">
        <v>121</v>
      </c>
      <c r="CE3" s="39"/>
      <c r="CF3" s="39"/>
      <c r="CG3" s="39"/>
      <c r="CH3" s="39"/>
      <c r="CI3" s="12"/>
      <c r="CJ3" s="12"/>
      <c r="CM3" s="3">
        <v>1</v>
      </c>
      <c r="CN3" s="3" t="s">
        <v>179</v>
      </c>
      <c r="CO3" s="3" t="s">
        <v>184</v>
      </c>
      <c r="CP3" s="3">
        <f>'[1]功能-付费相关'!I22</f>
        <v>0.2</v>
      </c>
      <c r="CQ3" s="3" t="s">
        <v>183</v>
      </c>
      <c r="CV3" s="3" t="s">
        <v>237</v>
      </c>
      <c r="CW3" s="3" t="s">
        <v>238</v>
      </c>
      <c r="DC3" s="37" t="s">
        <v>247</v>
      </c>
      <c r="DD3" s="37"/>
      <c r="DE3" s="37"/>
      <c r="DF3" s="37"/>
      <c r="DG3" s="37"/>
    </row>
    <row r="4" spans="2:111" x14ac:dyDescent="0.2">
      <c r="B4" s="3" t="s">
        <v>76</v>
      </c>
      <c r="C4" s="3" t="s">
        <v>77</v>
      </c>
      <c r="D4" s="3" t="s">
        <v>78</v>
      </c>
      <c r="E4" s="3" t="s">
        <v>79</v>
      </c>
      <c r="F4" s="3" t="s">
        <v>80</v>
      </c>
      <c r="G4" s="3" t="s">
        <v>81</v>
      </c>
      <c r="H4" s="3" t="s">
        <v>77</v>
      </c>
      <c r="I4" s="3" t="s">
        <v>78</v>
      </c>
      <c r="J4" s="3" t="s">
        <v>79</v>
      </c>
      <c r="K4" s="3" t="s">
        <v>80</v>
      </c>
      <c r="L4" s="3" t="s">
        <v>81</v>
      </c>
      <c r="M4" s="3" t="s">
        <v>83</v>
      </c>
      <c r="Q4" s="3" t="s">
        <v>129</v>
      </c>
      <c r="R4" s="3" t="s">
        <v>85</v>
      </c>
      <c r="S4" s="3" t="s">
        <v>86</v>
      </c>
      <c r="T4" s="3" t="s">
        <v>35</v>
      </c>
      <c r="U4" s="3" t="s">
        <v>87</v>
      </c>
      <c r="V4" s="3" t="s">
        <v>88</v>
      </c>
      <c r="X4" s="3" t="s">
        <v>76</v>
      </c>
      <c r="Y4" s="3" t="s">
        <v>85</v>
      </c>
      <c r="Z4" s="3" t="s">
        <v>86</v>
      </c>
      <c r="AA4" s="3" t="s">
        <v>35</v>
      </c>
      <c r="AB4" s="3" t="s">
        <v>87</v>
      </c>
      <c r="AC4" s="3" t="s">
        <v>88</v>
      </c>
      <c r="AG4" s="3" t="s">
        <v>95</v>
      </c>
      <c r="AH4" s="3" t="s">
        <v>85</v>
      </c>
      <c r="AI4" s="3" t="s">
        <v>86</v>
      </c>
      <c r="AJ4" s="3" t="s">
        <v>35</v>
      </c>
      <c r="AK4" s="3" t="s">
        <v>87</v>
      </c>
      <c r="AL4" s="3" t="s">
        <v>88</v>
      </c>
      <c r="AM4" s="3" t="s">
        <v>97</v>
      </c>
      <c r="AR4" s="7" t="s">
        <v>129</v>
      </c>
      <c r="AS4" s="8" t="s">
        <v>104</v>
      </c>
      <c r="AT4" s="8" t="s">
        <v>105</v>
      </c>
      <c r="AU4" s="8" t="s">
        <v>106</v>
      </c>
      <c r="AV4" s="8" t="s">
        <v>17</v>
      </c>
      <c r="AW4" s="8" t="s">
        <v>107</v>
      </c>
      <c r="AY4" s="7" t="s">
        <v>129</v>
      </c>
      <c r="AZ4" s="8" t="s">
        <v>104</v>
      </c>
      <c r="BA4" s="8" t="s">
        <v>105</v>
      </c>
      <c r="BB4" s="8" t="s">
        <v>106</v>
      </c>
      <c r="BC4" s="8" t="s">
        <v>108</v>
      </c>
      <c r="BD4" s="8" t="s">
        <v>109</v>
      </c>
      <c r="BF4" s="7" t="s">
        <v>129</v>
      </c>
      <c r="BG4" s="8" t="s">
        <v>110</v>
      </c>
      <c r="BH4" s="8" t="s">
        <v>111</v>
      </c>
      <c r="BK4" s="12"/>
      <c r="BL4" s="7" t="s">
        <v>125</v>
      </c>
      <c r="BM4" s="8" t="s">
        <v>14</v>
      </c>
      <c r="BN4" s="8" t="s">
        <v>15</v>
      </c>
      <c r="BO4" s="8" t="s">
        <v>16</v>
      </c>
      <c r="BP4" s="8" t="s">
        <v>17</v>
      </c>
      <c r="BQ4" s="8" t="s">
        <v>18</v>
      </c>
      <c r="BR4" s="8" t="s">
        <v>14</v>
      </c>
      <c r="BS4" s="8" t="s">
        <v>15</v>
      </c>
      <c r="BT4" s="8" t="s">
        <v>16</v>
      </c>
      <c r="BU4" s="8" t="s">
        <v>17</v>
      </c>
      <c r="BV4" s="8" t="s">
        <v>18</v>
      </c>
      <c r="BW4" s="12"/>
      <c r="BX4" s="7" t="s">
        <v>22</v>
      </c>
      <c r="BY4" s="8" t="s">
        <v>14</v>
      </c>
      <c r="BZ4" s="8" t="s">
        <v>15</v>
      </c>
      <c r="CA4" s="8" t="s">
        <v>16</v>
      </c>
      <c r="CB4" s="8" t="s">
        <v>17</v>
      </c>
      <c r="CC4" s="8" t="s">
        <v>18</v>
      </c>
      <c r="CD4" s="8" t="s">
        <v>14</v>
      </c>
      <c r="CE4" s="8" t="s">
        <v>15</v>
      </c>
      <c r="CF4" s="8" t="s">
        <v>16</v>
      </c>
      <c r="CG4" s="8" t="s">
        <v>17</v>
      </c>
      <c r="CH4" s="8" t="s">
        <v>18</v>
      </c>
      <c r="CM4" s="3">
        <v>1</v>
      </c>
      <c r="CN4" s="3" t="s">
        <v>180</v>
      </c>
      <c r="CO4" s="3" t="s">
        <v>184</v>
      </c>
      <c r="CP4" s="3">
        <f>'[1]功能-付费相关'!I23</f>
        <v>0.1</v>
      </c>
      <c r="CQ4" s="3" t="s">
        <v>183</v>
      </c>
      <c r="CV4" s="3">
        <f>[2]兵营招募!S38</f>
        <v>1</v>
      </c>
      <c r="CW4" s="3">
        <f>[2]兵营招募!U38</f>
        <v>1500</v>
      </c>
      <c r="DB4" s="3" t="s">
        <v>129</v>
      </c>
      <c r="DC4" s="3" t="s">
        <v>9</v>
      </c>
      <c r="DD4" s="3" t="s">
        <v>10</v>
      </c>
      <c r="DE4" s="3" t="s">
        <v>11</v>
      </c>
      <c r="DF4" s="3" t="s">
        <v>12</v>
      </c>
      <c r="DG4" s="3" t="s">
        <v>13</v>
      </c>
    </row>
    <row r="5" spans="2:111" x14ac:dyDescent="0.2">
      <c r="B5" s="3">
        <v>1</v>
      </c>
      <c r="C5" s="3">
        <f>[1]服务器生态!W22</f>
        <v>9000</v>
      </c>
      <c r="D5" s="3">
        <f>[1]服务器生态!X22</f>
        <v>725.99999999999966</v>
      </c>
      <c r="E5" s="3">
        <f>[1]服务器生态!Y22</f>
        <v>256</v>
      </c>
      <c r="F5" s="3">
        <f>[1]服务器生态!Z22</f>
        <v>16</v>
      </c>
      <c r="G5" s="3">
        <f>[1]服务器生态!AA22</f>
        <v>2</v>
      </c>
      <c r="H5" s="3">
        <f>[1]服务器生态!AC22</f>
        <v>0.9</v>
      </c>
      <c r="I5" s="3">
        <f>[1]服务器生态!AD22</f>
        <v>7.259999999999997E-2</v>
      </c>
      <c r="J5" s="3">
        <f>[1]服务器生态!AE22</f>
        <v>2.5600000000000001E-2</v>
      </c>
      <c r="K5" s="3">
        <f>[1]服务器生态!AF22</f>
        <v>1.6000000000000001E-3</v>
      </c>
      <c r="L5" s="3">
        <f>[1]服务器生态!AG22</f>
        <v>2.0000000000000001E-4</v>
      </c>
      <c r="M5" s="3">
        <f>[3]基础信息!M4</f>
        <v>63.333333333333336</v>
      </c>
      <c r="Q5" s="3">
        <v>1</v>
      </c>
      <c r="R5" s="3">
        <f>[4]带兵数!D4</f>
        <v>1249.1935266914652</v>
      </c>
      <c r="S5" s="3">
        <f>[4]带兵数!E4</f>
        <v>1256.4030344854348</v>
      </c>
      <c r="T5" s="3">
        <f>[4]带兵数!F4</f>
        <v>1264.2533874166461</v>
      </c>
      <c r="U5" s="3">
        <f>[4]带兵数!G4</f>
        <v>1272.7882794717291</v>
      </c>
      <c r="V5" s="3">
        <f>[4]带兵数!H4</f>
        <v>1281.8766286907937</v>
      </c>
      <c r="X5" s="3">
        <v>1</v>
      </c>
      <c r="Y5" s="3">
        <f>求节点(节奏总纲!D$4:D$163,R$5:R$164,$X5)*6</f>
        <v>13317.895950578408</v>
      </c>
      <c r="Z5" s="3">
        <f>求节点(节奏总纲!E$4:E$163,S$5:S$164,$X5)*6</f>
        <v>14094.771682418683</v>
      </c>
      <c r="AA5" s="3">
        <f>求节点(节奏总纲!F$4:F$163,T$5:T$164,$X5)*6</f>
        <v>15150.263259704861</v>
      </c>
      <c r="AB5" s="3">
        <f>求节点(节奏总纲!G$4:G$163,U$5:U$164,$X5)*6</f>
        <v>16730.159265834445</v>
      </c>
      <c r="AC5" s="3">
        <f>求节点(节奏总纲!H$4:H$163,V$5:V$164,$X5)*6</f>
        <v>19716.521680422728</v>
      </c>
      <c r="AF5" s="38" t="s">
        <v>172</v>
      </c>
      <c r="AG5" s="3">
        <v>1</v>
      </c>
      <c r="AH5" s="14">
        <v>1</v>
      </c>
      <c r="AI5" s="14">
        <v>1.3521851646287293</v>
      </c>
      <c r="AJ5" s="14">
        <v>1.9318453046462165</v>
      </c>
      <c r="AK5" s="14">
        <v>3.3656622993473024</v>
      </c>
      <c r="AL5" s="14">
        <v>8.2125514760580494</v>
      </c>
      <c r="AM5" s="14">
        <f>AH5*H5*$M5*AH$2+AI5*I5*$M5*AI$2+AJ5*J5*$M5*AJ$2+AK5*K5*$M5*AK$2+AL5*L5*$M5*AL$2</f>
        <v>54.14616158162945</v>
      </c>
      <c r="AQ5" s="38" t="s">
        <v>172</v>
      </c>
      <c r="AR5" s="8">
        <v>1</v>
      </c>
      <c r="AS5" s="9">
        <v>3.5</v>
      </c>
      <c r="AT5" s="9">
        <v>3.4965506892779636</v>
      </c>
      <c r="AU5" s="9">
        <v>3.4685171658443288</v>
      </c>
      <c r="AV5" s="9">
        <v>3.5739625456553696</v>
      </c>
      <c r="AW5" s="9">
        <v>3.5611634101420933</v>
      </c>
      <c r="AX5" s="38" t="s">
        <v>172</v>
      </c>
      <c r="AY5" s="8">
        <v>1</v>
      </c>
      <c r="AZ5" s="9">
        <v>400</v>
      </c>
      <c r="BA5" s="9">
        <v>400</v>
      </c>
      <c r="BB5" s="9">
        <v>400</v>
      </c>
      <c r="BC5" s="9">
        <v>400</v>
      </c>
      <c r="BD5" s="9">
        <v>400</v>
      </c>
      <c r="BF5" s="8">
        <v>1</v>
      </c>
      <c r="BG5" s="8">
        <f>[4]攻城值!AQ5</f>
        <v>8.6741016109045839E-3</v>
      </c>
      <c r="BH5" s="8">
        <f>[4]攻城值!AR5</f>
        <v>0.99132589838909546</v>
      </c>
      <c r="BL5" s="8">
        <v>1</v>
      </c>
      <c r="BM5" s="10">
        <f>'[1]功能-战损相关'!H11</f>
        <v>0.17499999999999999</v>
      </c>
      <c r="BN5" s="10">
        <f>'[1]功能-战损相关'!I11</f>
        <v>0.17499999999999999</v>
      </c>
      <c r="BO5" s="10">
        <f>'[1]功能-战损相关'!J11</f>
        <v>0.17499999999999999</v>
      </c>
      <c r="BP5" s="10">
        <f>'[1]功能-战损相关'!K11</f>
        <v>0.17499999999999999</v>
      </c>
      <c r="BQ5" s="10">
        <f>'[1]功能-战损相关'!L11</f>
        <v>0.17499999999999999</v>
      </c>
      <c r="BR5" s="10">
        <f>'[1]功能-战损相关'!M11</f>
        <v>0.125</v>
      </c>
      <c r="BS5" s="10">
        <f>'[1]功能-战损相关'!N11</f>
        <v>0.125</v>
      </c>
      <c r="BT5" s="10">
        <f>'[1]功能-战损相关'!O11</f>
        <v>0.125</v>
      </c>
      <c r="BU5" s="10">
        <f>'[1]功能-战损相关'!P11</f>
        <v>0.125</v>
      </c>
      <c r="BV5" s="10">
        <f>'[1]功能-战损相关'!Q11</f>
        <v>0.125</v>
      </c>
      <c r="BX5" s="8">
        <v>1</v>
      </c>
      <c r="BY5" s="10">
        <f>求节点($BL$5:$BL$364,BM$5:BM$364,节奏总纲!R4)</f>
        <v>0.17499999999999999</v>
      </c>
      <c r="BZ5" s="10">
        <f>求节点($BL$5:$BL$364,BN$5:BN$364,节奏总纲!S4)</f>
        <v>0.17499999999999999</v>
      </c>
      <c r="CA5" s="10">
        <f>求节点($BL$5:$BL$364,BO$5:BO$364,节奏总纲!T4)</f>
        <v>0.17499999999999999</v>
      </c>
      <c r="CB5" s="10">
        <f>求节点($BL$5:$BL$364,BP$5:BP$364,节奏总纲!U4)</f>
        <v>0.17499999999999999</v>
      </c>
      <c r="CC5" s="10">
        <f>求节点($BL$5:$BL$364,BQ$5:BQ$364,节奏总纲!V4)</f>
        <v>0.17499999999999999</v>
      </c>
      <c r="CD5" s="10">
        <f>求节点($BL$5:$BL$364,BR$5:BR$364,节奏总纲!R4)</f>
        <v>0.125</v>
      </c>
      <c r="CE5" s="10">
        <f>求节点($BL$5:$BL$364,BS$5:BS$364,节奏总纲!S4)</f>
        <v>0.125</v>
      </c>
      <c r="CF5" s="10">
        <f>求节点($BL$5:$BL$364,BT$5:BT$364,节奏总纲!T4)</f>
        <v>0.125</v>
      </c>
      <c r="CG5" s="10">
        <f>求节点($BL$5:$BL$364,BU$5:BU$364,节奏总纲!U4)</f>
        <v>0.125</v>
      </c>
      <c r="CH5" s="10">
        <f>求节点($BL$5:$BL$364,BV$5:BV$364,节奏总纲!V4)</f>
        <v>0.125</v>
      </c>
      <c r="CM5" s="3">
        <v>1</v>
      </c>
      <c r="CN5" s="3" t="s">
        <v>181</v>
      </c>
      <c r="CO5" s="3" t="s">
        <v>184</v>
      </c>
      <c r="CP5" s="3">
        <f>'[1]功能-付费相关'!I24</f>
        <v>0.1</v>
      </c>
      <c r="CQ5" s="3" t="s">
        <v>183</v>
      </c>
      <c r="CV5" s="3">
        <f>[2]兵营招募!S39</f>
        <v>2</v>
      </c>
      <c r="CW5" s="3">
        <f>[2]兵营招募!U39</f>
        <v>1500</v>
      </c>
      <c r="DB5" s="3">
        <v>1</v>
      </c>
      <c r="DC5" s="3">
        <f>'[1]功能-实力'!BF5</f>
        <v>22716</v>
      </c>
      <c r="DD5" s="3">
        <f>'[1]功能-实力'!BG5</f>
        <v>22782</v>
      </c>
      <c r="DE5" s="3">
        <f>'[1]功能-实力'!BH5</f>
        <v>22866</v>
      </c>
      <c r="DF5" s="3">
        <f>'[1]功能-实力'!BI5</f>
        <v>22956</v>
      </c>
      <c r="DG5" s="3">
        <f>'[1]功能-实力'!BJ5</f>
        <v>23034</v>
      </c>
    </row>
    <row r="6" spans="2:111" x14ac:dyDescent="0.2">
      <c r="B6" s="3">
        <v>2</v>
      </c>
      <c r="C6" s="3">
        <f>[1]服务器生态!W23</f>
        <v>3454.304347826087</v>
      </c>
      <c r="D6" s="3">
        <f>[1]服务器生态!X23</f>
        <v>426.60231884057947</v>
      </c>
      <c r="E6" s="3">
        <f>[1]服务器生态!Y23</f>
        <v>109.22666666666666</v>
      </c>
      <c r="F6" s="3">
        <f>[1]服务器生态!Z23</f>
        <v>8.5333333333333332</v>
      </c>
      <c r="G6" s="3">
        <f>[1]服务器生态!AA23</f>
        <v>1.3333333333333335</v>
      </c>
      <c r="H6" s="3">
        <f>[1]服务器生态!AC23</f>
        <v>0.86357608695652177</v>
      </c>
      <c r="I6" s="3">
        <f>[1]服务器生态!AD23</f>
        <v>0.10665057971014487</v>
      </c>
      <c r="J6" s="3">
        <f>[1]服务器生态!AE23</f>
        <v>2.7306666666666667E-2</v>
      </c>
      <c r="K6" s="3">
        <f>[1]服务器生态!AF23</f>
        <v>2.1333333333333334E-3</v>
      </c>
      <c r="L6" s="3">
        <f>[1]服务器生态!AG23</f>
        <v>3.3333333333333338E-4</v>
      </c>
      <c r="M6" s="3">
        <f>[3]基础信息!M5</f>
        <v>65.904761904761898</v>
      </c>
      <c r="Q6" s="3">
        <v>2</v>
      </c>
      <c r="R6" s="3">
        <f>[4]带兵数!D5</f>
        <v>1418.8419488561699</v>
      </c>
      <c r="S6" s="3">
        <f>[4]带兵数!E5</f>
        <v>1430.067141301593</v>
      </c>
      <c r="T6" s="3">
        <f>[4]带兵数!F5</f>
        <v>1440.9032272336713</v>
      </c>
      <c r="U6" s="3">
        <f>[4]带兵数!G5</f>
        <v>1455.9075023815944</v>
      </c>
      <c r="V6" s="3">
        <f>[4]带兵数!H5</f>
        <v>1470.8776749654153</v>
      </c>
      <c r="X6" s="3">
        <v>2</v>
      </c>
      <c r="Y6" s="3">
        <f>求节点(节奏总纲!D$4:D$163,R$5:R$164,$X6)*6</f>
        <v>16079.398530861479</v>
      </c>
      <c r="Z6" s="3">
        <f>求节点(节奏总纲!E$4:E$163,S$5:S$164,$X6)*6</f>
        <v>16950.941232978796</v>
      </c>
      <c r="AA6" s="3">
        <f>求节点(节奏总纲!F$4:F$163,T$5:T$164,$X6)*6</f>
        <v>18120.882103313346</v>
      </c>
      <c r="AB6" s="3">
        <f>求节点(节奏总纲!G$4:G$163,U$5:U$164,$X6)*6</f>
        <v>19868.799903065272</v>
      </c>
      <c r="AC6" s="3">
        <f>求节点(节奏总纲!H$4:H$163,V$5:V$164,$X6)*6</f>
        <v>23092.007442867503</v>
      </c>
      <c r="AF6" s="38"/>
      <c r="AG6" s="3">
        <v>2</v>
      </c>
      <c r="AH6" s="14">
        <v>1</v>
      </c>
      <c r="AI6" s="14">
        <v>1.3053504247263354</v>
      </c>
      <c r="AJ6" s="14">
        <v>1.8825640524293255</v>
      </c>
      <c r="AK6" s="14">
        <v>3.2532033411735353</v>
      </c>
      <c r="AL6" s="14">
        <v>9.3995457744014583</v>
      </c>
      <c r="AM6" s="14">
        <f t="shared" ref="AM6:AM69" si="0">AH6*H6*$M6*AH$2+AI6*I6*$M6*AI$2+AJ6*J6*$M6*AJ$2+AK6*K6*$M6*AK$2+AL6*L6*$M6*AL$2</f>
        <v>60.784543763859425</v>
      </c>
      <c r="AQ6" s="38"/>
      <c r="AR6" s="8">
        <v>2</v>
      </c>
      <c r="AS6" s="9">
        <v>7</v>
      </c>
      <c r="AT6" s="9">
        <v>6.9931013785559273</v>
      </c>
      <c r="AU6" s="9">
        <v>6.9370343316886576</v>
      </c>
      <c r="AV6" s="9">
        <v>7.1479250913107322</v>
      </c>
      <c r="AW6" s="9">
        <v>7.1223268202841936</v>
      </c>
      <c r="AX6" s="38"/>
      <c r="AY6" s="8">
        <v>2</v>
      </c>
      <c r="AZ6" s="9">
        <v>405.20119731647145</v>
      </c>
      <c r="BA6" s="9">
        <v>405.38690164202006</v>
      </c>
      <c r="BB6" s="9">
        <v>405.59220725279982</v>
      </c>
      <c r="BC6" s="9">
        <v>405.85543743972983</v>
      </c>
      <c r="BD6" s="9">
        <v>406.13088218153797</v>
      </c>
      <c r="BF6" s="8">
        <v>2</v>
      </c>
      <c r="BG6" s="8">
        <f>[4]攻城值!AQ6</f>
        <v>1.6981998222158689E-2</v>
      </c>
      <c r="BH6" s="8">
        <f>[4]攻城值!AR6</f>
        <v>0.98301800177784138</v>
      </c>
      <c r="BL6" s="8">
        <v>2</v>
      </c>
      <c r="BM6" s="10">
        <f>'[1]功能-战损相关'!H12</f>
        <v>0.17499999999999999</v>
      </c>
      <c r="BN6" s="10">
        <f>'[1]功能-战损相关'!I12</f>
        <v>0.17499999999999999</v>
      </c>
      <c r="BO6" s="10">
        <f>'[1]功能-战损相关'!J12</f>
        <v>0.17499999999999999</v>
      </c>
      <c r="BP6" s="10">
        <f>'[1]功能-战损相关'!K12</f>
        <v>0.17499999999999999</v>
      </c>
      <c r="BQ6" s="10">
        <f>'[1]功能-战损相关'!L12</f>
        <v>0.17499999999999999</v>
      </c>
      <c r="BR6" s="10">
        <f>'[1]功能-战损相关'!M12</f>
        <v>0.125</v>
      </c>
      <c r="BS6" s="10">
        <f>'[1]功能-战损相关'!N12</f>
        <v>0.125</v>
      </c>
      <c r="BT6" s="10">
        <f>'[1]功能-战损相关'!O12</f>
        <v>0.125</v>
      </c>
      <c r="BU6" s="10">
        <f>'[1]功能-战损相关'!P12</f>
        <v>0.125</v>
      </c>
      <c r="BV6" s="10">
        <f>'[1]功能-战损相关'!Q12</f>
        <v>0.125</v>
      </c>
      <c r="BX6" s="8">
        <v>2</v>
      </c>
      <c r="BY6" s="10">
        <f>求节点($BL$5:$BL$364,BM$5:BM$364,节奏总纲!R5)</f>
        <v>0.17499999999999999</v>
      </c>
      <c r="BZ6" s="10">
        <f>求节点($BL$5:$BL$364,BN$5:BN$364,节奏总纲!S5)</f>
        <v>0.17499999999999999</v>
      </c>
      <c r="CA6" s="10">
        <f>求节点($BL$5:$BL$364,BO$5:BO$364,节奏总纲!T5)</f>
        <v>0.17499999999999999</v>
      </c>
      <c r="CB6" s="10">
        <f>求节点($BL$5:$BL$364,BP$5:BP$364,节奏总纲!U5)</f>
        <v>0.17499999999999999</v>
      </c>
      <c r="CC6" s="10">
        <f>求节点($BL$5:$BL$364,BQ$5:BQ$364,节奏总纲!V5)</f>
        <v>0.17499999999999999</v>
      </c>
      <c r="CD6" s="10">
        <f>求节点($BL$5:$BL$364,BR$5:BR$364,节奏总纲!R5)</f>
        <v>0.125</v>
      </c>
      <c r="CE6" s="10">
        <f>求节点($BL$5:$BL$364,BS$5:BS$364,节奏总纲!S5)</f>
        <v>0.125</v>
      </c>
      <c r="CF6" s="10">
        <f>求节点($BL$5:$BL$364,BT$5:BT$364,节奏总纲!T5)</f>
        <v>0.125</v>
      </c>
      <c r="CG6" s="10">
        <f>求节点($BL$5:$BL$364,BU$5:BU$364,节奏总纲!U5)</f>
        <v>0.125</v>
      </c>
      <c r="CH6" s="10">
        <f>求节点($BL$5:$BL$364,BV$5:BV$364,节奏总纲!V5)</f>
        <v>0.125</v>
      </c>
      <c r="CM6" s="3">
        <v>1</v>
      </c>
      <c r="CN6" s="3" t="s">
        <v>182</v>
      </c>
      <c r="CO6" s="3" t="s">
        <v>184</v>
      </c>
      <c r="CP6" s="3">
        <f>'[1]功能-付费相关'!I25</f>
        <v>0.1</v>
      </c>
      <c r="CQ6" s="3" t="s">
        <v>183</v>
      </c>
      <c r="CV6" s="3">
        <f>[2]兵营招募!S40</f>
        <v>3</v>
      </c>
      <c r="CW6" s="3">
        <f>[2]兵营招募!U40</f>
        <v>1500</v>
      </c>
      <c r="DB6" s="3">
        <v>2</v>
      </c>
      <c r="DC6" s="3">
        <f>'[1]功能-实力'!BF6</f>
        <v>27276</v>
      </c>
      <c r="DD6" s="3">
        <f>'[1]功能-实力'!BG6</f>
        <v>27450</v>
      </c>
      <c r="DE6" s="3">
        <f>'[1]功能-实力'!BH6</f>
        <v>27714</v>
      </c>
      <c r="DF6" s="3">
        <f>'[1]功能-实力'!BI6</f>
        <v>28086</v>
      </c>
      <c r="DG6" s="3">
        <f>'[1]功能-实力'!BJ6</f>
        <v>28314</v>
      </c>
    </row>
    <row r="7" spans="2:111" x14ac:dyDescent="0.2">
      <c r="B7" s="3">
        <v>3</v>
      </c>
      <c r="C7" s="3">
        <f>[1]服务器生态!W24</f>
        <v>2646.8869565217392</v>
      </c>
      <c r="D7" s="3">
        <f>[1]服务器生态!X24</f>
        <v>450.24371014492726</v>
      </c>
      <c r="E7" s="3">
        <f>[1]服务器生态!Y24</f>
        <v>92.842666666666659</v>
      </c>
      <c r="F7" s="3">
        <f>[1]服务器生态!Z24</f>
        <v>8.533333333333335</v>
      </c>
      <c r="G7" s="3">
        <f>[1]服务器生态!AA24</f>
        <v>1.4933333333333334</v>
      </c>
      <c r="H7" s="3">
        <f>[1]服务器生态!AC24</f>
        <v>0.82715217391304352</v>
      </c>
      <c r="I7" s="3">
        <f>[1]服务器生态!AD24</f>
        <v>0.14070115942028977</v>
      </c>
      <c r="J7" s="3">
        <f>[1]服务器生态!AE24</f>
        <v>2.9013333333333332E-2</v>
      </c>
      <c r="K7" s="3">
        <f>[1]服务器生态!AF24</f>
        <v>2.666666666666667E-3</v>
      </c>
      <c r="L7" s="3">
        <f>[1]服务器生态!AG24</f>
        <v>4.6666666666666666E-4</v>
      </c>
      <c r="M7" s="3">
        <f>[3]基础信息!M6</f>
        <v>67.714285714285708</v>
      </c>
      <c r="Q7" s="3">
        <v>3</v>
      </c>
      <c r="R7" s="3">
        <f>[4]带兵数!D6</f>
        <v>1553.8747529174316</v>
      </c>
      <c r="S7" s="3">
        <f>[4]带兵数!E6</f>
        <v>1568.8848630060143</v>
      </c>
      <c r="T7" s="3">
        <f>[4]带兵数!F6</f>
        <v>1583.7527718926308</v>
      </c>
      <c r="U7" s="3">
        <f>[4]带兵数!G6</f>
        <v>1605.3982079286131</v>
      </c>
      <c r="V7" s="3">
        <f>[4]带兵数!H6</f>
        <v>1625.3672601748178</v>
      </c>
      <c r="X7" s="3">
        <v>3</v>
      </c>
      <c r="Y7" s="3">
        <f>求节点(节奏总纲!D$4:D$163,R$5:R$164,$X7)*6</f>
        <v>17873.038768239676</v>
      </c>
      <c r="Z7" s="3">
        <f>求节点(节奏总纲!E$4:E$163,S$5:S$164,$X7)*6</f>
        <v>18783.022482719858</v>
      </c>
      <c r="AA7" s="3">
        <f>求节点(节奏总纲!F$4:F$163,T$5:T$164,$X7)*6</f>
        <v>20012.551992595079</v>
      </c>
      <c r="AB7" s="3">
        <f>求节点(节奏总纲!G$4:G$163,U$5:U$164,$X7)*6</f>
        <v>21836.950389739959</v>
      </c>
      <c r="AC7" s="3">
        <f>求节点(节奏总纲!H$4:H$163,V$5:V$164,$X7)*6</f>
        <v>25154.003675283078</v>
      </c>
      <c r="AF7" s="38"/>
      <c r="AG7" s="3">
        <v>3</v>
      </c>
      <c r="AH7" s="14">
        <v>1</v>
      </c>
      <c r="AI7" s="14">
        <v>1.2867640305485553</v>
      </c>
      <c r="AJ7" s="14">
        <v>1.824444824654059</v>
      </c>
      <c r="AK7" s="14">
        <v>3.2738930955317382</v>
      </c>
      <c r="AL7" s="14">
        <v>10.903339420850308</v>
      </c>
      <c r="AM7" s="14">
        <f t="shared" si="0"/>
        <v>67.20252978714143</v>
      </c>
      <c r="AQ7" s="38"/>
      <c r="AR7" s="8">
        <v>3</v>
      </c>
      <c r="AS7" s="9">
        <v>10.5</v>
      </c>
      <c r="AT7" s="9">
        <v>10.489652067833887</v>
      </c>
      <c r="AU7" s="9">
        <v>10.405551497532986</v>
      </c>
      <c r="AV7" s="9">
        <v>10.721887636966095</v>
      </c>
      <c r="AW7" s="9">
        <v>10.68349023042629</v>
      </c>
      <c r="AX7" s="38"/>
      <c r="AY7" s="8">
        <v>3</v>
      </c>
      <c r="AZ7" s="9">
        <v>410.40239463294284</v>
      </c>
      <c r="BA7" s="9">
        <v>410.77380328404007</v>
      </c>
      <c r="BB7" s="9">
        <v>411.18441450559965</v>
      </c>
      <c r="BC7" s="9">
        <v>411.7108748794596</v>
      </c>
      <c r="BD7" s="9">
        <v>412.26176436307594</v>
      </c>
      <c r="BF7" s="8">
        <v>3</v>
      </c>
      <c r="BG7" s="8">
        <f>[4]攻城值!AQ7</f>
        <v>2.4946401193931805E-2</v>
      </c>
      <c r="BH7" s="8">
        <f>[4]攻城值!AR7</f>
        <v>0.97505359880606823</v>
      </c>
      <c r="BL7" s="8">
        <v>3</v>
      </c>
      <c r="BM7" s="10">
        <f>'[1]功能-战损相关'!H13</f>
        <v>0.17499999999999999</v>
      </c>
      <c r="BN7" s="10">
        <f>'[1]功能-战损相关'!I13</f>
        <v>0.17499999999999999</v>
      </c>
      <c r="BO7" s="10">
        <f>'[1]功能-战损相关'!J13</f>
        <v>0.17499999999999999</v>
      </c>
      <c r="BP7" s="10">
        <f>'[1]功能-战损相关'!K13</f>
        <v>0.17499999999999999</v>
      </c>
      <c r="BQ7" s="10">
        <f>'[1]功能-战损相关'!L13</f>
        <v>0.17499999999999999</v>
      </c>
      <c r="BR7" s="10">
        <f>'[1]功能-战损相关'!M13</f>
        <v>0.125</v>
      </c>
      <c r="BS7" s="10">
        <f>'[1]功能-战损相关'!N13</f>
        <v>0.125</v>
      </c>
      <c r="BT7" s="10">
        <f>'[1]功能-战损相关'!O13</f>
        <v>0.125</v>
      </c>
      <c r="BU7" s="10">
        <f>'[1]功能-战损相关'!P13</f>
        <v>0.125</v>
      </c>
      <c r="BV7" s="10">
        <f>'[1]功能-战损相关'!Q13</f>
        <v>0.125</v>
      </c>
      <c r="BX7" s="8">
        <v>3</v>
      </c>
      <c r="BY7" s="10">
        <f>求节点($BL$5:$BL$364,BM$5:BM$364,节奏总纲!R6)</f>
        <v>0.17499999999999999</v>
      </c>
      <c r="BZ7" s="10">
        <f>求节点($BL$5:$BL$364,BN$5:BN$364,节奏总纲!S6)</f>
        <v>0.17499999999999999</v>
      </c>
      <c r="CA7" s="10">
        <f>求节点($BL$5:$BL$364,BO$5:BO$364,节奏总纲!T6)</f>
        <v>0.17499999999999999</v>
      </c>
      <c r="CB7" s="10">
        <f>求节点($BL$5:$BL$364,BP$5:BP$364,节奏总纲!U6)</f>
        <v>0.17499999999999999</v>
      </c>
      <c r="CC7" s="10">
        <f>求节点($BL$5:$BL$364,BQ$5:BQ$364,节奏总纲!V6)</f>
        <v>0.17499999999999999</v>
      </c>
      <c r="CD7" s="10">
        <f>求节点($BL$5:$BL$364,BR$5:BR$364,节奏总纲!R6)</f>
        <v>0.125</v>
      </c>
      <c r="CE7" s="10">
        <f>求节点($BL$5:$BL$364,BS$5:BS$364,节奏总纲!S6)</f>
        <v>0.125</v>
      </c>
      <c r="CF7" s="10">
        <f>求节点($BL$5:$BL$364,BT$5:BT$364,节奏总纲!T6)</f>
        <v>0.125</v>
      </c>
      <c r="CG7" s="10">
        <f>求节点($BL$5:$BL$364,BU$5:BU$364,节奏总纲!U6)</f>
        <v>0.125</v>
      </c>
      <c r="CH7" s="10">
        <f>求节点($BL$5:$BL$364,BV$5:BV$364,节奏总纲!V6)</f>
        <v>0.125</v>
      </c>
      <c r="CI7" s="12"/>
      <c r="CJ7" s="12"/>
      <c r="CV7" s="3">
        <f>[2]兵营招募!S41</f>
        <v>4</v>
      </c>
      <c r="CW7" s="3">
        <f>[2]兵营招募!U41</f>
        <v>1500</v>
      </c>
      <c r="DB7" s="3">
        <v>3</v>
      </c>
      <c r="DC7" s="3">
        <f>'[1]功能-实力'!BF7</f>
        <v>31857</v>
      </c>
      <c r="DD7" s="3">
        <f>'[1]功能-实力'!BG7</f>
        <v>32166</v>
      </c>
      <c r="DE7" s="3">
        <f>'[1]功能-实力'!BH7</f>
        <v>32676</v>
      </c>
      <c r="DF7" s="3">
        <f>'[1]功能-实力'!BI7</f>
        <v>33426</v>
      </c>
      <c r="DG7" s="3">
        <f>'[1]功能-实力'!BJ7</f>
        <v>33876</v>
      </c>
    </row>
    <row r="8" spans="2:111" x14ac:dyDescent="0.2">
      <c r="B8" s="3">
        <v>4</v>
      </c>
      <c r="C8" s="3">
        <f>[1]服务器生态!W25</f>
        <v>1897.7478260869568</v>
      </c>
      <c r="D8" s="3">
        <f>[1]服务器生态!X25</f>
        <v>419.40417391304322</v>
      </c>
      <c r="E8" s="3">
        <f>[1]服务器生态!Y25</f>
        <v>73.727999999999994</v>
      </c>
      <c r="F8" s="3">
        <f>[1]服务器生态!Z25</f>
        <v>7.6800000000000015</v>
      </c>
      <c r="G8" s="3">
        <f>[1]服务器生态!AA25</f>
        <v>1.4400000000000002</v>
      </c>
      <c r="H8" s="3">
        <f>[1]服务器生态!AC25</f>
        <v>0.79072826086956538</v>
      </c>
      <c r="I8" s="3">
        <f>[1]服务器生态!AD25</f>
        <v>0.17475173913043468</v>
      </c>
      <c r="J8" s="3">
        <f>[1]服务器生态!AE25</f>
        <v>3.0719999999999997E-2</v>
      </c>
      <c r="K8" s="3">
        <f>[1]服务器生态!AF25</f>
        <v>3.2000000000000006E-3</v>
      </c>
      <c r="L8" s="3">
        <f>[1]服务器生态!AG25</f>
        <v>6.0000000000000006E-4</v>
      </c>
      <c r="M8" s="3">
        <f>[3]基础信息!M7</f>
        <v>69.166666666666671</v>
      </c>
      <c r="Q8" s="3">
        <v>4</v>
      </c>
      <c r="R8" s="3">
        <f>[4]带兵数!D7</f>
        <v>1670.3608952873747</v>
      </c>
      <c r="S8" s="3">
        <f>[4]带兵数!E7</f>
        <v>1688.1131913936119</v>
      </c>
      <c r="T8" s="3">
        <f>[4]带兵数!F7</f>
        <v>1705.3730782166685</v>
      </c>
      <c r="U8" s="3">
        <f>[4]带兵数!G7</f>
        <v>1731.6442908689291</v>
      </c>
      <c r="V8" s="3">
        <f>[4]带兵数!H7</f>
        <v>1756.5440388880138</v>
      </c>
      <c r="X8" s="3">
        <v>4</v>
      </c>
      <c r="Y8" s="3">
        <f>求节点(节奏总纲!D$4:D$163,R$5:R$164,$X8)*6</f>
        <v>19197.73679813544</v>
      </c>
      <c r="Z8" s="3">
        <f>求节点(节奏总纲!E$4:E$163,S$5:S$164,$X8)*6</f>
        <v>20144.834035524498</v>
      </c>
      <c r="AA8" s="3">
        <f>求节点(节奏总纲!F$4:F$163,T$5:T$164,$X8)*6</f>
        <v>21406.36685861733</v>
      </c>
      <c r="AB8" s="3">
        <f>求节点(节奏总纲!G$4:G$163,U$5:U$164,$X8)*6</f>
        <v>23266.048952969642</v>
      </c>
      <c r="AC8" s="3">
        <f>求节点(节奏总纲!H$4:H$163,V$5:V$164,$X8)*6</f>
        <v>26664.388850628606</v>
      </c>
      <c r="AF8" s="38"/>
      <c r="AG8" s="3">
        <v>4</v>
      </c>
      <c r="AH8" s="14">
        <v>1</v>
      </c>
      <c r="AI8" s="14">
        <v>1.2644667439730517</v>
      </c>
      <c r="AJ8" s="14">
        <v>1.8091806813120137</v>
      </c>
      <c r="AK8" s="14">
        <v>3.8547622825499501</v>
      </c>
      <c r="AL8" s="14">
        <v>11.471143758221919</v>
      </c>
      <c r="AM8" s="14">
        <f t="shared" si="0"/>
        <v>74.216285647896072</v>
      </c>
      <c r="AQ8" s="38"/>
      <c r="AR8" s="8">
        <v>4</v>
      </c>
      <c r="AS8" s="9">
        <v>14</v>
      </c>
      <c r="AT8" s="9">
        <v>13.986202757111851</v>
      </c>
      <c r="AU8" s="9">
        <v>13.874068663377315</v>
      </c>
      <c r="AV8" s="9">
        <v>14.295850182621461</v>
      </c>
      <c r="AW8" s="9">
        <v>14.244653640568387</v>
      </c>
      <c r="AX8" s="38"/>
      <c r="AY8" s="8">
        <v>4</v>
      </c>
      <c r="AZ8" s="9">
        <v>415.60359194941429</v>
      </c>
      <c r="BA8" s="9">
        <v>416.16070492606013</v>
      </c>
      <c r="BB8" s="9">
        <v>416.77662175839941</v>
      </c>
      <c r="BC8" s="9">
        <v>417.56631231918942</v>
      </c>
      <c r="BD8" s="9">
        <v>418.39264654461397</v>
      </c>
      <c r="BF8" s="8">
        <v>4</v>
      </c>
      <c r="BG8" s="8">
        <f>[4]攻城值!AQ8</f>
        <v>3.2588181901534237E-2</v>
      </c>
      <c r="BH8" s="8">
        <f>[4]攻城值!AR8</f>
        <v>0.96741181809846577</v>
      </c>
      <c r="BL8" s="8">
        <v>4</v>
      </c>
      <c r="BM8" s="10">
        <f>'[1]功能-战损相关'!H14</f>
        <v>0.17499999999999999</v>
      </c>
      <c r="BN8" s="10">
        <f>'[1]功能-战损相关'!I14</f>
        <v>0.17499999999999999</v>
      </c>
      <c r="BO8" s="10">
        <f>'[1]功能-战损相关'!J14</f>
        <v>0.17499999999999999</v>
      </c>
      <c r="BP8" s="10">
        <f>'[1]功能-战损相关'!K14</f>
        <v>0.17499999999999999</v>
      </c>
      <c r="BQ8" s="10">
        <f>'[1]功能-战损相关'!L14</f>
        <v>0.17499999999999999</v>
      </c>
      <c r="BR8" s="10">
        <f>'[1]功能-战损相关'!M14</f>
        <v>0.125</v>
      </c>
      <c r="BS8" s="10">
        <f>'[1]功能-战损相关'!N14</f>
        <v>0.125</v>
      </c>
      <c r="BT8" s="10">
        <f>'[1]功能-战损相关'!O14</f>
        <v>0.125</v>
      </c>
      <c r="BU8" s="10">
        <f>'[1]功能-战损相关'!P14</f>
        <v>0.125</v>
      </c>
      <c r="BV8" s="10">
        <f>'[1]功能-战损相关'!Q14</f>
        <v>0.125</v>
      </c>
      <c r="BX8" s="8">
        <v>4</v>
      </c>
      <c r="BY8" s="10">
        <f>求节点($BL$5:$BL$364,BM$5:BM$364,节奏总纲!R7)</f>
        <v>0.17499999999999999</v>
      </c>
      <c r="BZ8" s="10">
        <f>求节点($BL$5:$BL$364,BN$5:BN$364,节奏总纲!S7)</f>
        <v>0.17499999999999999</v>
      </c>
      <c r="CA8" s="10">
        <f>求节点($BL$5:$BL$364,BO$5:BO$364,节奏总纲!T7)</f>
        <v>0.17499999999999999</v>
      </c>
      <c r="CB8" s="10">
        <f>求节点($BL$5:$BL$364,BP$5:BP$364,节奏总纲!U7)</f>
        <v>0.17499999999999999</v>
      </c>
      <c r="CC8" s="10">
        <f>求节点($BL$5:$BL$364,BQ$5:BQ$364,节奏总纲!V7)</f>
        <v>0.17499999999999999</v>
      </c>
      <c r="CD8" s="10">
        <f>求节点($BL$5:$BL$364,BR$5:BR$364,节奏总纲!R7)</f>
        <v>0.125</v>
      </c>
      <c r="CE8" s="10">
        <f>求节点($BL$5:$BL$364,BS$5:BS$364,节奏总纲!S7)</f>
        <v>0.125</v>
      </c>
      <c r="CF8" s="10">
        <f>求节点($BL$5:$BL$364,BT$5:BT$364,节奏总纲!T7)</f>
        <v>0.125</v>
      </c>
      <c r="CG8" s="10">
        <f>求节点($BL$5:$BL$364,BU$5:BU$364,节奏总纲!U7)</f>
        <v>0.125</v>
      </c>
      <c r="CH8" s="10">
        <f>求节点($BL$5:$BL$364,BV$5:BV$364,节奏总纲!V7)</f>
        <v>0.125</v>
      </c>
      <c r="CV8" s="3">
        <f>[2]兵营招募!S42</f>
        <v>5</v>
      </c>
      <c r="CW8" s="3">
        <f>[2]兵营招募!U42</f>
        <v>1500</v>
      </c>
      <c r="DB8" s="3">
        <v>4</v>
      </c>
      <c r="DC8" s="3">
        <f>'[1]功能-实力'!BF8</f>
        <v>42955.5</v>
      </c>
      <c r="DD8" s="3">
        <f>'[1]功能-实力'!BG8</f>
        <v>43515.5</v>
      </c>
      <c r="DE8" s="3">
        <f>'[1]功能-实力'!BH8</f>
        <v>44464</v>
      </c>
      <c r="DF8" s="3">
        <f>'[1]功能-实力'!BI8</f>
        <v>45860.5</v>
      </c>
      <c r="DG8" s="3">
        <f>'[1]功能-实力'!BJ8</f>
        <v>46704</v>
      </c>
    </row>
    <row r="9" spans="2:111" x14ac:dyDescent="0.2">
      <c r="B9" s="3">
        <v>5</v>
      </c>
      <c r="C9" s="3">
        <f>[1]服务器生态!W26</f>
        <v>1640.6119565217396</v>
      </c>
      <c r="D9" s="3">
        <f>[1]服务器生态!X26</f>
        <v>454.14504347826056</v>
      </c>
      <c r="E9" s="3">
        <f>[1]服务器生态!Y26</f>
        <v>70.528000000000006</v>
      </c>
      <c r="F9" s="3">
        <f>[1]服务器生态!Z26</f>
        <v>8.120000000000001</v>
      </c>
      <c r="G9" s="3">
        <f>[1]服务器生态!AA26</f>
        <v>1.595</v>
      </c>
      <c r="H9" s="3">
        <f>[1]服务器生态!AC26</f>
        <v>0.75430434782608713</v>
      </c>
      <c r="I9" s="3">
        <f>[1]服务器生态!AD26</f>
        <v>0.20880231884057956</v>
      </c>
      <c r="J9" s="3">
        <f>[1]服务器生态!AE26</f>
        <v>3.2426666666666666E-2</v>
      </c>
      <c r="K9" s="3">
        <f>[1]服务器生态!AF26</f>
        <v>3.7333333333333342E-3</v>
      </c>
      <c r="L9" s="3">
        <f>[1]服务器生态!AG26</f>
        <v>7.3333333333333334E-4</v>
      </c>
      <c r="M9" s="3">
        <f>[3]基础信息!M8</f>
        <v>70.444444444444443</v>
      </c>
      <c r="Q9" s="3">
        <v>5</v>
      </c>
      <c r="R9" s="3">
        <f>[4]带兵数!D8</f>
        <v>1773.6903721970216</v>
      </c>
      <c r="S9" s="3">
        <f>[4]带兵数!E8</f>
        <v>1794.087292315779</v>
      </c>
      <c r="T9" s="3">
        <f>[4]带兵数!F8</f>
        <v>1811.4994928361634</v>
      </c>
      <c r="U9" s="3">
        <f>[4]带兵数!G8</f>
        <v>1840.3283314489927</v>
      </c>
      <c r="V9" s="3">
        <f>[4]带兵数!H8</f>
        <v>1866.5134272468667</v>
      </c>
      <c r="X9" s="3">
        <v>5</v>
      </c>
      <c r="Y9" s="3">
        <f>求节点(节奏总纲!D$4:D$163,R$5:R$164,$X9)*6</f>
        <v>20265.817498908455</v>
      </c>
      <c r="Z9" s="3">
        <f>求节点(节奏总纲!E$4:E$163,S$5:S$164,$X9)*6</f>
        <v>21228.175557622908</v>
      </c>
      <c r="AA9" s="3">
        <f>求节点(节奏总纲!F$4:F$163,T$5:T$164,$X9)*6</f>
        <v>22510.927155605219</v>
      </c>
      <c r="AB9" s="3">
        <f>求节点(节奏总纲!G$4:G$163,U$5:U$164,$X9)*6</f>
        <v>24398.71111740452</v>
      </c>
      <c r="AC9" s="3">
        <f>求节点(节奏总纲!H$4:H$163,V$5:V$164,$X9)*6</f>
        <v>27832.968393763629</v>
      </c>
      <c r="AF9" s="38"/>
      <c r="AG9" s="3">
        <v>5</v>
      </c>
      <c r="AH9" s="14">
        <v>1</v>
      </c>
      <c r="AI9" s="14">
        <v>1.2662191512357288</v>
      </c>
      <c r="AJ9" s="14">
        <v>1.983553479326666</v>
      </c>
      <c r="AK9" s="14">
        <v>4.3116949177310291</v>
      </c>
      <c r="AL9" s="14">
        <v>11.378906391728734</v>
      </c>
      <c r="AM9" s="14">
        <f t="shared" si="0"/>
        <v>83.503729209651297</v>
      </c>
      <c r="AQ9" s="38"/>
      <c r="AR9" s="8">
        <v>5</v>
      </c>
      <c r="AS9" s="9">
        <v>17.5</v>
      </c>
      <c r="AT9" s="9">
        <v>17.482753446389811</v>
      </c>
      <c r="AU9" s="9">
        <v>17.342585829221644</v>
      </c>
      <c r="AV9" s="9">
        <v>17.869812728276827</v>
      </c>
      <c r="AW9" s="9">
        <v>17.805817050710484</v>
      </c>
      <c r="AX9" s="38"/>
      <c r="AY9" s="8">
        <v>5</v>
      </c>
      <c r="AZ9" s="9">
        <v>420.80478926588569</v>
      </c>
      <c r="BA9" s="9">
        <v>421.54760656808014</v>
      </c>
      <c r="BB9" s="9">
        <v>422.36882901119924</v>
      </c>
      <c r="BC9" s="9">
        <v>423.42174975891925</v>
      </c>
      <c r="BD9" s="9">
        <v>424.52352872615194</v>
      </c>
      <c r="BF9" s="8">
        <v>5</v>
      </c>
      <c r="BG9" s="8">
        <f>[4]攻城值!AQ9</f>
        <v>3.992655437169796E-2</v>
      </c>
      <c r="BH9" s="8">
        <f>[4]攻城值!AR9</f>
        <v>0.96007344562830199</v>
      </c>
      <c r="BL9" s="8">
        <v>5</v>
      </c>
      <c r="BM9" s="10">
        <f>'[1]功能-战损相关'!H15</f>
        <v>0.17499999999999999</v>
      </c>
      <c r="BN9" s="10">
        <f>'[1]功能-战损相关'!I15</f>
        <v>0.17499999999999999</v>
      </c>
      <c r="BO9" s="10">
        <f>'[1]功能-战损相关'!J15</f>
        <v>0.17499999999999999</v>
      </c>
      <c r="BP9" s="10">
        <f>'[1]功能-战损相关'!K15</f>
        <v>0.17499999999999999</v>
      </c>
      <c r="BQ9" s="10">
        <f>'[1]功能-战损相关'!L15</f>
        <v>0.17499999999999999</v>
      </c>
      <c r="BR9" s="10">
        <f>'[1]功能-战损相关'!M15</f>
        <v>0.125</v>
      </c>
      <c r="BS9" s="10">
        <f>'[1]功能-战损相关'!N15</f>
        <v>0.125</v>
      </c>
      <c r="BT9" s="10">
        <f>'[1]功能-战损相关'!O15</f>
        <v>0.125</v>
      </c>
      <c r="BU9" s="10">
        <f>'[1]功能-战损相关'!P15</f>
        <v>0.125</v>
      </c>
      <c r="BV9" s="10">
        <f>'[1]功能-战损相关'!Q15</f>
        <v>0.125</v>
      </c>
      <c r="BX9" s="8">
        <v>5</v>
      </c>
      <c r="BY9" s="10">
        <f>求节点($BL$5:$BL$364,BM$5:BM$364,节奏总纲!R8)</f>
        <v>0.17499999999999999</v>
      </c>
      <c r="BZ9" s="10">
        <f>求节点($BL$5:$BL$364,BN$5:BN$364,节奏总纲!S8)</f>
        <v>0.17499999999999999</v>
      </c>
      <c r="CA9" s="10">
        <f>求节点($BL$5:$BL$364,BO$5:BO$364,节奏总纲!T8)</f>
        <v>0.17499999999999999</v>
      </c>
      <c r="CB9" s="10">
        <f>求节点($BL$5:$BL$364,BP$5:BP$364,节奏总纲!U8)</f>
        <v>0.17499999999999999</v>
      </c>
      <c r="CC9" s="10">
        <f>求节点($BL$5:$BL$364,BQ$5:BQ$364,节奏总纲!V8)</f>
        <v>0.17499999999999999</v>
      </c>
      <c r="CD9" s="10">
        <f>求节点($BL$5:$BL$364,BR$5:BR$364,节奏总纲!R8)</f>
        <v>0.125</v>
      </c>
      <c r="CE9" s="10">
        <f>求节点($BL$5:$BL$364,BS$5:BS$364,节奏总纲!S8)</f>
        <v>0.125</v>
      </c>
      <c r="CF9" s="10">
        <f>求节点($BL$5:$BL$364,BT$5:BT$364,节奏总纲!T8)</f>
        <v>0.125</v>
      </c>
      <c r="CG9" s="10">
        <f>求节点($BL$5:$BL$364,BU$5:BU$364,节奏总纲!U8)</f>
        <v>0.125</v>
      </c>
      <c r="CH9" s="10">
        <f>求节点($BL$5:$BL$364,BV$5:BV$364,节奏总纲!V8)</f>
        <v>0.125</v>
      </c>
      <c r="CV9" s="3">
        <f>[2]兵营招募!S43</f>
        <v>6</v>
      </c>
      <c r="CW9" s="3">
        <f>[2]兵营招募!U43</f>
        <v>1500</v>
      </c>
      <c r="DB9" s="3">
        <v>5</v>
      </c>
      <c r="DC9" s="3">
        <f>'[1]功能-实力'!BF9</f>
        <v>56256</v>
      </c>
      <c r="DD9" s="3">
        <f>'[1]功能-实力'!BG9</f>
        <v>57168</v>
      </c>
      <c r="DE9" s="3">
        <f>'[1]功能-实力'!BH9</f>
        <v>58724</v>
      </c>
      <c r="DF9" s="3">
        <f>'[1]功能-实力'!BI9</f>
        <v>61028</v>
      </c>
      <c r="DG9" s="3">
        <f>'[1]功能-实力'!BJ9</f>
        <v>62428</v>
      </c>
    </row>
    <row r="10" spans="2:111" x14ac:dyDescent="0.2">
      <c r="B10" s="3">
        <v>6</v>
      </c>
      <c r="C10" s="3">
        <f>[1]服务器生态!W27</f>
        <v>1399.8668478260872</v>
      </c>
      <c r="D10" s="3">
        <f>[1]服务器生态!X27</f>
        <v>473.56315217391273</v>
      </c>
      <c r="E10" s="3">
        <f>[1]服务器生态!Y27</f>
        <v>66.56</v>
      </c>
      <c r="F10" s="3">
        <f>[1]服务器生态!Z27</f>
        <v>8.3200000000000021</v>
      </c>
      <c r="G10" s="3">
        <f>[1]服务器生态!AA27</f>
        <v>1.6900000000000002</v>
      </c>
      <c r="H10" s="3">
        <f>[1]服务器生态!AC27</f>
        <v>0.71788043478260888</v>
      </c>
      <c r="I10" s="3">
        <f>[1]服务器生态!AD27</f>
        <v>0.24285289855072448</v>
      </c>
      <c r="J10" s="3">
        <f>[1]服务器生态!AE27</f>
        <v>3.4133333333333335E-2</v>
      </c>
      <c r="K10" s="3">
        <f>[1]服务器生态!AF27</f>
        <v>4.2666666666666677E-3</v>
      </c>
      <c r="L10" s="3">
        <f>[1]服务器生态!AG27</f>
        <v>8.6666666666666674E-4</v>
      </c>
      <c r="M10" s="3">
        <f>[3]基础信息!M9</f>
        <v>71.555555555555557</v>
      </c>
      <c r="Q10" s="3">
        <v>6</v>
      </c>
      <c r="R10" s="3">
        <f>[4]带兵数!D9</f>
        <v>1867.310354464177</v>
      </c>
      <c r="S10" s="3">
        <f>[4]带兵数!E9</f>
        <v>1890.539935329901</v>
      </c>
      <c r="T10" s="3">
        <f>[4]带兵数!F9</f>
        <v>1910.1858368510848</v>
      </c>
      <c r="U10" s="3">
        <f>[4]带兵数!G9</f>
        <v>1941.7610659195982</v>
      </c>
      <c r="V10" s="3">
        <f>[4]带兵数!H9</f>
        <v>1970.860537727905</v>
      </c>
      <c r="X10" s="3">
        <v>6</v>
      </c>
      <c r="Y10" s="3">
        <f>求节点(节奏总纲!D$4:D$163,R$5:R$164,$X10)*6</f>
        <v>21154.309686651173</v>
      </c>
      <c r="Z10" s="3">
        <f>求节点(节奏总纲!E$4:E$163,S$5:S$164,$X10)*6</f>
        <v>22132.35874198921</v>
      </c>
      <c r="AA10" s="3">
        <f>求节点(节奏总纲!F$4:F$163,T$5:T$164,$X10)*6</f>
        <v>23429.000340179551</v>
      </c>
      <c r="AB10" s="3">
        <f>求节点(节奏总纲!G$4:G$163,U$5:U$164,$X10)*6</f>
        <v>25344.72022319556</v>
      </c>
      <c r="AC10" s="3">
        <f>求节点(节奏总纲!H$4:H$163,V$5:V$164,$X10)*6</f>
        <v>28801.722144872729</v>
      </c>
      <c r="AF10" s="38"/>
      <c r="AG10" s="3">
        <v>6</v>
      </c>
      <c r="AH10" s="14">
        <v>1</v>
      </c>
      <c r="AI10" s="14">
        <v>1.3208737080925643</v>
      </c>
      <c r="AJ10" s="14">
        <v>2.2075062586221068</v>
      </c>
      <c r="AK10" s="14">
        <v>4.4390124343759245</v>
      </c>
      <c r="AL10" s="14">
        <v>10.844398647310497</v>
      </c>
      <c r="AM10" s="14">
        <f t="shared" si="0"/>
        <v>94.515695268819016</v>
      </c>
      <c r="AQ10" s="38"/>
      <c r="AR10" s="8">
        <v>6</v>
      </c>
      <c r="AS10" s="9">
        <v>21</v>
      </c>
      <c r="AT10" s="9">
        <v>20.979304135667775</v>
      </c>
      <c r="AU10" s="9">
        <v>20.811102995065973</v>
      </c>
      <c r="AV10" s="9">
        <v>21.443775273932189</v>
      </c>
      <c r="AW10" s="9">
        <v>21.366980460852581</v>
      </c>
      <c r="AX10" s="38"/>
      <c r="AY10" s="8">
        <v>6</v>
      </c>
      <c r="AZ10" s="9">
        <v>426.00598658235714</v>
      </c>
      <c r="BA10" s="9">
        <v>426.9345082101002</v>
      </c>
      <c r="BB10" s="9">
        <v>427.96103626399906</v>
      </c>
      <c r="BC10" s="9">
        <v>429.27718719864902</v>
      </c>
      <c r="BD10" s="9">
        <v>430.65441090768991</v>
      </c>
      <c r="BF10" s="8">
        <v>6</v>
      </c>
      <c r="BG10" s="8">
        <f>[4]攻城值!AQ10</f>
        <v>4.6979236588212729E-2</v>
      </c>
      <c r="BH10" s="8">
        <f>[4]攻城值!AR10</f>
        <v>0.95302076341178732</v>
      </c>
      <c r="BL10" s="8">
        <v>6</v>
      </c>
      <c r="BM10" s="10">
        <f>'[1]功能-战损相关'!H16</f>
        <v>0.17499999999999999</v>
      </c>
      <c r="BN10" s="10">
        <f>'[1]功能-战损相关'!I16</f>
        <v>0.17499999999999999</v>
      </c>
      <c r="BO10" s="10">
        <f>'[1]功能-战损相关'!J16</f>
        <v>0.17499999999999999</v>
      </c>
      <c r="BP10" s="10">
        <f>'[1]功能-战损相关'!K16</f>
        <v>0.17499999999999999</v>
      </c>
      <c r="BQ10" s="10">
        <f>'[1]功能-战损相关'!L16</f>
        <v>0.17499999999999999</v>
      </c>
      <c r="BR10" s="10">
        <f>'[1]功能-战损相关'!M16</f>
        <v>0.125</v>
      </c>
      <c r="BS10" s="10">
        <f>'[1]功能-战损相关'!N16</f>
        <v>0.125</v>
      </c>
      <c r="BT10" s="10">
        <f>'[1]功能-战损相关'!O16</f>
        <v>0.125</v>
      </c>
      <c r="BU10" s="10">
        <f>'[1]功能-战损相关'!P16</f>
        <v>0.125</v>
      </c>
      <c r="BV10" s="10">
        <f>'[1]功能-战损相关'!Q16</f>
        <v>0.125</v>
      </c>
      <c r="BX10" s="8">
        <v>6</v>
      </c>
      <c r="BY10" s="10">
        <f>求节点($BL$5:$BL$364,BM$5:BM$364,节奏总纲!R9)</f>
        <v>0.17499999999999999</v>
      </c>
      <c r="BZ10" s="10">
        <f>求节点($BL$5:$BL$364,BN$5:BN$364,节奏总纲!S9)</f>
        <v>0.17499999999999999</v>
      </c>
      <c r="CA10" s="10">
        <f>求节点($BL$5:$BL$364,BO$5:BO$364,节奏总纲!T9)</f>
        <v>0.17499999999999999</v>
      </c>
      <c r="CB10" s="10">
        <f>求节点($BL$5:$BL$364,BP$5:BP$364,节奏总纲!U9)</f>
        <v>0.17499999999999999</v>
      </c>
      <c r="CC10" s="10">
        <f>求节点($BL$5:$BL$364,BQ$5:BQ$364,节奏总纲!V9)</f>
        <v>0.17499999999999999</v>
      </c>
      <c r="CD10" s="10">
        <f>求节点($BL$5:$BL$364,BR$5:BR$364,节奏总纲!R9)</f>
        <v>0.125</v>
      </c>
      <c r="CE10" s="10">
        <f>求节点($BL$5:$BL$364,BS$5:BS$364,节奏总纲!S9)</f>
        <v>0.125</v>
      </c>
      <c r="CF10" s="10">
        <f>求节点($BL$5:$BL$364,BT$5:BT$364,节奏总纲!T9)</f>
        <v>0.125</v>
      </c>
      <c r="CG10" s="10">
        <f>求节点($BL$5:$BL$364,BU$5:BU$364,节奏总纲!U9)</f>
        <v>0.125</v>
      </c>
      <c r="CH10" s="10">
        <f>求节点($BL$5:$BL$364,BV$5:BV$364,节奏总纲!V9)</f>
        <v>0.125</v>
      </c>
      <c r="CV10" s="3">
        <f>[2]兵营招募!S44</f>
        <v>7</v>
      </c>
      <c r="CW10" s="3">
        <f>[2]兵营招募!U44</f>
        <v>1500</v>
      </c>
      <c r="DB10" s="3">
        <v>6</v>
      </c>
      <c r="DC10" s="3">
        <f>'[1]功能-实力'!BF10</f>
        <v>63984</v>
      </c>
      <c r="DD10" s="3">
        <f>'[1]功能-实力'!BG10</f>
        <v>65212</v>
      </c>
      <c r="DE10" s="3">
        <f>'[1]功能-实力'!BH10</f>
        <v>67324</v>
      </c>
      <c r="DF10" s="3">
        <f>'[1]功能-实力'!BI10</f>
        <v>70456</v>
      </c>
      <c r="DG10" s="3">
        <f>'[1]功能-实力'!BJ10</f>
        <v>72368</v>
      </c>
    </row>
    <row r="11" spans="2:111" x14ac:dyDescent="0.2">
      <c r="B11" s="3">
        <v>7</v>
      </c>
      <c r="C11" s="3">
        <f>[1]服务器生态!W28</f>
        <v>1175.5125000000003</v>
      </c>
      <c r="D11" s="3">
        <f>[1]服务器生态!X28</f>
        <v>477.65849999999961</v>
      </c>
      <c r="E11" s="3">
        <f>[1]服务器生态!Y28</f>
        <v>61.823999999999984</v>
      </c>
      <c r="F11" s="3">
        <f>[1]服务器生态!Z28</f>
        <v>8.2799999999999994</v>
      </c>
      <c r="G11" s="3">
        <f>[1]服务器生态!AA28</f>
        <v>1.7249999999999999</v>
      </c>
      <c r="H11" s="3">
        <f>[1]服务器生态!AC28</f>
        <v>0.68145652173913063</v>
      </c>
      <c r="I11" s="3">
        <f>[1]服务器生态!AD28</f>
        <v>0.27690347826086936</v>
      </c>
      <c r="J11" s="3">
        <f>[1]服务器生态!AE28</f>
        <v>3.5839999999999997E-2</v>
      </c>
      <c r="K11" s="3">
        <f>[1]服务器生态!AF28</f>
        <v>4.8000000000000004E-3</v>
      </c>
      <c r="L11" s="3">
        <f>[1]服务器生态!AG28</f>
        <v>1E-3</v>
      </c>
      <c r="M11" s="3">
        <f>[3]基础信息!M10</f>
        <v>72.545454545454547</v>
      </c>
      <c r="Q11" s="3">
        <v>7</v>
      </c>
      <c r="R11" s="3">
        <f>[4]带兵数!D10</f>
        <v>1956.5942072734199</v>
      </c>
      <c r="S11" s="3">
        <f>[4]带兵数!E10</f>
        <v>1980.6983194779477</v>
      </c>
      <c r="T11" s="3">
        <f>[4]带兵数!F10</f>
        <v>2002.1929321532725</v>
      </c>
      <c r="U11" s="3">
        <f>[4]带兵数!G10</f>
        <v>2039.3615978364692</v>
      </c>
      <c r="V11" s="3">
        <f>[4]带兵数!H10</f>
        <v>2070.0202818206913</v>
      </c>
      <c r="X11" s="3">
        <v>7</v>
      </c>
      <c r="Y11" s="3">
        <f>求节点(节奏总纲!D$4:D$163,R$5:R$164,$X11)*6</f>
        <v>21916.459403299952</v>
      </c>
      <c r="Z11" s="3">
        <f>求节点(节奏总纲!E$4:E$163,S$5:S$164,$X11)*6</f>
        <v>22904.609885612943</v>
      </c>
      <c r="AA11" s="3">
        <f>求节点(节奏总纲!F$4:F$163,T$5:T$164,$X11)*6</f>
        <v>24214.331651621145</v>
      </c>
      <c r="AB11" s="3">
        <f>求节点(节奏总纲!G$4:G$163,U$5:U$164,$X11)*6</f>
        <v>26157.644108558277</v>
      </c>
      <c r="AC11" s="3">
        <f>求节点(节奏总纲!H$4:H$163,V$5:V$164,$X11)*6</f>
        <v>29639.248602221767</v>
      </c>
      <c r="AF11" s="38"/>
      <c r="AG11" s="3">
        <v>7</v>
      </c>
      <c r="AH11" s="14">
        <v>1</v>
      </c>
      <c r="AI11" s="14">
        <v>1.3789163041449235</v>
      </c>
      <c r="AJ11" s="14">
        <v>2.3128921535942801</v>
      </c>
      <c r="AK11" s="14">
        <v>4.5163721461287931</v>
      </c>
      <c r="AL11" s="14">
        <v>10.276229803502877</v>
      </c>
      <c r="AM11" s="14">
        <f t="shared" si="0"/>
        <v>104.92000036548279</v>
      </c>
      <c r="AQ11" s="38"/>
      <c r="AR11" s="8">
        <v>7</v>
      </c>
      <c r="AS11" s="9">
        <v>24.5</v>
      </c>
      <c r="AT11" s="9">
        <v>24.475854824945735</v>
      </c>
      <c r="AU11" s="9">
        <v>24.279620160910298</v>
      </c>
      <c r="AV11" s="9">
        <v>25.017737819587555</v>
      </c>
      <c r="AW11" s="9">
        <v>24.928143870994678</v>
      </c>
      <c r="AX11" s="38"/>
      <c r="AY11" s="8">
        <v>7</v>
      </c>
      <c r="AZ11" s="9">
        <v>431.20718389882859</v>
      </c>
      <c r="BA11" s="9">
        <v>432.32140985212027</v>
      </c>
      <c r="BB11" s="9">
        <v>433.55324351679883</v>
      </c>
      <c r="BC11" s="9">
        <v>435.13262463837884</v>
      </c>
      <c r="BD11" s="9">
        <v>436.78529308922788</v>
      </c>
      <c r="BF11" s="8">
        <v>7</v>
      </c>
      <c r="BG11" s="8">
        <f>[4]攻城值!AQ11</f>
        <v>5.3762593317903978E-2</v>
      </c>
      <c r="BH11" s="8">
        <f>[4]攻城值!AR11</f>
        <v>0.9462374066820961</v>
      </c>
      <c r="BL11" s="8">
        <v>7</v>
      </c>
      <c r="BM11" s="10">
        <f>'[1]功能-战损相关'!H17</f>
        <v>0.17499999999999999</v>
      </c>
      <c r="BN11" s="10">
        <f>'[1]功能-战损相关'!I17</f>
        <v>0.17499999999999999</v>
      </c>
      <c r="BO11" s="10">
        <f>'[1]功能-战损相关'!J17</f>
        <v>0.17499999999999999</v>
      </c>
      <c r="BP11" s="10">
        <f>'[1]功能-战损相关'!K17</f>
        <v>0.17499999999999999</v>
      </c>
      <c r="BQ11" s="10">
        <f>'[1]功能-战损相关'!L17</f>
        <v>0.17499999999999999</v>
      </c>
      <c r="BR11" s="10">
        <f>'[1]功能-战损相关'!M17</f>
        <v>0.125</v>
      </c>
      <c r="BS11" s="10">
        <f>'[1]功能-战损相关'!N17</f>
        <v>0.125</v>
      </c>
      <c r="BT11" s="10">
        <f>'[1]功能-战损相关'!O17</f>
        <v>0.125</v>
      </c>
      <c r="BU11" s="10">
        <f>'[1]功能-战损相关'!P17</f>
        <v>0.125</v>
      </c>
      <c r="BV11" s="10">
        <f>'[1]功能-战损相关'!Q17</f>
        <v>0.125</v>
      </c>
      <c r="BX11" s="8">
        <v>7</v>
      </c>
      <c r="BY11" s="10">
        <f>求节点($BL$5:$BL$364,BM$5:BM$364,节奏总纲!R10)</f>
        <v>0.17499999999999999</v>
      </c>
      <c r="BZ11" s="10">
        <f>求节点($BL$5:$BL$364,BN$5:BN$364,节奏总纲!S10)</f>
        <v>0.17499999999999999</v>
      </c>
      <c r="CA11" s="10">
        <f>求节点($BL$5:$BL$364,BO$5:BO$364,节奏总纲!T10)</f>
        <v>0.17499999999999999</v>
      </c>
      <c r="CB11" s="10">
        <f>求节点($BL$5:$BL$364,BP$5:BP$364,节奏总纲!U10)</f>
        <v>0.17499999999999999</v>
      </c>
      <c r="CC11" s="10">
        <f>求节点($BL$5:$BL$364,BQ$5:BQ$364,节奏总纲!V10)</f>
        <v>0.17499999999999999</v>
      </c>
      <c r="CD11" s="10">
        <f>求节点($BL$5:$BL$364,BR$5:BR$364,节奏总纲!R10)</f>
        <v>0.125</v>
      </c>
      <c r="CE11" s="10">
        <f>求节点($BL$5:$BL$364,BS$5:BS$364,节奏总纲!S10)</f>
        <v>0.125</v>
      </c>
      <c r="CF11" s="10">
        <f>求节点($BL$5:$BL$364,BT$5:BT$364,节奏总纲!T10)</f>
        <v>0.125</v>
      </c>
      <c r="CG11" s="10">
        <f>求节点($BL$5:$BL$364,BU$5:BU$364,节奏总纲!U10)</f>
        <v>0.125</v>
      </c>
      <c r="CH11" s="10">
        <f>求节点($BL$5:$BL$364,BV$5:BV$364,节奏总纲!V10)</f>
        <v>0.125</v>
      </c>
      <c r="CV11" s="3">
        <f>[2]兵营招募!S45</f>
        <v>8</v>
      </c>
      <c r="CW11" s="3">
        <f>[2]兵营招募!U45</f>
        <v>1500</v>
      </c>
      <c r="DB11" s="3">
        <v>7</v>
      </c>
      <c r="DC11" s="3">
        <f>'[1]功能-实力'!BF11</f>
        <v>72304</v>
      </c>
      <c r="DD11" s="3">
        <f>'[1]功能-实力'!BG11</f>
        <v>73888</v>
      </c>
      <c r="DE11" s="3">
        <f>'[1]功能-实力'!BH11</f>
        <v>76652</v>
      </c>
      <c r="DF11" s="3">
        <f>'[1]功能-实力'!BI11</f>
        <v>80644</v>
      </c>
      <c r="DG11" s="3">
        <f>'[1]功能-实力'!BJ11</f>
        <v>82920</v>
      </c>
    </row>
    <row r="12" spans="2:111" x14ac:dyDescent="0.2">
      <c r="B12" s="3">
        <v>8</v>
      </c>
      <c r="C12" s="3">
        <f>[1]服务器生态!W29</f>
        <v>1005.1159713000645</v>
      </c>
      <c r="D12" s="3">
        <f>[1]服务器生态!X29</f>
        <v>432.12471441422116</v>
      </c>
      <c r="E12" s="3">
        <f>[1]服务器生态!Y29</f>
        <v>53.913600000000002</v>
      </c>
      <c r="F12" s="3">
        <f>[1]服务器生态!Z29</f>
        <v>7.3028571428571434</v>
      </c>
      <c r="G12" s="3">
        <f>[1]服务器生态!AA29</f>
        <v>1.5428571428571429</v>
      </c>
      <c r="H12" s="3">
        <f>[1]服务器生态!AC29</f>
        <v>0.67007731420004302</v>
      </c>
      <c r="I12" s="3">
        <f>[1]服务器生态!AD29</f>
        <v>0.28808314294281412</v>
      </c>
      <c r="J12" s="3">
        <f>[1]服务器生态!AE29</f>
        <v>3.5942399999999999E-2</v>
      </c>
      <c r="K12" s="3">
        <f>[1]服务器生态!AF29</f>
        <v>4.8685714285714287E-3</v>
      </c>
      <c r="L12" s="3">
        <f>[1]服务器生态!AG29</f>
        <v>1.0285714285714286E-3</v>
      </c>
      <c r="M12" s="3">
        <f>[3]基础信息!M11</f>
        <v>73.454545454545453</v>
      </c>
      <c r="Q12" s="3">
        <v>8</v>
      </c>
      <c r="R12" s="3">
        <f>[4]带兵数!D11</f>
        <v>2042.8089350706482</v>
      </c>
      <c r="S12" s="3">
        <f>[4]带兵数!E11</f>
        <v>2068.6957374632739</v>
      </c>
      <c r="T12" s="3">
        <f>[4]带兵数!F11</f>
        <v>2090.2569960802962</v>
      </c>
      <c r="U12" s="3">
        <f>[4]带兵数!G11</f>
        <v>2131.4568510209706</v>
      </c>
      <c r="V12" s="3">
        <f>[4]带兵数!H11</f>
        <v>2164.7938455804324</v>
      </c>
      <c r="X12" s="3">
        <v>8</v>
      </c>
      <c r="Y12" s="3">
        <f>求节点(节奏总纲!D$4:D$163,R$5:R$164,$X12)*6</f>
        <v>22583.412428750897</v>
      </c>
      <c r="Z12" s="3">
        <f>求节点(节奏总纲!E$4:E$163,S$5:S$164,$X12)*6</f>
        <v>23582.128172336197</v>
      </c>
      <c r="AA12" s="3">
        <f>求节点(节奏总纲!F$4:F$163,T$5:T$164,$X12)*6</f>
        <v>24899.3767271018</v>
      </c>
      <c r="AB12" s="3">
        <f>求节点(节奏总纲!G$4:G$163,U$5:U$164,$X12)*6</f>
        <v>26857.611705183728</v>
      </c>
      <c r="AC12" s="3">
        <f>求节点(节奏总纲!H$4:H$163,V$5:V$164,$X12)*6</f>
        <v>30376.188592143262</v>
      </c>
      <c r="AF12" s="38"/>
      <c r="AG12" s="3">
        <v>8</v>
      </c>
      <c r="AH12" s="14">
        <v>1</v>
      </c>
      <c r="AI12" s="14">
        <v>1.4031648269681902</v>
      </c>
      <c r="AJ12" s="14">
        <v>2.282039517036655</v>
      </c>
      <c r="AK12" s="14">
        <v>4.4248106308226145</v>
      </c>
      <c r="AL12" s="14">
        <v>9.6505871421506608</v>
      </c>
      <c r="AM12" s="14">
        <f t="shared" si="0"/>
        <v>107.81833579769291</v>
      </c>
      <c r="AQ12" s="38"/>
      <c r="AR12" s="8">
        <v>8</v>
      </c>
      <c r="AS12" s="9">
        <v>28</v>
      </c>
      <c r="AT12" s="9">
        <v>27.972405514223695</v>
      </c>
      <c r="AU12" s="9">
        <v>27.748137326754627</v>
      </c>
      <c r="AV12" s="9">
        <v>28.591700365242922</v>
      </c>
      <c r="AW12" s="9">
        <v>28.489307281136774</v>
      </c>
      <c r="AX12" s="38"/>
      <c r="AY12" s="8">
        <v>8</v>
      </c>
      <c r="AZ12" s="9">
        <v>436.40838121529998</v>
      </c>
      <c r="BA12" s="9">
        <v>437.70831149414028</v>
      </c>
      <c r="BB12" s="9">
        <v>439.14545076959865</v>
      </c>
      <c r="BC12" s="9">
        <v>440.98806207810867</v>
      </c>
      <c r="BD12" s="9">
        <v>442.9161752707659</v>
      </c>
      <c r="BF12" s="8">
        <v>8</v>
      </c>
      <c r="BG12" s="8">
        <f>[4]攻城值!AQ12</f>
        <v>6.0291762880608273E-2</v>
      </c>
      <c r="BH12" s="8">
        <f>[4]攻城值!AR12</f>
        <v>0.93970823711939178</v>
      </c>
      <c r="BL12" s="8">
        <v>8</v>
      </c>
      <c r="BM12" s="10">
        <f>'[1]功能-战损相关'!H18</f>
        <v>0.17499999999999999</v>
      </c>
      <c r="BN12" s="10">
        <f>'[1]功能-战损相关'!I18</f>
        <v>0.17499999999999999</v>
      </c>
      <c r="BO12" s="10">
        <f>'[1]功能-战损相关'!J18</f>
        <v>0.17499999999999999</v>
      </c>
      <c r="BP12" s="10">
        <f>'[1]功能-战损相关'!K18</f>
        <v>0.17499999999999999</v>
      </c>
      <c r="BQ12" s="10">
        <f>'[1]功能-战损相关'!L18</f>
        <v>0.17499999999999999</v>
      </c>
      <c r="BR12" s="10">
        <f>'[1]功能-战损相关'!M18</f>
        <v>0.125</v>
      </c>
      <c r="BS12" s="10">
        <f>'[1]功能-战损相关'!N18</f>
        <v>0.125</v>
      </c>
      <c r="BT12" s="10">
        <f>'[1]功能-战损相关'!O18</f>
        <v>0.125</v>
      </c>
      <c r="BU12" s="10">
        <f>'[1]功能-战损相关'!P18</f>
        <v>0.125</v>
      </c>
      <c r="BV12" s="10">
        <f>'[1]功能-战损相关'!Q18</f>
        <v>0.125</v>
      </c>
      <c r="BX12" s="8">
        <v>8</v>
      </c>
      <c r="BY12" s="10">
        <f>求节点($BL$5:$BL$364,BM$5:BM$364,节奏总纲!R11)</f>
        <v>0.17499999999999999</v>
      </c>
      <c r="BZ12" s="10">
        <f>求节点($BL$5:$BL$364,BN$5:BN$364,节奏总纲!S11)</f>
        <v>0.17499999999999999</v>
      </c>
      <c r="CA12" s="10">
        <f>求节点($BL$5:$BL$364,BO$5:BO$364,节奏总纲!T11)</f>
        <v>0.17499999999999999</v>
      </c>
      <c r="CB12" s="10">
        <f>求节点($BL$5:$BL$364,BP$5:BP$364,节奏总纲!U11)</f>
        <v>0.17499999999999999</v>
      </c>
      <c r="CC12" s="10">
        <f>求节点($BL$5:$BL$364,BQ$5:BQ$364,节奏总纲!V11)</f>
        <v>0.17499999999999999</v>
      </c>
      <c r="CD12" s="10">
        <f>求节点($BL$5:$BL$364,BR$5:BR$364,节奏总纲!R11)</f>
        <v>0.125</v>
      </c>
      <c r="CE12" s="10">
        <f>求节点($BL$5:$BL$364,BS$5:BS$364,节奏总纲!S11)</f>
        <v>0.125</v>
      </c>
      <c r="CF12" s="10">
        <f>求节点($BL$5:$BL$364,BT$5:BT$364,节奏总纲!T11)</f>
        <v>0.125</v>
      </c>
      <c r="CG12" s="10">
        <f>求节点($BL$5:$BL$364,BU$5:BU$364,节奏总纲!U11)</f>
        <v>0.125</v>
      </c>
      <c r="CH12" s="10">
        <f>求节点($BL$5:$BL$364,BV$5:BV$364,节奏总纲!V11)</f>
        <v>0.125</v>
      </c>
      <c r="CV12" s="3">
        <f>[2]兵营招募!S46</f>
        <v>9</v>
      </c>
      <c r="CW12" s="3">
        <f>[2]兵营招募!U46</f>
        <v>1800</v>
      </c>
      <c r="DB12" s="3">
        <v>8</v>
      </c>
      <c r="DC12" s="3">
        <f>'[1]功能-实力'!BF12</f>
        <v>81240</v>
      </c>
      <c r="DD12" s="3">
        <f>'[1]功能-实力'!BG12</f>
        <v>83092</v>
      </c>
      <c r="DE12" s="3">
        <f>'[1]功能-实力'!BH12</f>
        <v>86368</v>
      </c>
      <c r="DF12" s="3">
        <f>'[1]功能-实力'!BI12</f>
        <v>91236</v>
      </c>
      <c r="DG12" s="3">
        <f>'[1]功能-实力'!BJ12</f>
        <v>94124</v>
      </c>
    </row>
    <row r="13" spans="2:111" x14ac:dyDescent="0.2">
      <c r="B13" s="3">
        <v>9</v>
      </c>
      <c r="C13" s="3">
        <f>[1]服务器生态!W30</f>
        <v>959.81724113453504</v>
      </c>
      <c r="D13" s="3">
        <f>[1]服务器生态!X30</f>
        <v>436.06866253893429</v>
      </c>
      <c r="E13" s="3">
        <f>[1]服务器生态!Y30</f>
        <v>52.52242285714285</v>
      </c>
      <c r="F13" s="3">
        <f>[1]服务器生态!Z30</f>
        <v>7.1941224489795923</v>
      </c>
      <c r="G13" s="3">
        <f>[1]服务器生态!AA30</f>
        <v>1.5404081632653062</v>
      </c>
      <c r="H13" s="3">
        <f>[1]服务器生态!AC30</f>
        <v>0.65869810666095541</v>
      </c>
      <c r="I13" s="3">
        <f>[1]服务器生态!AD30</f>
        <v>0.29926280762475882</v>
      </c>
      <c r="J13" s="3">
        <f>[1]服务器生态!AE30</f>
        <v>3.6044799999999995E-2</v>
      </c>
      <c r="K13" s="3">
        <f>[1]服务器生态!AF30</f>
        <v>4.9371428571428578E-3</v>
      </c>
      <c r="L13" s="3">
        <f>[1]服务器生态!AG30</f>
        <v>1.0571428571428572E-3</v>
      </c>
      <c r="M13" s="3">
        <f>[3]基础信息!M12</f>
        <v>74.303030303030297</v>
      </c>
      <c r="Q13" s="3">
        <v>9</v>
      </c>
      <c r="R13" s="3">
        <f>[4]带兵数!D12</f>
        <v>2131.7474405437429</v>
      </c>
      <c r="S13" s="3">
        <f>[4]带兵数!E12</f>
        <v>2161.6487760436739</v>
      </c>
      <c r="T13" s="3">
        <f>[4]带兵数!F12</f>
        <v>2184.4009959401383</v>
      </c>
      <c r="U13" s="3">
        <f>[4]带兵数!G12</f>
        <v>2229.6820642502544</v>
      </c>
      <c r="V13" s="3">
        <f>[4]带兵数!H12</f>
        <v>2267.0916745294362</v>
      </c>
      <c r="X13" s="3">
        <v>9</v>
      </c>
      <c r="Y13" s="3">
        <f>求节点(节奏总纲!D$4:D$163,R$5:R$164,$X13)*6</f>
        <v>23185.808420788228</v>
      </c>
      <c r="Z13" s="3">
        <f>求节点(节奏总纲!E$4:E$163,S$5:S$164,$X13)*6</f>
        <v>24180.76053981141</v>
      </c>
      <c r="AA13" s="3">
        <f>求节点(节奏总纲!F$4:F$163,T$5:T$164,$X13)*6</f>
        <v>25513.803081040383</v>
      </c>
      <c r="AB13" s="3">
        <f>求节点(节奏总纲!G$4:G$163,U$5:U$164,$X13)*6</f>
        <v>27465.203376837017</v>
      </c>
      <c r="AC13" s="3">
        <f>求节点(节奏总纲!H$4:H$163,V$5:V$164,$X13)*6</f>
        <v>31010.047952689514</v>
      </c>
      <c r="AF13" s="38"/>
      <c r="AG13" s="3">
        <v>9</v>
      </c>
      <c r="AH13" s="14">
        <v>1</v>
      </c>
      <c r="AI13" s="14">
        <v>1.42676399690852</v>
      </c>
      <c r="AJ13" s="14">
        <v>2.2639152568026248</v>
      </c>
      <c r="AK13" s="14">
        <v>4.3069123456001384</v>
      </c>
      <c r="AL13" s="14">
        <v>9.4651721784983565</v>
      </c>
      <c r="AM13" s="14">
        <f t="shared" si="0"/>
        <v>110.9623051888051</v>
      </c>
      <c r="AQ13" s="38"/>
      <c r="AR13" s="8">
        <v>9</v>
      </c>
      <c r="AS13" s="9">
        <v>31.5</v>
      </c>
      <c r="AT13" s="9">
        <v>31.468956203501659</v>
      </c>
      <c r="AU13" s="9">
        <v>31.216654492598956</v>
      </c>
      <c r="AV13" s="9">
        <v>32.165662910898284</v>
      </c>
      <c r="AW13" s="9">
        <v>32.050470691278875</v>
      </c>
      <c r="AX13" s="38"/>
      <c r="AY13" s="8">
        <v>9</v>
      </c>
      <c r="AZ13" s="9">
        <v>441.60957853177143</v>
      </c>
      <c r="BA13" s="9">
        <v>443.09521313616034</v>
      </c>
      <c r="BB13" s="9">
        <v>444.73765802239848</v>
      </c>
      <c r="BC13" s="9">
        <v>446.84349951783844</v>
      </c>
      <c r="BD13" s="9">
        <v>449.04705745230387</v>
      </c>
      <c r="BF13" s="8">
        <v>9</v>
      </c>
      <c r="BG13" s="8">
        <f>[4]攻城值!AQ13</f>
        <v>6.6580769930204731E-2</v>
      </c>
      <c r="BH13" s="8">
        <f>[4]攻城值!AR13</f>
        <v>0.93341923006979521</v>
      </c>
      <c r="BL13" s="8">
        <v>9</v>
      </c>
      <c r="BM13" s="10">
        <f>'[1]功能-战损相关'!H19</f>
        <v>0.17499999999999999</v>
      </c>
      <c r="BN13" s="10">
        <f>'[1]功能-战损相关'!I19</f>
        <v>0.17499999999999999</v>
      </c>
      <c r="BO13" s="10">
        <f>'[1]功能-战损相关'!J19</f>
        <v>0.17499999999999999</v>
      </c>
      <c r="BP13" s="10">
        <f>'[1]功能-战损相关'!K19</f>
        <v>0.17499999999999999</v>
      </c>
      <c r="BQ13" s="10">
        <f>'[1]功能-战损相关'!L19</f>
        <v>0.17499999999999999</v>
      </c>
      <c r="BR13" s="10">
        <f>'[1]功能-战损相关'!M19</f>
        <v>0.125</v>
      </c>
      <c r="BS13" s="10">
        <f>'[1]功能-战损相关'!N19</f>
        <v>0.125</v>
      </c>
      <c r="BT13" s="10">
        <f>'[1]功能-战损相关'!O19</f>
        <v>0.125</v>
      </c>
      <c r="BU13" s="10">
        <f>'[1]功能-战损相关'!P19</f>
        <v>0.125</v>
      </c>
      <c r="BV13" s="10">
        <f>'[1]功能-战损相关'!Q19</f>
        <v>0.125</v>
      </c>
      <c r="BX13" s="8">
        <v>9</v>
      </c>
      <c r="BY13" s="10">
        <f>求节点($BL$5:$BL$364,BM$5:BM$364,节奏总纲!R12)</f>
        <v>0.17499999999999999</v>
      </c>
      <c r="BZ13" s="10">
        <f>求节点($BL$5:$BL$364,BN$5:BN$364,节奏总纲!S12)</f>
        <v>0.17499999999999999</v>
      </c>
      <c r="CA13" s="10">
        <f>求节点($BL$5:$BL$364,BO$5:BO$364,节奏总纲!T12)</f>
        <v>0.17499999999999999</v>
      </c>
      <c r="CB13" s="10">
        <f>求节点($BL$5:$BL$364,BP$5:BP$364,节奏总纲!U12)</f>
        <v>0.17499999999999999</v>
      </c>
      <c r="CC13" s="10">
        <f>求节点($BL$5:$BL$364,BQ$5:BQ$364,节奏总纲!V12)</f>
        <v>0.17499999999999999</v>
      </c>
      <c r="CD13" s="10">
        <f>求节点($BL$5:$BL$364,BR$5:BR$364,节奏总纲!R12)</f>
        <v>0.125</v>
      </c>
      <c r="CE13" s="10">
        <f>求节点($BL$5:$BL$364,BS$5:BS$364,节奏总纲!S12)</f>
        <v>0.125</v>
      </c>
      <c r="CF13" s="10">
        <f>求节点($BL$5:$BL$364,BT$5:BT$364,节奏总纲!T12)</f>
        <v>0.125</v>
      </c>
      <c r="CG13" s="10">
        <f>求节点($BL$5:$BL$364,BU$5:BU$364,节奏总纲!U12)</f>
        <v>0.125</v>
      </c>
      <c r="CH13" s="10">
        <f>求节点($BL$5:$BL$364,BV$5:BV$364,节奏总纲!V12)</f>
        <v>0.125</v>
      </c>
      <c r="CV13" s="3">
        <f>[2]兵营招募!S47</f>
        <v>10</v>
      </c>
      <c r="CW13" s="3">
        <f>[2]兵营招募!U47</f>
        <v>1800</v>
      </c>
      <c r="DB13" s="3">
        <v>9</v>
      </c>
      <c r="DC13" s="3">
        <f>'[1]功能-实力'!BF13</f>
        <v>99413.6</v>
      </c>
      <c r="DD13" s="3">
        <f>'[1]功能-实力'!BG13</f>
        <v>101864.40000000001</v>
      </c>
      <c r="DE13" s="3">
        <f>'[1]功能-实力'!BH13</f>
        <v>106304</v>
      </c>
      <c r="DF13" s="3">
        <f>'[1]功能-实力'!BI13</f>
        <v>112882.00000000001</v>
      </c>
      <c r="DG13" s="3">
        <f>'[1]功能-实力'!BJ13</f>
        <v>116820</v>
      </c>
    </row>
    <row r="14" spans="2:111" x14ac:dyDescent="0.2">
      <c r="B14" s="3">
        <v>10</v>
      </c>
      <c r="C14" s="3">
        <f>[1]服务器生态!W31</f>
        <v>915.49387161521304</v>
      </c>
      <c r="D14" s="3">
        <f>[1]服务器生态!X31</f>
        <v>439.05435369090935</v>
      </c>
      <c r="E14" s="3">
        <f>[1]服务器生态!Y31</f>
        <v>51.122468571428563</v>
      </c>
      <c r="F14" s="3">
        <f>[1]服务器生态!Z31</f>
        <v>7.0795102040816325</v>
      </c>
      <c r="G14" s="3">
        <f>[1]服务器生态!AA31</f>
        <v>1.5355102040816326</v>
      </c>
      <c r="H14" s="3">
        <f>[1]服务器生态!AC31</f>
        <v>0.6473188991218678</v>
      </c>
      <c r="I14" s="3">
        <f>[1]服务器生态!AD31</f>
        <v>0.31044247230670358</v>
      </c>
      <c r="J14" s="3">
        <f>[1]服务器生态!AE31</f>
        <v>3.6147199999999997E-2</v>
      </c>
      <c r="K14" s="3">
        <f>[1]服务器生态!AF31</f>
        <v>5.0057142857142861E-3</v>
      </c>
      <c r="L14" s="3">
        <f>[1]服务器生态!AG31</f>
        <v>1.0857142857142858E-3</v>
      </c>
      <c r="M14" s="3">
        <f>[3]基础信息!M13</f>
        <v>75.060606060606062</v>
      </c>
      <c r="Q14" s="3">
        <v>10</v>
      </c>
      <c r="R14" s="3">
        <f>[4]带兵数!D13</f>
        <v>2219.6493250964013</v>
      </c>
      <c r="S14" s="3">
        <f>[4]带兵数!E13</f>
        <v>2250.7260419981094</v>
      </c>
      <c r="T14" s="3">
        <f>[4]带兵数!F13</f>
        <v>2277.5238510918989</v>
      </c>
      <c r="U14" s="3">
        <f>[4]带兵数!G13</f>
        <v>2325.7086873291846</v>
      </c>
      <c r="V14" s="3">
        <f>[4]带兵数!H13</f>
        <v>2366.3540448486156</v>
      </c>
      <c r="X14" s="3">
        <v>10</v>
      </c>
      <c r="Y14" s="3">
        <f>求节点(节奏总纲!D$4:D$163,R$5:R$164,$X14)*6</f>
        <v>23716.611174702153</v>
      </c>
      <c r="Z14" s="3">
        <f>求节点(节奏总纲!E$4:E$163,S$5:S$164,$X14)*6</f>
        <v>24722.790665449611</v>
      </c>
      <c r="AA14" s="3">
        <f>求节点(节奏总纲!F$4:F$163,T$5:T$164,$X14)*6</f>
        <v>26070.816386966246</v>
      </c>
      <c r="AB14" s="3">
        <f>求节点(节奏总纲!G$4:G$163,U$5:U$164,$X14)*6</f>
        <v>28025.804347055837</v>
      </c>
      <c r="AC14" s="3">
        <f>求节点(节奏总纲!H$4:H$163,V$5:V$164,$X14)*6</f>
        <v>31578.298665229406</v>
      </c>
      <c r="AG14" s="3">
        <v>10</v>
      </c>
      <c r="AH14" s="14">
        <v>1</v>
      </c>
      <c r="AI14" s="14">
        <v>1.4399504015774285</v>
      </c>
      <c r="AJ14" s="14">
        <v>2.2410002671151865</v>
      </c>
      <c r="AK14" s="14">
        <v>4.1380968801014673</v>
      </c>
      <c r="AL14" s="14">
        <v>9.336789999851586</v>
      </c>
      <c r="AM14" s="14">
        <f t="shared" si="0"/>
        <v>113.56479494725188</v>
      </c>
      <c r="AR14" s="8">
        <v>10</v>
      </c>
      <c r="AS14" s="9">
        <v>35.875</v>
      </c>
      <c r="AT14" s="9">
        <v>34.965506892779622</v>
      </c>
      <c r="AU14" s="9">
        <v>34.685171658443281</v>
      </c>
      <c r="AV14" s="9">
        <v>35.739625456553647</v>
      </c>
      <c r="AW14" s="9">
        <v>35.611634101420968</v>
      </c>
      <c r="AY14" s="8">
        <v>10</v>
      </c>
      <c r="AZ14" s="9">
        <v>457.98104524444892</v>
      </c>
      <c r="BA14" s="9">
        <v>448.4821147781804</v>
      </c>
      <c r="BB14" s="9">
        <v>450.3298652751983</v>
      </c>
      <c r="BC14" s="9">
        <v>452.69893695756826</v>
      </c>
      <c r="BD14" s="9">
        <v>455.17793963384185</v>
      </c>
      <c r="BF14" s="8">
        <v>10</v>
      </c>
      <c r="BG14" s="8">
        <f>[4]攻城值!AQ14</f>
        <v>7.2642626015122655E-2</v>
      </c>
      <c r="BH14" s="8">
        <f>[4]攻城值!AR14</f>
        <v>0.92735737398487728</v>
      </c>
      <c r="BL14" s="8">
        <v>10</v>
      </c>
      <c r="BM14" s="10">
        <f>'[1]功能-战损相关'!H20</f>
        <v>0.17499999999999999</v>
      </c>
      <c r="BN14" s="10">
        <f>'[1]功能-战损相关'!I20</f>
        <v>0.17499999999999999</v>
      </c>
      <c r="BO14" s="10">
        <f>'[1]功能-战损相关'!J20</f>
        <v>0.17499999999999999</v>
      </c>
      <c r="BP14" s="10">
        <f>'[1]功能-战损相关'!K20</f>
        <v>0.17499999999999999</v>
      </c>
      <c r="BQ14" s="10">
        <f>'[1]功能-战损相关'!L20</f>
        <v>0.17499999999999999</v>
      </c>
      <c r="BR14" s="10">
        <f>'[1]功能-战损相关'!M20</f>
        <v>0.125</v>
      </c>
      <c r="BS14" s="10">
        <f>'[1]功能-战损相关'!N20</f>
        <v>0.125</v>
      </c>
      <c r="BT14" s="10">
        <f>'[1]功能-战损相关'!O20</f>
        <v>0.125</v>
      </c>
      <c r="BU14" s="10">
        <f>'[1]功能-战损相关'!P20</f>
        <v>0.125</v>
      </c>
      <c r="BV14" s="10">
        <f>'[1]功能-战损相关'!Q20</f>
        <v>0.125</v>
      </c>
      <c r="BX14" s="8">
        <v>10</v>
      </c>
      <c r="BY14" s="10">
        <f>求节点($BL$5:$BL$364,BM$5:BM$364,节奏总纲!R13)</f>
        <v>0.17499999999999999</v>
      </c>
      <c r="BZ14" s="10">
        <f>求节点($BL$5:$BL$364,BN$5:BN$364,节奏总纲!S13)</f>
        <v>0.17499999999999999</v>
      </c>
      <c r="CA14" s="10">
        <f>求节点($BL$5:$BL$364,BO$5:BO$364,节奏总纲!T13)</f>
        <v>0.17499999999999999</v>
      </c>
      <c r="CB14" s="10">
        <f>求节点($BL$5:$BL$364,BP$5:BP$364,节奏总纲!U13)</f>
        <v>0.17499999999999999</v>
      </c>
      <c r="CC14" s="10">
        <f>求节点($BL$5:$BL$364,BQ$5:BQ$364,节奏总纲!V13)</f>
        <v>0.17499999999999999</v>
      </c>
      <c r="CD14" s="10">
        <f>求节点($BL$5:$BL$364,BR$5:BR$364,节奏总纲!R13)</f>
        <v>0.125</v>
      </c>
      <c r="CE14" s="10">
        <f>求节点($BL$5:$BL$364,BS$5:BS$364,节奏总纲!S13)</f>
        <v>0.125</v>
      </c>
      <c r="CF14" s="10">
        <f>求节点($BL$5:$BL$364,BT$5:BT$364,节奏总纲!T13)</f>
        <v>0.125</v>
      </c>
      <c r="CG14" s="10">
        <f>求节点($BL$5:$BL$364,BU$5:BU$364,节奏总纲!U13)</f>
        <v>0.125</v>
      </c>
      <c r="CH14" s="10">
        <f>求节点($BL$5:$BL$364,BV$5:BV$364,节奏总纲!V13)</f>
        <v>0.125</v>
      </c>
      <c r="CV14" s="3">
        <f>[2]兵营招募!S48</f>
        <v>11</v>
      </c>
      <c r="CW14" s="3">
        <f>[2]兵营招募!U48</f>
        <v>1800</v>
      </c>
      <c r="DB14" s="3">
        <v>10</v>
      </c>
      <c r="DC14" s="3">
        <f>'[1]功能-实力'!BF14</f>
        <v>120374.39999999999</v>
      </c>
      <c r="DD14" s="3">
        <f>'[1]功能-实力'!BG14</f>
        <v>123321.59999999999</v>
      </c>
      <c r="DE14" s="3">
        <f>'[1]功能-实力'!BH14</f>
        <v>129148.79999999999</v>
      </c>
      <c r="DF14" s="3">
        <f>'[1]功能-实力'!BI14</f>
        <v>137803.20000000001</v>
      </c>
      <c r="DG14" s="3">
        <f>'[1]功能-实力'!BJ14</f>
        <v>143035.20000000001</v>
      </c>
    </row>
    <row r="15" spans="2:111" x14ac:dyDescent="0.2">
      <c r="B15" s="3">
        <v>11</v>
      </c>
      <c r="C15" s="3">
        <f>[1]服务器生态!W32</f>
        <v>872.14586274209864</v>
      </c>
      <c r="D15" s="3">
        <f>[1]服务器生态!X32</f>
        <v>441.08178787014623</v>
      </c>
      <c r="E15" s="3">
        <f>[1]服务器生态!Y32</f>
        <v>49.713737142857141</v>
      </c>
      <c r="F15" s="3">
        <f>[1]服务器生态!Z32</f>
        <v>6.9590204081632665</v>
      </c>
      <c r="G15" s="3">
        <f>[1]服务器生态!AA32</f>
        <v>1.5281632653061221</v>
      </c>
      <c r="H15" s="3">
        <f>[1]服务器生态!AC32</f>
        <v>0.6359396915827803</v>
      </c>
      <c r="I15" s="3">
        <f>[1]服务器生态!AD32</f>
        <v>0.32162213698864833</v>
      </c>
      <c r="J15" s="3">
        <f>[1]服务器生态!AE32</f>
        <v>3.62496E-2</v>
      </c>
      <c r="K15" s="3">
        <f>[1]服务器生态!AF32</f>
        <v>5.0742857142857152E-3</v>
      </c>
      <c r="L15" s="3">
        <f>[1]服务器生态!AG32</f>
        <v>1.1142857142857141E-3</v>
      </c>
      <c r="M15" s="3">
        <f>[3]基础信息!M14</f>
        <v>75.818181818181813</v>
      </c>
      <c r="Q15" s="3">
        <v>11</v>
      </c>
      <c r="R15" s="3">
        <f>[4]带兵数!D14</f>
        <v>2304.7729331634296</v>
      </c>
      <c r="S15" s="3">
        <f>[4]带兵数!E14</f>
        <v>2336.8098330256125</v>
      </c>
      <c r="T15" s="3">
        <f>[4]带兵数!F14</f>
        <v>2374.4330976574001</v>
      </c>
      <c r="U15" s="3">
        <f>[4]带兵数!G14</f>
        <v>2416.9974059992542</v>
      </c>
      <c r="V15" s="3">
        <f>[4]带兵数!H14</f>
        <v>2464.7253897167893</v>
      </c>
      <c r="X15" s="3">
        <v>11</v>
      </c>
      <c r="Y15" s="3">
        <f>求节点(节奏总纲!D$4:D$163,R$5:R$164,$X15)*6</f>
        <v>24203.819166539262</v>
      </c>
      <c r="Z15" s="3">
        <f>求节点(节奏总纲!E$4:E$163,S$5:S$164,$X15)*6</f>
        <v>25214.927959303735</v>
      </c>
      <c r="AA15" s="3">
        <f>求节点(节奏总纲!F$4:F$163,T$5:T$164,$X15)*6</f>
        <v>26567.632375250527</v>
      </c>
      <c r="AB15" s="3">
        <f>求节点(节奏总纲!G$4:G$163,U$5:U$164,$X15)*6</f>
        <v>28531.854122763929</v>
      </c>
      <c r="AC15" s="3">
        <f>求节点(节奏总纲!H$4:H$163,V$5:V$164,$X15)*6</f>
        <v>32097.931149404838</v>
      </c>
      <c r="AG15" s="3">
        <v>11</v>
      </c>
      <c r="AH15" s="14">
        <v>1</v>
      </c>
      <c r="AI15" s="14">
        <v>1.4199838188225704</v>
      </c>
      <c r="AJ15" s="14">
        <v>2.1251136839031863</v>
      </c>
      <c r="AK15" s="14">
        <v>3.869050997737403</v>
      </c>
      <c r="AL15" s="14">
        <v>8.8223197461294145</v>
      </c>
      <c r="AM15" s="14">
        <f t="shared" si="0"/>
        <v>113.49896985598518</v>
      </c>
      <c r="AR15" s="8">
        <v>11</v>
      </c>
      <c r="AS15" s="9">
        <v>38.148536157277114</v>
      </c>
      <c r="AT15" s="9">
        <v>37.100027988575476</v>
      </c>
      <c r="AU15" s="9">
        <v>37.081592415363801</v>
      </c>
      <c r="AV15" s="9">
        <v>38</v>
      </c>
      <c r="AW15" s="9">
        <v>38</v>
      </c>
      <c r="AY15" s="8">
        <v>11</v>
      </c>
      <c r="AZ15" s="9">
        <v>464.78692996755456</v>
      </c>
      <c r="BA15" s="9">
        <v>453.86901642020041</v>
      </c>
      <c r="BB15" s="9">
        <v>455.92207252799813</v>
      </c>
      <c r="BC15" s="9">
        <v>458.55437439729809</v>
      </c>
      <c r="BD15" s="9">
        <v>461.30882181537982</v>
      </c>
      <c r="BF15" s="8">
        <v>11</v>
      </c>
      <c r="BG15" s="8">
        <f>[4]攻城值!AQ15</f>
        <v>7.5851751818608898E-2</v>
      </c>
      <c r="BH15" s="8">
        <f>[4]攻城值!AR15</f>
        <v>0.92414824818139107</v>
      </c>
      <c r="BL15" s="8">
        <v>11</v>
      </c>
      <c r="BM15" s="10">
        <f>'[1]功能-战损相关'!H21</f>
        <v>0.17499999999999999</v>
      </c>
      <c r="BN15" s="10">
        <f>'[1]功能-战损相关'!I21</f>
        <v>0.17499999999999999</v>
      </c>
      <c r="BO15" s="10">
        <f>'[1]功能-战损相关'!J21</f>
        <v>0.17499999999999999</v>
      </c>
      <c r="BP15" s="10">
        <f>'[1]功能-战损相关'!K21</f>
        <v>0.17499999999999999</v>
      </c>
      <c r="BQ15" s="10">
        <f>'[1]功能-战损相关'!L21</f>
        <v>0.17499999999999999</v>
      </c>
      <c r="BR15" s="10">
        <f>'[1]功能-战损相关'!M21</f>
        <v>0.125</v>
      </c>
      <c r="BS15" s="10">
        <f>'[1]功能-战损相关'!N21</f>
        <v>0.125</v>
      </c>
      <c r="BT15" s="10">
        <f>'[1]功能-战损相关'!O21</f>
        <v>0.125</v>
      </c>
      <c r="BU15" s="10">
        <f>'[1]功能-战损相关'!P21</f>
        <v>0.125</v>
      </c>
      <c r="BV15" s="10">
        <f>'[1]功能-战损相关'!Q21</f>
        <v>0.125</v>
      </c>
      <c r="BX15" s="8">
        <v>11</v>
      </c>
      <c r="BY15" s="10">
        <f>求节点($BL$5:$BL$364,BM$5:BM$364,节奏总纲!R14)</f>
        <v>0.17499999999999999</v>
      </c>
      <c r="BZ15" s="10">
        <f>求节点($BL$5:$BL$364,BN$5:BN$364,节奏总纲!S14)</f>
        <v>0.17499999999999999</v>
      </c>
      <c r="CA15" s="10">
        <f>求节点($BL$5:$BL$364,BO$5:BO$364,节奏总纲!T14)</f>
        <v>0.17499999999999999</v>
      </c>
      <c r="CB15" s="10">
        <f>求节点($BL$5:$BL$364,BP$5:BP$364,节奏总纲!U14)</f>
        <v>0.17499999999999999</v>
      </c>
      <c r="CC15" s="10">
        <f>求节点($BL$5:$BL$364,BQ$5:BQ$364,节奏总纲!V14)</f>
        <v>0.17499999999999999</v>
      </c>
      <c r="CD15" s="10">
        <f>求节点($BL$5:$BL$364,BR$5:BR$364,节奏总纲!R14)</f>
        <v>0.125</v>
      </c>
      <c r="CE15" s="10">
        <f>求节点($BL$5:$BL$364,BS$5:BS$364,节奏总纲!S14)</f>
        <v>0.125</v>
      </c>
      <c r="CF15" s="10">
        <f>求节点($BL$5:$BL$364,BT$5:BT$364,节奏总纲!T14)</f>
        <v>0.125</v>
      </c>
      <c r="CG15" s="10">
        <f>求节点($BL$5:$BL$364,BU$5:BU$364,节奏总纲!U14)</f>
        <v>0.125</v>
      </c>
      <c r="CH15" s="10">
        <f>求节点($BL$5:$BL$364,BV$5:BV$364,节奏总纲!V14)</f>
        <v>0.125</v>
      </c>
      <c r="CV15" s="3">
        <f>[2]兵营招募!S49</f>
        <v>12</v>
      </c>
      <c r="CW15" s="3">
        <f>[2]兵营招募!U49</f>
        <v>1800</v>
      </c>
      <c r="DB15" s="3">
        <v>11</v>
      </c>
      <c r="DC15" s="3">
        <f>'[1]功能-实力'!BF15</f>
        <v>139575</v>
      </c>
      <c r="DD15" s="3">
        <f>'[1]功能-实力'!BG15</f>
        <v>143025</v>
      </c>
      <c r="DE15" s="3">
        <f>'[1]功能-实力'!BH15</f>
        <v>149780</v>
      </c>
      <c r="DF15" s="3">
        <f>'[1]功能-实力'!BI15</f>
        <v>160330</v>
      </c>
      <c r="DG15" s="3">
        <f>'[1]功能-实力'!BJ15</f>
        <v>166520</v>
      </c>
    </row>
    <row r="16" spans="2:111" x14ac:dyDescent="0.2">
      <c r="B16" s="3">
        <v>12</v>
      </c>
      <c r="C16" s="3">
        <f>[1]服务器生态!W33</f>
        <v>829.77321451519163</v>
      </c>
      <c r="D16" s="3">
        <f>[1]服务器生态!X33</f>
        <v>442.15096507664504</v>
      </c>
      <c r="E16" s="3">
        <f>[1]服务器生态!Y33</f>
        <v>48.296228571428571</v>
      </c>
      <c r="F16" s="3">
        <f>[1]服务器生态!Z33</f>
        <v>6.83265306122449</v>
      </c>
      <c r="G16" s="3">
        <f>[1]服务器生态!AA33</f>
        <v>1.5183673469387753</v>
      </c>
      <c r="H16" s="3">
        <f>[1]服务器生态!AC33</f>
        <v>0.62456048404369269</v>
      </c>
      <c r="I16" s="3">
        <f>[1]服务器生态!AD33</f>
        <v>0.33280180167059309</v>
      </c>
      <c r="J16" s="3">
        <f>[1]服务器生态!AE33</f>
        <v>3.6352000000000002E-2</v>
      </c>
      <c r="K16" s="3">
        <f>[1]服务器生态!AF33</f>
        <v>5.1428571428571435E-3</v>
      </c>
      <c r="L16" s="3">
        <f>[1]服务器生态!AG33</f>
        <v>1.1428571428571427E-3</v>
      </c>
      <c r="M16" s="3">
        <f>[3]基础信息!M15</f>
        <v>76.974358974358978</v>
      </c>
      <c r="Q16" s="3">
        <v>12</v>
      </c>
      <c r="R16" s="3">
        <f>[4]带兵数!D15</f>
        <v>2384.2132297048984</v>
      </c>
      <c r="S16" s="3">
        <f>[4]带兵数!E15</f>
        <v>2419.7943579612602</v>
      </c>
      <c r="T16" s="3">
        <f>[4]带兵数!F15</f>
        <v>2459.5232951964472</v>
      </c>
      <c r="U16" s="3">
        <f>[4]带兵数!G15</f>
        <v>2506.223932139796</v>
      </c>
      <c r="V16" s="3">
        <f>[4]带兵数!H15</f>
        <v>2556.5591764569513</v>
      </c>
      <c r="X16" s="3">
        <v>12</v>
      </c>
      <c r="Y16" s="3">
        <f>求节点(节奏总纲!D$4:D$163,R$5:R$164,$X16)*6</f>
        <v>24655.764771095623</v>
      </c>
      <c r="Z16" s="3">
        <f>求节点(节奏总纲!E$4:E$163,S$5:S$164,$X16)*6</f>
        <v>25672.353103178786</v>
      </c>
      <c r="AA16" s="3">
        <f>求节点(节奏总纲!F$4:F$163,T$5:T$164,$X16)*6</f>
        <v>27021.184122960978</v>
      </c>
      <c r="AB16" s="3">
        <f>求节点(节奏总纲!G$4:G$163,U$5:U$164,$X16)*6</f>
        <v>28997.807963461575</v>
      </c>
      <c r="AC16" s="3">
        <f>求节点(节奏总纲!H$4:H$163,V$5:V$164,$X16)*6</f>
        <v>32579.001312907614</v>
      </c>
      <c r="AG16" s="3">
        <v>12</v>
      </c>
      <c r="AH16" s="14">
        <v>1</v>
      </c>
      <c r="AI16" s="14">
        <v>1.3946692014538336</v>
      </c>
      <c r="AJ16" s="14">
        <v>1.9905372150586853</v>
      </c>
      <c r="AK16" s="14">
        <v>3.6126777411235529</v>
      </c>
      <c r="AL16" s="14">
        <v>8.2991882541373734</v>
      </c>
      <c r="AM16" s="14">
        <f t="shared" si="0"/>
        <v>113.49440304910453</v>
      </c>
      <c r="AR16" s="8">
        <v>12</v>
      </c>
      <c r="AS16" s="9">
        <v>40.444953432540174</v>
      </c>
      <c r="AT16" s="9">
        <v>40.271281707171717</v>
      </c>
      <c r="AU16" s="9">
        <v>39.185450457534259</v>
      </c>
      <c r="AV16" s="9">
        <v>40</v>
      </c>
      <c r="AW16" s="9">
        <v>40</v>
      </c>
      <c r="AY16" s="8">
        <v>12</v>
      </c>
      <c r="AZ16" s="9">
        <v>471.73381094019408</v>
      </c>
      <c r="BA16" s="9">
        <v>471.7776710688895</v>
      </c>
      <c r="BB16" s="9">
        <v>461.51427978079789</v>
      </c>
      <c r="BC16" s="9">
        <v>464.40981183702786</v>
      </c>
      <c r="BD16" s="9">
        <v>467.43970399691784</v>
      </c>
      <c r="BF16" s="8">
        <v>12</v>
      </c>
      <c r="BG16" s="8">
        <f>[4]攻城值!AQ16</f>
        <v>7.8966478592827141E-2</v>
      </c>
      <c r="BH16" s="8">
        <f>[4]攻城值!AR16</f>
        <v>0.92103352140717298</v>
      </c>
      <c r="BL16" s="8">
        <v>12</v>
      </c>
      <c r="BM16" s="10">
        <f>'[1]功能-战损相关'!H22</f>
        <v>0.17499999999999999</v>
      </c>
      <c r="BN16" s="10">
        <f>'[1]功能-战损相关'!I22</f>
        <v>0.17499999999999999</v>
      </c>
      <c r="BO16" s="10">
        <f>'[1]功能-战损相关'!J22</f>
        <v>0.17499999999999999</v>
      </c>
      <c r="BP16" s="10">
        <f>'[1]功能-战损相关'!K22</f>
        <v>0.17499999999999999</v>
      </c>
      <c r="BQ16" s="10">
        <f>'[1]功能-战损相关'!L22</f>
        <v>0.17499999999999999</v>
      </c>
      <c r="BR16" s="10">
        <f>'[1]功能-战损相关'!M22</f>
        <v>0.125</v>
      </c>
      <c r="BS16" s="10">
        <f>'[1]功能-战损相关'!N22</f>
        <v>0.125</v>
      </c>
      <c r="BT16" s="10">
        <f>'[1]功能-战损相关'!O22</f>
        <v>0.125</v>
      </c>
      <c r="BU16" s="10">
        <f>'[1]功能-战损相关'!P22</f>
        <v>0.125</v>
      </c>
      <c r="BV16" s="10">
        <f>'[1]功能-战损相关'!Q22</f>
        <v>0.125</v>
      </c>
      <c r="BX16" s="8">
        <v>12</v>
      </c>
      <c r="BY16" s="10">
        <f>求节点($BL$5:$BL$364,BM$5:BM$364,节奏总纲!R15)</f>
        <v>0.17499999999999999</v>
      </c>
      <c r="BZ16" s="10">
        <f>求节点($BL$5:$BL$364,BN$5:BN$364,节奏总纲!S15)</f>
        <v>0.17499999999999999</v>
      </c>
      <c r="CA16" s="10">
        <f>求节点($BL$5:$BL$364,BO$5:BO$364,节奏总纲!T15)</f>
        <v>0.17499999999999999</v>
      </c>
      <c r="CB16" s="10">
        <f>求节点($BL$5:$BL$364,BP$5:BP$364,节奏总纲!U15)</f>
        <v>0.17499999999999999</v>
      </c>
      <c r="CC16" s="10">
        <f>求节点($BL$5:$BL$364,BQ$5:BQ$364,节奏总纲!V15)</f>
        <v>0.17499999999999999</v>
      </c>
      <c r="CD16" s="10">
        <f>求节点($BL$5:$BL$364,BR$5:BR$364,节奏总纲!R15)</f>
        <v>0.125</v>
      </c>
      <c r="CE16" s="10">
        <f>求节点($BL$5:$BL$364,BS$5:BS$364,节奏总纲!S15)</f>
        <v>0.125</v>
      </c>
      <c r="CF16" s="10">
        <f>求节点($BL$5:$BL$364,BT$5:BT$364,节奏总纲!T15)</f>
        <v>0.125</v>
      </c>
      <c r="CG16" s="10">
        <f>求节点($BL$5:$BL$364,BU$5:BU$364,节奏总纲!U15)</f>
        <v>0.125</v>
      </c>
      <c r="CH16" s="10">
        <f>求节点($BL$5:$BL$364,BV$5:BV$364,节奏总纲!V15)</f>
        <v>0.125</v>
      </c>
      <c r="CV16" s="3">
        <f>[2]兵营招募!S50</f>
        <v>13</v>
      </c>
      <c r="CW16" s="3">
        <f>[2]兵营招募!U50</f>
        <v>1800</v>
      </c>
      <c r="DB16" s="3">
        <v>12</v>
      </c>
      <c r="DC16" s="3">
        <f>'[1]功能-实力'!BF16</f>
        <v>151335</v>
      </c>
      <c r="DD16" s="3">
        <f>'[1]功能-实力'!BG16</f>
        <v>155545</v>
      </c>
      <c r="DE16" s="3">
        <f>'[1]功能-实力'!BH16</f>
        <v>162445</v>
      </c>
      <c r="DF16" s="3">
        <f>'[1]功能-实力'!BI16</f>
        <v>174130</v>
      </c>
      <c r="DG16" s="3">
        <f>'[1]功能-实力'!BJ16</f>
        <v>181420</v>
      </c>
    </row>
    <row r="17" spans="2:111" x14ac:dyDescent="0.2">
      <c r="B17" s="3">
        <v>13</v>
      </c>
      <c r="C17" s="3">
        <f>[1]服务器生态!W34</f>
        <v>788.3759269344921</v>
      </c>
      <c r="D17" s="3">
        <f>[1]服务器生态!X34</f>
        <v>442.26188531040566</v>
      </c>
      <c r="E17" s="3">
        <f>[1]服务器生态!Y34</f>
        <v>46.869942857142846</v>
      </c>
      <c r="F17" s="3">
        <f>[1]服务器生态!Z34</f>
        <v>6.7004081632653056</v>
      </c>
      <c r="G17" s="3">
        <f>[1]服务器生态!AA34</f>
        <v>1.5061224489795915</v>
      </c>
      <c r="H17" s="3">
        <f>[1]服务器生态!AC34</f>
        <v>0.61318127650460508</v>
      </c>
      <c r="I17" s="3">
        <f>[1]服务器生态!AD34</f>
        <v>0.34398146635253779</v>
      </c>
      <c r="J17" s="3">
        <f>[1]服务器生态!AE34</f>
        <v>3.6454399999999998E-2</v>
      </c>
      <c r="K17" s="3">
        <f>[1]服务器生态!AF34</f>
        <v>5.2114285714285717E-3</v>
      </c>
      <c r="L17" s="3">
        <f>[1]服务器生态!AG34</f>
        <v>1.1714285714285713E-3</v>
      </c>
      <c r="M17" s="3">
        <f>[3]基础信息!M16</f>
        <v>78.256410256410248</v>
      </c>
      <c r="Q17" s="3">
        <v>13</v>
      </c>
      <c r="R17" s="3">
        <f>[4]带兵数!D16</f>
        <v>2464.3190924164546</v>
      </c>
      <c r="S17" s="3">
        <f>[4]带兵数!E16</f>
        <v>2501.570411481659</v>
      </c>
      <c r="T17" s="3">
        <f>[4]带兵数!F16</f>
        <v>2545.537901279793</v>
      </c>
      <c r="U17" s="3">
        <f>[4]带兵数!G16</f>
        <v>2592.9987921274378</v>
      </c>
      <c r="V17" s="3">
        <f>[4]带兵数!H16</f>
        <v>2648.1817088938906</v>
      </c>
      <c r="X17" s="3">
        <v>13</v>
      </c>
      <c r="Y17" s="3">
        <f>求节点(节奏总纲!D$4:D$163,R$5:R$164,$X17)*6</f>
        <v>25067.772367953003</v>
      </c>
      <c r="Z17" s="3">
        <f>求节点(节奏总纲!E$4:E$163,S$5:S$164,$X17)*6</f>
        <v>26091.584808360167</v>
      </c>
      <c r="AA17" s="3">
        <f>求节点(节奏总纲!F$4:F$163,T$5:T$164,$X17)*6</f>
        <v>27440.415213498436</v>
      </c>
      <c r="AB17" s="3">
        <f>求节点(节奏总纲!G$4:G$163,U$5:U$164,$X17)*6</f>
        <v>29432.967849103472</v>
      </c>
      <c r="AC17" s="3">
        <f>求节点(节奏总纲!H$4:H$163,V$5:V$164,$X17)*6</f>
        <v>33035.284004665926</v>
      </c>
      <c r="AG17" s="3">
        <v>13</v>
      </c>
      <c r="AH17" s="14">
        <v>1</v>
      </c>
      <c r="AI17" s="14">
        <v>1.3613487272775722</v>
      </c>
      <c r="AJ17" s="14">
        <v>1.8822206260592085</v>
      </c>
      <c r="AK17" s="14">
        <v>3.3985916484741274</v>
      </c>
      <c r="AL17" s="14">
        <v>7.8785778029467135</v>
      </c>
      <c r="AM17" s="14">
        <f t="shared" si="0"/>
        <v>113.66593222786868</v>
      </c>
      <c r="AR17" s="8">
        <v>13</v>
      </c>
      <c r="AS17" s="9">
        <v>42.766421103233867</v>
      </c>
      <c r="AT17" s="9">
        <v>42.569056884205537</v>
      </c>
      <c r="AU17" s="9">
        <v>42.323106308099376</v>
      </c>
      <c r="AV17" s="9">
        <v>42</v>
      </c>
      <c r="AW17" s="9">
        <v>42</v>
      </c>
      <c r="AY17" s="8">
        <v>13</v>
      </c>
      <c r="AZ17" s="9">
        <v>478.83311325472818</v>
      </c>
      <c r="BA17" s="9">
        <v>478.86455911985001</v>
      </c>
      <c r="BB17" s="9">
        <v>478.80185515984562</v>
      </c>
      <c r="BC17" s="9">
        <v>470.26524927675769</v>
      </c>
      <c r="BD17" s="9">
        <v>473.57058617845581</v>
      </c>
      <c r="BF17" s="8">
        <v>13</v>
      </c>
      <c r="BG17" s="8">
        <f>[4]攻城值!AQ17</f>
        <v>8.1990911199480154E-2</v>
      </c>
      <c r="BH17" s="8">
        <f>[4]攻城值!AR17</f>
        <v>0.9180090888005199</v>
      </c>
      <c r="BL17" s="8">
        <v>13</v>
      </c>
      <c r="BM17" s="10">
        <f>'[1]功能-战损相关'!H23</f>
        <v>0.17499999999999999</v>
      </c>
      <c r="BN17" s="10">
        <f>'[1]功能-战损相关'!I23</f>
        <v>0.17499999999999999</v>
      </c>
      <c r="BO17" s="10">
        <f>'[1]功能-战损相关'!J23</f>
        <v>0.17499999999999999</v>
      </c>
      <c r="BP17" s="10">
        <f>'[1]功能-战损相关'!K23</f>
        <v>0.17499999999999999</v>
      </c>
      <c r="BQ17" s="10">
        <f>'[1]功能-战损相关'!L23</f>
        <v>0.17499999999999999</v>
      </c>
      <c r="BR17" s="10">
        <f>'[1]功能-战损相关'!M23</f>
        <v>0.125</v>
      </c>
      <c r="BS17" s="10">
        <f>'[1]功能-战损相关'!N23</f>
        <v>0.125</v>
      </c>
      <c r="BT17" s="10">
        <f>'[1]功能-战损相关'!O23</f>
        <v>0.125</v>
      </c>
      <c r="BU17" s="10">
        <f>'[1]功能-战损相关'!P23</f>
        <v>0.125</v>
      </c>
      <c r="BV17" s="10">
        <f>'[1]功能-战损相关'!Q23</f>
        <v>0.125</v>
      </c>
      <c r="BX17" s="8">
        <v>13</v>
      </c>
      <c r="BY17" s="10">
        <f>求节点($BL$5:$BL$364,BM$5:BM$364,节奏总纲!R16)</f>
        <v>0.17499999999999999</v>
      </c>
      <c r="BZ17" s="10">
        <f>求节点($BL$5:$BL$364,BN$5:BN$364,节奏总纲!S16)</f>
        <v>0.17499999999999999</v>
      </c>
      <c r="CA17" s="10">
        <f>求节点($BL$5:$BL$364,BO$5:BO$364,节奏总纲!T16)</f>
        <v>0.17499999999999999</v>
      </c>
      <c r="CB17" s="10">
        <f>求节点($BL$5:$BL$364,BP$5:BP$364,节奏总纲!U16)</f>
        <v>0.17499999999999999</v>
      </c>
      <c r="CC17" s="10">
        <f>求节点($BL$5:$BL$364,BQ$5:BQ$364,节奏总纲!V16)</f>
        <v>0.17499999999999999</v>
      </c>
      <c r="CD17" s="10">
        <f>求节点($BL$5:$BL$364,BR$5:BR$364,节奏总纲!R16)</f>
        <v>0.125</v>
      </c>
      <c r="CE17" s="10">
        <f>求节点($BL$5:$BL$364,BS$5:BS$364,节奏总纲!S16)</f>
        <v>0.125</v>
      </c>
      <c r="CF17" s="10">
        <f>求节点($BL$5:$BL$364,BT$5:BT$364,节奏总纲!T16)</f>
        <v>0.125</v>
      </c>
      <c r="CG17" s="10">
        <f>求节点($BL$5:$BL$364,BU$5:BU$364,节奏总纲!U16)</f>
        <v>0.125</v>
      </c>
      <c r="CH17" s="10">
        <f>求节点($BL$5:$BL$364,BV$5:BV$364,节奏总纲!V16)</f>
        <v>0.125</v>
      </c>
      <c r="CV17" s="3">
        <f>[2]兵营招募!S51</f>
        <v>14</v>
      </c>
      <c r="CW17" s="3">
        <f>[2]兵营招募!U51</f>
        <v>1800</v>
      </c>
      <c r="DB17" s="3">
        <v>13</v>
      </c>
      <c r="DC17" s="3">
        <f>'[1]功能-实力'!BF17</f>
        <v>163705</v>
      </c>
      <c r="DD17" s="3">
        <f>'[1]功能-实力'!BG17</f>
        <v>168280</v>
      </c>
      <c r="DE17" s="3">
        <f>'[1]功能-实力'!BH17</f>
        <v>176240</v>
      </c>
      <c r="DF17" s="3">
        <f>'[1]功能-实力'!BI17</f>
        <v>188405</v>
      </c>
      <c r="DG17" s="3">
        <f>'[1]功能-实力'!BJ17</f>
        <v>196955</v>
      </c>
    </row>
    <row r="18" spans="2:111" x14ac:dyDescent="0.2">
      <c r="B18" s="3">
        <v>14</v>
      </c>
      <c r="C18" s="3">
        <f>[1]服务器生态!W35</f>
        <v>747.95400000000018</v>
      </c>
      <c r="D18" s="3">
        <f>[1]服务器生态!X35</f>
        <v>441.41454857142821</v>
      </c>
      <c r="E18" s="3">
        <f>[1]服务器生态!Y35</f>
        <v>45.434879999999993</v>
      </c>
      <c r="F18" s="3">
        <f>[1]服务器生态!Z35</f>
        <v>6.5622857142857143</v>
      </c>
      <c r="G18" s="3">
        <f>[1]服务器生态!AA35</f>
        <v>1.4914285714285711</v>
      </c>
      <c r="H18" s="3">
        <f>[1]服务器生态!AC35</f>
        <v>0.60180206896551747</v>
      </c>
      <c r="I18" s="3">
        <f>[1]服务器生态!AD35</f>
        <v>0.35516113103448255</v>
      </c>
      <c r="J18" s="3">
        <f>[1]服务器生态!AE35</f>
        <v>3.65568E-2</v>
      </c>
      <c r="K18" s="3">
        <f>[1]服务器生态!AF35</f>
        <v>5.2800000000000008E-3</v>
      </c>
      <c r="L18" s="3">
        <f>[1]服务器生态!AG35</f>
        <v>1.1999999999999999E-3</v>
      </c>
      <c r="M18" s="3">
        <f>[3]基础信息!M17</f>
        <v>79.538461538461533</v>
      </c>
      <c r="Q18" s="3">
        <v>14</v>
      </c>
      <c r="R18" s="3">
        <f>[4]带兵数!D17</f>
        <v>2540.9487920387801</v>
      </c>
      <c r="S18" s="3">
        <f>[4]带兵数!E17</f>
        <v>2580.095688557115</v>
      </c>
      <c r="T18" s="3">
        <f>[4]带兵数!F17</f>
        <v>2622.5291242595772</v>
      </c>
      <c r="U18" s="3">
        <f>[4]带兵数!G17</f>
        <v>2673.4528001908789</v>
      </c>
      <c r="V18" s="3">
        <f>[4]带兵数!H17</f>
        <v>2724.815402260052</v>
      </c>
      <c r="X18" s="3">
        <v>14</v>
      </c>
      <c r="Y18" s="3">
        <f>求节点(节奏总纲!D$4:D$163,R$5:R$164,$X18)*6</f>
        <v>25451.722438814322</v>
      </c>
      <c r="Z18" s="3">
        <f>求节点(节奏总纲!E$4:E$163,S$5:S$164,$X18)*6</f>
        <v>26485.903994552398</v>
      </c>
      <c r="AA18" s="3">
        <f>求节点(节奏总纲!F$4:F$163,T$5:T$164,$X18)*6</f>
        <v>27834.786777385991</v>
      </c>
      <c r="AB18" s="3">
        <f>求节点(节奏总纲!G$4:G$163,U$5:U$164,$X18)*6</f>
        <v>29833.343160338052</v>
      </c>
      <c r="AC18" s="3">
        <f>求节点(节奏总纲!H$4:H$163,V$5:V$164,$X18)*6</f>
        <v>33460.077102732226</v>
      </c>
      <c r="AG18" s="3">
        <v>14</v>
      </c>
      <c r="AH18" s="14">
        <v>1</v>
      </c>
      <c r="AI18" s="14">
        <v>1.296366631266004</v>
      </c>
      <c r="AJ18" s="14">
        <v>1.7994941483349722</v>
      </c>
      <c r="AK18" s="14">
        <v>3.2259942310677312</v>
      </c>
      <c r="AL18" s="14">
        <v>7.5269061720589407</v>
      </c>
      <c r="AM18" s="14">
        <f t="shared" si="0"/>
        <v>112.77632331651978</v>
      </c>
      <c r="AR18" s="8">
        <v>14</v>
      </c>
      <c r="AS18" s="9">
        <v>45.115301969433801</v>
      </c>
      <c r="AT18" s="9">
        <v>44.88104623105113</v>
      </c>
      <c r="AU18" s="9">
        <v>44.59805910235287</v>
      </c>
      <c r="AV18" s="9">
        <v>44</v>
      </c>
      <c r="AW18" s="9">
        <v>44</v>
      </c>
      <c r="AY18" s="8">
        <v>14</v>
      </c>
      <c r="AZ18" s="9">
        <v>486.09717570809551</v>
      </c>
      <c r="BA18" s="9">
        <v>485.98918481467769</v>
      </c>
      <c r="BB18" s="9">
        <v>485.82405907266116</v>
      </c>
      <c r="BC18" s="9">
        <v>476.12068671648751</v>
      </c>
      <c r="BD18" s="9">
        <v>479.70146835999378</v>
      </c>
      <c r="BF18" s="8">
        <v>14</v>
      </c>
      <c r="BG18" s="8">
        <f>[4]攻城值!AQ18</f>
        <v>8.4928919905418496E-2</v>
      </c>
      <c r="BH18" s="8">
        <f>[4]攻城值!AR18</f>
        <v>0.91507108009458138</v>
      </c>
      <c r="BL18" s="8">
        <v>14</v>
      </c>
      <c r="BM18" s="10">
        <f>'[1]功能-战损相关'!H24</f>
        <v>0.17499999999999999</v>
      </c>
      <c r="BN18" s="10">
        <f>'[1]功能-战损相关'!I24</f>
        <v>0.17499999999999999</v>
      </c>
      <c r="BO18" s="10">
        <f>'[1]功能-战损相关'!J24</f>
        <v>0.17499999999999999</v>
      </c>
      <c r="BP18" s="10">
        <f>'[1]功能-战损相关'!K24</f>
        <v>0.17499999999999999</v>
      </c>
      <c r="BQ18" s="10">
        <f>'[1]功能-战损相关'!L24</f>
        <v>0.17499999999999999</v>
      </c>
      <c r="BR18" s="10">
        <f>'[1]功能-战损相关'!M24</f>
        <v>0.125</v>
      </c>
      <c r="BS18" s="10">
        <f>'[1]功能-战损相关'!N24</f>
        <v>0.125</v>
      </c>
      <c r="BT18" s="10">
        <f>'[1]功能-战损相关'!O24</f>
        <v>0.125</v>
      </c>
      <c r="BU18" s="10">
        <f>'[1]功能-战损相关'!P24</f>
        <v>0.125</v>
      </c>
      <c r="BV18" s="10">
        <f>'[1]功能-战损相关'!Q24</f>
        <v>0.125</v>
      </c>
      <c r="BX18" s="8">
        <v>14</v>
      </c>
      <c r="BY18" s="10">
        <f>求节点($BL$5:$BL$364,BM$5:BM$364,节奏总纲!R17)</f>
        <v>0.17499999999999999</v>
      </c>
      <c r="BZ18" s="10">
        <f>求节点($BL$5:$BL$364,BN$5:BN$364,节奏总纲!S17)</f>
        <v>0.17499999999999999</v>
      </c>
      <c r="CA18" s="10">
        <f>求节点($BL$5:$BL$364,BO$5:BO$364,节奏总纲!T17)</f>
        <v>0.17499999999999999</v>
      </c>
      <c r="CB18" s="10">
        <f>求节点($BL$5:$BL$364,BP$5:BP$364,节奏总纲!U17)</f>
        <v>0.17499999999999999</v>
      </c>
      <c r="CC18" s="10">
        <f>求节点($BL$5:$BL$364,BQ$5:BQ$364,节奏总纲!V17)</f>
        <v>0.17499999999999999</v>
      </c>
      <c r="CD18" s="10">
        <f>求节点($BL$5:$BL$364,BR$5:BR$364,节奏总纲!R17)</f>
        <v>0.125</v>
      </c>
      <c r="CE18" s="10">
        <f>求节点($BL$5:$BL$364,BS$5:BS$364,节奏总纲!S17)</f>
        <v>0.125</v>
      </c>
      <c r="CF18" s="10">
        <f>求节点($BL$5:$BL$364,BT$5:BT$364,节奏总纲!T17)</f>
        <v>0.125</v>
      </c>
      <c r="CG18" s="10">
        <f>求节点($BL$5:$BL$364,BU$5:BU$364,节奏总纲!U17)</f>
        <v>0.125</v>
      </c>
      <c r="CH18" s="10">
        <f>求节点($BL$5:$BL$364,BV$5:BV$364,节奏总纲!V17)</f>
        <v>0.125</v>
      </c>
      <c r="CV18" s="3">
        <f>[2]兵营招募!S52</f>
        <v>15</v>
      </c>
      <c r="CW18" s="3">
        <f>[2]兵营招募!U52</f>
        <v>1800</v>
      </c>
      <c r="DB18" s="3">
        <v>14</v>
      </c>
      <c r="DC18" s="3">
        <f>'[1]功能-实力'!BF18</f>
        <v>176570</v>
      </c>
      <c r="DD18" s="3">
        <f>'[1]功能-实力'!BG18</f>
        <v>181520</v>
      </c>
      <c r="DE18" s="3">
        <f>'[1]功能-实力'!BH18</f>
        <v>189810</v>
      </c>
      <c r="DF18" s="3">
        <f>'[1]功能-实力'!BI18</f>
        <v>203045</v>
      </c>
      <c r="DG18" s="3">
        <f>'[1]功能-实力'!BJ18</f>
        <v>212530</v>
      </c>
    </row>
    <row r="19" spans="2:111" x14ac:dyDescent="0.2">
      <c r="B19" s="3">
        <v>15</v>
      </c>
      <c r="C19" s="3">
        <f>[1]服务器生态!W36</f>
        <v>717.28800940438896</v>
      </c>
      <c r="D19" s="3">
        <f>[1]服务器生态!X36</f>
        <v>430.95539539561105</v>
      </c>
      <c r="E19" s="3">
        <f>[1]服务器生态!Y36</f>
        <v>43.922995199999995</v>
      </c>
      <c r="F19" s="3">
        <f>[1]服务器生态!Z36</f>
        <v>6.3756000000000013</v>
      </c>
      <c r="G19" s="3">
        <f>[1]服务器生态!AA36</f>
        <v>1.458</v>
      </c>
      <c r="H19" s="3">
        <f>[1]服务器生态!AC36</f>
        <v>0.59774000783699077</v>
      </c>
      <c r="I19" s="3">
        <f>[1]服务器生态!AD36</f>
        <v>0.35912949616300921</v>
      </c>
      <c r="J19" s="3">
        <f>[1]服务器生态!AE36</f>
        <v>3.6602495999999998E-2</v>
      </c>
      <c r="K19" s="3">
        <f>[1]服务器生态!AF36</f>
        <v>5.3130000000000009E-3</v>
      </c>
      <c r="L19" s="3">
        <f>[1]服务器生态!AG36</f>
        <v>1.2149999999999999E-3</v>
      </c>
      <c r="M19" s="3">
        <f>[3]基础信息!M18</f>
        <v>80.35164835164835</v>
      </c>
      <c r="Q19" s="3">
        <v>15</v>
      </c>
      <c r="R19" s="3">
        <f>[4]带兵数!D18</f>
        <v>2616.6658834916134</v>
      </c>
      <c r="S19" s="3">
        <f>[4]带兵数!E18</f>
        <v>2656.0415593263824</v>
      </c>
      <c r="T19" s="3">
        <f>[4]带兵数!F18</f>
        <v>2702.4897159472612</v>
      </c>
      <c r="U19" s="3">
        <f>[4]带兵数!G18</f>
        <v>2752.0787661421978</v>
      </c>
      <c r="V19" s="3">
        <f>[4]带兵数!H18</f>
        <v>2808.6655799493046</v>
      </c>
      <c r="X19" s="3">
        <v>15</v>
      </c>
      <c r="Y19" s="3">
        <f>求节点(节奏总纲!D$4:D$163,R$5:R$164,$X19)*6</f>
        <v>25816.677841663593</v>
      </c>
      <c r="Z19" s="3">
        <f>求节点(节奏总纲!E$4:E$163,S$5:S$164,$X19)*6</f>
        <v>26837.224684544777</v>
      </c>
      <c r="AA19" s="3">
        <f>求节点(节奏总纲!F$4:F$163,T$5:T$164,$X19)*6</f>
        <v>28202.925791515518</v>
      </c>
      <c r="AB19" s="3">
        <f>求节点(节奏总纲!G$4:G$163,U$5:U$164,$X19)*6</f>
        <v>30211.672440888738</v>
      </c>
      <c r="AC19" s="3">
        <f>求节点(节奏总纲!H$4:H$163,V$5:V$164,$X19)*6</f>
        <v>33864.508086221176</v>
      </c>
      <c r="AG19" s="3">
        <v>15</v>
      </c>
      <c r="AH19" s="14">
        <v>1</v>
      </c>
      <c r="AI19" s="14">
        <v>1.237520100806019</v>
      </c>
      <c r="AJ19" s="14">
        <v>1.7312313650260371</v>
      </c>
      <c r="AK19" s="14">
        <v>3.0961881018030906</v>
      </c>
      <c r="AL19" s="14">
        <v>7.2274340960123817</v>
      </c>
      <c r="AM19" s="14">
        <f t="shared" si="0"/>
        <v>110.63016703445776</v>
      </c>
      <c r="AR19" s="8">
        <v>15</v>
      </c>
      <c r="AS19" s="9">
        <v>47.494168958544357</v>
      </c>
      <c r="AT19" s="9">
        <v>47.225789807495595</v>
      </c>
      <c r="AU19" s="9">
        <v>46.897592425756137</v>
      </c>
      <c r="AV19" s="9">
        <v>46</v>
      </c>
      <c r="AW19" s="9">
        <v>46</v>
      </c>
      <c r="AY19" s="8">
        <v>15</v>
      </c>
      <c r="AZ19" s="9">
        <v>493.53932310573288</v>
      </c>
      <c r="BA19" s="9">
        <v>493.34504469257729</v>
      </c>
      <c r="BB19" s="9">
        <v>493.01447658180422</v>
      </c>
      <c r="BC19" s="9">
        <v>481.97612415621734</v>
      </c>
      <c r="BD19" s="9">
        <v>485.83235054153175</v>
      </c>
      <c r="BF19" s="8">
        <v>15</v>
      </c>
      <c r="BG19" s="8">
        <f>[4]攻城值!AQ19</f>
        <v>8.778415690557996E-2</v>
      </c>
      <c r="BH19" s="8">
        <f>[4]攻城值!AR19</f>
        <v>0.91221584309442016</v>
      </c>
      <c r="BL19" s="8">
        <v>15</v>
      </c>
      <c r="BM19" s="10">
        <f>'[1]功能-战损相关'!H25</f>
        <v>0.17499999999999999</v>
      </c>
      <c r="BN19" s="10">
        <f>'[1]功能-战损相关'!I25</f>
        <v>0.17499999999999999</v>
      </c>
      <c r="BO19" s="10">
        <f>'[1]功能-战损相关'!J25</f>
        <v>0.17499999999999999</v>
      </c>
      <c r="BP19" s="10">
        <f>'[1]功能-战损相关'!K25</f>
        <v>0.17499999999999999</v>
      </c>
      <c r="BQ19" s="10">
        <f>'[1]功能-战损相关'!L25</f>
        <v>0.17499999999999999</v>
      </c>
      <c r="BR19" s="10">
        <f>'[1]功能-战损相关'!M25</f>
        <v>0.125</v>
      </c>
      <c r="BS19" s="10">
        <f>'[1]功能-战损相关'!N25</f>
        <v>0.125</v>
      </c>
      <c r="BT19" s="10">
        <f>'[1]功能-战损相关'!O25</f>
        <v>0.125</v>
      </c>
      <c r="BU19" s="10">
        <f>'[1]功能-战损相关'!P25</f>
        <v>0.125</v>
      </c>
      <c r="BV19" s="10">
        <f>'[1]功能-战损相关'!Q25</f>
        <v>0.125</v>
      </c>
      <c r="BX19" s="8">
        <v>15</v>
      </c>
      <c r="BY19" s="10">
        <f>求节点($BL$5:$BL$364,BM$5:BM$364,节奏总纲!R18)</f>
        <v>0.17499999999999999</v>
      </c>
      <c r="BZ19" s="10">
        <f>求节点($BL$5:$BL$364,BN$5:BN$364,节奏总纲!S18)</f>
        <v>0.17499999999999999</v>
      </c>
      <c r="CA19" s="10">
        <f>求节点($BL$5:$BL$364,BO$5:BO$364,节奏总纲!T18)</f>
        <v>0.17499999999999999</v>
      </c>
      <c r="CB19" s="10">
        <f>求节点($BL$5:$BL$364,BP$5:BP$364,节奏总纲!U18)</f>
        <v>0.17499999999999999</v>
      </c>
      <c r="CC19" s="10">
        <f>求节点($BL$5:$BL$364,BQ$5:BQ$364,节奏总纲!V18)</f>
        <v>0.17499999999999999</v>
      </c>
      <c r="CD19" s="10">
        <f>求节点($BL$5:$BL$364,BR$5:BR$364,节奏总纲!R18)</f>
        <v>0.125</v>
      </c>
      <c r="CE19" s="10">
        <f>求节点($BL$5:$BL$364,BS$5:BS$364,节奏总纲!S18)</f>
        <v>0.125</v>
      </c>
      <c r="CF19" s="10">
        <f>求节点($BL$5:$BL$364,BT$5:BT$364,节奏总纲!T18)</f>
        <v>0.125</v>
      </c>
      <c r="CG19" s="10">
        <f>求节点($BL$5:$BL$364,BU$5:BU$364,节奏总纲!U18)</f>
        <v>0.125</v>
      </c>
      <c r="CH19" s="10">
        <f>求节点($BL$5:$BL$364,BV$5:BV$364,节奏总纲!V18)</f>
        <v>0.125</v>
      </c>
      <c r="CV19" s="3">
        <f>[2]兵营招募!S53</f>
        <v>16</v>
      </c>
      <c r="CW19" s="3">
        <f>[2]兵营招募!U53</f>
        <v>1800</v>
      </c>
      <c r="DB19" s="3">
        <v>15</v>
      </c>
      <c r="DC19" s="3">
        <f>'[1]功能-实力'!BF19</f>
        <v>189960</v>
      </c>
      <c r="DD19" s="3">
        <f>'[1]功能-实力'!BG19</f>
        <v>195240</v>
      </c>
      <c r="DE19" s="3">
        <f>'[1]功能-实力'!BH19</f>
        <v>204085</v>
      </c>
      <c r="DF19" s="3">
        <f>'[1]功能-实力'!BI19</f>
        <v>218170</v>
      </c>
      <c r="DG19" s="3">
        <f>'[1]功能-实力'!BJ19</f>
        <v>231020</v>
      </c>
    </row>
    <row r="20" spans="2:111" x14ac:dyDescent="0.2">
      <c r="B20" s="3">
        <v>16</v>
      </c>
      <c r="C20" s="3">
        <f>[1]服务器生态!W37</f>
        <v>697.57158738244539</v>
      </c>
      <c r="D20" s="3">
        <f>[1]服务器生态!X37</f>
        <v>426.63998701755457</v>
      </c>
      <c r="E20" s="3">
        <f>[1]服务器生态!Y37</f>
        <v>43.061625600000006</v>
      </c>
      <c r="F20" s="3">
        <f>[1]服务器生态!Z37</f>
        <v>6.2815500000000011</v>
      </c>
      <c r="G20" s="3">
        <f>[1]服务器生态!AA37</f>
        <v>1.4452499999999999</v>
      </c>
      <c r="H20" s="3">
        <f>[1]服务器生态!AC37</f>
        <v>0.59367794670846419</v>
      </c>
      <c r="I20" s="3">
        <f>[1]服务器生态!AD37</f>
        <v>0.36309786129153582</v>
      </c>
      <c r="J20" s="3">
        <f>[1]服务器生态!AE37</f>
        <v>3.6648192000000003E-2</v>
      </c>
      <c r="K20" s="3">
        <f>[1]服务器生态!AF37</f>
        <v>5.3460000000000009E-3</v>
      </c>
      <c r="L20" s="3">
        <f>[1]服务器生态!AG37</f>
        <v>1.23E-3</v>
      </c>
      <c r="M20" s="3">
        <f>[3]基础信息!M19</f>
        <v>80.901098901098905</v>
      </c>
      <c r="Q20" s="3">
        <v>16</v>
      </c>
      <c r="R20" s="3">
        <f>[4]带兵数!D19</f>
        <v>2691.4845624513546</v>
      </c>
      <c r="S20" s="3">
        <f>[4]带兵数!E19</f>
        <v>2732.3953663630509</v>
      </c>
      <c r="T20" s="3">
        <f>[4]带兵数!F19</f>
        <v>2778.3269964511292</v>
      </c>
      <c r="U20" s="3">
        <f>[4]带兵数!G19</f>
        <v>2832.3055450854918</v>
      </c>
      <c r="V20" s="3">
        <f>[4]带兵数!H19</f>
        <v>2893.6396297114957</v>
      </c>
      <c r="X20" s="3">
        <v>16</v>
      </c>
      <c r="Y20" s="3">
        <f>求节点(节奏总纲!D$4:D$163,R$5:R$164,$X20)*6</f>
        <v>26147.309858570836</v>
      </c>
      <c r="Z20" s="3">
        <f>求节点(节奏总纲!E$4:E$163,S$5:S$164,$X20)*6</f>
        <v>27182.675225580788</v>
      </c>
      <c r="AA20" s="3">
        <f>求节点(节奏总纲!F$4:F$163,T$5:T$164,$X20)*6</f>
        <v>28544.949061947511</v>
      </c>
      <c r="AB20" s="3">
        <f>求节点(节奏总纲!G$4:G$163,U$5:U$164,$X20)*6</f>
        <v>30561.240704122662</v>
      </c>
      <c r="AC20" s="3">
        <f>求节点(节奏总纲!H$4:H$163,V$5:V$164,$X20)*6</f>
        <v>34230.812658020935</v>
      </c>
      <c r="AG20" s="3">
        <v>16</v>
      </c>
      <c r="AH20" s="14">
        <v>1</v>
      </c>
      <c r="AI20" s="14">
        <v>1.2332232327267847</v>
      </c>
      <c r="AJ20" s="14">
        <v>1.7347282403366682</v>
      </c>
      <c r="AK20" s="14">
        <v>3.1358814313710828</v>
      </c>
      <c r="AL20" s="14">
        <v>7.2222428287465581</v>
      </c>
      <c r="AM20" s="14">
        <f t="shared" si="0"/>
        <v>111.87286269710584</v>
      </c>
      <c r="AR20" s="8">
        <v>16</v>
      </c>
      <c r="AS20" s="9">
        <v>49.905823116631595</v>
      </c>
      <c r="AT20" s="9">
        <v>49.5967743946658</v>
      </c>
      <c r="AU20" s="9">
        <v>49.220632163229972</v>
      </c>
      <c r="AV20" s="9">
        <v>49.207837688020049</v>
      </c>
      <c r="AW20" s="9">
        <v>47.999999999999993</v>
      </c>
      <c r="AY20" s="8">
        <v>16</v>
      </c>
      <c r="AZ20" s="9">
        <v>501.17394423761488</v>
      </c>
      <c r="BA20" s="9">
        <v>500.84685181411044</v>
      </c>
      <c r="BB20" s="9">
        <v>500.34854804843269</v>
      </c>
      <c r="BC20" s="9">
        <v>500.10700629389004</v>
      </c>
      <c r="BD20" s="9">
        <v>491.96323272306972</v>
      </c>
      <c r="BF20" s="8">
        <v>16</v>
      </c>
      <c r="BG20" s="8">
        <f>[4]攻城值!AQ20</f>
        <v>9.0560071468838751E-2</v>
      </c>
      <c r="BH20" s="8">
        <f>[4]攻城值!AR20</f>
        <v>0.90943992853116129</v>
      </c>
      <c r="BL20" s="8">
        <v>16</v>
      </c>
      <c r="BM20" s="10">
        <f>'[1]功能-战损相关'!H26</f>
        <v>0.17499999999999999</v>
      </c>
      <c r="BN20" s="10">
        <f>'[1]功能-战损相关'!I26</f>
        <v>0.17499999999999999</v>
      </c>
      <c r="BO20" s="10">
        <f>'[1]功能-战损相关'!J26</f>
        <v>0.17499999999999999</v>
      </c>
      <c r="BP20" s="10">
        <f>'[1]功能-战损相关'!K26</f>
        <v>0.17499999999999999</v>
      </c>
      <c r="BQ20" s="10">
        <f>'[1]功能-战损相关'!L26</f>
        <v>0.17499999999999999</v>
      </c>
      <c r="BR20" s="10">
        <f>'[1]功能-战损相关'!M26</f>
        <v>0.125</v>
      </c>
      <c r="BS20" s="10">
        <f>'[1]功能-战损相关'!N26</f>
        <v>0.125</v>
      </c>
      <c r="BT20" s="10">
        <f>'[1]功能-战损相关'!O26</f>
        <v>0.125</v>
      </c>
      <c r="BU20" s="10">
        <f>'[1]功能-战损相关'!P26</f>
        <v>0.125</v>
      </c>
      <c r="BV20" s="10">
        <f>'[1]功能-战损相关'!Q26</f>
        <v>0.125</v>
      </c>
      <c r="BX20" s="8">
        <v>16</v>
      </c>
      <c r="BY20" s="10">
        <f>求节点($BL$5:$BL$364,BM$5:BM$364,节奏总纲!R19)</f>
        <v>0.17499999999999999</v>
      </c>
      <c r="BZ20" s="10">
        <f>求节点($BL$5:$BL$364,BN$5:BN$364,节奏总纲!S19)</f>
        <v>0.17499999999999999</v>
      </c>
      <c r="CA20" s="10">
        <f>求节点($BL$5:$BL$364,BO$5:BO$364,节奏总纲!T19)</f>
        <v>0.17499999999999999</v>
      </c>
      <c r="CB20" s="10">
        <f>求节点($BL$5:$BL$364,BP$5:BP$364,节奏总纲!U19)</f>
        <v>0.17499999999999999</v>
      </c>
      <c r="CC20" s="10">
        <f>求节点($BL$5:$BL$364,BQ$5:BQ$364,节奏总纲!V19)</f>
        <v>0.17499999999999999</v>
      </c>
      <c r="CD20" s="10">
        <f>求节点($BL$5:$BL$364,BR$5:BR$364,节奏总纲!R19)</f>
        <v>0.125</v>
      </c>
      <c r="CE20" s="10">
        <f>求节点($BL$5:$BL$364,BS$5:BS$364,节奏总纲!S19)</f>
        <v>0.125</v>
      </c>
      <c r="CF20" s="10">
        <f>求节点($BL$5:$BL$364,BT$5:BT$364,节奏总纲!T19)</f>
        <v>0.125</v>
      </c>
      <c r="CG20" s="10">
        <f>求节点($BL$5:$BL$364,BU$5:BU$364,节奏总纲!U19)</f>
        <v>0.125</v>
      </c>
      <c r="CH20" s="10">
        <f>求节点($BL$5:$BL$364,BV$5:BV$364,节奏总纲!V19)</f>
        <v>0.125</v>
      </c>
      <c r="CV20" s="3">
        <f>[2]兵营招募!S54</f>
        <v>17</v>
      </c>
      <c r="CW20" s="3">
        <f>[2]兵营招募!U54</f>
        <v>2100</v>
      </c>
      <c r="DB20" s="3">
        <v>16</v>
      </c>
      <c r="DC20" s="3">
        <f>'[1]功能-实力'!BF20</f>
        <v>216112.8</v>
      </c>
      <c r="DD20" s="3">
        <f>'[1]功能-实力'!BG20</f>
        <v>222080.59999999998</v>
      </c>
      <c r="DE20" s="3">
        <f>'[1]功能-实力'!BH20</f>
        <v>231901.5</v>
      </c>
      <c r="DF20" s="3">
        <f>'[1]功能-实力'!BI20</f>
        <v>250817.2</v>
      </c>
      <c r="DG20" s="3">
        <f>'[1]功能-实力'!BJ20</f>
        <v>263913.5</v>
      </c>
    </row>
    <row r="21" spans="2:111" x14ac:dyDescent="0.2">
      <c r="B21" s="3">
        <v>17</v>
      </c>
      <c r="C21" s="3">
        <f>[1]服务器生态!W38</f>
        <v>678.05826841692817</v>
      </c>
      <c r="D21" s="3">
        <f>[1]服务器生态!X38</f>
        <v>422.12616038307186</v>
      </c>
      <c r="E21" s="3">
        <f>[1]服务器生态!Y38</f>
        <v>42.197971199999998</v>
      </c>
      <c r="F21" s="3">
        <f>[1]服务器生态!Z38</f>
        <v>6.1858500000000012</v>
      </c>
      <c r="G21" s="3">
        <f>[1]服务器生态!AA38</f>
        <v>1.4317499999999999</v>
      </c>
      <c r="H21" s="3">
        <f>[1]服务器生态!AC38</f>
        <v>0.58961588557993749</v>
      </c>
      <c r="I21" s="3">
        <f>[1]服务器生态!AD38</f>
        <v>0.36706622642006248</v>
      </c>
      <c r="J21" s="3">
        <f>[1]服务器生态!AE38</f>
        <v>3.6693888000000001E-2</v>
      </c>
      <c r="K21" s="3">
        <f>[1]服务器生态!AF38</f>
        <v>5.379000000000001E-3</v>
      </c>
      <c r="L21" s="3">
        <f>[1]服务器生态!AG38</f>
        <v>1.2449999999999998E-3</v>
      </c>
      <c r="M21" s="3">
        <f>[3]基础信息!M20</f>
        <v>81.450549450549445</v>
      </c>
      <c r="Q21" s="3">
        <v>17</v>
      </c>
      <c r="R21" s="3">
        <f>[4]带兵数!D20</f>
        <v>2763.9606019664152</v>
      </c>
      <c r="S21" s="3">
        <f>[4]带兵数!E20</f>
        <v>2805.0302066190816</v>
      </c>
      <c r="T21" s="3">
        <f>[4]带兵数!F20</f>
        <v>2851.5846584296787</v>
      </c>
      <c r="U21" s="3">
        <f>[4]带兵数!G20</f>
        <v>2906.4198848718197</v>
      </c>
      <c r="V21" s="3">
        <f>[4]带兵数!H20</f>
        <v>2963.8393226762068</v>
      </c>
      <c r="X21" s="3">
        <v>17</v>
      </c>
      <c r="Y21" s="3">
        <f>求节点(节奏总纲!D$4:D$163,R$5:R$164,$X21)*6</f>
        <v>26470.483276192768</v>
      </c>
      <c r="Z21" s="3">
        <f>求节点(节奏总纲!E$4:E$163,S$5:S$164,$X21)*6</f>
        <v>27499.673918890901</v>
      </c>
      <c r="AA21" s="3">
        <f>求节点(节奏总纲!F$4:F$163,T$5:T$164,$X21)*6</f>
        <v>28874.546140220271</v>
      </c>
      <c r="AB21" s="3">
        <f>求节点(节奏总纲!G$4:G$163,U$5:U$164,$X21)*6</f>
        <v>30888.028459444235</v>
      </c>
      <c r="AC21" s="3">
        <f>求节点(节奏总纲!H$4:H$163,V$5:V$164,$X21)*6</f>
        <v>34587.933621543409</v>
      </c>
      <c r="AG21" s="3">
        <v>17</v>
      </c>
      <c r="AH21" s="14">
        <v>1</v>
      </c>
      <c r="AI21" s="14">
        <v>1.2307239954811984</v>
      </c>
      <c r="AJ21" s="14">
        <v>1.7285180477815596</v>
      </c>
      <c r="AK21" s="14">
        <v>3.1989551802032059</v>
      </c>
      <c r="AL21" s="14">
        <v>7.1989771112452985</v>
      </c>
      <c r="AM21" s="14">
        <f t="shared" si="0"/>
        <v>113.11123394415104</v>
      </c>
      <c r="AR21" s="8">
        <v>17</v>
      </c>
      <c r="AS21" s="9">
        <v>52.339287008242074</v>
      </c>
      <c r="AT21" s="9">
        <v>51.992607104710672</v>
      </c>
      <c r="AU21" s="9">
        <v>51.557509462684664</v>
      </c>
      <c r="AV21" s="9">
        <v>51.37921539398004</v>
      </c>
      <c r="AW21" s="9">
        <v>49.999999999999993</v>
      </c>
      <c r="AY21" s="8">
        <v>17</v>
      </c>
      <c r="AZ21" s="9">
        <v>508.88020421387472</v>
      </c>
      <c r="BA21" s="9">
        <v>508.47099833714424</v>
      </c>
      <c r="BB21" s="9">
        <v>507.72075056375849</v>
      </c>
      <c r="BC21" s="9">
        <v>507.30501321323322</v>
      </c>
      <c r="BD21" s="9">
        <v>498.09411490460775</v>
      </c>
      <c r="BF21" s="8">
        <v>17</v>
      </c>
      <c r="BG21" s="8">
        <f>[4]攻城值!AQ21</f>
        <v>9.3259923838830971E-2</v>
      </c>
      <c r="BH21" s="8">
        <f>[4]攻城值!AR21</f>
        <v>0.90674007616116914</v>
      </c>
      <c r="BL21" s="8">
        <v>17</v>
      </c>
      <c r="BM21" s="10">
        <f>'[1]功能-战损相关'!H27</f>
        <v>0.17499999999999999</v>
      </c>
      <c r="BN21" s="10">
        <f>'[1]功能-战损相关'!I27</f>
        <v>0.17499999999999999</v>
      </c>
      <c r="BO21" s="10">
        <f>'[1]功能-战损相关'!J27</f>
        <v>0.17499999999999999</v>
      </c>
      <c r="BP21" s="10">
        <f>'[1]功能-战损相关'!K27</f>
        <v>0.17499999999999999</v>
      </c>
      <c r="BQ21" s="10">
        <f>'[1]功能-战损相关'!L27</f>
        <v>0.17499999999999999</v>
      </c>
      <c r="BR21" s="10">
        <f>'[1]功能-战损相关'!M27</f>
        <v>0.125</v>
      </c>
      <c r="BS21" s="10">
        <f>'[1]功能-战损相关'!N27</f>
        <v>0.125</v>
      </c>
      <c r="BT21" s="10">
        <f>'[1]功能-战损相关'!O27</f>
        <v>0.125</v>
      </c>
      <c r="BU21" s="10">
        <f>'[1]功能-战损相关'!P27</f>
        <v>0.125</v>
      </c>
      <c r="BV21" s="10">
        <f>'[1]功能-战损相关'!Q27</f>
        <v>0.125</v>
      </c>
      <c r="BX21" s="8">
        <v>17</v>
      </c>
      <c r="BY21" s="10">
        <f>求节点($BL$5:$BL$364,BM$5:BM$364,节奏总纲!R20)</f>
        <v>0.17499999999999999</v>
      </c>
      <c r="BZ21" s="10">
        <f>求节点($BL$5:$BL$364,BN$5:BN$364,节奏总纲!S20)</f>
        <v>0.17499999999999999</v>
      </c>
      <c r="CA21" s="10">
        <f>求节点($BL$5:$BL$364,BO$5:BO$364,节奏总纲!T20)</f>
        <v>0.17499999999999999</v>
      </c>
      <c r="CB21" s="10">
        <f>求节点($BL$5:$BL$364,BP$5:BP$364,节奏总纲!U20)</f>
        <v>0.17499999999999999</v>
      </c>
      <c r="CC21" s="10">
        <f>求节点($BL$5:$BL$364,BQ$5:BQ$364,节奏总纲!V20)</f>
        <v>0.17499999999999999</v>
      </c>
      <c r="CD21" s="10">
        <f>求节点($BL$5:$BL$364,BR$5:BR$364,节奏总纲!R20)</f>
        <v>0.125</v>
      </c>
      <c r="CE21" s="10">
        <f>求节点($BL$5:$BL$364,BS$5:BS$364,节奏总纲!S20)</f>
        <v>0.125</v>
      </c>
      <c r="CF21" s="10">
        <f>求节点($BL$5:$BL$364,BT$5:BT$364,节奏总纲!T20)</f>
        <v>0.125</v>
      </c>
      <c r="CG21" s="10">
        <f>求节点($BL$5:$BL$364,BU$5:BU$364,节奏总纲!U20)</f>
        <v>0.125</v>
      </c>
      <c r="CH21" s="10">
        <f>求节点($BL$5:$BL$364,BV$5:BV$364,节奏总纲!V20)</f>
        <v>0.125</v>
      </c>
      <c r="CV21" s="3">
        <f>[2]兵营招募!S55</f>
        <v>18</v>
      </c>
      <c r="CW21" s="3">
        <f>[2]兵营招募!U55</f>
        <v>2100</v>
      </c>
      <c r="DB21" s="3">
        <v>17</v>
      </c>
      <c r="DC21" s="3">
        <f>'[1]功能-实力'!BF21</f>
        <v>244473.59999999998</v>
      </c>
      <c r="DD21" s="3">
        <f>'[1]功能-实力'!BG21</f>
        <v>251126.39999999997</v>
      </c>
      <c r="DE21" s="3">
        <f>'[1]功能-实力'!BH21</f>
        <v>263866.40000000002</v>
      </c>
      <c r="DF21" s="3">
        <f>'[1]功能-实力'!BI21</f>
        <v>283981.59999999998</v>
      </c>
      <c r="DG21" s="3">
        <f>'[1]功能-实力'!BJ21</f>
        <v>299112.8</v>
      </c>
    </row>
    <row r="22" spans="2:111" x14ac:dyDescent="0.2">
      <c r="B22" s="3">
        <v>18</v>
      </c>
      <c r="C22" s="3">
        <f>[1]服务器生态!W39</f>
        <v>658.74805250783731</v>
      </c>
      <c r="D22" s="3">
        <f>[1]服务器生态!X39</f>
        <v>417.4139154921628</v>
      </c>
      <c r="E22" s="3">
        <f>[1]服务器生态!Y39</f>
        <v>41.332031999999998</v>
      </c>
      <c r="F22" s="3">
        <f>[1]服务器生态!Z39</f>
        <v>6.0885000000000016</v>
      </c>
      <c r="G22" s="3">
        <f>[1]服务器生态!AA39</f>
        <v>1.4174999999999998</v>
      </c>
      <c r="H22" s="3">
        <f>[1]服务器生态!AC39</f>
        <v>0.58555382445141091</v>
      </c>
      <c r="I22" s="3">
        <f>[1]服务器生态!AD39</f>
        <v>0.37103459154858914</v>
      </c>
      <c r="J22" s="3">
        <f>[1]服务器生态!AE39</f>
        <v>3.6739583999999999E-2</v>
      </c>
      <c r="K22" s="3">
        <f>[1]服务器生态!AF39</f>
        <v>5.412000000000001E-3</v>
      </c>
      <c r="L22" s="3">
        <f>[1]服务器生态!AG39</f>
        <v>1.2599999999999998E-3</v>
      </c>
      <c r="M22" s="3">
        <f>[3]基础信息!M21</f>
        <v>82</v>
      </c>
      <c r="Q22" s="3">
        <v>18</v>
      </c>
      <c r="R22" s="3">
        <f>[4]带兵数!D21</f>
        <v>2837.1072726902107</v>
      </c>
      <c r="S22" s="3">
        <f>[4]带兵数!E21</f>
        <v>2879.0260811148701</v>
      </c>
      <c r="T22" s="3">
        <f>[4]带兵数!F21</f>
        <v>2928.9090226438066</v>
      </c>
      <c r="U22" s="3">
        <f>[4]带兵数!G21</f>
        <v>2984.0049562343138</v>
      </c>
      <c r="V22" s="3">
        <f>[4]带兵数!H21</f>
        <v>3042.8688718553117</v>
      </c>
      <c r="X22" s="3">
        <v>18</v>
      </c>
      <c r="Y22" s="3">
        <f>求节点(节奏总纲!D$4:D$163,R$5:R$164,$X22)*6</f>
        <v>26768.698841502621</v>
      </c>
      <c r="Z22" s="3">
        <f>求节点(节奏总纲!E$4:E$163,S$5:S$164,$X22)*6</f>
        <v>27799.581858886566</v>
      </c>
      <c r="AA22" s="3">
        <f>求节点(节奏总纲!F$4:F$163,T$5:T$164,$X22)*6</f>
        <v>29177.985009137868</v>
      </c>
      <c r="AB22" s="3">
        <f>求节点(节奏总纲!G$4:G$163,U$5:U$164,$X22)*6</f>
        <v>31197.337766345634</v>
      </c>
      <c r="AC22" s="3">
        <f>求节点(节奏总纲!H$4:H$163,V$5:V$164,$X22)*6</f>
        <v>34903.504505882287</v>
      </c>
      <c r="AG22" s="3">
        <v>18</v>
      </c>
      <c r="AH22" s="14">
        <v>1</v>
      </c>
      <c r="AI22" s="14">
        <v>1.2303356893600319</v>
      </c>
      <c r="AJ22" s="14">
        <v>1.7204134699757714</v>
      </c>
      <c r="AK22" s="14">
        <v>3.2397670521564605</v>
      </c>
      <c r="AL22" s="14">
        <v>7.1574467090700864</v>
      </c>
      <c r="AM22" s="14">
        <f t="shared" si="0"/>
        <v>114.36665552293513</v>
      </c>
      <c r="AR22" s="8">
        <v>18</v>
      </c>
      <c r="AS22" s="9">
        <v>54.802459931561593</v>
      </c>
      <c r="AT22" s="9">
        <v>54.428955388671532</v>
      </c>
      <c r="AU22" s="9">
        <v>53.943895069880362</v>
      </c>
      <c r="AV22" s="9">
        <v>53.583470939186682</v>
      </c>
      <c r="AW22" s="9">
        <v>51.999999999999993</v>
      </c>
      <c r="AY22" s="8">
        <v>18</v>
      </c>
      <c r="AZ22" s="9">
        <v>516.73044209787349</v>
      </c>
      <c r="BA22" s="9">
        <v>516.35897737469566</v>
      </c>
      <c r="BB22" s="9">
        <v>515.47177869972541</v>
      </c>
      <c r="BC22" s="9">
        <v>514.75418514943203</v>
      </c>
      <c r="BD22" s="9">
        <v>504.06770352589734</v>
      </c>
      <c r="BF22" s="8">
        <v>18</v>
      </c>
      <c r="BG22" s="8">
        <f>[4]攻城值!AQ22</f>
        <v>9.5886798007543503E-2</v>
      </c>
      <c r="BH22" s="8">
        <f>[4]攻城值!AR22</f>
        <v>0.90411320199245648</v>
      </c>
      <c r="BL22" s="8">
        <v>18</v>
      </c>
      <c r="BM22" s="10">
        <f>'[1]功能-战损相关'!H28</f>
        <v>0.17499999999999999</v>
      </c>
      <c r="BN22" s="10">
        <f>'[1]功能-战损相关'!I28</f>
        <v>0.17499999999999999</v>
      </c>
      <c r="BO22" s="10">
        <f>'[1]功能-战损相关'!J28</f>
        <v>0.17499999999999999</v>
      </c>
      <c r="BP22" s="10">
        <f>'[1]功能-战损相关'!K28</f>
        <v>0.17499999999999999</v>
      </c>
      <c r="BQ22" s="10">
        <f>'[1]功能-战损相关'!L28</f>
        <v>0.17499999999999999</v>
      </c>
      <c r="BR22" s="10">
        <f>'[1]功能-战损相关'!M28</f>
        <v>0.125</v>
      </c>
      <c r="BS22" s="10">
        <f>'[1]功能-战损相关'!N28</f>
        <v>0.125</v>
      </c>
      <c r="BT22" s="10">
        <f>'[1]功能-战损相关'!O28</f>
        <v>0.125</v>
      </c>
      <c r="BU22" s="10">
        <f>'[1]功能-战损相关'!P28</f>
        <v>0.125</v>
      </c>
      <c r="BV22" s="10">
        <f>'[1]功能-战损相关'!Q28</f>
        <v>0.125</v>
      </c>
      <c r="BX22" s="8">
        <v>18</v>
      </c>
      <c r="BY22" s="10">
        <f>求节点($BL$5:$BL$364,BM$5:BM$364,节奏总纲!R21)</f>
        <v>0.17499999999999999</v>
      </c>
      <c r="BZ22" s="10">
        <f>求节点($BL$5:$BL$364,BN$5:BN$364,节奏总纲!S21)</f>
        <v>0.17499999999999999</v>
      </c>
      <c r="CA22" s="10">
        <f>求节点($BL$5:$BL$364,BO$5:BO$364,节奏总纲!T21)</f>
        <v>0.17499999999999999</v>
      </c>
      <c r="CB22" s="10">
        <f>求节点($BL$5:$BL$364,BP$5:BP$364,节奏总纲!U21)</f>
        <v>0.17499999999999999</v>
      </c>
      <c r="CC22" s="10">
        <f>求节点($BL$5:$BL$364,BQ$5:BQ$364,节奏总纲!V21)</f>
        <v>0.17499999999999999</v>
      </c>
      <c r="CD22" s="10">
        <f>求节点($BL$5:$BL$364,BR$5:BR$364,节奏总纲!R21)</f>
        <v>0.125</v>
      </c>
      <c r="CE22" s="10">
        <f>求节点($BL$5:$BL$364,BS$5:BS$364,节奏总纲!S21)</f>
        <v>0.125</v>
      </c>
      <c r="CF22" s="10">
        <f>求节点($BL$5:$BL$364,BT$5:BT$364,节奏总纲!T21)</f>
        <v>0.125</v>
      </c>
      <c r="CG22" s="10">
        <f>求节点($BL$5:$BL$364,BU$5:BU$364,节奏总纲!U21)</f>
        <v>0.125</v>
      </c>
      <c r="CH22" s="10">
        <f>求节点($BL$5:$BL$364,BV$5:BV$364,节奏总纲!V21)</f>
        <v>0.125</v>
      </c>
      <c r="CV22" s="3">
        <f>[2]兵营招募!S56</f>
        <v>19</v>
      </c>
      <c r="CW22" s="3">
        <f>[2]兵营招募!U56</f>
        <v>2100</v>
      </c>
      <c r="DB22" s="3">
        <v>18</v>
      </c>
      <c r="DC22" s="3">
        <f>'[1]功能-实力'!BF22</f>
        <v>275299.90000000002</v>
      </c>
      <c r="DD22" s="3">
        <f>'[1]功能-实力'!BG22</f>
        <v>284149.90000000002</v>
      </c>
      <c r="DE22" s="3">
        <f>'[1]功能-实力'!BH22</f>
        <v>297607.80000000005</v>
      </c>
      <c r="DF22" s="3">
        <f>'[1]功能-实力'!BI22</f>
        <v>320216.59999999998</v>
      </c>
      <c r="DG22" s="3">
        <f>'[1]功能-实力'!BJ22</f>
        <v>337627.5</v>
      </c>
    </row>
    <row r="23" spans="2:111" x14ac:dyDescent="0.2">
      <c r="B23" s="3">
        <v>19</v>
      </c>
      <c r="C23" s="3">
        <f>[1]服务器生态!W40</f>
        <v>639.64093965517259</v>
      </c>
      <c r="D23" s="3">
        <f>[1]服务器生态!X40</f>
        <v>412.50325234482733</v>
      </c>
      <c r="E23" s="3">
        <f>[1]服务器生态!Y40</f>
        <v>40.463808000000007</v>
      </c>
      <c r="F23" s="3">
        <f>[1]服务器生态!Z40</f>
        <v>5.9895000000000014</v>
      </c>
      <c r="G23" s="3">
        <f>[1]服务器生态!AA40</f>
        <v>1.4024999999999999</v>
      </c>
      <c r="H23" s="3">
        <f>[1]服务器生态!AC40</f>
        <v>0.58149176332288421</v>
      </c>
      <c r="I23" s="3">
        <f>[1]服务器生态!AD40</f>
        <v>0.37500295667711575</v>
      </c>
      <c r="J23" s="3">
        <f>[1]服务器生态!AE40</f>
        <v>3.6785280000000004E-2</v>
      </c>
      <c r="K23" s="3">
        <f>[1]服务器生态!AF40</f>
        <v>5.4450000000000011E-3</v>
      </c>
      <c r="L23" s="3">
        <f>[1]服务器生态!AG40</f>
        <v>1.2749999999999999E-3</v>
      </c>
      <c r="M23" s="3">
        <f>[3]基础信息!M22</f>
        <v>82.476190476190482</v>
      </c>
      <c r="Q23" s="3">
        <v>19</v>
      </c>
      <c r="R23" s="3">
        <f>[4]带兵数!D22</f>
        <v>2907.2441911687642</v>
      </c>
      <c r="S23" s="3">
        <f>[4]带兵数!E22</f>
        <v>2952.4360525554048</v>
      </c>
      <c r="T23" s="3">
        <f>[4]带兵数!F22</f>
        <v>3001.5787914321945</v>
      </c>
      <c r="U23" s="3">
        <f>[4]带兵数!G22</f>
        <v>3058.1687348051519</v>
      </c>
      <c r="V23" s="3">
        <f>[4]带兵数!H22</f>
        <v>3117.2191841608897</v>
      </c>
      <c r="X23" s="3">
        <v>19</v>
      </c>
      <c r="Y23" s="3">
        <f>求节点(节奏总纲!D$4:D$163,R$5:R$164,$X23)*6</f>
        <v>27050.627046374069</v>
      </c>
      <c r="Z23" s="3">
        <f>求节点(节奏总纲!E$4:E$163,S$5:S$164,$X23)*6</f>
        <v>28092.854228978194</v>
      </c>
      <c r="AA23" s="3">
        <f>求节点(节奏总纲!F$4:F$163,T$5:T$164,$X23)*6</f>
        <v>29467.725576257581</v>
      </c>
      <c r="AB23" s="3">
        <f>求节点(节奏总纲!G$4:G$163,U$5:U$164,$X23)*6</f>
        <v>31491.923645460385</v>
      </c>
      <c r="AC23" s="3">
        <f>求节点(节奏总纲!H$4:H$163,V$5:V$164,$X23)*6</f>
        <v>35213.785611332991</v>
      </c>
      <c r="AG23" s="3">
        <v>19</v>
      </c>
      <c r="AH23" s="14">
        <v>1</v>
      </c>
      <c r="AI23" s="14">
        <v>1.2308312829365093</v>
      </c>
      <c r="AJ23" s="14">
        <v>1.7135798639992843</v>
      </c>
      <c r="AK23" s="14">
        <v>3.2818294581080285</v>
      </c>
      <c r="AL23" s="14">
        <v>7.1151731205033304</v>
      </c>
      <c r="AM23" s="14">
        <f t="shared" si="0"/>
        <v>115.58677597232746</v>
      </c>
      <c r="AR23" s="8">
        <v>19</v>
      </c>
      <c r="AS23" s="9">
        <v>57.304831520319503</v>
      </c>
      <c r="AT23" s="9">
        <v>56.885376710884785</v>
      </c>
      <c r="AU23" s="9">
        <v>56.351883348762399</v>
      </c>
      <c r="AV23" s="9">
        <v>55.800939332933204</v>
      </c>
      <c r="AW23" s="9">
        <v>53.999999999999993</v>
      </c>
      <c r="AY23" s="8">
        <v>19</v>
      </c>
      <c r="AZ23" s="9">
        <v>524.80333682311311</v>
      </c>
      <c r="BA23" s="9">
        <v>524.30365495792546</v>
      </c>
      <c r="BB23" s="9">
        <v>523.33001239421935</v>
      </c>
      <c r="BC23" s="9">
        <v>522.21030905202338</v>
      </c>
      <c r="BD23" s="9">
        <v>509.97033743503778</v>
      </c>
      <c r="BF23" s="8">
        <v>19</v>
      </c>
      <c r="BG23" s="8">
        <f>[4]攻城值!AQ23</f>
        <v>9.8443613466888777E-2</v>
      </c>
      <c r="BH23" s="8">
        <f>[4]攻城值!AR23</f>
        <v>0.90155638653311121</v>
      </c>
      <c r="BL23" s="8">
        <v>19</v>
      </c>
      <c r="BM23" s="10">
        <f>'[1]功能-战损相关'!H29</f>
        <v>0.17499999999999999</v>
      </c>
      <c r="BN23" s="10">
        <f>'[1]功能-战损相关'!I29</f>
        <v>0.17499999999999999</v>
      </c>
      <c r="BO23" s="10">
        <f>'[1]功能-战损相关'!J29</f>
        <v>0.17499999999999999</v>
      </c>
      <c r="BP23" s="10">
        <f>'[1]功能-战损相关'!K29</f>
        <v>0.17499999999999999</v>
      </c>
      <c r="BQ23" s="10">
        <f>'[1]功能-战损相关'!L29</f>
        <v>0.17499999999999999</v>
      </c>
      <c r="BR23" s="10">
        <f>'[1]功能-战损相关'!M29</f>
        <v>0.125</v>
      </c>
      <c r="BS23" s="10">
        <f>'[1]功能-战损相关'!N29</f>
        <v>0.125</v>
      </c>
      <c r="BT23" s="10">
        <f>'[1]功能-战损相关'!O29</f>
        <v>0.125</v>
      </c>
      <c r="BU23" s="10">
        <f>'[1]功能-战损相关'!P29</f>
        <v>0.125</v>
      </c>
      <c r="BV23" s="10">
        <f>'[1]功能-战损相关'!Q29</f>
        <v>0.125</v>
      </c>
      <c r="BX23" s="8">
        <v>19</v>
      </c>
      <c r="BY23" s="10">
        <f>求节点($BL$5:$BL$364,BM$5:BM$364,节奏总纲!R22)</f>
        <v>0.17499999999999999</v>
      </c>
      <c r="BZ23" s="10">
        <f>求节点($BL$5:$BL$364,BN$5:BN$364,节奏总纲!S22)</f>
        <v>0.17499999999999999</v>
      </c>
      <c r="CA23" s="10">
        <f>求节点($BL$5:$BL$364,BO$5:BO$364,节奏总纲!T22)</f>
        <v>0.17499999999999999</v>
      </c>
      <c r="CB23" s="10">
        <f>求节点($BL$5:$BL$364,BP$5:BP$364,节奏总纲!U22)</f>
        <v>0.17499999999999999</v>
      </c>
      <c r="CC23" s="10">
        <f>求节点($BL$5:$BL$364,BQ$5:BQ$364,节奏总纲!V22)</f>
        <v>0.17499999999999999</v>
      </c>
      <c r="CD23" s="10">
        <f>求节点($BL$5:$BL$364,BR$5:BR$364,节奏总纲!R22)</f>
        <v>0.125</v>
      </c>
      <c r="CE23" s="10">
        <f>求节点($BL$5:$BL$364,BS$5:BS$364,节奏总纲!S22)</f>
        <v>0.125</v>
      </c>
      <c r="CF23" s="10">
        <f>求节点($BL$5:$BL$364,BT$5:BT$364,节奏总纲!T22)</f>
        <v>0.125</v>
      </c>
      <c r="CG23" s="10">
        <f>求节点($BL$5:$BL$364,BU$5:BU$364,节奏总纲!U22)</f>
        <v>0.125</v>
      </c>
      <c r="CH23" s="10">
        <f>求节点($BL$5:$BL$364,BV$5:BV$364,节奏总纲!V22)</f>
        <v>0.125</v>
      </c>
      <c r="CV23" s="3">
        <f>[2]兵营招募!S57</f>
        <v>20</v>
      </c>
      <c r="CW23" s="3">
        <f>[2]兵营招募!U57</f>
        <v>2100</v>
      </c>
      <c r="DB23" s="3">
        <v>19</v>
      </c>
      <c r="DC23" s="3">
        <f>'[1]功能-实力'!BF23</f>
        <v>300126</v>
      </c>
      <c r="DD23" s="3">
        <f>'[1]功能-实力'!BG23</f>
        <v>308568</v>
      </c>
      <c r="DE23" s="3">
        <f>'[1]功能-实力'!BH23</f>
        <v>323238</v>
      </c>
      <c r="DF23" s="3">
        <f>'[1]功能-实力'!BI23</f>
        <v>347562</v>
      </c>
      <c r="DG23" s="3">
        <f>'[1]功能-实力'!BJ23</f>
        <v>366954</v>
      </c>
    </row>
    <row r="24" spans="2:111" x14ac:dyDescent="0.2">
      <c r="B24" s="3">
        <v>20</v>
      </c>
      <c r="C24" s="3">
        <f>[1]服务器生态!W41</f>
        <v>620.73692985893445</v>
      </c>
      <c r="D24" s="3">
        <f>[1]服务器生态!X41</f>
        <v>407.39417094106557</v>
      </c>
      <c r="E24" s="3">
        <f>[1]服务器生态!Y41</f>
        <v>39.593299200000004</v>
      </c>
      <c r="F24" s="3">
        <f>[1]服务器生态!Z41</f>
        <v>5.8888500000000015</v>
      </c>
      <c r="G24" s="3">
        <f>[1]服务器生态!AA41</f>
        <v>1.3867499999999999</v>
      </c>
      <c r="H24" s="3">
        <f>[1]服务器生态!AC41</f>
        <v>0.57742970219435763</v>
      </c>
      <c r="I24" s="3">
        <f>[1]服务器生态!AD41</f>
        <v>0.37897132180564241</v>
      </c>
      <c r="J24" s="3">
        <f>[1]服务器生态!AE41</f>
        <v>3.6830976000000001E-2</v>
      </c>
      <c r="K24" s="3">
        <f>[1]服务器生态!AF41</f>
        <v>5.4780000000000011E-3</v>
      </c>
      <c r="L24" s="3">
        <f>[1]服务器生态!AG41</f>
        <v>1.2899999999999999E-3</v>
      </c>
      <c r="M24" s="3">
        <f>[3]基础信息!M23</f>
        <v>82.952380952380949</v>
      </c>
      <c r="Q24" s="3">
        <v>20</v>
      </c>
      <c r="R24" s="3">
        <f>[4]带兵数!D23</f>
        <v>2978.8397947066123</v>
      </c>
      <c r="S24" s="3">
        <f>[4]带兵数!E23</f>
        <v>3022.0567635394318</v>
      </c>
      <c r="T24" s="3">
        <f>[4]带兵数!F23</f>
        <v>3072.1544339079664</v>
      </c>
      <c r="U24" s="3">
        <f>[4]带兵数!G23</f>
        <v>3128.4863983569076</v>
      </c>
      <c r="V24" s="3">
        <f>[4]带兵数!H23</f>
        <v>3190.4337291338857</v>
      </c>
      <c r="X24" s="3">
        <v>20</v>
      </c>
      <c r="Y24" s="3">
        <f>求节点(节奏总纲!D$4:D$163,R$5:R$164,$X24)*6</f>
        <v>27328.301217726279</v>
      </c>
      <c r="Z24" s="3">
        <f>求节点(节奏总纲!E$4:E$163,S$5:S$164,$X24)*6</f>
        <v>28361.07616738545</v>
      </c>
      <c r="AA24" s="3">
        <f>求节点(节奏总纲!F$4:F$163,T$5:T$164,$X24)*6</f>
        <v>29745.070277098421</v>
      </c>
      <c r="AB24" s="3">
        <f>求节点(节奏总纲!G$4:G$163,U$5:U$164,$X24)*6</f>
        <v>31765.158595197638</v>
      </c>
      <c r="AC24" s="3">
        <f>求节点(节奏总纲!H$4:H$163,V$5:V$164,$X24)*6</f>
        <v>35507.734033585795</v>
      </c>
      <c r="AG24" s="3">
        <v>20</v>
      </c>
      <c r="AH24" s="14">
        <v>1</v>
      </c>
      <c r="AI24" s="14">
        <v>1.23118065479745</v>
      </c>
      <c r="AJ24" s="14">
        <v>1.7082456527619572</v>
      </c>
      <c r="AK24" s="14">
        <v>3.3110085541652934</v>
      </c>
      <c r="AL24" s="14">
        <v>7.0702705796168956</v>
      </c>
      <c r="AM24" s="14">
        <f t="shared" si="0"/>
        <v>116.79723912285358</v>
      </c>
      <c r="AR24" s="8">
        <v>20</v>
      </c>
      <c r="AS24" s="9">
        <v>59.850000000000009</v>
      </c>
      <c r="AT24" s="9">
        <v>59.345649999999992</v>
      </c>
      <c r="AU24" s="9">
        <v>58.762581818181815</v>
      </c>
      <c r="AV24" s="9">
        <v>58.035600000000002</v>
      </c>
      <c r="AW24" s="9">
        <v>55.999999999999993</v>
      </c>
      <c r="AY24" s="8">
        <v>20</v>
      </c>
      <c r="AZ24" s="9">
        <v>533.11681300759801</v>
      </c>
      <c r="BA24" s="9">
        <v>532.47790555528513</v>
      </c>
      <c r="BB24" s="9">
        <v>531.3829522197899</v>
      </c>
      <c r="BC24" s="9">
        <v>529.74756421817983</v>
      </c>
      <c r="BD24" s="9">
        <v>515.87297134417827</v>
      </c>
      <c r="BF24" s="8">
        <v>20</v>
      </c>
      <c r="BG24" s="8">
        <f>[4]攻城值!AQ24</f>
        <v>0.10093313603240915</v>
      </c>
      <c r="BH24" s="8">
        <f>[4]攻城值!AR24</f>
        <v>0.89906686396759083</v>
      </c>
      <c r="BL24" s="8">
        <v>20</v>
      </c>
      <c r="BM24" s="10">
        <f>'[1]功能-战损相关'!H30</f>
        <v>0.17499999999999999</v>
      </c>
      <c r="BN24" s="10">
        <f>'[1]功能-战损相关'!I30</f>
        <v>0.17499999999999999</v>
      </c>
      <c r="BO24" s="10">
        <f>'[1]功能-战损相关'!J30</f>
        <v>0.17499999999999999</v>
      </c>
      <c r="BP24" s="10">
        <f>'[1]功能-战损相关'!K30</f>
        <v>0.17499999999999999</v>
      </c>
      <c r="BQ24" s="10">
        <f>'[1]功能-战损相关'!L30</f>
        <v>0.17499999999999999</v>
      </c>
      <c r="BR24" s="10">
        <f>'[1]功能-战损相关'!M30</f>
        <v>0.125</v>
      </c>
      <c r="BS24" s="10">
        <f>'[1]功能-战损相关'!N30</f>
        <v>0.125</v>
      </c>
      <c r="BT24" s="10">
        <f>'[1]功能-战损相关'!O30</f>
        <v>0.125</v>
      </c>
      <c r="BU24" s="10">
        <f>'[1]功能-战损相关'!P30</f>
        <v>0.125</v>
      </c>
      <c r="BV24" s="10">
        <f>'[1]功能-战损相关'!Q30</f>
        <v>0.125</v>
      </c>
      <c r="BX24" s="8">
        <v>20</v>
      </c>
      <c r="BY24" s="10">
        <f>求节点($BL$5:$BL$364,BM$5:BM$364,节奏总纲!R23)</f>
        <v>0.17499999999999999</v>
      </c>
      <c r="BZ24" s="10">
        <f>求节点($BL$5:$BL$364,BN$5:BN$364,节奏总纲!S23)</f>
        <v>0.17499999999999999</v>
      </c>
      <c r="CA24" s="10">
        <f>求节点($BL$5:$BL$364,BO$5:BO$364,节奏总纲!T23)</f>
        <v>0.17499999999999999</v>
      </c>
      <c r="CB24" s="10">
        <f>求节点($BL$5:$BL$364,BP$5:BP$364,节奏总纲!U23)</f>
        <v>0.17499999999999999</v>
      </c>
      <c r="CC24" s="10">
        <f>求节点($BL$5:$BL$364,BQ$5:BQ$364,节奏总纲!V23)</f>
        <v>0.17499999999999999</v>
      </c>
      <c r="CD24" s="10">
        <f>求节点($BL$5:$BL$364,BR$5:BR$364,节奏总纲!R23)</f>
        <v>0.125</v>
      </c>
      <c r="CE24" s="10">
        <f>求节点($BL$5:$BL$364,BS$5:BS$364,节奏总纲!S23)</f>
        <v>0.125</v>
      </c>
      <c r="CF24" s="10">
        <f>求节点($BL$5:$BL$364,BT$5:BT$364,节奏总纲!T23)</f>
        <v>0.125</v>
      </c>
      <c r="CG24" s="10">
        <f>求节点($BL$5:$BL$364,BU$5:BU$364,节奏总纲!U23)</f>
        <v>0.125</v>
      </c>
      <c r="CH24" s="10">
        <f>求节点($BL$5:$BL$364,BV$5:BV$364,节奏总纲!V23)</f>
        <v>0.125</v>
      </c>
      <c r="CV24" s="3">
        <f>[2]兵营招募!S58</f>
        <v>21</v>
      </c>
      <c r="CW24" s="3">
        <f>[2]兵营招募!U58</f>
        <v>2100</v>
      </c>
      <c r="DB24" s="3">
        <v>20</v>
      </c>
      <c r="DC24" s="3">
        <f>'[1]功能-实力'!BF24</f>
        <v>320172</v>
      </c>
      <c r="DD24" s="3">
        <f>'[1]功能-实力'!BG24</f>
        <v>328062</v>
      </c>
      <c r="DE24" s="3">
        <f>'[1]功能-实力'!BH24</f>
        <v>343884</v>
      </c>
      <c r="DF24" s="3">
        <f>'[1]功能-实力'!BI24</f>
        <v>368844</v>
      </c>
      <c r="DG24" s="3">
        <f>'[1]功能-实力'!BJ24</f>
        <v>389466</v>
      </c>
    </row>
    <row r="25" spans="2:111" x14ac:dyDescent="0.2">
      <c r="B25" s="3">
        <v>21</v>
      </c>
      <c r="C25" s="3">
        <f>[1]服务器生态!W42</f>
        <v>602.03602311912243</v>
      </c>
      <c r="D25" s="3">
        <f>[1]服务器生态!X42</f>
        <v>402.08667128087751</v>
      </c>
      <c r="E25" s="3">
        <f>[1]服务器生态!Y42</f>
        <v>38.720505599999996</v>
      </c>
      <c r="F25" s="3">
        <f>[1]服务器生态!Z42</f>
        <v>5.786550000000001</v>
      </c>
      <c r="G25" s="3">
        <f>[1]服务器生态!AA42</f>
        <v>1.37025</v>
      </c>
      <c r="H25" s="3">
        <f>[1]服务器生态!AC42</f>
        <v>0.57336764106583094</v>
      </c>
      <c r="I25" s="3">
        <f>[1]服务器生态!AD42</f>
        <v>0.38293968693416908</v>
      </c>
      <c r="J25" s="3">
        <f>[1]服务器生态!AE42</f>
        <v>3.6876671999999999E-2</v>
      </c>
      <c r="K25" s="3">
        <f>[1]服务器生态!AF42</f>
        <v>5.5110000000000011E-3</v>
      </c>
      <c r="L25" s="3">
        <f>[1]服务器生态!AG42</f>
        <v>1.305E-3</v>
      </c>
      <c r="M25" s="3">
        <f>[3]基础信息!M24</f>
        <v>83.428571428571431</v>
      </c>
      <c r="Q25" s="3">
        <v>21</v>
      </c>
      <c r="R25" s="3">
        <f>[4]带兵数!D24</f>
        <v>3047.3487155583607</v>
      </c>
      <c r="S25" s="3">
        <f>[4]带兵数!E24</f>
        <v>3092.6194772754434</v>
      </c>
      <c r="T25" s="3">
        <f>[4]带兵数!F24</f>
        <v>3143.0803528855713</v>
      </c>
      <c r="U25" s="3">
        <f>[4]带兵数!G24</f>
        <v>3202.4940477843729</v>
      </c>
      <c r="V25" s="3">
        <f>[4]带兵数!H24</f>
        <v>3264.1473862851608</v>
      </c>
      <c r="X25" s="3">
        <v>21</v>
      </c>
      <c r="Y25" s="3">
        <f>求节点(节奏总纲!D$4:D$163,R$5:R$164,$X25)*6</f>
        <v>27580.980128158262</v>
      </c>
      <c r="Z25" s="3">
        <f>求节点(节奏总纲!E$4:E$163,S$5:S$164,$X25)*6</f>
        <v>28619.999665142153</v>
      </c>
      <c r="AA25" s="3">
        <f>求节点(节奏总纲!F$4:F$163,T$5:T$164,$X25)*6</f>
        <v>30010.729479142297</v>
      </c>
      <c r="AB25" s="3">
        <f>求节点(节奏总纲!G$4:G$163,U$5:U$164,$X25)*6</f>
        <v>32034.696421412773</v>
      </c>
      <c r="AC25" s="3">
        <f>求节点(节奏总纲!H$4:H$163,V$5:V$164,$X25)*6</f>
        <v>35779.93564858126</v>
      </c>
      <c r="AG25" s="3">
        <v>21</v>
      </c>
      <c r="AH25" s="14">
        <v>1</v>
      </c>
      <c r="AI25" s="14">
        <v>1.231263162116162</v>
      </c>
      <c r="AJ25" s="14">
        <v>1.7102049165935038</v>
      </c>
      <c r="AK25" s="14">
        <v>3.3309230206100628</v>
      </c>
      <c r="AL25" s="14">
        <v>7.0215530359081173</v>
      </c>
      <c r="AM25" s="14">
        <f t="shared" si="0"/>
        <v>118.07915427224368</v>
      </c>
      <c r="AR25" s="8">
        <v>21</v>
      </c>
      <c r="AS25" s="9">
        <v>62.33440506892542</v>
      </c>
      <c r="AT25" s="9">
        <v>61.758478833931221</v>
      </c>
      <c r="AU25" s="9">
        <v>61.110661117189494</v>
      </c>
      <c r="AV25" s="9">
        <v>60.304378038064591</v>
      </c>
      <c r="AW25" s="9">
        <v>57.999999999999993</v>
      </c>
      <c r="AY25" s="8">
        <v>21</v>
      </c>
      <c r="AZ25" s="9">
        <v>541.98811956459917</v>
      </c>
      <c r="BA25" s="9">
        <v>541.01856948574004</v>
      </c>
      <c r="BB25" s="9">
        <v>539.59346946065796</v>
      </c>
      <c r="BC25" s="9">
        <v>537.51683987876106</v>
      </c>
      <c r="BD25" s="9">
        <v>521.77560525331864</v>
      </c>
      <c r="BF25" s="8">
        <v>21</v>
      </c>
      <c r="BG25" s="8">
        <f>[4]攻城值!AQ25</f>
        <v>0.1031475785330465</v>
      </c>
      <c r="BH25" s="8">
        <f>[4]攻城值!AR25</f>
        <v>0.89685242146695343</v>
      </c>
      <c r="BL25" s="8">
        <v>21</v>
      </c>
      <c r="BM25" s="10">
        <f>'[1]功能-战损相关'!H31</f>
        <v>0.17499999999999999</v>
      </c>
      <c r="BN25" s="10">
        <f>'[1]功能-战损相关'!I31</f>
        <v>0.17499999999999999</v>
      </c>
      <c r="BO25" s="10">
        <f>'[1]功能-战损相关'!J31</f>
        <v>0.17499999999999999</v>
      </c>
      <c r="BP25" s="10">
        <f>'[1]功能-战损相关'!K31</f>
        <v>0.17499999999999999</v>
      </c>
      <c r="BQ25" s="10">
        <f>'[1]功能-战损相关'!L31</f>
        <v>0.17499999999999999</v>
      </c>
      <c r="BR25" s="10">
        <f>'[1]功能-战损相关'!M31</f>
        <v>0.125</v>
      </c>
      <c r="BS25" s="10">
        <f>'[1]功能-战损相关'!N31</f>
        <v>0.125</v>
      </c>
      <c r="BT25" s="10">
        <f>'[1]功能-战损相关'!O31</f>
        <v>0.125</v>
      </c>
      <c r="BU25" s="10">
        <f>'[1]功能-战损相关'!P31</f>
        <v>0.125</v>
      </c>
      <c r="BV25" s="10">
        <f>'[1]功能-战损相关'!Q31</f>
        <v>0.125</v>
      </c>
      <c r="BX25" s="8">
        <v>21</v>
      </c>
      <c r="BY25" s="10">
        <f>求节点($BL$5:$BL$364,BM$5:BM$364,节奏总纲!R24)</f>
        <v>0.17499999999999999</v>
      </c>
      <c r="BZ25" s="10">
        <f>求节点($BL$5:$BL$364,BN$5:BN$364,节奏总纲!S24)</f>
        <v>0.17499999999999999</v>
      </c>
      <c r="CA25" s="10">
        <f>求节点($BL$5:$BL$364,BO$5:BO$364,节奏总纲!T24)</f>
        <v>0.17499999999999999</v>
      </c>
      <c r="CB25" s="10">
        <f>求节点($BL$5:$BL$364,BP$5:BP$364,节奏总纲!U24)</f>
        <v>0.17499999999999999</v>
      </c>
      <c r="CC25" s="10">
        <f>求节点($BL$5:$BL$364,BQ$5:BQ$364,节奏总纲!V24)</f>
        <v>0.17499999999999999</v>
      </c>
      <c r="CD25" s="10">
        <f>求节点($BL$5:$BL$364,BR$5:BR$364,节奏总纲!R24)</f>
        <v>0.125</v>
      </c>
      <c r="CE25" s="10">
        <f>求节点($BL$5:$BL$364,BS$5:BS$364,节奏总纲!S24)</f>
        <v>0.125</v>
      </c>
      <c r="CF25" s="10">
        <f>求节点($BL$5:$BL$364,BT$5:BT$364,节奏总纲!T24)</f>
        <v>0.125</v>
      </c>
      <c r="CG25" s="10">
        <f>求节点($BL$5:$BL$364,BU$5:BU$364,节奏总纲!U24)</f>
        <v>0.125</v>
      </c>
      <c r="CH25" s="10">
        <f>求节点($BL$5:$BL$364,BV$5:BV$364,节奏总纲!V24)</f>
        <v>0.125</v>
      </c>
      <c r="CV25" s="3">
        <f>[2]兵营招募!S59</f>
        <v>22</v>
      </c>
      <c r="CW25" s="3">
        <f>[2]兵营招募!U59</f>
        <v>2100</v>
      </c>
      <c r="DB25" s="3">
        <v>21</v>
      </c>
      <c r="DC25" s="3">
        <f>'[1]功能-实力'!BF25</f>
        <v>340254</v>
      </c>
      <c r="DD25" s="3">
        <f>'[1]功能-实力'!BG25</f>
        <v>348990</v>
      </c>
      <c r="DE25" s="3">
        <f>'[1]功能-实力'!BH25</f>
        <v>366372</v>
      </c>
      <c r="DF25" s="3">
        <f>'[1]功能-实力'!BI25</f>
        <v>393234</v>
      </c>
      <c r="DG25" s="3">
        <f>'[1]功能-实力'!BJ25</f>
        <v>415788</v>
      </c>
    </row>
    <row r="26" spans="2:111" x14ac:dyDescent="0.2">
      <c r="B26" s="3">
        <v>22</v>
      </c>
      <c r="C26" s="3">
        <f>[1]服务器生态!W43</f>
        <v>583.53821943573701</v>
      </c>
      <c r="D26" s="3">
        <f>[1]服务器生态!X43</f>
        <v>396.58075336426316</v>
      </c>
      <c r="E26" s="3">
        <f>[1]服务器生态!Y43</f>
        <v>37.845427199999996</v>
      </c>
      <c r="F26" s="3">
        <f>[1]服务器生态!Z43</f>
        <v>5.6826000000000016</v>
      </c>
      <c r="G26" s="3">
        <f>[1]服务器生态!AA43</f>
        <v>1.353</v>
      </c>
      <c r="H26" s="3">
        <f>[1]服务器生态!AC43</f>
        <v>0.56930557993730435</v>
      </c>
      <c r="I26" s="3">
        <f>[1]服务器生态!AD43</f>
        <v>0.38690805206269574</v>
      </c>
      <c r="J26" s="3">
        <f>[1]服务器生态!AE43</f>
        <v>3.6922367999999997E-2</v>
      </c>
      <c r="K26" s="3">
        <f>[1]服务器生态!AF43</f>
        <v>5.5440000000000012E-3</v>
      </c>
      <c r="L26" s="3">
        <f>[1]服务器生态!AG43</f>
        <v>1.32E-3</v>
      </c>
      <c r="M26" s="3">
        <f>[3]基础信息!M25</f>
        <v>83.904761904761898</v>
      </c>
      <c r="Q26" s="3">
        <v>22</v>
      </c>
      <c r="R26" s="3">
        <f>[4]带兵数!D25</f>
        <v>3117.4992861074707</v>
      </c>
      <c r="S26" s="3">
        <f>[4]带兵数!E25</f>
        <v>3162.2795653110925</v>
      </c>
      <c r="T26" s="3">
        <f>[4]带兵数!F25</f>
        <v>3215.6122636792888</v>
      </c>
      <c r="U26" s="3">
        <f>[4]带兵数!G25</f>
        <v>3273.736238230199</v>
      </c>
      <c r="V26" s="3">
        <f>[4]带兵数!H25</f>
        <v>3339.3055324260185</v>
      </c>
      <c r="X26" s="3">
        <v>22</v>
      </c>
      <c r="Y26" s="3">
        <f>求节点(节奏总纲!D$4:D$163,R$5:R$164,$X26)*6</f>
        <v>27826.337279047068</v>
      </c>
      <c r="Z26" s="3">
        <f>求节点(节奏总纲!E$4:E$163,S$5:S$164,$X26)*6</f>
        <v>28871.849933276113</v>
      </c>
      <c r="AA26" s="3">
        <f>求节点(节奏总纲!F$4:F$163,T$5:T$164,$X26)*6</f>
        <v>30262.044470179331</v>
      </c>
      <c r="AB26" s="3">
        <f>求节点(节奏总纲!G$4:G$163,U$5:U$164,$X26)*6</f>
        <v>32295.57996479272</v>
      </c>
      <c r="AC26" s="3">
        <f>求节点(节奏总纲!H$4:H$163,V$5:V$164,$X26)*6</f>
        <v>36044.985009119584</v>
      </c>
      <c r="AG26" s="3">
        <v>22</v>
      </c>
      <c r="AH26" s="14">
        <v>1</v>
      </c>
      <c r="AI26" s="14">
        <v>1.2291520095834612</v>
      </c>
      <c r="AJ26" s="14">
        <v>1.7268233833621711</v>
      </c>
      <c r="AK26" s="14">
        <v>3.3467075081066864</v>
      </c>
      <c r="AL26" s="14">
        <v>6.9663519617481073</v>
      </c>
      <c r="AM26" s="14">
        <f t="shared" si="0"/>
        <v>119.45248241415207</v>
      </c>
      <c r="AR26" s="8">
        <v>22</v>
      </c>
      <c r="AS26" s="9">
        <v>64.794793419988139</v>
      </c>
      <c r="AT26" s="9">
        <v>64.222777006919799</v>
      </c>
      <c r="AU26" s="9">
        <v>63.494831339372212</v>
      </c>
      <c r="AV26" s="9">
        <v>62.605986715895483</v>
      </c>
      <c r="AW26" s="9">
        <v>60</v>
      </c>
      <c r="AY26" s="8">
        <v>22</v>
      </c>
      <c r="AZ26" s="9">
        <v>550.60520952426066</v>
      </c>
      <c r="BA26" s="9">
        <v>549.88369721199285</v>
      </c>
      <c r="BB26" s="9">
        <v>548.01626738395885</v>
      </c>
      <c r="BC26" s="9">
        <v>545.49363422764952</v>
      </c>
      <c r="BD26" s="9">
        <v>527.67823916245914</v>
      </c>
      <c r="BF26" s="8">
        <v>22</v>
      </c>
      <c r="BG26" s="8">
        <f>[4]攻城值!AQ26</f>
        <v>0.1052889065810715</v>
      </c>
      <c r="BH26" s="8">
        <f>[4]攻城值!AR26</f>
        <v>0.89471109341892852</v>
      </c>
      <c r="BL26" s="8">
        <v>22</v>
      </c>
      <c r="BM26" s="10">
        <f>'[1]功能-战损相关'!H32</f>
        <v>0.17499999999999999</v>
      </c>
      <c r="BN26" s="10">
        <f>'[1]功能-战损相关'!I32</f>
        <v>0.17499999999999999</v>
      </c>
      <c r="BO26" s="10">
        <f>'[1]功能-战损相关'!J32</f>
        <v>0.17499999999999999</v>
      </c>
      <c r="BP26" s="10">
        <f>'[1]功能-战损相关'!K32</f>
        <v>0.17499999999999999</v>
      </c>
      <c r="BQ26" s="10">
        <f>'[1]功能-战损相关'!L32</f>
        <v>0.17499999999999999</v>
      </c>
      <c r="BR26" s="10">
        <f>'[1]功能-战损相关'!M32</f>
        <v>0.125</v>
      </c>
      <c r="BS26" s="10">
        <f>'[1]功能-战损相关'!N32</f>
        <v>0.125</v>
      </c>
      <c r="BT26" s="10">
        <f>'[1]功能-战损相关'!O32</f>
        <v>0.125</v>
      </c>
      <c r="BU26" s="10">
        <f>'[1]功能-战损相关'!P32</f>
        <v>0.125</v>
      </c>
      <c r="BV26" s="10">
        <f>'[1]功能-战损相关'!Q32</f>
        <v>0.125</v>
      </c>
      <c r="BX26" s="8">
        <v>22</v>
      </c>
      <c r="BY26" s="10">
        <f>求节点($BL$5:$BL$364,BM$5:BM$364,节奏总纲!R25)</f>
        <v>0.17499999999999999</v>
      </c>
      <c r="BZ26" s="10">
        <f>求节点($BL$5:$BL$364,BN$5:BN$364,节奏总纲!S25)</f>
        <v>0.17499999999999999</v>
      </c>
      <c r="CA26" s="10">
        <f>求节点($BL$5:$BL$364,BO$5:BO$364,节奏总纲!T25)</f>
        <v>0.17499999999999999</v>
      </c>
      <c r="CB26" s="10">
        <f>求节点($BL$5:$BL$364,BP$5:BP$364,节奏总纲!U25)</f>
        <v>0.17499999999999999</v>
      </c>
      <c r="CC26" s="10">
        <f>求节点($BL$5:$BL$364,BQ$5:BQ$364,节奏总纲!V25)</f>
        <v>0.17499999999999999</v>
      </c>
      <c r="CD26" s="10">
        <f>求节点($BL$5:$BL$364,BR$5:BR$364,节奏总纲!R25)</f>
        <v>0.125</v>
      </c>
      <c r="CE26" s="10">
        <f>求节点($BL$5:$BL$364,BS$5:BS$364,节奏总纲!S25)</f>
        <v>0.125</v>
      </c>
      <c r="CF26" s="10">
        <f>求节点($BL$5:$BL$364,BT$5:BT$364,节奏总纲!T25)</f>
        <v>0.125</v>
      </c>
      <c r="CG26" s="10">
        <f>求节点($BL$5:$BL$364,BU$5:BU$364,节奏总纲!U25)</f>
        <v>0.125</v>
      </c>
      <c r="CH26" s="10">
        <f>求节点($BL$5:$BL$364,BV$5:BV$364,节奏总纲!V25)</f>
        <v>0.125</v>
      </c>
      <c r="CV26" s="3">
        <f>[2]兵营招募!S60</f>
        <v>23</v>
      </c>
      <c r="CW26" s="3">
        <f>[2]兵营招募!U60</f>
        <v>2100</v>
      </c>
      <c r="DB26" s="3">
        <v>22</v>
      </c>
      <c r="DC26" s="3">
        <f>'[1]功能-实力'!BF26</f>
        <v>360984</v>
      </c>
      <c r="DD26" s="3">
        <f>'[1]功能-实力'!BG26</f>
        <v>370554</v>
      </c>
      <c r="DE26" s="3">
        <f>'[1]功能-实力'!BH26</f>
        <v>389394</v>
      </c>
      <c r="DF26" s="3">
        <f>'[1]功能-实力'!BI26</f>
        <v>418164</v>
      </c>
      <c r="DG26" s="3">
        <f>'[1]功能-实力'!BJ26</f>
        <v>444690</v>
      </c>
    </row>
    <row r="27" spans="2:111" x14ac:dyDescent="0.2">
      <c r="B27" s="3">
        <v>23</v>
      </c>
      <c r="C27" s="3">
        <f>[1]服务器生态!W44</f>
        <v>565.24351880877771</v>
      </c>
      <c r="D27" s="3">
        <f>[1]服务器生态!X44</f>
        <v>390.87641719122234</v>
      </c>
      <c r="E27" s="3">
        <f>[1]服务器生态!Y44</f>
        <v>36.968064000000005</v>
      </c>
      <c r="F27" s="3">
        <f>[1]服务器生态!Z44</f>
        <v>5.5770000000000008</v>
      </c>
      <c r="G27" s="3">
        <f>[1]服务器生态!AA44</f>
        <v>1.3349999999999997</v>
      </c>
      <c r="H27" s="3">
        <f>[1]服务器生态!AC44</f>
        <v>0.56524351880877766</v>
      </c>
      <c r="I27" s="3">
        <f>[1]服务器生态!AD44</f>
        <v>0.39087641719122235</v>
      </c>
      <c r="J27" s="3">
        <f>[1]服务器生态!AE44</f>
        <v>3.6968064000000002E-2</v>
      </c>
      <c r="K27" s="3">
        <f>[1]服务器生态!AF44</f>
        <v>5.5770000000000012E-3</v>
      </c>
      <c r="L27" s="3">
        <f>[1]服务器生态!AG44</f>
        <v>1.3349999999999998E-3</v>
      </c>
      <c r="M27" s="3">
        <f>[3]基础信息!M26</f>
        <v>84.333333333333329</v>
      </c>
      <c r="Q27" s="3">
        <v>23</v>
      </c>
      <c r="R27" s="3">
        <f>[4]带兵数!D26</f>
        <v>3184.9419791058081</v>
      </c>
      <c r="S27" s="3">
        <f>[4]带兵数!E26</f>
        <v>3231.2694466249868</v>
      </c>
      <c r="T27" s="3">
        <f>[4]带兵数!F26</f>
        <v>3282.9718771762273</v>
      </c>
      <c r="U27" s="3">
        <f>[4]带兵数!G26</f>
        <v>3344.0393983271229</v>
      </c>
      <c r="V27" s="3">
        <f>[4]带兵数!H26</f>
        <v>3405.0868314481486</v>
      </c>
      <c r="X27" s="3">
        <v>23</v>
      </c>
      <c r="Y27" s="3">
        <f>求节点(节奏总纲!D$4:D$163,R$5:R$164,$X27)*6</f>
        <v>28064.680390376016</v>
      </c>
      <c r="Z27" s="3">
        <f>求节点(节奏总纲!E$4:E$163,S$5:S$164,$X27)*6</f>
        <v>29110.242696148598</v>
      </c>
      <c r="AA27" s="3">
        <f>求节点(节奏总纲!F$4:F$163,T$5:T$164,$X27)*6</f>
        <v>30506.451156196184</v>
      </c>
      <c r="AB27" s="3">
        <f>求节点(节奏总纲!G$4:G$163,U$5:U$164,$X27)*6</f>
        <v>32534.277983757529</v>
      </c>
      <c r="AC27" s="3">
        <f>求节点(节奏总纲!H$4:H$163,V$5:V$164,$X27)*6</f>
        <v>36302.127620314015</v>
      </c>
      <c r="AG27" s="3">
        <v>23</v>
      </c>
      <c r="AH27" s="14">
        <v>1</v>
      </c>
      <c r="AI27" s="14">
        <v>1.2248598328637448</v>
      </c>
      <c r="AJ27" s="14">
        <v>1.758009148816454</v>
      </c>
      <c r="AK27" s="14">
        <v>3.3597939501148848</v>
      </c>
      <c r="AL27" s="14">
        <v>6.920717273845197</v>
      </c>
      <c r="AM27" s="14">
        <f t="shared" si="0"/>
        <v>120.85932387233973</v>
      </c>
      <c r="AR27" s="8">
        <v>23</v>
      </c>
      <c r="AS27" s="9">
        <v>67.295396908492307</v>
      </c>
      <c r="AT27" s="9">
        <v>66.713041912432814</v>
      </c>
      <c r="AU27" s="9">
        <v>65.89795294891367</v>
      </c>
      <c r="AV27" s="9">
        <v>64.917565619664543</v>
      </c>
      <c r="AW27" s="9">
        <v>63.649516740868229</v>
      </c>
      <c r="AY27" s="8">
        <v>23</v>
      </c>
      <c r="AZ27" s="9">
        <v>559.4419166249013</v>
      </c>
      <c r="BA27" s="9">
        <v>558.84229057422442</v>
      </c>
      <c r="BB27" s="9">
        <v>556.49606159091297</v>
      </c>
      <c r="BC27" s="9">
        <v>553.472192394285</v>
      </c>
      <c r="BD27" s="9">
        <v>547.77685021254615</v>
      </c>
      <c r="BF27" s="8">
        <v>23</v>
      </c>
      <c r="BG27" s="8">
        <f>[4]攻城值!AQ27</f>
        <v>0.10737416690430815</v>
      </c>
      <c r="BH27" s="8">
        <f>[4]攻城值!AR27</f>
        <v>0.89262583309569188</v>
      </c>
      <c r="BL27" s="8">
        <v>23</v>
      </c>
      <c r="BM27" s="10">
        <f>'[1]功能-战损相关'!H33</f>
        <v>0.17499999999999999</v>
      </c>
      <c r="BN27" s="10">
        <f>'[1]功能-战损相关'!I33</f>
        <v>0.17499999999999999</v>
      </c>
      <c r="BO27" s="10">
        <f>'[1]功能-战损相关'!J33</f>
        <v>0.17499999999999999</v>
      </c>
      <c r="BP27" s="10">
        <f>'[1]功能-战损相关'!K33</f>
        <v>0.17499999999999999</v>
      </c>
      <c r="BQ27" s="10">
        <f>'[1]功能-战损相关'!L33</f>
        <v>0.17499999999999999</v>
      </c>
      <c r="BR27" s="10">
        <f>'[1]功能-战损相关'!M33</f>
        <v>0.125</v>
      </c>
      <c r="BS27" s="10">
        <f>'[1]功能-战损相关'!N33</f>
        <v>0.125</v>
      </c>
      <c r="BT27" s="10">
        <f>'[1]功能-战损相关'!O33</f>
        <v>0.125</v>
      </c>
      <c r="BU27" s="10">
        <f>'[1]功能-战损相关'!P33</f>
        <v>0.125</v>
      </c>
      <c r="BV27" s="10">
        <f>'[1]功能-战损相关'!Q33</f>
        <v>0.125</v>
      </c>
      <c r="BX27" s="8">
        <v>23</v>
      </c>
      <c r="BY27" s="10">
        <f>求节点($BL$5:$BL$364,BM$5:BM$364,节奏总纲!R26)</f>
        <v>0.17499999999999999</v>
      </c>
      <c r="BZ27" s="10">
        <f>求节点($BL$5:$BL$364,BN$5:BN$364,节奏总纲!S26)</f>
        <v>0.17499999999999999</v>
      </c>
      <c r="CA27" s="10">
        <f>求节点($BL$5:$BL$364,BO$5:BO$364,节奏总纲!T26)</f>
        <v>0.17499999999999999</v>
      </c>
      <c r="CB27" s="10">
        <f>求节点($BL$5:$BL$364,BP$5:BP$364,节奏总纲!U26)</f>
        <v>0.17499999999999999</v>
      </c>
      <c r="CC27" s="10">
        <f>求节点($BL$5:$BL$364,BQ$5:BQ$364,节奏总纲!V26)</f>
        <v>0.17499999999999999</v>
      </c>
      <c r="CD27" s="10">
        <f>求节点($BL$5:$BL$364,BR$5:BR$364,节奏总纲!R26)</f>
        <v>0.125</v>
      </c>
      <c r="CE27" s="10">
        <f>求节点($BL$5:$BL$364,BS$5:BS$364,节奏总纲!S26)</f>
        <v>0.125</v>
      </c>
      <c r="CF27" s="10">
        <f>求节点($BL$5:$BL$364,BT$5:BT$364,节奏总纲!T26)</f>
        <v>0.125</v>
      </c>
      <c r="CG27" s="10">
        <f>求节点($BL$5:$BL$364,BU$5:BU$364,节奏总纲!U26)</f>
        <v>0.125</v>
      </c>
      <c r="CH27" s="10">
        <f>求节点($BL$5:$BL$364,BV$5:BV$364,节奏总纲!V26)</f>
        <v>0.125</v>
      </c>
      <c r="CV27" s="3">
        <f>[2]兵营招募!S61</f>
        <v>24</v>
      </c>
      <c r="CW27" s="3">
        <f>[2]兵营招募!U61</f>
        <v>2100</v>
      </c>
      <c r="DB27" s="3">
        <v>23</v>
      </c>
      <c r="DC27" s="3">
        <f>'[1]功能-实力'!BF27</f>
        <v>382188</v>
      </c>
      <c r="DD27" s="3">
        <f>'[1]功能-实力'!BG27</f>
        <v>392736</v>
      </c>
      <c r="DE27" s="3">
        <f>'[1]功能-实力'!BH27</f>
        <v>412692</v>
      </c>
      <c r="DF27" s="3">
        <f>'[1]功能-实力'!BI27</f>
        <v>444018</v>
      </c>
      <c r="DG27" s="3">
        <f>'[1]功能-实力'!BJ27</f>
        <v>473802</v>
      </c>
    </row>
    <row r="28" spans="2:111" x14ac:dyDescent="0.2">
      <c r="B28" s="3">
        <v>24</v>
      </c>
      <c r="C28" s="3">
        <f>[1]服务器生态!W45</f>
        <v>547.15192123824465</v>
      </c>
      <c r="D28" s="3">
        <f>[1]服务器生态!X45</f>
        <v>384.97366276175529</v>
      </c>
      <c r="E28" s="3">
        <f>[1]服务器生态!Y45</f>
        <v>36.088416000000002</v>
      </c>
      <c r="F28" s="3">
        <f>[1]服务器生态!Z45</f>
        <v>5.4697500000000012</v>
      </c>
      <c r="G28" s="3">
        <f>[1]服务器生态!AA45</f>
        <v>1.3162499999999999</v>
      </c>
      <c r="H28" s="3">
        <f>[1]服务器生态!AC45</f>
        <v>0.56118145768025096</v>
      </c>
      <c r="I28" s="3">
        <f>[1]服务器生态!AD45</f>
        <v>0.39484478231974901</v>
      </c>
      <c r="J28" s="3">
        <f>[1]服务器生态!AE45</f>
        <v>3.701376E-2</v>
      </c>
      <c r="K28" s="3">
        <f>[1]服务器生态!AF45</f>
        <v>5.6100000000000013E-3</v>
      </c>
      <c r="L28" s="3">
        <f>[1]服务器生态!AG45</f>
        <v>1.3499999999999999E-3</v>
      </c>
      <c r="M28" s="3">
        <f>[3]基础信息!M27</f>
        <v>84.75</v>
      </c>
      <c r="Q28" s="3">
        <v>24</v>
      </c>
      <c r="R28" s="3">
        <f>[4]带兵数!D27</f>
        <v>3253.7411459307195</v>
      </c>
      <c r="S28" s="3">
        <f>[4]带兵数!E27</f>
        <v>3299.9728534552714</v>
      </c>
      <c r="T28" s="3">
        <f>[4]带兵数!F27</f>
        <v>3354.3744575465457</v>
      </c>
      <c r="U28" s="3">
        <f>[4]带兵数!G27</f>
        <v>3413.2690473143757</v>
      </c>
      <c r="V28" s="3">
        <f>[4]带兵数!H27</f>
        <v>3477.5914438033142</v>
      </c>
      <c r="X28" s="3">
        <v>24</v>
      </c>
      <c r="Y28" s="3">
        <f>求节点(节奏总纲!D$4:D$163,R$5:R$164,$X28)*6</f>
        <v>28289.807048649869</v>
      </c>
      <c r="Z28" s="3">
        <f>求节点(节奏总纲!E$4:E$163,S$5:S$164,$X28)*6</f>
        <v>29337.313427001245</v>
      </c>
      <c r="AA28" s="3">
        <f>求节点(节奏总纲!F$4:F$163,T$5:T$164,$X28)*6</f>
        <v>30742.361179174208</v>
      </c>
      <c r="AB28" s="3">
        <f>求节点(节奏总纲!G$4:G$163,U$5:U$164,$X28)*6</f>
        <v>32769.222746320549</v>
      </c>
      <c r="AC28" s="3">
        <f>求节点(节奏总纲!H$4:H$163,V$5:V$164,$X28)*6</f>
        <v>36543.18070281564</v>
      </c>
      <c r="AG28" s="3">
        <v>24</v>
      </c>
      <c r="AH28" s="14">
        <v>1</v>
      </c>
      <c r="AI28" s="14">
        <v>1.219697939165771</v>
      </c>
      <c r="AJ28" s="14">
        <v>1.7769383980186984</v>
      </c>
      <c r="AK28" s="14">
        <v>3.3703421239587783</v>
      </c>
      <c r="AL28" s="14">
        <v>6.9032229564431509</v>
      </c>
      <c r="AM28" s="14">
        <f t="shared" si="0"/>
        <v>122.04702599513914</v>
      </c>
      <c r="AR28" s="8">
        <v>24</v>
      </c>
      <c r="AS28" s="9">
        <v>69.843233752631022</v>
      </c>
      <c r="AT28" s="9">
        <v>69.194798236382141</v>
      </c>
      <c r="AU28" s="9">
        <v>68.366590939474506</v>
      </c>
      <c r="AV28" s="9">
        <v>67.278830093691099</v>
      </c>
      <c r="AW28" s="9">
        <v>65.85231138865457</v>
      </c>
      <c r="AY28" s="8">
        <v>24</v>
      </c>
      <c r="AZ28" s="9">
        <v>568.54526227978533</v>
      </c>
      <c r="BA28" s="9">
        <v>567.60964185035664</v>
      </c>
      <c r="BB28" s="9">
        <v>565.41770535168644</v>
      </c>
      <c r="BC28" s="9">
        <v>561.78669263208087</v>
      </c>
      <c r="BD28" s="9">
        <v>555.09743579279836</v>
      </c>
      <c r="BF28" s="8">
        <v>24</v>
      </c>
      <c r="BG28" s="8">
        <f>[4]攻城值!AQ28</f>
        <v>0.10940553313022811</v>
      </c>
      <c r="BH28" s="8">
        <f>[4]攻城值!AR28</f>
        <v>0.89059446686977195</v>
      </c>
      <c r="BL28" s="8">
        <v>24</v>
      </c>
      <c r="BM28" s="10">
        <f>'[1]功能-战损相关'!H34</f>
        <v>0.17499999999999999</v>
      </c>
      <c r="BN28" s="10">
        <f>'[1]功能-战损相关'!I34</f>
        <v>0.17499999999999999</v>
      </c>
      <c r="BO28" s="10">
        <f>'[1]功能-战损相关'!J34</f>
        <v>0.17499999999999999</v>
      </c>
      <c r="BP28" s="10">
        <f>'[1]功能-战损相关'!K34</f>
        <v>0.17499999999999999</v>
      </c>
      <c r="BQ28" s="10">
        <f>'[1]功能-战损相关'!L34</f>
        <v>0.17499999999999999</v>
      </c>
      <c r="BR28" s="10">
        <f>'[1]功能-战损相关'!M34</f>
        <v>0.125</v>
      </c>
      <c r="BS28" s="10">
        <f>'[1]功能-战损相关'!N34</f>
        <v>0.125</v>
      </c>
      <c r="BT28" s="10">
        <f>'[1]功能-战损相关'!O34</f>
        <v>0.125</v>
      </c>
      <c r="BU28" s="10">
        <f>'[1]功能-战损相关'!P34</f>
        <v>0.125</v>
      </c>
      <c r="BV28" s="10">
        <f>'[1]功能-战损相关'!Q34</f>
        <v>0.125</v>
      </c>
      <c r="BX28" s="8">
        <v>24</v>
      </c>
      <c r="BY28" s="10">
        <f>求节点($BL$5:$BL$364,BM$5:BM$364,节奏总纲!R27)</f>
        <v>0.17499999999999999</v>
      </c>
      <c r="BZ28" s="10">
        <f>求节点($BL$5:$BL$364,BN$5:BN$364,节奏总纲!S27)</f>
        <v>0.17499999999999999</v>
      </c>
      <c r="CA28" s="10">
        <f>求节点($BL$5:$BL$364,BO$5:BO$364,节奏总纲!T27)</f>
        <v>0.17499999999999999</v>
      </c>
      <c r="CB28" s="10">
        <f>求节点($BL$5:$BL$364,BP$5:BP$364,节奏总纲!U27)</f>
        <v>0.17499999999999999</v>
      </c>
      <c r="CC28" s="10">
        <f>求节点($BL$5:$BL$364,BQ$5:BQ$364,节奏总纲!V27)</f>
        <v>0.17499999999999999</v>
      </c>
      <c r="CD28" s="10">
        <f>求节点($BL$5:$BL$364,BR$5:BR$364,节奏总纲!R27)</f>
        <v>0.125</v>
      </c>
      <c r="CE28" s="10">
        <f>求节点($BL$5:$BL$364,BS$5:BS$364,节奏总纲!S27)</f>
        <v>0.125</v>
      </c>
      <c r="CF28" s="10">
        <f>求节点($BL$5:$BL$364,BT$5:BT$364,节奏总纲!T27)</f>
        <v>0.125</v>
      </c>
      <c r="CG28" s="10">
        <f>求节点($BL$5:$BL$364,BU$5:BU$364,节奏总纲!U27)</f>
        <v>0.125</v>
      </c>
      <c r="CH28" s="10">
        <f>求节点($BL$5:$BL$364,BV$5:BV$364,节奏总纲!V27)</f>
        <v>0.125</v>
      </c>
      <c r="CV28" s="3">
        <f>[2]兵营招募!S62</f>
        <v>25</v>
      </c>
      <c r="CW28" s="3">
        <f>[2]兵营招募!U62</f>
        <v>2700</v>
      </c>
      <c r="DB28" s="3">
        <v>24</v>
      </c>
      <c r="DC28" s="3">
        <f>'[1]功能-实力'!BF28</f>
        <v>403818</v>
      </c>
      <c r="DD28" s="3">
        <f>'[1]功能-实力'!BG28</f>
        <v>415284</v>
      </c>
      <c r="DE28" s="3">
        <f>'[1]功能-实力'!BH28</f>
        <v>436956</v>
      </c>
      <c r="DF28" s="3">
        <f>'[1]功能-实力'!BI28</f>
        <v>471654</v>
      </c>
      <c r="DG28" s="3">
        <f>'[1]功能-实力'!BJ28</f>
        <v>504402</v>
      </c>
    </row>
    <row r="29" spans="2:111" x14ac:dyDescent="0.2">
      <c r="B29" s="3">
        <v>25</v>
      </c>
      <c r="C29" s="3">
        <f>[1]服务器生态!W46</f>
        <v>529.26342672413818</v>
      </c>
      <c r="D29" s="3">
        <f>[1]服务器生态!X46</f>
        <v>378.87249007586189</v>
      </c>
      <c r="E29" s="3">
        <f>[1]服务器生态!Y46</f>
        <v>35.206483200000001</v>
      </c>
      <c r="F29" s="3">
        <f>[1]服务器生态!Z46</f>
        <v>5.360850000000001</v>
      </c>
      <c r="G29" s="3">
        <f>[1]服务器生态!AA46</f>
        <v>1.2967499999999998</v>
      </c>
      <c r="H29" s="3">
        <f>[1]服务器生态!AC46</f>
        <v>0.55711939655172438</v>
      </c>
      <c r="I29" s="3">
        <f>[1]服务器生态!AD46</f>
        <v>0.39881314744827567</v>
      </c>
      <c r="J29" s="3">
        <f>[1]服务器生态!AE46</f>
        <v>3.7059455999999998E-2</v>
      </c>
      <c r="K29" s="3">
        <f>[1]服务器生态!AF46</f>
        <v>5.6430000000000013E-3</v>
      </c>
      <c r="L29" s="3">
        <f>[1]服务器生态!AG46</f>
        <v>1.3649999999999999E-3</v>
      </c>
      <c r="M29" s="3">
        <f>[3]基础信息!M28</f>
        <v>85.166666666666671</v>
      </c>
      <c r="Q29" s="3">
        <v>25</v>
      </c>
      <c r="R29" s="3">
        <f>[4]带兵数!D28</f>
        <v>3320.561657309669</v>
      </c>
      <c r="S29" s="3">
        <f>[4]带兵数!E28</f>
        <v>3368.6727569248687</v>
      </c>
      <c r="T29" s="3">
        <f>[4]带兵数!F28</f>
        <v>3422.2159685304628</v>
      </c>
      <c r="U29" s="3">
        <f>[4]带兵数!G28</f>
        <v>3483.9833289691578</v>
      </c>
      <c r="V29" s="3">
        <f>[4]带兵数!H28</f>
        <v>3544.4273429748305</v>
      </c>
      <c r="X29" s="3">
        <v>25</v>
      </c>
      <c r="Y29" s="3">
        <f>求节点(节奏总纲!D$4:D$163,R$5:R$164,$X29)*6</f>
        <v>28510.36679243535</v>
      </c>
      <c r="Z29" s="3">
        <f>求节点(节奏总纲!E$4:E$163,S$5:S$164,$X29)*6</f>
        <v>29556.008353248042</v>
      </c>
      <c r="AA29" s="3">
        <f>求节点(节奏总纲!F$4:F$163,T$5:T$164,$X29)*6</f>
        <v>30953.927963606759</v>
      </c>
      <c r="AB29" s="3">
        <f>求节点(节奏总纲!G$4:G$163,U$5:U$164,$X29)*6</f>
        <v>33001.35330113837</v>
      </c>
      <c r="AC29" s="3">
        <f>求节点(节奏总纲!H$4:H$163,V$5:V$164,$X29)*6</f>
        <v>36780.086894048422</v>
      </c>
      <c r="AG29" s="3">
        <v>25</v>
      </c>
      <c r="AH29" s="14">
        <v>1</v>
      </c>
      <c r="AI29" s="14">
        <v>1.2157981056763287</v>
      </c>
      <c r="AJ29" s="14">
        <v>1.7934388050720882</v>
      </c>
      <c r="AK29" s="14">
        <v>3.3765530613309243</v>
      </c>
      <c r="AL29" s="14">
        <v>6.8831654570645533</v>
      </c>
      <c r="AM29" s="14">
        <f t="shared" si="0"/>
        <v>123.25392818429161</v>
      </c>
      <c r="AR29" s="8">
        <v>25</v>
      </c>
      <c r="AS29" s="9">
        <v>72.442539674441619</v>
      </c>
      <c r="AT29" s="9">
        <v>71.715139040670906</v>
      </c>
      <c r="AU29" s="9">
        <v>70.867828881845597</v>
      </c>
      <c r="AV29" s="9">
        <v>69.648024121869184</v>
      </c>
      <c r="AW29" s="9">
        <v>68.066761209091069</v>
      </c>
      <c r="AY29" s="8">
        <v>25</v>
      </c>
      <c r="AZ29" s="9">
        <v>577.93673466421114</v>
      </c>
      <c r="BA29" s="9">
        <v>576.57957915379905</v>
      </c>
      <c r="BB29" s="9">
        <v>574.49124438157367</v>
      </c>
      <c r="BC29" s="9">
        <v>570.07793874207459</v>
      </c>
      <c r="BD29" s="9">
        <v>562.46466998029064</v>
      </c>
      <c r="BF29" s="8">
        <v>25</v>
      </c>
      <c r="BG29" s="8">
        <f>[4]攻城值!AQ29</f>
        <v>0.11138506796377519</v>
      </c>
      <c r="BH29" s="8">
        <f>[4]攻城值!AR29</f>
        <v>0.88861493203622477</v>
      </c>
      <c r="BL29" s="8">
        <v>25</v>
      </c>
      <c r="BM29" s="10">
        <f>'[1]功能-战损相关'!H35</f>
        <v>0.17499999999999999</v>
      </c>
      <c r="BN29" s="10">
        <f>'[1]功能-战损相关'!I35</f>
        <v>0.17499999999999999</v>
      </c>
      <c r="BO29" s="10">
        <f>'[1]功能-战损相关'!J35</f>
        <v>0.17499999999999999</v>
      </c>
      <c r="BP29" s="10">
        <f>'[1]功能-战损相关'!K35</f>
        <v>0.17499999999999999</v>
      </c>
      <c r="BQ29" s="10">
        <f>'[1]功能-战损相关'!L35</f>
        <v>0.17499999999999999</v>
      </c>
      <c r="BR29" s="10">
        <f>'[1]功能-战损相关'!M35</f>
        <v>0.125</v>
      </c>
      <c r="BS29" s="10">
        <f>'[1]功能-战损相关'!N35</f>
        <v>0.125</v>
      </c>
      <c r="BT29" s="10">
        <f>'[1]功能-战损相关'!O35</f>
        <v>0.125</v>
      </c>
      <c r="BU29" s="10">
        <f>'[1]功能-战损相关'!P35</f>
        <v>0.125</v>
      </c>
      <c r="BV29" s="10">
        <f>'[1]功能-战损相关'!Q35</f>
        <v>0.125</v>
      </c>
      <c r="BX29" s="8">
        <v>25</v>
      </c>
      <c r="BY29" s="10">
        <f>求节点($BL$5:$BL$364,BM$5:BM$364,节奏总纲!R28)</f>
        <v>0.17499999999999999</v>
      </c>
      <c r="BZ29" s="10">
        <f>求节点($BL$5:$BL$364,BN$5:BN$364,节奏总纲!S28)</f>
        <v>0.17499999999999999</v>
      </c>
      <c r="CA29" s="10">
        <f>求节点($BL$5:$BL$364,BO$5:BO$364,节奏总纲!T28)</f>
        <v>0.17499999999999999</v>
      </c>
      <c r="CB29" s="10">
        <f>求节点($BL$5:$BL$364,BP$5:BP$364,节奏总纲!U28)</f>
        <v>0.17499999999999999</v>
      </c>
      <c r="CC29" s="10">
        <f>求节点($BL$5:$BL$364,BQ$5:BQ$364,节奏总纲!V28)</f>
        <v>0.17499999999999999</v>
      </c>
      <c r="CD29" s="10">
        <f>求节点($BL$5:$BL$364,BR$5:BR$364,节奏总纲!R28)</f>
        <v>0.125</v>
      </c>
      <c r="CE29" s="10">
        <f>求节点($BL$5:$BL$364,BS$5:BS$364,节奏总纲!S28)</f>
        <v>0.125</v>
      </c>
      <c r="CF29" s="10">
        <f>求节点($BL$5:$BL$364,BT$5:BT$364,节奏总纲!T28)</f>
        <v>0.125</v>
      </c>
      <c r="CG29" s="10">
        <f>求节点($BL$5:$BL$364,BU$5:BU$364,节奏总纲!U28)</f>
        <v>0.125</v>
      </c>
      <c r="CH29" s="10">
        <f>求节点($BL$5:$BL$364,BV$5:BV$364,节奏总纲!V28)</f>
        <v>0.125</v>
      </c>
      <c r="CV29" s="3">
        <f>[2]兵营招募!S63</f>
        <v>26</v>
      </c>
      <c r="CW29" s="3">
        <f>[2]兵营招募!U63</f>
        <v>2700</v>
      </c>
      <c r="DB29" s="3">
        <v>25</v>
      </c>
      <c r="DC29" s="3">
        <f>'[1]功能-实力'!BF29</f>
        <v>425820</v>
      </c>
      <c r="DD29" s="3">
        <f>'[1]功能-实力'!BG29</f>
        <v>438450</v>
      </c>
      <c r="DE29" s="3">
        <f>'[1]功能-实力'!BH29</f>
        <v>462498</v>
      </c>
      <c r="DF29" s="3">
        <f>'[1]功能-实力'!BI29</f>
        <v>500466</v>
      </c>
      <c r="DG29" s="3">
        <f>'[1]功能-实力'!BJ29</f>
        <v>535620</v>
      </c>
    </row>
    <row r="30" spans="2:111" x14ac:dyDescent="0.2">
      <c r="B30" s="3">
        <v>26</v>
      </c>
      <c r="C30" s="3">
        <f>[1]服务器生态!W47</f>
        <v>511.57803526645785</v>
      </c>
      <c r="D30" s="3">
        <f>[1]服务器生态!X47</f>
        <v>372.57289913354214</v>
      </c>
      <c r="E30" s="3">
        <f>[1]服务器生态!Y47</f>
        <v>34.322265600000001</v>
      </c>
      <c r="F30" s="3">
        <f>[1]服务器生态!Z47</f>
        <v>5.2503000000000011</v>
      </c>
      <c r="G30" s="3">
        <f>[1]服务器生态!AA47</f>
        <v>1.2765</v>
      </c>
      <c r="H30" s="3">
        <f>[1]服务器生态!AC47</f>
        <v>0.55305733542319768</v>
      </c>
      <c r="I30" s="3">
        <f>[1]服务器生态!AD47</f>
        <v>0.40278151257680228</v>
      </c>
      <c r="J30" s="3">
        <f>[1]服务器生态!AE47</f>
        <v>3.7105152000000002E-2</v>
      </c>
      <c r="K30" s="3">
        <f>[1]服务器生态!AF47</f>
        <v>5.6760000000000014E-3</v>
      </c>
      <c r="L30" s="3">
        <f>[1]服务器生态!AG47</f>
        <v>1.3799999999999999E-3</v>
      </c>
      <c r="M30" s="3">
        <f>[3]基础信息!M29</f>
        <v>85.583333333333329</v>
      </c>
      <c r="Q30" s="3">
        <v>26</v>
      </c>
      <c r="R30" s="3">
        <f>[4]带兵数!D29</f>
        <v>3388.0926419241737</v>
      </c>
      <c r="S30" s="3">
        <f>[4]带兵数!E29</f>
        <v>3435.9244188823618</v>
      </c>
      <c r="T30" s="3">
        <f>[4]带兵数!F29</f>
        <v>3490.6693001307258</v>
      </c>
      <c r="U30" s="3">
        <f>[4]带兵数!G29</f>
        <v>3549.8356957135043</v>
      </c>
      <c r="V30" s="3">
        <f>[4]带兵数!H29</f>
        <v>3614.0613536331493</v>
      </c>
      <c r="X30" s="3">
        <v>26</v>
      </c>
      <c r="Y30" s="3">
        <f>求节点(节奏总纲!D$4:D$163,R$5:R$164,$X30)*6</f>
        <v>28715.032440387167</v>
      </c>
      <c r="Z30" s="3">
        <f>求节点(节奏总纲!E$4:E$163,S$5:S$164,$X30)*6</f>
        <v>29767.370405604728</v>
      </c>
      <c r="AA30" s="3">
        <f>求节点(节奏总纲!F$4:F$163,T$5:T$164,$X30)*6</f>
        <v>31163.512273369965</v>
      </c>
      <c r="AB30" s="3">
        <f>求节点(节奏总纲!G$4:G$163,U$5:U$164,$X30)*6</f>
        <v>33219.879492697946</v>
      </c>
      <c r="AC30" s="3">
        <f>求节点(节奏总纲!H$4:H$163,V$5:V$164,$X30)*6</f>
        <v>37014.704512898992</v>
      </c>
      <c r="AG30" s="3">
        <v>26</v>
      </c>
      <c r="AH30" s="14">
        <v>1</v>
      </c>
      <c r="AI30" s="14">
        <v>1.2161470718277219</v>
      </c>
      <c r="AJ30" s="14">
        <v>1.8083418152975694</v>
      </c>
      <c r="AK30" s="14">
        <v>3.3867603686831269</v>
      </c>
      <c r="AL30" s="14">
        <v>6.8598497102555731</v>
      </c>
      <c r="AM30" s="14">
        <f t="shared" si="0"/>
        <v>124.66794219467393</v>
      </c>
      <c r="AR30" s="8">
        <v>26</v>
      </c>
      <c r="AS30" s="9">
        <v>74.914582731351473</v>
      </c>
      <c r="AT30" s="9">
        <v>74.284278740119149</v>
      </c>
      <c r="AU30" s="9">
        <v>73.352441327633301</v>
      </c>
      <c r="AV30" s="9">
        <v>72.044907189667512</v>
      </c>
      <c r="AW30" s="9">
        <v>70.300004073866035</v>
      </c>
      <c r="AY30" s="8">
        <v>26</v>
      </c>
      <c r="AZ30" s="9">
        <v>586.20496118332358</v>
      </c>
      <c r="BA30" s="9">
        <v>585.82437171533525</v>
      </c>
      <c r="BB30" s="9">
        <v>583.32005599394211</v>
      </c>
      <c r="BC30" s="9">
        <v>578.5086806101134</v>
      </c>
      <c r="BD30" s="9">
        <v>569.93533991540858</v>
      </c>
      <c r="BF30" s="8">
        <v>26</v>
      </c>
      <c r="BG30" s="8">
        <f>[4]攻城值!AQ30</f>
        <v>0.11331473017385195</v>
      </c>
      <c r="BH30" s="8">
        <f>[4]攻城值!AR30</f>
        <v>0.88668526982614804</v>
      </c>
      <c r="BL30" s="8">
        <v>26</v>
      </c>
      <c r="BM30" s="10">
        <f>'[1]功能-战损相关'!H36</f>
        <v>0.17499999999999999</v>
      </c>
      <c r="BN30" s="10">
        <f>'[1]功能-战损相关'!I36</f>
        <v>0.17499999999999999</v>
      </c>
      <c r="BO30" s="10">
        <f>'[1]功能-战损相关'!J36</f>
        <v>0.17499999999999999</v>
      </c>
      <c r="BP30" s="10">
        <f>'[1]功能-战损相关'!K36</f>
        <v>0.17499999999999999</v>
      </c>
      <c r="BQ30" s="10">
        <f>'[1]功能-战损相关'!L36</f>
        <v>0.17499999999999999</v>
      </c>
      <c r="BR30" s="10">
        <f>'[1]功能-战损相关'!M36</f>
        <v>0.125</v>
      </c>
      <c r="BS30" s="10">
        <f>'[1]功能-战损相关'!N36</f>
        <v>0.125</v>
      </c>
      <c r="BT30" s="10">
        <f>'[1]功能-战损相关'!O36</f>
        <v>0.125</v>
      </c>
      <c r="BU30" s="10">
        <f>'[1]功能-战损相关'!P36</f>
        <v>0.125</v>
      </c>
      <c r="BV30" s="10">
        <f>'[1]功能-战损相关'!Q36</f>
        <v>0.125</v>
      </c>
      <c r="BX30" s="8">
        <v>26</v>
      </c>
      <c r="BY30" s="10">
        <f>求节点($BL$5:$BL$364,BM$5:BM$364,节奏总纲!R29)</f>
        <v>0.17499999999999999</v>
      </c>
      <c r="BZ30" s="10">
        <f>求节点($BL$5:$BL$364,BN$5:BN$364,节奏总纲!S29)</f>
        <v>0.17499999999999999</v>
      </c>
      <c r="CA30" s="10">
        <f>求节点($BL$5:$BL$364,BO$5:BO$364,节奏总纲!T29)</f>
        <v>0.17499999999999999</v>
      </c>
      <c r="CB30" s="10">
        <f>求节点($BL$5:$BL$364,BP$5:BP$364,节奏总纲!U29)</f>
        <v>0.17499999999999999</v>
      </c>
      <c r="CC30" s="10">
        <f>求节点($BL$5:$BL$364,BQ$5:BQ$364,节奏总纲!V29)</f>
        <v>0.17499999999999999</v>
      </c>
      <c r="CD30" s="10">
        <f>求节点($BL$5:$BL$364,BR$5:BR$364,节奏总纲!R29)</f>
        <v>0.125</v>
      </c>
      <c r="CE30" s="10">
        <f>求节点($BL$5:$BL$364,BS$5:BS$364,节奏总纲!S29)</f>
        <v>0.125</v>
      </c>
      <c r="CF30" s="10">
        <f>求节点($BL$5:$BL$364,BT$5:BT$364,节奏总纲!T29)</f>
        <v>0.125</v>
      </c>
      <c r="CG30" s="10">
        <f>求节点($BL$5:$BL$364,BU$5:BU$364,节奏总纲!U29)</f>
        <v>0.125</v>
      </c>
      <c r="CH30" s="10">
        <f>求节点($BL$5:$BL$364,BV$5:BV$364,节奏总纲!V29)</f>
        <v>0.125</v>
      </c>
      <c r="CV30" s="3">
        <f>[2]兵营招募!S64</f>
        <v>27</v>
      </c>
      <c r="CW30" s="3">
        <f>[2]兵营招募!U64</f>
        <v>2700</v>
      </c>
      <c r="DB30" s="3">
        <v>26</v>
      </c>
      <c r="DC30" s="3">
        <f>'[1]功能-实力'!BF30</f>
        <v>448428</v>
      </c>
      <c r="DD30" s="3">
        <f>'[1]功能-实力'!BG30</f>
        <v>462906</v>
      </c>
      <c r="DE30" s="3">
        <f>'[1]功能-实力'!BH30</f>
        <v>489222</v>
      </c>
      <c r="DF30" s="3">
        <f>'[1]功能-实力'!BI30</f>
        <v>529818</v>
      </c>
      <c r="DG30" s="3">
        <f>'[1]功能-实力'!BJ30</f>
        <v>568152</v>
      </c>
    </row>
    <row r="31" spans="2:111" x14ac:dyDescent="0.2">
      <c r="B31" s="3">
        <v>27</v>
      </c>
      <c r="C31" s="3">
        <f>[1]服务器生态!W48</f>
        <v>494.09574686520398</v>
      </c>
      <c r="D31" s="3">
        <f>[1]服务器生态!X48</f>
        <v>366.07488993479603</v>
      </c>
      <c r="E31" s="3">
        <f>[1]服务器生态!Y48</f>
        <v>33.435763199999997</v>
      </c>
      <c r="F31" s="3">
        <f>[1]服务器生态!Z48</f>
        <v>5.1381000000000014</v>
      </c>
      <c r="G31" s="3">
        <f>[1]服务器生态!AA48</f>
        <v>1.2555000000000001</v>
      </c>
      <c r="H31" s="3">
        <f>[1]服务器生态!AC48</f>
        <v>0.5489952742946711</v>
      </c>
      <c r="I31" s="3">
        <f>[1]服务器生态!AD48</f>
        <v>0.40674987770532894</v>
      </c>
      <c r="J31" s="3">
        <f>[1]服务器生态!AE48</f>
        <v>3.7150848E-2</v>
      </c>
      <c r="K31" s="3">
        <f>[1]服务器生态!AF48</f>
        <v>5.7090000000000014E-3</v>
      </c>
      <c r="L31" s="3">
        <f>[1]服务器生态!AG48</f>
        <v>1.395E-3</v>
      </c>
      <c r="M31" s="3">
        <f>[3]基础信息!M30</f>
        <v>86</v>
      </c>
      <c r="Q31" s="3">
        <v>27</v>
      </c>
      <c r="R31" s="3">
        <f>[4]带兵数!D30</f>
        <v>3454.6416839245758</v>
      </c>
      <c r="S31" s="3">
        <f>[4]带兵数!E30</f>
        <v>3503.0530825071737</v>
      </c>
      <c r="T31" s="3">
        <f>[4]带兵数!F30</f>
        <v>3557.472326623385</v>
      </c>
      <c r="U31" s="3">
        <f>[4]带兵数!G30</f>
        <v>3618.1755925323187</v>
      </c>
      <c r="V31" s="3">
        <f>[4]带兵数!H30</f>
        <v>3680.4873230223789</v>
      </c>
      <c r="X31" s="3">
        <v>27</v>
      </c>
      <c r="Y31" s="3">
        <f>求节点(节奏总纲!D$4:D$163,R$5:R$164,$X31)*6</f>
        <v>28918.343638806618</v>
      </c>
      <c r="Z31" s="3">
        <f>求节点(节奏总纲!E$4:E$163,S$5:S$164,$X31)*6</f>
        <v>29977.270404113104</v>
      </c>
      <c r="AA31" s="3">
        <f>求节点(节奏总纲!F$4:F$163,T$5:T$164,$X31)*6</f>
        <v>31370.040329908166</v>
      </c>
      <c r="AB31" s="3">
        <f>求节点(节奏总纲!G$4:G$163,U$5:U$164,$X31)*6</f>
        <v>33435.309934451478</v>
      </c>
      <c r="AC31" s="3">
        <f>求节点(节奏总纲!H$4:H$163,V$5:V$164,$X31)*6</f>
        <v>37228.513292990974</v>
      </c>
      <c r="AG31" s="3">
        <v>27</v>
      </c>
      <c r="AH31" s="14">
        <v>1</v>
      </c>
      <c r="AI31" s="14">
        <v>1.2228885539574765</v>
      </c>
      <c r="AJ31" s="14">
        <v>1.8222595721014261</v>
      </c>
      <c r="AK31" s="14">
        <v>3.4015392146032997</v>
      </c>
      <c r="AL31" s="14">
        <v>6.8432797192337231</v>
      </c>
      <c r="AM31" s="14">
        <f t="shared" si="0"/>
        <v>126.42725000920363</v>
      </c>
      <c r="AR31" s="8">
        <v>27</v>
      </c>
      <c r="AS31" s="9">
        <v>83.342089141135958</v>
      </c>
      <c r="AT31" s="9">
        <v>83.048775384050003</v>
      </c>
      <c r="AU31" s="9">
        <v>82.237117252113634</v>
      </c>
      <c r="AV31" s="9">
        <v>81.196823985610806</v>
      </c>
      <c r="AW31" s="9">
        <v>79.558351502261104</v>
      </c>
      <c r="AY31" s="8">
        <v>27</v>
      </c>
      <c r="AZ31" s="9">
        <v>640.13627342081065</v>
      </c>
      <c r="BA31" s="9">
        <v>642.91532188299345</v>
      </c>
      <c r="BB31" s="9">
        <v>642.01536231839668</v>
      </c>
      <c r="BC31" s="9">
        <v>640.10831065200045</v>
      </c>
      <c r="BD31" s="9">
        <v>633.27471354348449</v>
      </c>
      <c r="BF31" s="8">
        <v>27</v>
      </c>
      <c r="BG31" s="8">
        <f>[4]攻城值!AQ31</f>
        <v>0.11519638105832078</v>
      </c>
      <c r="BH31" s="8">
        <f>[4]攻城值!AR31</f>
        <v>0.88480361894167925</v>
      </c>
      <c r="BL31" s="8">
        <v>27</v>
      </c>
      <c r="BM31" s="10">
        <f>'[1]功能-战损相关'!H37</f>
        <v>0.17499999999999999</v>
      </c>
      <c r="BN31" s="10">
        <f>'[1]功能-战损相关'!I37</f>
        <v>0.17499999999999999</v>
      </c>
      <c r="BO31" s="10">
        <f>'[1]功能-战损相关'!J37</f>
        <v>0.17499999999999999</v>
      </c>
      <c r="BP31" s="10">
        <f>'[1]功能-战损相关'!K37</f>
        <v>0.17499999999999999</v>
      </c>
      <c r="BQ31" s="10">
        <f>'[1]功能-战损相关'!L37</f>
        <v>0.17499999999999999</v>
      </c>
      <c r="BR31" s="10">
        <f>'[1]功能-战损相关'!M37</f>
        <v>0.125</v>
      </c>
      <c r="BS31" s="10">
        <f>'[1]功能-战损相关'!N37</f>
        <v>0.125</v>
      </c>
      <c r="BT31" s="10">
        <f>'[1]功能-战损相关'!O37</f>
        <v>0.125</v>
      </c>
      <c r="BU31" s="10">
        <f>'[1]功能-战损相关'!P37</f>
        <v>0.125</v>
      </c>
      <c r="BV31" s="10">
        <f>'[1]功能-战损相关'!Q37</f>
        <v>0.125</v>
      </c>
      <c r="BX31" s="8">
        <v>27</v>
      </c>
      <c r="BY31" s="10">
        <f>求节点($BL$5:$BL$364,BM$5:BM$364,节奏总纲!R30)</f>
        <v>0.17499999999999999</v>
      </c>
      <c r="BZ31" s="10">
        <f>求节点($BL$5:$BL$364,BN$5:BN$364,节奏总纲!S30)</f>
        <v>0.17499999999999999</v>
      </c>
      <c r="CA31" s="10">
        <f>求节点($BL$5:$BL$364,BO$5:BO$364,节奏总纲!T30)</f>
        <v>0.17499999999999999</v>
      </c>
      <c r="CB31" s="10">
        <f>求节点($BL$5:$BL$364,BP$5:BP$364,节奏总纲!U30)</f>
        <v>0.17499999999999999</v>
      </c>
      <c r="CC31" s="10">
        <f>求节点($BL$5:$BL$364,BQ$5:BQ$364,节奏总纲!V30)</f>
        <v>0.17499999999999999</v>
      </c>
      <c r="CD31" s="10">
        <f>求节点($BL$5:$BL$364,BR$5:BR$364,节奏总纲!R30)</f>
        <v>0.125</v>
      </c>
      <c r="CE31" s="10">
        <f>求节点($BL$5:$BL$364,BS$5:BS$364,节奏总纲!S30)</f>
        <v>0.125</v>
      </c>
      <c r="CF31" s="10">
        <f>求节点($BL$5:$BL$364,BT$5:BT$364,节奏总纲!T30)</f>
        <v>0.125</v>
      </c>
      <c r="CG31" s="10">
        <f>求节点($BL$5:$BL$364,BU$5:BU$364,节奏总纲!U30)</f>
        <v>0.125</v>
      </c>
      <c r="CH31" s="10">
        <f>求节点($BL$5:$BL$364,BV$5:BV$364,节奏总纲!V30)</f>
        <v>0.125</v>
      </c>
      <c r="CV31" s="3">
        <f>[2]兵营招募!S65</f>
        <v>28</v>
      </c>
      <c r="CW31" s="3">
        <f>[2]兵营招募!U65</f>
        <v>2700</v>
      </c>
      <c r="DB31" s="3">
        <v>27</v>
      </c>
      <c r="DC31" s="3">
        <f>'[1]功能-实力'!BF31</f>
        <v>472194</v>
      </c>
      <c r="DD31" s="3">
        <f>'[1]功能-实力'!BG31</f>
        <v>488580</v>
      </c>
      <c r="DE31" s="3">
        <f>'[1]功能-实力'!BH31</f>
        <v>516654</v>
      </c>
      <c r="DF31" s="3">
        <f>'[1]功能-实力'!BI31</f>
        <v>560322</v>
      </c>
      <c r="DG31" s="3">
        <f>'[1]功能-实力'!BJ31</f>
        <v>601590</v>
      </c>
    </row>
    <row r="32" spans="2:111" x14ac:dyDescent="0.2">
      <c r="B32" s="3">
        <v>28</v>
      </c>
      <c r="C32" s="3">
        <f>[1]服务器生态!W49</f>
        <v>476.81656152037635</v>
      </c>
      <c r="D32" s="3">
        <f>[1]服务器生态!X49</f>
        <v>359.37846247962364</v>
      </c>
      <c r="E32" s="3">
        <f>[1]服务器生态!Y49</f>
        <v>32.546976000000001</v>
      </c>
      <c r="F32" s="3">
        <f>[1]服务器生态!Z49</f>
        <v>5.0242500000000012</v>
      </c>
      <c r="G32" s="3">
        <f>[1]服务器生态!AA49</f>
        <v>1.2337499999999999</v>
      </c>
      <c r="H32" s="3">
        <f>[1]服务器生态!AC49</f>
        <v>0.5449332131661444</v>
      </c>
      <c r="I32" s="3">
        <f>[1]服务器生态!AD49</f>
        <v>0.41071824283385561</v>
      </c>
      <c r="J32" s="3">
        <f>[1]服务器生态!AE49</f>
        <v>3.7196543999999998E-2</v>
      </c>
      <c r="K32" s="3">
        <f>[1]服务器生态!AF49</f>
        <v>5.7420000000000014E-3</v>
      </c>
      <c r="L32" s="3">
        <f>[1]服务器生态!AG49</f>
        <v>1.4099999999999998E-3</v>
      </c>
      <c r="M32" s="3">
        <f>[3]基础信息!M31</f>
        <v>86.367647058823522</v>
      </c>
      <c r="Q32" s="3">
        <v>28</v>
      </c>
      <c r="R32" s="3">
        <f>[4]带兵数!D31</f>
        <v>3520.9789085251496</v>
      </c>
      <c r="S32" s="3">
        <f>[4]带兵数!E31</f>
        <v>3569.6432625118296</v>
      </c>
      <c r="T32" s="3">
        <f>[4]带兵数!F31</f>
        <v>3623.3320028260919</v>
      </c>
      <c r="U32" s="3">
        <f>[4]带兵数!G31</f>
        <v>3683.8424098785335</v>
      </c>
      <c r="V32" s="3">
        <f>[4]带兵数!H31</f>
        <v>3752.0448156730304</v>
      </c>
      <c r="X32" s="3">
        <v>28</v>
      </c>
      <c r="Y32" s="3">
        <f>求节点(节奏总纲!D$4:D$163,R$5:R$164,$X32)*6</f>
        <v>29113.496498802706</v>
      </c>
      <c r="Z32" s="3">
        <f>求节点(节奏总纲!E$4:E$163,S$5:S$164,$X32)*6</f>
        <v>30169.228858442184</v>
      </c>
      <c r="AA32" s="3">
        <f>求节点(节奏总纲!F$4:F$163,T$5:T$164,$X32)*6</f>
        <v>31568.001352038071</v>
      </c>
      <c r="AB32" s="3">
        <f>求节点(节奏总纲!G$4:G$163,U$5:U$164,$X32)*6</f>
        <v>33644.603013723317</v>
      </c>
      <c r="AC32" s="3">
        <f>求节点(节奏总纲!H$4:H$163,V$5:V$164,$X32)*6</f>
        <v>37440.486974100582</v>
      </c>
      <c r="AG32" s="3">
        <v>28</v>
      </c>
      <c r="AH32" s="14">
        <v>1</v>
      </c>
      <c r="AI32" s="14">
        <v>1.2413333413091208</v>
      </c>
      <c r="AJ32" s="14">
        <v>1.8358895065092697</v>
      </c>
      <c r="AK32" s="14">
        <v>3.4184349167843289</v>
      </c>
      <c r="AL32" s="14">
        <v>6.8293883833954885</v>
      </c>
      <c r="AM32" s="14">
        <f t="shared" si="0"/>
        <v>128.75807888700427</v>
      </c>
      <c r="AR32" s="8">
        <v>28</v>
      </c>
      <c r="AS32" s="9">
        <v>85.921865057408951</v>
      </c>
      <c r="AT32" s="9">
        <v>85.643296273691448</v>
      </c>
      <c r="AU32" s="9">
        <v>84.94255299225243</v>
      </c>
      <c r="AV32" s="9">
        <v>83.838209194737232</v>
      </c>
      <c r="AW32" s="9">
        <v>82.045666404573041</v>
      </c>
      <c r="AY32" s="8">
        <v>28</v>
      </c>
      <c r="AZ32" s="9">
        <v>648.25356488322041</v>
      </c>
      <c r="BA32" s="9">
        <v>651.28586855684887</v>
      </c>
      <c r="BB32" s="9">
        <v>651.47094267005605</v>
      </c>
      <c r="BC32" s="9">
        <v>649.33792432477264</v>
      </c>
      <c r="BD32" s="9">
        <v>641.65869409696631</v>
      </c>
      <c r="BF32" s="8">
        <v>28</v>
      </c>
      <c r="BG32" s="8">
        <f>[4]攻城值!AQ32</f>
        <v>0.11703179043237283</v>
      </c>
      <c r="BH32" s="8">
        <f>[4]攻城值!AR32</f>
        <v>0.88296820956762723</v>
      </c>
      <c r="BL32" s="8">
        <v>28</v>
      </c>
      <c r="BM32" s="10">
        <f>'[1]功能-战损相关'!H38</f>
        <v>0.17499999999999999</v>
      </c>
      <c r="BN32" s="10">
        <f>'[1]功能-战损相关'!I38</f>
        <v>0.17499999999999999</v>
      </c>
      <c r="BO32" s="10">
        <f>'[1]功能-战损相关'!J38</f>
        <v>0.17499999999999999</v>
      </c>
      <c r="BP32" s="10">
        <f>'[1]功能-战损相关'!K38</f>
        <v>0.17499999999999999</v>
      </c>
      <c r="BQ32" s="10">
        <f>'[1]功能-战损相关'!L38</f>
        <v>0.17499999999999999</v>
      </c>
      <c r="BR32" s="10">
        <f>'[1]功能-战损相关'!M38</f>
        <v>0.125</v>
      </c>
      <c r="BS32" s="10">
        <f>'[1]功能-战损相关'!N38</f>
        <v>0.125</v>
      </c>
      <c r="BT32" s="10">
        <f>'[1]功能-战损相关'!O38</f>
        <v>0.125</v>
      </c>
      <c r="BU32" s="10">
        <f>'[1]功能-战损相关'!P38</f>
        <v>0.125</v>
      </c>
      <c r="BV32" s="10">
        <f>'[1]功能-战损相关'!Q38</f>
        <v>0.125</v>
      </c>
      <c r="BX32" s="8">
        <v>28</v>
      </c>
      <c r="BY32" s="10">
        <f>求节点($BL$5:$BL$364,BM$5:BM$364,节奏总纲!R31)</f>
        <v>0.17499999999999999</v>
      </c>
      <c r="BZ32" s="10">
        <f>求节点($BL$5:$BL$364,BN$5:BN$364,节奏总纲!S31)</f>
        <v>0.17499999999999999</v>
      </c>
      <c r="CA32" s="10">
        <f>求节点($BL$5:$BL$364,BO$5:BO$364,节奏总纲!T31)</f>
        <v>0.17499999999999999</v>
      </c>
      <c r="CB32" s="10">
        <f>求节点($BL$5:$BL$364,BP$5:BP$364,节奏总纲!U31)</f>
        <v>0.17499999999999999</v>
      </c>
      <c r="CC32" s="10">
        <f>求节点($BL$5:$BL$364,BQ$5:BQ$364,节奏总纲!V31)</f>
        <v>0.17499999999999999</v>
      </c>
      <c r="CD32" s="10">
        <f>求节点($BL$5:$BL$364,BR$5:BR$364,节奏总纲!R31)</f>
        <v>0.125</v>
      </c>
      <c r="CE32" s="10">
        <f>求节点($BL$5:$BL$364,BS$5:BS$364,节奏总纲!S31)</f>
        <v>0.125</v>
      </c>
      <c r="CF32" s="10">
        <f>求节点($BL$5:$BL$364,BT$5:BT$364,节奏总纲!T31)</f>
        <v>0.125</v>
      </c>
      <c r="CG32" s="10">
        <f>求节点($BL$5:$BL$364,BU$5:BU$364,节奏总纲!U31)</f>
        <v>0.125</v>
      </c>
      <c r="CH32" s="10">
        <f>求节点($BL$5:$BL$364,BV$5:BV$364,节奏总纲!V31)</f>
        <v>0.125</v>
      </c>
      <c r="CV32" s="3">
        <f>[2]兵营招募!S66</f>
        <v>29</v>
      </c>
      <c r="CW32" s="3">
        <f>[2]兵营招募!U66</f>
        <v>2700</v>
      </c>
      <c r="DB32" s="3">
        <v>28</v>
      </c>
      <c r="DC32" s="3">
        <f>'[1]功能-实力'!BF32</f>
        <v>497130</v>
      </c>
      <c r="DD32" s="3">
        <f>'[1]功能-实力'!BG32</f>
        <v>516300</v>
      </c>
      <c r="DE32" s="3">
        <f>'[1]功能-实力'!BH32</f>
        <v>547386</v>
      </c>
      <c r="DF32" s="3">
        <f>'[1]功能-实力'!BI32</f>
        <v>602250</v>
      </c>
      <c r="DG32" s="3">
        <f>'[1]功能-实力'!BJ32</f>
        <v>651036</v>
      </c>
    </row>
    <row r="33" spans="2:111" x14ac:dyDescent="0.2">
      <c r="B33" s="3">
        <v>29</v>
      </c>
      <c r="C33" s="3">
        <f>[1]服务器生态!W50</f>
        <v>459.74047923197509</v>
      </c>
      <c r="D33" s="3">
        <f>[1]服务器生态!X50</f>
        <v>352.48361676802483</v>
      </c>
      <c r="E33" s="3">
        <f>[1]服务器生态!Y50</f>
        <v>31.655904</v>
      </c>
      <c r="F33" s="3">
        <f>[1]服务器生态!Z50</f>
        <v>4.9087500000000004</v>
      </c>
      <c r="G33" s="3">
        <f>[1]服务器生态!AA50</f>
        <v>1.2112499999999997</v>
      </c>
      <c r="H33" s="3">
        <f>[1]服务器生态!AC50</f>
        <v>0.54087115203761782</v>
      </c>
      <c r="I33" s="3">
        <f>[1]服务器生态!AD50</f>
        <v>0.41468660796238221</v>
      </c>
      <c r="J33" s="3">
        <f>[1]服务器生态!AE50</f>
        <v>3.7242240000000003E-2</v>
      </c>
      <c r="K33" s="3">
        <f>[1]服务器生态!AF50</f>
        <v>5.7750000000000015E-3</v>
      </c>
      <c r="L33" s="3">
        <f>[1]服务器生态!AG50</f>
        <v>1.4249999999999998E-3</v>
      </c>
      <c r="M33" s="3">
        <f>[3]基础信息!M32</f>
        <v>86.735294117647058</v>
      </c>
      <c r="Q33" s="3">
        <v>29</v>
      </c>
      <c r="R33" s="3">
        <f>[4]带兵数!D32</f>
        <v>3587.5328404170023</v>
      </c>
      <c r="S33" s="3">
        <f>[4]带兵数!E32</f>
        <v>3636.151840648989</v>
      </c>
      <c r="T33" s="3">
        <f>[4]带兵数!F32</f>
        <v>3692.2544796364009</v>
      </c>
      <c r="U33" s="3">
        <f>[4]带兵数!G32</f>
        <v>3755.4718731192797</v>
      </c>
      <c r="V33" s="3">
        <f>[4]带兵数!H32</f>
        <v>3821.7361184365332</v>
      </c>
      <c r="X33" s="3">
        <v>29</v>
      </c>
      <c r="Y33" s="3">
        <f>求节点(节奏总纲!D$4:D$163,R$5:R$164,$X33)*6</f>
        <v>29305.884936116148</v>
      </c>
      <c r="Z33" s="3">
        <f>求节点(节奏总纲!E$4:E$163,S$5:S$164,$X33)*6</f>
        <v>30359.985535409884</v>
      </c>
      <c r="AA33" s="3">
        <f>求节点(节奏总纲!F$4:F$163,T$5:T$164,$X33)*6</f>
        <v>31754.117466513846</v>
      </c>
      <c r="AB33" s="3">
        <f>求节点(节奏总纲!G$4:G$163,U$5:U$164,$X33)*6</f>
        <v>33847.516079262954</v>
      </c>
      <c r="AC33" s="3">
        <f>求节点(节奏总纲!H$4:H$163,V$5:V$164,$X33)*6</f>
        <v>37641.954801075539</v>
      </c>
      <c r="AG33" s="3">
        <v>29</v>
      </c>
      <c r="AH33" s="14">
        <v>1</v>
      </c>
      <c r="AI33" s="14">
        <v>1.2568533790468788</v>
      </c>
      <c r="AJ33" s="14">
        <v>1.848286130775145</v>
      </c>
      <c r="AK33" s="14">
        <v>3.4335778223480817</v>
      </c>
      <c r="AL33" s="14">
        <v>6.8167602187181675</v>
      </c>
      <c r="AM33" s="14">
        <f t="shared" si="0"/>
        <v>130.94465251160216</v>
      </c>
      <c r="AR33" s="8">
        <v>29</v>
      </c>
      <c r="AS33" s="9">
        <v>88.528471381031551</v>
      </c>
      <c r="AT33" s="9">
        <v>88.207890879656489</v>
      </c>
      <c r="AU33" s="9">
        <v>87.726470281134056</v>
      </c>
      <c r="AV33" s="9">
        <v>86.56094310842218</v>
      </c>
      <c r="AW33" s="9">
        <v>84.586170350062858</v>
      </c>
      <c r="AY33" s="8">
        <v>29</v>
      </c>
      <c r="AZ33" s="9">
        <v>656.51868256420335</v>
      </c>
      <c r="BA33" s="9">
        <v>659.37533724378341</v>
      </c>
      <c r="BB33" s="9">
        <v>661.42580066095297</v>
      </c>
      <c r="BC33" s="9">
        <v>659.10284887290641</v>
      </c>
      <c r="BD33" s="9">
        <v>650.39526769304382</v>
      </c>
      <c r="BF33" s="8">
        <v>29</v>
      </c>
      <c r="BG33" s="8">
        <f>[4]攻城值!AQ33</f>
        <v>0.11882264218076441</v>
      </c>
      <c r="BH33" s="8">
        <f>[4]攻城值!AR33</f>
        <v>0.88117735781923556</v>
      </c>
      <c r="BL33" s="8">
        <v>29</v>
      </c>
      <c r="BM33" s="10">
        <f>'[1]功能-战损相关'!H39</f>
        <v>0.17499999999999999</v>
      </c>
      <c r="BN33" s="10">
        <f>'[1]功能-战损相关'!I39</f>
        <v>0.17499999999999999</v>
      </c>
      <c r="BO33" s="10">
        <f>'[1]功能-战损相关'!J39</f>
        <v>0.17499999999999999</v>
      </c>
      <c r="BP33" s="10">
        <f>'[1]功能-战损相关'!K39</f>
        <v>0.17499999999999999</v>
      </c>
      <c r="BQ33" s="10">
        <f>'[1]功能-战损相关'!L39</f>
        <v>0.17499999999999999</v>
      </c>
      <c r="BR33" s="10">
        <f>'[1]功能-战损相关'!M39</f>
        <v>0.125</v>
      </c>
      <c r="BS33" s="10">
        <f>'[1]功能-战损相关'!N39</f>
        <v>0.125</v>
      </c>
      <c r="BT33" s="10">
        <f>'[1]功能-战损相关'!O39</f>
        <v>0.125</v>
      </c>
      <c r="BU33" s="10">
        <f>'[1]功能-战损相关'!P39</f>
        <v>0.125</v>
      </c>
      <c r="BV33" s="10">
        <f>'[1]功能-战损相关'!Q39</f>
        <v>0.125</v>
      </c>
      <c r="BX33" s="8">
        <v>29</v>
      </c>
      <c r="BY33" s="10">
        <f>求节点($BL$5:$BL$364,BM$5:BM$364,节奏总纲!R32)</f>
        <v>0.17499999999999999</v>
      </c>
      <c r="BZ33" s="10">
        <f>求节点($BL$5:$BL$364,BN$5:BN$364,节奏总纲!S32)</f>
        <v>0.17499999999999999</v>
      </c>
      <c r="CA33" s="10">
        <f>求节点($BL$5:$BL$364,BO$5:BO$364,节奏总纲!T32)</f>
        <v>0.17499999999999999</v>
      </c>
      <c r="CB33" s="10">
        <f>求节点($BL$5:$BL$364,BP$5:BP$364,节奏总纲!U32)</f>
        <v>0.17499999999999999</v>
      </c>
      <c r="CC33" s="10">
        <f>求节点($BL$5:$BL$364,BQ$5:BQ$364,节奏总纲!V32)</f>
        <v>0.17499999999999999</v>
      </c>
      <c r="CD33" s="10">
        <f>求节点($BL$5:$BL$364,BR$5:BR$364,节奏总纲!R32)</f>
        <v>0.125</v>
      </c>
      <c r="CE33" s="10">
        <f>求节点($BL$5:$BL$364,BS$5:BS$364,节奏总纲!S32)</f>
        <v>0.125</v>
      </c>
      <c r="CF33" s="10">
        <f>求节点($BL$5:$BL$364,BT$5:BT$364,节奏总纲!T32)</f>
        <v>0.125</v>
      </c>
      <c r="CG33" s="10">
        <f>求节点($BL$5:$BL$364,BU$5:BU$364,节奏总纲!U32)</f>
        <v>0.125</v>
      </c>
      <c r="CH33" s="10">
        <f>求节点($BL$5:$BL$364,BV$5:BV$364,节奏总纲!V32)</f>
        <v>0.125</v>
      </c>
      <c r="CV33" s="3">
        <f>[2]兵营招募!S67</f>
        <v>30</v>
      </c>
      <c r="CW33" s="3">
        <f>[2]兵营招募!U67</f>
        <v>2700</v>
      </c>
      <c r="DB33" s="3">
        <v>29</v>
      </c>
      <c r="DC33" s="3">
        <f>'[1]功能-实力'!BF33</f>
        <v>526506</v>
      </c>
      <c r="DD33" s="3">
        <f>'[1]功能-实力'!BG33</f>
        <v>549822</v>
      </c>
      <c r="DE33" s="3">
        <f>'[1]功能-实力'!BH33</f>
        <v>588222</v>
      </c>
      <c r="DF33" s="3">
        <f>'[1]功能-实力'!BI33</f>
        <v>651924</v>
      </c>
      <c r="DG33" s="3">
        <f>'[1]功能-实力'!BJ33</f>
        <v>705528</v>
      </c>
    </row>
    <row r="34" spans="2:111" x14ac:dyDescent="0.2">
      <c r="B34" s="3">
        <v>30</v>
      </c>
      <c r="C34" s="3">
        <f>[1]服务器生态!W51</f>
        <v>442.86750000000018</v>
      </c>
      <c r="D34" s="3">
        <f>[1]服务器生态!X51</f>
        <v>345.39035279999985</v>
      </c>
      <c r="E34" s="3">
        <f>[1]服务器生态!Y51</f>
        <v>30.7625472</v>
      </c>
      <c r="F34" s="3">
        <f>[1]服务器生态!Z51</f>
        <v>4.7916000000000016</v>
      </c>
      <c r="G34" s="3">
        <f>[1]服务器生态!AA51</f>
        <v>1.1879999999999999</v>
      </c>
      <c r="H34" s="3">
        <f>[1]服务器生态!AC51</f>
        <v>0.53680909090909112</v>
      </c>
      <c r="I34" s="3">
        <f>[1]服务器生态!AD51</f>
        <v>0.41865497309090888</v>
      </c>
      <c r="J34" s="3">
        <f>[1]服务器生态!AE51</f>
        <v>3.7287936000000001E-2</v>
      </c>
      <c r="K34" s="3">
        <f>[1]服务器生态!AF51</f>
        <v>5.8080000000000015E-3</v>
      </c>
      <c r="L34" s="3">
        <f>[1]服务器生态!AG51</f>
        <v>1.4399999999999999E-3</v>
      </c>
      <c r="M34" s="3">
        <f>[3]基础信息!M33</f>
        <v>87.10294117647058</v>
      </c>
      <c r="Q34" s="3">
        <v>30</v>
      </c>
      <c r="R34" s="3">
        <f>[4]带兵数!D33</f>
        <v>3652.7432338833255</v>
      </c>
      <c r="S34" s="3">
        <f>[4]带兵数!E33</f>
        <v>3703.3969730796721</v>
      </c>
      <c r="T34" s="3">
        <f>[4]带兵数!F33</f>
        <v>3759.0075277664141</v>
      </c>
      <c r="U34" s="3">
        <f>[4]带兵数!G33</f>
        <v>3821.8316384114387</v>
      </c>
      <c r="V34" s="3">
        <f>[4]带兵数!H33</f>
        <v>3891.5075841763833</v>
      </c>
      <c r="X34" s="3">
        <v>30</v>
      </c>
      <c r="Y34" s="3">
        <f>求节点(节奏总纲!D$4:D$163,R$5:R$164,$X34)*6</f>
        <v>29481.698632207641</v>
      </c>
      <c r="Z34" s="3">
        <f>求节点(节奏总纲!E$4:E$163,S$5:S$164,$X34)*6</f>
        <v>30543.641588171784</v>
      </c>
      <c r="AA34" s="3">
        <f>求节点(节奏总纲!F$4:F$163,T$5:T$164,$X34)*6</f>
        <v>31938.404732043717</v>
      </c>
      <c r="AB34" s="3">
        <f>求节点(节奏总纲!G$4:G$163,U$5:U$164,$X34)*6</f>
        <v>34041.892258769461</v>
      </c>
      <c r="AC34" s="3">
        <f>求节点(节奏总纲!H$4:H$163,V$5:V$164,$X34)*6</f>
        <v>37841.261140086994</v>
      </c>
      <c r="AG34" s="3">
        <v>30</v>
      </c>
      <c r="AH34" s="14">
        <v>1</v>
      </c>
      <c r="AI34" s="14">
        <v>1.2667895088298469</v>
      </c>
      <c r="AJ34" s="14">
        <v>1.8566036357047819</v>
      </c>
      <c r="AK34" s="14">
        <v>3.4364744868751131</v>
      </c>
      <c r="AL34" s="14">
        <v>6.7946306539433312</v>
      </c>
      <c r="AM34" s="14">
        <f t="shared" si="0"/>
        <v>132.75993598957959</v>
      </c>
      <c r="AR34" s="8">
        <v>30</v>
      </c>
      <c r="AS34" s="9">
        <v>91.164952442919201</v>
      </c>
      <c r="AT34" s="9">
        <v>90.799728828897329</v>
      </c>
      <c r="AU34" s="9">
        <v>90.489883922412162</v>
      </c>
      <c r="AV34" s="9">
        <v>89.233052975470073</v>
      </c>
      <c r="AW34" s="9">
        <v>87.1352090909091</v>
      </c>
      <c r="AY34" s="8">
        <v>30</v>
      </c>
      <c r="AZ34" s="9">
        <v>664.94804903009754</v>
      </c>
      <c r="BA34" s="9">
        <v>667.6196113736446</v>
      </c>
      <c r="BB34" s="9">
        <v>671.12412765190777</v>
      </c>
      <c r="BC34" s="9">
        <v>668.39095247200328</v>
      </c>
      <c r="BD34" s="9">
        <v>659.13120553978877</v>
      </c>
      <c r="BF34" s="8">
        <v>30</v>
      </c>
      <c r="BG34" s="8">
        <f>[4]攻城值!AQ34</f>
        <v>0.12057053941053357</v>
      </c>
      <c r="BH34" s="8">
        <f>[4]攻城值!AR34</f>
        <v>0.87942946058946636</v>
      </c>
      <c r="BL34" s="8">
        <v>30</v>
      </c>
      <c r="BM34" s="10">
        <f>'[1]功能-战损相关'!H40</f>
        <v>0.17499999999999999</v>
      </c>
      <c r="BN34" s="10">
        <f>'[1]功能-战损相关'!I40</f>
        <v>0.17499999999999999</v>
      </c>
      <c r="BO34" s="10">
        <f>'[1]功能-战损相关'!J40</f>
        <v>0.17499999999999999</v>
      </c>
      <c r="BP34" s="10">
        <f>'[1]功能-战损相关'!K40</f>
        <v>0.17499999999999999</v>
      </c>
      <c r="BQ34" s="10">
        <f>'[1]功能-战损相关'!L40</f>
        <v>0.17499999999999999</v>
      </c>
      <c r="BR34" s="10">
        <f>'[1]功能-战损相关'!M40</f>
        <v>0.125</v>
      </c>
      <c r="BS34" s="10">
        <f>'[1]功能-战损相关'!N40</f>
        <v>0.125</v>
      </c>
      <c r="BT34" s="10">
        <f>'[1]功能-战损相关'!O40</f>
        <v>0.125</v>
      </c>
      <c r="BU34" s="10">
        <f>'[1]功能-战损相关'!P40</f>
        <v>0.125</v>
      </c>
      <c r="BV34" s="10">
        <f>'[1]功能-战损相关'!Q40</f>
        <v>0.125</v>
      </c>
      <c r="BX34" s="8">
        <v>30</v>
      </c>
      <c r="BY34" s="10">
        <f>求节点($BL$5:$BL$364,BM$5:BM$364,节奏总纲!R33)</f>
        <v>0.17499999999999999</v>
      </c>
      <c r="BZ34" s="10">
        <f>求节点($BL$5:$BL$364,BN$5:BN$364,节奏总纲!S33)</f>
        <v>0.17499999999999999</v>
      </c>
      <c r="CA34" s="10">
        <f>求节点($BL$5:$BL$364,BO$5:BO$364,节奏总纲!T33)</f>
        <v>0.17499999999999999</v>
      </c>
      <c r="CB34" s="10">
        <f>求节点($BL$5:$BL$364,BP$5:BP$364,节奏总纲!U33)</f>
        <v>0.17499999999999999</v>
      </c>
      <c r="CC34" s="10">
        <f>求节点($BL$5:$BL$364,BQ$5:BQ$364,节奏总纲!V33)</f>
        <v>0.17499999999999999</v>
      </c>
      <c r="CD34" s="10">
        <f>求节点($BL$5:$BL$364,BR$5:BR$364,节奏总纲!R33)</f>
        <v>0.125</v>
      </c>
      <c r="CE34" s="10">
        <f>求节点($BL$5:$BL$364,BS$5:BS$364,节奏总纲!S33)</f>
        <v>0.125</v>
      </c>
      <c r="CF34" s="10">
        <f>求节点($BL$5:$BL$364,BT$5:BT$364,节奏总纲!T33)</f>
        <v>0.125</v>
      </c>
      <c r="CG34" s="10">
        <f>求节点($BL$5:$BL$364,BU$5:BU$364,节奏总纲!U33)</f>
        <v>0.125</v>
      </c>
      <c r="CH34" s="10">
        <f>求节点($BL$5:$BL$364,BV$5:BV$364,节奏总纲!V33)</f>
        <v>0.125</v>
      </c>
      <c r="CV34" s="3">
        <f>[2]兵营招募!S68</f>
        <v>31</v>
      </c>
      <c r="CW34" s="3">
        <f>[2]兵营招募!U68</f>
        <v>2700</v>
      </c>
      <c r="DB34" s="3">
        <v>30</v>
      </c>
      <c r="DC34" s="3">
        <f>'[1]功能-实力'!BF34</f>
        <v>556932</v>
      </c>
      <c r="DD34" s="3">
        <f>'[1]功能-实力'!BG34</f>
        <v>584622</v>
      </c>
      <c r="DE34" s="3">
        <f>'[1]功能-实力'!BH34</f>
        <v>630738</v>
      </c>
      <c r="DF34" s="3">
        <f>'[1]功能-实力'!BI34</f>
        <v>703860</v>
      </c>
      <c r="DG34" s="3">
        <f>'[1]功能-实力'!BJ34</f>
        <v>763272</v>
      </c>
    </row>
    <row r="35" spans="2:111" x14ac:dyDescent="0.2">
      <c r="B35" s="3">
        <v>31</v>
      </c>
      <c r="C35" s="3">
        <f>[1]服务器生态!W52</f>
        <v>428.59553563636376</v>
      </c>
      <c r="D35" s="3">
        <f>[1]服务器生态!X52</f>
        <v>335.7326606644362</v>
      </c>
      <c r="E35" s="3">
        <f>[1]服务器生态!Y52</f>
        <v>29.850235699199999</v>
      </c>
      <c r="F35" s="3">
        <f>[1]服务器生态!Z52</f>
        <v>4.6618880000000011</v>
      </c>
      <c r="G35" s="3">
        <f>[1]服务器生态!AA52</f>
        <v>1.1596799999999998</v>
      </c>
      <c r="H35" s="3">
        <f>[1]服务器生态!AC52</f>
        <v>0.53574441954545471</v>
      </c>
      <c r="I35" s="3">
        <f>[1]服务器生态!AD52</f>
        <v>0.41966582583054524</v>
      </c>
      <c r="J35" s="3">
        <f>[1]服务器生态!AE52</f>
        <v>3.7312794624000001E-2</v>
      </c>
      <c r="K35" s="3">
        <f>[1]服务器生态!AF52</f>
        <v>5.8273600000000019E-3</v>
      </c>
      <c r="L35" s="3">
        <f>[1]服务器生态!AG52</f>
        <v>1.4495999999999999E-3</v>
      </c>
      <c r="M35" s="3">
        <f>[3]基础信息!M34</f>
        <v>87.470588235294116</v>
      </c>
      <c r="Q35" s="3">
        <v>31</v>
      </c>
      <c r="R35" s="3">
        <f>[4]带兵数!D34</f>
        <v>3719.5189537639744</v>
      </c>
      <c r="S35" s="3">
        <f>[4]带兵数!E34</f>
        <v>3769.0285126353665</v>
      </c>
      <c r="T35" s="3">
        <f>[4]带兵数!F34</f>
        <v>3826.4669534623122</v>
      </c>
      <c r="U35" s="3">
        <f>[4]带兵数!G34</f>
        <v>3889.0108012583764</v>
      </c>
      <c r="V35" s="3">
        <f>[4]带兵数!H34</f>
        <v>3957.6288482572345</v>
      </c>
      <c r="X35" s="3">
        <v>31</v>
      </c>
      <c r="Y35" s="3">
        <f>求节点(节奏总纲!D$4:D$163,R$5:R$164,$X35)*6</f>
        <v>29657.512328299134</v>
      </c>
      <c r="Z35" s="3">
        <f>求节点(节奏总纲!E$4:E$163,S$5:S$164,$X35)*6</f>
        <v>30727.297640933684</v>
      </c>
      <c r="AA35" s="3">
        <f>求节点(节奏总纲!F$4:F$163,T$5:T$164,$X35)*6</f>
        <v>32120.423346958676</v>
      </c>
      <c r="AB35" s="3">
        <f>求节点(节奏总纲!G$4:G$163,U$5:U$164,$X35)*6</f>
        <v>34230.916094280998</v>
      </c>
      <c r="AC35" s="3">
        <f>求节点(节奏总纲!H$4:H$163,V$5:V$164,$X35)*6</f>
        <v>38031.973799043953</v>
      </c>
      <c r="AG35" s="3">
        <v>31</v>
      </c>
      <c r="AH35" s="14">
        <v>1</v>
      </c>
      <c r="AI35" s="14">
        <v>1.2753368257147344</v>
      </c>
      <c r="AJ35" s="14">
        <v>1.8634448405529105</v>
      </c>
      <c r="AK35" s="14">
        <v>3.4384529873336511</v>
      </c>
      <c r="AL35" s="14">
        <v>6.8058049443346498</v>
      </c>
      <c r="AM35" s="14">
        <f t="shared" si="0"/>
        <v>134.1007765860939</v>
      </c>
      <c r="AR35" s="8">
        <v>31</v>
      </c>
      <c r="AS35" s="9">
        <v>97.82035402299644</v>
      </c>
      <c r="AT35" s="9">
        <v>97.478034770346824</v>
      </c>
      <c r="AU35" s="9">
        <v>97.25818022408447</v>
      </c>
      <c r="AV35" s="9">
        <v>96.368245423739367</v>
      </c>
      <c r="AW35" s="9">
        <v>94.38460889436918</v>
      </c>
      <c r="AY35" s="8">
        <v>31</v>
      </c>
      <c r="AZ35" s="9">
        <v>702.16939575186291</v>
      </c>
      <c r="BA35" s="9">
        <v>705.38672117978547</v>
      </c>
      <c r="BB35" s="9">
        <v>709.96567335790598</v>
      </c>
      <c r="BC35" s="9">
        <v>710.50637740450964</v>
      </c>
      <c r="BD35" s="9">
        <v>702.80467130853663</v>
      </c>
      <c r="BF35" s="8">
        <v>31</v>
      </c>
      <c r="BG35" s="8">
        <f>[4]攻城值!AQ35</f>
        <v>0.12227700923733832</v>
      </c>
      <c r="BH35" s="8">
        <f>[4]攻城值!AR35</f>
        <v>0.87772299076266158</v>
      </c>
      <c r="BL35" s="8">
        <v>31</v>
      </c>
      <c r="BM35" s="10">
        <f>'[1]功能-战损相关'!H41</f>
        <v>0.17499999999999999</v>
      </c>
      <c r="BN35" s="10">
        <f>'[1]功能-战损相关'!I41</f>
        <v>0.17499999999999999</v>
      </c>
      <c r="BO35" s="10">
        <f>'[1]功能-战损相关'!J41</f>
        <v>0.17499999999999999</v>
      </c>
      <c r="BP35" s="10">
        <f>'[1]功能-战损相关'!K41</f>
        <v>0.17499999999999999</v>
      </c>
      <c r="BQ35" s="10">
        <f>'[1]功能-战损相关'!L41</f>
        <v>0.17499999999999999</v>
      </c>
      <c r="BR35" s="10">
        <f>'[1]功能-战损相关'!M41</f>
        <v>0.125</v>
      </c>
      <c r="BS35" s="10">
        <f>'[1]功能-战损相关'!N41</f>
        <v>0.125</v>
      </c>
      <c r="BT35" s="10">
        <f>'[1]功能-战损相关'!O41</f>
        <v>0.125</v>
      </c>
      <c r="BU35" s="10">
        <f>'[1]功能-战损相关'!P41</f>
        <v>0.125</v>
      </c>
      <c r="BV35" s="10">
        <f>'[1]功能-战损相关'!Q41</f>
        <v>0.125</v>
      </c>
      <c r="BX35" s="8">
        <v>31</v>
      </c>
      <c r="BY35" s="10">
        <f>求节点($BL$5:$BL$364,BM$5:BM$364,节奏总纲!R34)</f>
        <v>0.17499999999999999</v>
      </c>
      <c r="BZ35" s="10">
        <f>求节点($BL$5:$BL$364,BN$5:BN$364,节奏总纲!S34)</f>
        <v>0.17499999999999999</v>
      </c>
      <c r="CA35" s="10">
        <f>求节点($BL$5:$BL$364,BO$5:BO$364,节奏总纲!T34)</f>
        <v>0.17499999999999999</v>
      </c>
      <c r="CB35" s="10">
        <f>求节点($BL$5:$BL$364,BP$5:BP$364,节奏总纲!U34)</f>
        <v>0.17499999999999999</v>
      </c>
      <c r="CC35" s="10">
        <f>求节点($BL$5:$BL$364,BQ$5:BQ$364,节奏总纲!V34)</f>
        <v>0.17499999999999999</v>
      </c>
      <c r="CD35" s="10">
        <f>求节点($BL$5:$BL$364,BR$5:BR$364,节奏总纲!R34)</f>
        <v>0.125</v>
      </c>
      <c r="CE35" s="10">
        <f>求节点($BL$5:$BL$364,BS$5:BS$364,节奏总纲!S34)</f>
        <v>0.125</v>
      </c>
      <c r="CF35" s="10">
        <f>求节点($BL$5:$BL$364,BT$5:BT$364,节奏总纲!T34)</f>
        <v>0.125</v>
      </c>
      <c r="CG35" s="10">
        <f>求节点($BL$5:$BL$364,BU$5:BU$364,节奏总纲!U34)</f>
        <v>0.125</v>
      </c>
      <c r="CH35" s="10">
        <f>求节点($BL$5:$BL$364,BV$5:BV$364,节奏总纲!V34)</f>
        <v>0.125</v>
      </c>
      <c r="CV35" s="3">
        <f>[2]兵营招募!S69</f>
        <v>32</v>
      </c>
      <c r="CW35" s="3">
        <f>[2]兵营招募!U69</f>
        <v>2700</v>
      </c>
      <c r="DB35" s="3">
        <v>31</v>
      </c>
      <c r="DC35" s="3">
        <f>'[1]功能-实力'!BF35</f>
        <v>593256</v>
      </c>
      <c r="DD35" s="3">
        <f>'[1]功能-实力'!BG35</f>
        <v>625668</v>
      </c>
      <c r="DE35" s="3">
        <f>'[1]功能-实力'!BH35</f>
        <v>680562</v>
      </c>
      <c r="DF35" s="3">
        <f>'[1]功能-实力'!BI35</f>
        <v>764508</v>
      </c>
      <c r="DG35" s="3">
        <f>'[1]功能-实力'!BJ35</f>
        <v>829872</v>
      </c>
    </row>
    <row r="36" spans="2:111" x14ac:dyDescent="0.2">
      <c r="B36" s="3">
        <v>32</v>
      </c>
      <c r="C36" s="3">
        <f>[1]服务器生态!W53</f>
        <v>422.21262873667729</v>
      </c>
      <c r="D36" s="3">
        <f>[1]服务器生态!X53</f>
        <v>332.18951514679861</v>
      </c>
      <c r="E36" s="3">
        <f>[1]服务器生态!Y53</f>
        <v>29.483871013075863</v>
      </c>
      <c r="F36" s="3">
        <f>[1]服务器生态!Z53</f>
        <v>4.6168926896551739</v>
      </c>
      <c r="G36" s="3">
        <f>[1]服务器生态!AA53</f>
        <v>1.1522648275862069</v>
      </c>
      <c r="H36" s="3">
        <f>[1]服务器生态!AC53</f>
        <v>0.5346797481818184</v>
      </c>
      <c r="I36" s="3">
        <f>[1]服务器生态!AD53</f>
        <v>0.42067667857018159</v>
      </c>
      <c r="J36" s="3">
        <f>[1]服务器生态!AE53</f>
        <v>3.7337653248000001E-2</v>
      </c>
      <c r="K36" s="3">
        <f>[1]服务器生态!AF53</f>
        <v>5.8467200000000014E-3</v>
      </c>
      <c r="L36" s="3">
        <f>[1]服务器生态!AG53</f>
        <v>1.4591999999999999E-3</v>
      </c>
      <c r="M36" s="3">
        <f>[3]基础信息!M35</f>
        <v>87.838235294117652</v>
      </c>
      <c r="Q36" s="3">
        <v>32</v>
      </c>
      <c r="R36" s="3">
        <f>[4]带兵数!D35</f>
        <v>3783.6630202092224</v>
      </c>
      <c r="S36" s="3">
        <f>[4]带兵数!E35</f>
        <v>3836.370132315777</v>
      </c>
      <c r="T36" s="3">
        <f>[4]带兵数!F35</f>
        <v>3891.5240622314541</v>
      </c>
      <c r="U36" s="3">
        <f>[4]带兵数!G35</f>
        <v>3955.4131908524987</v>
      </c>
      <c r="V36" s="3">
        <f>[4]带兵数!H35</f>
        <v>4026.1220107826684</v>
      </c>
      <c r="X36" s="3">
        <v>32</v>
      </c>
      <c r="Y36" s="3">
        <f>求节点(节奏总纲!D$4:D$163,R$5:R$164,$X36)*6</f>
        <v>29829.576024390626</v>
      </c>
      <c r="Z36" s="3">
        <f>求节点(节奏总纲!E$4:E$163,S$5:S$164,$X36)*6</f>
        <v>30891.764574697278</v>
      </c>
      <c r="AA36" s="3">
        <f>求节点(节奏总纲!F$4:F$163,T$5:T$164,$X36)*6</f>
        <v>32296.908021298445</v>
      </c>
      <c r="AB36" s="3">
        <f>求节点(节奏总纲!G$4:G$163,U$5:U$164,$X36)*6</f>
        <v>34411.649948289632</v>
      </c>
      <c r="AC36" s="3">
        <f>求节点(节奏总纲!H$4:H$163,V$5:V$164,$X36)*6</f>
        <v>38220.50286033786</v>
      </c>
      <c r="AG36" s="3">
        <v>32</v>
      </c>
      <c r="AH36" s="14">
        <v>1</v>
      </c>
      <c r="AI36" s="14">
        <v>1.2728533758729852</v>
      </c>
      <c r="AJ36" s="14">
        <v>1.853756545825112</v>
      </c>
      <c r="AK36" s="14">
        <v>3.4143480625141538</v>
      </c>
      <c r="AL36" s="14">
        <v>6.7677307886448546</v>
      </c>
      <c r="AM36" s="14">
        <f t="shared" si="0"/>
        <v>134.49682153364171</v>
      </c>
      <c r="AR36" s="8">
        <v>32</v>
      </c>
      <c r="AS36" s="9">
        <v>100.6159053285924</v>
      </c>
      <c r="AT36" s="9">
        <v>100.21925590393195</v>
      </c>
      <c r="AU36" s="9">
        <v>99.938006529529446</v>
      </c>
      <c r="AV36" s="9">
        <v>99.218152784556224</v>
      </c>
      <c r="AW36" s="9">
        <v>97.077137240821614</v>
      </c>
      <c r="AY36" s="8">
        <v>32</v>
      </c>
      <c r="AZ36" s="9">
        <v>711.17252613360301</v>
      </c>
      <c r="BA36" s="9">
        <v>714.15095094604885</v>
      </c>
      <c r="BB36" s="9">
        <v>718.44245927528925</v>
      </c>
      <c r="BC36" s="9">
        <v>720.43644452401372</v>
      </c>
      <c r="BD36" s="9">
        <v>711.94501078710834</v>
      </c>
      <c r="BF36" s="8">
        <v>32</v>
      </c>
      <c r="BG36" s="8">
        <f>[4]攻城值!AQ36</f>
        <v>0.12394350723545391</v>
      </c>
      <c r="BH36" s="8">
        <f>[4]攻城值!AR36</f>
        <v>0.87605649276454611</v>
      </c>
      <c r="BL36" s="8">
        <v>32</v>
      </c>
      <c r="BM36" s="10">
        <f>'[1]功能-战损相关'!H42</f>
        <v>0.17499999999999999</v>
      </c>
      <c r="BN36" s="10">
        <f>'[1]功能-战损相关'!I42</f>
        <v>0.17499999999999999</v>
      </c>
      <c r="BO36" s="10">
        <f>'[1]功能-战损相关'!J42</f>
        <v>0.17499999999999999</v>
      </c>
      <c r="BP36" s="10">
        <f>'[1]功能-战损相关'!K42</f>
        <v>0.17499999999999999</v>
      </c>
      <c r="BQ36" s="10">
        <f>'[1]功能-战损相关'!L42</f>
        <v>0.17499999999999999</v>
      </c>
      <c r="BR36" s="10">
        <f>'[1]功能-战损相关'!M42</f>
        <v>0.125</v>
      </c>
      <c r="BS36" s="10">
        <f>'[1]功能-战损相关'!N42</f>
        <v>0.125</v>
      </c>
      <c r="BT36" s="10">
        <f>'[1]功能-战损相关'!O42</f>
        <v>0.125</v>
      </c>
      <c r="BU36" s="10">
        <f>'[1]功能-战损相关'!P42</f>
        <v>0.125</v>
      </c>
      <c r="BV36" s="10">
        <f>'[1]功能-战损相关'!Q42</f>
        <v>0.125</v>
      </c>
      <c r="BX36" s="8">
        <v>32</v>
      </c>
      <c r="BY36" s="10">
        <f>求节点($BL$5:$BL$364,BM$5:BM$364,节奏总纲!R35)</f>
        <v>0.17499999999999999</v>
      </c>
      <c r="BZ36" s="10">
        <f>求节点($BL$5:$BL$364,BN$5:BN$364,节奏总纲!S35)</f>
        <v>0.17499999999999999</v>
      </c>
      <c r="CA36" s="10">
        <f>求节点($BL$5:$BL$364,BO$5:BO$364,节奏总纲!T35)</f>
        <v>0.17499999999999999</v>
      </c>
      <c r="CB36" s="10">
        <f>求节点($BL$5:$BL$364,BP$5:BP$364,节奏总纲!U35)</f>
        <v>0.17499999999999999</v>
      </c>
      <c r="CC36" s="10">
        <f>求节点($BL$5:$BL$364,BQ$5:BQ$364,节奏总纲!V35)</f>
        <v>0.17499999999999999</v>
      </c>
      <c r="CD36" s="10">
        <f>求节点($BL$5:$BL$364,BR$5:BR$364,节奏总纲!R35)</f>
        <v>0.125</v>
      </c>
      <c r="CE36" s="10">
        <f>求节点($BL$5:$BL$364,BS$5:BS$364,节奏总纲!S35)</f>
        <v>0.125</v>
      </c>
      <c r="CF36" s="10">
        <f>求节点($BL$5:$BL$364,BT$5:BT$364,节奏总纲!T35)</f>
        <v>0.125</v>
      </c>
      <c r="CG36" s="10">
        <f>求节点($BL$5:$BL$364,BU$5:BU$364,节奏总纲!U35)</f>
        <v>0.125</v>
      </c>
      <c r="CH36" s="10">
        <f>求节点($BL$5:$BL$364,BV$5:BV$364,节奏总纲!V35)</f>
        <v>0.125</v>
      </c>
      <c r="CV36" s="3">
        <f>[2]兵营招募!S70</f>
        <v>33</v>
      </c>
      <c r="CW36" s="3">
        <f>[2]兵营招募!U70</f>
        <v>3300</v>
      </c>
      <c r="DB36" s="3">
        <v>32</v>
      </c>
      <c r="DC36" s="3">
        <f>'[1]功能-实力'!BF36</f>
        <v>630822</v>
      </c>
      <c r="DD36" s="3">
        <f>'[1]功能-实力'!BG36</f>
        <v>668664</v>
      </c>
      <c r="DE36" s="3">
        <f>'[1]功能-实力'!BH36</f>
        <v>732834</v>
      </c>
      <c r="DF36" s="3">
        <f>'[1]功能-实力'!BI36</f>
        <v>828678</v>
      </c>
      <c r="DG36" s="3">
        <f>'[1]功能-实力'!BJ36</f>
        <v>900552</v>
      </c>
    </row>
    <row r="37" spans="2:111" x14ac:dyDescent="0.2">
      <c r="B37" s="3">
        <v>33</v>
      </c>
      <c r="C37" s="3">
        <f>[1]服务器生态!W54</f>
        <v>415.8517495203763</v>
      </c>
      <c r="D37" s="3">
        <f>[1]服务器生态!X54</f>
        <v>328.62545543454775</v>
      </c>
      <c r="E37" s="3">
        <f>[1]服务器生态!Y54</f>
        <v>29.116992010593101</v>
      </c>
      <c r="F37" s="3">
        <f>[1]服务器生态!Z54</f>
        <v>4.5714968275862082</v>
      </c>
      <c r="G37" s="3">
        <f>[1]服务器生态!AA54</f>
        <v>1.1446510344827585</v>
      </c>
      <c r="H37" s="3">
        <f>[1]服务器生态!AC54</f>
        <v>0.53361507681818199</v>
      </c>
      <c r="I37" s="3">
        <f>[1]服务器生态!AD54</f>
        <v>0.42168753130981795</v>
      </c>
      <c r="J37" s="3">
        <f>[1]服务器生态!AE54</f>
        <v>3.7362511872000001E-2</v>
      </c>
      <c r="K37" s="3">
        <f>[1]服务器生态!AF54</f>
        <v>5.8660800000000018E-3</v>
      </c>
      <c r="L37" s="3">
        <f>[1]服务器生态!AG54</f>
        <v>1.4687999999999999E-3</v>
      </c>
      <c r="M37" s="3">
        <f>[3]基础信息!M36</f>
        <v>88.183006535947712</v>
      </c>
      <c r="Q37" s="3">
        <v>33</v>
      </c>
      <c r="R37" s="3">
        <f>[4]带兵数!D36</f>
        <v>3850.8297311415272</v>
      </c>
      <c r="S37" s="3">
        <f>[4]带兵数!E36</f>
        <v>3899.0868763053822</v>
      </c>
      <c r="T37" s="3">
        <f>[4]带兵数!F36</f>
        <v>3957.3520379044335</v>
      </c>
      <c r="U37" s="3">
        <f>[4]带兵数!G36</f>
        <v>4020.925900972692</v>
      </c>
      <c r="V37" s="3">
        <f>[4]带兵数!H36</f>
        <v>4090.4062586103628</v>
      </c>
      <c r="X37" s="3">
        <v>33</v>
      </c>
      <c r="Y37" s="3">
        <f>求节点(节奏总纲!D$4:D$163,R$5:R$164,$X37)*6</f>
        <v>30001.639720482122</v>
      </c>
      <c r="Z37" s="3">
        <f>求节点(节奏总纲!E$4:E$163,S$5:S$164,$X37)*6</f>
        <v>31054.536659034486</v>
      </c>
      <c r="AA37" s="3">
        <f>求节点(节奏总纲!F$4:F$163,T$5:T$164,$X37)*6</f>
        <v>32463.45978846023</v>
      </c>
      <c r="AB37" s="3">
        <f>求节点(节奏总纲!G$4:G$163,U$5:U$164,$X37)*6</f>
        <v>34590.128133490849</v>
      </c>
      <c r="AC37" s="3">
        <f>求节点(节奏总纲!H$4:H$163,V$5:V$164,$X37)*6</f>
        <v>38395.707982232074</v>
      </c>
      <c r="AG37" s="3">
        <v>33</v>
      </c>
      <c r="AH37" s="14">
        <v>1</v>
      </c>
      <c r="AI37" s="14">
        <v>1.2705743343350657</v>
      </c>
      <c r="AJ37" s="14">
        <v>1.8448153981457642</v>
      </c>
      <c r="AK37" s="14">
        <v>3.3916467337512333</v>
      </c>
      <c r="AL37" s="14">
        <v>6.7416322247770051</v>
      </c>
      <c r="AM37" s="14">
        <f t="shared" si="0"/>
        <v>134.888755868499</v>
      </c>
      <c r="AR37" s="8">
        <v>33</v>
      </c>
      <c r="AS37" s="9">
        <v>103.49605918756141</v>
      </c>
      <c r="AT37" s="9">
        <v>102.98463865769315</v>
      </c>
      <c r="AU37" s="9">
        <v>102.63776923547675</v>
      </c>
      <c r="AV37" s="9">
        <v>102.11399501203286</v>
      </c>
      <c r="AW37" s="9">
        <v>99.810577563164358</v>
      </c>
      <c r="AY37" s="8">
        <v>33</v>
      </c>
      <c r="AZ37" s="9">
        <v>720.70468558707603</v>
      </c>
      <c r="BA37" s="9">
        <v>723.03399577908181</v>
      </c>
      <c r="BB37" s="9">
        <v>727.02120591638322</v>
      </c>
      <c r="BC37" s="9">
        <v>730.61465408514482</v>
      </c>
      <c r="BD37" s="9">
        <v>721.32278187909867</v>
      </c>
      <c r="BF37" s="8">
        <v>33</v>
      </c>
      <c r="BG37" s="8">
        <f>[4]攻城值!AQ37</f>
        <v>0.12557142157868409</v>
      </c>
      <c r="BH37" s="8">
        <f>[4]攻城值!AR37</f>
        <v>0.87442857842131583</v>
      </c>
      <c r="BL37" s="8">
        <v>33</v>
      </c>
      <c r="BM37" s="10">
        <f>'[1]功能-战损相关'!H43</f>
        <v>0.17499999999999999</v>
      </c>
      <c r="BN37" s="10">
        <f>'[1]功能-战损相关'!I43</f>
        <v>0.17499999999999999</v>
      </c>
      <c r="BO37" s="10">
        <f>'[1]功能-战损相关'!J43</f>
        <v>0.17499999999999999</v>
      </c>
      <c r="BP37" s="10">
        <f>'[1]功能-战损相关'!K43</f>
        <v>0.17499999999999999</v>
      </c>
      <c r="BQ37" s="10">
        <f>'[1]功能-战损相关'!L43</f>
        <v>0.17499999999999999</v>
      </c>
      <c r="BR37" s="10">
        <f>'[1]功能-战损相关'!M43</f>
        <v>0.125</v>
      </c>
      <c r="BS37" s="10">
        <f>'[1]功能-战损相关'!N43</f>
        <v>0.125</v>
      </c>
      <c r="BT37" s="10">
        <f>'[1]功能-战损相关'!O43</f>
        <v>0.125</v>
      </c>
      <c r="BU37" s="10">
        <f>'[1]功能-战损相关'!P43</f>
        <v>0.125</v>
      </c>
      <c r="BV37" s="10">
        <f>'[1]功能-战损相关'!Q43</f>
        <v>0.125</v>
      </c>
      <c r="BX37" s="8">
        <v>33</v>
      </c>
      <c r="BY37" s="10">
        <f>求节点($BL$5:$BL$364,BM$5:BM$364,节奏总纲!R36)</f>
        <v>0.17499999999999999</v>
      </c>
      <c r="BZ37" s="10">
        <f>求节点($BL$5:$BL$364,BN$5:BN$364,节奏总纲!S36)</f>
        <v>0.17499999999999999</v>
      </c>
      <c r="CA37" s="10">
        <f>求节点($BL$5:$BL$364,BO$5:BO$364,节奏总纲!T36)</f>
        <v>0.17499999999999999</v>
      </c>
      <c r="CB37" s="10">
        <f>求节点($BL$5:$BL$364,BP$5:BP$364,节奏总纲!U36)</f>
        <v>0.17499999999999999</v>
      </c>
      <c r="CC37" s="10">
        <f>求节点($BL$5:$BL$364,BQ$5:BQ$364,节奏总纲!V36)</f>
        <v>0.17499999999999999</v>
      </c>
      <c r="CD37" s="10">
        <f>求节点($BL$5:$BL$364,BR$5:BR$364,节奏总纲!R36)</f>
        <v>0.125</v>
      </c>
      <c r="CE37" s="10">
        <f>求节点($BL$5:$BL$364,BS$5:BS$364,节奏总纲!S36)</f>
        <v>0.125</v>
      </c>
      <c r="CF37" s="10">
        <f>求节点($BL$5:$BL$364,BT$5:BT$364,节奏总纲!T36)</f>
        <v>0.125</v>
      </c>
      <c r="CG37" s="10">
        <f>求节点($BL$5:$BL$364,BU$5:BU$364,节奏总纲!U36)</f>
        <v>0.125</v>
      </c>
      <c r="CH37" s="10">
        <f>求节点($BL$5:$BL$364,BV$5:BV$364,节奏总纲!V36)</f>
        <v>0.125</v>
      </c>
      <c r="CV37" s="3">
        <f>[2]兵营招募!S71</f>
        <v>34</v>
      </c>
      <c r="CW37" s="3">
        <f>[2]兵营招募!U71</f>
        <v>3300</v>
      </c>
      <c r="DB37" s="3">
        <v>33</v>
      </c>
      <c r="DC37" s="3">
        <f>'[1]功能-实力'!BF37</f>
        <v>670104</v>
      </c>
      <c r="DD37" s="3">
        <f>'[1]功能-实力'!BG37</f>
        <v>713172</v>
      </c>
      <c r="DE37" s="3">
        <f>'[1]功能-实力'!BH37</f>
        <v>788034</v>
      </c>
      <c r="DF37" s="3">
        <f>'[1]功能-实力'!BI37</f>
        <v>896364</v>
      </c>
      <c r="DG37" s="3">
        <f>'[1]功能-实力'!BJ37</f>
        <v>974580</v>
      </c>
    </row>
    <row r="38" spans="2:111" x14ac:dyDescent="0.2">
      <c r="B38" s="3">
        <v>34</v>
      </c>
      <c r="C38" s="3">
        <f>[1]服务器生态!W55</f>
        <v>409.51289798746103</v>
      </c>
      <c r="D38" s="3">
        <f>[1]服务器生态!X55</f>
        <v>325.04048152768388</v>
      </c>
      <c r="E38" s="3">
        <f>[1]服务器生态!Y55</f>
        <v>28.749598691751729</v>
      </c>
      <c r="F38" s="3">
        <f>[1]服务器生态!Z55</f>
        <v>4.5257004137931052</v>
      </c>
      <c r="G38" s="3">
        <f>[1]服务器生态!AA55</f>
        <v>1.1368386206896552</v>
      </c>
      <c r="H38" s="3">
        <f>[1]服务器生态!AC55</f>
        <v>0.53255040545454568</v>
      </c>
      <c r="I38" s="3">
        <f>[1]服务器生态!AD55</f>
        <v>0.42269838404945431</v>
      </c>
      <c r="J38" s="3">
        <f>[1]服务器生态!AE55</f>
        <v>3.7387370496000001E-2</v>
      </c>
      <c r="K38" s="3">
        <f>[1]服务器生态!AF55</f>
        <v>5.8854400000000013E-3</v>
      </c>
      <c r="L38" s="3">
        <f>[1]服务器生态!AG55</f>
        <v>1.4783999999999999E-3</v>
      </c>
      <c r="M38" s="3">
        <f>[3]基础信息!M37</f>
        <v>88.509803921568633</v>
      </c>
      <c r="Q38" s="3">
        <v>34</v>
      </c>
      <c r="R38" s="3">
        <f>[4]带兵数!D37</f>
        <v>3913.962430455269</v>
      </c>
      <c r="S38" s="3">
        <f>[4]带兵数!E37</f>
        <v>3966.2932129146884</v>
      </c>
      <c r="T38" s="3">
        <f>[4]带兵数!F37</f>
        <v>4022.5526780322962</v>
      </c>
      <c r="U38" s="3">
        <f>[4]带兵数!G37</f>
        <v>4088.6582215718527</v>
      </c>
      <c r="V38" s="3">
        <f>[4]带兵数!H37</f>
        <v>4158.7144728338253</v>
      </c>
      <c r="X38" s="3">
        <v>34</v>
      </c>
      <c r="Y38" s="3">
        <f>求节点(节奏总纲!D$4:D$163,R$5:R$164,$X38)*6</f>
        <v>30159.253381426141</v>
      </c>
      <c r="Z38" s="3">
        <f>求节点(节奏总纲!E$4:E$163,S$5:S$164,$X38)*6</f>
        <v>31213.965804538493</v>
      </c>
      <c r="AA38" s="3">
        <f>求节点(节奏总纲!F$4:F$163,T$5:T$164,$X38)*6</f>
        <v>32628.829524831268</v>
      </c>
      <c r="AB38" s="3">
        <f>求节点(节奏总纲!G$4:G$163,U$5:U$164,$X38)*6</f>
        <v>34758.965000118624</v>
      </c>
      <c r="AC38" s="3">
        <f>求节点(节奏总纲!H$4:H$163,V$5:V$164,$X38)*6</f>
        <v>38570.913104126281</v>
      </c>
      <c r="AG38" s="3">
        <v>34</v>
      </c>
      <c r="AH38" s="14">
        <v>1</v>
      </c>
      <c r="AI38" s="14">
        <v>1.268962146380451</v>
      </c>
      <c r="AJ38" s="14">
        <v>1.8355518922578089</v>
      </c>
      <c r="AK38" s="14">
        <v>3.3707402045212018</v>
      </c>
      <c r="AL38" s="14">
        <v>6.7165289459366875</v>
      </c>
      <c r="AM38" s="14">
        <f t="shared" si="0"/>
        <v>135.2887105628445</v>
      </c>
      <c r="AR38" s="8">
        <v>34</v>
      </c>
      <c r="AS38" s="9">
        <v>106.60991262214431</v>
      </c>
      <c r="AT38" s="9">
        <v>105.79082205183006</v>
      </c>
      <c r="AU38" s="9">
        <v>105.37663529592609</v>
      </c>
      <c r="AV38" s="9">
        <v>105.03235908607564</v>
      </c>
      <c r="AW38" s="9">
        <v>102.59022187844849</v>
      </c>
      <c r="AY38" s="8">
        <v>34</v>
      </c>
      <c r="AZ38" s="9">
        <v>731.76828332807395</v>
      </c>
      <c r="BA38" s="9">
        <v>732.1473846195745</v>
      </c>
      <c r="BB38" s="9">
        <v>735.83254776933654</v>
      </c>
      <c r="BC38" s="9">
        <v>740.8676650602938</v>
      </c>
      <c r="BD38" s="9">
        <v>730.96735601163493</v>
      </c>
      <c r="BF38" s="8">
        <v>34</v>
      </c>
      <c r="BG38" s="8">
        <f>[4]攻城值!AQ38</f>
        <v>0.12716207689694578</v>
      </c>
      <c r="BH38" s="8">
        <f>[4]攻城值!AR38</f>
        <v>0.8728379231030543</v>
      </c>
      <c r="BL38" s="8">
        <v>34</v>
      </c>
      <c r="BM38" s="10">
        <f>'[1]功能-战损相关'!H44</f>
        <v>0.17499999999999999</v>
      </c>
      <c r="BN38" s="10">
        <f>'[1]功能-战损相关'!I44</f>
        <v>0.17499999999999999</v>
      </c>
      <c r="BO38" s="10">
        <f>'[1]功能-战损相关'!J44</f>
        <v>0.17499999999999999</v>
      </c>
      <c r="BP38" s="10">
        <f>'[1]功能-战损相关'!K44</f>
        <v>0.17499999999999999</v>
      </c>
      <c r="BQ38" s="10">
        <f>'[1]功能-战损相关'!L44</f>
        <v>0.17499999999999999</v>
      </c>
      <c r="BR38" s="10">
        <f>'[1]功能-战损相关'!M44</f>
        <v>0.125</v>
      </c>
      <c r="BS38" s="10">
        <f>'[1]功能-战损相关'!N44</f>
        <v>0.125</v>
      </c>
      <c r="BT38" s="10">
        <f>'[1]功能-战损相关'!O44</f>
        <v>0.125</v>
      </c>
      <c r="BU38" s="10">
        <f>'[1]功能-战损相关'!P44</f>
        <v>0.125</v>
      </c>
      <c r="BV38" s="10">
        <f>'[1]功能-战损相关'!Q44</f>
        <v>0.125</v>
      </c>
      <c r="BX38" s="8">
        <v>34</v>
      </c>
      <c r="BY38" s="10">
        <f>求节点($BL$5:$BL$364,BM$5:BM$364,节奏总纲!R37)</f>
        <v>0.17499999999999999</v>
      </c>
      <c r="BZ38" s="10">
        <f>求节点($BL$5:$BL$364,BN$5:BN$364,节奏总纲!S37)</f>
        <v>0.17499999999999999</v>
      </c>
      <c r="CA38" s="10">
        <f>求节点($BL$5:$BL$364,BO$5:BO$364,节奏总纲!T37)</f>
        <v>0.17499999999999999</v>
      </c>
      <c r="CB38" s="10">
        <f>求节点($BL$5:$BL$364,BP$5:BP$364,节奏总纲!U37)</f>
        <v>0.17499999999999999</v>
      </c>
      <c r="CC38" s="10">
        <f>求节点($BL$5:$BL$364,BQ$5:BQ$364,节奏总纲!V37)</f>
        <v>0.17499999999999999</v>
      </c>
      <c r="CD38" s="10">
        <f>求节点($BL$5:$BL$364,BR$5:BR$364,节奏总纲!R37)</f>
        <v>0.125</v>
      </c>
      <c r="CE38" s="10">
        <f>求节点($BL$5:$BL$364,BS$5:BS$364,节奏总纲!S37)</f>
        <v>0.125</v>
      </c>
      <c r="CF38" s="10">
        <f>求节点($BL$5:$BL$364,BT$5:BT$364,节奏总纲!T37)</f>
        <v>0.125</v>
      </c>
      <c r="CG38" s="10">
        <f>求节点($BL$5:$BL$364,BU$5:BU$364,节奏总纲!U37)</f>
        <v>0.125</v>
      </c>
      <c r="CH38" s="10">
        <f>求节点($BL$5:$BL$364,BV$5:BV$364,节奏总纲!V37)</f>
        <v>0.125</v>
      </c>
      <c r="CV38" s="3">
        <f>[2]兵营招募!S72</f>
        <v>35</v>
      </c>
      <c r="CW38" s="3">
        <f>[2]兵营招募!U72</f>
        <v>3300</v>
      </c>
      <c r="DB38" s="3">
        <v>34</v>
      </c>
      <c r="DC38" s="3">
        <f>'[1]功能-实力'!BF38</f>
        <v>710676</v>
      </c>
      <c r="DD38" s="3">
        <f>'[1]功能-实力'!BG38</f>
        <v>760398</v>
      </c>
      <c r="DE38" s="3">
        <f>'[1]功能-实力'!BH38</f>
        <v>845940</v>
      </c>
      <c r="DF38" s="3">
        <f>'[1]功能-实力'!BI38</f>
        <v>963222</v>
      </c>
      <c r="DG38" s="3">
        <f>'[1]功能-实力'!BJ38</f>
        <v>1043694</v>
      </c>
    </row>
    <row r="39" spans="2:111" x14ac:dyDescent="0.2">
      <c r="B39" s="3">
        <v>35</v>
      </c>
      <c r="C39" s="3">
        <f>[1]服务器生态!W56</f>
        <v>403.19607413793119</v>
      </c>
      <c r="D39" s="3">
        <f>[1]服务器生态!X56</f>
        <v>321.43459342620673</v>
      </c>
      <c r="E39" s="3">
        <f>[1]服务器生态!Y56</f>
        <v>28.381691056551727</v>
      </c>
      <c r="F39" s="3">
        <f>[1]服务器生态!Z56</f>
        <v>4.4795034482758638</v>
      </c>
      <c r="G39" s="3">
        <f>[1]服务器生态!AA56</f>
        <v>1.1288275862068964</v>
      </c>
      <c r="H39" s="3">
        <f>[1]服务器生态!AC56</f>
        <v>0.53148573409090927</v>
      </c>
      <c r="I39" s="3">
        <f>[1]服务器生态!AD56</f>
        <v>0.42370923678909067</v>
      </c>
      <c r="J39" s="3">
        <f>[1]服务器生态!AE56</f>
        <v>3.7412229120000001E-2</v>
      </c>
      <c r="K39" s="3">
        <f>[1]服务器生态!AF56</f>
        <v>5.9048000000000017E-3</v>
      </c>
      <c r="L39" s="3">
        <f>[1]服务器生态!AG56</f>
        <v>1.4879999999999997E-3</v>
      </c>
      <c r="M39" s="3">
        <f>[3]基础信息!M38</f>
        <v>88.83660130718954</v>
      </c>
      <c r="Q39" s="3">
        <v>35</v>
      </c>
      <c r="R39" s="3">
        <f>[4]带兵数!D38</f>
        <v>3980.1909129472951</v>
      </c>
      <c r="S39" s="3">
        <f>[4]带兵数!E38</f>
        <v>4030.5941741358338</v>
      </c>
      <c r="T39" s="3">
        <f>[4]带兵数!F38</f>
        <v>4091.0872039771339</v>
      </c>
      <c r="U39" s="3">
        <f>[4]带兵数!G38</f>
        <v>4154.191079838205</v>
      </c>
      <c r="V39" s="3">
        <f>[4]带兵数!H38</f>
        <v>4223.6246235371837</v>
      </c>
      <c r="X39" s="3">
        <v>35</v>
      </c>
      <c r="Y39" s="3">
        <f>求节点(节奏总纲!D$4:D$163,R$5:R$164,$X39)*6</f>
        <v>30310.76954590105</v>
      </c>
      <c r="Z39" s="3">
        <f>求节点(节奏总纲!E$4:E$163,S$5:S$164,$X39)*6</f>
        <v>31370.892584248955</v>
      </c>
      <c r="AA39" s="3">
        <f>求节点(节奏总纲!F$4:F$163,T$5:T$164,$X39)*6</f>
        <v>32784.771521399191</v>
      </c>
      <c r="AB39" s="3">
        <f>求节点(节奏总纲!G$4:G$163,U$5:U$164,$X39)*6</f>
        <v>34927.801866746398</v>
      </c>
      <c r="AC39" s="3">
        <f>求节点(节奏总纲!H$4:H$163,V$5:V$164,$X39)*6</f>
        <v>38738.145999461034</v>
      </c>
      <c r="AG39" s="3">
        <v>35</v>
      </c>
      <c r="AH39" s="14">
        <v>1</v>
      </c>
      <c r="AI39" s="14">
        <v>1.2673950624516457</v>
      </c>
      <c r="AJ39" s="14">
        <v>1.826877607076022</v>
      </c>
      <c r="AK39" s="14">
        <v>3.3522209991078715</v>
      </c>
      <c r="AL39" s="14">
        <v>6.7061256871884369</v>
      </c>
      <c r="AM39" s="14">
        <f t="shared" si="0"/>
        <v>135.71407170459636</v>
      </c>
      <c r="AR39" s="8">
        <v>35</v>
      </c>
      <c r="AS39" s="9">
        <v>109.79516251556612</v>
      </c>
      <c r="AT39" s="9">
        <v>108.70415442746673</v>
      </c>
      <c r="AU39" s="9">
        <v>108.15323560761499</v>
      </c>
      <c r="AV39" s="9">
        <v>107.71630219566251</v>
      </c>
      <c r="AW39" s="9">
        <v>105.40608519623059</v>
      </c>
      <c r="AY39" s="8">
        <v>35</v>
      </c>
      <c r="AZ39" s="9">
        <v>743.20316801673562</v>
      </c>
      <c r="BA39" s="9">
        <v>741.93591192149108</v>
      </c>
      <c r="BB39" s="9">
        <v>744.85863850867327</v>
      </c>
      <c r="BC39" s="9">
        <v>749.40721309302535</v>
      </c>
      <c r="BD39" s="9">
        <v>740.79945765781758</v>
      </c>
      <c r="BF39" s="8">
        <v>35</v>
      </c>
      <c r="BG39" s="8">
        <f>[4]攻城值!AQ39</f>
        <v>0.12871673787104598</v>
      </c>
      <c r="BH39" s="8">
        <f>[4]攻城值!AR39</f>
        <v>0.87128326212895413</v>
      </c>
      <c r="BL39" s="8">
        <v>35</v>
      </c>
      <c r="BM39" s="10">
        <f>'[1]功能-战损相关'!H45</f>
        <v>0.17499999999999999</v>
      </c>
      <c r="BN39" s="10">
        <f>'[1]功能-战损相关'!I45</f>
        <v>0.17499999999999999</v>
      </c>
      <c r="BO39" s="10">
        <f>'[1]功能-战损相关'!J45</f>
        <v>0.17499999999999999</v>
      </c>
      <c r="BP39" s="10">
        <f>'[1]功能-战损相关'!K45</f>
        <v>0.17499999999999999</v>
      </c>
      <c r="BQ39" s="10">
        <f>'[1]功能-战损相关'!L45</f>
        <v>0.17499999999999999</v>
      </c>
      <c r="BR39" s="10">
        <f>'[1]功能-战损相关'!M45</f>
        <v>0.125</v>
      </c>
      <c r="BS39" s="10">
        <f>'[1]功能-战损相关'!N45</f>
        <v>0.125</v>
      </c>
      <c r="BT39" s="10">
        <f>'[1]功能-战损相关'!O45</f>
        <v>0.125</v>
      </c>
      <c r="BU39" s="10">
        <f>'[1]功能-战损相关'!P45</f>
        <v>0.125</v>
      </c>
      <c r="BV39" s="10">
        <f>'[1]功能-战损相关'!Q45</f>
        <v>0.125</v>
      </c>
      <c r="BX39" s="8">
        <v>35</v>
      </c>
      <c r="BY39" s="10">
        <f>求节点($BL$5:$BL$364,BM$5:BM$364,节奏总纲!R38)</f>
        <v>0.17499999999999999</v>
      </c>
      <c r="BZ39" s="10">
        <f>求节点($BL$5:$BL$364,BN$5:BN$364,节奏总纲!S38)</f>
        <v>0.17499999999999999</v>
      </c>
      <c r="CA39" s="10">
        <f>求节点($BL$5:$BL$364,BO$5:BO$364,节奏总纲!T38)</f>
        <v>0.17499999999999999</v>
      </c>
      <c r="CB39" s="10">
        <f>求节点($BL$5:$BL$364,BP$5:BP$364,节奏总纲!U38)</f>
        <v>0.17499999999999999</v>
      </c>
      <c r="CC39" s="10">
        <f>求节点($BL$5:$BL$364,BQ$5:BQ$364,节奏总纲!V38)</f>
        <v>0.17499999999999999</v>
      </c>
      <c r="CD39" s="10">
        <f>求节点($BL$5:$BL$364,BR$5:BR$364,节奏总纲!R38)</f>
        <v>0.125</v>
      </c>
      <c r="CE39" s="10">
        <f>求节点($BL$5:$BL$364,BS$5:BS$364,节奏总纲!S38)</f>
        <v>0.125</v>
      </c>
      <c r="CF39" s="10">
        <f>求节点($BL$5:$BL$364,BT$5:BT$364,节奏总纲!T38)</f>
        <v>0.125</v>
      </c>
      <c r="CG39" s="10">
        <f>求节点($BL$5:$BL$364,BU$5:BU$364,节奏总纲!U38)</f>
        <v>0.125</v>
      </c>
      <c r="CH39" s="10">
        <f>求节点($BL$5:$BL$364,BV$5:BV$364,节奏总纲!V38)</f>
        <v>0.125</v>
      </c>
      <c r="CV39" s="3">
        <f>[2]兵营招募!S73</f>
        <v>36</v>
      </c>
      <c r="CW39" s="3">
        <f>[2]兵营招募!U73</f>
        <v>3300</v>
      </c>
      <c r="DB39" s="3">
        <v>35</v>
      </c>
      <c r="DC39" s="3">
        <f>'[1]功能-实力'!BF39</f>
        <v>757020</v>
      </c>
      <c r="DD39" s="3">
        <f>'[1]功能-实力'!BG39</f>
        <v>810936</v>
      </c>
      <c r="DE39" s="3">
        <f>'[1]功能-实力'!BH39</f>
        <v>898836</v>
      </c>
      <c r="DF39" s="3">
        <f>'[1]功能-实力'!BI39</f>
        <v>1023324</v>
      </c>
      <c r="DG39" s="3">
        <f>'[1]功能-实力'!BJ39</f>
        <v>1108890</v>
      </c>
    </row>
    <row r="40" spans="2:111" x14ac:dyDescent="0.2">
      <c r="B40" s="3">
        <v>36</v>
      </c>
      <c r="C40" s="3">
        <f>[1]服务器生态!W57</f>
        <v>396.90127797178707</v>
      </c>
      <c r="D40" s="3">
        <f>[1]服务器生态!X57</f>
        <v>317.80779113011653</v>
      </c>
      <c r="E40" s="3">
        <f>[1]服务器生态!Y57</f>
        <v>28.013269104993107</v>
      </c>
      <c r="F40" s="3">
        <f>[1]服务器生态!Z57</f>
        <v>4.432905931034484</v>
      </c>
      <c r="G40" s="3">
        <f>[1]服务器生态!AA57</f>
        <v>1.1206179310344826</v>
      </c>
      <c r="H40" s="3">
        <f>[1]服务器生态!AC57</f>
        <v>0.53042106272727296</v>
      </c>
      <c r="I40" s="3">
        <f>[1]服务器生态!AD57</f>
        <v>0.42472008952872708</v>
      </c>
      <c r="J40" s="3">
        <f>[1]服务器生态!AE57</f>
        <v>3.7437087744000001E-2</v>
      </c>
      <c r="K40" s="3">
        <f>[1]服务器生态!AF57</f>
        <v>5.9241600000000012E-3</v>
      </c>
      <c r="L40" s="3">
        <f>[1]服务器生态!AG57</f>
        <v>1.4975999999999998E-3</v>
      </c>
      <c r="M40" s="3">
        <f>[3]基础信息!M39</f>
        <v>89.16339869281046</v>
      </c>
      <c r="Q40" s="3">
        <v>36</v>
      </c>
      <c r="R40" s="3">
        <f>[4]带兵数!D39</f>
        <v>4043.8224722802161</v>
      </c>
      <c r="S40" s="3">
        <f>[4]带兵数!E39</f>
        <v>4097.4135482075872</v>
      </c>
      <c r="T40" s="3">
        <f>[4]带兵数!F39</f>
        <v>4154.2715250695746</v>
      </c>
      <c r="U40" s="3">
        <f>[4]带兵数!G39</f>
        <v>4219.9593475759102</v>
      </c>
      <c r="V40" s="3">
        <f>[4]带兵数!H39</f>
        <v>4286.631625084754</v>
      </c>
      <c r="X40" s="3">
        <v>36</v>
      </c>
      <c r="Y40" s="3">
        <f>求节点(节奏总纲!D$4:D$163,R$5:R$164,$X40)*6</f>
        <v>30461.392258151005</v>
      </c>
      <c r="Z40" s="3">
        <f>求节点(节奏总纲!E$4:E$163,S$5:S$164,$X40)*6</f>
        <v>31527.21911075111</v>
      </c>
      <c r="AA40" s="3">
        <f>求节点(节奏总纲!F$4:F$163,T$5:T$164,$X40)*6</f>
        <v>32940.713517967117</v>
      </c>
      <c r="AB40" s="3">
        <f>求节点(节奏总纲!G$4:G$163,U$5:U$164,$X40)*6</f>
        <v>35085.798155077748</v>
      </c>
      <c r="AC40" s="3">
        <f>求节点(节奏总纲!H$4:H$163,V$5:V$164,$X40)*6</f>
        <v>38904.870418022147</v>
      </c>
      <c r="AG40" s="3">
        <v>36</v>
      </c>
      <c r="AH40" s="14">
        <v>1</v>
      </c>
      <c r="AI40" s="14">
        <v>1.2663224623924045</v>
      </c>
      <c r="AJ40" s="14">
        <v>1.8192039165153691</v>
      </c>
      <c r="AK40" s="14">
        <v>3.3345545297269497</v>
      </c>
      <c r="AL40" s="14">
        <v>6.6989234720242941</v>
      </c>
      <c r="AM40" s="14">
        <f t="shared" si="0"/>
        <v>136.18538991694084</v>
      </c>
      <c r="AR40" s="8">
        <v>36</v>
      </c>
      <c r="AS40" s="9">
        <v>113.04852083400299</v>
      </c>
      <c r="AT40" s="9">
        <v>111.85381650347887</v>
      </c>
      <c r="AU40" s="9">
        <v>110.96042385713282</v>
      </c>
      <c r="AV40" s="9">
        <v>110.42184125837981</v>
      </c>
      <c r="AW40" s="9">
        <v>108.22056507294144</v>
      </c>
      <c r="AY40" s="8">
        <v>36</v>
      </c>
      <c r="AZ40" s="9">
        <v>754.97559764664709</v>
      </c>
      <c r="BA40" s="9">
        <v>753.24405314536</v>
      </c>
      <c r="BB40" s="9">
        <v>754.04363821580716</v>
      </c>
      <c r="BC40" s="9">
        <v>758.06128279689131</v>
      </c>
      <c r="BD40" s="9">
        <v>750.55280111111847</v>
      </c>
      <c r="BF40" s="8">
        <v>36</v>
      </c>
      <c r="BG40" s="8">
        <f>[4]攻城值!AQ40</f>
        <v>0.13023661258615482</v>
      </c>
      <c r="BH40" s="8">
        <f>[4]攻城值!AR40</f>
        <v>0.86976338741384518</v>
      </c>
      <c r="BL40" s="8">
        <v>36</v>
      </c>
      <c r="BM40" s="10">
        <f>'[1]功能-战损相关'!H46</f>
        <v>0.17499999999999999</v>
      </c>
      <c r="BN40" s="10">
        <f>'[1]功能-战损相关'!I46</f>
        <v>0.17499999999999999</v>
      </c>
      <c r="BO40" s="10">
        <f>'[1]功能-战损相关'!J46</f>
        <v>0.17499999999999999</v>
      </c>
      <c r="BP40" s="10">
        <f>'[1]功能-战损相关'!K46</f>
        <v>0.17499999999999999</v>
      </c>
      <c r="BQ40" s="10">
        <f>'[1]功能-战损相关'!L46</f>
        <v>0.17499999999999999</v>
      </c>
      <c r="BR40" s="10">
        <f>'[1]功能-战损相关'!M46</f>
        <v>0.125</v>
      </c>
      <c r="BS40" s="10">
        <f>'[1]功能-战损相关'!N46</f>
        <v>0.125</v>
      </c>
      <c r="BT40" s="10">
        <f>'[1]功能-战损相关'!O46</f>
        <v>0.125</v>
      </c>
      <c r="BU40" s="10">
        <f>'[1]功能-战损相关'!P46</f>
        <v>0.125</v>
      </c>
      <c r="BV40" s="10">
        <f>'[1]功能-战损相关'!Q46</f>
        <v>0.125</v>
      </c>
      <c r="BX40" s="8">
        <v>36</v>
      </c>
      <c r="BY40" s="10">
        <f>求节点($BL$5:$BL$364,BM$5:BM$364,节奏总纲!R39)</f>
        <v>0.17499999999999999</v>
      </c>
      <c r="BZ40" s="10">
        <f>求节点($BL$5:$BL$364,BN$5:BN$364,节奏总纲!S39)</f>
        <v>0.17499999999999999</v>
      </c>
      <c r="CA40" s="10">
        <f>求节点($BL$5:$BL$364,BO$5:BO$364,节奏总纲!T39)</f>
        <v>0.17499999999999999</v>
      </c>
      <c r="CB40" s="10">
        <f>求节点($BL$5:$BL$364,BP$5:BP$364,节奏总纲!U39)</f>
        <v>0.17499999999999999</v>
      </c>
      <c r="CC40" s="10">
        <f>求节点($BL$5:$BL$364,BQ$5:BQ$364,节奏总纲!V39)</f>
        <v>0.17499999999999999</v>
      </c>
      <c r="CD40" s="10">
        <f>求节点($BL$5:$BL$364,BR$5:BR$364,节奏总纲!R39)</f>
        <v>0.125</v>
      </c>
      <c r="CE40" s="10">
        <f>求节点($BL$5:$BL$364,BS$5:BS$364,节奏总纲!S39)</f>
        <v>0.125</v>
      </c>
      <c r="CF40" s="10">
        <f>求节点($BL$5:$BL$364,BT$5:BT$364,节奏总纲!T39)</f>
        <v>0.125</v>
      </c>
      <c r="CG40" s="10">
        <f>求节点($BL$5:$BL$364,BU$5:BU$364,节奏总纲!U39)</f>
        <v>0.125</v>
      </c>
      <c r="CH40" s="10">
        <f>求节点($BL$5:$BL$364,BV$5:BV$364,节奏总纲!V39)</f>
        <v>0.125</v>
      </c>
      <c r="CV40" s="3">
        <f>[2]兵营招募!S74</f>
        <v>37</v>
      </c>
      <c r="CW40" s="3">
        <f>[2]兵营招募!U74</f>
        <v>3600</v>
      </c>
      <c r="DB40" s="3">
        <v>36</v>
      </c>
      <c r="DC40" s="3">
        <f>'[1]功能-实力'!BF40</f>
        <v>810648</v>
      </c>
      <c r="DD40" s="3">
        <f>'[1]功能-实力'!BG40</f>
        <v>864510</v>
      </c>
      <c r="DE40" s="3">
        <f>'[1]功能-实力'!BH40</f>
        <v>951078</v>
      </c>
      <c r="DF40" s="3">
        <f>'[1]功能-实力'!BI40</f>
        <v>1085664</v>
      </c>
      <c r="DG40" s="3">
        <f>'[1]功能-实力'!BJ40</f>
        <v>1176102</v>
      </c>
    </row>
    <row r="41" spans="2:111" x14ac:dyDescent="0.2">
      <c r="B41" s="3">
        <v>37</v>
      </c>
      <c r="C41" s="3">
        <f>[1]服务器生态!W58</f>
        <v>390.62850948902832</v>
      </c>
      <c r="D41" s="3">
        <f>[1]服务器生态!X58</f>
        <v>314.16007463941304</v>
      </c>
      <c r="E41" s="3">
        <f>[1]服务器生态!Y58</f>
        <v>27.644332837075861</v>
      </c>
      <c r="F41" s="3">
        <f>[1]服务器生态!Z58</f>
        <v>4.3859078620689669</v>
      </c>
      <c r="G41" s="3">
        <f>[1]服务器生态!AA58</f>
        <v>1.1122096551724137</v>
      </c>
      <c r="H41" s="3">
        <f>[1]服务器生态!AC58</f>
        <v>0.52935639136363655</v>
      </c>
      <c r="I41" s="3">
        <f>[1]服务器生态!AD58</f>
        <v>0.42573094226836344</v>
      </c>
      <c r="J41" s="3">
        <f>[1]服务器生态!AE58</f>
        <v>3.7461946368000001E-2</v>
      </c>
      <c r="K41" s="3">
        <f>[1]服务器生态!AF58</f>
        <v>5.9435200000000016E-3</v>
      </c>
      <c r="L41" s="3">
        <f>[1]服务器生态!AG58</f>
        <v>1.5071999999999998E-3</v>
      </c>
      <c r="M41" s="3">
        <f>[3]基础信息!M40</f>
        <v>89.490196078431367</v>
      </c>
      <c r="Q41" s="3">
        <v>37</v>
      </c>
      <c r="R41" s="3">
        <f>[4]带兵数!D40</f>
        <v>4109.020743671972</v>
      </c>
      <c r="S41" s="3">
        <f>[4]带兵数!E40</f>
        <v>4161.1453581089208</v>
      </c>
      <c r="T41" s="3">
        <f>[4]带兵数!F40</f>
        <v>4220.4599594946012</v>
      </c>
      <c r="U41" s="3">
        <f>[4]带兵数!G40</f>
        <v>4282.0408035249629</v>
      </c>
      <c r="V41" s="3">
        <f>[4]带兵数!H40</f>
        <v>4352.0389775920594</v>
      </c>
      <c r="X41" s="3">
        <v>37</v>
      </c>
      <c r="Y41" s="3">
        <f>求节点(节奏总纲!D$4:D$163,R$5:R$164,$X41)*6</f>
        <v>30609.211164343942</v>
      </c>
      <c r="Z41" s="3">
        <f>求节点(节奏总纲!E$4:E$163,S$5:S$164,$X41)*6</f>
        <v>31672.701871126937</v>
      </c>
      <c r="AA41" s="3">
        <f>求节点(节奏总纲!F$4:F$163,T$5:T$164,$X41)*6</f>
        <v>33092.532056593176</v>
      </c>
      <c r="AB41" s="3">
        <f>求节点(节奏总纲!G$4:G$163,U$5:U$164,$X41)*6</f>
        <v>35240.561228084815</v>
      </c>
      <c r="AC41" s="3">
        <f>求节点(节奏总纲!H$4:H$163,V$5:V$164,$X41)*6</f>
        <v>39063.140502748953</v>
      </c>
      <c r="AG41" s="3">
        <v>37</v>
      </c>
      <c r="AH41" s="14">
        <v>1</v>
      </c>
      <c r="AI41" s="14">
        <v>1.2651970516999553</v>
      </c>
      <c r="AJ41" s="14">
        <v>1.811497461145263</v>
      </c>
      <c r="AK41" s="14">
        <v>3.3114333078234308</v>
      </c>
      <c r="AL41" s="14">
        <v>6.6951305959519889</v>
      </c>
      <c r="AM41" s="14">
        <f t="shared" si="0"/>
        <v>136.63997113482486</v>
      </c>
      <c r="AR41" s="8">
        <v>37</v>
      </c>
      <c r="AS41" s="9">
        <v>115.92880440996399</v>
      </c>
      <c r="AT41" s="9">
        <v>115.06803258428141</v>
      </c>
      <c r="AU41" s="9">
        <v>113.79955279609003</v>
      </c>
      <c r="AV41" s="9">
        <v>113.13651672010238</v>
      </c>
      <c r="AW41" s="9">
        <v>111.04878539763477</v>
      </c>
      <c r="AY41" s="8">
        <v>37</v>
      </c>
      <c r="AZ41" s="9">
        <v>764.16754505617382</v>
      </c>
      <c r="BA41" s="9">
        <v>764.87306914513829</v>
      </c>
      <c r="BB41" s="9">
        <v>763.39186549148178</v>
      </c>
      <c r="BC41" s="9">
        <v>766.74198192148583</v>
      </c>
      <c r="BD41" s="9">
        <v>760.3359159289754</v>
      </c>
      <c r="BF41" s="8">
        <v>37</v>
      </c>
      <c r="BG41" s="8">
        <f>[4]攻城值!AQ41</f>
        <v>0.1317228556626622</v>
      </c>
      <c r="BH41" s="8">
        <f>[4]攻城值!AR41</f>
        <v>0.86827714433733783</v>
      </c>
      <c r="BL41" s="8">
        <v>37</v>
      </c>
      <c r="BM41" s="10">
        <f>'[1]功能-战损相关'!H47</f>
        <v>0.17499999999999999</v>
      </c>
      <c r="BN41" s="10">
        <f>'[1]功能-战损相关'!I47</f>
        <v>0.17499999999999999</v>
      </c>
      <c r="BO41" s="10">
        <f>'[1]功能-战损相关'!J47</f>
        <v>0.17499999999999999</v>
      </c>
      <c r="BP41" s="10">
        <f>'[1]功能-战损相关'!K47</f>
        <v>0.17499999999999999</v>
      </c>
      <c r="BQ41" s="10">
        <f>'[1]功能-战损相关'!L47</f>
        <v>0.17499999999999999</v>
      </c>
      <c r="BR41" s="10">
        <f>'[1]功能-战损相关'!M47</f>
        <v>0.125</v>
      </c>
      <c r="BS41" s="10">
        <f>'[1]功能-战损相关'!N47</f>
        <v>0.125</v>
      </c>
      <c r="BT41" s="10">
        <f>'[1]功能-战损相关'!O47</f>
        <v>0.125</v>
      </c>
      <c r="BU41" s="10">
        <f>'[1]功能-战损相关'!P47</f>
        <v>0.125</v>
      </c>
      <c r="BV41" s="10">
        <f>'[1]功能-战损相关'!Q47</f>
        <v>0.125</v>
      </c>
      <c r="BX41" s="8">
        <v>37</v>
      </c>
      <c r="BY41" s="10">
        <f>求节点($BL$5:$BL$364,BM$5:BM$364,节奏总纲!R40)</f>
        <v>0.17499999999999999</v>
      </c>
      <c r="BZ41" s="10">
        <f>求节点($BL$5:$BL$364,BN$5:BN$364,节奏总纲!S40)</f>
        <v>0.17499999999999999</v>
      </c>
      <c r="CA41" s="10">
        <f>求节点($BL$5:$BL$364,BO$5:BO$364,节奏总纲!T40)</f>
        <v>0.17499999999999999</v>
      </c>
      <c r="CB41" s="10">
        <f>求节点($BL$5:$BL$364,BP$5:BP$364,节奏总纲!U40)</f>
        <v>0.17499999999999999</v>
      </c>
      <c r="CC41" s="10">
        <f>求节点($BL$5:$BL$364,BQ$5:BQ$364,节奏总纲!V40)</f>
        <v>0.17499999999999999</v>
      </c>
      <c r="CD41" s="10">
        <f>求节点($BL$5:$BL$364,BR$5:BR$364,节奏总纲!R40)</f>
        <v>0.125</v>
      </c>
      <c r="CE41" s="10">
        <f>求节点($BL$5:$BL$364,BS$5:BS$364,节奏总纲!S40)</f>
        <v>0.125</v>
      </c>
      <c r="CF41" s="10">
        <f>求节点($BL$5:$BL$364,BT$5:BT$364,节奏总纲!T40)</f>
        <v>0.125</v>
      </c>
      <c r="CG41" s="10">
        <f>求节点($BL$5:$BL$364,BU$5:BU$364,节奏总纲!U40)</f>
        <v>0.125</v>
      </c>
      <c r="CH41" s="10">
        <f>求节点($BL$5:$BL$364,BV$5:BV$364,节奏总纲!V40)</f>
        <v>0.125</v>
      </c>
      <c r="CV41" s="3">
        <f>[2]兵营招募!S75</f>
        <v>38</v>
      </c>
      <c r="CW41" s="3">
        <f>[2]兵营招募!U75</f>
        <v>4100</v>
      </c>
      <c r="DB41" s="3">
        <v>37</v>
      </c>
      <c r="DC41" s="3">
        <f>'[1]功能-实力'!BF41</f>
        <v>866718</v>
      </c>
      <c r="DD41" s="3">
        <f>'[1]功能-实力'!BG41</f>
        <v>919986</v>
      </c>
      <c r="DE41" s="3">
        <f>'[1]功能-实力'!BH41</f>
        <v>1005324</v>
      </c>
      <c r="DF41" s="3">
        <f>'[1]功能-实力'!BI41</f>
        <v>1149618</v>
      </c>
      <c r="DG41" s="3">
        <f>'[1]功能-实力'!BJ41</f>
        <v>1245984</v>
      </c>
    </row>
    <row r="42" spans="2:111" x14ac:dyDescent="0.2">
      <c r="B42" s="3">
        <v>38</v>
      </c>
      <c r="C42" s="3">
        <f>[1]服务器生态!W59</f>
        <v>384.37776868965534</v>
      </c>
      <c r="D42" s="3">
        <f>[1]服务器生态!X59</f>
        <v>310.49144395409644</v>
      </c>
      <c r="E42" s="3">
        <f>[1]服务器生态!Y59</f>
        <v>27.274882252800001</v>
      </c>
      <c r="F42" s="3">
        <f>[1]服务器生态!Z59</f>
        <v>4.3385092413793123</v>
      </c>
      <c r="G42" s="3">
        <f>[1]服务器生态!AA59</f>
        <v>1.1036027586206896</v>
      </c>
      <c r="H42" s="3">
        <f>[1]服务器生态!AC59</f>
        <v>0.52829172000000024</v>
      </c>
      <c r="I42" s="3">
        <f>[1]服务器生态!AD59</f>
        <v>0.4267417950079998</v>
      </c>
      <c r="J42" s="3">
        <f>[1]服务器生态!AE59</f>
        <v>3.7486804992000002E-2</v>
      </c>
      <c r="K42" s="3">
        <f>[1]服务器生态!AF59</f>
        <v>5.962880000000002E-3</v>
      </c>
      <c r="L42" s="3">
        <f>[1]服务器生态!AG59</f>
        <v>1.5167999999999998E-3</v>
      </c>
      <c r="M42" s="3">
        <f>[3]基础信息!M41</f>
        <v>89.816993464052288</v>
      </c>
      <c r="Q42" s="3">
        <v>38</v>
      </c>
      <c r="R42" s="3">
        <f>[4]带兵数!D41</f>
        <v>4173.3890826430224</v>
      </c>
      <c r="S42" s="3">
        <f>[4]带兵数!E41</f>
        <v>4225.8552007948474</v>
      </c>
      <c r="T42" s="3">
        <f>[4]带兵数!F41</f>
        <v>4282.8232260907926</v>
      </c>
      <c r="U42" s="3">
        <f>[4]带兵数!G41</f>
        <v>4347.2253230365786</v>
      </c>
      <c r="V42" s="3">
        <f>[4]带兵数!H41</f>
        <v>4415.5588848776533</v>
      </c>
      <c r="X42" s="3">
        <v>38</v>
      </c>
      <c r="Y42" s="3">
        <f>求节点(节奏总纲!D$4:D$163,R$5:R$164,$X42)*6</f>
        <v>30757.030070536879</v>
      </c>
      <c r="Z42" s="3">
        <f>求节点(节奏总纲!E$4:E$163,S$5:S$164,$X42)*6</f>
        <v>31818.184631502772</v>
      </c>
      <c r="AA42" s="3">
        <f>求节点(节奏总纲!F$4:F$163,T$5:T$164,$X42)*6</f>
        <v>33242.445496207554</v>
      </c>
      <c r="AB42" s="3">
        <f>求节点(节奏总纲!G$4:G$163,U$5:U$164,$X42)*6</f>
        <v>35394.045644285477</v>
      </c>
      <c r="AC42" s="3">
        <f>求节点(节奏总纲!H$4:H$163,V$5:V$164,$X42)*6</f>
        <v>39212.963014404238</v>
      </c>
      <c r="AG42" s="3">
        <v>38</v>
      </c>
      <c r="AH42" s="14">
        <v>1</v>
      </c>
      <c r="AI42" s="14">
        <v>1.2641500579295133</v>
      </c>
      <c r="AJ42" s="14">
        <v>1.8050262019462504</v>
      </c>
      <c r="AK42" s="14">
        <v>3.2892846653031391</v>
      </c>
      <c r="AL42" s="14">
        <v>6.7010742447607932</v>
      </c>
      <c r="AM42" s="14">
        <f t="shared" si="0"/>
        <v>137.12579066789311</v>
      </c>
      <c r="AR42" s="8">
        <v>38</v>
      </c>
      <c r="AS42" s="9">
        <v>118.84872611399884</v>
      </c>
      <c r="AT42" s="9">
        <v>118.33510181046431</v>
      </c>
      <c r="AU42" s="9">
        <v>116.79820699543389</v>
      </c>
      <c r="AV42" s="9">
        <v>115.86428423367143</v>
      </c>
      <c r="AW42" s="9">
        <v>113.83465785622738</v>
      </c>
      <c r="AY42" s="8">
        <v>38</v>
      </c>
      <c r="AZ42" s="9">
        <v>773.56594607373586</v>
      </c>
      <c r="BA42" s="9">
        <v>776.73709064750585</v>
      </c>
      <c r="BB42" s="9">
        <v>773.74383811193866</v>
      </c>
      <c r="BC42" s="9">
        <v>775.47577987175509</v>
      </c>
      <c r="BD42" s="9">
        <v>769.77022605647971</v>
      </c>
      <c r="BF42" s="8">
        <v>38</v>
      </c>
      <c r="BG42" s="8">
        <f>[4]攻城值!AQ42</f>
        <v>0.13317657118147086</v>
      </c>
      <c r="BH42" s="8">
        <f>[4]攻城值!AR42</f>
        <v>0.86682342881852914</v>
      </c>
      <c r="BL42" s="8">
        <v>38</v>
      </c>
      <c r="BM42" s="10">
        <f>'[1]功能-战损相关'!H48</f>
        <v>0.17499999999999999</v>
      </c>
      <c r="BN42" s="10">
        <f>'[1]功能-战损相关'!I48</f>
        <v>0.17499999999999999</v>
      </c>
      <c r="BO42" s="10">
        <f>'[1]功能-战损相关'!J48</f>
        <v>0.17499999999999999</v>
      </c>
      <c r="BP42" s="10">
        <f>'[1]功能-战损相关'!K48</f>
        <v>0.17499999999999999</v>
      </c>
      <c r="BQ42" s="10">
        <f>'[1]功能-战损相关'!L48</f>
        <v>0.17499999999999999</v>
      </c>
      <c r="BR42" s="10">
        <f>'[1]功能-战损相关'!M48</f>
        <v>0.125</v>
      </c>
      <c r="BS42" s="10">
        <f>'[1]功能-战损相关'!N48</f>
        <v>0.125</v>
      </c>
      <c r="BT42" s="10">
        <f>'[1]功能-战损相关'!O48</f>
        <v>0.125</v>
      </c>
      <c r="BU42" s="10">
        <f>'[1]功能-战损相关'!P48</f>
        <v>0.125</v>
      </c>
      <c r="BV42" s="10">
        <f>'[1]功能-战损相关'!Q48</f>
        <v>0.125</v>
      </c>
      <c r="BX42" s="8">
        <v>38</v>
      </c>
      <c r="BY42" s="10">
        <f>求节点($BL$5:$BL$364,BM$5:BM$364,节奏总纲!R41)</f>
        <v>0.17499999999999999</v>
      </c>
      <c r="BZ42" s="10">
        <f>求节点($BL$5:$BL$364,BN$5:BN$364,节奏总纲!S41)</f>
        <v>0.17499999999999999</v>
      </c>
      <c r="CA42" s="10">
        <f>求节点($BL$5:$BL$364,BO$5:BO$364,节奏总纲!T41)</f>
        <v>0.17499999999999999</v>
      </c>
      <c r="CB42" s="10">
        <f>求节点($BL$5:$BL$364,BP$5:BP$364,节奏总纲!U41)</f>
        <v>0.17499999999999999</v>
      </c>
      <c r="CC42" s="10">
        <f>求节点($BL$5:$BL$364,BQ$5:BQ$364,节奏总纲!V41)</f>
        <v>0.17499999999999999</v>
      </c>
      <c r="CD42" s="10">
        <f>求节点($BL$5:$BL$364,BR$5:BR$364,节奏总纲!R41)</f>
        <v>0.125</v>
      </c>
      <c r="CE42" s="10">
        <f>求节点($BL$5:$BL$364,BS$5:BS$364,节奏总纲!S41)</f>
        <v>0.125</v>
      </c>
      <c r="CF42" s="10">
        <f>求节点($BL$5:$BL$364,BT$5:BT$364,节奏总纲!T41)</f>
        <v>0.125</v>
      </c>
      <c r="CG42" s="10">
        <f>求节点($BL$5:$BL$364,BU$5:BU$364,节奏总纲!U41)</f>
        <v>0.125</v>
      </c>
      <c r="CH42" s="10">
        <f>求节点($BL$5:$BL$364,BV$5:BV$364,节奏总纲!V41)</f>
        <v>0.125</v>
      </c>
      <c r="CV42" s="3">
        <f>[2]兵营招募!S76</f>
        <v>39</v>
      </c>
      <c r="CW42" s="3">
        <f>[2]兵营招募!U76</f>
        <v>4700</v>
      </c>
      <c r="DB42" s="3">
        <v>38</v>
      </c>
      <c r="DC42" s="3">
        <f>'[1]功能-实力'!BF42</f>
        <v>925080</v>
      </c>
      <c r="DD42" s="3">
        <f>'[1]功能-实力'!BG42</f>
        <v>977694</v>
      </c>
      <c r="DE42" s="3">
        <f>'[1]功能-实力'!BH42</f>
        <v>1061130</v>
      </c>
      <c r="DF42" s="3">
        <f>'[1]功能-实力'!BI42</f>
        <v>1216200</v>
      </c>
      <c r="DG42" s="3">
        <f>'[1]功能-实力'!BJ42</f>
        <v>1318176</v>
      </c>
    </row>
    <row r="43" spans="2:111" x14ac:dyDescent="0.2">
      <c r="B43" s="3">
        <v>39</v>
      </c>
      <c r="C43" s="3">
        <f>[1]服务器生态!W60</f>
        <v>378.14905557366779</v>
      </c>
      <c r="D43" s="3">
        <f>[1]服务器生态!X60</f>
        <v>306.80189907416661</v>
      </c>
      <c r="E43" s="3">
        <f>[1]服务器生态!Y60</f>
        <v>26.904917352165516</v>
      </c>
      <c r="F43" s="3">
        <f>[1]服务器生态!Z60</f>
        <v>4.2907100689655175</v>
      </c>
      <c r="G43" s="3">
        <f>[1]服务器生态!AA60</f>
        <v>1.0947972413793101</v>
      </c>
      <c r="H43" s="3">
        <f>[1]服务器生态!AC60</f>
        <v>0.52722704863636383</v>
      </c>
      <c r="I43" s="3">
        <f>[1]服务器生态!AD60</f>
        <v>0.42775264774763616</v>
      </c>
      <c r="J43" s="3">
        <f>[1]服务器生态!AE60</f>
        <v>3.7511663616000002E-2</v>
      </c>
      <c r="K43" s="3">
        <f>[1]服务器生态!AF60</f>
        <v>5.9822400000000015E-3</v>
      </c>
      <c r="L43" s="3">
        <f>[1]服务器生态!AG60</f>
        <v>1.5263999999999998E-3</v>
      </c>
      <c r="M43" s="3">
        <f>[3]基础信息!M42</f>
        <v>90.128654970760238</v>
      </c>
      <c r="Q43" s="3">
        <v>39</v>
      </c>
      <c r="R43" s="3">
        <f>[4]带兵数!D42</f>
        <v>4237.6063828071456</v>
      </c>
      <c r="S43" s="3">
        <f>[4]带兵数!E42</f>
        <v>4289.7083305655342</v>
      </c>
      <c r="T43" s="3">
        <f>[4]带兵数!F42</f>
        <v>4346.6006813599324</v>
      </c>
      <c r="U43" s="3">
        <f>[4]带兵数!G42</f>
        <v>4409.6883495694838</v>
      </c>
      <c r="V43" s="3">
        <f>[4]带兵数!H42</f>
        <v>4481.6418470149474</v>
      </c>
      <c r="X43" s="3">
        <v>39</v>
      </c>
      <c r="Y43" s="3">
        <f>求节点(节奏总纲!D$4:D$163,R$5:R$164,$X43)*6</f>
        <v>30896.642601360421</v>
      </c>
      <c r="Z43" s="3">
        <f>求节点(节奏总纲!E$4:E$163,S$5:S$164,$X43)*6</f>
        <v>31959.785299967953</v>
      </c>
      <c r="AA43" s="3">
        <f>求节点(节奏总纲!F$4:F$163,T$5:T$164,$X43)*6</f>
        <v>33391.520655145898</v>
      </c>
      <c r="AB43" s="3">
        <f>求节点(节奏总纲!G$4:G$163,U$5:U$164,$X43)*6</f>
        <v>35540.48071432185</v>
      </c>
      <c r="AC43" s="3">
        <f>求节点(节奏总纲!H$4:H$163,V$5:V$164,$X43)*6</f>
        <v>39362.785526059517</v>
      </c>
      <c r="AG43" s="3">
        <v>39</v>
      </c>
      <c r="AH43" s="14">
        <v>1</v>
      </c>
      <c r="AI43" s="14">
        <v>1.2632725082536906</v>
      </c>
      <c r="AJ43" s="14">
        <v>1.8017154302026952</v>
      </c>
      <c r="AK43" s="14">
        <v>3.2676427979182825</v>
      </c>
      <c r="AL43" s="14">
        <v>6.7053829842916723</v>
      </c>
      <c r="AM43" s="14">
        <f t="shared" si="0"/>
        <v>137.64578053808179</v>
      </c>
      <c r="AR43" s="8">
        <v>39</v>
      </c>
      <c r="AS43" s="9">
        <v>121.8113074530736</v>
      </c>
      <c r="AT43" s="9">
        <v>121.22421211779562</v>
      </c>
      <c r="AU43" s="9">
        <v>119.95103187920532</v>
      </c>
      <c r="AV43" s="9">
        <v>118.62253970616449</v>
      </c>
      <c r="AW43" s="9">
        <v>116.67760238742966</v>
      </c>
      <c r="AY43" s="8">
        <v>39</v>
      </c>
      <c r="AZ43" s="9">
        <v>783.18408254056965</v>
      </c>
      <c r="BA43" s="9">
        <v>786.03716698888798</v>
      </c>
      <c r="BB43" s="9">
        <v>785.02959497584095</v>
      </c>
      <c r="BC43" s="9">
        <v>784.37674337218982</v>
      </c>
      <c r="BD43" s="9">
        <v>779.53425219588951</v>
      </c>
      <c r="BF43" s="8">
        <v>39</v>
      </c>
      <c r="BG43" s="8">
        <f>[4]攻城值!AQ43</f>
        <v>0.13459881541930196</v>
      </c>
      <c r="BH43" s="8">
        <f>[4]攻城值!AR43</f>
        <v>0.86540118458069804</v>
      </c>
      <c r="BL43" s="8">
        <v>39</v>
      </c>
      <c r="BM43" s="10">
        <f>'[1]功能-战损相关'!H49</f>
        <v>0.17499999999999999</v>
      </c>
      <c r="BN43" s="10">
        <f>'[1]功能-战损相关'!I49</f>
        <v>0.17499999999999999</v>
      </c>
      <c r="BO43" s="10">
        <f>'[1]功能-战损相关'!J49</f>
        <v>0.17499999999999999</v>
      </c>
      <c r="BP43" s="10">
        <f>'[1]功能-战损相关'!K49</f>
        <v>0.17499999999999999</v>
      </c>
      <c r="BQ43" s="10">
        <f>'[1]功能-战损相关'!L49</f>
        <v>0.17499999999999999</v>
      </c>
      <c r="BR43" s="10">
        <f>'[1]功能-战损相关'!M49</f>
        <v>0.125</v>
      </c>
      <c r="BS43" s="10">
        <f>'[1]功能-战损相关'!N49</f>
        <v>0.125</v>
      </c>
      <c r="BT43" s="10">
        <f>'[1]功能-战损相关'!O49</f>
        <v>0.125</v>
      </c>
      <c r="BU43" s="10">
        <f>'[1]功能-战损相关'!P49</f>
        <v>0.125</v>
      </c>
      <c r="BV43" s="10">
        <f>'[1]功能-战损相关'!Q49</f>
        <v>0.125</v>
      </c>
      <c r="BX43" s="8">
        <v>39</v>
      </c>
      <c r="BY43" s="10">
        <f>求节点($BL$5:$BL$364,BM$5:BM$364,节奏总纲!R42)</f>
        <v>0.17499999999999999</v>
      </c>
      <c r="BZ43" s="10">
        <f>求节点($BL$5:$BL$364,BN$5:BN$364,节奏总纲!S42)</f>
        <v>0.17499999999999999</v>
      </c>
      <c r="CA43" s="10">
        <f>求节点($BL$5:$BL$364,BO$5:BO$364,节奏总纲!T42)</f>
        <v>0.17499999999999999</v>
      </c>
      <c r="CB43" s="10">
        <f>求节点($BL$5:$BL$364,BP$5:BP$364,节奏总纲!U42)</f>
        <v>0.17499999999999999</v>
      </c>
      <c r="CC43" s="10">
        <f>求节点($BL$5:$BL$364,BQ$5:BQ$364,节奏总纲!V42)</f>
        <v>0.17499999999999999</v>
      </c>
      <c r="CD43" s="10">
        <f>求节点($BL$5:$BL$364,BR$5:BR$364,节奏总纲!R42)</f>
        <v>0.125</v>
      </c>
      <c r="CE43" s="10">
        <f>求节点($BL$5:$BL$364,BS$5:BS$364,节奏总纲!S42)</f>
        <v>0.125</v>
      </c>
      <c r="CF43" s="10">
        <f>求节点($BL$5:$BL$364,BT$5:BT$364,节奏总纲!T42)</f>
        <v>0.125</v>
      </c>
      <c r="CG43" s="10">
        <f>求节点($BL$5:$BL$364,BU$5:BU$364,节奏总纲!U42)</f>
        <v>0.125</v>
      </c>
      <c r="CH43" s="10">
        <f>求节点($BL$5:$BL$364,BV$5:BV$364,节奏总纲!V42)</f>
        <v>0.125</v>
      </c>
      <c r="CV43" s="3">
        <f>[2]兵营招募!S77</f>
        <v>40</v>
      </c>
      <c r="CW43" s="3">
        <f>[2]兵营招募!U77</f>
        <v>5900</v>
      </c>
      <c r="DB43" s="3">
        <v>39</v>
      </c>
      <c r="DC43" s="3">
        <f>'[1]功能-实力'!BF43</f>
        <v>986022</v>
      </c>
      <c r="DD43" s="3">
        <f>'[1]功能-实力'!BG43</f>
        <v>1037466</v>
      </c>
      <c r="DE43" s="3">
        <f>'[1]功能-实力'!BH43</f>
        <v>1119012</v>
      </c>
      <c r="DF43" s="3">
        <f>'[1]功能-实力'!BI43</f>
        <v>1284852</v>
      </c>
      <c r="DG43" s="3">
        <f>'[1]功能-实力'!BJ43</f>
        <v>1393482</v>
      </c>
    </row>
    <row r="44" spans="2:111" x14ac:dyDescent="0.2">
      <c r="B44" s="3">
        <v>40</v>
      </c>
      <c r="C44" s="3">
        <f>[1]服务器生态!W61</f>
        <v>371.94237014106602</v>
      </c>
      <c r="D44" s="3">
        <f>[1]服务器生态!X61</f>
        <v>303.09143999962367</v>
      </c>
      <c r="E44" s="3">
        <f>[1]服务器生态!Y61</f>
        <v>26.534438135172415</v>
      </c>
      <c r="F44" s="3">
        <f>[1]服务器生态!Z61</f>
        <v>4.2425103448275872</v>
      </c>
      <c r="G44" s="3">
        <f>[1]服务器生态!AA61</f>
        <v>1.0857931034482757</v>
      </c>
      <c r="H44" s="3">
        <f>[1]服务器生态!AC61</f>
        <v>0.52616237727272752</v>
      </c>
      <c r="I44" s="3">
        <f>[1]服务器生态!AD61</f>
        <v>0.42876350048727252</v>
      </c>
      <c r="J44" s="3">
        <f>[1]服务器生态!AE61</f>
        <v>3.7536522240000002E-2</v>
      </c>
      <c r="K44" s="3">
        <f>[1]服务器生态!AF61</f>
        <v>6.0016000000000019E-3</v>
      </c>
      <c r="L44" s="3">
        <f>[1]服务器生态!AG61</f>
        <v>1.5359999999999998E-3</v>
      </c>
      <c r="M44" s="3">
        <f>[3]基础信息!M43</f>
        <v>90.421052631578945</v>
      </c>
      <c r="Q44" s="3">
        <v>40</v>
      </c>
      <c r="R44" s="3">
        <f>[4]带兵数!D43</f>
        <v>4302.7796402772656</v>
      </c>
      <c r="S44" s="3">
        <f>[4]带兵数!E43</f>
        <v>4352.671021168183</v>
      </c>
      <c r="T44" s="3">
        <f>[4]带兵数!F43</f>
        <v>4411.073205722515</v>
      </c>
      <c r="U44" s="3">
        <f>[4]带兵数!G43</f>
        <v>4476.3833570485103</v>
      </c>
      <c r="V44" s="3">
        <f>[4]带兵数!H43</f>
        <v>4546.8390277483559</v>
      </c>
      <c r="X44" s="3">
        <v>40</v>
      </c>
      <c r="Y44" s="3">
        <f>求节点(节奏总纲!D$4:D$163,R$5:R$164,$X44)*6</f>
        <v>31030.860804749223</v>
      </c>
      <c r="Z44" s="3">
        <f>求节点(节奏总纲!E$4:E$163,S$5:S$164,$X44)*6</f>
        <v>32096.960851558812</v>
      </c>
      <c r="AA44" s="3">
        <f>求节点(节奏总纲!F$4:F$163,T$5:T$164,$X44)*6</f>
        <v>33531.745690294949</v>
      </c>
      <c r="AB44" s="3">
        <f>求节点(节奏总纲!G$4:G$163,U$5:U$164,$X44)*6</f>
        <v>35686.915784358229</v>
      </c>
      <c r="AC44" s="3">
        <f>求节点(节奏总纲!H$4:H$163,V$5:V$164,$X44)*6</f>
        <v>39510.095067087808</v>
      </c>
      <c r="AG44" s="3">
        <v>40</v>
      </c>
      <c r="AH44" s="14">
        <v>1</v>
      </c>
      <c r="AI44" s="14">
        <v>1.262308049090902</v>
      </c>
      <c r="AJ44" s="14">
        <v>1.7984109096762808</v>
      </c>
      <c r="AK44" s="14">
        <v>3.2457257443986625</v>
      </c>
      <c r="AL44" s="14">
        <v>6.7123519767291757</v>
      </c>
      <c r="AM44" s="14">
        <f t="shared" si="0"/>
        <v>138.1321394012312</v>
      </c>
      <c r="AR44" s="8">
        <v>40</v>
      </c>
      <c r="AS44" s="9">
        <v>124.81949049942494</v>
      </c>
      <c r="AT44" s="9">
        <v>124.13526210569796</v>
      </c>
      <c r="AU44" s="9">
        <v>123.18543533970157</v>
      </c>
      <c r="AV44" s="9">
        <v>121.44028773859952</v>
      </c>
      <c r="AW44" s="9">
        <v>119.58375646893793</v>
      </c>
      <c r="AY44" s="8">
        <v>40</v>
      </c>
      <c r="AZ44" s="9">
        <v>793.03432470957466</v>
      </c>
      <c r="BA44" s="9">
        <v>795.42945248859417</v>
      </c>
      <c r="BB44" s="9">
        <v>796.74884320017088</v>
      </c>
      <c r="BC44" s="9">
        <v>793.62950956031921</v>
      </c>
      <c r="BD44" s="9">
        <v>789.65844262967198</v>
      </c>
      <c r="BF44" s="8">
        <v>40</v>
      </c>
      <c r="BG44" s="8">
        <f>[4]攻城值!AQ44</f>
        <v>0.13599059940825434</v>
      </c>
      <c r="BH44" s="8">
        <f>[4]攻城值!AR44</f>
        <v>0.86400940059174569</v>
      </c>
      <c r="BL44" s="8">
        <v>40</v>
      </c>
      <c r="BM44" s="10">
        <f>'[1]功能-战损相关'!H50</f>
        <v>0.17499999999999999</v>
      </c>
      <c r="BN44" s="10">
        <f>'[1]功能-战损相关'!I50</f>
        <v>0.17499999999999999</v>
      </c>
      <c r="BO44" s="10">
        <f>'[1]功能-战损相关'!J50</f>
        <v>0.17499999999999999</v>
      </c>
      <c r="BP44" s="10">
        <f>'[1]功能-战损相关'!K50</f>
        <v>0.17499999999999999</v>
      </c>
      <c r="BQ44" s="10">
        <f>'[1]功能-战损相关'!L50</f>
        <v>0.17499999999999999</v>
      </c>
      <c r="BR44" s="10">
        <f>'[1]功能-战损相关'!M50</f>
        <v>0.125</v>
      </c>
      <c r="BS44" s="10">
        <f>'[1]功能-战损相关'!N50</f>
        <v>0.125</v>
      </c>
      <c r="BT44" s="10">
        <f>'[1]功能-战损相关'!O50</f>
        <v>0.125</v>
      </c>
      <c r="BU44" s="10">
        <f>'[1]功能-战损相关'!P50</f>
        <v>0.125</v>
      </c>
      <c r="BV44" s="10">
        <f>'[1]功能-战损相关'!Q50</f>
        <v>0.125</v>
      </c>
      <c r="BX44" s="8">
        <v>40</v>
      </c>
      <c r="BY44" s="10">
        <f>求节点($BL$5:$BL$364,BM$5:BM$364,节奏总纲!R43)</f>
        <v>0.17499999999999999</v>
      </c>
      <c r="BZ44" s="10">
        <f>求节点($BL$5:$BL$364,BN$5:BN$364,节奏总纲!S43)</f>
        <v>0.17499999999999999</v>
      </c>
      <c r="CA44" s="10">
        <f>求节点($BL$5:$BL$364,BO$5:BO$364,节奏总纲!T43)</f>
        <v>0.17499999999999999</v>
      </c>
      <c r="CB44" s="10">
        <f>求节点($BL$5:$BL$364,BP$5:BP$364,节奏总纲!U43)</f>
        <v>0.17499999999999999</v>
      </c>
      <c r="CC44" s="10">
        <f>求节点($BL$5:$BL$364,BQ$5:BQ$364,节奏总纲!V43)</f>
        <v>0.17499999999999999</v>
      </c>
      <c r="CD44" s="10">
        <f>求节点($BL$5:$BL$364,BR$5:BR$364,节奏总纲!R43)</f>
        <v>0.125</v>
      </c>
      <c r="CE44" s="10">
        <f>求节点($BL$5:$BL$364,BS$5:BS$364,节奏总纲!S43)</f>
        <v>0.125</v>
      </c>
      <c r="CF44" s="10">
        <f>求节点($BL$5:$BL$364,BT$5:BT$364,节奏总纲!T43)</f>
        <v>0.125</v>
      </c>
      <c r="CG44" s="10">
        <f>求节点($BL$5:$BL$364,BU$5:BU$364,节奏总纲!U43)</f>
        <v>0.125</v>
      </c>
      <c r="CH44" s="10">
        <f>求节点($BL$5:$BL$364,BV$5:BV$364,节奏总纲!V43)</f>
        <v>0.125</v>
      </c>
      <c r="CV44" s="3">
        <f>[2]兵营招募!S78</f>
        <v>41</v>
      </c>
      <c r="CW44" s="3">
        <f>[2]兵营招募!U78</f>
        <v>6300</v>
      </c>
      <c r="DB44" s="3">
        <v>40</v>
      </c>
      <c r="DC44" s="3">
        <f>'[1]功能-实力'!BF44</f>
        <v>1049730</v>
      </c>
      <c r="DD44" s="3">
        <f>'[1]功能-实力'!BG44</f>
        <v>1095960</v>
      </c>
      <c r="DE44" s="3">
        <f>'[1]功能-实力'!BH44</f>
        <v>1178232</v>
      </c>
      <c r="DF44" s="3">
        <f>'[1]功能-实力'!BI44</f>
        <v>1357440</v>
      </c>
      <c r="DG44" s="3">
        <f>'[1]功能-实力'!BJ44</f>
        <v>1472772</v>
      </c>
    </row>
    <row r="45" spans="2:111" x14ac:dyDescent="0.2">
      <c r="B45" s="3">
        <v>41</v>
      </c>
      <c r="C45" s="3">
        <f>[1]服务器生态!W62</f>
        <v>365.75771239184962</v>
      </c>
      <c r="D45" s="3">
        <f>[1]服务器生态!X62</f>
        <v>299.36006673046751</v>
      </c>
      <c r="E45" s="3">
        <f>[1]服务器生态!Y62</f>
        <v>26.163444601820686</v>
      </c>
      <c r="F45" s="3">
        <f>[1]服务器生态!Z62</f>
        <v>4.1939100689655175</v>
      </c>
      <c r="G45" s="3">
        <f>[1]服务器生态!AA62</f>
        <v>1.076590344827586</v>
      </c>
      <c r="H45" s="3">
        <f>[1]服务器生态!AC62</f>
        <v>0.52509770590909111</v>
      </c>
      <c r="I45" s="3">
        <f>[1]服务器生态!AD62</f>
        <v>0.42977435322690888</v>
      </c>
      <c r="J45" s="3">
        <f>[1]服务器生态!AE62</f>
        <v>3.7561380864000002E-2</v>
      </c>
      <c r="K45" s="3">
        <f>[1]服务器生态!AF62</f>
        <v>6.0209600000000014E-3</v>
      </c>
      <c r="L45" s="3">
        <f>[1]服务器生态!AG62</f>
        <v>1.5455999999999998E-3</v>
      </c>
      <c r="M45" s="3">
        <f>[3]基础信息!M44</f>
        <v>90.713450292397667</v>
      </c>
      <c r="Q45" s="3">
        <v>41</v>
      </c>
      <c r="R45" s="3">
        <f>[4]带兵数!D44</f>
        <v>4366.0612527540407</v>
      </c>
      <c r="S45" s="3">
        <f>[4]带兵数!E44</f>
        <v>4418.5909727083454</v>
      </c>
      <c r="T45" s="3">
        <f>[4]带兵数!F44</f>
        <v>4476.0585260415355</v>
      </c>
      <c r="U45" s="3">
        <f>[4]带兵数!G44</f>
        <v>4541.4646355865862</v>
      </c>
      <c r="V45" s="3">
        <f>[4]带兵数!H44</f>
        <v>4615.3470241147879</v>
      </c>
      <c r="X45" s="3">
        <v>41</v>
      </c>
      <c r="Y45" s="3">
        <f>求节点(节奏总纲!D$4:D$163,R$5:R$164,$X45)*6</f>
        <v>31165.079008138018</v>
      </c>
      <c r="Z45" s="3">
        <f>求节点(节奏总纲!E$4:E$163,S$5:S$164,$X45)*6</f>
        <v>32234.136403149671</v>
      </c>
      <c r="AA45" s="3">
        <f>求节点(节奏总纲!F$4:F$163,T$5:T$164,$X45)*6</f>
        <v>33671.970725443993</v>
      </c>
      <c r="AB45" s="3">
        <f>求节点(节奏总纲!G$4:G$163,U$5:U$164,$X45)*6</f>
        <v>35829.158509062174</v>
      </c>
      <c r="AC45" s="3">
        <f>求节点(节奏总纲!H$4:H$163,V$5:V$164,$X45)*6</f>
        <v>39657.040594784179</v>
      </c>
      <c r="AG45" s="3">
        <v>41</v>
      </c>
      <c r="AH45" s="14">
        <v>1</v>
      </c>
      <c r="AI45" s="14">
        <v>1.2612017428998596</v>
      </c>
      <c r="AJ45" s="14">
        <v>1.7982748219425047</v>
      </c>
      <c r="AK45" s="14">
        <v>3.2252028235213097</v>
      </c>
      <c r="AL45" s="14">
        <v>6.7200122153195654</v>
      </c>
      <c r="AM45" s="14">
        <f t="shared" si="0"/>
        <v>138.66267722220897</v>
      </c>
      <c r="AR45" s="8">
        <v>41</v>
      </c>
      <c r="AS45" s="9">
        <v>127.87956372019569</v>
      </c>
      <c r="AT45" s="9">
        <v>127.11014695886821</v>
      </c>
      <c r="AU45" s="9">
        <v>126.44838329053063</v>
      </c>
      <c r="AV45" s="9">
        <v>124.30917676832121</v>
      </c>
      <c r="AW45" s="9">
        <v>122.56704572057565</v>
      </c>
      <c r="AY45" s="8">
        <v>41</v>
      </c>
      <c r="AZ45" s="9">
        <v>803.14971771289595</v>
      </c>
      <c r="BA45" s="9">
        <v>805.17747028896542</v>
      </c>
      <c r="BB45" s="9">
        <v>808.5502250669482</v>
      </c>
      <c r="BC45" s="9">
        <v>803.16916135200586</v>
      </c>
      <c r="BD45" s="9">
        <v>800.22308642074745</v>
      </c>
      <c r="BF45" s="8">
        <v>41</v>
      </c>
      <c r="BG45" s="8">
        <f>[4]攻城值!AQ45</f>
        <v>0.13735289133265113</v>
      </c>
      <c r="BH45" s="8">
        <f>[4]攻城值!AR45</f>
        <v>0.86264710866734895</v>
      </c>
      <c r="BL45" s="8">
        <v>41</v>
      </c>
      <c r="BM45" s="10">
        <f>'[1]功能-战损相关'!H51</f>
        <v>0.17499999999999999</v>
      </c>
      <c r="BN45" s="10">
        <f>'[1]功能-战损相关'!I51</f>
        <v>0.17499999999999999</v>
      </c>
      <c r="BO45" s="10">
        <f>'[1]功能-战损相关'!J51</f>
        <v>0.17499999999999999</v>
      </c>
      <c r="BP45" s="10">
        <f>'[1]功能-战损相关'!K51</f>
        <v>0.17499999999999999</v>
      </c>
      <c r="BQ45" s="10">
        <f>'[1]功能-战损相关'!L51</f>
        <v>0.17499999999999999</v>
      </c>
      <c r="BR45" s="10">
        <f>'[1]功能-战损相关'!M51</f>
        <v>0.125</v>
      </c>
      <c r="BS45" s="10">
        <f>'[1]功能-战损相关'!N51</f>
        <v>0.125</v>
      </c>
      <c r="BT45" s="10">
        <f>'[1]功能-战损相关'!O51</f>
        <v>0.125</v>
      </c>
      <c r="BU45" s="10">
        <f>'[1]功能-战损相关'!P51</f>
        <v>0.125</v>
      </c>
      <c r="BV45" s="10">
        <f>'[1]功能-战损相关'!Q51</f>
        <v>0.125</v>
      </c>
      <c r="BX45" s="8">
        <v>41</v>
      </c>
      <c r="BY45" s="10">
        <f>求节点($BL$5:$BL$364,BM$5:BM$364,节奏总纲!R44)</f>
        <v>0.17499999999999999</v>
      </c>
      <c r="BZ45" s="10">
        <f>求节点($BL$5:$BL$364,BN$5:BN$364,节奏总纲!S44)</f>
        <v>0.17499999999999999</v>
      </c>
      <c r="CA45" s="10">
        <f>求节点($BL$5:$BL$364,BO$5:BO$364,节奏总纲!T44)</f>
        <v>0.17499999999999999</v>
      </c>
      <c r="CB45" s="10">
        <f>求节点($BL$5:$BL$364,BP$5:BP$364,节奏总纲!U44)</f>
        <v>0.17499999999999999</v>
      </c>
      <c r="CC45" s="10">
        <f>求节点($BL$5:$BL$364,BQ$5:BQ$364,节奏总纲!V44)</f>
        <v>0.17499999999999999</v>
      </c>
      <c r="CD45" s="10">
        <f>求节点($BL$5:$BL$364,BR$5:BR$364,节奏总纲!R44)</f>
        <v>0.125</v>
      </c>
      <c r="CE45" s="10">
        <f>求节点($BL$5:$BL$364,BS$5:BS$364,节奏总纲!S44)</f>
        <v>0.125</v>
      </c>
      <c r="CF45" s="10">
        <f>求节点($BL$5:$BL$364,BT$5:BT$364,节奏总纲!T44)</f>
        <v>0.125</v>
      </c>
      <c r="CG45" s="10">
        <f>求节点($BL$5:$BL$364,BU$5:BU$364,节奏总纲!U44)</f>
        <v>0.125</v>
      </c>
      <c r="CH45" s="10">
        <f>求节点($BL$5:$BL$364,BV$5:BV$364,节奏总纲!V44)</f>
        <v>0.125</v>
      </c>
      <c r="CV45" s="3">
        <f>[2]兵营招募!S79</f>
        <v>42</v>
      </c>
      <c r="CW45" s="3">
        <f>[2]兵营招募!U79</f>
        <v>6800</v>
      </c>
      <c r="DB45" s="3">
        <v>41</v>
      </c>
      <c r="DC45" s="3">
        <f>'[1]功能-实力'!BF45</f>
        <v>1094766</v>
      </c>
      <c r="DD45" s="3">
        <f>'[1]功能-实力'!BG45</f>
        <v>1140822</v>
      </c>
      <c r="DE45" s="3">
        <f>'[1]功能-实力'!BH45</f>
        <v>1228836</v>
      </c>
      <c r="DF45" s="3">
        <f>'[1]功能-实力'!BI45</f>
        <v>1422252</v>
      </c>
      <c r="DG45" s="3">
        <f>'[1]功能-实力'!BJ45</f>
        <v>1544880</v>
      </c>
    </row>
    <row r="46" spans="2:111" x14ac:dyDescent="0.2">
      <c r="B46" s="3">
        <v>42</v>
      </c>
      <c r="C46" s="3">
        <f>[1]服务器生态!W63</f>
        <v>359.595082326019</v>
      </c>
      <c r="D46" s="3">
        <f>[1]服务器生态!X63</f>
        <v>295.60777926669829</v>
      </c>
      <c r="E46" s="3">
        <f>[1]服务器生态!Y63</f>
        <v>25.791936752110349</v>
      </c>
      <c r="F46" s="3">
        <f>[1]服务器生态!Z63</f>
        <v>4.1449092413793123</v>
      </c>
      <c r="G46" s="3">
        <f>[1]服务器生态!AA63</f>
        <v>1.0671889655172413</v>
      </c>
      <c r="H46" s="3">
        <f>[1]服务器生态!AC63</f>
        <v>0.5240330345454548</v>
      </c>
      <c r="I46" s="3">
        <f>[1]服务器生态!AD63</f>
        <v>0.43078520596654524</v>
      </c>
      <c r="J46" s="3">
        <f>[1]服务器生态!AE63</f>
        <v>3.7586239488000002E-2</v>
      </c>
      <c r="K46" s="3">
        <f>[1]服务器生态!AF63</f>
        <v>6.0403200000000018E-3</v>
      </c>
      <c r="L46" s="3">
        <f>[1]服务器生态!AG63</f>
        <v>1.5551999999999999E-3</v>
      </c>
      <c r="M46" s="3">
        <f>[3]基础信息!M45</f>
        <v>91.005847953216374</v>
      </c>
      <c r="Q46" s="3">
        <v>42</v>
      </c>
      <c r="R46" s="3">
        <f>[4]带兵数!D45</f>
        <v>4432.088233338909</v>
      </c>
      <c r="S46" s="3">
        <f>[4]带兵数!E45</f>
        <v>4483.4650375663032</v>
      </c>
      <c r="T46" s="3">
        <f>[4]带兵数!F45</f>
        <v>4543.3393592464981</v>
      </c>
      <c r="U46" s="3">
        <f>[4]带兵数!G45</f>
        <v>4608.9161632421728</v>
      </c>
      <c r="V46" s="3">
        <f>[4]带兵数!H45</f>
        <v>4680.7063914299051</v>
      </c>
      <c r="X46" s="3">
        <v>42</v>
      </c>
      <c r="Y46" s="3">
        <f>求节点(节奏总纲!D$4:D$163,R$5:R$164,$X46)*6</f>
        <v>31293.724277434107</v>
      </c>
      <c r="Z46" s="3">
        <f>求节点(节奏总纲!E$4:E$163,S$5:S$164,$X46)*6</f>
        <v>32364.953661602034</v>
      </c>
      <c r="AA46" s="3">
        <f>求节点(节奏总纲!F$4:F$163,T$5:T$164,$X46)*6</f>
        <v>33810.945773228508</v>
      </c>
      <c r="AB46" s="3">
        <f>求节点(节奏总纲!G$4:G$163,U$5:U$164,$X46)*6</f>
        <v>35962.570375467738</v>
      </c>
      <c r="AC46" s="3">
        <f>求节点(节奏总纲!H$4:H$163,V$5:V$164,$X46)*6</f>
        <v>39802.253880597833</v>
      </c>
      <c r="AG46" s="3">
        <v>42</v>
      </c>
      <c r="AH46" s="14">
        <v>1</v>
      </c>
      <c r="AI46" s="14">
        <v>1.2591899691657715</v>
      </c>
      <c r="AJ46" s="14">
        <v>1.8011710100782639</v>
      </c>
      <c r="AK46" s="14">
        <v>3.2049505937493512</v>
      </c>
      <c r="AL46" s="14">
        <v>6.7250656647038127</v>
      </c>
      <c r="AM46" s="14">
        <f t="shared" si="0"/>
        <v>139.18547973159187</v>
      </c>
      <c r="AR46" s="8">
        <v>42</v>
      </c>
      <c r="AS46" s="9">
        <v>131.17709735268687</v>
      </c>
      <c r="AT46" s="9">
        <v>130.14871973573631</v>
      </c>
      <c r="AU46" s="9">
        <v>129.38006042350744</v>
      </c>
      <c r="AV46" s="9">
        <v>127.26277638599943</v>
      </c>
      <c r="AW46" s="9">
        <v>125.54327570074916</v>
      </c>
      <c r="AY46" s="8">
        <v>42</v>
      </c>
      <c r="AZ46" s="9">
        <v>814.67549110354912</v>
      </c>
      <c r="BA46" s="9">
        <v>815.26974595410809</v>
      </c>
      <c r="BB46" s="9">
        <v>818.15835814867796</v>
      </c>
      <c r="BC46" s="9">
        <v>813.20190779741904</v>
      </c>
      <c r="BD46" s="9">
        <v>810.67174584774625</v>
      </c>
      <c r="BF46" s="8">
        <v>42</v>
      </c>
      <c r="BG46" s="8">
        <f>[4]攻城值!AQ46</f>
        <v>0.13868661877511618</v>
      </c>
      <c r="BH46" s="8">
        <f>[4]攻城值!AR46</f>
        <v>0.86131338122488388</v>
      </c>
      <c r="BL46" s="8">
        <v>42</v>
      </c>
      <c r="BM46" s="10">
        <f>'[1]功能-战损相关'!H52</f>
        <v>0.17499999999999999</v>
      </c>
      <c r="BN46" s="10">
        <f>'[1]功能-战损相关'!I52</f>
        <v>0.17499999999999999</v>
      </c>
      <c r="BO46" s="10">
        <f>'[1]功能-战损相关'!J52</f>
        <v>0.17499999999999999</v>
      </c>
      <c r="BP46" s="10">
        <f>'[1]功能-战损相关'!K52</f>
        <v>0.17499999999999999</v>
      </c>
      <c r="BQ46" s="10">
        <f>'[1]功能-战损相关'!L52</f>
        <v>0.17499999999999999</v>
      </c>
      <c r="BR46" s="10">
        <f>'[1]功能-战损相关'!M52</f>
        <v>0.125</v>
      </c>
      <c r="BS46" s="10">
        <f>'[1]功能-战损相关'!N52</f>
        <v>0.125</v>
      </c>
      <c r="BT46" s="10">
        <f>'[1]功能-战损相关'!O52</f>
        <v>0.125</v>
      </c>
      <c r="BU46" s="10">
        <f>'[1]功能-战损相关'!P52</f>
        <v>0.125</v>
      </c>
      <c r="BV46" s="10">
        <f>'[1]功能-战损相关'!Q52</f>
        <v>0.125</v>
      </c>
      <c r="BX46" s="8">
        <v>42</v>
      </c>
      <c r="BY46" s="10">
        <f>求节点($BL$5:$BL$364,BM$5:BM$364,节奏总纲!R45)</f>
        <v>0.17499999999999999</v>
      </c>
      <c r="BZ46" s="10">
        <f>求节点($BL$5:$BL$364,BN$5:BN$364,节奏总纲!S45)</f>
        <v>0.17499999999999999</v>
      </c>
      <c r="CA46" s="10">
        <f>求节点($BL$5:$BL$364,BO$5:BO$364,节奏总纲!T45)</f>
        <v>0.17499999999999999</v>
      </c>
      <c r="CB46" s="10">
        <f>求节点($BL$5:$BL$364,BP$5:BP$364,节奏总纲!U45)</f>
        <v>0.17499999999999999</v>
      </c>
      <c r="CC46" s="10">
        <f>求节点($BL$5:$BL$364,BQ$5:BQ$364,节奏总纲!V45)</f>
        <v>0.17499999999999999</v>
      </c>
      <c r="CD46" s="10">
        <f>求节点($BL$5:$BL$364,BR$5:BR$364,节奏总纲!R45)</f>
        <v>0.125</v>
      </c>
      <c r="CE46" s="10">
        <f>求节点($BL$5:$BL$364,BS$5:BS$364,节奏总纲!S45)</f>
        <v>0.125</v>
      </c>
      <c r="CF46" s="10">
        <f>求节点($BL$5:$BL$364,BT$5:BT$364,节奏总纲!T45)</f>
        <v>0.125</v>
      </c>
      <c r="CG46" s="10">
        <f>求节点($BL$5:$BL$364,BU$5:BU$364,节奏总纲!U45)</f>
        <v>0.125</v>
      </c>
      <c r="CH46" s="10">
        <f>求节点($BL$5:$BL$364,BV$5:BV$364,节奏总纲!V45)</f>
        <v>0.125</v>
      </c>
      <c r="CV46" s="3">
        <f>[2]兵营招募!S80</f>
        <v>43</v>
      </c>
      <c r="CW46" s="3">
        <f>[2]兵营招募!U80</f>
        <v>7200</v>
      </c>
      <c r="DB46" s="3">
        <v>42</v>
      </c>
      <c r="DC46" s="3">
        <f>'[1]功能-实力'!BF46</f>
        <v>1141488</v>
      </c>
      <c r="DD46" s="3">
        <f>'[1]功能-实力'!BG46</f>
        <v>1187094</v>
      </c>
      <c r="DE46" s="3">
        <f>'[1]功能-实力'!BH46</f>
        <v>1280928</v>
      </c>
      <c r="DF46" s="3">
        <f>'[1]功能-实力'!BI46</f>
        <v>1490010</v>
      </c>
      <c r="DG46" s="3">
        <f>'[1]功能-实力'!BJ46</f>
        <v>1618632</v>
      </c>
    </row>
    <row r="47" spans="2:111" x14ac:dyDescent="0.2">
      <c r="B47" s="3">
        <v>43</v>
      </c>
      <c r="C47" s="3">
        <f>[1]服务器生态!W64</f>
        <v>353.45447994357386</v>
      </c>
      <c r="D47" s="3">
        <f>[1]服务器生态!X64</f>
        <v>291.8345776083159</v>
      </c>
      <c r="E47" s="3">
        <f>[1]服务器生态!Y64</f>
        <v>25.419914586041383</v>
      </c>
      <c r="F47" s="3">
        <f>[1]服务器生态!Z64</f>
        <v>4.0955078620689669</v>
      </c>
      <c r="G47" s="3">
        <f>[1]服务器生态!AA64</f>
        <v>1.0575889655172415</v>
      </c>
      <c r="H47" s="3">
        <f>[1]服务器生态!AC64</f>
        <v>0.52296836318181839</v>
      </c>
      <c r="I47" s="3">
        <f>[1]服务器生态!AD64</f>
        <v>0.4317960587061816</v>
      </c>
      <c r="J47" s="3">
        <f>[1]服务器生态!AE64</f>
        <v>3.7611098112000002E-2</v>
      </c>
      <c r="K47" s="3">
        <f>[1]服务器生态!AF64</f>
        <v>6.0596800000000013E-3</v>
      </c>
      <c r="L47" s="3">
        <f>[1]服务器生态!AG64</f>
        <v>1.5647999999999999E-3</v>
      </c>
      <c r="M47" s="3">
        <f>[3]基础信息!M46</f>
        <v>91.298245614035082</v>
      </c>
      <c r="Q47" s="3">
        <v>43</v>
      </c>
      <c r="R47" s="3">
        <f>[4]带兵数!D46</f>
        <v>4494.4759493295178</v>
      </c>
      <c r="S47" s="3">
        <f>[4]带兵数!E46</f>
        <v>4549.9026312380975</v>
      </c>
      <c r="T47" s="3">
        <f>[4]带兵数!F46</f>
        <v>4607.2743465906497</v>
      </c>
      <c r="U47" s="3">
        <f>[4]带兵数!G46</f>
        <v>4672.8371965502056</v>
      </c>
      <c r="V47" s="3">
        <f>[4]带兵数!H46</f>
        <v>4746.4225263024609</v>
      </c>
      <c r="X47" s="3">
        <v>43</v>
      </c>
      <c r="Y47" s="3">
        <f>求节点(节奏总纲!D$4:D$163,R$5:R$164,$X47)*6</f>
        <v>31420.75852119115</v>
      </c>
      <c r="Z47" s="3">
        <f>求节点(节奏总纲!E$4:E$163,S$5:S$164,$X47)*6</f>
        <v>32493.355571764565</v>
      </c>
      <c r="AA47" s="3">
        <f>求节点(节奏总纲!F$4:F$163,T$5:T$164,$X47)*6</f>
        <v>33946.573254939183</v>
      </c>
      <c r="AB47" s="3">
        <f>求节点(节奏总纲!G$4:G$163,U$5:U$164,$X47)*6</f>
        <v>36095.982241873295</v>
      </c>
      <c r="AC47" s="3">
        <f>求节点(节奏总纲!H$4:H$163,V$5:V$164,$X47)*6</f>
        <v>39932.384883908169</v>
      </c>
      <c r="AG47" s="3">
        <v>43</v>
      </c>
      <c r="AH47" s="14">
        <v>1</v>
      </c>
      <c r="AI47" s="14">
        <v>1.2571949243919667</v>
      </c>
      <c r="AJ47" s="14">
        <v>1.8037422408110642</v>
      </c>
      <c r="AK47" s="14">
        <v>3.1855668517692322</v>
      </c>
      <c r="AL47" s="14">
        <v>6.69156447560575</v>
      </c>
      <c r="AM47" s="14">
        <f t="shared" si="0"/>
        <v>139.6787882091397</v>
      </c>
      <c r="AR47" s="8">
        <v>43</v>
      </c>
      <c r="AS47" s="9">
        <v>134.78538400852062</v>
      </c>
      <c r="AT47" s="9">
        <v>133.22265684147609</v>
      </c>
      <c r="AU47" s="9">
        <v>132.33696941151615</v>
      </c>
      <c r="AV47" s="9">
        <v>130.47731102941046</v>
      </c>
      <c r="AW47" s="9">
        <v>128.27144963822275</v>
      </c>
      <c r="AY47" s="8">
        <v>43</v>
      </c>
      <c r="AZ47" s="9">
        <v>828.01776287265659</v>
      </c>
      <c r="BA47" s="9">
        <v>825.52107444934256</v>
      </c>
      <c r="BB47" s="9">
        <v>827.87668711868957</v>
      </c>
      <c r="BC47" s="9">
        <v>824.82724267668425</v>
      </c>
      <c r="BD47" s="9">
        <v>820.38853970919524</v>
      </c>
      <c r="BF47" s="8">
        <v>43</v>
      </c>
      <c r="BG47" s="8">
        <f>[4]攻城值!AQ47</f>
        <v>0.13999267082282912</v>
      </c>
      <c r="BH47" s="8">
        <f>[4]攻城值!AR47</f>
        <v>0.86000732917717093</v>
      </c>
      <c r="BL47" s="8">
        <v>43</v>
      </c>
      <c r="BM47" s="10">
        <f>'[1]功能-战损相关'!H53</f>
        <v>0.17499999999999999</v>
      </c>
      <c r="BN47" s="10">
        <f>'[1]功能-战损相关'!I53</f>
        <v>0.17499999999999999</v>
      </c>
      <c r="BO47" s="10">
        <f>'[1]功能-战损相关'!J53</f>
        <v>0.17499999999999999</v>
      </c>
      <c r="BP47" s="10">
        <f>'[1]功能-战损相关'!K53</f>
        <v>0.17499999999999999</v>
      </c>
      <c r="BQ47" s="10">
        <f>'[1]功能-战损相关'!L53</f>
        <v>0.17499999999999999</v>
      </c>
      <c r="BR47" s="10">
        <f>'[1]功能-战损相关'!M53</f>
        <v>0.125</v>
      </c>
      <c r="BS47" s="10">
        <f>'[1]功能-战损相关'!N53</f>
        <v>0.125</v>
      </c>
      <c r="BT47" s="10">
        <f>'[1]功能-战损相关'!O53</f>
        <v>0.125</v>
      </c>
      <c r="BU47" s="10">
        <f>'[1]功能-战损相关'!P53</f>
        <v>0.125</v>
      </c>
      <c r="BV47" s="10">
        <f>'[1]功能-战损相关'!Q53</f>
        <v>0.125</v>
      </c>
      <c r="BX47" s="8">
        <v>43</v>
      </c>
      <c r="BY47" s="10">
        <f>求节点($BL$5:$BL$364,BM$5:BM$364,节奏总纲!R46)</f>
        <v>0.17499999999999999</v>
      </c>
      <c r="BZ47" s="10">
        <f>求节点($BL$5:$BL$364,BN$5:BN$364,节奏总纲!S46)</f>
        <v>0.17499999999999999</v>
      </c>
      <c r="CA47" s="10">
        <f>求节点($BL$5:$BL$364,BO$5:BO$364,节奏总纲!T46)</f>
        <v>0.17499999999999999</v>
      </c>
      <c r="CB47" s="10">
        <f>求节点($BL$5:$BL$364,BP$5:BP$364,节奏总纲!U46)</f>
        <v>0.17499999999999999</v>
      </c>
      <c r="CC47" s="10">
        <f>求节点($BL$5:$BL$364,BQ$5:BQ$364,节奏总纲!V46)</f>
        <v>0.17499999999999999</v>
      </c>
      <c r="CD47" s="10">
        <f>求节点($BL$5:$BL$364,BR$5:BR$364,节奏总纲!R46)</f>
        <v>0.125</v>
      </c>
      <c r="CE47" s="10">
        <f>求节点($BL$5:$BL$364,BS$5:BS$364,节奏总纲!S46)</f>
        <v>0.125</v>
      </c>
      <c r="CF47" s="10">
        <f>求节点($BL$5:$BL$364,BT$5:BT$364,节奏总纲!T46)</f>
        <v>0.125</v>
      </c>
      <c r="CG47" s="10">
        <f>求节点($BL$5:$BL$364,BU$5:BU$364,节奏总纲!U46)</f>
        <v>0.125</v>
      </c>
      <c r="CH47" s="10">
        <f>求节点($BL$5:$BL$364,BV$5:BV$364,节奏总纲!V46)</f>
        <v>0.125</v>
      </c>
      <c r="CV47" s="3">
        <f>[2]兵营招募!S81</f>
        <v>44</v>
      </c>
      <c r="CW47" s="3">
        <f>[2]兵营招募!U81</f>
        <v>8600</v>
      </c>
      <c r="DB47" s="3">
        <v>43</v>
      </c>
      <c r="DC47" s="3">
        <f>'[1]功能-实力'!BF47</f>
        <v>1189206</v>
      </c>
      <c r="DD47" s="3">
        <f>'[1]功能-实力'!BG47</f>
        <v>1236876</v>
      </c>
      <c r="DE47" s="3">
        <f>'[1]功能-实力'!BH47</f>
        <v>1334142</v>
      </c>
      <c r="DF47" s="3">
        <f>'[1]功能-实力'!BI47</f>
        <v>1559850</v>
      </c>
      <c r="DG47" s="3">
        <f>'[1]功能-实力'!BJ47</f>
        <v>1696320</v>
      </c>
    </row>
    <row r="48" spans="2:111" x14ac:dyDescent="0.2">
      <c r="B48" s="3">
        <v>44</v>
      </c>
      <c r="C48" s="3">
        <f>[1]服务器生态!W65</f>
        <v>347.33590524451427</v>
      </c>
      <c r="D48" s="3">
        <f>[1]服务器生态!X65</f>
        <v>288.04046175532022</v>
      </c>
      <c r="E48" s="3">
        <f>[1]服务器生态!Y65</f>
        <v>25.047378103613795</v>
      </c>
      <c r="F48" s="3">
        <f>[1]服务器生态!Z65</f>
        <v>4.0457059310344841</v>
      </c>
      <c r="G48" s="3">
        <f>[1]服务器生态!AA65</f>
        <v>1.047790344827586</v>
      </c>
      <c r="H48" s="3">
        <f>[1]服务器生态!AC65</f>
        <v>0.52190369181818208</v>
      </c>
      <c r="I48" s="3">
        <f>[1]服务器生态!AD65</f>
        <v>0.43280691144581795</v>
      </c>
      <c r="J48" s="3">
        <f>[1]服务器生态!AE65</f>
        <v>3.7635956736000002E-2</v>
      </c>
      <c r="K48" s="3">
        <f>[1]服务器生态!AF65</f>
        <v>6.0790400000000017E-3</v>
      </c>
      <c r="L48" s="3">
        <f>[1]服务器生态!AG65</f>
        <v>1.5743999999999999E-3</v>
      </c>
      <c r="M48" s="3">
        <f>[3]基础信息!M47</f>
        <v>91.590643274853804</v>
      </c>
      <c r="Q48" s="3">
        <v>44</v>
      </c>
      <c r="R48" s="3">
        <f>[4]带兵数!D47</f>
        <v>4559.9059784657766</v>
      </c>
      <c r="S48" s="3">
        <f>[4]带兵数!E47</f>
        <v>4612.2429488480666</v>
      </c>
      <c r="T48" s="3">
        <f>[4]带兵数!F47</f>
        <v>4672.9679451959646</v>
      </c>
      <c r="U48" s="3">
        <f>[4]带兵数!G47</f>
        <v>4736.553928970714</v>
      </c>
      <c r="V48" s="3">
        <f>[4]带兵数!H47</f>
        <v>4808.3161594939065</v>
      </c>
      <c r="X48" s="3">
        <v>44</v>
      </c>
      <c r="Y48" s="3">
        <f>求节点(节奏总纲!D$4:D$163,R$5:R$164,$X48)*6</f>
        <v>31547.79276494819</v>
      </c>
      <c r="Z48" s="3">
        <f>求节点(节奏总纲!E$4:E$163,S$5:S$164,$X48)*6</f>
        <v>32621.757481927096</v>
      </c>
      <c r="AA48" s="3">
        <f>求节点(节奏总纲!F$4:F$163,T$5:T$164,$X48)*6</f>
        <v>34082.200736649858</v>
      </c>
      <c r="AB48" s="3">
        <f>求节点(节奏总纲!G$4:G$163,U$5:U$164,$X48)*6</f>
        <v>36227.919559605769</v>
      </c>
      <c r="AC48" s="3">
        <f>求节点(节奏总纲!H$4:H$163,V$5:V$164,$X48)*6</f>
        <v>40062.515887218506</v>
      </c>
      <c r="AG48" s="3">
        <v>44</v>
      </c>
      <c r="AH48" s="14">
        <v>1</v>
      </c>
      <c r="AI48" s="14">
        <v>1.2552337026714842</v>
      </c>
      <c r="AJ48" s="14">
        <v>1.8066934905179628</v>
      </c>
      <c r="AK48" s="14">
        <v>3.1673215461715722</v>
      </c>
      <c r="AL48" s="14">
        <v>6.6600308618377753</v>
      </c>
      <c r="AM48" s="14">
        <f t="shared" si="0"/>
        <v>140.18374627377631</v>
      </c>
      <c r="AR48" s="8">
        <v>44</v>
      </c>
      <c r="AS48" s="9">
        <v>138.4990021043368</v>
      </c>
      <c r="AT48" s="9">
        <v>136.529819988751</v>
      </c>
      <c r="AU48" s="9">
        <v>135.34396920662618</v>
      </c>
      <c r="AV48" s="9">
        <v>133.76688361343241</v>
      </c>
      <c r="AW48" s="9">
        <v>131.0359684076536</v>
      </c>
      <c r="AY48" s="8">
        <v>44</v>
      </c>
      <c r="AZ48" s="9">
        <v>841.87290526854645</v>
      </c>
      <c r="BA48" s="9">
        <v>837.14122895983508</v>
      </c>
      <c r="BB48" s="9">
        <v>837.8569131703714</v>
      </c>
      <c r="BC48" s="9">
        <v>837.20447661803871</v>
      </c>
      <c r="BD48" s="9">
        <v>832.71392862485629</v>
      </c>
      <c r="BF48" s="8">
        <v>44</v>
      </c>
      <c r="BG48" s="8">
        <f>[4]攻城值!AQ48</f>
        <v>0.14127190004400941</v>
      </c>
      <c r="BH48" s="8">
        <f>[4]攻城值!AR48</f>
        <v>0.85872809995599064</v>
      </c>
      <c r="BL48" s="8">
        <v>44</v>
      </c>
      <c r="BM48" s="10">
        <f>'[1]功能-战损相关'!H54</f>
        <v>0.17499999999999999</v>
      </c>
      <c r="BN48" s="10">
        <f>'[1]功能-战损相关'!I54</f>
        <v>0.17499999999999999</v>
      </c>
      <c r="BO48" s="10">
        <f>'[1]功能-战损相关'!J54</f>
        <v>0.17499999999999999</v>
      </c>
      <c r="BP48" s="10">
        <f>'[1]功能-战损相关'!K54</f>
        <v>0.17499999999999999</v>
      </c>
      <c r="BQ48" s="10">
        <f>'[1]功能-战损相关'!L54</f>
        <v>0.17499999999999999</v>
      </c>
      <c r="BR48" s="10">
        <f>'[1]功能-战损相关'!M54</f>
        <v>0.125</v>
      </c>
      <c r="BS48" s="10">
        <f>'[1]功能-战损相关'!N54</f>
        <v>0.125</v>
      </c>
      <c r="BT48" s="10">
        <f>'[1]功能-战损相关'!O54</f>
        <v>0.125</v>
      </c>
      <c r="BU48" s="10">
        <f>'[1]功能-战损相关'!P54</f>
        <v>0.125</v>
      </c>
      <c r="BV48" s="10">
        <f>'[1]功能-战损相关'!Q54</f>
        <v>0.125</v>
      </c>
      <c r="BX48" s="8">
        <v>44</v>
      </c>
      <c r="BY48" s="10">
        <f>求节点($BL$5:$BL$364,BM$5:BM$364,节奏总纲!R47)</f>
        <v>0.17499999999999999</v>
      </c>
      <c r="BZ48" s="10">
        <f>求节点($BL$5:$BL$364,BN$5:BN$364,节奏总纲!S47)</f>
        <v>0.17499999999999999</v>
      </c>
      <c r="CA48" s="10">
        <f>求节点($BL$5:$BL$364,BO$5:BO$364,节奏总纲!T47)</f>
        <v>0.17499999999999999</v>
      </c>
      <c r="CB48" s="10">
        <f>求节点($BL$5:$BL$364,BP$5:BP$364,节奏总纲!U47)</f>
        <v>0.17499999999999999</v>
      </c>
      <c r="CC48" s="10">
        <f>求节点($BL$5:$BL$364,BQ$5:BQ$364,节奏总纲!V47)</f>
        <v>0.17499999999999999</v>
      </c>
      <c r="CD48" s="10">
        <f>求节点($BL$5:$BL$364,BR$5:BR$364,节奏总纲!R47)</f>
        <v>0.125</v>
      </c>
      <c r="CE48" s="10">
        <f>求节点($BL$5:$BL$364,BS$5:BS$364,节奏总纲!S47)</f>
        <v>0.125</v>
      </c>
      <c r="CF48" s="10">
        <f>求节点($BL$5:$BL$364,BT$5:BT$364,节奏总纲!T47)</f>
        <v>0.125</v>
      </c>
      <c r="CG48" s="10">
        <f>求节点($BL$5:$BL$364,BU$5:BU$364,节奏总纲!U47)</f>
        <v>0.125</v>
      </c>
      <c r="CH48" s="10">
        <f>求节点($BL$5:$BL$364,BV$5:BV$364,节奏总纲!V47)</f>
        <v>0.125</v>
      </c>
      <c r="CV48" s="3">
        <f>[2]兵营招募!S82</f>
        <v>45</v>
      </c>
      <c r="CW48" s="3">
        <f>[2]兵营招募!U82</f>
        <v>9000</v>
      </c>
      <c r="DB48" s="3">
        <v>44</v>
      </c>
      <c r="DC48" s="3">
        <f>'[1]功能-实力'!BF48</f>
        <v>1239294</v>
      </c>
      <c r="DD48" s="3">
        <f>'[1]功能-实力'!BG48</f>
        <v>1288746</v>
      </c>
      <c r="DE48" s="3">
        <f>'[1]功能-实力'!BH48</f>
        <v>1390926</v>
      </c>
      <c r="DF48" s="3">
        <f>'[1]功能-实力'!BI48</f>
        <v>1634574</v>
      </c>
      <c r="DG48" s="3">
        <f>'[1]功能-实力'!BJ48</f>
        <v>1774710</v>
      </c>
    </row>
    <row r="49" spans="2:111" x14ac:dyDescent="0.2">
      <c r="B49" s="3">
        <v>45</v>
      </c>
      <c r="C49" s="3">
        <f>[1]服务器生态!W66</f>
        <v>341.23935822884027</v>
      </c>
      <c r="D49" s="3">
        <f>[1]服务器生态!X66</f>
        <v>284.22543170771149</v>
      </c>
      <c r="E49" s="3">
        <f>[1]服务器生态!Y66</f>
        <v>24.674327304827589</v>
      </c>
      <c r="F49" s="3">
        <f>[1]服务器生态!Z66</f>
        <v>3.9955034482758638</v>
      </c>
      <c r="G49" s="3">
        <f>[1]服务器生态!AA66</f>
        <v>1.0377931034482759</v>
      </c>
      <c r="H49" s="3">
        <f>[1]服务器生态!AC66</f>
        <v>0.52083902045454566</v>
      </c>
      <c r="I49" s="3">
        <f>[1]服务器生态!AD66</f>
        <v>0.43381776418545437</v>
      </c>
      <c r="J49" s="3">
        <f>[1]服务器生态!AE66</f>
        <v>3.7660815360000002E-2</v>
      </c>
      <c r="K49" s="3">
        <f>[1]服务器生态!AF66</f>
        <v>6.0984000000000021E-3</v>
      </c>
      <c r="L49" s="3">
        <f>[1]服务器生态!AG66</f>
        <v>1.5839999999999999E-3</v>
      </c>
      <c r="M49" s="3">
        <f>[3]基础信息!M48</f>
        <v>91.883040935672511</v>
      </c>
      <c r="Q49" s="3">
        <v>45</v>
      </c>
      <c r="R49" s="3">
        <f>[4]带兵数!D48</f>
        <v>4622.9224478524739</v>
      </c>
      <c r="S49" s="3">
        <f>[4]带兵数!E48</f>
        <v>4677.6809338257735</v>
      </c>
      <c r="T49" s="3">
        <f>[4]带兵数!F48</f>
        <v>4735.1960522840582</v>
      </c>
      <c r="U49" s="3">
        <f>[4]带兵数!G48</f>
        <v>4801.6236887917403</v>
      </c>
      <c r="V49" s="3">
        <f>[4]带兵数!H48</f>
        <v>4872.7767428124025</v>
      </c>
      <c r="X49" s="3">
        <v>45</v>
      </c>
      <c r="Y49" s="3">
        <f>求节点(节奏总纲!D$4:D$163,R$5:R$164,$X49)*6</f>
        <v>31668.713272284655</v>
      </c>
      <c r="Z49" s="3">
        <f>求节点(节奏总纲!E$4:E$163,S$5:S$164,$X49)*6</f>
        <v>32742.971261752915</v>
      </c>
      <c r="AA49" s="3">
        <f>求节点(节奏总纲!F$4:F$163,T$5:T$164,$X49)*6</f>
        <v>34213.687502580135</v>
      </c>
      <c r="AB49" s="3">
        <f>求节点(节奏总纲!G$4:G$163,U$5:U$164,$X49)*6</f>
        <v>36356.090031604173</v>
      </c>
      <c r="AC49" s="3">
        <f>求节点(节奏总纲!H$4:H$163,V$5:V$164,$X49)*6</f>
        <v>40192.181301365505</v>
      </c>
      <c r="AG49" s="3">
        <v>45</v>
      </c>
      <c r="AH49" s="14">
        <v>1</v>
      </c>
      <c r="AI49" s="14">
        <v>1.253057831249218</v>
      </c>
      <c r="AJ49" s="14">
        <v>1.8097241411074469</v>
      </c>
      <c r="AK49" s="14">
        <v>3.1494545609709377</v>
      </c>
      <c r="AL49" s="14">
        <v>6.6296110591116131</v>
      </c>
      <c r="AM49" s="14">
        <f t="shared" si="0"/>
        <v>140.67825649982919</v>
      </c>
      <c r="AR49" s="8">
        <v>45</v>
      </c>
      <c r="AS49" s="9">
        <v>145.14178954455895</v>
      </c>
      <c r="AT49" s="9">
        <v>143.69890164048945</v>
      </c>
      <c r="AU49" s="9">
        <v>142.04563712616607</v>
      </c>
      <c r="AV49" s="9">
        <v>140.99366980700651</v>
      </c>
      <c r="AW49" s="9">
        <v>137.90771928019208</v>
      </c>
      <c r="AY49" s="8">
        <v>45</v>
      </c>
      <c r="AZ49" s="9">
        <v>873.21753631283923</v>
      </c>
      <c r="BA49" s="9">
        <v>872.11255288956795</v>
      </c>
      <c r="BB49" s="9">
        <v>870.42552567042003</v>
      </c>
      <c r="BC49" s="9">
        <v>877.13238767552093</v>
      </c>
      <c r="BD49" s="9">
        <v>870.95900845822257</v>
      </c>
      <c r="BF49" s="8">
        <v>45</v>
      </c>
      <c r="BG49" s="8">
        <f>[4]攻城值!AQ49</f>
        <v>0.14252512434386375</v>
      </c>
      <c r="BH49" s="8">
        <f>[4]攻城值!AR49</f>
        <v>0.85747487565613623</v>
      </c>
      <c r="BL49" s="8">
        <v>45</v>
      </c>
      <c r="BM49" s="10">
        <f>'[1]功能-战损相关'!H55</f>
        <v>0.17499999999999999</v>
      </c>
      <c r="BN49" s="10">
        <f>'[1]功能-战损相关'!I55</f>
        <v>0.17499999999999999</v>
      </c>
      <c r="BO49" s="10">
        <f>'[1]功能-战损相关'!J55</f>
        <v>0.17499999999999999</v>
      </c>
      <c r="BP49" s="10">
        <f>'[1]功能-战损相关'!K55</f>
        <v>0.17499999999999999</v>
      </c>
      <c r="BQ49" s="10">
        <f>'[1]功能-战损相关'!L55</f>
        <v>0.17499999999999999</v>
      </c>
      <c r="BR49" s="10">
        <f>'[1]功能-战损相关'!M55</f>
        <v>0.125</v>
      </c>
      <c r="BS49" s="10">
        <f>'[1]功能-战损相关'!N55</f>
        <v>0.125</v>
      </c>
      <c r="BT49" s="10">
        <f>'[1]功能-战损相关'!O55</f>
        <v>0.125</v>
      </c>
      <c r="BU49" s="10">
        <f>'[1]功能-战损相关'!P55</f>
        <v>0.125</v>
      </c>
      <c r="BV49" s="10">
        <f>'[1]功能-战损相关'!Q55</f>
        <v>0.125</v>
      </c>
      <c r="BX49" s="8">
        <v>45</v>
      </c>
      <c r="BY49" s="10">
        <f>求节点($BL$5:$BL$364,BM$5:BM$364,节奏总纲!R48)</f>
        <v>0.17499999999999999</v>
      </c>
      <c r="BZ49" s="10">
        <f>求节点($BL$5:$BL$364,BN$5:BN$364,节奏总纲!S48)</f>
        <v>0.17499999999999999</v>
      </c>
      <c r="CA49" s="10">
        <f>求节点($BL$5:$BL$364,BO$5:BO$364,节奏总纲!T48)</f>
        <v>0.17499999999999999</v>
      </c>
      <c r="CB49" s="10">
        <f>求节点($BL$5:$BL$364,BP$5:BP$364,节奏总纲!U48)</f>
        <v>0.17499999999999999</v>
      </c>
      <c r="CC49" s="10">
        <f>求节点($BL$5:$BL$364,BQ$5:BQ$364,节奏总纲!V48)</f>
        <v>0.17499999999999999</v>
      </c>
      <c r="CD49" s="10">
        <f>求节点($BL$5:$BL$364,BR$5:BR$364,节奏总纲!R48)</f>
        <v>0.125</v>
      </c>
      <c r="CE49" s="10">
        <f>求节点($BL$5:$BL$364,BS$5:BS$364,节奏总纲!S48)</f>
        <v>0.125</v>
      </c>
      <c r="CF49" s="10">
        <f>求节点($BL$5:$BL$364,BT$5:BT$364,节奏总纲!T48)</f>
        <v>0.125</v>
      </c>
      <c r="CG49" s="10">
        <f>求节点($BL$5:$BL$364,BU$5:BU$364,节奏总纲!U48)</f>
        <v>0.125</v>
      </c>
      <c r="CH49" s="10">
        <f>求节点($BL$5:$BL$364,BV$5:BV$364,节奏总纲!V48)</f>
        <v>0.125</v>
      </c>
      <c r="CV49" s="3">
        <f>[2]兵营招募!S83</f>
        <v>46</v>
      </c>
      <c r="CW49" s="3">
        <f>[2]兵营招募!U83</f>
        <v>9400</v>
      </c>
      <c r="DB49" s="3">
        <v>45</v>
      </c>
      <c r="DC49" s="3">
        <f>'[1]功能-实力'!BF49</f>
        <v>1290324</v>
      </c>
      <c r="DD49" s="3">
        <f>'[1]功能-实力'!BG49</f>
        <v>1343676</v>
      </c>
      <c r="DE49" s="3">
        <f>'[1]功能-实力'!BH49</f>
        <v>1452192</v>
      </c>
      <c r="DF49" s="3">
        <f>'[1]功能-实力'!BI49</f>
        <v>1710612</v>
      </c>
      <c r="DG49" s="3">
        <f>'[1]功能-实力'!BJ49</f>
        <v>1855092</v>
      </c>
    </row>
    <row r="50" spans="2:111" x14ac:dyDescent="0.2">
      <c r="B50" s="3">
        <v>46</v>
      </c>
      <c r="C50" s="3">
        <f>[1]服务器生态!W67</f>
        <v>335.16483889655183</v>
      </c>
      <c r="D50" s="3">
        <f>[1]服务器生态!X67</f>
        <v>280.38948746548954</v>
      </c>
      <c r="E50" s="3">
        <f>[1]服务器生态!Y67</f>
        <v>24.300762189682757</v>
      </c>
      <c r="F50" s="3">
        <f>[1]服务器生态!Z67</f>
        <v>3.9449004137931043</v>
      </c>
      <c r="G50" s="3">
        <f>[1]服务器生态!AA67</f>
        <v>1.0275972413793102</v>
      </c>
      <c r="H50" s="3">
        <f>[1]服务器生态!AC67</f>
        <v>0.51977434909090925</v>
      </c>
      <c r="I50" s="3">
        <f>[1]服务器生态!AD67</f>
        <v>0.43482861692509073</v>
      </c>
      <c r="J50" s="3">
        <f>[1]服务器生态!AE67</f>
        <v>3.7685673984000002E-2</v>
      </c>
      <c r="K50" s="3">
        <f>[1]服务器生态!AF67</f>
        <v>6.1177600000000016E-3</v>
      </c>
      <c r="L50" s="3">
        <f>[1]服务器生态!AG67</f>
        <v>1.5935999999999997E-3</v>
      </c>
      <c r="M50" s="3">
        <f>[3]基础信息!M49</f>
        <v>92.15789473684211</v>
      </c>
      <c r="Q50" s="3">
        <v>46</v>
      </c>
      <c r="R50" s="3">
        <f>[4]带兵数!D49</f>
        <v>4687.4358926933264</v>
      </c>
      <c r="S50" s="3">
        <f>[4]带兵数!E49</f>
        <v>4740.7110785373725</v>
      </c>
      <c r="T50" s="3">
        <f>[4]带兵数!F49</f>
        <v>4800.1500340512757</v>
      </c>
      <c r="U50" s="3">
        <f>[4]带兵数!G49</f>
        <v>4864.1959062513097</v>
      </c>
      <c r="V50" s="3">
        <f>[4]带兵数!H49</f>
        <v>4934.1319778905254</v>
      </c>
      <c r="X50" s="3">
        <v>46</v>
      </c>
      <c r="Y50" s="3">
        <f>求节点(节奏总纲!D$4:D$163,R$5:R$164,$X50)*6</f>
        <v>31787.542986598248</v>
      </c>
      <c r="Z50" s="3">
        <f>求节点(节奏总纲!E$4:E$163,S$5:S$164,$X50)*6</f>
        <v>32860.950641905481</v>
      </c>
      <c r="AA50" s="3">
        <f>求节点(节奏总纲!F$4:F$163,T$5:T$164,$X50)*6</f>
        <v>34334.662769922827</v>
      </c>
      <c r="AB50" s="3">
        <f>求节点(节奏总纲!G$4:G$163,U$5:U$164,$X50)*6</f>
        <v>36484.260503602578</v>
      </c>
      <c r="AC50" s="3">
        <f>求节点(节奏总纲!H$4:H$163,V$5:V$164,$X50)*6</f>
        <v>40318.505779250743</v>
      </c>
      <c r="AG50" s="3">
        <v>46</v>
      </c>
      <c r="AH50" s="14">
        <v>1</v>
      </c>
      <c r="AI50" s="14">
        <v>1.2509600845548596</v>
      </c>
      <c r="AJ50" s="14">
        <v>1.8125238050795902</v>
      </c>
      <c r="AK50" s="14">
        <v>3.131237058152502</v>
      </c>
      <c r="AL50" s="14">
        <v>6.5911878452497694</v>
      </c>
      <c r="AM50" s="14">
        <f t="shared" si="0"/>
        <v>141.13928348023498</v>
      </c>
      <c r="AR50" s="8">
        <v>46</v>
      </c>
      <c r="AS50" s="9">
        <v>148.41689665899111</v>
      </c>
      <c r="AT50" s="9">
        <v>147.50032612941033</v>
      </c>
      <c r="AU50" s="9">
        <v>145.20635206785332</v>
      </c>
      <c r="AV50" s="9">
        <v>144.07040445749163</v>
      </c>
      <c r="AW50" s="9">
        <v>140.78047337183105</v>
      </c>
      <c r="AY50" s="8">
        <v>46</v>
      </c>
      <c r="AZ50" s="9">
        <v>884.02600035762271</v>
      </c>
      <c r="BA50" s="9">
        <v>886.30105472170203</v>
      </c>
      <c r="BB50" s="9">
        <v>884.51520079328623</v>
      </c>
      <c r="BC50" s="9">
        <v>891.0556988311389</v>
      </c>
      <c r="BD50" s="9">
        <v>883.77016300847788</v>
      </c>
      <c r="BF50" s="8">
        <v>46</v>
      </c>
      <c r="BG50" s="8">
        <f>[4]攻城值!AQ50</f>
        <v>0.14375312870848567</v>
      </c>
      <c r="BH50" s="8">
        <f>[4]攻城值!AR50</f>
        <v>0.85624687129151444</v>
      </c>
      <c r="BL50" s="8">
        <v>46</v>
      </c>
      <c r="BM50" s="10">
        <f>'[1]功能-战损相关'!H56</f>
        <v>0.17499999999999999</v>
      </c>
      <c r="BN50" s="10">
        <f>'[1]功能-战损相关'!I56</f>
        <v>0.17499999999999999</v>
      </c>
      <c r="BO50" s="10">
        <f>'[1]功能-战损相关'!J56</f>
        <v>0.17499999999999999</v>
      </c>
      <c r="BP50" s="10">
        <f>'[1]功能-战损相关'!K56</f>
        <v>0.17499999999999999</v>
      </c>
      <c r="BQ50" s="10">
        <f>'[1]功能-战损相关'!L56</f>
        <v>0.17499999999999999</v>
      </c>
      <c r="BR50" s="10">
        <f>'[1]功能-战损相关'!M56</f>
        <v>0.125</v>
      </c>
      <c r="BS50" s="10">
        <f>'[1]功能-战损相关'!N56</f>
        <v>0.125</v>
      </c>
      <c r="BT50" s="10">
        <f>'[1]功能-战损相关'!O56</f>
        <v>0.125</v>
      </c>
      <c r="BU50" s="10">
        <f>'[1]功能-战损相关'!P56</f>
        <v>0.125</v>
      </c>
      <c r="BV50" s="10">
        <f>'[1]功能-战损相关'!Q56</f>
        <v>0.125</v>
      </c>
      <c r="BX50" s="8">
        <v>46</v>
      </c>
      <c r="BY50" s="10">
        <f>求节点($BL$5:$BL$364,BM$5:BM$364,节奏总纲!R49)</f>
        <v>0.17499999999999999</v>
      </c>
      <c r="BZ50" s="10">
        <f>求节点($BL$5:$BL$364,BN$5:BN$364,节奏总纲!S49)</f>
        <v>0.17499999999999999</v>
      </c>
      <c r="CA50" s="10">
        <f>求节点($BL$5:$BL$364,BO$5:BO$364,节奏总纲!T49)</f>
        <v>0.17499999999999999</v>
      </c>
      <c r="CB50" s="10">
        <f>求节点($BL$5:$BL$364,BP$5:BP$364,节奏总纲!U49)</f>
        <v>0.17499999999999999</v>
      </c>
      <c r="CC50" s="10">
        <f>求节点($BL$5:$BL$364,BQ$5:BQ$364,节奏总纲!V49)</f>
        <v>0.17499999999999999</v>
      </c>
      <c r="CD50" s="10">
        <f>求节点($BL$5:$BL$364,BR$5:BR$364,节奏总纲!R49)</f>
        <v>0.125</v>
      </c>
      <c r="CE50" s="10">
        <f>求节点($BL$5:$BL$364,BS$5:BS$364,节奏总纲!S49)</f>
        <v>0.125</v>
      </c>
      <c r="CF50" s="10">
        <f>求节点($BL$5:$BL$364,BT$5:BT$364,节奏总纲!T49)</f>
        <v>0.125</v>
      </c>
      <c r="CG50" s="10">
        <f>求节点($BL$5:$BL$364,BU$5:BU$364,节奏总纲!U49)</f>
        <v>0.125</v>
      </c>
      <c r="CH50" s="10">
        <f>求节点($BL$5:$BL$364,BV$5:BV$364,节奏总纲!V49)</f>
        <v>0.125</v>
      </c>
      <c r="CV50" s="3">
        <f>[2]兵营招募!S84</f>
        <v>47</v>
      </c>
      <c r="CW50" s="3">
        <f>[2]兵营招募!U84</f>
        <v>9900</v>
      </c>
      <c r="DB50" s="3">
        <v>46</v>
      </c>
      <c r="DC50" s="3">
        <f>'[1]功能-实力'!BF50</f>
        <v>1343418</v>
      </c>
      <c r="DD50" s="3">
        <f>'[1]功能-实力'!BG50</f>
        <v>1400358</v>
      </c>
      <c r="DE50" s="3">
        <f>'[1]功能-实力'!BH50</f>
        <v>1517616</v>
      </c>
      <c r="DF50" s="3">
        <f>'[1]功能-实力'!BI50</f>
        <v>1785630</v>
      </c>
      <c r="DG50" s="3">
        <f>'[1]功能-实力'!BJ50</f>
        <v>1937166</v>
      </c>
    </row>
    <row r="51" spans="2:111" x14ac:dyDescent="0.2">
      <c r="B51" s="3">
        <v>47</v>
      </c>
      <c r="C51" s="3">
        <f>[1]服务器生态!W68</f>
        <v>329.11234724764904</v>
      </c>
      <c r="D51" s="3">
        <f>[1]服务器生态!X68</f>
        <v>276.53262902865441</v>
      </c>
      <c r="E51" s="3">
        <f>[1]服务器生态!Y68</f>
        <v>23.926682758179311</v>
      </c>
      <c r="F51" s="3">
        <f>[1]服务器生态!Z68</f>
        <v>3.8938968275862083</v>
      </c>
      <c r="G51" s="3">
        <f>[1]服务器生态!AA68</f>
        <v>1.0172027586206895</v>
      </c>
      <c r="H51" s="3">
        <f>[1]服务器生态!AC68</f>
        <v>0.51870967772727294</v>
      </c>
      <c r="I51" s="3">
        <f>[1]服务器生态!AD68</f>
        <v>0.43583946966472709</v>
      </c>
      <c r="J51" s="3">
        <f>[1]服务器生态!AE68</f>
        <v>3.7710532608000003E-2</v>
      </c>
      <c r="K51" s="3">
        <f>[1]服务器生态!AF68</f>
        <v>6.137120000000002E-3</v>
      </c>
      <c r="L51" s="3">
        <f>[1]服务器生态!AG68</f>
        <v>1.6031999999999997E-3</v>
      </c>
      <c r="M51" s="3">
        <f>[3]基础信息!M50</f>
        <v>92.421052631578945</v>
      </c>
      <c r="Q51" s="3">
        <v>47</v>
      </c>
      <c r="R51" s="3">
        <f>[4]带兵数!D50</f>
        <v>4751.4575269515653</v>
      </c>
      <c r="S51" s="3">
        <f>[4]带兵数!E50</f>
        <v>4804.9456349782722</v>
      </c>
      <c r="T51" s="3">
        <f>[4]带兵数!F50</f>
        <v>4862.8427037480733</v>
      </c>
      <c r="U51" s="3">
        <f>[4]带兵数!G50</f>
        <v>4929.6355742175874</v>
      </c>
      <c r="V51" s="3">
        <f>[4]带兵数!H50</f>
        <v>4995.7589077576049</v>
      </c>
      <c r="X51" s="3">
        <v>47</v>
      </c>
      <c r="Y51" s="3">
        <f>求节点(节奏总纲!D$4:D$163,R$5:R$164,$X51)*6</f>
        <v>31906.372700911841</v>
      </c>
      <c r="Z51" s="3">
        <f>求节点(节奏总纲!E$4:E$163,S$5:S$164,$X51)*6</f>
        <v>32978.930022058048</v>
      </c>
      <c r="AA51" s="3">
        <f>求节点(节奏总纲!F$4:F$163,T$5:T$164,$X51)*6</f>
        <v>34455.638037265504</v>
      </c>
      <c r="AB51" s="3">
        <f>求节点(节奏总纲!G$4:G$163,U$5:U$164,$X51)*6</f>
        <v>36611.729756613604</v>
      </c>
      <c r="AC51" s="3">
        <f>求节点(节奏总纲!H$4:H$163,V$5:V$164,$X51)*6</f>
        <v>40444.830257135989</v>
      </c>
      <c r="AG51" s="3">
        <v>47</v>
      </c>
      <c r="AH51" s="14">
        <v>1</v>
      </c>
      <c r="AI51" s="14">
        <v>1.2490202680098821</v>
      </c>
      <c r="AJ51" s="14">
        <v>1.8149184050404406</v>
      </c>
      <c r="AK51" s="14">
        <v>3.1140072955337046</v>
      </c>
      <c r="AL51" s="14">
        <v>6.5536633303493526</v>
      </c>
      <c r="AM51" s="14">
        <f t="shared" si="0"/>
        <v>141.58809254560714</v>
      </c>
      <c r="AR51" s="8">
        <v>47</v>
      </c>
      <c r="AS51" s="9">
        <v>151.7551581709331</v>
      </c>
      <c r="AT51" s="9">
        <v>150.75922269204432</v>
      </c>
      <c r="AU51" s="9">
        <v>148.68866579971549</v>
      </c>
      <c r="AV51" s="9">
        <v>147.13450622314116</v>
      </c>
      <c r="AW51" s="9">
        <v>143.68045956409952</v>
      </c>
      <c r="AY51" s="8">
        <v>47</v>
      </c>
      <c r="AZ51" s="9">
        <v>895.14500499096107</v>
      </c>
      <c r="BA51" s="9">
        <v>900.41575093650647</v>
      </c>
      <c r="BB51" s="9">
        <v>900.82239860088441</v>
      </c>
      <c r="BC51" s="9">
        <v>904.87225090911522</v>
      </c>
      <c r="BD51" s="9">
        <v>896.73151680499404</v>
      </c>
      <c r="BF51" s="8">
        <v>47</v>
      </c>
      <c r="BG51" s="8">
        <f>[4]攻城值!AQ51</f>
        <v>0.14495666684452077</v>
      </c>
      <c r="BH51" s="8">
        <f>[4]攻城值!AR51</f>
        <v>0.85504333315547931</v>
      </c>
      <c r="BL51" s="8">
        <v>47</v>
      </c>
      <c r="BM51" s="10">
        <f>'[1]功能-战损相关'!H57</f>
        <v>0.17499999999999999</v>
      </c>
      <c r="BN51" s="10">
        <f>'[1]功能-战损相关'!I57</f>
        <v>0.17499999999999999</v>
      </c>
      <c r="BO51" s="10">
        <f>'[1]功能-战损相关'!J57</f>
        <v>0.17499999999999999</v>
      </c>
      <c r="BP51" s="10">
        <f>'[1]功能-战损相关'!K57</f>
        <v>0.17499999999999999</v>
      </c>
      <c r="BQ51" s="10">
        <f>'[1]功能-战损相关'!L57</f>
        <v>0.17499999999999999</v>
      </c>
      <c r="BR51" s="10">
        <f>'[1]功能-战损相关'!M57</f>
        <v>0.125</v>
      </c>
      <c r="BS51" s="10">
        <f>'[1]功能-战损相关'!N57</f>
        <v>0.125</v>
      </c>
      <c r="BT51" s="10">
        <f>'[1]功能-战损相关'!O57</f>
        <v>0.125</v>
      </c>
      <c r="BU51" s="10">
        <f>'[1]功能-战损相关'!P57</f>
        <v>0.125</v>
      </c>
      <c r="BV51" s="10">
        <f>'[1]功能-战损相关'!Q57</f>
        <v>0.125</v>
      </c>
      <c r="BX51" s="8">
        <v>47</v>
      </c>
      <c r="BY51" s="10">
        <f>求节点($BL$5:$BL$364,BM$5:BM$364,节奏总纲!R50)</f>
        <v>0.17499999999999999</v>
      </c>
      <c r="BZ51" s="10">
        <f>求节点($BL$5:$BL$364,BN$5:BN$364,节奏总纲!S50)</f>
        <v>0.17499999999999999</v>
      </c>
      <c r="CA51" s="10">
        <f>求节点($BL$5:$BL$364,BO$5:BO$364,节奏总纲!T50)</f>
        <v>0.17499999999999999</v>
      </c>
      <c r="CB51" s="10">
        <f>求节点($BL$5:$BL$364,BP$5:BP$364,节奏总纲!U50)</f>
        <v>0.17499999999999999</v>
      </c>
      <c r="CC51" s="10">
        <f>求节点($BL$5:$BL$364,BQ$5:BQ$364,节奏总纲!V50)</f>
        <v>0.17499999999999999</v>
      </c>
      <c r="CD51" s="10">
        <f>求节点($BL$5:$BL$364,BR$5:BR$364,节奏总纲!R50)</f>
        <v>0.125</v>
      </c>
      <c r="CE51" s="10">
        <f>求节点($BL$5:$BL$364,BS$5:BS$364,节奏总纲!S50)</f>
        <v>0.125</v>
      </c>
      <c r="CF51" s="10">
        <f>求节点($BL$5:$BL$364,BT$5:BT$364,节奏总纲!T50)</f>
        <v>0.125</v>
      </c>
      <c r="CG51" s="10">
        <f>求节点($BL$5:$BL$364,BU$5:BU$364,节奏总纲!U50)</f>
        <v>0.125</v>
      </c>
      <c r="CH51" s="10">
        <f>求节点($BL$5:$BL$364,BV$5:BV$364,节奏总纲!V50)</f>
        <v>0.125</v>
      </c>
      <c r="CV51" s="3">
        <f>[2]兵营招募!S85</f>
        <v>48</v>
      </c>
      <c r="CW51" s="3">
        <f>[2]兵营招募!U85</f>
        <v>11000</v>
      </c>
      <c r="DB51" s="3">
        <v>47</v>
      </c>
      <c r="DC51" s="3">
        <f>'[1]功能-实力'!BF51</f>
        <v>1398246</v>
      </c>
      <c r="DD51" s="3">
        <f>'[1]功能-实力'!BG51</f>
        <v>1458882</v>
      </c>
      <c r="DE51" s="3">
        <f>'[1]功能-实力'!BH51</f>
        <v>1582494</v>
      </c>
      <c r="DF51" s="3">
        <f>'[1]功能-实力'!BI51</f>
        <v>1862994</v>
      </c>
      <c r="DG51" s="3">
        <f>'[1]功能-实力'!BJ51</f>
        <v>2021670</v>
      </c>
    </row>
    <row r="52" spans="2:111" x14ac:dyDescent="0.2">
      <c r="B52" s="3">
        <v>48</v>
      </c>
      <c r="C52" s="3">
        <f>[1]服务器生态!W69</f>
        <v>323.08188328213174</v>
      </c>
      <c r="D52" s="3">
        <f>[1]服务器生态!X69</f>
        <v>272.65485639720612</v>
      </c>
      <c r="E52" s="3">
        <f>[1]服务器生态!Y69</f>
        <v>23.552089010317239</v>
      </c>
      <c r="F52" s="3">
        <f>[1]服务器生态!Z69</f>
        <v>3.842492689655173</v>
      </c>
      <c r="G52" s="3">
        <f>[1]服务器生态!AA69</f>
        <v>1.0066096551724135</v>
      </c>
      <c r="H52" s="3">
        <f>[1]服务器生态!AC69</f>
        <v>0.51764500636363653</v>
      </c>
      <c r="I52" s="3">
        <f>[1]服务器生态!AD69</f>
        <v>0.43685032240436344</v>
      </c>
      <c r="J52" s="3">
        <f>[1]服务器生态!AE69</f>
        <v>3.7735391232000003E-2</v>
      </c>
      <c r="K52" s="3">
        <f>[1]服务器生态!AF69</f>
        <v>6.1564800000000015E-3</v>
      </c>
      <c r="L52" s="3">
        <f>[1]服务器生态!AG69</f>
        <v>1.6127999999999997E-3</v>
      </c>
      <c r="M52" s="3">
        <f>[3]基础信息!M51</f>
        <v>92.684210526315795</v>
      </c>
      <c r="Q52" s="3">
        <v>48</v>
      </c>
      <c r="R52" s="3">
        <f>[4]带兵数!D51</f>
        <v>4815.0928982110609</v>
      </c>
      <c r="S52" s="3">
        <f>[4]带兵数!E51</f>
        <v>4868.6017902912299</v>
      </c>
      <c r="T52" s="3">
        <f>[4]带兵数!F51</f>
        <v>4927.1956904722538</v>
      </c>
      <c r="U52" s="3">
        <f>[4]带兵数!G51</f>
        <v>4989.5003378607553</v>
      </c>
      <c r="V52" s="3">
        <f>[4]带兵数!H51</f>
        <v>5058.4842711724432</v>
      </c>
      <c r="X52" s="3">
        <v>48</v>
      </c>
      <c r="Y52" s="3">
        <f>求节点(节奏总纲!D$4:D$163,R$5:R$164,$X52)*6</f>
        <v>32020.419728675355</v>
      </c>
      <c r="Z52" s="3">
        <f>求节点(节奏总纲!E$4:E$163,S$5:S$164,$X52)*6</f>
        <v>33094.808882973441</v>
      </c>
      <c r="AA52" s="3">
        <f>求节点(节奏总纲!F$4:F$163,T$5:T$164,$X52)*6</f>
        <v>34576.541369062004</v>
      </c>
      <c r="AB52" s="3">
        <f>求节点(节奏总纲!G$4:G$163,U$5:U$164,$X52)*6</f>
        <v>36729.894402947742</v>
      </c>
      <c r="AC52" s="3">
        <f>求节点(节奏总纲!H$4:H$163,V$5:V$164,$X52)*6</f>
        <v>40571.154735021228</v>
      </c>
      <c r="AG52" s="3">
        <v>48</v>
      </c>
      <c r="AH52" s="14">
        <v>1</v>
      </c>
      <c r="AI52" s="14">
        <v>1.2474746368622911</v>
      </c>
      <c r="AJ52" s="14">
        <v>1.8168198099094233</v>
      </c>
      <c r="AK52" s="14">
        <v>3.0978872759621163</v>
      </c>
      <c r="AL52" s="14">
        <v>6.5182844801876003</v>
      </c>
      <c r="AM52" s="14">
        <f t="shared" si="0"/>
        <v>142.05697166583113</v>
      </c>
      <c r="AR52" s="8">
        <v>48</v>
      </c>
      <c r="AS52" s="9">
        <v>155.16194001684795</v>
      </c>
      <c r="AT52" s="9">
        <v>154.0669687514339</v>
      </c>
      <c r="AU52" s="9">
        <v>152.46505777501812</v>
      </c>
      <c r="AV52" s="9">
        <v>150.22866455331237</v>
      </c>
      <c r="AW52" s="9">
        <v>146.59512065908257</v>
      </c>
      <c r="AY52" s="8">
        <v>48</v>
      </c>
      <c r="AZ52" s="9">
        <v>909.9277503669507</v>
      </c>
      <c r="BA52" s="9">
        <v>915.5368481243728</v>
      </c>
      <c r="BB52" s="9">
        <v>918.85142743935523</v>
      </c>
      <c r="BC52" s="9">
        <v>918.8459785462195</v>
      </c>
      <c r="BD52" s="9">
        <v>909.76332389585252</v>
      </c>
      <c r="BF52" s="8">
        <v>48</v>
      </c>
      <c r="BG52" s="8">
        <f>[4]攻城值!AQ52</f>
        <v>0.14567969384900939</v>
      </c>
      <c r="BH52" s="8">
        <f>[4]攻城值!AR52</f>
        <v>0.85432030615099064</v>
      </c>
      <c r="BL52" s="8">
        <v>48</v>
      </c>
      <c r="BM52" s="10">
        <f>'[1]功能-战损相关'!H58</f>
        <v>0.17499999999999999</v>
      </c>
      <c r="BN52" s="10">
        <f>'[1]功能-战损相关'!I58</f>
        <v>0.17499999999999999</v>
      </c>
      <c r="BO52" s="10">
        <f>'[1]功能-战损相关'!J58</f>
        <v>0.17499999999999999</v>
      </c>
      <c r="BP52" s="10">
        <f>'[1]功能-战损相关'!K58</f>
        <v>0.17499999999999999</v>
      </c>
      <c r="BQ52" s="10">
        <f>'[1]功能-战损相关'!L58</f>
        <v>0.17499999999999999</v>
      </c>
      <c r="BR52" s="10">
        <f>'[1]功能-战损相关'!M58</f>
        <v>0.125</v>
      </c>
      <c r="BS52" s="10">
        <f>'[1]功能-战损相关'!N58</f>
        <v>0.125</v>
      </c>
      <c r="BT52" s="10">
        <f>'[1]功能-战损相关'!O58</f>
        <v>0.125</v>
      </c>
      <c r="BU52" s="10">
        <f>'[1]功能-战损相关'!P58</f>
        <v>0.125</v>
      </c>
      <c r="BV52" s="10">
        <f>'[1]功能-战损相关'!Q58</f>
        <v>0.125</v>
      </c>
      <c r="BX52" s="8">
        <v>48</v>
      </c>
      <c r="BY52" s="10">
        <f>求节点($BL$5:$BL$364,BM$5:BM$364,节奏总纲!R51)</f>
        <v>0.17499999999999999</v>
      </c>
      <c r="BZ52" s="10">
        <f>求节点($BL$5:$BL$364,BN$5:BN$364,节奏总纲!S51)</f>
        <v>0.17499999999999999</v>
      </c>
      <c r="CA52" s="10">
        <f>求节点($BL$5:$BL$364,BO$5:BO$364,节奏总纲!T51)</f>
        <v>0.17499999999999999</v>
      </c>
      <c r="CB52" s="10">
        <f>求节点($BL$5:$BL$364,BP$5:BP$364,节奏总纲!U51)</f>
        <v>0.17499999999999999</v>
      </c>
      <c r="CC52" s="10">
        <f>求节点($BL$5:$BL$364,BQ$5:BQ$364,节奏总纲!V51)</f>
        <v>0.17499999999999999</v>
      </c>
      <c r="CD52" s="10">
        <f>求节点($BL$5:$BL$364,BR$5:BR$364,节奏总纲!R51)</f>
        <v>0.125</v>
      </c>
      <c r="CE52" s="10">
        <f>求节点($BL$5:$BL$364,BS$5:BS$364,节奏总纲!S51)</f>
        <v>0.125</v>
      </c>
      <c r="CF52" s="10">
        <f>求节点($BL$5:$BL$364,BT$5:BT$364,节奏总纲!T51)</f>
        <v>0.125</v>
      </c>
      <c r="CG52" s="10">
        <f>求节点($BL$5:$BL$364,BU$5:BU$364,节奏总纲!U51)</f>
        <v>0.125</v>
      </c>
      <c r="CH52" s="10">
        <f>求节点($BL$5:$BL$364,BV$5:BV$364,节奏总纲!V51)</f>
        <v>0.125</v>
      </c>
      <c r="CV52" s="3">
        <f>[2]兵营招募!S86</f>
        <v>49</v>
      </c>
      <c r="CW52" s="3">
        <f>[2]兵营招募!U86</f>
        <v>12000</v>
      </c>
      <c r="DB52" s="3">
        <v>48</v>
      </c>
      <c r="DC52" s="3">
        <f>'[1]功能-实力'!BF52</f>
        <v>1455282</v>
      </c>
      <c r="DD52" s="3">
        <f>'[1]功能-实力'!BG52</f>
        <v>1518054</v>
      </c>
      <c r="DE52" s="3">
        <f>'[1]功能-实力'!BH52</f>
        <v>1648770</v>
      </c>
      <c r="DF52" s="3">
        <f>'[1]功能-实力'!BI52</f>
        <v>1941666</v>
      </c>
      <c r="DG52" s="3">
        <f>'[1]功能-实力'!BJ52</f>
        <v>2108916</v>
      </c>
    </row>
    <row r="53" spans="2:111" x14ac:dyDescent="0.2">
      <c r="B53" s="3">
        <v>49</v>
      </c>
      <c r="C53" s="3">
        <f>[1]服务器生态!W70</f>
        <v>317.07344700000016</v>
      </c>
      <c r="D53" s="3">
        <f>[1]服务器生态!X70</f>
        <v>268.75616957114471</v>
      </c>
      <c r="E53" s="3">
        <f>[1]服务器生态!Y70</f>
        <v>23.176980946096556</v>
      </c>
      <c r="F53" s="3">
        <f>[1]服务器生态!Z70</f>
        <v>3.7906880000000016</v>
      </c>
      <c r="G53" s="3">
        <f>[1]服务器生态!AA70</f>
        <v>0.99581793103448268</v>
      </c>
      <c r="H53" s="3">
        <f>[1]服务器生态!AC70</f>
        <v>0.51658033500000022</v>
      </c>
      <c r="I53" s="3">
        <f>[1]服务器生态!AD70</f>
        <v>0.4378611751439998</v>
      </c>
      <c r="J53" s="3">
        <f>[1]服务器生态!AE70</f>
        <v>3.7760249856000003E-2</v>
      </c>
      <c r="K53" s="3">
        <f>[1]服务器生态!AF70</f>
        <v>6.1758400000000019E-3</v>
      </c>
      <c r="L53" s="3">
        <f>[1]服务器生态!AG70</f>
        <v>1.6223999999999998E-3</v>
      </c>
      <c r="M53" s="3">
        <f>[3]基础信息!M52</f>
        <v>92.94736842105263</v>
      </c>
      <c r="Q53" s="3">
        <v>49</v>
      </c>
      <c r="R53" s="3">
        <f>[4]带兵数!D52</f>
        <v>4880.1255625879667</v>
      </c>
      <c r="S53" s="3">
        <f>[4]带兵数!E52</f>
        <v>4932.0606377192671</v>
      </c>
      <c r="T53" s="3">
        <f>[4]带兵数!F52</f>
        <v>4990.0336585588084</v>
      </c>
      <c r="U53" s="3">
        <f>[4]带兵数!G52</f>
        <v>5052.0892668144525</v>
      </c>
      <c r="V53" s="3">
        <f>[4]带兵数!H52</f>
        <v>5121.2459036550872</v>
      </c>
      <c r="X53" s="3">
        <v>49</v>
      </c>
      <c r="Y53" s="3">
        <f>求节点(节奏总纲!D$4:D$163,R$5:R$164,$X53)*6</f>
        <v>32129.627683911021</v>
      </c>
      <c r="Z53" s="3">
        <f>求节点(节奏总纲!E$4:E$163,S$5:S$164,$X53)*6</f>
        <v>33208.898443296843</v>
      </c>
      <c r="AA53" s="3">
        <f>求节点(节奏总纲!F$4:F$163,T$5:T$164,$X53)*6</f>
        <v>34694.266423257075</v>
      </c>
      <c r="AB53" s="3">
        <f>求节点(节奏总纲!G$4:G$163,U$5:U$164,$X53)*6</f>
        <v>36848.059049281888</v>
      </c>
      <c r="AC53" s="3">
        <f>求节点(节奏总纲!H$4:H$163,V$5:V$164,$X53)*6</f>
        <v>40685.649247631816</v>
      </c>
      <c r="AG53" s="3">
        <v>49</v>
      </c>
      <c r="AH53" s="14">
        <v>1</v>
      </c>
      <c r="AI53" s="14">
        <v>1.2460394852897989</v>
      </c>
      <c r="AJ53" s="14">
        <v>1.8186688451675157</v>
      </c>
      <c r="AK53" s="14">
        <v>3.0871440069031615</v>
      </c>
      <c r="AL53" s="14">
        <v>6.485184481608985</v>
      </c>
      <c r="AM53" s="14">
        <f t="shared" si="0"/>
        <v>142.54828972433629</v>
      </c>
      <c r="AR53" s="8">
        <v>49</v>
      </c>
      <c r="AS53" s="9">
        <v>159.01645896059182</v>
      </c>
      <c r="AT53" s="9">
        <v>157.43003382680897</v>
      </c>
      <c r="AU53" s="9">
        <v>156.32122550678653</v>
      </c>
      <c r="AV53" s="9">
        <v>153.34434491726387</v>
      </c>
      <c r="AW53" s="9">
        <v>149.52212643099801</v>
      </c>
      <c r="AY53" s="8">
        <v>49</v>
      </c>
      <c r="AZ53" s="9">
        <v>928.1552260836296</v>
      </c>
      <c r="BA53" s="9">
        <v>930.95217446818435</v>
      </c>
      <c r="BB53" s="9">
        <v>937.29291863175581</v>
      </c>
      <c r="BC53" s="9">
        <v>932.92343434659028</v>
      </c>
      <c r="BD53" s="9">
        <v>922.85079233832732</v>
      </c>
      <c r="BF53" s="8">
        <v>49</v>
      </c>
      <c r="BG53" s="8">
        <f>[4]攻城值!AQ53</f>
        <v>0.14626618881646436</v>
      </c>
      <c r="BH53" s="8">
        <f>[4]攻城值!AR53</f>
        <v>0.85373381118353553</v>
      </c>
      <c r="BL53" s="8">
        <v>49</v>
      </c>
      <c r="BM53" s="10">
        <f>'[1]功能-战损相关'!H59</f>
        <v>0.17499999999999999</v>
      </c>
      <c r="BN53" s="10">
        <f>'[1]功能-战损相关'!I59</f>
        <v>0.17499999999999999</v>
      </c>
      <c r="BO53" s="10">
        <f>'[1]功能-战损相关'!J59</f>
        <v>0.17499999999999999</v>
      </c>
      <c r="BP53" s="10">
        <f>'[1]功能-战损相关'!K59</f>
        <v>0.17499999999999999</v>
      </c>
      <c r="BQ53" s="10">
        <f>'[1]功能-战损相关'!L59</f>
        <v>0.17499999999999999</v>
      </c>
      <c r="BR53" s="10">
        <f>'[1]功能-战损相关'!M59</f>
        <v>0.125</v>
      </c>
      <c r="BS53" s="10">
        <f>'[1]功能-战损相关'!N59</f>
        <v>0.125</v>
      </c>
      <c r="BT53" s="10">
        <f>'[1]功能-战损相关'!O59</f>
        <v>0.125</v>
      </c>
      <c r="BU53" s="10">
        <f>'[1]功能-战损相关'!P59</f>
        <v>0.125</v>
      </c>
      <c r="BV53" s="10">
        <f>'[1]功能-战损相关'!Q59</f>
        <v>0.125</v>
      </c>
      <c r="BX53" s="8">
        <v>49</v>
      </c>
      <c r="BY53" s="10">
        <f>求节点($BL$5:$BL$364,BM$5:BM$364,节奏总纲!R52)</f>
        <v>0.17499999999999999</v>
      </c>
      <c r="BZ53" s="10">
        <f>求节点($BL$5:$BL$364,BN$5:BN$364,节奏总纲!S52)</f>
        <v>0.17499999999999999</v>
      </c>
      <c r="CA53" s="10">
        <f>求节点($BL$5:$BL$364,BO$5:BO$364,节奏总纲!T52)</f>
        <v>0.17499999999999999</v>
      </c>
      <c r="CB53" s="10">
        <f>求节点($BL$5:$BL$364,BP$5:BP$364,节奏总纲!U52)</f>
        <v>0.17499999999999999</v>
      </c>
      <c r="CC53" s="10">
        <f>求节点($BL$5:$BL$364,BQ$5:BQ$364,节奏总纲!V52)</f>
        <v>0.17499999999999999</v>
      </c>
      <c r="CD53" s="10">
        <f>求节点($BL$5:$BL$364,BR$5:BR$364,节奏总纲!R52)</f>
        <v>0.125</v>
      </c>
      <c r="CE53" s="10">
        <f>求节点($BL$5:$BL$364,BS$5:BS$364,节奏总纲!S52)</f>
        <v>0.125</v>
      </c>
      <c r="CF53" s="10">
        <f>求节点($BL$5:$BL$364,BT$5:BT$364,节奏总纲!T52)</f>
        <v>0.125</v>
      </c>
      <c r="CG53" s="10">
        <f>求节点($BL$5:$BL$364,BU$5:BU$364,节奏总纲!U52)</f>
        <v>0.125</v>
      </c>
      <c r="CH53" s="10">
        <f>求节点($BL$5:$BL$364,BV$5:BV$364,节奏总纲!V52)</f>
        <v>0.125</v>
      </c>
      <c r="CV53" s="3">
        <f>[2]兵营招募!S87</f>
        <v>50</v>
      </c>
      <c r="CW53" s="3">
        <f>[2]兵营招募!U87</f>
        <v>12000</v>
      </c>
      <c r="DB53" s="3">
        <v>49</v>
      </c>
      <c r="DC53" s="3">
        <f>'[1]功能-实力'!BF53</f>
        <v>1513818</v>
      </c>
      <c r="DD53" s="3">
        <f>'[1]功能-实力'!BG53</f>
        <v>1577226</v>
      </c>
      <c r="DE53" s="3">
        <f>'[1]功能-实力'!BH53</f>
        <v>1716426</v>
      </c>
      <c r="DF53" s="3">
        <f>'[1]功能-实力'!BI53</f>
        <v>2049048</v>
      </c>
      <c r="DG53" s="3">
        <f>'[1]功能-实力'!BJ53</f>
        <v>2198070</v>
      </c>
    </row>
    <row r="54" spans="2:111" x14ac:dyDescent="0.2">
      <c r="B54" s="3">
        <v>50</v>
      </c>
      <c r="C54" s="3">
        <f>[1]服务器生态!W71</f>
        <v>311.08703840125401</v>
      </c>
      <c r="D54" s="3">
        <f>[1]服务器生态!X71</f>
        <v>264.83656855047008</v>
      </c>
      <c r="E54" s="3">
        <f>[1]服务器生态!Y71</f>
        <v>22.801358565517244</v>
      </c>
      <c r="F54" s="3">
        <f>[1]服务器生态!Z71</f>
        <v>3.7384827586206906</v>
      </c>
      <c r="G54" s="3">
        <f>[1]服务器生态!AA71</f>
        <v>0.98482758620689637</v>
      </c>
      <c r="H54" s="3">
        <f>[1]服务器生态!AC71</f>
        <v>0.51551566363636381</v>
      </c>
      <c r="I54" s="3">
        <f>[1]服务器生态!AD71</f>
        <v>0.43887202788363616</v>
      </c>
      <c r="J54" s="3">
        <f>[1]服务器生态!AE71</f>
        <v>3.7785108480000003E-2</v>
      </c>
      <c r="K54" s="3">
        <f>[1]服务器生态!AF71</f>
        <v>6.1952000000000014E-3</v>
      </c>
      <c r="L54" s="3">
        <f>[1]服务器生态!AG71</f>
        <v>1.6319999999999998E-3</v>
      </c>
      <c r="M54" s="3">
        <f>[3]基础信息!M53</f>
        <v>93.21052631578948</v>
      </c>
      <c r="Q54" s="3">
        <v>50</v>
      </c>
      <c r="R54" s="3">
        <f>[4]带兵数!D53</f>
        <v>4942.9187213831892</v>
      </c>
      <c r="S54" s="3">
        <f>[4]带兵数!E53</f>
        <v>4997.4396490101244</v>
      </c>
      <c r="T54" s="3">
        <f>[4]带兵数!F53</f>
        <v>5052.2732396398733</v>
      </c>
      <c r="U54" s="3">
        <f>[4]带兵数!G53</f>
        <v>5115.4400792232045</v>
      </c>
      <c r="V54" s="3">
        <f>[4]带兵数!H53</f>
        <v>5187.9479362275724</v>
      </c>
      <c r="X54" s="3">
        <v>50</v>
      </c>
      <c r="Y54" s="3">
        <f>求节点(节奏总纲!D$4:D$163,R$5:R$164,$X54)*6</f>
        <v>32238.835639146688</v>
      </c>
      <c r="Z54" s="3">
        <f>求节点(节奏总纲!E$4:E$163,S$5:S$164,$X54)*6</f>
        <v>33322.988003620238</v>
      </c>
      <c r="AA54" s="3">
        <f>求节点(节奏总纲!F$4:F$163,T$5:T$164,$X54)*6</f>
        <v>34811.991477452146</v>
      </c>
      <c r="AB54" s="3">
        <f>求节点(节奏总纲!G$4:G$163,U$5:U$164,$X54)*6</f>
        <v>36966.22369561602</v>
      </c>
      <c r="AC54" s="3">
        <f>求节点(节奏总纲!H$4:H$163,V$5:V$164,$X54)*6</f>
        <v>40797.726713151533</v>
      </c>
      <c r="AG54" s="3">
        <v>50</v>
      </c>
      <c r="AH54" s="14">
        <v>1</v>
      </c>
      <c r="AI54" s="14">
        <v>1.2446761641427411</v>
      </c>
      <c r="AJ54" s="14">
        <v>1.8204253348075858</v>
      </c>
      <c r="AK54" s="14">
        <v>3.0769384466143794</v>
      </c>
      <c r="AL54" s="14">
        <v>6.453973441339012</v>
      </c>
      <c r="AM54" s="14">
        <f t="shared" si="0"/>
        <v>143.0451789055121</v>
      </c>
      <c r="AR54" s="8">
        <v>50</v>
      </c>
      <c r="AS54" s="9">
        <v>163.31763166085167</v>
      </c>
      <c r="AT54" s="9">
        <v>160.90199351540394</v>
      </c>
      <c r="AU54" s="9">
        <v>159.53707903418382</v>
      </c>
      <c r="AV54" s="9">
        <v>156.46955919467496</v>
      </c>
      <c r="AW54" s="9">
        <v>152.47341091299364</v>
      </c>
      <c r="AY54" s="8">
        <v>50</v>
      </c>
      <c r="AZ54" s="9">
        <v>948.44733266154003</v>
      </c>
      <c r="BA54" s="9">
        <v>946.6684222459719</v>
      </c>
      <c r="BB54" s="9">
        <v>951.84690990251715</v>
      </c>
      <c r="BC54" s="9">
        <v>946.87982552239782</v>
      </c>
      <c r="BD54" s="9">
        <v>935.80529630272815</v>
      </c>
      <c r="BF54" s="8">
        <v>50</v>
      </c>
      <c r="BG54" s="8">
        <f>[4]攻城值!AQ54</f>
        <v>0.14689942290130714</v>
      </c>
      <c r="BH54" s="8">
        <f>[4]攻城值!AR54</f>
        <v>0.8531005770986928</v>
      </c>
      <c r="BL54" s="8">
        <v>50</v>
      </c>
      <c r="BM54" s="10">
        <f>'[1]功能-战损相关'!H60</f>
        <v>0.17499999999999999</v>
      </c>
      <c r="BN54" s="10">
        <f>'[1]功能-战损相关'!I60</f>
        <v>0.17499999999999999</v>
      </c>
      <c r="BO54" s="10">
        <f>'[1]功能-战损相关'!J60</f>
        <v>0.17499999999999999</v>
      </c>
      <c r="BP54" s="10">
        <f>'[1]功能-战损相关'!K60</f>
        <v>0.17499999999999999</v>
      </c>
      <c r="BQ54" s="10">
        <f>'[1]功能-战损相关'!L60</f>
        <v>0.17499999999999999</v>
      </c>
      <c r="BR54" s="10">
        <f>'[1]功能-战损相关'!M60</f>
        <v>0.125</v>
      </c>
      <c r="BS54" s="10">
        <f>'[1]功能-战损相关'!N60</f>
        <v>0.125</v>
      </c>
      <c r="BT54" s="10">
        <f>'[1]功能-战损相关'!O60</f>
        <v>0.125</v>
      </c>
      <c r="BU54" s="10">
        <f>'[1]功能-战损相关'!P60</f>
        <v>0.125</v>
      </c>
      <c r="BV54" s="10">
        <f>'[1]功能-战损相关'!Q60</f>
        <v>0.125</v>
      </c>
      <c r="BX54" s="8">
        <v>50</v>
      </c>
      <c r="BY54" s="10">
        <f>求节点($BL$5:$BL$364,BM$5:BM$364,节奏总纲!R53)</f>
        <v>0.17499999999999999</v>
      </c>
      <c r="BZ54" s="10">
        <f>求节点($BL$5:$BL$364,BN$5:BN$364,节奏总纲!S53)</f>
        <v>0.17499999999999999</v>
      </c>
      <c r="CA54" s="10">
        <f>求节点($BL$5:$BL$364,BO$5:BO$364,节奏总纲!T53)</f>
        <v>0.17499999999999999</v>
      </c>
      <c r="CB54" s="10">
        <f>求节点($BL$5:$BL$364,BP$5:BP$364,节奏总纲!U53)</f>
        <v>0.17499999999999999</v>
      </c>
      <c r="CC54" s="10">
        <f>求节点($BL$5:$BL$364,BQ$5:BQ$364,节奏总纲!V53)</f>
        <v>0.17499999999999999</v>
      </c>
      <c r="CD54" s="10">
        <f>求节点($BL$5:$BL$364,BR$5:BR$364,节奏总纲!R53)</f>
        <v>0.125</v>
      </c>
      <c r="CE54" s="10">
        <f>求节点($BL$5:$BL$364,BS$5:BS$364,节奏总纲!S53)</f>
        <v>0.125</v>
      </c>
      <c r="CF54" s="10">
        <f>求节点($BL$5:$BL$364,BT$5:BT$364,节奏总纲!T53)</f>
        <v>0.125</v>
      </c>
      <c r="CG54" s="10">
        <f>求节点($BL$5:$BL$364,BU$5:BU$364,节奏总纲!U53)</f>
        <v>0.125</v>
      </c>
      <c r="CH54" s="10">
        <f>求节点($BL$5:$BL$364,BV$5:BV$364,节奏总纲!V53)</f>
        <v>0.125</v>
      </c>
      <c r="CV54" s="3">
        <f>[2]兵营招募!S88</f>
        <v>51</v>
      </c>
      <c r="CW54" s="3">
        <f>[2]兵营招募!U88</f>
        <v>13000</v>
      </c>
      <c r="DB54" s="3">
        <v>50</v>
      </c>
      <c r="DC54" s="3">
        <f>'[1]功能-实力'!BF54</f>
        <v>1574454</v>
      </c>
      <c r="DD54" s="3">
        <f>'[1]功能-实力'!BG54</f>
        <v>1643970</v>
      </c>
      <c r="DE54" s="3">
        <f>'[1]功能-实力'!BH54</f>
        <v>1829190</v>
      </c>
      <c r="DF54" s="3">
        <f>'[1]功能-实力'!BI54</f>
        <v>2134242</v>
      </c>
      <c r="DG54" s="3">
        <f>'[1]功能-实力'!BJ54</f>
        <v>2289978</v>
      </c>
    </row>
    <row r="55" spans="2:111" x14ac:dyDescent="0.2">
      <c r="B55" s="3">
        <v>51</v>
      </c>
      <c r="C55" s="3">
        <f>[1]服务器生态!W72</f>
        <v>305.12265748589357</v>
      </c>
      <c r="D55" s="3">
        <f>[1]服务器生态!X72</f>
        <v>260.89605333518233</v>
      </c>
      <c r="E55" s="3">
        <f>[1]服务器生态!Y72</f>
        <v>22.425221868579314</v>
      </c>
      <c r="F55" s="3">
        <f>[1]服务器生态!Z72</f>
        <v>3.6858769655172425</v>
      </c>
      <c r="G55" s="3">
        <f>[1]服务器生态!AA72</f>
        <v>0.97363862068965512</v>
      </c>
      <c r="H55" s="3">
        <f>[1]服务器生态!AC72</f>
        <v>0.5144509922727275</v>
      </c>
      <c r="I55" s="3">
        <f>[1]服务器生态!AD72</f>
        <v>0.43988288062327252</v>
      </c>
      <c r="J55" s="3">
        <f>[1]服务器生态!AE72</f>
        <v>3.7809967104000003E-2</v>
      </c>
      <c r="K55" s="3">
        <f>[1]服务器生态!AF72</f>
        <v>6.2145600000000018E-3</v>
      </c>
      <c r="L55" s="3">
        <f>[1]服务器生态!AG72</f>
        <v>1.6415999999999998E-3</v>
      </c>
      <c r="M55" s="3">
        <f>[3]基础信息!M54</f>
        <v>93.473684210526315</v>
      </c>
      <c r="Q55" s="3">
        <v>51</v>
      </c>
      <c r="R55" s="3">
        <f>[4]带兵数!D54</f>
        <v>5008.7832933580094</v>
      </c>
      <c r="S55" s="3">
        <f>[4]带兵数!E54</f>
        <v>5057.8003617690756</v>
      </c>
      <c r="T55" s="3">
        <f>[4]带兵数!F54</f>
        <v>5116.1058431778374</v>
      </c>
      <c r="U55" s="3">
        <f>[4]带兵数!G54</f>
        <v>5179.1861136941852</v>
      </c>
      <c r="V55" s="3">
        <f>[4]带兵数!H54</f>
        <v>5249.1926598102818</v>
      </c>
      <c r="X55" s="3">
        <v>51</v>
      </c>
      <c r="Y55" s="3">
        <f>求节点(节奏总纲!D$4:D$163,R$5:R$164,$X55)*6</f>
        <v>32347.979209565281</v>
      </c>
      <c r="Z55" s="3">
        <f>求节点(节奏总纲!E$4:E$163,S$5:S$164,$X55)*6</f>
        <v>33436.599757283795</v>
      </c>
      <c r="AA55" s="3">
        <f>求节点(节奏总纲!F$4:F$163,T$5:T$164,$X55)*6</f>
        <v>34929.716531647224</v>
      </c>
      <c r="AB55" s="3">
        <f>求节点(节奏总纲!G$4:G$163,U$5:U$164,$X55)*6</f>
        <v>37082.123929556124</v>
      </c>
      <c r="AC55" s="3">
        <f>求节点(节奏总纲!H$4:H$163,V$5:V$164,$X55)*6</f>
        <v>40909.804178671242</v>
      </c>
      <c r="AG55" s="3">
        <v>51</v>
      </c>
      <c r="AH55" s="14">
        <v>1</v>
      </c>
      <c r="AI55" s="14">
        <v>1.2471369491098647</v>
      </c>
      <c r="AJ55" s="14">
        <v>1.8226181647354658</v>
      </c>
      <c r="AK55" s="14">
        <v>3.0672190210444059</v>
      </c>
      <c r="AL55" s="14">
        <v>6.4242608657329958</v>
      </c>
      <c r="AM55" s="14">
        <f t="shared" si="0"/>
        <v>143.78713802206795</v>
      </c>
      <c r="AR55" s="8">
        <v>51</v>
      </c>
      <c r="AS55" s="9">
        <v>167.79776348119435</v>
      </c>
      <c r="AT55" s="9">
        <v>164.84116300602119</v>
      </c>
      <c r="AU55" s="9">
        <v>162.9875252905241</v>
      </c>
      <c r="AV55" s="9">
        <v>159.87656332511006</v>
      </c>
      <c r="AW55" s="9">
        <v>155.89844161348532</v>
      </c>
      <c r="AY55" s="8">
        <v>51</v>
      </c>
      <c r="AZ55" s="9">
        <v>969.14978288634256</v>
      </c>
      <c r="BA55" s="9">
        <v>964.23134952468376</v>
      </c>
      <c r="BB55" s="9">
        <v>966.57809111867903</v>
      </c>
      <c r="BC55" s="9">
        <v>961.21363795953619</v>
      </c>
      <c r="BD55" s="9">
        <v>950.4195119893327</v>
      </c>
      <c r="BF55" s="8">
        <v>51</v>
      </c>
      <c r="BG55" s="8">
        <f>[4]攻城值!AQ55</f>
        <v>0.14758619605389514</v>
      </c>
      <c r="BH55" s="8">
        <f>[4]攻城值!AR55</f>
        <v>0.85241380394610489</v>
      </c>
      <c r="BL55" s="8">
        <v>51</v>
      </c>
      <c r="BM55" s="10">
        <f>'[1]功能-战损相关'!H61</f>
        <v>0.17499999999999999</v>
      </c>
      <c r="BN55" s="10">
        <f>'[1]功能-战损相关'!I61</f>
        <v>0.17499999999999999</v>
      </c>
      <c r="BO55" s="10">
        <f>'[1]功能-战损相关'!J61</f>
        <v>0.17499999999999999</v>
      </c>
      <c r="BP55" s="10">
        <f>'[1]功能-战损相关'!K61</f>
        <v>0.17499999999999999</v>
      </c>
      <c r="BQ55" s="10">
        <f>'[1]功能-战损相关'!L61</f>
        <v>0.17499999999999999</v>
      </c>
      <c r="BR55" s="10">
        <f>'[1]功能-战损相关'!M61</f>
        <v>0.125</v>
      </c>
      <c r="BS55" s="10">
        <f>'[1]功能-战损相关'!N61</f>
        <v>0.125</v>
      </c>
      <c r="BT55" s="10">
        <f>'[1]功能-战损相关'!O61</f>
        <v>0.125</v>
      </c>
      <c r="BU55" s="10">
        <f>'[1]功能-战损相关'!P61</f>
        <v>0.125</v>
      </c>
      <c r="BV55" s="10">
        <f>'[1]功能-战损相关'!Q61</f>
        <v>0.125</v>
      </c>
      <c r="BX55" s="8">
        <v>51</v>
      </c>
      <c r="BY55" s="10">
        <f>求节点($BL$5:$BL$364,BM$5:BM$364,节奏总纲!R54)</f>
        <v>0.17499999999999999</v>
      </c>
      <c r="BZ55" s="10">
        <f>求节点($BL$5:$BL$364,BN$5:BN$364,节奏总纲!S54)</f>
        <v>0.17499999999999999</v>
      </c>
      <c r="CA55" s="10">
        <f>求节点($BL$5:$BL$364,BO$5:BO$364,节奏总纲!T54)</f>
        <v>0.17499999999999999</v>
      </c>
      <c r="CB55" s="10">
        <f>求节点($BL$5:$BL$364,BP$5:BP$364,节奏总纲!U54)</f>
        <v>0.17499999999999999</v>
      </c>
      <c r="CC55" s="10">
        <f>求节点($BL$5:$BL$364,BQ$5:BQ$364,节奏总纲!V54)</f>
        <v>0.17499999999999999</v>
      </c>
      <c r="CD55" s="10">
        <f>求节点($BL$5:$BL$364,BR$5:BR$364,节奏总纲!R54)</f>
        <v>0.125</v>
      </c>
      <c r="CE55" s="10">
        <f>求节点($BL$5:$BL$364,BS$5:BS$364,节奏总纲!S54)</f>
        <v>0.125</v>
      </c>
      <c r="CF55" s="10">
        <f>求节点($BL$5:$BL$364,BT$5:BT$364,节奏总纲!T54)</f>
        <v>0.125</v>
      </c>
      <c r="CG55" s="10">
        <f>求节点($BL$5:$BL$364,BU$5:BU$364,节奏总纲!U54)</f>
        <v>0.125</v>
      </c>
      <c r="CH55" s="10">
        <f>求节点($BL$5:$BL$364,BV$5:BV$364,节奏总纲!V54)</f>
        <v>0.125</v>
      </c>
      <c r="CV55" s="3">
        <f>[2]兵营招募!S89</f>
        <v>52</v>
      </c>
      <c r="CW55" s="3">
        <f>[2]兵营招募!U89</f>
        <v>14000</v>
      </c>
      <c r="DB55" s="3">
        <v>51</v>
      </c>
      <c r="DC55" s="3">
        <f>'[1]功能-实力'!BF55</f>
        <v>1662858</v>
      </c>
      <c r="DD55" s="3">
        <f>'[1]功能-实力'!BG55</f>
        <v>1735692</v>
      </c>
      <c r="DE55" s="3">
        <f>'[1]功能-实力'!BH55</f>
        <v>1980816</v>
      </c>
      <c r="DF55" s="3">
        <f>'[1]功能-实力'!BI55</f>
        <v>2255958</v>
      </c>
      <c r="DG55" s="3">
        <f>'[1]功能-实力'!BJ55</f>
        <v>2426604</v>
      </c>
    </row>
    <row r="56" spans="2:111" x14ac:dyDescent="0.2">
      <c r="B56" s="3">
        <v>52</v>
      </c>
      <c r="C56" s="3">
        <f>[1]服务器生态!W73</f>
        <v>299.18030425391862</v>
      </c>
      <c r="D56" s="3">
        <f>[1]服务器生态!X73</f>
        <v>256.93462392528141</v>
      </c>
      <c r="E56" s="3">
        <f>[1]服务器生态!Y73</f>
        <v>22.048570855282762</v>
      </c>
      <c r="F56" s="3">
        <f>[1]服务器生态!Z73</f>
        <v>3.6328706206896562</v>
      </c>
      <c r="G56" s="3">
        <f>[1]服务器生态!AA73</f>
        <v>0.96225103448275862</v>
      </c>
      <c r="H56" s="3">
        <f>[1]服务器生态!AC73</f>
        <v>0.51338632090909109</v>
      </c>
      <c r="I56" s="3">
        <f>[1]服务器生态!AD73</f>
        <v>0.44089373336290888</v>
      </c>
      <c r="J56" s="3">
        <f>[1]服务器生态!AE73</f>
        <v>3.7834825728000003E-2</v>
      </c>
      <c r="K56" s="3">
        <f>[1]服务器生态!AF73</f>
        <v>6.2339200000000013E-3</v>
      </c>
      <c r="L56" s="3">
        <f>[1]服务器生态!AG73</f>
        <v>1.6511999999999998E-3</v>
      </c>
      <c r="M56" s="3">
        <f>[3]基础信息!M55</f>
        <v>93.736842105263165</v>
      </c>
      <c r="Q56" s="3">
        <v>52</v>
      </c>
      <c r="R56" s="3">
        <f>[4]带兵数!D55</f>
        <v>5070.9452382022582</v>
      </c>
      <c r="S56" s="3">
        <f>[4]带兵数!E55</f>
        <v>5123.7003907261933</v>
      </c>
      <c r="T56" s="3">
        <f>[4]带兵数!F55</f>
        <v>5180.3757225034651</v>
      </c>
      <c r="U56" s="3">
        <f>[4]带兵数!G55</f>
        <v>5245.4875618998367</v>
      </c>
      <c r="V56" s="3">
        <f>[4]带兵数!H55</f>
        <v>5314.3039941845373</v>
      </c>
      <c r="X56" s="3">
        <v>52</v>
      </c>
      <c r="Y56" s="3">
        <f>求节点(节奏总纲!D$4:D$163,R$5:R$164,$X56)*6</f>
        <v>32453.124168184659</v>
      </c>
      <c r="Z56" s="3">
        <f>求节点(节奏总纲!E$4:E$163,S$5:S$164,$X56)*6</f>
        <v>33542.677387577089</v>
      </c>
      <c r="AA56" s="3">
        <f>求节点(节奏总纲!F$4:F$163,T$5:T$164,$X56)*6</f>
        <v>35040.904768490531</v>
      </c>
      <c r="AB56" s="3">
        <f>求节点(节奏总纲!G$4:G$163,U$5:U$164,$X56)*6</f>
        <v>37197.582984375666</v>
      </c>
      <c r="AC56" s="3">
        <f>求节点(节奏总纲!H$4:H$163,V$5:V$164,$X56)*6</f>
        <v>41020.949614492209</v>
      </c>
      <c r="AG56" s="3">
        <v>52</v>
      </c>
      <c r="AH56" s="14">
        <v>1</v>
      </c>
      <c r="AI56" s="14">
        <v>1.2507122739777115</v>
      </c>
      <c r="AJ56" s="14">
        <v>1.8242988698346256</v>
      </c>
      <c r="AK56" s="14">
        <v>3.0584844820903503</v>
      </c>
      <c r="AL56" s="14">
        <v>6.3944189304563226</v>
      </c>
      <c r="AM56" s="14">
        <f t="shared" si="0"/>
        <v>144.5949994586033</v>
      </c>
      <c r="AR56" s="8">
        <v>52</v>
      </c>
      <c r="AS56" s="9">
        <v>172.40793711226527</v>
      </c>
      <c r="AT56" s="9">
        <v>169.2676979026046</v>
      </c>
      <c r="AU56" s="9">
        <v>166.60921515071786</v>
      </c>
      <c r="AV56" s="9">
        <v>163.90264409509948</v>
      </c>
      <c r="AW56" s="9">
        <v>159.51946101572875</v>
      </c>
      <c r="AY56" s="8">
        <v>52</v>
      </c>
      <c r="AZ56" s="9">
        <v>990.50819844875105</v>
      </c>
      <c r="BA56" s="9">
        <v>984.56541666496787</v>
      </c>
      <c r="BB56" s="9">
        <v>982.18160565802862</v>
      </c>
      <c r="BC56" s="9">
        <v>979.21038491805075</v>
      </c>
      <c r="BD56" s="9">
        <v>966.17672859604431</v>
      </c>
      <c r="BF56" s="8">
        <v>52</v>
      </c>
      <c r="BG56" s="8">
        <f>[4]攻城值!AQ56</f>
        <v>0.1482548326918621</v>
      </c>
      <c r="BH56" s="8">
        <f>[4]攻城值!AR56</f>
        <v>0.85174516730813798</v>
      </c>
      <c r="BL56" s="8">
        <v>52</v>
      </c>
      <c r="BM56" s="10">
        <f>'[1]功能-战损相关'!H62</f>
        <v>0.17499999999999999</v>
      </c>
      <c r="BN56" s="10">
        <f>'[1]功能-战损相关'!I62</f>
        <v>0.17499999999999999</v>
      </c>
      <c r="BO56" s="10">
        <f>'[1]功能-战损相关'!J62</f>
        <v>0.17499999999999999</v>
      </c>
      <c r="BP56" s="10">
        <f>'[1]功能-战损相关'!K62</f>
        <v>0.17499999999999999</v>
      </c>
      <c r="BQ56" s="10">
        <f>'[1]功能-战损相关'!L62</f>
        <v>0.17499999999999999</v>
      </c>
      <c r="BR56" s="10">
        <f>'[1]功能-战损相关'!M62</f>
        <v>0.125</v>
      </c>
      <c r="BS56" s="10">
        <f>'[1]功能-战损相关'!N62</f>
        <v>0.125</v>
      </c>
      <c r="BT56" s="10">
        <f>'[1]功能-战损相关'!O62</f>
        <v>0.125</v>
      </c>
      <c r="BU56" s="10">
        <f>'[1]功能-战损相关'!P62</f>
        <v>0.125</v>
      </c>
      <c r="BV56" s="10">
        <f>'[1]功能-战损相关'!Q62</f>
        <v>0.125</v>
      </c>
      <c r="BX56" s="8">
        <v>52</v>
      </c>
      <c r="BY56" s="10">
        <f>求节点($BL$5:$BL$364,BM$5:BM$364,节奏总纲!R55)</f>
        <v>0.17499999999999999</v>
      </c>
      <c r="BZ56" s="10">
        <f>求节点($BL$5:$BL$364,BN$5:BN$364,节奏总纲!S55)</f>
        <v>0.17499999999999999</v>
      </c>
      <c r="CA56" s="10">
        <f>求节点($BL$5:$BL$364,BO$5:BO$364,节奏总纲!T55)</f>
        <v>0.17499999999999999</v>
      </c>
      <c r="CB56" s="10">
        <f>求节点($BL$5:$BL$364,BP$5:BP$364,节奏总纲!U55)</f>
        <v>0.17499999999999999</v>
      </c>
      <c r="CC56" s="10">
        <f>求节点($BL$5:$BL$364,BQ$5:BQ$364,节奏总纲!V55)</f>
        <v>0.17499999999999999</v>
      </c>
      <c r="CD56" s="10">
        <f>求节点($BL$5:$BL$364,BR$5:BR$364,节奏总纲!R55)</f>
        <v>0.125</v>
      </c>
      <c r="CE56" s="10">
        <f>求节点($BL$5:$BL$364,BS$5:BS$364,节奏总纲!S55)</f>
        <v>0.125</v>
      </c>
      <c r="CF56" s="10">
        <f>求节点($BL$5:$BL$364,BT$5:BT$364,节奏总纲!T55)</f>
        <v>0.125</v>
      </c>
      <c r="CG56" s="10">
        <f>求节点($BL$5:$BL$364,BU$5:BU$364,节奏总纲!U55)</f>
        <v>0.125</v>
      </c>
      <c r="CH56" s="10">
        <f>求节点($BL$5:$BL$364,BV$5:BV$364,节奏总纲!V55)</f>
        <v>0.125</v>
      </c>
      <c r="CV56" s="3">
        <f>[2]兵营招募!S90</f>
        <v>53</v>
      </c>
      <c r="CW56" s="3">
        <f>[2]兵营招募!U90</f>
        <v>14000</v>
      </c>
      <c r="DB56" s="3">
        <v>52</v>
      </c>
      <c r="DC56" s="3">
        <f>'[1]功能-实力'!BF56</f>
        <v>1753680</v>
      </c>
      <c r="DD56" s="3">
        <f>'[1]功能-实力'!BG56</f>
        <v>1832694</v>
      </c>
      <c r="DE56" s="3">
        <f>'[1]功能-实力'!BH56</f>
        <v>2137818</v>
      </c>
      <c r="DF56" s="3">
        <f>'[1]功能-实力'!BI56</f>
        <v>2382450</v>
      </c>
      <c r="DG56" s="3">
        <f>'[1]功能-实力'!BJ56</f>
        <v>2568450</v>
      </c>
    </row>
    <row r="57" spans="2:111" x14ac:dyDescent="0.2">
      <c r="B57" s="3">
        <v>53</v>
      </c>
      <c r="C57" s="3">
        <f>[1]服务器生态!W74</f>
        <v>293.25997870532927</v>
      </c>
      <c r="D57" s="3">
        <f>[1]服务器生态!X74</f>
        <v>252.95228032076727</v>
      </c>
      <c r="E57" s="3">
        <f>[1]服务器生态!Y74</f>
        <v>21.671405525627588</v>
      </c>
      <c r="F57" s="3">
        <f>[1]服务器生态!Z74</f>
        <v>3.5794637241379319</v>
      </c>
      <c r="G57" s="3">
        <f>[1]服务器生态!AA74</f>
        <v>0.95066482758620674</v>
      </c>
      <c r="H57" s="3">
        <f>[1]服务器生态!AC74</f>
        <v>0.51232164954545478</v>
      </c>
      <c r="I57" s="3">
        <f>[1]服务器生态!AD74</f>
        <v>0.44190458610254524</v>
      </c>
      <c r="J57" s="3">
        <f>[1]服务器生态!AE74</f>
        <v>3.7859684352000003E-2</v>
      </c>
      <c r="K57" s="3">
        <f>[1]服务器生态!AF74</f>
        <v>6.2532800000000017E-3</v>
      </c>
      <c r="L57" s="3">
        <f>[1]服务器生态!AG74</f>
        <v>1.6607999999999998E-3</v>
      </c>
      <c r="M57" s="3">
        <f>[3]基础信息!M56</f>
        <v>94</v>
      </c>
      <c r="Q57" s="3">
        <v>53</v>
      </c>
      <c r="R57" s="3">
        <f>[4]带兵数!D56</f>
        <v>5135.9430310817388</v>
      </c>
      <c r="S57" s="3">
        <f>[4]带兵数!E56</f>
        <v>5187.3698557428161</v>
      </c>
      <c r="T57" s="3">
        <f>[4]带兵数!F56</f>
        <v>5248.3145201793022</v>
      </c>
      <c r="U57" s="3">
        <f>[4]带兵数!G56</f>
        <v>5308.7424938353615</v>
      </c>
      <c r="V57" s="3">
        <f>[4]带兵数!H56</f>
        <v>5377.4966559784389</v>
      </c>
      <c r="X57" s="3">
        <v>53</v>
      </c>
      <c r="Y57" s="3">
        <f>求节点(节奏总纲!D$4:D$163,R$5:R$164,$X57)*6</f>
        <v>32558.269126804033</v>
      </c>
      <c r="Z57" s="3">
        <f>求节点(节奏总纲!E$4:E$163,S$5:S$164,$X57)*6</f>
        <v>33648.755017870368</v>
      </c>
      <c r="AA57" s="3">
        <f>求节点(节奏总纲!F$4:F$163,T$5:T$164,$X57)*6</f>
        <v>35145.327162480389</v>
      </c>
      <c r="AB57" s="3">
        <f>求节点(节奏总纲!G$4:G$163,U$5:U$164,$X57)*6</f>
        <v>37313.042039195207</v>
      </c>
      <c r="AC57" s="3">
        <f>求节点(节奏总纲!H$4:H$163,V$5:V$164,$X57)*6</f>
        <v>41129.214176030051</v>
      </c>
      <c r="AG57" s="3">
        <v>53</v>
      </c>
      <c r="AH57" s="14">
        <v>1</v>
      </c>
      <c r="AI57" s="14">
        <v>1.2541195187150667</v>
      </c>
      <c r="AJ57" s="14">
        <v>1.8259005630557528</v>
      </c>
      <c r="AK57" s="14">
        <v>3.050684128518415</v>
      </c>
      <c r="AL57" s="14">
        <v>6.3640993701251638</v>
      </c>
      <c r="AM57" s="14">
        <f t="shared" si="0"/>
        <v>145.39638487192099</v>
      </c>
      <c r="AR57" s="8">
        <v>53</v>
      </c>
      <c r="AS57" s="9">
        <v>177.10198199856919</v>
      </c>
      <c r="AT57" s="9">
        <v>173.87831854765508</v>
      </c>
      <c r="AU57" s="9">
        <v>170.31030156228653</v>
      </c>
      <c r="AV57" s="9">
        <v>167.98902681840889</v>
      </c>
      <c r="AW57" s="9">
        <v>163.20461238732045</v>
      </c>
      <c r="AY57" s="8">
        <v>53</v>
      </c>
      <c r="AZ57" s="9">
        <v>1012.251920350096</v>
      </c>
      <c r="BA57" s="9">
        <v>1005.8731782126812</v>
      </c>
      <c r="BB57" s="9">
        <v>998.2065863224127</v>
      </c>
      <c r="BC57" s="9">
        <v>997.7092500745149</v>
      </c>
      <c r="BD57" s="9">
        <v>982.62126780737333</v>
      </c>
      <c r="BF57" s="8">
        <v>53</v>
      </c>
      <c r="BG57" s="8">
        <f>[4]攻城值!AQ57</f>
        <v>0.14890604188445403</v>
      </c>
      <c r="BH57" s="8">
        <f>[4]攻城值!AR57</f>
        <v>0.85109395811554589</v>
      </c>
      <c r="BL57" s="8">
        <v>53</v>
      </c>
      <c r="BM57" s="10">
        <f>'[1]功能-战损相关'!H63</f>
        <v>0.17499999999999999</v>
      </c>
      <c r="BN57" s="10">
        <f>'[1]功能-战损相关'!I63</f>
        <v>0.17499999999999999</v>
      </c>
      <c r="BO57" s="10">
        <f>'[1]功能-战损相关'!J63</f>
        <v>0.17499999999999999</v>
      </c>
      <c r="BP57" s="10">
        <f>'[1]功能-战损相关'!K63</f>
        <v>0.17499999999999999</v>
      </c>
      <c r="BQ57" s="10">
        <f>'[1]功能-战损相关'!L63</f>
        <v>0.17499999999999999</v>
      </c>
      <c r="BR57" s="10">
        <f>'[1]功能-战损相关'!M63</f>
        <v>0.125</v>
      </c>
      <c r="BS57" s="10">
        <f>'[1]功能-战损相关'!N63</f>
        <v>0.125</v>
      </c>
      <c r="BT57" s="10">
        <f>'[1]功能-战损相关'!O63</f>
        <v>0.125</v>
      </c>
      <c r="BU57" s="10">
        <f>'[1]功能-战损相关'!P63</f>
        <v>0.125</v>
      </c>
      <c r="BV57" s="10">
        <f>'[1]功能-战损相关'!Q63</f>
        <v>0.125</v>
      </c>
      <c r="BX57" s="8">
        <v>53</v>
      </c>
      <c r="BY57" s="10">
        <f>求节点($BL$5:$BL$364,BM$5:BM$364,节奏总纲!R56)</f>
        <v>0.17499999999999999</v>
      </c>
      <c r="BZ57" s="10">
        <f>求节点($BL$5:$BL$364,BN$5:BN$364,节奏总纲!S56)</f>
        <v>0.17499999999999999</v>
      </c>
      <c r="CA57" s="10">
        <f>求节点($BL$5:$BL$364,BO$5:BO$364,节奏总纲!T56)</f>
        <v>0.17499999999999999</v>
      </c>
      <c r="CB57" s="10">
        <f>求节点($BL$5:$BL$364,BP$5:BP$364,节奏总纲!U56)</f>
        <v>0.17499999999999999</v>
      </c>
      <c r="CC57" s="10">
        <f>求节点($BL$5:$BL$364,BQ$5:BQ$364,节奏总纲!V56)</f>
        <v>0.17499999999999999</v>
      </c>
      <c r="CD57" s="10">
        <f>求节点($BL$5:$BL$364,BR$5:BR$364,节奏总纲!R56)</f>
        <v>0.125</v>
      </c>
      <c r="CE57" s="10">
        <f>求节点($BL$5:$BL$364,BS$5:BS$364,节奏总纲!S56)</f>
        <v>0.125</v>
      </c>
      <c r="CF57" s="10">
        <f>求节点($BL$5:$BL$364,BT$5:BT$364,节奏总纲!T56)</f>
        <v>0.125</v>
      </c>
      <c r="CG57" s="10">
        <f>求节点($BL$5:$BL$364,BU$5:BU$364,节奏总纲!U56)</f>
        <v>0.125</v>
      </c>
      <c r="CH57" s="10">
        <f>求节点($BL$5:$BL$364,BV$5:BV$364,节奏总纲!V56)</f>
        <v>0.125</v>
      </c>
      <c r="CV57" s="3">
        <f>[2]兵营招募!S91</f>
        <v>54</v>
      </c>
      <c r="CW57" s="3">
        <f>[2]兵营招募!U91</f>
        <v>15000</v>
      </c>
      <c r="DB57" s="3">
        <v>53</v>
      </c>
      <c r="DC57" s="3">
        <f>'[1]功能-实力'!BF57</f>
        <v>1847862</v>
      </c>
      <c r="DD57" s="3">
        <f>'[1]功能-实力'!BG57</f>
        <v>1933386</v>
      </c>
      <c r="DE57" s="3">
        <f>'[1]功能-实力'!BH57</f>
        <v>2300790</v>
      </c>
      <c r="DF57" s="3">
        <f>'[1]功能-实力'!BI57</f>
        <v>2515458</v>
      </c>
      <c r="DG57" s="3">
        <f>'[1]功能-实力'!BJ57</f>
        <v>2714082</v>
      </c>
    </row>
    <row r="58" spans="2:111" x14ac:dyDescent="0.2">
      <c r="B58" s="3">
        <v>54</v>
      </c>
      <c r="C58" s="3">
        <f>[1]服务器生态!W75</f>
        <v>287.36168084012553</v>
      </c>
      <c r="D58" s="3">
        <f>[1]服务器生态!X75</f>
        <v>248.94902252164002</v>
      </c>
      <c r="E58" s="3">
        <f>[1]服务器生态!Y75</f>
        <v>21.293725879613795</v>
      </c>
      <c r="F58" s="3">
        <f>[1]服务器生态!Z75</f>
        <v>3.5256562758620702</v>
      </c>
      <c r="G58" s="3">
        <f>[1]服务器生态!AA75</f>
        <v>0.93887999999999994</v>
      </c>
      <c r="H58" s="3">
        <f>[1]服务器生态!AC75</f>
        <v>0.51125697818181837</v>
      </c>
      <c r="I58" s="3">
        <f>[1]服务器生态!AD75</f>
        <v>0.4429154388421816</v>
      </c>
      <c r="J58" s="3">
        <f>[1]服务器生态!AE75</f>
        <v>3.7884542976000003E-2</v>
      </c>
      <c r="K58" s="3">
        <f>[1]服务器生态!AF75</f>
        <v>6.2726400000000021E-3</v>
      </c>
      <c r="L58" s="3">
        <f>[1]服务器生态!AG75</f>
        <v>1.6703999999999998E-3</v>
      </c>
      <c r="M58" s="3">
        <f>[3]基础信息!M57</f>
        <v>94.238095238095241</v>
      </c>
      <c r="Q58" s="3">
        <v>54</v>
      </c>
      <c r="R58" s="3">
        <f>[4]带兵数!D57</f>
        <v>5199.1963103880526</v>
      </c>
      <c r="S58" s="3">
        <f>[4]带兵数!E57</f>
        <v>5253.2647261636957</v>
      </c>
      <c r="T58" s="3">
        <f>[4]带兵数!F57</f>
        <v>5309.5273053426445</v>
      </c>
      <c r="U58" s="3">
        <f>[4]带兵数!G57</f>
        <v>5373.139573989567</v>
      </c>
      <c r="V58" s="3">
        <f>[4]带兵数!H57</f>
        <v>5438.6702458597865</v>
      </c>
      <c r="X58" s="3">
        <v>54</v>
      </c>
      <c r="Y58" s="3">
        <f>求节点(节奏总纲!D$4:D$163,R$5:R$164,$X58)*6</f>
        <v>32663.414085423407</v>
      </c>
      <c r="Z58" s="3">
        <f>求节点(节奏总纲!E$4:E$163,S$5:S$164,$X58)*6</f>
        <v>33754.832648163647</v>
      </c>
      <c r="AA58" s="3">
        <f>求节点(节奏总纲!F$4:F$163,T$5:T$164,$X58)*6</f>
        <v>35249.749556470255</v>
      </c>
      <c r="AB58" s="3">
        <f>求节点(节奏总纲!G$4:G$163,U$5:U$164,$X58)*6</f>
        <v>37423.322665919506</v>
      </c>
      <c r="AC58" s="3">
        <f>求节点(节奏总纲!H$4:H$163,V$5:V$164,$X58)*6</f>
        <v>41237.478737567893</v>
      </c>
      <c r="AG58" s="3">
        <v>54</v>
      </c>
      <c r="AH58" s="14">
        <v>1</v>
      </c>
      <c r="AI58" s="14">
        <v>1.2575031185253729</v>
      </c>
      <c r="AJ58" s="14">
        <v>1.8273236732459237</v>
      </c>
      <c r="AK58" s="14">
        <v>3.0432420569080287</v>
      </c>
      <c r="AL58" s="14">
        <v>6.3351724327627679</v>
      </c>
      <c r="AM58" s="14">
        <f t="shared" si="0"/>
        <v>146.15950930589719</v>
      </c>
      <c r="AR58" s="8">
        <v>54</v>
      </c>
      <c r="AS58" s="9">
        <v>181.92689267952491</v>
      </c>
      <c r="AT58" s="9">
        <v>178.49161412879326</v>
      </c>
      <c r="AU58" s="9">
        <v>174.34361715827185</v>
      </c>
      <c r="AV58" s="9">
        <v>171.7296108394489</v>
      </c>
      <c r="AW58" s="9">
        <v>166.7374211752792</v>
      </c>
      <c r="AY58" s="8">
        <v>54</v>
      </c>
      <c r="AZ58" s="9">
        <v>1034.7780159337108</v>
      </c>
      <c r="BA58" s="9">
        <v>1027.4475393000491</v>
      </c>
      <c r="BB58" s="9">
        <v>1016.5733407259348</v>
      </c>
      <c r="BC58" s="9">
        <v>1014.6429557042474</v>
      </c>
      <c r="BD58" s="9">
        <v>998.53716897817446</v>
      </c>
      <c r="BF58" s="8">
        <v>54</v>
      </c>
      <c r="BG58" s="8">
        <f>[4]攻城值!AQ58</f>
        <v>0.14952425308029685</v>
      </c>
      <c r="BH58" s="8">
        <f>[4]攻城值!AR58</f>
        <v>0.85047574691970307</v>
      </c>
      <c r="BL58" s="8">
        <v>54</v>
      </c>
      <c r="BM58" s="10">
        <f>'[1]功能-战损相关'!H64</f>
        <v>0.17499999999999999</v>
      </c>
      <c r="BN58" s="10">
        <f>'[1]功能-战损相关'!I64</f>
        <v>0.17499999999999999</v>
      </c>
      <c r="BO58" s="10">
        <f>'[1]功能-战损相关'!J64</f>
        <v>0.17499999999999999</v>
      </c>
      <c r="BP58" s="10">
        <f>'[1]功能-战损相关'!K64</f>
        <v>0.17499999999999999</v>
      </c>
      <c r="BQ58" s="10">
        <f>'[1]功能-战损相关'!L64</f>
        <v>0.17499999999999999</v>
      </c>
      <c r="BR58" s="10">
        <f>'[1]功能-战损相关'!M64</f>
        <v>0.125</v>
      </c>
      <c r="BS58" s="10">
        <f>'[1]功能-战损相关'!N64</f>
        <v>0.125</v>
      </c>
      <c r="BT58" s="10">
        <f>'[1]功能-战损相关'!O64</f>
        <v>0.125</v>
      </c>
      <c r="BU58" s="10">
        <f>'[1]功能-战损相关'!P64</f>
        <v>0.125</v>
      </c>
      <c r="BV58" s="10">
        <f>'[1]功能-战损相关'!Q64</f>
        <v>0.125</v>
      </c>
      <c r="BX58" s="8">
        <v>54</v>
      </c>
      <c r="BY58" s="10">
        <f>求节点($BL$5:$BL$364,BM$5:BM$364,节奏总纲!R57)</f>
        <v>0.17499999999999999</v>
      </c>
      <c r="BZ58" s="10">
        <f>求节点($BL$5:$BL$364,BN$5:BN$364,节奏总纲!S57)</f>
        <v>0.17499999999999999</v>
      </c>
      <c r="CA58" s="10">
        <f>求节点($BL$5:$BL$364,BO$5:BO$364,节奏总纲!T57)</f>
        <v>0.17499999999999999</v>
      </c>
      <c r="CB58" s="10">
        <f>求节点($BL$5:$BL$364,BP$5:BP$364,节奏总纲!U57)</f>
        <v>0.17499999999999999</v>
      </c>
      <c r="CC58" s="10">
        <f>求节点($BL$5:$BL$364,BQ$5:BQ$364,节奏总纲!V57)</f>
        <v>0.17499999999999999</v>
      </c>
      <c r="CD58" s="10">
        <f>求节点($BL$5:$BL$364,BR$5:BR$364,节奏总纲!R57)</f>
        <v>0.125</v>
      </c>
      <c r="CE58" s="10">
        <f>求节点($BL$5:$BL$364,BS$5:BS$364,节奏总纲!S57)</f>
        <v>0.125</v>
      </c>
      <c r="CF58" s="10">
        <f>求节点($BL$5:$BL$364,BT$5:BT$364,节奏总纲!T57)</f>
        <v>0.125</v>
      </c>
      <c r="CG58" s="10">
        <f>求节点($BL$5:$BL$364,BU$5:BU$364,节奏总纲!U57)</f>
        <v>0.125</v>
      </c>
      <c r="CH58" s="10">
        <f>求节点($BL$5:$BL$364,BV$5:BV$364,节奏总纲!V57)</f>
        <v>0.125</v>
      </c>
      <c r="CV58" s="3">
        <f>[2]兵营招募!S92</f>
        <v>55</v>
      </c>
      <c r="CW58" s="3">
        <f>[2]兵营招募!U92</f>
        <v>15000</v>
      </c>
      <c r="DB58" s="3">
        <v>54</v>
      </c>
      <c r="DC58" s="3">
        <f>'[1]功能-实力'!BF58</f>
        <v>1947354</v>
      </c>
      <c r="DD58" s="3">
        <f>'[1]功能-实力'!BG58</f>
        <v>2042100</v>
      </c>
      <c r="DE58" s="3">
        <f>'[1]功能-实力'!BH58</f>
        <v>2403738</v>
      </c>
      <c r="DF58" s="3">
        <f>'[1]功能-实力'!BI58</f>
        <v>2663178</v>
      </c>
      <c r="DG58" s="3">
        <f>'[1]功能-实力'!BJ58</f>
        <v>2863554</v>
      </c>
    </row>
    <row r="59" spans="2:111" x14ac:dyDescent="0.2">
      <c r="B59" s="3">
        <v>55</v>
      </c>
      <c r="C59" s="3">
        <f>[1]服务器生态!W76</f>
        <v>281.48541065830733</v>
      </c>
      <c r="D59" s="3">
        <f>[1]服务器生态!X76</f>
        <v>244.92485052789957</v>
      </c>
      <c r="E59" s="3">
        <f>[1]服务器生态!Y76</f>
        <v>20.915531917241378</v>
      </c>
      <c r="F59" s="3">
        <f>[1]服务器生态!Z76</f>
        <v>3.4714482758620693</v>
      </c>
      <c r="G59" s="3">
        <f>[1]服务器生态!AA76</f>
        <v>0.92689655172413765</v>
      </c>
      <c r="H59" s="3">
        <f>[1]服务器生态!AC76</f>
        <v>0.51019230681818206</v>
      </c>
      <c r="I59" s="3">
        <f>[1]服务器生态!AD76</f>
        <v>0.44392629158181801</v>
      </c>
      <c r="J59" s="3">
        <f>[1]服务器生态!AE76</f>
        <v>3.7909401600000003E-2</v>
      </c>
      <c r="K59" s="3">
        <f>[1]服务器生态!AF76</f>
        <v>6.2920000000000016E-3</v>
      </c>
      <c r="L59" s="3">
        <f>[1]服务器生态!AG76</f>
        <v>1.6799999999999996E-3</v>
      </c>
      <c r="M59" s="3">
        <f>[3]基础信息!M58</f>
        <v>94.476190476190482</v>
      </c>
      <c r="Q59" s="3">
        <v>55</v>
      </c>
      <c r="R59" s="3">
        <f>[4]带兵数!D58</f>
        <v>5263.360901484315</v>
      </c>
      <c r="S59" s="3">
        <f>[4]带兵数!E58</f>
        <v>5315.946827408321</v>
      </c>
      <c r="T59" s="3">
        <f>[4]带兵数!F58</f>
        <v>5372.8861415776682</v>
      </c>
      <c r="U59" s="3">
        <f>[4]带兵数!G58</f>
        <v>5433.6170958710936</v>
      </c>
      <c r="V59" s="3">
        <f>[4]带兵数!H58</f>
        <v>5501.9323824093135</v>
      </c>
      <c r="X59" s="3">
        <v>55</v>
      </c>
      <c r="Y59" s="3">
        <f>求节点(节奏总纲!D$4:D$163,R$5:R$164,$X59)*6</f>
        <v>32765.360455762384</v>
      </c>
      <c r="Z59" s="3">
        <f>求节点(节奏总纲!E$4:E$163,S$5:S$164,$X59)*6</f>
        <v>33859.703741978701</v>
      </c>
      <c r="AA59" s="3">
        <f>求节点(节奏总纲!F$4:F$163,T$5:T$164,$X59)*6</f>
        <v>35354.171950460113</v>
      </c>
      <c r="AB59" s="3">
        <f>求节点(节奏总纲!G$4:G$163,U$5:U$164,$X59)*6</f>
        <v>37524.939574053162</v>
      </c>
      <c r="AC59" s="3">
        <f>求节点(节奏总纲!H$4:H$163,V$5:V$164,$X59)*6</f>
        <v>41345.743299105736</v>
      </c>
      <c r="AG59" s="3">
        <v>55</v>
      </c>
      <c r="AH59" s="14">
        <v>1</v>
      </c>
      <c r="AI59" s="14">
        <v>1.2618636800412639</v>
      </c>
      <c r="AJ59" s="14">
        <v>1.8284193069817423</v>
      </c>
      <c r="AK59" s="14">
        <v>3.0360054642258767</v>
      </c>
      <c r="AL59" s="14">
        <v>6.3075640874535672</v>
      </c>
      <c r="AM59" s="14">
        <f t="shared" si="0"/>
        <v>146.9830705330906</v>
      </c>
      <c r="AR59" s="8">
        <v>55</v>
      </c>
      <c r="AS59" s="9">
        <v>186.80112185740751</v>
      </c>
      <c r="AT59" s="9">
        <v>183.13997830662734</v>
      </c>
      <c r="AU59" s="9">
        <v>178.71449226472768</v>
      </c>
      <c r="AV59" s="9">
        <v>175.16399953387597</v>
      </c>
      <c r="AW59" s="9">
        <v>169.89811051036739</v>
      </c>
      <c r="AY59" s="8">
        <v>55</v>
      </c>
      <c r="AZ59" s="9">
        <v>1057.6619820862941</v>
      </c>
      <c r="BA59" s="9">
        <v>1049.2595163039953</v>
      </c>
      <c r="BB59" s="9">
        <v>1036.9855005356362</v>
      </c>
      <c r="BC59" s="9">
        <v>1029.723919366779</v>
      </c>
      <c r="BD59" s="9">
        <v>1012.1890274061968</v>
      </c>
      <c r="BF59" s="8">
        <v>55</v>
      </c>
      <c r="BG59" s="8">
        <f>[4]攻城值!AQ59</f>
        <v>0.1501057936273362</v>
      </c>
      <c r="BH59" s="8">
        <f>[4]攻城值!AR59</f>
        <v>0.84989420637266377</v>
      </c>
      <c r="BL59" s="8">
        <v>55</v>
      </c>
      <c r="BM59" s="10">
        <f>'[1]功能-战损相关'!H65</f>
        <v>0.17499999999999999</v>
      </c>
      <c r="BN59" s="10">
        <f>'[1]功能-战损相关'!I65</f>
        <v>0.17499999999999999</v>
      </c>
      <c r="BO59" s="10">
        <f>'[1]功能-战损相关'!J65</f>
        <v>0.17499999999999999</v>
      </c>
      <c r="BP59" s="10">
        <f>'[1]功能-战损相关'!K65</f>
        <v>0.17499999999999999</v>
      </c>
      <c r="BQ59" s="10">
        <f>'[1]功能-战损相关'!L65</f>
        <v>0.17499999999999999</v>
      </c>
      <c r="BR59" s="10">
        <f>'[1]功能-战损相关'!M65</f>
        <v>0.125</v>
      </c>
      <c r="BS59" s="10">
        <f>'[1]功能-战损相关'!N65</f>
        <v>0.125</v>
      </c>
      <c r="BT59" s="10">
        <f>'[1]功能-战损相关'!O65</f>
        <v>0.125</v>
      </c>
      <c r="BU59" s="10">
        <f>'[1]功能-战损相关'!P65</f>
        <v>0.125</v>
      </c>
      <c r="BV59" s="10">
        <f>'[1]功能-战损相关'!Q65</f>
        <v>0.125</v>
      </c>
      <c r="BX59" s="8">
        <v>55</v>
      </c>
      <c r="BY59" s="10">
        <f>求节点($BL$5:$BL$364,BM$5:BM$364,节奏总纲!R58)</f>
        <v>0.17499999999999999</v>
      </c>
      <c r="BZ59" s="10">
        <f>求节点($BL$5:$BL$364,BN$5:BN$364,节奏总纲!S58)</f>
        <v>0.17499999999999999</v>
      </c>
      <c r="CA59" s="10">
        <f>求节点($BL$5:$BL$364,BO$5:BO$364,节奏总纲!T58)</f>
        <v>0.17499999999999999</v>
      </c>
      <c r="CB59" s="10">
        <f>求节点($BL$5:$BL$364,BP$5:BP$364,节奏总纲!U58)</f>
        <v>0.17499999999999999</v>
      </c>
      <c r="CC59" s="10">
        <f>求节点($BL$5:$BL$364,BQ$5:BQ$364,节奏总纲!V58)</f>
        <v>0.17499999999999999</v>
      </c>
      <c r="CD59" s="10">
        <f>求节点($BL$5:$BL$364,BR$5:BR$364,节奏总纲!R58)</f>
        <v>0.125</v>
      </c>
      <c r="CE59" s="10">
        <f>求节点($BL$5:$BL$364,BS$5:BS$364,节奏总纲!S58)</f>
        <v>0.125</v>
      </c>
      <c r="CF59" s="10">
        <f>求节点($BL$5:$BL$364,BT$5:BT$364,节奏总纲!T58)</f>
        <v>0.125</v>
      </c>
      <c r="CG59" s="10">
        <f>求节点($BL$5:$BL$364,BU$5:BU$364,节奏总纲!U58)</f>
        <v>0.125</v>
      </c>
      <c r="CH59" s="10">
        <f>求节点($BL$5:$BL$364,BV$5:BV$364,节奏总纲!V58)</f>
        <v>0.125</v>
      </c>
      <c r="CV59" s="3">
        <f>[2]兵营招募!S93</f>
        <v>56</v>
      </c>
      <c r="CW59" s="3">
        <f>[2]兵营招募!U93</f>
        <v>17000</v>
      </c>
      <c r="DB59" s="3">
        <v>55</v>
      </c>
      <c r="DC59" s="3">
        <f>'[1]功能-实力'!BF59</f>
        <v>2053638</v>
      </c>
      <c r="DD59" s="3">
        <f>'[1]功能-实力'!BG59</f>
        <v>2155500</v>
      </c>
      <c r="DE59" s="3">
        <f>'[1]功能-实力'!BH59</f>
        <v>2494596</v>
      </c>
      <c r="DF59" s="3">
        <f>'[1]功能-实力'!BI59</f>
        <v>2815806</v>
      </c>
      <c r="DG59" s="3">
        <f>'[1]功能-实力'!BJ59</f>
        <v>3019170</v>
      </c>
    </row>
    <row r="60" spans="2:111" x14ac:dyDescent="0.2">
      <c r="B60" s="3">
        <v>56</v>
      </c>
      <c r="C60" s="3">
        <f>[1]服务器生态!W77</f>
        <v>275.63116815987473</v>
      </c>
      <c r="D60" s="3">
        <f>[1]服务器生态!X77</f>
        <v>240.87976433954603</v>
      </c>
      <c r="E60" s="3">
        <f>[1]服务器生态!Y77</f>
        <v>20.536823638510349</v>
      </c>
      <c r="F60" s="3">
        <f>[1]服务器生态!Z77</f>
        <v>3.4168397241379327</v>
      </c>
      <c r="G60" s="3">
        <f>[1]服务器生态!AA77</f>
        <v>0.91471448275862066</v>
      </c>
      <c r="H60" s="3">
        <f>[1]服务器生态!AC77</f>
        <v>0.50912763545454565</v>
      </c>
      <c r="I60" s="3">
        <f>[1]服务器生态!AD77</f>
        <v>0.44493714432145437</v>
      </c>
      <c r="J60" s="3">
        <f>[1]服务器生态!AE77</f>
        <v>3.7934260224000003E-2</v>
      </c>
      <c r="K60" s="3">
        <f>[1]服务器生态!AF77</f>
        <v>6.311360000000002E-3</v>
      </c>
      <c r="L60" s="3">
        <f>[1]服务器生态!AG77</f>
        <v>1.6895999999999997E-3</v>
      </c>
      <c r="M60" s="3">
        <f>[3]基础信息!M59</f>
        <v>94.714285714285708</v>
      </c>
      <c r="Q60" s="3">
        <v>56</v>
      </c>
      <c r="R60" s="3">
        <f>[4]带兵数!D59</f>
        <v>5327.689290730219</v>
      </c>
      <c r="S60" s="3">
        <f>[4]带兵数!E59</f>
        <v>5378.6500470373412</v>
      </c>
      <c r="T60" s="3">
        <f>[4]带兵数!F59</f>
        <v>5435.242680354555</v>
      </c>
      <c r="U60" s="3">
        <f>[4]带兵数!G59</f>
        <v>5496.9671993596457</v>
      </c>
      <c r="V60" s="3">
        <f>[4]带兵数!H59</f>
        <v>5565.5098518625491</v>
      </c>
      <c r="X60" s="3">
        <v>56</v>
      </c>
      <c r="Y60" s="3">
        <f>求节点(节奏总纲!D$4:D$163,R$5:R$164,$X60)*6</f>
        <v>32859.272994368293</v>
      </c>
      <c r="Z60" s="3">
        <f>求节点(节奏总纲!E$4:E$163,S$5:S$164,$X60)*6</f>
        <v>33962.842184748879</v>
      </c>
      <c r="AA60" s="3">
        <f>求节点(节奏总纲!F$4:F$163,T$5:T$164,$X60)*6</f>
        <v>35456.832526382772</v>
      </c>
      <c r="AB60" s="3">
        <f>求节点(节奏总纲!G$4:G$163,U$5:U$164,$X60)*6</f>
        <v>37626.556482186825</v>
      </c>
      <c r="AC60" s="3">
        <f>求节点(节奏总纲!H$4:H$163,V$5:V$164,$X60)*6</f>
        <v>41451.049749203732</v>
      </c>
      <c r="AG60" s="3">
        <v>56</v>
      </c>
      <c r="AH60" s="14">
        <v>1</v>
      </c>
      <c r="AI60" s="14">
        <v>1.2660425200417769</v>
      </c>
      <c r="AJ60" s="14">
        <v>1.8294809142837429</v>
      </c>
      <c r="AK60" s="14">
        <v>3.0283391440940854</v>
      </c>
      <c r="AL60" s="14">
        <v>6.28297339705877</v>
      </c>
      <c r="AM60" s="14">
        <f t="shared" si="0"/>
        <v>147.79890634558666</v>
      </c>
      <c r="AR60" s="8">
        <v>56</v>
      </c>
      <c r="AS60" s="9">
        <v>191.42818653005517</v>
      </c>
      <c r="AT60" s="9">
        <v>187.9283577841714</v>
      </c>
      <c r="AU60" s="9">
        <v>183.22500512962912</v>
      </c>
      <c r="AV60" s="9">
        <v>178.65936845997652</v>
      </c>
      <c r="AW60" s="9">
        <v>173.08703822407335</v>
      </c>
      <c r="AY60" s="8">
        <v>56</v>
      </c>
      <c r="AZ60" s="9">
        <v>1079.0611924785696</v>
      </c>
      <c r="BA60" s="9">
        <v>1071.7831614019544</v>
      </c>
      <c r="BB60" s="9">
        <v>1058.1241557026763</v>
      </c>
      <c r="BC60" s="9">
        <v>1045.1290597149325</v>
      </c>
      <c r="BD60" s="9">
        <v>1025.9858271632891</v>
      </c>
      <c r="BF60" s="8">
        <v>56</v>
      </c>
      <c r="BG60" s="8">
        <f>[4]攻城值!AQ60</f>
        <v>0.15067279561158431</v>
      </c>
      <c r="BH60" s="8">
        <f>[4]攻城值!AR60</f>
        <v>0.8493272043884158</v>
      </c>
      <c r="BL60" s="8">
        <v>56</v>
      </c>
      <c r="BM60" s="10">
        <f>'[1]功能-战损相关'!H66</f>
        <v>0.17499999999999999</v>
      </c>
      <c r="BN60" s="10">
        <f>'[1]功能-战损相关'!I66</f>
        <v>0.17499999999999999</v>
      </c>
      <c r="BO60" s="10">
        <f>'[1]功能-战损相关'!J66</f>
        <v>0.17499999999999999</v>
      </c>
      <c r="BP60" s="10">
        <f>'[1]功能-战损相关'!K66</f>
        <v>0.17499999999999999</v>
      </c>
      <c r="BQ60" s="10">
        <f>'[1]功能-战损相关'!L66</f>
        <v>0.17499999999999999</v>
      </c>
      <c r="BR60" s="10">
        <f>'[1]功能-战损相关'!M66</f>
        <v>0.125</v>
      </c>
      <c r="BS60" s="10">
        <f>'[1]功能-战损相关'!N66</f>
        <v>0.125</v>
      </c>
      <c r="BT60" s="10">
        <f>'[1]功能-战损相关'!O66</f>
        <v>0.125</v>
      </c>
      <c r="BU60" s="10">
        <f>'[1]功能-战损相关'!P66</f>
        <v>0.125</v>
      </c>
      <c r="BV60" s="10">
        <f>'[1]功能-战损相关'!Q66</f>
        <v>0.125</v>
      </c>
      <c r="BX60" s="8">
        <v>56</v>
      </c>
      <c r="BY60" s="10">
        <f>求节点($BL$5:$BL$364,BM$5:BM$364,节奏总纲!R59)</f>
        <v>0.17499999999999999</v>
      </c>
      <c r="BZ60" s="10">
        <f>求节点($BL$5:$BL$364,BN$5:BN$364,节奏总纲!S59)</f>
        <v>0.17499999999999999</v>
      </c>
      <c r="CA60" s="10">
        <f>求节点($BL$5:$BL$364,BO$5:BO$364,节奏总纲!T59)</f>
        <v>0.17499999999999999</v>
      </c>
      <c r="CB60" s="10">
        <f>求节点($BL$5:$BL$364,BP$5:BP$364,节奏总纲!U59)</f>
        <v>0.17499999999999999</v>
      </c>
      <c r="CC60" s="10">
        <f>求节点($BL$5:$BL$364,BQ$5:BQ$364,节奏总纲!V59)</f>
        <v>0.17499999999999999</v>
      </c>
      <c r="CD60" s="10">
        <f>求节点($BL$5:$BL$364,BR$5:BR$364,节奏总纲!R59)</f>
        <v>0.125</v>
      </c>
      <c r="CE60" s="10">
        <f>求节点($BL$5:$BL$364,BS$5:BS$364,节奏总纲!S59)</f>
        <v>0.125</v>
      </c>
      <c r="CF60" s="10">
        <f>求节点($BL$5:$BL$364,BT$5:BT$364,节奏总纲!T59)</f>
        <v>0.125</v>
      </c>
      <c r="CG60" s="10">
        <f>求节点($BL$5:$BL$364,BU$5:BU$364,节奏总纲!U59)</f>
        <v>0.125</v>
      </c>
      <c r="CH60" s="10">
        <f>求节点($BL$5:$BL$364,BV$5:BV$364,节奏总纲!V59)</f>
        <v>0.125</v>
      </c>
      <c r="CV60" s="3">
        <f>[2]兵营招募!S94</f>
        <v>57</v>
      </c>
      <c r="CW60" s="3">
        <f>[2]兵营招募!U94</f>
        <v>17000</v>
      </c>
      <c r="DB60" s="3">
        <v>56</v>
      </c>
      <c r="DC60" s="3">
        <f>'[1]功能-实力'!BF60</f>
        <v>2165556</v>
      </c>
      <c r="DD60" s="3">
        <f>'[1]功能-实力'!BG60</f>
        <v>2272314</v>
      </c>
      <c r="DE60" s="3">
        <f>'[1]功能-实力'!BH60</f>
        <v>2587752</v>
      </c>
      <c r="DF60" s="3">
        <f>'[1]功能-实力'!BI60</f>
        <v>2973714</v>
      </c>
      <c r="DG60" s="3">
        <f>'[1]功能-实力'!BJ60</f>
        <v>3179586</v>
      </c>
    </row>
    <row r="61" spans="2:111" x14ac:dyDescent="0.2">
      <c r="B61" s="3">
        <v>57</v>
      </c>
      <c r="C61" s="3">
        <f>[1]服务器生态!W78</f>
        <v>269.79895334482774</v>
      </c>
      <c r="D61" s="3">
        <f>[1]服务器生态!X78</f>
        <v>236.81376395657921</v>
      </c>
      <c r="E61" s="3">
        <f>[1]服务器生态!Y78</f>
        <v>20.157601043420691</v>
      </c>
      <c r="F61" s="3">
        <f>[1]服务器生态!Z78</f>
        <v>3.361830620689656</v>
      </c>
      <c r="G61" s="3">
        <f>[1]服务器生态!AA78</f>
        <v>0.90233379310344808</v>
      </c>
      <c r="H61" s="3">
        <f>[1]服务器生态!AC78</f>
        <v>0.50806296409090934</v>
      </c>
      <c r="I61" s="3">
        <f>[1]服务器生态!AD78</f>
        <v>0.44594799706109073</v>
      </c>
      <c r="J61" s="3">
        <f>[1]服务器生态!AE78</f>
        <v>3.7959118848000004E-2</v>
      </c>
      <c r="K61" s="3">
        <f>[1]服务器生态!AF78</f>
        <v>6.3307200000000015E-3</v>
      </c>
      <c r="L61" s="3">
        <f>[1]服务器生态!AG78</f>
        <v>1.6991999999999997E-3</v>
      </c>
      <c r="M61" s="3">
        <f>[3]基础信息!M60</f>
        <v>94.952380952380949</v>
      </c>
      <c r="Q61" s="3">
        <v>57</v>
      </c>
      <c r="R61" s="3">
        <f>[4]带兵数!D60</f>
        <v>5391.052169328852</v>
      </c>
      <c r="S61" s="3">
        <f>[4]带兵数!E60</f>
        <v>5443.6006917064578</v>
      </c>
      <c r="T61" s="3">
        <f>[4]带兵数!F60</f>
        <v>5498.332188215918</v>
      </c>
      <c r="U61" s="3">
        <f>[4]带兵数!G60</f>
        <v>5560.8560867691785</v>
      </c>
      <c r="V61" s="3">
        <f>[4]带兵数!H60</f>
        <v>5632.8038378653764</v>
      </c>
      <c r="X61" s="3">
        <v>57</v>
      </c>
      <c r="Y61" s="3">
        <f>求节点(节奏总纲!D$4:D$163,R$5:R$164,$X61)*6</f>
        <v>32953.185532974196</v>
      </c>
      <c r="Z61" s="3">
        <f>求节点(节奏总纲!E$4:E$163,S$5:S$164,$X61)*6</f>
        <v>34065.980627519057</v>
      </c>
      <c r="AA61" s="3">
        <f>求节点(节奏总纲!F$4:F$163,T$5:T$164,$X61)*6</f>
        <v>35558.808365091492</v>
      </c>
      <c r="AB61" s="3">
        <f>求节点(节奏总纲!G$4:G$163,U$5:U$164,$X61)*6</f>
        <v>37728.17339032048</v>
      </c>
      <c r="AC61" s="3">
        <f>求节点(节奏总纲!H$4:H$163,V$5:V$164,$X61)*6</f>
        <v>41550.49517899991</v>
      </c>
      <c r="AG61" s="3">
        <v>57</v>
      </c>
      <c r="AH61" s="14">
        <v>1</v>
      </c>
      <c r="AI61" s="14">
        <v>1.2700418751144273</v>
      </c>
      <c r="AJ61" s="14">
        <v>1.8304969245995</v>
      </c>
      <c r="AK61" s="14">
        <v>3.0210020992912496</v>
      </c>
      <c r="AL61" s="14">
        <v>6.2693517631570144</v>
      </c>
      <c r="AM61" s="14">
        <f t="shared" si="0"/>
        <v>148.61554120845935</v>
      </c>
      <c r="AR61" s="8">
        <v>57</v>
      </c>
      <c r="AS61" s="9">
        <v>195.50123877832036</v>
      </c>
      <c r="AT61" s="9">
        <v>192.82964579832685</v>
      </c>
      <c r="AU61" s="9">
        <v>187.86344624647938</v>
      </c>
      <c r="AV61" s="9">
        <v>182.24341664923102</v>
      </c>
      <c r="AW61" s="9">
        <v>176.30948289342061</v>
      </c>
      <c r="AY61" s="8">
        <v>57</v>
      </c>
      <c r="AZ61" s="9">
        <v>1097.2758006560859</v>
      </c>
      <c r="BA61" s="9">
        <v>1094.8580920951592</v>
      </c>
      <c r="BB61" s="9">
        <v>1079.9146724069462</v>
      </c>
      <c r="BC61" s="9">
        <v>1061.0160946777007</v>
      </c>
      <c r="BD61" s="9">
        <v>1039.9573107872329</v>
      </c>
      <c r="BF61" s="8">
        <v>57</v>
      </c>
      <c r="BG61" s="8">
        <f>[4]攻城值!AQ61</f>
        <v>0.15122579750012632</v>
      </c>
      <c r="BH61" s="8">
        <f>[4]攻城值!AR61</f>
        <v>0.84877420249987379</v>
      </c>
      <c r="BL61" s="8">
        <v>57</v>
      </c>
      <c r="BM61" s="10">
        <f>'[1]功能-战损相关'!H67</f>
        <v>0.17499999999999999</v>
      </c>
      <c r="BN61" s="10">
        <f>'[1]功能-战损相关'!I67</f>
        <v>0.17499999999999999</v>
      </c>
      <c r="BO61" s="10">
        <f>'[1]功能-战损相关'!J67</f>
        <v>0.17499999999999999</v>
      </c>
      <c r="BP61" s="10">
        <f>'[1]功能-战损相关'!K67</f>
        <v>0.17499999999999999</v>
      </c>
      <c r="BQ61" s="10">
        <f>'[1]功能-战损相关'!L67</f>
        <v>0.17499999999999999</v>
      </c>
      <c r="BR61" s="10">
        <f>'[1]功能-战损相关'!M67</f>
        <v>0.125</v>
      </c>
      <c r="BS61" s="10">
        <f>'[1]功能-战损相关'!N67</f>
        <v>0.125</v>
      </c>
      <c r="BT61" s="10">
        <f>'[1]功能-战损相关'!O67</f>
        <v>0.125</v>
      </c>
      <c r="BU61" s="10">
        <f>'[1]功能-战损相关'!P67</f>
        <v>0.125</v>
      </c>
      <c r="BV61" s="10">
        <f>'[1]功能-战损相关'!Q67</f>
        <v>0.125</v>
      </c>
      <c r="BX61" s="8">
        <v>57</v>
      </c>
      <c r="BY61" s="10">
        <f>求节点($BL$5:$BL$364,BM$5:BM$364,节奏总纲!R60)</f>
        <v>0.17499999999999999</v>
      </c>
      <c r="BZ61" s="10">
        <f>求节点($BL$5:$BL$364,BN$5:BN$364,节奏总纲!S60)</f>
        <v>0.17499999999999999</v>
      </c>
      <c r="CA61" s="10">
        <f>求节点($BL$5:$BL$364,BO$5:BO$364,节奏总纲!T60)</f>
        <v>0.17499999999999999</v>
      </c>
      <c r="CB61" s="10">
        <f>求节点($BL$5:$BL$364,BP$5:BP$364,节奏总纲!U60)</f>
        <v>0.17499999999999999</v>
      </c>
      <c r="CC61" s="10">
        <f>求节点($BL$5:$BL$364,BQ$5:BQ$364,节奏总纲!V60)</f>
        <v>0.17499999999999999</v>
      </c>
      <c r="CD61" s="10">
        <f>求节点($BL$5:$BL$364,BR$5:BR$364,节奏总纲!R60)</f>
        <v>0.125</v>
      </c>
      <c r="CE61" s="10">
        <f>求节点($BL$5:$BL$364,BS$5:BS$364,节奏总纲!S60)</f>
        <v>0.125</v>
      </c>
      <c r="CF61" s="10">
        <f>求节点($BL$5:$BL$364,BT$5:BT$364,节奏总纲!T60)</f>
        <v>0.125</v>
      </c>
      <c r="CG61" s="10">
        <f>求节点($BL$5:$BL$364,BU$5:BU$364,节奏总纲!U60)</f>
        <v>0.125</v>
      </c>
      <c r="CH61" s="10">
        <f>求节点($BL$5:$BL$364,BV$5:BV$364,节奏总纲!V60)</f>
        <v>0.125</v>
      </c>
      <c r="CV61" s="3">
        <f>[2]兵营招募!S95</f>
        <v>58</v>
      </c>
      <c r="CW61" s="3">
        <f>[2]兵营招募!U95</f>
        <v>17000</v>
      </c>
      <c r="DB61" s="3">
        <v>57</v>
      </c>
      <c r="DC61" s="3">
        <f>'[1]功能-实力'!BF61</f>
        <v>2281176</v>
      </c>
      <c r="DD61" s="3">
        <f>'[1]功能-实力'!BG61</f>
        <v>2393418</v>
      </c>
      <c r="DE61" s="3">
        <f>'[1]功能-实力'!BH61</f>
        <v>2683830</v>
      </c>
      <c r="DF61" s="3">
        <f>'[1]功能-实力'!BI61</f>
        <v>3137298</v>
      </c>
      <c r="DG61" s="3">
        <f>'[1]功能-实力'!BJ61</f>
        <v>3346962</v>
      </c>
    </row>
    <row r="62" spans="2:111" x14ac:dyDescent="0.2">
      <c r="B62" s="3">
        <v>58</v>
      </c>
      <c r="C62" s="3">
        <f>[1]服务器生态!W79</f>
        <v>263.98876621316629</v>
      </c>
      <c r="D62" s="3">
        <f>[1]服务器生态!X79</f>
        <v>232.7268493789993</v>
      </c>
      <c r="E62" s="3">
        <f>[1]服务器生态!Y79</f>
        <v>19.777864131972418</v>
      </c>
      <c r="F62" s="3">
        <f>[1]服务器生态!Z79</f>
        <v>3.3064209655172427</v>
      </c>
      <c r="G62" s="3">
        <f>[1]服务器生态!AA79</f>
        <v>0.88975448275862057</v>
      </c>
      <c r="H62" s="3">
        <f>[1]服务器生态!AC79</f>
        <v>0.50699829272727293</v>
      </c>
      <c r="I62" s="3">
        <f>[1]服务器生态!AD79</f>
        <v>0.44695884980072709</v>
      </c>
      <c r="J62" s="3">
        <f>[1]服务器生态!AE79</f>
        <v>3.7983977472000004E-2</v>
      </c>
      <c r="K62" s="3">
        <f>[1]服务器生态!AF79</f>
        <v>6.3500800000000019E-3</v>
      </c>
      <c r="L62" s="3">
        <f>[1]服务器生态!AG79</f>
        <v>1.7087999999999997E-3</v>
      </c>
      <c r="M62" s="3">
        <f>[3]基础信息!M61</f>
        <v>95.19047619047619</v>
      </c>
      <c r="Q62" s="3">
        <v>58</v>
      </c>
      <c r="R62" s="3">
        <f>[4]带兵数!D61</f>
        <v>5456.4362584006394</v>
      </c>
      <c r="S62" s="3">
        <f>[4]带兵数!E61</f>
        <v>5505.5333392643561</v>
      </c>
      <c r="T62" s="3">
        <f>[4]带兵数!F61</f>
        <v>5563.2313012164523</v>
      </c>
      <c r="U62" s="3">
        <f>[4]带兵数!G61</f>
        <v>5627.396776908311</v>
      </c>
      <c r="V62" s="3">
        <f>[4]带兵数!H61</f>
        <v>5696.5928362136156</v>
      </c>
      <c r="X62" s="3">
        <v>58</v>
      </c>
      <c r="Y62" s="3">
        <f>求节点(节奏总纲!D$4:D$163,R$5:R$164,$X62)*6</f>
        <v>33047.098071580098</v>
      </c>
      <c r="Z62" s="3">
        <f>求节点(节奏总纲!E$4:E$163,S$5:S$164,$X62)*6</f>
        <v>34169.119070289235</v>
      </c>
      <c r="AA62" s="3">
        <f>求节点(节奏总纲!F$4:F$163,T$5:T$164,$X62)*6</f>
        <v>35660.784203800213</v>
      </c>
      <c r="AB62" s="3">
        <f>求节点(节奏总纲!G$4:G$163,U$5:U$164,$X62)*6</f>
        <v>37828.275573301376</v>
      </c>
      <c r="AC62" s="3">
        <f>求节点(节奏总纲!H$4:H$163,V$5:V$164,$X62)*6</f>
        <v>41649.940608796096</v>
      </c>
      <c r="AG62" s="3">
        <v>58</v>
      </c>
      <c r="AH62" s="14">
        <v>1</v>
      </c>
      <c r="AI62" s="14">
        <v>1.2739422662184829</v>
      </c>
      <c r="AJ62" s="14">
        <v>1.8312579498963948</v>
      </c>
      <c r="AK62" s="14">
        <v>3.0139735618132999</v>
      </c>
      <c r="AL62" s="14">
        <v>6.2563028903530196</v>
      </c>
      <c r="AM62" s="14">
        <f t="shared" si="0"/>
        <v>149.42625832248294</v>
      </c>
      <c r="AR62" s="8">
        <v>58</v>
      </c>
      <c r="AS62" s="9">
        <v>199.67730643406372</v>
      </c>
      <c r="AT62" s="9">
        <v>197.68099137687085</v>
      </c>
      <c r="AU62" s="9">
        <v>192.60052558765125</v>
      </c>
      <c r="AV62" s="9">
        <v>185.84612015751142</v>
      </c>
      <c r="AW62" s="9">
        <v>179.56977767718712</v>
      </c>
      <c r="AY62" s="8">
        <v>58</v>
      </c>
      <c r="AZ62" s="9">
        <v>1116.020625256429</v>
      </c>
      <c r="BA62" s="9">
        <v>1117.5595793889022</v>
      </c>
      <c r="BB62" s="9">
        <v>1102.1834757468125</v>
      </c>
      <c r="BC62" s="9">
        <v>1076.973670873736</v>
      </c>
      <c r="BD62" s="9">
        <v>1054.1271631654499</v>
      </c>
      <c r="BF62" s="8">
        <v>58</v>
      </c>
      <c r="BG62" s="8">
        <f>[4]攻城值!AQ62</f>
        <v>0.15176531149327382</v>
      </c>
      <c r="BH62" s="8">
        <f>[4]攻城值!AR62</f>
        <v>0.84823468850672612</v>
      </c>
      <c r="BL62" s="8">
        <v>58</v>
      </c>
      <c r="BM62" s="10">
        <f>'[1]功能-战损相关'!H68</f>
        <v>0.17499999999999999</v>
      </c>
      <c r="BN62" s="10">
        <f>'[1]功能-战损相关'!I68</f>
        <v>0.17499999999999999</v>
      </c>
      <c r="BO62" s="10">
        <f>'[1]功能-战损相关'!J68</f>
        <v>0.17499999999999999</v>
      </c>
      <c r="BP62" s="10">
        <f>'[1]功能-战损相关'!K68</f>
        <v>0.17499999999999999</v>
      </c>
      <c r="BQ62" s="10">
        <f>'[1]功能-战损相关'!L68</f>
        <v>0.17499999999999999</v>
      </c>
      <c r="BR62" s="10">
        <f>'[1]功能-战损相关'!M68</f>
        <v>0.125</v>
      </c>
      <c r="BS62" s="10">
        <f>'[1]功能-战损相关'!N68</f>
        <v>0.125</v>
      </c>
      <c r="BT62" s="10">
        <f>'[1]功能-战损相关'!O68</f>
        <v>0.125</v>
      </c>
      <c r="BU62" s="10">
        <f>'[1]功能-战损相关'!P68</f>
        <v>0.125</v>
      </c>
      <c r="BV62" s="10">
        <f>'[1]功能-战损相关'!Q68</f>
        <v>0.125</v>
      </c>
      <c r="BX62" s="8">
        <v>58</v>
      </c>
      <c r="BY62" s="10">
        <f>求节点($BL$5:$BL$364,BM$5:BM$364,节奏总纲!R61)</f>
        <v>0.17499999999999999</v>
      </c>
      <c r="BZ62" s="10">
        <f>求节点($BL$5:$BL$364,BN$5:BN$364,节奏总纲!S61)</f>
        <v>0.17499999999999999</v>
      </c>
      <c r="CA62" s="10">
        <f>求节点($BL$5:$BL$364,BO$5:BO$364,节奏总纲!T61)</f>
        <v>0.17499999999999999</v>
      </c>
      <c r="CB62" s="10">
        <f>求节点($BL$5:$BL$364,BP$5:BP$364,节奏总纲!U61)</f>
        <v>0.17499999999999999</v>
      </c>
      <c r="CC62" s="10">
        <f>求节点($BL$5:$BL$364,BQ$5:BQ$364,节奏总纲!V61)</f>
        <v>0.17499999999999999</v>
      </c>
      <c r="CD62" s="10">
        <f>求节点($BL$5:$BL$364,BR$5:BR$364,节奏总纲!R61)</f>
        <v>0.125</v>
      </c>
      <c r="CE62" s="10">
        <f>求节点($BL$5:$BL$364,BS$5:BS$364,节奏总纲!S61)</f>
        <v>0.125</v>
      </c>
      <c r="CF62" s="10">
        <f>求节点($BL$5:$BL$364,BT$5:BT$364,节奏总纲!T61)</f>
        <v>0.125</v>
      </c>
      <c r="CG62" s="10">
        <f>求节点($BL$5:$BL$364,BU$5:BU$364,节奏总纲!U61)</f>
        <v>0.125</v>
      </c>
      <c r="CH62" s="10">
        <f>求节点($BL$5:$BL$364,BV$5:BV$364,节奏总纲!V61)</f>
        <v>0.125</v>
      </c>
      <c r="CV62" s="3">
        <f>[2]兵营招募!S96</f>
        <v>59</v>
      </c>
      <c r="CW62" s="3">
        <f>[2]兵营招募!U96</f>
        <v>18000</v>
      </c>
      <c r="DB62" s="3">
        <v>58</v>
      </c>
      <c r="DC62" s="3">
        <f>'[1]功能-实力'!BF62</f>
        <v>2401104</v>
      </c>
      <c r="DD62" s="3">
        <f>'[1]功能-实力'!BG62</f>
        <v>2517624</v>
      </c>
      <c r="DE62" s="3">
        <f>'[1]功能-实力'!BH62</f>
        <v>2783376</v>
      </c>
      <c r="DF62" s="3">
        <f>'[1]功能-实力'!BI62</f>
        <v>3308472</v>
      </c>
      <c r="DG62" s="3">
        <f>'[1]功能-实力'!BJ62</f>
        <v>3614424</v>
      </c>
    </row>
    <row r="63" spans="2:111" x14ac:dyDescent="0.2">
      <c r="B63" s="3">
        <v>59</v>
      </c>
      <c r="C63" s="3">
        <f>[1]服务器生态!W80</f>
        <v>258.20060676489038</v>
      </c>
      <c r="D63" s="3">
        <f>[1]服务器生态!X80</f>
        <v>228.61902060680615</v>
      </c>
      <c r="E63" s="3">
        <f>[1]服务器生态!Y80</f>
        <v>19.397612904165516</v>
      </c>
      <c r="F63" s="3">
        <f>[1]服务器生态!Z80</f>
        <v>3.2506107586206903</v>
      </c>
      <c r="G63" s="3">
        <f>[1]服务器生态!AA80</f>
        <v>0.87697655172413769</v>
      </c>
      <c r="H63" s="3">
        <f>[1]服务器生态!AC80</f>
        <v>0.50593362136363662</v>
      </c>
      <c r="I63" s="3">
        <f>[1]服务器生态!AD80</f>
        <v>0.44796970254036345</v>
      </c>
      <c r="J63" s="3">
        <f>[1]服务器生态!AE80</f>
        <v>3.8008836096000004E-2</v>
      </c>
      <c r="K63" s="3">
        <f>[1]服务器生态!AF80</f>
        <v>6.3694400000000014E-3</v>
      </c>
      <c r="L63" s="3">
        <f>[1]服务器生态!AG80</f>
        <v>1.7183999999999997E-3</v>
      </c>
      <c r="M63" s="3">
        <f>[3]基础信息!M62</f>
        <v>95.428571428571431</v>
      </c>
      <c r="Q63" s="3">
        <v>59</v>
      </c>
      <c r="R63" s="3">
        <f>[4]带兵数!D62</f>
        <v>5519.0270152469757</v>
      </c>
      <c r="S63" s="3">
        <f>[4]带兵数!E62</f>
        <v>5571.71226939807</v>
      </c>
      <c r="T63" s="3">
        <f>[4]带兵数!F62</f>
        <v>5629.0118732830306</v>
      </c>
      <c r="U63" s="3">
        <f>[4]带兵数!G62</f>
        <v>5693.3346855347099</v>
      </c>
      <c r="V63" s="3">
        <f>[4]带兵数!H62</f>
        <v>5764.8702736645391</v>
      </c>
      <c r="X63" s="3">
        <v>59</v>
      </c>
      <c r="Y63" s="3">
        <f>求节点(节奏总纲!D$4:D$163,R$5:R$164,$X63)*6</f>
        <v>33140.436095650679</v>
      </c>
      <c r="Z63" s="3">
        <f>求节点(节奏总纲!E$4:E$163,S$5:S$164,$X63)*6</f>
        <v>34267.903105527897</v>
      </c>
      <c r="AA63" s="3">
        <f>求节点(节奏总纲!F$4:F$163,T$5:T$164,$X63)*6</f>
        <v>35762.760042508933</v>
      </c>
      <c r="AB63" s="3">
        <f>求节点(节奏总纲!G$4:G$163,U$5:U$164,$X63)*6</f>
        <v>37927.31289788281</v>
      </c>
      <c r="AC63" s="3">
        <f>求节点(节奏总纲!H$4:H$163,V$5:V$164,$X63)*6</f>
        <v>41749.386038592274</v>
      </c>
      <c r="AG63" s="3">
        <v>59</v>
      </c>
      <c r="AH63" s="14">
        <v>1</v>
      </c>
      <c r="AI63" s="14">
        <v>1.2775528101136708</v>
      </c>
      <c r="AJ63" s="14">
        <v>1.8307609879024558</v>
      </c>
      <c r="AK63" s="14">
        <v>3.0067252334680528</v>
      </c>
      <c r="AL63" s="14">
        <v>6.2412345388199606</v>
      </c>
      <c r="AM63" s="14">
        <f t="shared" si="0"/>
        <v>150.19861960817732</v>
      </c>
      <c r="AR63" s="8">
        <v>59</v>
      </c>
      <c r="AS63" s="9">
        <v>203.92979685287477</v>
      </c>
      <c r="AT63" s="9">
        <v>201.76072002066866</v>
      </c>
      <c r="AU63" s="9">
        <v>197.44403803258416</v>
      </c>
      <c r="AV63" s="9">
        <v>190.08308764292644</v>
      </c>
      <c r="AW63" s="9">
        <v>182.85405513146364</v>
      </c>
      <c r="AY63" s="8">
        <v>59</v>
      </c>
      <c r="AZ63" s="9">
        <v>1135.1427154748249</v>
      </c>
      <c r="BA63" s="9">
        <v>1135.8326599991281</v>
      </c>
      <c r="BB63" s="9">
        <v>1124.9715815547568</v>
      </c>
      <c r="BC63" s="9">
        <v>1096.5567824005227</v>
      </c>
      <c r="BD63" s="9">
        <v>1068.4332452628191</v>
      </c>
      <c r="BF63" s="8">
        <v>59</v>
      </c>
      <c r="BG63" s="8">
        <f>[4]攻城值!AQ63</f>
        <v>0.15229182510690564</v>
      </c>
      <c r="BH63" s="8">
        <f>[4]攻城值!AR63</f>
        <v>0.84770817489309436</v>
      </c>
      <c r="BL63" s="8">
        <v>59</v>
      </c>
      <c r="BM63" s="10">
        <f>'[1]功能-战损相关'!H69</f>
        <v>0.17499999999999999</v>
      </c>
      <c r="BN63" s="10">
        <f>'[1]功能-战损相关'!I69</f>
        <v>0.17499999999999999</v>
      </c>
      <c r="BO63" s="10">
        <f>'[1]功能-战损相关'!J69</f>
        <v>0.17499999999999999</v>
      </c>
      <c r="BP63" s="10">
        <f>'[1]功能-战损相关'!K69</f>
        <v>0.17499999999999999</v>
      </c>
      <c r="BQ63" s="10">
        <f>'[1]功能-战损相关'!L69</f>
        <v>0.17499999999999999</v>
      </c>
      <c r="BR63" s="10">
        <f>'[1]功能-战损相关'!M69</f>
        <v>0.125</v>
      </c>
      <c r="BS63" s="10">
        <f>'[1]功能-战损相关'!N69</f>
        <v>0.125</v>
      </c>
      <c r="BT63" s="10">
        <f>'[1]功能-战损相关'!O69</f>
        <v>0.125</v>
      </c>
      <c r="BU63" s="10">
        <f>'[1]功能-战损相关'!P69</f>
        <v>0.125</v>
      </c>
      <c r="BV63" s="10">
        <f>'[1]功能-战损相关'!Q69</f>
        <v>0.125</v>
      </c>
      <c r="BX63" s="8">
        <v>59</v>
      </c>
      <c r="BY63" s="10">
        <f>求节点($BL$5:$BL$364,BM$5:BM$364,节奏总纲!R62)</f>
        <v>0.17499999999999999</v>
      </c>
      <c r="BZ63" s="10">
        <f>求节点($BL$5:$BL$364,BN$5:BN$364,节奏总纲!S62)</f>
        <v>0.17499999999999999</v>
      </c>
      <c r="CA63" s="10">
        <f>求节点($BL$5:$BL$364,BO$5:BO$364,节奏总纲!T62)</f>
        <v>0.17499999999999999</v>
      </c>
      <c r="CB63" s="10">
        <f>求节点($BL$5:$BL$364,BP$5:BP$364,节奏总纲!U62)</f>
        <v>0.17499999999999999</v>
      </c>
      <c r="CC63" s="10">
        <f>求节点($BL$5:$BL$364,BQ$5:BQ$364,节奏总纲!V62)</f>
        <v>0.17499999999999999</v>
      </c>
      <c r="CD63" s="10">
        <f>求节点($BL$5:$BL$364,BR$5:BR$364,节奏总纲!R62)</f>
        <v>0.125</v>
      </c>
      <c r="CE63" s="10">
        <f>求节点($BL$5:$BL$364,BS$5:BS$364,节奏总纲!S62)</f>
        <v>0.125</v>
      </c>
      <c r="CF63" s="10">
        <f>求节点($BL$5:$BL$364,BT$5:BT$364,节奏总纲!T62)</f>
        <v>0.125</v>
      </c>
      <c r="CG63" s="10">
        <f>求节点($BL$5:$BL$364,BU$5:BU$364,节奏总纲!U62)</f>
        <v>0.125</v>
      </c>
      <c r="CH63" s="10">
        <f>求节点($BL$5:$BL$364,BV$5:BV$364,节奏总纲!V62)</f>
        <v>0.125</v>
      </c>
      <c r="CV63" s="3">
        <f>[2]兵营招募!S97</f>
        <v>60</v>
      </c>
      <c r="CW63" s="3">
        <f>[2]兵营招募!U97</f>
        <v>19000</v>
      </c>
      <c r="DB63" s="3">
        <v>59</v>
      </c>
      <c r="DC63" s="3">
        <f>'[1]功能-实力'!BF63</f>
        <v>2524554</v>
      </c>
      <c r="DD63" s="3">
        <f>'[1]功能-实力'!BG63</f>
        <v>2646048</v>
      </c>
      <c r="DE63" s="3">
        <f>'[1]功能-实力'!BH63</f>
        <v>2886660</v>
      </c>
      <c r="DF63" s="3">
        <f>'[1]功能-实力'!BI63</f>
        <v>3488802</v>
      </c>
      <c r="DG63" s="3">
        <f>'[1]功能-实力'!BJ63</f>
        <v>3804630</v>
      </c>
    </row>
    <row r="64" spans="2:111" x14ac:dyDescent="0.2">
      <c r="B64" s="3">
        <v>60</v>
      </c>
      <c r="C64" s="3">
        <f>[1]服务器生态!W81</f>
        <v>252.43447500000011</v>
      </c>
      <c r="D64" s="3">
        <f>[1]服务器生态!X81</f>
        <v>224.4902776399999</v>
      </c>
      <c r="E64" s="3">
        <f>[1]服务器生态!Y81</f>
        <v>19.016847360000003</v>
      </c>
      <c r="F64" s="3">
        <f>[1]服务器生态!Z81</f>
        <v>3.1944000000000008</v>
      </c>
      <c r="G64" s="3">
        <f>[1]服务器生态!AA81</f>
        <v>0.86399999999999988</v>
      </c>
      <c r="H64" s="3">
        <f>[1]服务器生态!AC81</f>
        <v>0.50486895000000021</v>
      </c>
      <c r="I64" s="3">
        <f>[1]服务器生态!AD81</f>
        <v>0.4489805552799998</v>
      </c>
      <c r="J64" s="3">
        <f>[1]服务器生态!AE81</f>
        <v>3.8033694720000004E-2</v>
      </c>
      <c r="K64" s="3">
        <f>[1]服务器生态!AF81</f>
        <v>6.3888000000000018E-3</v>
      </c>
      <c r="L64" s="3">
        <f>[1]服务器生态!AG81</f>
        <v>1.7279999999999997E-3</v>
      </c>
      <c r="M64" s="3">
        <f>[3]基础信息!M63</f>
        <v>95.666666666666671</v>
      </c>
      <c r="Q64" s="3">
        <v>60</v>
      </c>
      <c r="R64" s="3">
        <f>[4]带兵数!D63</f>
        <v>5584.6746581842135</v>
      </c>
      <c r="S64" s="3">
        <f>[4]带兵数!E63</f>
        <v>5636.2275685369232</v>
      </c>
      <c r="T64" s="3">
        <f>[4]带兵数!F63</f>
        <v>5696.5833153381827</v>
      </c>
      <c r="U64" s="3">
        <f>[4]带兵数!G63</f>
        <v>5759.6861105963708</v>
      </c>
      <c r="V64" s="3">
        <f>[4]带兵数!H63</f>
        <v>5831.7758642742501</v>
      </c>
      <c r="X64" s="3">
        <v>60</v>
      </c>
      <c r="Y64" s="3">
        <f>求节点(节奏总纲!D$4:D$163,R$5:R$164,$X64)*6</f>
        <v>33232.339059014324</v>
      </c>
      <c r="Z64" s="3">
        <f>求节点(节奏总纲!E$4:E$163,S$5:S$164,$X64)*6</f>
        <v>34360.241751294176</v>
      </c>
      <c r="AA64" s="3">
        <f>求节点(节奏总纲!F$4:F$163,T$5:T$164,$X64)*6</f>
        <v>35857.320593513112</v>
      </c>
      <c r="AB64" s="3">
        <f>求节点(节奏总纲!G$4:G$163,U$5:U$164,$X64)*6</f>
        <v>38026.350222464251</v>
      </c>
      <c r="AC64" s="3">
        <f>求节点(节奏总纲!H$4:H$163,V$5:V$164,$X64)*6</f>
        <v>41847.27967060206</v>
      </c>
      <c r="AG64" s="3">
        <v>60</v>
      </c>
      <c r="AH64" s="14">
        <v>1</v>
      </c>
      <c r="AI64" s="14">
        <v>1.2797327771590505</v>
      </c>
      <c r="AJ64" s="14">
        <v>1.8284526157623255</v>
      </c>
      <c r="AK64" s="14">
        <v>2.999061415271985</v>
      </c>
      <c r="AL64" s="14">
        <v>6.2248494082902726</v>
      </c>
      <c r="AM64" s="14">
        <f t="shared" si="0"/>
        <v>150.84954668189545</v>
      </c>
      <c r="AR64" s="8">
        <v>60</v>
      </c>
      <c r="AS64" s="9">
        <v>208.21404890765854</v>
      </c>
      <c r="AT64" s="9">
        <v>205.90481681831494</v>
      </c>
      <c r="AU64" s="9">
        <v>202.35043739830058</v>
      </c>
      <c r="AV64" s="9">
        <v>194.60264237938341</v>
      </c>
      <c r="AW64" s="9">
        <v>186.31333962042592</v>
      </c>
      <c r="AY64" s="8">
        <v>60</v>
      </c>
      <c r="AZ64" s="9">
        <v>1154.3953740509564</v>
      </c>
      <c r="BA64" s="9">
        <v>1154.3651561105285</v>
      </c>
      <c r="BB64" s="9">
        <v>1148.0150067912273</v>
      </c>
      <c r="BC64" s="9">
        <v>1117.7122964046605</v>
      </c>
      <c r="BD64" s="9">
        <v>1083.7589221300921</v>
      </c>
      <c r="BF64" s="8">
        <v>60</v>
      </c>
      <c r="BG64" s="8">
        <f>[4]攻城值!AQ64</f>
        <v>0.15280537870901131</v>
      </c>
      <c r="BH64" s="8">
        <f>[4]攻城值!AR64</f>
        <v>0.84719462129098877</v>
      </c>
      <c r="BL64" s="8">
        <v>60</v>
      </c>
      <c r="BM64" s="10">
        <f>'[1]功能-战损相关'!H70</f>
        <v>0.17499999999999999</v>
      </c>
      <c r="BN64" s="10">
        <f>'[1]功能-战损相关'!I70</f>
        <v>0.17499999999999999</v>
      </c>
      <c r="BO64" s="10">
        <f>'[1]功能-战损相关'!J70</f>
        <v>0.17499999999999999</v>
      </c>
      <c r="BP64" s="10">
        <f>'[1]功能-战损相关'!K70</f>
        <v>0.17499999999999999</v>
      </c>
      <c r="BQ64" s="10">
        <f>'[1]功能-战损相关'!L70</f>
        <v>0.17499999999999999</v>
      </c>
      <c r="BR64" s="10">
        <f>'[1]功能-战损相关'!M70</f>
        <v>0.125</v>
      </c>
      <c r="BS64" s="10">
        <f>'[1]功能-战损相关'!N70</f>
        <v>0.125</v>
      </c>
      <c r="BT64" s="10">
        <f>'[1]功能-战损相关'!O70</f>
        <v>0.125</v>
      </c>
      <c r="BU64" s="10">
        <f>'[1]功能-战损相关'!P70</f>
        <v>0.125</v>
      </c>
      <c r="BV64" s="10">
        <f>'[1]功能-战损相关'!Q70</f>
        <v>0.125</v>
      </c>
      <c r="BX64" s="8">
        <v>60</v>
      </c>
      <c r="BY64" s="10">
        <f>求节点($BL$5:$BL$364,BM$5:BM$364,节奏总纲!R63)</f>
        <v>0.17499999999999999</v>
      </c>
      <c r="BZ64" s="10">
        <f>求节点($BL$5:$BL$364,BN$5:BN$364,节奏总纲!S63)</f>
        <v>0.17499999999999999</v>
      </c>
      <c r="CA64" s="10">
        <f>求节点($BL$5:$BL$364,BO$5:BO$364,节奏总纲!T63)</f>
        <v>0.17499999999999999</v>
      </c>
      <c r="CB64" s="10">
        <f>求节点($BL$5:$BL$364,BP$5:BP$364,节奏总纲!U63)</f>
        <v>0.17499999999999999</v>
      </c>
      <c r="CC64" s="10">
        <f>求节点($BL$5:$BL$364,BQ$5:BQ$364,节奏总纲!V63)</f>
        <v>0.17499999999999999</v>
      </c>
      <c r="CD64" s="10">
        <f>求节点($BL$5:$BL$364,BR$5:BR$364,节奏总纲!R63)</f>
        <v>0.125</v>
      </c>
      <c r="CE64" s="10">
        <f>求节点($BL$5:$BL$364,BS$5:BS$364,节奏总纲!S63)</f>
        <v>0.125</v>
      </c>
      <c r="CF64" s="10">
        <f>求节点($BL$5:$BL$364,BT$5:BT$364,节奏总纲!T63)</f>
        <v>0.125</v>
      </c>
      <c r="CG64" s="10">
        <f>求节点($BL$5:$BL$364,BU$5:BU$364,节奏总纲!U63)</f>
        <v>0.125</v>
      </c>
      <c r="CH64" s="10">
        <f>求节点($BL$5:$BL$364,BV$5:BV$364,节奏总纲!V63)</f>
        <v>0.125</v>
      </c>
      <c r="CV64" s="3">
        <f>[2]兵营招募!S98</f>
        <v>61</v>
      </c>
      <c r="CW64" s="3">
        <f>[2]兵营招募!U98</f>
        <v>20000</v>
      </c>
      <c r="DB64" s="3">
        <v>60</v>
      </c>
      <c r="DC64" s="3">
        <f>'[1]功能-实力'!BF64</f>
        <v>2673294</v>
      </c>
      <c r="DD64" s="3">
        <f>'[1]功能-实力'!BG64</f>
        <v>2833296</v>
      </c>
      <c r="DE64" s="3">
        <f>'[1]功能-实力'!BH64</f>
        <v>3115266</v>
      </c>
      <c r="DF64" s="3">
        <f>'[1]功能-实力'!BI64</f>
        <v>3799488</v>
      </c>
      <c r="DG64" s="3">
        <f>'[1]功能-实力'!BJ64</f>
        <v>4178838</v>
      </c>
    </row>
    <row r="65" spans="2:111" x14ac:dyDescent="0.2">
      <c r="B65" s="3">
        <v>61</v>
      </c>
      <c r="C65" s="3">
        <f>[1]服务器生态!W82</f>
        <v>251.17370503875009</v>
      </c>
      <c r="D65" s="3">
        <f>[1]服务器生态!X82</f>
        <v>224.13955671684883</v>
      </c>
      <c r="E65" s="3">
        <f>[1]服务器生态!Y82</f>
        <v>18.962934597734399</v>
      </c>
      <c r="F65" s="3">
        <f>[1]服务器生态!Z82</f>
        <v>3.191711380000001</v>
      </c>
      <c r="G65" s="3">
        <f>[1]服务器生态!AA82</f>
        <v>0.86542559999999991</v>
      </c>
      <c r="H65" s="3">
        <f>[1]服务器生态!AC82</f>
        <v>0.50402750175000022</v>
      </c>
      <c r="I65" s="3">
        <f>[1]服务器生态!AD82</f>
        <v>0.44977837468263981</v>
      </c>
      <c r="J65" s="3">
        <f>[1]服务器生态!AE82</f>
        <v>3.8052711567360002E-2</v>
      </c>
      <c r="K65" s="3">
        <f>[1]服务器生态!AF82</f>
        <v>6.4047720000000022E-3</v>
      </c>
      <c r="L65" s="3">
        <f>[1]服务器生态!AG82</f>
        <v>1.7366399999999998E-3</v>
      </c>
      <c r="M65" s="3">
        <f>[3]基础信息!M64</f>
        <v>95.904761904761898</v>
      </c>
      <c r="Q65" s="3">
        <v>61</v>
      </c>
      <c r="R65" s="3">
        <f>[4]带兵数!D64</f>
        <v>5649.948832484999</v>
      </c>
      <c r="S65" s="3">
        <f>[4]带兵数!E64</f>
        <v>5705.1121278937144</v>
      </c>
      <c r="T65" s="3">
        <f>[4]带兵数!F64</f>
        <v>5762.3226353203409</v>
      </c>
      <c r="U65" s="3">
        <f>[4]带兵数!G64</f>
        <v>5827.76487875979</v>
      </c>
      <c r="V65" s="3">
        <f>[4]带兵数!H64</f>
        <v>5899.9048700813719</v>
      </c>
      <c r="X65" s="3">
        <v>61</v>
      </c>
      <c r="Y65" s="3">
        <f>求节点(节奏总纲!D$4:D$163,R$5:R$164,$X65)*6</f>
        <v>33324.242022377977</v>
      </c>
      <c r="Z65" s="3">
        <f>求节点(节奏总纲!E$4:E$163,S$5:S$164,$X65)*6</f>
        <v>34452.580397060454</v>
      </c>
      <c r="AA65" s="3">
        <f>求节点(节奏总纲!F$4:F$163,T$5:T$164,$X65)*6</f>
        <v>35947.613894717702</v>
      </c>
      <c r="AB65" s="3">
        <f>求节点(节奏总纲!G$4:G$163,U$5:U$164,$X65)*6</f>
        <v>38125.387547045699</v>
      </c>
      <c r="AC65" s="3">
        <f>求节点(节奏总纲!H$4:H$163,V$5:V$164,$X65)*6</f>
        <v>41943.383130864386</v>
      </c>
      <c r="AG65" s="3">
        <v>61</v>
      </c>
      <c r="AH65" s="14">
        <v>1</v>
      </c>
      <c r="AI65" s="14">
        <v>1.2818208081831333</v>
      </c>
      <c r="AJ65" s="14">
        <v>1.8262415948875212</v>
      </c>
      <c r="AK65" s="14">
        <v>2.9917208042337431</v>
      </c>
      <c r="AL65" s="14">
        <v>6.2215811809554982</v>
      </c>
      <c r="AM65" s="14">
        <f t="shared" si="0"/>
        <v>151.46880203266574</v>
      </c>
      <c r="AR65" s="8">
        <v>61</v>
      </c>
      <c r="AS65" s="9">
        <v>212.6199769077233</v>
      </c>
      <c r="AT65" s="9">
        <v>210.19651278113116</v>
      </c>
      <c r="AU65" s="9">
        <v>207.3537243940109</v>
      </c>
      <c r="AV65" s="9">
        <v>199.28004424150851</v>
      </c>
      <c r="AW65" s="9">
        <v>190.41075706212973</v>
      </c>
      <c r="AY65" s="8">
        <v>61</v>
      </c>
      <c r="AZ65" s="9">
        <v>1174.2732178899732</v>
      </c>
      <c r="BA65" s="9">
        <v>1173.6595861273565</v>
      </c>
      <c r="BB65" s="9">
        <v>1171.5145588061166</v>
      </c>
      <c r="BC65" s="9">
        <v>1139.6924914205365</v>
      </c>
      <c r="BD65" s="9">
        <v>1102.7473881147776</v>
      </c>
      <c r="BF65" s="8">
        <v>61</v>
      </c>
      <c r="BG65" s="8">
        <f>[4]攻城值!AQ65</f>
        <v>0.15330666968824358</v>
      </c>
      <c r="BH65" s="8">
        <f>[4]攻城值!AR65</f>
        <v>0.84669333031175653</v>
      </c>
      <c r="BL65" s="8">
        <v>61</v>
      </c>
      <c r="BM65" s="10">
        <f>'[1]功能-战损相关'!H71</f>
        <v>0.17499999999999999</v>
      </c>
      <c r="BN65" s="10">
        <f>'[1]功能-战损相关'!I71</f>
        <v>0.17499999999999999</v>
      </c>
      <c r="BO65" s="10">
        <f>'[1]功能-战损相关'!J71</f>
        <v>0.17499999999999999</v>
      </c>
      <c r="BP65" s="10">
        <f>'[1]功能-战损相关'!K71</f>
        <v>0.17499999999999999</v>
      </c>
      <c r="BQ65" s="10">
        <f>'[1]功能-战损相关'!L71</f>
        <v>0.17499999999999999</v>
      </c>
      <c r="BR65" s="10">
        <f>'[1]功能-战损相关'!M71</f>
        <v>0.125</v>
      </c>
      <c r="BS65" s="10">
        <f>'[1]功能-战损相关'!N71</f>
        <v>0.125</v>
      </c>
      <c r="BT65" s="10">
        <f>'[1]功能-战损相关'!O71</f>
        <v>0.125</v>
      </c>
      <c r="BU65" s="10">
        <f>'[1]功能-战损相关'!P71</f>
        <v>0.125</v>
      </c>
      <c r="BV65" s="10">
        <f>'[1]功能-战损相关'!Q71</f>
        <v>0.125</v>
      </c>
      <c r="BX65" s="8">
        <v>61</v>
      </c>
      <c r="BY65" s="10">
        <f>求节点($BL$5:$BL$364,BM$5:BM$364,节奏总纲!R64)</f>
        <v>0.17499999999999999</v>
      </c>
      <c r="BZ65" s="10">
        <f>求节点($BL$5:$BL$364,BN$5:BN$364,节奏总纲!S64)</f>
        <v>0.17499999999999999</v>
      </c>
      <c r="CA65" s="10">
        <f>求节点($BL$5:$BL$364,BO$5:BO$364,节奏总纲!T64)</f>
        <v>0.17499999999999999</v>
      </c>
      <c r="CB65" s="10">
        <f>求节点($BL$5:$BL$364,BP$5:BP$364,节奏总纲!U64)</f>
        <v>0.17499999999999999</v>
      </c>
      <c r="CC65" s="10">
        <f>求节点($BL$5:$BL$364,BQ$5:BQ$364,节奏总纲!V64)</f>
        <v>0.17499999999999999</v>
      </c>
      <c r="CD65" s="10">
        <f>求节点($BL$5:$BL$364,BR$5:BR$364,节奏总纲!R64)</f>
        <v>0.125</v>
      </c>
      <c r="CE65" s="10">
        <f>求节点($BL$5:$BL$364,BS$5:BS$364,节奏总纲!S64)</f>
        <v>0.125</v>
      </c>
      <c r="CF65" s="10">
        <f>求节点($BL$5:$BL$364,BT$5:BT$364,节奏总纲!T64)</f>
        <v>0.125</v>
      </c>
      <c r="CG65" s="10">
        <f>求节点($BL$5:$BL$364,BU$5:BU$364,节奏总纲!U64)</f>
        <v>0.125</v>
      </c>
      <c r="CH65" s="10">
        <f>求节点($BL$5:$BL$364,BV$5:BV$364,节奏总纲!V64)</f>
        <v>0.125</v>
      </c>
      <c r="CV65" s="3">
        <f>[2]兵营招募!S99</f>
        <v>62</v>
      </c>
      <c r="CW65" s="3">
        <f>[2]兵营招募!U99</f>
        <v>20000</v>
      </c>
      <c r="DB65" s="3">
        <v>61</v>
      </c>
      <c r="DC65" s="3">
        <f>'[1]功能-实力'!BF65</f>
        <v>2855010</v>
      </c>
      <c r="DD65" s="3">
        <f>'[1]功能-实力'!BG65</f>
        <v>3060660</v>
      </c>
      <c r="DE65" s="3">
        <f>'[1]功能-实力'!BH65</f>
        <v>3368904</v>
      </c>
      <c r="DF65" s="3">
        <f>'[1]功能-实力'!BI65</f>
        <v>4100670</v>
      </c>
      <c r="DG65" s="3">
        <f>'[1]功能-实力'!BJ65</f>
        <v>4487586</v>
      </c>
    </row>
    <row r="66" spans="2:111" x14ac:dyDescent="0.2">
      <c r="B66" s="3">
        <v>62</v>
      </c>
      <c r="C66" s="3">
        <f>[1]服务器生态!W83</f>
        <v>249.91573990500015</v>
      </c>
      <c r="D66" s="3">
        <f>[1]服务器生态!X83</f>
        <v>223.78617639568901</v>
      </c>
      <c r="E66" s="3">
        <f>[1]服务器生态!Y83</f>
        <v>18.908958445977603</v>
      </c>
      <c r="F66" s="3">
        <f>[1]服务器生态!Z83</f>
        <v>3.1889695200000014</v>
      </c>
      <c r="G66" s="3">
        <f>[1]服务器生态!AA83</f>
        <v>0.86682239999999999</v>
      </c>
      <c r="H66" s="3">
        <f>[1]服务器生态!AC83</f>
        <v>0.50318605350000023</v>
      </c>
      <c r="I66" s="3">
        <f>[1]服务器生态!AD83</f>
        <v>0.45057619408527982</v>
      </c>
      <c r="J66" s="3">
        <f>[1]服务器生态!AE83</f>
        <v>3.8071728414720001E-2</v>
      </c>
      <c r="K66" s="3">
        <f>[1]服务器生态!AF83</f>
        <v>6.4207440000000017E-3</v>
      </c>
      <c r="L66" s="3">
        <f>[1]服务器生态!AG83</f>
        <v>1.7452799999999997E-3</v>
      </c>
      <c r="M66" s="3">
        <f>[3]基础信息!M65</f>
        <v>96.129870129870127</v>
      </c>
      <c r="Q66" s="3">
        <v>62</v>
      </c>
      <c r="R66" s="3">
        <f>[4]带兵数!D65</f>
        <v>5717.9946954767738</v>
      </c>
      <c r="S66" s="3">
        <f>[4]带兵数!E65</f>
        <v>5770.4595889192997</v>
      </c>
      <c r="T66" s="3">
        <f>[4]带兵数!F65</f>
        <v>5831.598744426452</v>
      </c>
      <c r="U66" s="3">
        <f>[4]带兵数!G65</f>
        <v>5895.2604065282285</v>
      </c>
      <c r="V66" s="3">
        <f>[4]带兵数!H65</f>
        <v>5968.9532424015661</v>
      </c>
      <c r="X66" s="3">
        <v>62</v>
      </c>
      <c r="Y66" s="3">
        <f>求节点(节奏总纲!D$4:D$163,R$5:R$164,$X66)*6</f>
        <v>33416.14498574163</v>
      </c>
      <c r="Z66" s="3">
        <f>求节点(节奏总纲!E$4:E$163,S$5:S$164,$X66)*6</f>
        <v>34544.919042826732</v>
      </c>
      <c r="AA66" s="3">
        <f>求节点(节奏总纲!F$4:F$163,T$5:T$164,$X66)*6</f>
        <v>36037.9071959223</v>
      </c>
      <c r="AB66" s="3">
        <f>求节点(节奏总纲!G$4:G$163,U$5:U$164,$X66)*6</f>
        <v>38219.747090232966</v>
      </c>
      <c r="AC66" s="3">
        <f>求节点(节奏总纲!H$4:H$163,V$5:V$164,$X66)*6</f>
        <v>42039.486591126712</v>
      </c>
      <c r="AG66" s="3">
        <v>62</v>
      </c>
      <c r="AH66" s="14">
        <v>1</v>
      </c>
      <c r="AI66" s="14">
        <v>1.2838225989262257</v>
      </c>
      <c r="AJ66" s="14">
        <v>1.8240343281509177</v>
      </c>
      <c r="AK66" s="14">
        <v>2.9846833766019154</v>
      </c>
      <c r="AL66" s="14">
        <v>6.2184479386091871</v>
      </c>
      <c r="AM66" s="14">
        <f t="shared" si="0"/>
        <v>152.06453555915743</v>
      </c>
      <c r="AR66" s="8">
        <v>62</v>
      </c>
      <c r="AS66" s="9">
        <v>216.31643676995191</v>
      </c>
      <c r="AT66" s="9">
        <v>214.4930810321743</v>
      </c>
      <c r="AU66" s="9">
        <v>211.47710315248682</v>
      </c>
      <c r="AV66" s="9">
        <v>204.09157515657893</v>
      </c>
      <c r="AW66" s="9">
        <v>194.65163691718831</v>
      </c>
      <c r="AY66" s="8">
        <v>62</v>
      </c>
      <c r="AZ66" s="9">
        <v>1190.1961517455409</v>
      </c>
      <c r="BA66" s="9">
        <v>1192.9305805219683</v>
      </c>
      <c r="BB66" s="9">
        <v>1189.9748914213719</v>
      </c>
      <c r="BC66" s="9">
        <v>1162.3544681528313</v>
      </c>
      <c r="BD66" s="9">
        <v>1122.5001858611431</v>
      </c>
      <c r="BF66" s="8">
        <v>62</v>
      </c>
      <c r="BG66" s="8">
        <f>[4]攻城值!AQ66</f>
        <v>0.15379630337917102</v>
      </c>
      <c r="BH66" s="8">
        <f>[4]攻城值!AR66</f>
        <v>0.84620369662082895</v>
      </c>
      <c r="BL66" s="8">
        <v>62</v>
      </c>
      <c r="BM66" s="10">
        <f>'[1]功能-战损相关'!H72</f>
        <v>0.17499999999999999</v>
      </c>
      <c r="BN66" s="10">
        <f>'[1]功能-战损相关'!I72</f>
        <v>0.17499999999999999</v>
      </c>
      <c r="BO66" s="10">
        <f>'[1]功能-战损相关'!J72</f>
        <v>0.17499999999999999</v>
      </c>
      <c r="BP66" s="10">
        <f>'[1]功能-战损相关'!K72</f>
        <v>0.17499999999999999</v>
      </c>
      <c r="BQ66" s="10">
        <f>'[1]功能-战损相关'!L72</f>
        <v>0.17499999999999999</v>
      </c>
      <c r="BR66" s="10">
        <f>'[1]功能-战损相关'!M72</f>
        <v>0.125</v>
      </c>
      <c r="BS66" s="10">
        <f>'[1]功能-战损相关'!N72</f>
        <v>0.125</v>
      </c>
      <c r="BT66" s="10">
        <f>'[1]功能-战损相关'!O72</f>
        <v>0.125</v>
      </c>
      <c r="BU66" s="10">
        <f>'[1]功能-战损相关'!P72</f>
        <v>0.125</v>
      </c>
      <c r="BV66" s="10">
        <f>'[1]功能-战损相关'!Q72</f>
        <v>0.125</v>
      </c>
      <c r="BX66" s="8">
        <v>62</v>
      </c>
      <c r="BY66" s="10">
        <f>求节点($BL$5:$BL$364,BM$5:BM$364,节奏总纲!R65)</f>
        <v>0.17499999999999999</v>
      </c>
      <c r="BZ66" s="10">
        <f>求节点($BL$5:$BL$364,BN$5:BN$364,节奏总纲!S65)</f>
        <v>0.17499999999999999</v>
      </c>
      <c r="CA66" s="10">
        <f>求节点($BL$5:$BL$364,BO$5:BO$364,节奏总纲!T65)</f>
        <v>0.17499999999999999</v>
      </c>
      <c r="CB66" s="10">
        <f>求节点($BL$5:$BL$364,BP$5:BP$364,节奏总纲!U65)</f>
        <v>0.17499999999999999</v>
      </c>
      <c r="CC66" s="10">
        <f>求节点($BL$5:$BL$364,BQ$5:BQ$364,节奏总纲!V65)</f>
        <v>0.17499999999999999</v>
      </c>
      <c r="CD66" s="10">
        <f>求节点($BL$5:$BL$364,BR$5:BR$364,节奏总纲!R65)</f>
        <v>0.125</v>
      </c>
      <c r="CE66" s="10">
        <f>求节点($BL$5:$BL$364,BS$5:BS$364,节奏总纲!S65)</f>
        <v>0.125</v>
      </c>
      <c r="CF66" s="10">
        <f>求节点($BL$5:$BL$364,BT$5:BT$364,节奏总纲!T65)</f>
        <v>0.125</v>
      </c>
      <c r="CG66" s="10">
        <f>求节点($BL$5:$BL$364,BU$5:BU$364,节奏总纲!U65)</f>
        <v>0.125</v>
      </c>
      <c r="CH66" s="10">
        <f>求节点($BL$5:$BL$364,BV$5:BV$364,节奏总纲!V65)</f>
        <v>0.125</v>
      </c>
      <c r="CV66" s="3">
        <f>[2]兵营招募!S100</f>
        <v>63</v>
      </c>
      <c r="CW66" s="3">
        <f>[2]兵营招募!U100</f>
        <v>21000</v>
      </c>
      <c r="DB66" s="3">
        <v>62</v>
      </c>
      <c r="DC66" s="3">
        <f>'[1]功能-实力'!BF66</f>
        <v>3047298</v>
      </c>
      <c r="DD66" s="3">
        <f>'[1]功能-实力'!BG66</f>
        <v>3297498</v>
      </c>
      <c r="DE66" s="3">
        <f>'[1]功能-实力'!BH66</f>
        <v>3637422</v>
      </c>
      <c r="DF66" s="3">
        <f>'[1]功能-实力'!BI66</f>
        <v>4418736</v>
      </c>
      <c r="DG66" s="3">
        <f>'[1]功能-实力'!BJ66</f>
        <v>4813566</v>
      </c>
    </row>
    <row r="67" spans="2:111" x14ac:dyDescent="0.2">
      <c r="B67" s="3">
        <v>63</v>
      </c>
      <c r="C67" s="3">
        <f>[1]服务器生态!W84</f>
        <v>248.66057959875008</v>
      </c>
      <c r="D67" s="3">
        <f>[1]服务器生态!X84</f>
        <v>223.43013667652031</v>
      </c>
      <c r="E67" s="3">
        <f>[1]服务器生态!Y84</f>
        <v>18.854918904729601</v>
      </c>
      <c r="F67" s="3">
        <f>[1]服务器生态!Z84</f>
        <v>3.1861744200000008</v>
      </c>
      <c r="G67" s="3">
        <f>[1]服务器生态!AA84</f>
        <v>0.86819039999999992</v>
      </c>
      <c r="H67" s="3">
        <f>[1]服务器生态!AC84</f>
        <v>0.50234460525000013</v>
      </c>
      <c r="I67" s="3">
        <f>[1]服务器生态!AD84</f>
        <v>0.45137401348791983</v>
      </c>
      <c r="J67" s="3">
        <f>[1]服务器生态!AE84</f>
        <v>3.8090745262080006E-2</v>
      </c>
      <c r="K67" s="3">
        <f>[1]服务器生态!AF84</f>
        <v>6.436716000000002E-3</v>
      </c>
      <c r="L67" s="3">
        <f>[1]服务器生态!AG84</f>
        <v>1.7539199999999997E-3</v>
      </c>
      <c r="M67" s="3">
        <f>[3]基础信息!M66</f>
        <v>96.34632034632034</v>
      </c>
      <c r="Q67" s="3">
        <v>63</v>
      </c>
      <c r="R67" s="3">
        <f>[4]带兵数!D66</f>
        <v>5784.0586819184891</v>
      </c>
      <c r="S67" s="3">
        <f>[4]带兵数!E66</f>
        <v>5839.1430076047091</v>
      </c>
      <c r="T67" s="3">
        <f>[4]带兵数!F66</f>
        <v>5897.2329150700543</v>
      </c>
      <c r="U67" s="3">
        <f>[4]带兵数!G66</f>
        <v>5964.3685709059691</v>
      </c>
      <c r="V67" s="3">
        <f>[4]带兵数!H66</f>
        <v>6038.3046871454753</v>
      </c>
      <c r="X67" s="3">
        <v>63</v>
      </c>
      <c r="Y67" s="3">
        <f>求节点(节奏总纲!D$4:D$163,R$5:R$164,$X67)*6</f>
        <v>33508.047949105283</v>
      </c>
      <c r="Z67" s="3">
        <f>求节点(节奏总纲!E$4:E$163,S$5:S$164,$X67)*6</f>
        <v>34636.743173097173</v>
      </c>
      <c r="AA67" s="3">
        <f>求节点(节奏总纲!F$4:F$163,T$5:T$164,$X67)*6</f>
        <v>36128.200497126891</v>
      </c>
      <c r="AB67" s="3">
        <f>求节点(节奏总纲!G$4:G$163,U$5:U$164,$X67)*6</f>
        <v>38308.718075291305</v>
      </c>
      <c r="AC67" s="3">
        <f>求节点(节奏总纲!H$4:H$163,V$5:V$164,$X67)*6</f>
        <v>42135.590051389052</v>
      </c>
      <c r="AG67" s="3">
        <v>63</v>
      </c>
      <c r="AH67" s="14">
        <v>1</v>
      </c>
      <c r="AI67" s="14">
        <v>1.2861753722750808</v>
      </c>
      <c r="AJ67" s="14">
        <v>1.8208910209402425</v>
      </c>
      <c r="AK67" s="14">
        <v>2.9779307292083494</v>
      </c>
      <c r="AL67" s="14">
        <v>6.2154414876913044</v>
      </c>
      <c r="AM67" s="14">
        <f t="shared" si="0"/>
        <v>152.65639474815407</v>
      </c>
      <c r="AR67" s="8">
        <v>63</v>
      </c>
      <c r="AS67" s="9">
        <v>219.44625525506754</v>
      </c>
      <c r="AT67" s="9">
        <v>218.90984545935083</v>
      </c>
      <c r="AU67" s="9">
        <v>215.7070116011306</v>
      </c>
      <c r="AV67" s="9">
        <v>209.04473953432199</v>
      </c>
      <c r="AW67" s="9">
        <v>198.41903358872102</v>
      </c>
      <c r="AY67" s="8">
        <v>63</v>
      </c>
      <c r="AZ67" s="9">
        <v>1202.9922990597618</v>
      </c>
      <c r="BA67" s="9">
        <v>1212.8189651777257</v>
      </c>
      <c r="BB67" s="9">
        <v>1208.9872084642884</v>
      </c>
      <c r="BC67" s="9">
        <v>1185.7350714615545</v>
      </c>
      <c r="BD67" s="9">
        <v>1139.4667791694767</v>
      </c>
      <c r="BF67" s="8">
        <v>63</v>
      </c>
      <c r="BG67" s="8">
        <f>[4]攻城值!AQ67</f>
        <v>0.15427468173538927</v>
      </c>
      <c r="BH67" s="8">
        <f>[4]攻城值!AR67</f>
        <v>0.84572531826461073</v>
      </c>
      <c r="BL67" s="8">
        <v>63</v>
      </c>
      <c r="BM67" s="10">
        <f>'[1]功能-战损相关'!H73</f>
        <v>0.17499999999999999</v>
      </c>
      <c r="BN67" s="10">
        <f>'[1]功能-战损相关'!I73</f>
        <v>0.17499999999999999</v>
      </c>
      <c r="BO67" s="10">
        <f>'[1]功能-战损相关'!J73</f>
        <v>0.17499999999999999</v>
      </c>
      <c r="BP67" s="10">
        <f>'[1]功能-战损相关'!K73</f>
        <v>0.17499999999999999</v>
      </c>
      <c r="BQ67" s="10">
        <f>'[1]功能-战损相关'!L73</f>
        <v>0.17499999999999999</v>
      </c>
      <c r="BR67" s="10">
        <f>'[1]功能-战损相关'!M73</f>
        <v>0.125</v>
      </c>
      <c r="BS67" s="10">
        <f>'[1]功能-战损相关'!N73</f>
        <v>0.125</v>
      </c>
      <c r="BT67" s="10">
        <f>'[1]功能-战损相关'!O73</f>
        <v>0.125</v>
      </c>
      <c r="BU67" s="10">
        <f>'[1]功能-战损相关'!P73</f>
        <v>0.125</v>
      </c>
      <c r="BV67" s="10">
        <f>'[1]功能-战损相关'!Q73</f>
        <v>0.125</v>
      </c>
      <c r="BX67" s="8">
        <v>63</v>
      </c>
      <c r="BY67" s="10">
        <f>求节点($BL$5:$BL$364,BM$5:BM$364,节奏总纲!R66)</f>
        <v>0.17499999999999999</v>
      </c>
      <c r="BZ67" s="10">
        <f>求节点($BL$5:$BL$364,BN$5:BN$364,节奏总纲!S66)</f>
        <v>0.17499999999999999</v>
      </c>
      <c r="CA67" s="10">
        <f>求节点($BL$5:$BL$364,BO$5:BO$364,节奏总纲!T66)</f>
        <v>0.17499999999999999</v>
      </c>
      <c r="CB67" s="10">
        <f>求节点($BL$5:$BL$364,BP$5:BP$364,节奏总纲!U66)</f>
        <v>0.17499999999999999</v>
      </c>
      <c r="CC67" s="10">
        <f>求节点($BL$5:$BL$364,BQ$5:BQ$364,节奏总纲!V66)</f>
        <v>0.17499999999999999</v>
      </c>
      <c r="CD67" s="10">
        <f>求节点($BL$5:$BL$364,BR$5:BR$364,节奏总纲!R66)</f>
        <v>0.125</v>
      </c>
      <c r="CE67" s="10">
        <f>求节点($BL$5:$BL$364,BS$5:BS$364,节奏总纲!S66)</f>
        <v>0.125</v>
      </c>
      <c r="CF67" s="10">
        <f>求节点($BL$5:$BL$364,BT$5:BT$364,节奏总纲!T66)</f>
        <v>0.125</v>
      </c>
      <c r="CG67" s="10">
        <f>求节点($BL$5:$BL$364,BU$5:BU$364,节奏总纲!U66)</f>
        <v>0.125</v>
      </c>
      <c r="CH67" s="10">
        <f>求节点($BL$5:$BL$364,BV$5:BV$364,节奏总纲!V66)</f>
        <v>0.125</v>
      </c>
      <c r="CV67" s="3">
        <f>[2]兵营招募!S101</f>
        <v>64</v>
      </c>
      <c r="CW67" s="3">
        <f>[2]兵营招募!U101</f>
        <v>22000</v>
      </c>
      <c r="DB67" s="3">
        <v>63</v>
      </c>
      <c r="DC67" s="3">
        <f>'[1]功能-实力'!BF67</f>
        <v>3248862</v>
      </c>
      <c r="DD67" s="3">
        <f>'[1]功能-实力'!BG67</f>
        <v>3547368</v>
      </c>
      <c r="DE67" s="3">
        <f>'[1]功能-实力'!BH67</f>
        <v>3920274</v>
      </c>
      <c r="DF67" s="3">
        <f>'[1]功能-实力'!BI67</f>
        <v>4755456</v>
      </c>
      <c r="DG67" s="3">
        <f>'[1]功能-实力'!BJ67</f>
        <v>5155530</v>
      </c>
    </row>
    <row r="68" spans="2:111" x14ac:dyDescent="0.2">
      <c r="B68" s="3">
        <v>64</v>
      </c>
      <c r="C68" s="3">
        <f>[1]服务器生态!W85</f>
        <v>247.40822412000006</v>
      </c>
      <c r="D68" s="3">
        <f>[1]服务器生态!X85</f>
        <v>223.07143755934285</v>
      </c>
      <c r="E68" s="3">
        <f>[1]服务器生态!Y85</f>
        <v>18.800815973990403</v>
      </c>
      <c r="F68" s="3">
        <f>[1]服务器生态!Z85</f>
        <v>3.1833260800000005</v>
      </c>
      <c r="G68" s="3">
        <f>[1]服务器生态!AA85</f>
        <v>0.8695295999999999</v>
      </c>
      <c r="H68" s="3">
        <f>[1]服务器生态!AC85</f>
        <v>0.50150315700000014</v>
      </c>
      <c r="I68" s="3">
        <f>[1]服务器生态!AD85</f>
        <v>0.45217183289055984</v>
      </c>
      <c r="J68" s="3">
        <f>[1]服务器生态!AE85</f>
        <v>3.8109762109440004E-2</v>
      </c>
      <c r="K68" s="3">
        <f>[1]服务器生态!AF85</f>
        <v>6.4526880000000016E-3</v>
      </c>
      <c r="L68" s="3">
        <f>[1]服务器生态!AG85</f>
        <v>1.7625599999999998E-3</v>
      </c>
      <c r="M68" s="3">
        <f>[3]基础信息!M67</f>
        <v>96.562770562770567</v>
      </c>
      <c r="Q68" s="3">
        <v>64</v>
      </c>
      <c r="R68" s="3">
        <f>[4]带兵数!D67</f>
        <v>5851.6594496836879</v>
      </c>
      <c r="S68" s="3">
        <f>[4]带兵数!E67</f>
        <v>5905.3752318195029</v>
      </c>
      <c r="T68" s="3">
        <f>[4]带兵数!F67</f>
        <v>5966.6680815597847</v>
      </c>
      <c r="U68" s="3">
        <f>[4]带兵数!G67</f>
        <v>6031.9769456836293</v>
      </c>
      <c r="V68" s="3">
        <f>[4]带兵数!H67</f>
        <v>6104.2673018124933</v>
      </c>
      <c r="X68" s="3">
        <v>64</v>
      </c>
      <c r="Y68" s="3">
        <f>求节点(节奏总纲!D$4:D$163,R$5:R$164,$X68)*6</f>
        <v>33593.308623795514</v>
      </c>
      <c r="Z68" s="3">
        <f>求节点(节奏总纲!E$4:E$163,S$5:S$164,$X68)*6</f>
        <v>34725.805325346068</v>
      </c>
      <c r="AA68" s="3">
        <f>求节点(节奏总纲!F$4:F$163,T$5:T$164,$X68)*6</f>
        <v>36218.085746779259</v>
      </c>
      <c r="AB68" s="3">
        <f>求节点(节奏总纲!G$4:G$163,U$5:U$164,$X68)*6</f>
        <v>38397.689060349636</v>
      </c>
      <c r="AC68" s="3">
        <f>求节点(节奏总纲!H$4:H$163,V$5:V$164,$X68)*6</f>
        <v>42228.785954844192</v>
      </c>
      <c r="AG68" s="3">
        <v>64</v>
      </c>
      <c r="AH68" s="14">
        <v>1</v>
      </c>
      <c r="AI68" s="14">
        <v>1.2861168938305909</v>
      </c>
      <c r="AJ68" s="14">
        <v>1.8145737000589048</v>
      </c>
      <c r="AK68" s="14">
        <v>2.972866359673235</v>
      </c>
      <c r="AL68" s="14">
        <v>6.201396800719853</v>
      </c>
      <c r="AM68" s="14">
        <f t="shared" si="0"/>
        <v>153.03511869906563</v>
      </c>
      <c r="AR68" s="8">
        <v>64</v>
      </c>
      <c r="AS68" s="9">
        <v>222.57191683652047</v>
      </c>
      <c r="AT68" s="9">
        <v>222.93756088208261</v>
      </c>
      <c r="AU68" s="9">
        <v>220.06245100925631</v>
      </c>
      <c r="AV68" s="9">
        <v>214.19934341671248</v>
      </c>
      <c r="AW68" s="9">
        <v>202.0155598695587</v>
      </c>
      <c r="AY68" s="8">
        <v>64</v>
      </c>
      <c r="AZ68" s="9">
        <v>1215.7683255957272</v>
      </c>
      <c r="BA68" s="9">
        <v>1230.5085645086474</v>
      </c>
      <c r="BB68" s="9">
        <v>1228.6526459438076</v>
      </c>
      <c r="BC68" s="9">
        <v>1210.1662894474518</v>
      </c>
      <c r="BD68" s="9">
        <v>1155.4139119700951</v>
      </c>
      <c r="BF68" s="8">
        <v>64</v>
      </c>
      <c r="BG68" s="8">
        <f>[4]攻城值!AQ68</f>
        <v>0.15474218844085816</v>
      </c>
      <c r="BH68" s="8">
        <f>[4]攻城值!AR68</f>
        <v>0.84525781155914192</v>
      </c>
      <c r="BL68" s="8">
        <v>64</v>
      </c>
      <c r="BM68" s="10">
        <f>'[1]功能-战损相关'!H74</f>
        <v>0.17499999999999999</v>
      </c>
      <c r="BN68" s="10">
        <f>'[1]功能-战损相关'!I74</f>
        <v>0.17499999999999999</v>
      </c>
      <c r="BO68" s="10">
        <f>'[1]功能-战损相关'!J74</f>
        <v>0.17499999999999999</v>
      </c>
      <c r="BP68" s="10">
        <f>'[1]功能-战损相关'!K74</f>
        <v>0.17499999999999999</v>
      </c>
      <c r="BQ68" s="10">
        <f>'[1]功能-战损相关'!L74</f>
        <v>0.17499999999999999</v>
      </c>
      <c r="BR68" s="10">
        <f>'[1]功能-战损相关'!M74</f>
        <v>0.125</v>
      </c>
      <c r="BS68" s="10">
        <f>'[1]功能-战损相关'!N74</f>
        <v>0.125</v>
      </c>
      <c r="BT68" s="10">
        <f>'[1]功能-战损相关'!O74</f>
        <v>0.125</v>
      </c>
      <c r="BU68" s="10">
        <f>'[1]功能-战损相关'!P74</f>
        <v>0.125</v>
      </c>
      <c r="BV68" s="10">
        <f>'[1]功能-战损相关'!Q74</f>
        <v>0.125</v>
      </c>
      <c r="BX68" s="8">
        <v>64</v>
      </c>
      <c r="BY68" s="10">
        <f>求节点($BL$5:$BL$364,BM$5:BM$364,节奏总纲!R67)</f>
        <v>0.17499999999999999</v>
      </c>
      <c r="BZ68" s="10">
        <f>求节点($BL$5:$BL$364,BN$5:BN$364,节奏总纲!S67)</f>
        <v>0.17499999999999999</v>
      </c>
      <c r="CA68" s="10">
        <f>求节点($BL$5:$BL$364,BO$5:BO$364,节奏总纲!T67)</f>
        <v>0.17499999999999999</v>
      </c>
      <c r="CB68" s="10">
        <f>求节点($BL$5:$BL$364,BP$5:BP$364,节奏总纲!U67)</f>
        <v>0.17499999999999999</v>
      </c>
      <c r="CC68" s="10">
        <f>求节点($BL$5:$BL$364,BQ$5:BQ$364,节奏总纲!V67)</f>
        <v>0.17499999999999999</v>
      </c>
      <c r="CD68" s="10">
        <f>求节点($BL$5:$BL$364,BR$5:BR$364,节奏总纲!R67)</f>
        <v>0.125</v>
      </c>
      <c r="CE68" s="10">
        <f>求节点($BL$5:$BL$364,BS$5:BS$364,节奏总纲!S67)</f>
        <v>0.125</v>
      </c>
      <c r="CF68" s="10">
        <f>求节点($BL$5:$BL$364,BT$5:BT$364,节奏总纲!T67)</f>
        <v>0.125</v>
      </c>
      <c r="CG68" s="10">
        <f>求节点($BL$5:$BL$364,BU$5:BU$364,节奏总纲!U67)</f>
        <v>0.125</v>
      </c>
      <c r="CH68" s="10">
        <f>求节点($BL$5:$BL$364,BV$5:BV$364,节奏总纲!V67)</f>
        <v>0.125</v>
      </c>
      <c r="CV68" s="3">
        <f>[2]兵营招募!S102</f>
        <v>65</v>
      </c>
      <c r="CW68" s="3">
        <f>[2]兵营招募!U102</f>
        <v>22000</v>
      </c>
      <c r="DB68" s="3">
        <v>64</v>
      </c>
      <c r="DC68" s="3">
        <f>'[1]功能-实力'!BF68</f>
        <v>3461508</v>
      </c>
      <c r="DD68" s="3">
        <f>'[1]功能-实力'!BG68</f>
        <v>3809646</v>
      </c>
      <c r="DE68" s="3">
        <f>'[1]功能-实力'!BH68</f>
        <v>4220718</v>
      </c>
      <c r="DF68" s="3">
        <f>'[1]功能-实力'!BI68</f>
        <v>5110422</v>
      </c>
      <c r="DG68" s="3">
        <f>'[1]功能-实力'!BJ68</f>
        <v>5513706</v>
      </c>
    </row>
    <row r="69" spans="2:111" x14ac:dyDescent="0.2">
      <c r="B69" s="3">
        <v>65</v>
      </c>
      <c r="C69" s="3">
        <f>[1]服务器生态!W86</f>
        <v>246.1586734687501</v>
      </c>
      <c r="D69" s="3">
        <f>[1]服务器生态!X86</f>
        <v>222.7100790441566</v>
      </c>
      <c r="E69" s="3">
        <f>[1]服务器生态!Y86</f>
        <v>18.746649653760002</v>
      </c>
      <c r="F69" s="3">
        <f>[1]服务器生态!Z86</f>
        <v>3.1804245000000009</v>
      </c>
      <c r="G69" s="3">
        <f>[1]服务器生态!AA86</f>
        <v>0.87083999999999984</v>
      </c>
      <c r="H69" s="3">
        <f>[1]服务器生态!AC86</f>
        <v>0.50066170875000016</v>
      </c>
      <c r="I69" s="3">
        <f>[1]服务器生态!AD86</f>
        <v>0.45296965229319985</v>
      </c>
      <c r="J69" s="3">
        <f>[1]服务器生态!AE86</f>
        <v>3.8128778956800002E-2</v>
      </c>
      <c r="K69" s="3">
        <f>[1]服务器生态!AF86</f>
        <v>6.4686600000000019E-3</v>
      </c>
      <c r="L69" s="3">
        <f>[1]服务器生态!AG86</f>
        <v>1.7711999999999997E-3</v>
      </c>
      <c r="M69" s="3">
        <f>[3]基础信息!M68</f>
        <v>96.779220779220779</v>
      </c>
      <c r="Q69" s="3">
        <v>65</v>
      </c>
      <c r="R69" s="3">
        <f>[4]带兵数!D68</f>
        <v>5918.1858261446177</v>
      </c>
      <c r="S69" s="3">
        <f>[4]带兵数!E68</f>
        <v>5973.0182618345607</v>
      </c>
      <c r="T69" s="3">
        <f>[4]带兵数!F68</f>
        <v>6033.4433483033172</v>
      </c>
      <c r="U69" s="3">
        <f>[4]带兵数!G68</f>
        <v>6100.5747752571242</v>
      </c>
      <c r="V69" s="3">
        <f>[4]带兵数!H68</f>
        <v>6168.889626402015</v>
      </c>
      <c r="X69" s="3">
        <v>65</v>
      </c>
      <c r="Y69" s="3">
        <f>求节点(节奏总纲!D$4:D$163,R$5:R$164,$X69)*6</f>
        <v>33678.569298485752</v>
      </c>
      <c r="Z69" s="3">
        <f>求节点(节奏总纲!E$4:E$163,S$5:S$164,$X69)*6</f>
        <v>34814.867477594962</v>
      </c>
      <c r="AA69" s="3">
        <f>求节点(节奏总纲!F$4:F$163,T$5:T$164,$X69)*6</f>
        <v>36306.313054716782</v>
      </c>
      <c r="AB69" s="3">
        <f>求节点(节奏总纲!G$4:G$163,U$5:U$164,$X69)*6</f>
        <v>38486.660045407974</v>
      </c>
      <c r="AC69" s="3">
        <f>求节点(节奏总纲!H$4:H$163,V$5:V$164,$X69)*6</f>
        <v>42316.536649609494</v>
      </c>
      <c r="AG69" s="3">
        <v>65</v>
      </c>
      <c r="AH69" s="14">
        <v>1</v>
      </c>
      <c r="AI69" s="14">
        <v>1.2860608894288239</v>
      </c>
      <c r="AJ69" s="14">
        <v>1.8085236455504847</v>
      </c>
      <c r="AK69" s="14">
        <v>2.9688093987201265</v>
      </c>
      <c r="AL69" s="14">
        <v>6.188544079930371</v>
      </c>
      <c r="AM69" s="14">
        <f t="shared" si="0"/>
        <v>153.42246478528313</v>
      </c>
      <c r="AR69" s="8">
        <v>65</v>
      </c>
      <c r="AS69" s="9">
        <v>225.69717662510095</v>
      </c>
      <c r="AT69" s="9">
        <v>226.08655529960853</v>
      </c>
      <c r="AU69" s="9">
        <v>224.44111244996748</v>
      </c>
      <c r="AV69" s="9">
        <v>219.45488547925592</v>
      </c>
      <c r="AW69" s="9">
        <v>205.57500910882942</v>
      </c>
      <c r="AY69" s="8">
        <v>65</v>
      </c>
      <c r="AZ69" s="9">
        <v>1228.5447992372467</v>
      </c>
      <c r="BA69" s="9">
        <v>1243.2470651430563</v>
      </c>
      <c r="BB69" s="9">
        <v>1248.3962702939277</v>
      </c>
      <c r="BC69" s="9">
        <v>1235.0730302450252</v>
      </c>
      <c r="BD69" s="9">
        <v>1171.1171654855061</v>
      </c>
      <c r="BF69" s="8">
        <v>65</v>
      </c>
      <c r="BG69" s="8">
        <f>[4]攻城值!AQ69</f>
        <v>0.15519918993623144</v>
      </c>
      <c r="BH69" s="8">
        <f>[4]攻城值!AR69</f>
        <v>0.84480081006376861</v>
      </c>
      <c r="BL69" s="8">
        <v>65</v>
      </c>
      <c r="BM69" s="10">
        <f>'[1]功能-战损相关'!H75</f>
        <v>0.17499999999999999</v>
      </c>
      <c r="BN69" s="10">
        <f>'[1]功能-战损相关'!I75</f>
        <v>0.17499999999999999</v>
      </c>
      <c r="BO69" s="10">
        <f>'[1]功能-战损相关'!J75</f>
        <v>0.17499999999999999</v>
      </c>
      <c r="BP69" s="10">
        <f>'[1]功能-战损相关'!K75</f>
        <v>0.17499999999999999</v>
      </c>
      <c r="BQ69" s="10">
        <f>'[1]功能-战损相关'!L75</f>
        <v>0.17499999999999999</v>
      </c>
      <c r="BR69" s="10">
        <f>'[1]功能-战损相关'!M75</f>
        <v>0.125</v>
      </c>
      <c r="BS69" s="10">
        <f>'[1]功能-战损相关'!N75</f>
        <v>0.125</v>
      </c>
      <c r="BT69" s="10">
        <f>'[1]功能-战损相关'!O75</f>
        <v>0.125</v>
      </c>
      <c r="BU69" s="10">
        <f>'[1]功能-战损相关'!P75</f>
        <v>0.125</v>
      </c>
      <c r="BV69" s="10">
        <f>'[1]功能-战损相关'!Q75</f>
        <v>0.125</v>
      </c>
      <c r="BX69" s="8">
        <v>65</v>
      </c>
      <c r="BY69" s="10">
        <f>求节点($BL$5:$BL$364,BM$5:BM$364,节奏总纲!R68)</f>
        <v>0.17499999999999999</v>
      </c>
      <c r="BZ69" s="10">
        <f>求节点($BL$5:$BL$364,BN$5:BN$364,节奏总纲!S68)</f>
        <v>0.17499999999999999</v>
      </c>
      <c r="CA69" s="10">
        <f>求节点($BL$5:$BL$364,BO$5:BO$364,节奏总纲!T68)</f>
        <v>0.17499999999999999</v>
      </c>
      <c r="CB69" s="10">
        <f>求节点($BL$5:$BL$364,BP$5:BP$364,节奏总纲!U68)</f>
        <v>0.17499999999999999</v>
      </c>
      <c r="CC69" s="10">
        <f>求节点($BL$5:$BL$364,BQ$5:BQ$364,节奏总纲!V68)</f>
        <v>0.17499999999999999</v>
      </c>
      <c r="CD69" s="10">
        <f>求节点($BL$5:$BL$364,BR$5:BR$364,节奏总纲!R68)</f>
        <v>0.125</v>
      </c>
      <c r="CE69" s="10">
        <f>求节点($BL$5:$BL$364,BS$5:BS$364,节奏总纲!S68)</f>
        <v>0.125</v>
      </c>
      <c r="CF69" s="10">
        <f>求节点($BL$5:$BL$364,BT$5:BT$364,节奏总纲!T68)</f>
        <v>0.125</v>
      </c>
      <c r="CG69" s="10">
        <f>求节点($BL$5:$BL$364,BU$5:BU$364,节奏总纲!U68)</f>
        <v>0.125</v>
      </c>
      <c r="CH69" s="10">
        <f>求节点($BL$5:$BL$364,BV$5:BV$364,节奏总纲!V68)</f>
        <v>0.125</v>
      </c>
      <c r="CV69" s="3">
        <f>[2]兵营招募!S103</f>
        <v>66</v>
      </c>
      <c r="CW69" s="3">
        <f>[2]兵营招募!U103</f>
        <v>23000</v>
      </c>
      <c r="DB69" s="3">
        <v>65</v>
      </c>
      <c r="DC69" s="3">
        <f>'[1]功能-实力'!BF69</f>
        <v>3685164</v>
      </c>
      <c r="DD69" s="3">
        <f>'[1]功能-实力'!BG69</f>
        <v>4088886</v>
      </c>
      <c r="DE69" s="3">
        <f>'[1]功能-实力'!BH69</f>
        <v>4542276</v>
      </c>
      <c r="DF69" s="3">
        <f>'[1]功能-实力'!BI69</f>
        <v>5477730</v>
      </c>
      <c r="DG69" s="3">
        <f>'[1]功能-实力'!BJ69</f>
        <v>5880936</v>
      </c>
    </row>
    <row r="70" spans="2:111" x14ac:dyDescent="0.2">
      <c r="B70" s="3">
        <v>66</v>
      </c>
      <c r="C70" s="3">
        <f>[1]服务器生态!W87</f>
        <v>244.91192764500008</v>
      </c>
      <c r="D70" s="3">
        <f>[1]服务器生态!X87</f>
        <v>222.34606113096154</v>
      </c>
      <c r="E70" s="3">
        <f>[1]服务器生态!Y87</f>
        <v>18.692419944038399</v>
      </c>
      <c r="F70" s="3">
        <f>[1]服务器生态!Z87</f>
        <v>3.1774696800000006</v>
      </c>
      <c r="G70" s="3">
        <f>[1]服务器生态!AA87</f>
        <v>0.87212159999999983</v>
      </c>
      <c r="H70" s="3">
        <f>[1]服务器生态!AC87</f>
        <v>0.49982026050000017</v>
      </c>
      <c r="I70" s="3">
        <f>[1]服务器生态!AD87</f>
        <v>0.45376747169583986</v>
      </c>
      <c r="J70" s="3">
        <f>[1]服务器生态!AE87</f>
        <v>3.8147795804160001E-2</v>
      </c>
      <c r="K70" s="3">
        <f>[1]服务器生态!AF87</f>
        <v>6.4846320000000015E-3</v>
      </c>
      <c r="L70" s="3">
        <f>[1]服务器生态!AG87</f>
        <v>1.7798399999999998E-3</v>
      </c>
      <c r="M70" s="3">
        <f>[3]基础信息!M69</f>
        <v>96.995670995670991</v>
      </c>
      <c r="Q70" s="3">
        <v>66</v>
      </c>
      <c r="R70" s="3">
        <f>[4]带兵数!D69</f>
        <v>5985.3500482504596</v>
      </c>
      <c r="S70" s="3">
        <f>[4]带兵数!E69</f>
        <v>6039.9957868613874</v>
      </c>
      <c r="T70" s="3">
        <f>[4]带兵数!F69</f>
        <v>6102.3795989405535</v>
      </c>
      <c r="U70" s="3">
        <f>[4]带兵数!G69</f>
        <v>6164.2486428831089</v>
      </c>
      <c r="V70" s="3">
        <f>[4]带兵数!H69</f>
        <v>6235.0881200683125</v>
      </c>
      <c r="X70" s="3">
        <v>66</v>
      </c>
      <c r="Y70" s="3">
        <f>求节点(节奏总纲!D$4:D$163,R$5:R$164,$X70)*6</f>
        <v>33763.829973175983</v>
      </c>
      <c r="Z70" s="3">
        <f>求节点(节奏总纲!E$4:E$163,S$5:S$164,$X70)*6</f>
        <v>34903.929629843857</v>
      </c>
      <c r="AA70" s="3">
        <f>求节点(节奏总纲!F$4:F$163,T$5:T$164,$X70)*6</f>
        <v>36394.540362654305</v>
      </c>
      <c r="AB70" s="3">
        <f>求节点(节奏总纲!G$4:G$163,U$5:U$164,$X70)*6</f>
        <v>38575.405874868527</v>
      </c>
      <c r="AC70" s="3">
        <f>求节点(节奏总纲!H$4:H$163,V$5:V$164,$X70)*6</f>
        <v>42404.287344374796</v>
      </c>
      <c r="AG70" s="3">
        <v>66</v>
      </c>
      <c r="AH70" s="14">
        <v>1</v>
      </c>
      <c r="AI70" s="14">
        <v>1.286007205318469</v>
      </c>
      <c r="AJ70" s="14">
        <v>1.8027242479383034</v>
      </c>
      <c r="AK70" s="14">
        <v>2.9649205197635107</v>
      </c>
      <c r="AL70" s="14">
        <v>6.1762238540294598</v>
      </c>
      <c r="AM70" s="14">
        <f t="shared" ref="AM70:AM122" si="1">AH70*H70*$M70*AH$2+AI70*I70*$M70*AI$2+AJ70*J70*$M70*AJ$2+AK70*K70*$M70*AK$2+AL70*L70*$M70*AL$2</f>
        <v>153.81504013347129</v>
      </c>
      <c r="AR70" s="8">
        <v>66</v>
      </c>
      <c r="AS70" s="9">
        <v>228.86924388863832</v>
      </c>
      <c r="AT70" s="9">
        <v>229.28440842666731</v>
      </c>
      <c r="AU70" s="9">
        <v>229.0408923361272</v>
      </c>
      <c r="AV70" s="9">
        <v>224.18686608794366</v>
      </c>
      <c r="AW70" s="9">
        <v>209.27643220682307</v>
      </c>
      <c r="AY70" s="8">
        <v>66</v>
      </c>
      <c r="AZ70" s="9">
        <v>1241.3081029911609</v>
      </c>
      <c r="BA70" s="9">
        <v>1256.1147782326068</v>
      </c>
      <c r="BB70" s="9">
        <v>1268.9694497767082</v>
      </c>
      <c r="BC70" s="9">
        <v>1256.5363771039124</v>
      </c>
      <c r="BD70" s="9">
        <v>1187.0903497876843</v>
      </c>
      <c r="BF70" s="8">
        <v>66</v>
      </c>
      <c r="BG70" s="8">
        <f>[4]攻城值!AQ70</f>
        <v>0.15567458196412445</v>
      </c>
      <c r="BH70" s="8">
        <f>[4]攻城值!AR70</f>
        <v>0.84432541803587546</v>
      </c>
      <c r="BL70" s="8">
        <v>66</v>
      </c>
      <c r="BM70" s="10">
        <f>'[1]功能-战损相关'!H76</f>
        <v>0.17499999999999999</v>
      </c>
      <c r="BN70" s="10">
        <f>'[1]功能-战损相关'!I76</f>
        <v>0.17499999999999999</v>
      </c>
      <c r="BO70" s="10">
        <f>'[1]功能-战损相关'!J76</f>
        <v>0.17499999999999999</v>
      </c>
      <c r="BP70" s="10">
        <f>'[1]功能-战损相关'!K76</f>
        <v>0.17499999999999999</v>
      </c>
      <c r="BQ70" s="10">
        <f>'[1]功能-战损相关'!L76</f>
        <v>0.17499999999999999</v>
      </c>
      <c r="BR70" s="10">
        <f>'[1]功能-战损相关'!M76</f>
        <v>0.125</v>
      </c>
      <c r="BS70" s="10">
        <f>'[1]功能-战损相关'!N76</f>
        <v>0.125</v>
      </c>
      <c r="BT70" s="10">
        <f>'[1]功能-战损相关'!O76</f>
        <v>0.125</v>
      </c>
      <c r="BU70" s="10">
        <f>'[1]功能-战损相关'!P76</f>
        <v>0.125</v>
      </c>
      <c r="BV70" s="10">
        <f>'[1]功能-战损相关'!Q76</f>
        <v>0.125</v>
      </c>
      <c r="BX70" s="8">
        <v>66</v>
      </c>
      <c r="BY70" s="10">
        <f>求节点($BL$5:$BL$364,BM$5:BM$364,节奏总纲!R69)</f>
        <v>0.17499999999999999</v>
      </c>
      <c r="BZ70" s="10">
        <f>求节点($BL$5:$BL$364,BN$5:BN$364,节奏总纲!S69)</f>
        <v>0.17499999999999999</v>
      </c>
      <c r="CA70" s="10">
        <f>求节点($BL$5:$BL$364,BO$5:BO$364,节奏总纲!T69)</f>
        <v>0.17499999999999999</v>
      </c>
      <c r="CB70" s="10">
        <f>求节点($BL$5:$BL$364,BP$5:BP$364,节奏总纲!U69)</f>
        <v>0.17499999999999999</v>
      </c>
      <c r="CC70" s="10">
        <f>求节点($BL$5:$BL$364,BQ$5:BQ$364,节奏总纲!V69)</f>
        <v>0.17499999999999999</v>
      </c>
      <c r="CD70" s="10">
        <f>求节点($BL$5:$BL$364,BR$5:BR$364,节奏总纲!R69)</f>
        <v>0.125</v>
      </c>
      <c r="CE70" s="10">
        <f>求节点($BL$5:$BL$364,BS$5:BS$364,节奏总纲!S69)</f>
        <v>0.125</v>
      </c>
      <c r="CF70" s="10">
        <f>求节点($BL$5:$BL$364,BT$5:BT$364,节奏总纲!T69)</f>
        <v>0.125</v>
      </c>
      <c r="CG70" s="10">
        <f>求节点($BL$5:$BL$364,BU$5:BU$364,节奏总纲!U69)</f>
        <v>0.125</v>
      </c>
      <c r="CH70" s="10">
        <f>求节点($BL$5:$BL$364,BV$5:BV$364,节奏总纲!V69)</f>
        <v>0.125</v>
      </c>
      <c r="CV70" s="3">
        <f>[2]兵营招募!S104</f>
        <v>67</v>
      </c>
      <c r="CW70" s="3">
        <f>[2]兵营招募!U104</f>
        <v>23000</v>
      </c>
      <c r="DB70" s="3">
        <v>66</v>
      </c>
      <c r="DC70" s="3">
        <f>'[1]功能-实力'!BF70</f>
        <v>3897204</v>
      </c>
      <c r="DD70" s="3">
        <f>'[1]功能-实力'!BG70</f>
        <v>4364706</v>
      </c>
      <c r="DE70" s="3">
        <f>'[1]功能-实力'!BH70</f>
        <v>4872480</v>
      </c>
      <c r="DF70" s="3">
        <f>'[1]功能-实力'!BI70</f>
        <v>5848440</v>
      </c>
      <c r="DG70" s="3">
        <f>'[1]功能-实力'!BJ70</f>
        <v>6269262</v>
      </c>
    </row>
    <row r="71" spans="2:111" x14ac:dyDescent="0.2">
      <c r="B71" s="3">
        <v>67</v>
      </c>
      <c r="C71" s="3">
        <f>[1]服务器生态!W88</f>
        <v>243.66798664875006</v>
      </c>
      <c r="D71" s="3">
        <f>[1]服务器生态!X88</f>
        <v>221.97938381975766</v>
      </c>
      <c r="E71" s="3">
        <f>[1]服务器生态!Y88</f>
        <v>18.638126844825603</v>
      </c>
      <c r="F71" s="3">
        <f>[1]服务器生态!Z88</f>
        <v>3.1744616200000007</v>
      </c>
      <c r="G71" s="3">
        <f>[1]服务器生态!AA88</f>
        <v>0.87337439999999977</v>
      </c>
      <c r="H71" s="3">
        <f>[1]服务器生态!AC88</f>
        <v>0.49897881225000013</v>
      </c>
      <c r="I71" s="3">
        <f>[1]服务器生态!AD88</f>
        <v>0.45456529109847987</v>
      </c>
      <c r="J71" s="3">
        <f>[1]服务器生态!AE88</f>
        <v>3.8166812651520006E-2</v>
      </c>
      <c r="K71" s="3">
        <f>[1]服务器生态!AF88</f>
        <v>6.5006040000000018E-3</v>
      </c>
      <c r="L71" s="3">
        <f>[1]服务器生态!AG88</f>
        <v>1.7884799999999996E-3</v>
      </c>
      <c r="M71" s="3">
        <f>[3]基础信息!M70</f>
        <v>97.212121212121218</v>
      </c>
      <c r="Q71" s="3">
        <v>67</v>
      </c>
      <c r="R71" s="3">
        <f>[4]带兵数!D70</f>
        <v>6052.3420039247139</v>
      </c>
      <c r="S71" s="3">
        <f>[4]带兵数!E70</f>
        <v>6107.8836653495255</v>
      </c>
      <c r="T71" s="3">
        <f>[4]带兵数!F70</f>
        <v>6166.6722334610458</v>
      </c>
      <c r="U71" s="3">
        <f>[4]带兵数!G70</f>
        <v>6230.8845309680837</v>
      </c>
      <c r="V71" s="3">
        <f>[4]带兵数!H70</f>
        <v>6300.4888716037349</v>
      </c>
      <c r="X71" s="3">
        <v>67</v>
      </c>
      <c r="Y71" s="3">
        <f>求节点(节奏总纲!D$4:D$163,R$5:R$164,$X71)*6</f>
        <v>33849.090647866222</v>
      </c>
      <c r="Z71" s="3">
        <f>求节点(节奏总纲!E$4:E$163,S$5:S$164,$X71)*6</f>
        <v>34992.991782092751</v>
      </c>
      <c r="AA71" s="3">
        <f>求节点(节奏总纲!F$4:F$163,T$5:T$164,$X71)*6</f>
        <v>36482.767670591827</v>
      </c>
      <c r="AB71" s="3">
        <f>求节点(节奏总纲!G$4:G$163,U$5:U$164,$X71)*6</f>
        <v>38661.346501948676</v>
      </c>
      <c r="AC71" s="3">
        <f>求节点(节奏总纲!H$4:H$163,V$5:V$164,$X71)*6</f>
        <v>42492.038039140105</v>
      </c>
      <c r="AG71" s="3">
        <v>67</v>
      </c>
      <c r="AH71" s="14">
        <v>1</v>
      </c>
      <c r="AI71" s="14">
        <v>1.285741591992956</v>
      </c>
      <c r="AJ71" s="14">
        <v>1.7982191697000718</v>
      </c>
      <c r="AK71" s="14">
        <v>2.9611894892085209</v>
      </c>
      <c r="AL71" s="14">
        <v>6.1644037023113203</v>
      </c>
      <c r="AM71" s="14">
        <f t="shared" si="1"/>
        <v>154.21605955061094</v>
      </c>
      <c r="AR71" s="8">
        <v>67</v>
      </c>
      <c r="AS71" s="9">
        <v>243.74815063124504</v>
      </c>
      <c r="AT71" s="9">
        <v>244.35563334588417</v>
      </c>
      <c r="AU71" s="9">
        <v>245.41675817456851</v>
      </c>
      <c r="AV71" s="9">
        <v>241.18273201351371</v>
      </c>
      <c r="AW71" s="9">
        <v>226.71224189575815</v>
      </c>
      <c r="AY71" s="8">
        <v>67</v>
      </c>
      <c r="AZ71" s="9">
        <v>1317.3210350272686</v>
      </c>
      <c r="BA71" s="9">
        <v>1333.7942695030354</v>
      </c>
      <c r="BB71" s="9">
        <v>1354.4548516111431</v>
      </c>
      <c r="BC71" s="9">
        <v>1346.3226360558488</v>
      </c>
      <c r="BD71" s="9">
        <v>1283.8766104422593</v>
      </c>
      <c r="BF71" s="8">
        <v>67</v>
      </c>
      <c r="BG71" s="8">
        <f>[4]攻城值!AQ71</f>
        <v>0.15614179875597475</v>
      </c>
      <c r="BH71" s="8">
        <f>[4]攻城值!AR71</f>
        <v>0.84385820124402522</v>
      </c>
      <c r="BL71" s="8">
        <v>67</v>
      </c>
      <c r="BM71" s="10">
        <f>'[1]功能-战损相关'!H77</f>
        <v>0.17499999999999999</v>
      </c>
      <c r="BN71" s="10">
        <f>'[1]功能-战损相关'!I77</f>
        <v>0.17499999999999999</v>
      </c>
      <c r="BO71" s="10">
        <f>'[1]功能-战损相关'!J77</f>
        <v>0.17499999999999999</v>
      </c>
      <c r="BP71" s="10">
        <f>'[1]功能-战损相关'!K77</f>
        <v>0.17499999999999999</v>
      </c>
      <c r="BQ71" s="10">
        <f>'[1]功能-战损相关'!L77</f>
        <v>0.17499999999999999</v>
      </c>
      <c r="BR71" s="10">
        <f>'[1]功能-战损相关'!M77</f>
        <v>0.125</v>
      </c>
      <c r="BS71" s="10">
        <f>'[1]功能-战损相关'!N77</f>
        <v>0.125</v>
      </c>
      <c r="BT71" s="10">
        <f>'[1]功能-战损相关'!O77</f>
        <v>0.125</v>
      </c>
      <c r="BU71" s="10">
        <f>'[1]功能-战损相关'!P77</f>
        <v>0.125</v>
      </c>
      <c r="BV71" s="10">
        <f>'[1]功能-战损相关'!Q77</f>
        <v>0.125</v>
      </c>
      <c r="BX71" s="8">
        <v>67</v>
      </c>
      <c r="BY71" s="10">
        <f>求节点($BL$5:$BL$364,BM$5:BM$364,节奏总纲!R70)</f>
        <v>0.17499999999999999</v>
      </c>
      <c r="BZ71" s="10">
        <f>求节点($BL$5:$BL$364,BN$5:BN$364,节奏总纲!S70)</f>
        <v>0.17499999999999999</v>
      </c>
      <c r="CA71" s="10">
        <f>求节点($BL$5:$BL$364,BO$5:BO$364,节奏总纲!T70)</f>
        <v>0.17499999999999999</v>
      </c>
      <c r="CB71" s="10">
        <f>求节点($BL$5:$BL$364,BP$5:BP$364,节奏总纲!U70)</f>
        <v>0.17499999999999999</v>
      </c>
      <c r="CC71" s="10">
        <f>求节点($BL$5:$BL$364,BQ$5:BQ$364,节奏总纲!V70)</f>
        <v>0.17499999999999999</v>
      </c>
      <c r="CD71" s="10">
        <f>求节点($BL$5:$BL$364,BR$5:BR$364,节奏总纲!R70)</f>
        <v>0.125</v>
      </c>
      <c r="CE71" s="10">
        <f>求节点($BL$5:$BL$364,BS$5:BS$364,节奏总纲!S70)</f>
        <v>0.125</v>
      </c>
      <c r="CF71" s="10">
        <f>求节点($BL$5:$BL$364,BT$5:BT$364,节奏总纲!T70)</f>
        <v>0.125</v>
      </c>
      <c r="CG71" s="10">
        <f>求节点($BL$5:$BL$364,BU$5:BU$364,节奏总纲!U70)</f>
        <v>0.125</v>
      </c>
      <c r="CH71" s="10">
        <f>求节点($BL$5:$BL$364,BV$5:BV$364,节奏总纲!V70)</f>
        <v>0.125</v>
      </c>
      <c r="CV71" s="3">
        <f>[2]兵营招募!S105</f>
        <v>68</v>
      </c>
      <c r="CW71" s="3">
        <f>[2]兵营招募!U105</f>
        <v>25000</v>
      </c>
      <c r="DB71" s="3">
        <v>67</v>
      </c>
      <c r="DC71" s="3">
        <f>'[1]功能-实力'!BF71</f>
        <v>4116558</v>
      </c>
      <c r="DD71" s="3">
        <f>'[1]功能-实力'!BG71</f>
        <v>4653282</v>
      </c>
      <c r="DE71" s="3">
        <f>'[1]功能-实力'!BH71</f>
        <v>5214540</v>
      </c>
      <c r="DF71" s="3">
        <f>'[1]功能-实力'!BI71</f>
        <v>6242808</v>
      </c>
      <c r="DG71" s="3">
        <f>'[1]功能-实力'!BJ71</f>
        <v>6685326</v>
      </c>
    </row>
    <row r="72" spans="2:111" x14ac:dyDescent="0.2">
      <c r="B72" s="3">
        <v>68</v>
      </c>
      <c r="C72" s="3">
        <f>[1]服务器生态!W89</f>
        <v>242.42685048000007</v>
      </c>
      <c r="D72" s="3">
        <f>[1]服务器生态!X89</f>
        <v>221.610047110545</v>
      </c>
      <c r="E72" s="3">
        <f>[1]服务器生态!Y89</f>
        <v>18.583770356121605</v>
      </c>
      <c r="F72" s="3">
        <f>[1]服务器生态!Z89</f>
        <v>3.1714003200000014</v>
      </c>
      <c r="G72" s="3">
        <f>[1]服务器生态!AA89</f>
        <v>0.87459839999999989</v>
      </c>
      <c r="H72" s="3">
        <f>[1]服务器生态!AC89</f>
        <v>0.49813736400000014</v>
      </c>
      <c r="I72" s="3">
        <f>[1]服务器生态!AD89</f>
        <v>0.45536311050111983</v>
      </c>
      <c r="J72" s="3">
        <f>[1]服务器生态!AE89</f>
        <v>3.8185829498880004E-2</v>
      </c>
      <c r="K72" s="3">
        <f>[1]服务器生态!AF89</f>
        <v>6.5165760000000022E-3</v>
      </c>
      <c r="L72" s="3">
        <f>[1]服务器生态!AG89</f>
        <v>1.7971199999999997E-3</v>
      </c>
      <c r="M72" s="3">
        <f>[3]基础信息!M71</f>
        <v>97.428571428571431</v>
      </c>
      <c r="Q72" s="3">
        <v>68</v>
      </c>
      <c r="R72" s="3">
        <f>[4]带兵数!D71</f>
        <v>6119.0779383138506</v>
      </c>
      <c r="S72" s="3">
        <f>[4]带兵数!E71</f>
        <v>6173.8919857187802</v>
      </c>
      <c r="T72" s="3">
        <f>[4]带兵数!F71</f>
        <v>6231.3229873395803</v>
      </c>
      <c r="U72" s="3">
        <f>[4]带兵数!G71</f>
        <v>6295.0201830884398</v>
      </c>
      <c r="V72" s="3">
        <f>[4]带兵数!H71</f>
        <v>6365.9720729358742</v>
      </c>
      <c r="X72" s="3">
        <v>68</v>
      </c>
      <c r="Y72" s="3">
        <f>求节点(节奏总纲!D$4:D$163,R$5:R$164,$X72)*6</f>
        <v>33933.4034754229</v>
      </c>
      <c r="Z72" s="3">
        <f>求节点(节奏总纲!E$4:E$163,S$5:S$164,$X72)*6</f>
        <v>35077.574807010133</v>
      </c>
      <c r="AA72" s="3">
        <f>求节点(节奏总纲!F$4:F$163,T$5:T$164,$X72)*6</f>
        <v>36570.99497852935</v>
      </c>
      <c r="AB72" s="3">
        <f>求节点(节奏总纲!G$4:G$163,U$5:U$164,$X72)*6</f>
        <v>38747.287129028817</v>
      </c>
      <c r="AC72" s="3">
        <f>求节点(节奏总纲!H$4:H$163,V$5:V$164,$X72)*6</f>
        <v>42579.788733905407</v>
      </c>
      <c r="AG72" s="3">
        <v>68</v>
      </c>
      <c r="AH72" s="14">
        <v>1</v>
      </c>
      <c r="AI72" s="14">
        <v>1.2851188834070428</v>
      </c>
      <c r="AJ72" s="14">
        <v>1.7951194675181397</v>
      </c>
      <c r="AK72" s="14">
        <v>2.9594070156085723</v>
      </c>
      <c r="AL72" s="14">
        <v>6.1525320722945915</v>
      </c>
      <c r="AM72" s="14">
        <f t="shared" si="1"/>
        <v>154.6229467260687</v>
      </c>
      <c r="AR72" s="8">
        <v>68</v>
      </c>
      <c r="AS72" s="9">
        <v>247.0486494783222</v>
      </c>
      <c r="AT72" s="9">
        <v>247.63948014738773</v>
      </c>
      <c r="AU72" s="9">
        <v>248.65243051100961</v>
      </c>
      <c r="AV72" s="9">
        <v>245.62810408163924</v>
      </c>
      <c r="AW72" s="9">
        <v>231.53696284875605</v>
      </c>
      <c r="AY72" s="8">
        <v>68</v>
      </c>
      <c r="AZ72" s="9">
        <v>1330.5407520104754</v>
      </c>
      <c r="BA72" s="9">
        <v>1346.9026925249284</v>
      </c>
      <c r="BB72" s="9">
        <v>1367.1475709950423</v>
      </c>
      <c r="BC72" s="9">
        <v>1368.4537370791643</v>
      </c>
      <c r="BD72" s="9">
        <v>1309.6390385111661</v>
      </c>
      <c r="BF72" s="8">
        <v>68</v>
      </c>
      <c r="BG72" s="8">
        <f>[4]攻城值!AQ72</f>
        <v>0.15659882682095749</v>
      </c>
      <c r="BH72" s="8">
        <f>[4]攻城值!AR72</f>
        <v>0.8434011731790424</v>
      </c>
      <c r="BL72" s="8">
        <v>68</v>
      </c>
      <c r="BM72" s="10">
        <f>'[1]功能-战损相关'!H78</f>
        <v>0.17499999999999999</v>
      </c>
      <c r="BN72" s="10">
        <f>'[1]功能-战损相关'!I78</f>
        <v>0.17499999999999999</v>
      </c>
      <c r="BO72" s="10">
        <f>'[1]功能-战损相关'!J78</f>
        <v>0.17499999999999999</v>
      </c>
      <c r="BP72" s="10">
        <f>'[1]功能-战损相关'!K78</f>
        <v>0.17499999999999999</v>
      </c>
      <c r="BQ72" s="10">
        <f>'[1]功能-战损相关'!L78</f>
        <v>0.17499999999999999</v>
      </c>
      <c r="BR72" s="10">
        <f>'[1]功能-战损相关'!M78</f>
        <v>0.125</v>
      </c>
      <c r="BS72" s="10">
        <f>'[1]功能-战损相关'!N78</f>
        <v>0.125</v>
      </c>
      <c r="BT72" s="10">
        <f>'[1]功能-战损相关'!O78</f>
        <v>0.125</v>
      </c>
      <c r="BU72" s="10">
        <f>'[1]功能-战损相关'!P78</f>
        <v>0.125</v>
      </c>
      <c r="BV72" s="10">
        <f>'[1]功能-战损相关'!Q78</f>
        <v>0.125</v>
      </c>
      <c r="BX72" s="8">
        <v>68</v>
      </c>
      <c r="BY72" s="10">
        <f>求节点($BL$5:$BL$364,BM$5:BM$364,节奏总纲!R71)</f>
        <v>0.17499999999999999</v>
      </c>
      <c r="BZ72" s="10">
        <f>求节点($BL$5:$BL$364,BN$5:BN$364,节奏总纲!S71)</f>
        <v>0.17499999999999999</v>
      </c>
      <c r="CA72" s="10">
        <f>求节点($BL$5:$BL$364,BO$5:BO$364,节奏总纲!T71)</f>
        <v>0.17499999999999999</v>
      </c>
      <c r="CB72" s="10">
        <f>求节点($BL$5:$BL$364,BP$5:BP$364,节奏总纲!U71)</f>
        <v>0.17499999999999999</v>
      </c>
      <c r="CC72" s="10">
        <f>求节点($BL$5:$BL$364,BQ$5:BQ$364,节奏总纲!V71)</f>
        <v>0.17499999999999999</v>
      </c>
      <c r="CD72" s="10">
        <f>求节点($BL$5:$BL$364,BR$5:BR$364,节奏总纲!R71)</f>
        <v>0.125</v>
      </c>
      <c r="CE72" s="10">
        <f>求节点($BL$5:$BL$364,BS$5:BS$364,节奏总纲!S71)</f>
        <v>0.125</v>
      </c>
      <c r="CF72" s="10">
        <f>求节点($BL$5:$BL$364,BT$5:BT$364,节奏总纲!T71)</f>
        <v>0.125</v>
      </c>
      <c r="CG72" s="10">
        <f>求节点($BL$5:$BL$364,BU$5:BU$364,节奏总纲!U71)</f>
        <v>0.125</v>
      </c>
      <c r="CH72" s="10">
        <f>求节点($BL$5:$BL$364,BV$5:BV$364,节奏总纲!V71)</f>
        <v>0.125</v>
      </c>
      <c r="CV72" s="3">
        <f>[2]兵营招募!S106</f>
        <v>69</v>
      </c>
      <c r="CW72" s="3">
        <f>[2]兵营招募!U106</f>
        <v>25000</v>
      </c>
      <c r="DB72" s="3">
        <v>68</v>
      </c>
      <c r="DC72" s="3">
        <f>'[1]功能-实力'!BF72</f>
        <v>4343016</v>
      </c>
      <c r="DD72" s="3">
        <f>'[1]功能-实力'!BG72</f>
        <v>4954650</v>
      </c>
      <c r="DE72" s="3">
        <f>'[1]功能-实力'!BH72</f>
        <v>5571882</v>
      </c>
      <c r="DF72" s="3">
        <f>'[1]功能-实力'!BI72</f>
        <v>6674442</v>
      </c>
      <c r="DG72" s="3">
        <f>'[1]功能-实力'!BJ72</f>
        <v>7132548</v>
      </c>
    </row>
    <row r="73" spans="2:111" x14ac:dyDescent="0.2">
      <c r="B73" s="3">
        <v>69</v>
      </c>
      <c r="C73" s="3">
        <f>[1]服务器生态!W90</f>
        <v>241.18851913875008</v>
      </c>
      <c r="D73" s="3">
        <f>[1]服务器生态!X90</f>
        <v>221.23805100332353</v>
      </c>
      <c r="E73" s="3">
        <f>[1]服务器生态!Y90</f>
        <v>18.5293504779264</v>
      </c>
      <c r="F73" s="3">
        <f>[1]服务器生态!Z90</f>
        <v>3.1682857800000011</v>
      </c>
      <c r="G73" s="3">
        <f>[1]服务器生态!AA90</f>
        <v>0.87579359999999995</v>
      </c>
      <c r="H73" s="3">
        <f>[1]服务器生态!AC90</f>
        <v>0.49729591575000015</v>
      </c>
      <c r="I73" s="3">
        <f>[1]服务器生态!AD90</f>
        <v>0.45616092990375984</v>
      </c>
      <c r="J73" s="3">
        <f>[1]服务器生态!AE90</f>
        <v>3.8204846346240003E-2</v>
      </c>
      <c r="K73" s="3">
        <f>[1]服务器生态!AF90</f>
        <v>6.5325480000000017E-3</v>
      </c>
      <c r="L73" s="3">
        <f>[1]服务器生态!AG90</f>
        <v>1.8057599999999998E-3</v>
      </c>
      <c r="M73" s="3">
        <f>[3]基础信息!M72</f>
        <v>97.645021645021643</v>
      </c>
      <c r="Q73" s="3">
        <v>69</v>
      </c>
      <c r="R73" s="3">
        <f>[4]带兵数!D72</f>
        <v>6186.536882419874</v>
      </c>
      <c r="S73" s="3">
        <f>[4]带兵数!E72</f>
        <v>6239.0086613900839</v>
      </c>
      <c r="T73" s="3">
        <f>[4]带兵数!F72</f>
        <v>6297.7349475328356</v>
      </c>
      <c r="U73" s="3">
        <f>[4]带兵数!G72</f>
        <v>6363.0671141986095</v>
      </c>
      <c r="V73" s="3">
        <f>[4]带兵数!H72</f>
        <v>6430.2363103332473</v>
      </c>
      <c r="X73" s="3">
        <v>69</v>
      </c>
      <c r="Y73" s="3">
        <f>求节点(节奏总纲!D$4:D$163,R$5:R$164,$X73)*6</f>
        <v>34016.332413656186</v>
      </c>
      <c r="Z73" s="3">
        <f>求节点(节奏总纲!E$4:E$163,S$5:S$164,$X73)*6</f>
        <v>35158.184512844389</v>
      </c>
      <c r="AA73" s="3">
        <f>求节点(节奏总纲!F$4:F$163,T$5:T$164,$X73)*6</f>
        <v>36655.198212151285</v>
      </c>
      <c r="AB73" s="3">
        <f>求节点(节奏总纲!G$4:G$163,U$5:U$164,$X73)*6</f>
        <v>38833.227756108972</v>
      </c>
      <c r="AC73" s="3">
        <f>求节点(节奏总纲!H$4:H$163,V$5:V$164,$X73)*6</f>
        <v>42663.870312995299</v>
      </c>
      <c r="AG73" s="3">
        <v>69</v>
      </c>
      <c r="AH73" s="14">
        <v>1</v>
      </c>
      <c r="AI73" s="14">
        <v>1.2843646798802475</v>
      </c>
      <c r="AJ73" s="14">
        <v>1.7919236821102367</v>
      </c>
      <c r="AK73" s="14">
        <v>2.9596498242196949</v>
      </c>
      <c r="AL73" s="14">
        <v>6.1345788550047615</v>
      </c>
      <c r="AM73" s="14">
        <f t="shared" si="1"/>
        <v>155.02049000723687</v>
      </c>
      <c r="AR73" s="8">
        <v>69</v>
      </c>
      <c r="AS73" s="9">
        <v>250.34448191179382</v>
      </c>
      <c r="AT73" s="9">
        <v>250.8992484499237</v>
      </c>
      <c r="AU73" s="9">
        <v>251.96037130878483</v>
      </c>
      <c r="AV73" s="9">
        <v>250.23963022785912</v>
      </c>
      <c r="AW73" s="9">
        <v>236.45747563660512</v>
      </c>
      <c r="AY73" s="8">
        <v>69</v>
      </c>
      <c r="AZ73" s="9">
        <v>1343.7393440513188</v>
      </c>
      <c r="BA73" s="9">
        <v>1359.8356637124605</v>
      </c>
      <c r="BB73" s="9">
        <v>1382.4785678716112</v>
      </c>
      <c r="BC73" s="9">
        <v>1392.7879169189741</v>
      </c>
      <c r="BD73" s="9">
        <v>1335.7068911809454</v>
      </c>
      <c r="BF73" s="8">
        <v>69</v>
      </c>
      <c r="BG73" s="8">
        <f>[4]攻城值!AQ73</f>
        <v>0.15704599584688769</v>
      </c>
      <c r="BH73" s="8">
        <f>[4]攻城值!AR73</f>
        <v>0.84295400415311228</v>
      </c>
      <c r="BL73" s="8">
        <v>69</v>
      </c>
      <c r="BM73" s="10">
        <f>'[1]功能-战损相关'!H79</f>
        <v>0.17499999999999999</v>
      </c>
      <c r="BN73" s="10">
        <f>'[1]功能-战损相关'!I79</f>
        <v>0.17499999999999999</v>
      </c>
      <c r="BO73" s="10">
        <f>'[1]功能-战损相关'!J79</f>
        <v>0.17499999999999999</v>
      </c>
      <c r="BP73" s="10">
        <f>'[1]功能-战损相关'!K79</f>
        <v>0.17499999999999999</v>
      </c>
      <c r="BQ73" s="10">
        <f>'[1]功能-战损相关'!L79</f>
        <v>0.17499999999999999</v>
      </c>
      <c r="BR73" s="10">
        <f>'[1]功能-战损相关'!M79</f>
        <v>0.125</v>
      </c>
      <c r="BS73" s="10">
        <f>'[1]功能-战损相关'!N79</f>
        <v>0.125</v>
      </c>
      <c r="BT73" s="10">
        <f>'[1]功能-战损相关'!O79</f>
        <v>0.125</v>
      </c>
      <c r="BU73" s="10">
        <f>'[1]功能-战损相关'!P79</f>
        <v>0.125</v>
      </c>
      <c r="BV73" s="10">
        <f>'[1]功能-战损相关'!Q79</f>
        <v>0.125</v>
      </c>
      <c r="BX73" s="8">
        <v>69</v>
      </c>
      <c r="BY73" s="10">
        <f>求节点($BL$5:$BL$364,BM$5:BM$364,节奏总纲!R72)</f>
        <v>0.17499999999999999</v>
      </c>
      <c r="BZ73" s="10">
        <f>求节点($BL$5:$BL$364,BN$5:BN$364,节奏总纲!S72)</f>
        <v>0.17499999999999999</v>
      </c>
      <c r="CA73" s="10">
        <f>求节点($BL$5:$BL$364,BO$5:BO$364,节奏总纲!T72)</f>
        <v>0.17499999999999999</v>
      </c>
      <c r="CB73" s="10">
        <f>求节点($BL$5:$BL$364,BP$5:BP$364,节奏总纲!U72)</f>
        <v>0.17499999999999999</v>
      </c>
      <c r="CC73" s="10">
        <f>求节点($BL$5:$BL$364,BQ$5:BQ$364,节奏总纲!V72)</f>
        <v>0.17499999999999999</v>
      </c>
      <c r="CD73" s="10">
        <f>求节点($BL$5:$BL$364,BR$5:BR$364,节奏总纲!R72)</f>
        <v>0.125</v>
      </c>
      <c r="CE73" s="10">
        <f>求节点($BL$5:$BL$364,BS$5:BS$364,节奏总纲!S72)</f>
        <v>0.125</v>
      </c>
      <c r="CF73" s="10">
        <f>求节点($BL$5:$BL$364,BT$5:BT$364,节奏总纲!T72)</f>
        <v>0.125</v>
      </c>
      <c r="CG73" s="10">
        <f>求节点($BL$5:$BL$364,BU$5:BU$364,节奏总纲!U72)</f>
        <v>0.125</v>
      </c>
      <c r="CH73" s="10">
        <f>求节点($BL$5:$BL$364,BV$5:BV$364,节奏总纲!V72)</f>
        <v>0.125</v>
      </c>
      <c r="CV73" s="3">
        <f>[2]兵营招募!S107</f>
        <v>70</v>
      </c>
      <c r="CW73" s="3">
        <f>[2]兵营招募!U107</f>
        <v>25000</v>
      </c>
      <c r="DB73" s="3">
        <v>69</v>
      </c>
      <c r="DC73" s="3">
        <f>'[1]功能-实力'!BF73</f>
        <v>4578750</v>
      </c>
      <c r="DD73" s="3">
        <f>'[1]功能-实力'!BG73</f>
        <v>5269428</v>
      </c>
      <c r="DE73" s="3">
        <f>'[1]功能-实力'!BH73</f>
        <v>5960226</v>
      </c>
      <c r="DF73" s="3">
        <f>'[1]功能-实力'!BI73</f>
        <v>7123656</v>
      </c>
      <c r="DG73" s="3">
        <f>'[1]功能-实力'!BJ73</f>
        <v>7604436</v>
      </c>
    </row>
    <row r="74" spans="2:111" x14ac:dyDescent="0.2">
      <c r="B74" s="3">
        <v>70</v>
      </c>
      <c r="C74" s="3">
        <f>[1]服务器生态!W91</f>
        <v>239.95299262500004</v>
      </c>
      <c r="D74" s="3">
        <f>[1]服务器生态!X91</f>
        <v>220.86339549809324</v>
      </c>
      <c r="E74" s="3">
        <f>[1]服务器生态!Y91</f>
        <v>18.474867210239999</v>
      </c>
      <c r="F74" s="3">
        <f>[1]服务器生态!Z91</f>
        <v>3.165118000000001</v>
      </c>
      <c r="G74" s="3">
        <f>[1]服务器生态!AA91</f>
        <v>0.87695999999999985</v>
      </c>
      <c r="H74" s="3">
        <f>[1]服务器生态!AC91</f>
        <v>0.49645446750000011</v>
      </c>
      <c r="I74" s="3">
        <f>[1]服务器生态!AD91</f>
        <v>0.45695874930639985</v>
      </c>
      <c r="J74" s="3">
        <f>[1]服务器生态!AE91</f>
        <v>3.8223863193600001E-2</v>
      </c>
      <c r="K74" s="3">
        <f>[1]服务器生态!AF91</f>
        <v>6.5485200000000021E-3</v>
      </c>
      <c r="L74" s="3">
        <f>[1]服务器生态!AG91</f>
        <v>1.8143999999999997E-3</v>
      </c>
      <c r="M74" s="3">
        <f>[3]基础信息!M73</f>
        <v>97.861471861471856</v>
      </c>
      <c r="Q74" s="3">
        <v>70</v>
      </c>
      <c r="R74" s="3">
        <f>[4]带兵数!D73</f>
        <v>6252.8525141348637</v>
      </c>
      <c r="S74" s="3">
        <f>[4]带兵数!E73</f>
        <v>6306.7205562734362</v>
      </c>
      <c r="T74" s="3">
        <f>[4]带兵数!F73</f>
        <v>6366.000939224954</v>
      </c>
      <c r="U74" s="3">
        <f>[4]带兵数!G73</f>
        <v>6428.1700810460788</v>
      </c>
      <c r="V74" s="3">
        <f>[4]带兵数!H73</f>
        <v>6498.0332137364976</v>
      </c>
      <c r="X74" s="3">
        <v>70</v>
      </c>
      <c r="Y74" s="3">
        <f>求节点(节奏总纲!D$4:D$163,R$5:R$164,$X74)*6</f>
        <v>34099.261351889465</v>
      </c>
      <c r="Z74" s="3">
        <f>求节点(节奏总纲!E$4:E$163,S$5:S$164,$X74)*6</f>
        <v>35238.794218678653</v>
      </c>
      <c r="AA74" s="3">
        <f>求节点(节奏总纲!F$4:F$163,T$5:T$164,$X74)*6</f>
        <v>36735.52618378232</v>
      </c>
      <c r="AB74" s="3">
        <f>求节点(节奏总纲!G$4:G$163,U$5:U$164,$X74)*6</f>
        <v>38919.168383189113</v>
      </c>
      <c r="AC74" s="3">
        <f>求节点(节奏总纲!H$4:H$163,V$5:V$164,$X74)*6</f>
        <v>42747.441650741894</v>
      </c>
      <c r="AG74" s="3">
        <v>70</v>
      </c>
      <c r="AH74" s="14">
        <v>1</v>
      </c>
      <c r="AI74" s="14">
        <v>1.2836396209047154</v>
      </c>
      <c r="AJ74" s="14">
        <v>1.788851390863178</v>
      </c>
      <c r="AK74" s="14">
        <v>2.9598832500213192</v>
      </c>
      <c r="AL74" s="14">
        <v>6.1160108139061355</v>
      </c>
      <c r="AM74" s="14">
        <f t="shared" si="1"/>
        <v>155.42135245018918</v>
      </c>
      <c r="AR74" s="8">
        <v>70</v>
      </c>
      <c r="AS74" s="9">
        <v>253.68572807883046</v>
      </c>
      <c r="AT74" s="9">
        <v>254.2559446121976</v>
      </c>
      <c r="AU74" s="9">
        <v>255.36814251272577</v>
      </c>
      <c r="AV74" s="9">
        <v>255.00290906692655</v>
      </c>
      <c r="AW74" s="9">
        <v>241.60077645254884</v>
      </c>
      <c r="AY74" s="8">
        <v>70</v>
      </c>
      <c r="AZ74" s="9">
        <v>1356.9402099679144</v>
      </c>
      <c r="BA74" s="9">
        <v>1375.1514594310688</v>
      </c>
      <c r="BB74" s="9">
        <v>1399.9637370744019</v>
      </c>
      <c r="BC74" s="9">
        <v>1417.5502310700449</v>
      </c>
      <c r="BD74" s="9">
        <v>1362.7704190392922</v>
      </c>
      <c r="BF74" s="8">
        <v>70</v>
      </c>
      <c r="BG74" s="8">
        <f>[4]攻城值!AQ74</f>
        <v>0.15750753920335026</v>
      </c>
      <c r="BH74" s="8">
        <f>[4]攻城值!AR74</f>
        <v>0.84249246079664974</v>
      </c>
      <c r="BL74" s="8">
        <v>70</v>
      </c>
      <c r="BM74" s="10">
        <f>'[1]功能-战损相关'!H80</f>
        <v>0.17499999999999999</v>
      </c>
      <c r="BN74" s="10">
        <f>'[1]功能-战损相关'!I80</f>
        <v>0.17499999999999999</v>
      </c>
      <c r="BO74" s="10">
        <f>'[1]功能-战损相关'!J80</f>
        <v>0.17499999999999999</v>
      </c>
      <c r="BP74" s="10">
        <f>'[1]功能-战损相关'!K80</f>
        <v>0.17499999999999999</v>
      </c>
      <c r="BQ74" s="10">
        <f>'[1]功能-战损相关'!L80</f>
        <v>0.17499999999999999</v>
      </c>
      <c r="BR74" s="10">
        <f>'[1]功能-战损相关'!M80</f>
        <v>0.125</v>
      </c>
      <c r="BS74" s="10">
        <f>'[1]功能-战损相关'!N80</f>
        <v>0.125</v>
      </c>
      <c r="BT74" s="10">
        <f>'[1]功能-战损相关'!O80</f>
        <v>0.125</v>
      </c>
      <c r="BU74" s="10">
        <f>'[1]功能-战损相关'!P80</f>
        <v>0.125</v>
      </c>
      <c r="BV74" s="10">
        <f>'[1]功能-战损相关'!Q80</f>
        <v>0.125</v>
      </c>
      <c r="BX74" s="8">
        <v>70</v>
      </c>
      <c r="BY74" s="10">
        <f>求节点($BL$5:$BL$364,BM$5:BM$364,节奏总纲!R73)</f>
        <v>0.17499999999999999</v>
      </c>
      <c r="BZ74" s="10">
        <f>求节点($BL$5:$BL$364,BN$5:BN$364,节奏总纲!S73)</f>
        <v>0.17499999999999999</v>
      </c>
      <c r="CA74" s="10">
        <f>求节点($BL$5:$BL$364,BO$5:BO$364,节奏总纲!T73)</f>
        <v>0.17499999999999999</v>
      </c>
      <c r="CB74" s="10">
        <f>求节点($BL$5:$BL$364,BP$5:BP$364,节奏总纲!U73)</f>
        <v>0.17499999999999999</v>
      </c>
      <c r="CC74" s="10">
        <f>求节点($BL$5:$BL$364,BQ$5:BQ$364,节奏总纲!V73)</f>
        <v>0.17499999999999999</v>
      </c>
      <c r="CD74" s="10">
        <f>求节点($BL$5:$BL$364,BR$5:BR$364,节奏总纲!R73)</f>
        <v>0.125</v>
      </c>
      <c r="CE74" s="10">
        <f>求节点($BL$5:$BL$364,BS$5:BS$364,节奏总纲!S73)</f>
        <v>0.125</v>
      </c>
      <c r="CF74" s="10">
        <f>求节点($BL$5:$BL$364,BT$5:BT$364,节奏总纲!T73)</f>
        <v>0.125</v>
      </c>
      <c r="CG74" s="10">
        <f>求节点($BL$5:$BL$364,BU$5:BU$364,节奏总纲!U73)</f>
        <v>0.125</v>
      </c>
      <c r="CH74" s="10">
        <f>求节点($BL$5:$BL$364,BV$5:BV$364,节奏总纲!V73)</f>
        <v>0.125</v>
      </c>
      <c r="CV74" s="3">
        <f>[2]兵营招募!S108</f>
        <v>71</v>
      </c>
      <c r="CW74" s="3">
        <f>[2]兵营招募!U108</f>
        <v>26000</v>
      </c>
      <c r="DB74" s="3">
        <v>70</v>
      </c>
      <c r="DC74" s="3">
        <f>'[1]功能-实力'!BF74</f>
        <v>4831320</v>
      </c>
      <c r="DD74" s="3">
        <f>'[1]功能-实力'!BG74</f>
        <v>5613006</v>
      </c>
      <c r="DE74" s="3">
        <f>'[1]功能-实力'!BH74</f>
        <v>6350298</v>
      </c>
      <c r="DF74" s="3">
        <f>'[1]功能-实力'!BI74</f>
        <v>7578774</v>
      </c>
      <c r="DG74" s="3">
        <f>'[1]功能-实力'!BJ74</f>
        <v>8106444</v>
      </c>
    </row>
    <row r="75" spans="2:111" x14ac:dyDescent="0.2">
      <c r="B75" s="3">
        <v>71</v>
      </c>
      <c r="C75" s="3">
        <f>[1]服务器生态!W92</f>
        <v>238.72027093875008</v>
      </c>
      <c r="D75" s="3">
        <f>[1]服务器生态!X92</f>
        <v>220.4860805948542</v>
      </c>
      <c r="E75" s="3">
        <f>[1]服务器生态!Y92</f>
        <v>18.420320553062403</v>
      </c>
      <c r="F75" s="3">
        <f>[1]服务器生态!Z92</f>
        <v>3.1618969800000007</v>
      </c>
      <c r="G75" s="3">
        <f>[1]服务器生态!AA92</f>
        <v>0.87809759999999992</v>
      </c>
      <c r="H75" s="3">
        <f>[1]服务器生态!AC92</f>
        <v>0.49561301925000012</v>
      </c>
      <c r="I75" s="3">
        <f>[1]服务器生态!AD92</f>
        <v>0.45775656870903986</v>
      </c>
      <c r="J75" s="3">
        <f>[1]服务器生态!AE92</f>
        <v>3.8242880040960006E-2</v>
      </c>
      <c r="K75" s="3">
        <f>[1]服务器生态!AF92</f>
        <v>6.5644920000000016E-3</v>
      </c>
      <c r="L75" s="3">
        <f>[1]服务器生态!AG92</f>
        <v>1.8230399999999997E-3</v>
      </c>
      <c r="M75" s="3">
        <f>[3]基础信息!M74</f>
        <v>98.071146245059282</v>
      </c>
      <c r="Q75" s="3">
        <v>71</v>
      </c>
      <c r="R75" s="3">
        <f>[4]带兵数!D74</f>
        <v>6320.7783723382399</v>
      </c>
      <c r="S75" s="3">
        <f>[4]带兵数!E74</f>
        <v>6373.7125609793566</v>
      </c>
      <c r="T75" s="3">
        <f>[4]带兵数!F74</f>
        <v>6432.7183381803452</v>
      </c>
      <c r="U75" s="3">
        <f>[4]带兵数!G74</f>
        <v>6495.3077749655904</v>
      </c>
      <c r="V75" s="3">
        <f>[4]带兵数!H74</f>
        <v>6563.6236620449563</v>
      </c>
      <c r="X75" s="3">
        <v>71</v>
      </c>
      <c r="Y75" s="3">
        <f>求节点(节奏总纲!D$4:D$163,R$5:R$164,$X75)*6</f>
        <v>34182.190290122759</v>
      </c>
      <c r="Z75" s="3">
        <f>求节点(节奏总纲!E$4:E$163,S$5:S$164,$X75)*6</f>
        <v>35319.40392451291</v>
      </c>
      <c r="AA75" s="3">
        <f>求节点(节奏总纲!F$4:F$163,T$5:T$164,$X75)*6</f>
        <v>36815.854155413363</v>
      </c>
      <c r="AB75" s="3">
        <f>求节点(节奏总纲!G$4:G$163,U$5:U$164,$X75)*6</f>
        <v>39002.277238087074</v>
      </c>
      <c r="AC75" s="3">
        <f>求节点(节奏总纲!H$4:H$163,V$5:V$164,$X75)*6</f>
        <v>42831.012988488481</v>
      </c>
      <c r="AG75" s="3">
        <v>71</v>
      </c>
      <c r="AH75" s="14">
        <v>1</v>
      </c>
      <c r="AI75" s="14">
        <v>1.2829420491607206</v>
      </c>
      <c r="AJ75" s="14">
        <v>1.7858955712187163</v>
      </c>
      <c r="AK75" s="14">
        <v>2.9601078265716803</v>
      </c>
      <c r="AL75" s="14">
        <v>6.098146693539606</v>
      </c>
      <c r="AM75" s="14">
        <f t="shared" si="1"/>
        <v>155.81574489600513</v>
      </c>
      <c r="AR75" s="8">
        <v>71</v>
      </c>
      <c r="AS75" s="9">
        <v>257.03037739509119</v>
      </c>
      <c r="AT75" s="9">
        <v>257.61892851379287</v>
      </c>
      <c r="AU75" s="9">
        <v>258.75265418635303</v>
      </c>
      <c r="AV75" s="9">
        <v>259.77008916628125</v>
      </c>
      <c r="AW75" s="9">
        <v>246.88764782597622</v>
      </c>
      <c r="AY75" s="8">
        <v>71</v>
      </c>
      <c r="AZ75" s="9">
        <v>1372.2676506967603</v>
      </c>
      <c r="BA75" s="9">
        <v>1392.6260818954092</v>
      </c>
      <c r="BB75" s="9">
        <v>1417.3223605563146</v>
      </c>
      <c r="BC75" s="9">
        <v>1442.31757010602</v>
      </c>
      <c r="BD75" s="9">
        <v>1390.6135090591142</v>
      </c>
      <c r="BF75" s="8">
        <v>71</v>
      </c>
      <c r="BG75" s="8">
        <f>[4]攻城值!AQ75</f>
        <v>0.15775528661021687</v>
      </c>
      <c r="BH75" s="8">
        <f>[4]攻城值!AR75</f>
        <v>0.84224471338978313</v>
      </c>
      <c r="BL75" s="8">
        <v>71</v>
      </c>
      <c r="BM75" s="10">
        <f>'[1]功能-战损相关'!H81</f>
        <v>0.17499999999999999</v>
      </c>
      <c r="BN75" s="10">
        <f>'[1]功能-战损相关'!I81</f>
        <v>0.17499999999999999</v>
      </c>
      <c r="BO75" s="10">
        <f>'[1]功能-战损相关'!J81</f>
        <v>0.17499999999999999</v>
      </c>
      <c r="BP75" s="10">
        <f>'[1]功能-战损相关'!K81</f>
        <v>0.17499999999999999</v>
      </c>
      <c r="BQ75" s="10">
        <f>'[1]功能-战损相关'!L81</f>
        <v>0.17499999999999999</v>
      </c>
      <c r="BR75" s="10">
        <f>'[1]功能-战损相关'!M81</f>
        <v>0.125</v>
      </c>
      <c r="BS75" s="10">
        <f>'[1]功能-战损相关'!N81</f>
        <v>0.125</v>
      </c>
      <c r="BT75" s="10">
        <f>'[1]功能-战损相关'!O81</f>
        <v>0.125</v>
      </c>
      <c r="BU75" s="10">
        <f>'[1]功能-战损相关'!P81</f>
        <v>0.125</v>
      </c>
      <c r="BV75" s="10">
        <f>'[1]功能-战损相关'!Q81</f>
        <v>0.125</v>
      </c>
      <c r="BX75" s="8">
        <v>71</v>
      </c>
      <c r="BY75" s="10">
        <f>求节点($BL$5:$BL$364,BM$5:BM$364,节奏总纲!R74)</f>
        <v>0.17499999999999999</v>
      </c>
      <c r="BZ75" s="10">
        <f>求节点($BL$5:$BL$364,BN$5:BN$364,节奏总纲!S74)</f>
        <v>0.17499999999999999</v>
      </c>
      <c r="CA75" s="10">
        <f>求节点($BL$5:$BL$364,BO$5:BO$364,节奏总纲!T74)</f>
        <v>0.17499999999999999</v>
      </c>
      <c r="CB75" s="10">
        <f>求节点($BL$5:$BL$364,BP$5:BP$364,节奏总纲!U74)</f>
        <v>0.17499999999999999</v>
      </c>
      <c r="CC75" s="10">
        <f>求节点($BL$5:$BL$364,BQ$5:BQ$364,节奏总纲!V74)</f>
        <v>0.17499999999999999</v>
      </c>
      <c r="CD75" s="10">
        <f>求节点($BL$5:$BL$364,BR$5:BR$364,节奏总纲!R74)</f>
        <v>0.125</v>
      </c>
      <c r="CE75" s="10">
        <f>求节点($BL$5:$BL$364,BS$5:BS$364,节奏总纲!S74)</f>
        <v>0.125</v>
      </c>
      <c r="CF75" s="10">
        <f>求节点($BL$5:$BL$364,BT$5:BT$364,节奏总纲!T74)</f>
        <v>0.125</v>
      </c>
      <c r="CG75" s="10">
        <f>求节点($BL$5:$BL$364,BU$5:BU$364,节奏总纲!U74)</f>
        <v>0.125</v>
      </c>
      <c r="CH75" s="10">
        <f>求节点($BL$5:$BL$364,BV$5:BV$364,节奏总纲!V74)</f>
        <v>0.125</v>
      </c>
      <c r="CV75" s="3">
        <f>[2]兵营招募!S109</f>
        <v>72</v>
      </c>
      <c r="CW75" s="3">
        <f>[2]兵营招募!U109</f>
        <v>27000</v>
      </c>
      <c r="DB75" s="3">
        <v>71</v>
      </c>
      <c r="DC75" s="3">
        <f>'[1]功能-实力'!BF75</f>
        <v>5116296</v>
      </c>
      <c r="DD75" s="3">
        <f>'[1]功能-实力'!BG75</f>
        <v>5944506</v>
      </c>
      <c r="DE75" s="3">
        <f>'[1]功能-实力'!BH75</f>
        <v>6699006</v>
      </c>
      <c r="DF75" s="3">
        <f>'[1]功能-实力'!BI75</f>
        <v>8023080</v>
      </c>
      <c r="DG75" s="3">
        <f>'[1]功能-实力'!BJ75</f>
        <v>8602488</v>
      </c>
    </row>
    <row r="76" spans="2:111" x14ac:dyDescent="0.2">
      <c r="B76" s="3">
        <v>72</v>
      </c>
      <c r="C76" s="3">
        <f>[1]服务器生态!W93</f>
        <v>237.49035408000006</v>
      </c>
      <c r="D76" s="3">
        <f>[1]服务器生态!X93</f>
        <v>220.10610629360633</v>
      </c>
      <c r="E76" s="3">
        <f>[1]服务器生态!Y93</f>
        <v>18.365710506393601</v>
      </c>
      <c r="F76" s="3">
        <f>[1]服务器生态!Z93</f>
        <v>3.1586227200000008</v>
      </c>
      <c r="G76" s="3">
        <f>[1]服务器生态!AA93</f>
        <v>0.87920639999999994</v>
      </c>
      <c r="H76" s="3">
        <f>[1]服务器生态!AC93</f>
        <v>0.49477157100000013</v>
      </c>
      <c r="I76" s="3">
        <f>[1]服务器生态!AD93</f>
        <v>0.45855438811167987</v>
      </c>
      <c r="J76" s="3">
        <f>[1]服务器生态!AE93</f>
        <v>3.8261896888320004E-2</v>
      </c>
      <c r="K76" s="3">
        <f>[1]服务器生态!AF93</f>
        <v>6.580464000000002E-3</v>
      </c>
      <c r="L76" s="3">
        <f>[1]服务器生态!AG93</f>
        <v>1.8316799999999998E-3</v>
      </c>
      <c r="M76" s="3">
        <f>[3]基础信息!M75</f>
        <v>98.268774703557312</v>
      </c>
      <c r="Q76" s="3">
        <v>72</v>
      </c>
      <c r="R76" s="3">
        <f>[4]带兵数!D75</f>
        <v>6386.6814302636958</v>
      </c>
      <c r="S76" s="3">
        <f>[4]带兵数!E75</f>
        <v>6441.672781355448</v>
      </c>
      <c r="T76" s="3">
        <f>[4]带兵数!F75</f>
        <v>6497.8709261323856</v>
      </c>
      <c r="U76" s="3">
        <f>[4]带兵数!G75</f>
        <v>6560.486138479986</v>
      </c>
      <c r="V76" s="3">
        <f>[4]带兵数!H75</f>
        <v>6631.4746184152809</v>
      </c>
      <c r="X76" s="3">
        <v>72</v>
      </c>
      <c r="Y76" s="3">
        <f>求节点(节奏总纲!D$4:D$163,R$5:R$164,$X76)*6</f>
        <v>34265.119228356038</v>
      </c>
      <c r="Z76" s="3">
        <f>求节点(节奏总纲!E$4:E$163,S$5:S$164,$X76)*6</f>
        <v>35400.013630347166</v>
      </c>
      <c r="AA76" s="3">
        <f>求节点(节奏总纲!F$4:F$163,T$5:T$164,$X76)*6</f>
        <v>36896.182127044398</v>
      </c>
      <c r="AB76" s="3">
        <f>求节点(节奏总纲!G$4:G$163,U$5:U$164,$X76)*6</f>
        <v>39080.901358653413</v>
      </c>
      <c r="AC76" s="3">
        <f>求节点(节奏总纲!H$4:H$163,V$5:V$164,$X76)*6</f>
        <v>42914.584326235083</v>
      </c>
      <c r="AG76" s="3">
        <v>72</v>
      </c>
      <c r="AH76" s="14">
        <v>1</v>
      </c>
      <c r="AI76" s="14">
        <v>1.282175824731749</v>
      </c>
      <c r="AJ76" s="14">
        <v>1.7850376926946565</v>
      </c>
      <c r="AK76" s="14">
        <v>2.9603240477268247</v>
      </c>
      <c r="AL76" s="14">
        <v>6.0809472097329689</v>
      </c>
      <c r="AM76" s="14">
        <f t="shared" si="1"/>
        <v>156.22231921533427</v>
      </c>
      <c r="AR76" s="8">
        <v>72</v>
      </c>
      <c r="AS76" s="9">
        <v>260.37685476951089</v>
      </c>
      <c r="AT76" s="9">
        <v>260.94276075848506</v>
      </c>
      <c r="AU76" s="9">
        <v>262.03632150504478</v>
      </c>
      <c r="AV76" s="9">
        <v>263.83791549778584</v>
      </c>
      <c r="AW76" s="9">
        <v>252.27786460564246</v>
      </c>
      <c r="AY76" s="8">
        <v>72</v>
      </c>
      <c r="AZ76" s="9">
        <v>1389.6611731128455</v>
      </c>
      <c r="BA76" s="9">
        <v>1409.889662372661</v>
      </c>
      <c r="BB76" s="9">
        <v>1434.1008764803751</v>
      </c>
      <c r="BC76" s="9">
        <v>1462.990858273957</v>
      </c>
      <c r="BD76" s="9">
        <v>1418.841523753812</v>
      </c>
      <c r="BF76" s="8">
        <v>72</v>
      </c>
      <c r="BG76" s="8">
        <f>[4]攻城值!AQ76</f>
        <v>0.15780051754545085</v>
      </c>
      <c r="BH76" s="8">
        <f>[4]攻城值!AR76</f>
        <v>0.84219948245454923</v>
      </c>
      <c r="BL76" s="8">
        <v>72</v>
      </c>
      <c r="BM76" s="10">
        <f>'[1]功能-战损相关'!H82</f>
        <v>0.17499999999999999</v>
      </c>
      <c r="BN76" s="10">
        <f>'[1]功能-战损相关'!I82</f>
        <v>0.17499999999999999</v>
      </c>
      <c r="BO76" s="10">
        <f>'[1]功能-战损相关'!J82</f>
        <v>0.17499999999999999</v>
      </c>
      <c r="BP76" s="10">
        <f>'[1]功能-战损相关'!K82</f>
        <v>0.17499999999999999</v>
      </c>
      <c r="BQ76" s="10">
        <f>'[1]功能-战损相关'!L82</f>
        <v>0.17499999999999999</v>
      </c>
      <c r="BR76" s="10">
        <f>'[1]功能-战损相关'!M82</f>
        <v>0.125</v>
      </c>
      <c r="BS76" s="10">
        <f>'[1]功能-战损相关'!N82</f>
        <v>0.125</v>
      </c>
      <c r="BT76" s="10">
        <f>'[1]功能-战损相关'!O82</f>
        <v>0.125</v>
      </c>
      <c r="BU76" s="10">
        <f>'[1]功能-战损相关'!P82</f>
        <v>0.125</v>
      </c>
      <c r="BV76" s="10">
        <f>'[1]功能-战损相关'!Q82</f>
        <v>0.125</v>
      </c>
      <c r="BX76" s="8">
        <v>72</v>
      </c>
      <c r="BY76" s="10">
        <f>求节点($BL$5:$BL$364,BM$5:BM$364,节奏总纲!R75)</f>
        <v>0.17499999999999999</v>
      </c>
      <c r="BZ76" s="10">
        <f>求节点($BL$5:$BL$364,BN$5:BN$364,节奏总纲!S75)</f>
        <v>0.17499999999999999</v>
      </c>
      <c r="CA76" s="10">
        <f>求节点($BL$5:$BL$364,BO$5:BO$364,节奏总纲!T75)</f>
        <v>0.17499999999999999</v>
      </c>
      <c r="CB76" s="10">
        <f>求节点($BL$5:$BL$364,BP$5:BP$364,节奏总纲!U75)</f>
        <v>0.17499999999999999</v>
      </c>
      <c r="CC76" s="10">
        <f>求节点($BL$5:$BL$364,BQ$5:BQ$364,节奏总纲!V75)</f>
        <v>0.17499999999999999</v>
      </c>
      <c r="CD76" s="10">
        <f>求节点($BL$5:$BL$364,BR$5:BR$364,节奏总纲!R75)</f>
        <v>0.125</v>
      </c>
      <c r="CE76" s="10">
        <f>求节点($BL$5:$BL$364,BS$5:BS$364,节奏总纲!S75)</f>
        <v>0.125</v>
      </c>
      <c r="CF76" s="10">
        <f>求节点($BL$5:$BL$364,BT$5:BT$364,节奏总纲!T75)</f>
        <v>0.125</v>
      </c>
      <c r="CG76" s="10">
        <f>求节点($BL$5:$BL$364,BU$5:BU$364,节奏总纲!U75)</f>
        <v>0.125</v>
      </c>
      <c r="CH76" s="10">
        <f>求节点($BL$5:$BL$364,BV$5:BV$364,节奏总纲!V75)</f>
        <v>0.125</v>
      </c>
      <c r="CV76" s="3">
        <f>[2]兵营招募!S110</f>
        <v>73</v>
      </c>
      <c r="CW76" s="3">
        <f>[2]兵营招募!U110</f>
        <v>28000</v>
      </c>
      <c r="DB76" s="3">
        <v>72</v>
      </c>
      <c r="DC76" s="3">
        <f>'[1]功能-实力'!BF76</f>
        <v>5424306</v>
      </c>
      <c r="DD76" s="3">
        <f>'[1]功能-实力'!BG76</f>
        <v>6291930</v>
      </c>
      <c r="DE76" s="3">
        <f>'[1]功能-实力'!BH76</f>
        <v>7062402</v>
      </c>
      <c r="DF76" s="3">
        <f>'[1]功能-实力'!BI76</f>
        <v>8494608</v>
      </c>
      <c r="DG76" s="3">
        <f>'[1]功能-实力'!BJ76</f>
        <v>9139560</v>
      </c>
    </row>
    <row r="77" spans="2:111" x14ac:dyDescent="0.2">
      <c r="B77" s="3">
        <v>73</v>
      </c>
      <c r="C77" s="3">
        <f>[1]服务器生态!W94</f>
        <v>236.26324204875004</v>
      </c>
      <c r="D77" s="3">
        <f>[1]服务器生态!X94</f>
        <v>219.72347259434966</v>
      </c>
      <c r="E77" s="3">
        <f>[1]服务器生态!Y94</f>
        <v>18.311037070233599</v>
      </c>
      <c r="F77" s="3">
        <f>[1]服务器生态!Z94</f>
        <v>3.1552952200000006</v>
      </c>
      <c r="G77" s="3">
        <f>[1]服务器生态!AA94</f>
        <v>0.8802863999999998</v>
      </c>
      <c r="H77" s="3">
        <f>[1]服务器生态!AC94</f>
        <v>0.49393012275000009</v>
      </c>
      <c r="I77" s="3">
        <f>[1]服务器生态!AD94</f>
        <v>0.45935220751431988</v>
      </c>
      <c r="J77" s="3">
        <f>[1]服务器生态!AE94</f>
        <v>3.8280913735680003E-2</v>
      </c>
      <c r="K77" s="3">
        <f>[1]服务器生态!AF94</f>
        <v>6.5964360000000015E-3</v>
      </c>
      <c r="L77" s="3">
        <f>[1]服务器生态!AG94</f>
        <v>1.8403199999999997E-3</v>
      </c>
      <c r="M77" s="3">
        <f>[3]基础信息!M76</f>
        <v>98.466403162055329</v>
      </c>
      <c r="Q77" s="3">
        <v>73</v>
      </c>
      <c r="R77" s="3">
        <f>[4]带兵数!D76</f>
        <v>6455.0728962151661</v>
      </c>
      <c r="S77" s="3">
        <f>[4]带兵数!E76</f>
        <v>6506.0938373564059</v>
      </c>
      <c r="T77" s="3">
        <f>[4]带兵数!F76</f>
        <v>6564.2929396202453</v>
      </c>
      <c r="U77" s="3">
        <f>[4]带兵数!G76</f>
        <v>6627.0735222023523</v>
      </c>
      <c r="V77" s="3">
        <f>[4]带兵数!H76</f>
        <v>6696.121686962174</v>
      </c>
      <c r="X77" s="3">
        <v>73</v>
      </c>
      <c r="Y77" s="3">
        <f>求节点(节奏总纲!D$4:D$163,R$5:R$164,$X77)*6</f>
        <v>34344.274949661311</v>
      </c>
      <c r="Z77" s="3">
        <f>求节点(节奏总纲!E$4:E$163,S$5:S$164,$X77)*6</f>
        <v>35478.643590580235</v>
      </c>
      <c r="AA77" s="3">
        <f>求节点(节奏总纲!F$4:F$163,T$5:T$164,$X77)*6</f>
        <v>36976.510098675433</v>
      </c>
      <c r="AB77" s="3">
        <f>求节点(节奏总纲!G$4:G$163,U$5:U$164,$X77)*6</f>
        <v>39159.525479219745</v>
      </c>
      <c r="AC77" s="3">
        <f>求节点(节奏总纲!H$4:H$163,V$5:V$164,$X77)*6</f>
        <v>42996.875804291463</v>
      </c>
      <c r="AG77" s="3">
        <v>73</v>
      </c>
      <c r="AH77" s="14">
        <v>1</v>
      </c>
      <c r="AI77" s="14">
        <v>1.2813376240739578</v>
      </c>
      <c r="AJ77" s="14">
        <v>1.7848570305827591</v>
      </c>
      <c r="AK77" s="14">
        <v>2.9615656380610145</v>
      </c>
      <c r="AL77" s="14">
        <v>6.064268417044274</v>
      </c>
      <c r="AM77" s="14">
        <f t="shared" si="1"/>
        <v>156.63933354239191</v>
      </c>
      <c r="AR77" s="8">
        <v>73</v>
      </c>
      <c r="AS77" s="9">
        <v>263.74825573813928</v>
      </c>
      <c r="AT77" s="9">
        <v>264.29984854241542</v>
      </c>
      <c r="AU77" s="9">
        <v>265.41911269000053</v>
      </c>
      <c r="AV77" s="9">
        <v>267.25844984811056</v>
      </c>
      <c r="AW77" s="9">
        <v>257.82962688997009</v>
      </c>
      <c r="AY77" s="8">
        <v>73</v>
      </c>
      <c r="AZ77" s="9">
        <v>1407.0064668275099</v>
      </c>
      <c r="BA77" s="9">
        <v>1426.8451116096098</v>
      </c>
      <c r="BB77" s="9">
        <v>1451.1035927947303</v>
      </c>
      <c r="BC77" s="9">
        <v>1479.9437659489242</v>
      </c>
      <c r="BD77" s="9">
        <v>1447.9306057239014</v>
      </c>
      <c r="BF77" s="8">
        <v>73</v>
      </c>
      <c r="BG77" s="8">
        <f>[4]攻城值!AQ77</f>
        <v>0.15781369435228307</v>
      </c>
      <c r="BH77" s="8">
        <f>[4]攻城值!AR77</f>
        <v>0.8421863056477169</v>
      </c>
      <c r="BL77" s="8">
        <v>73</v>
      </c>
      <c r="BM77" s="10">
        <f>'[1]功能-战损相关'!H83</f>
        <v>0.17499999999999999</v>
      </c>
      <c r="BN77" s="10">
        <f>'[1]功能-战损相关'!I83</f>
        <v>0.17499999999999999</v>
      </c>
      <c r="BO77" s="10">
        <f>'[1]功能-战损相关'!J83</f>
        <v>0.17499999999999999</v>
      </c>
      <c r="BP77" s="10">
        <f>'[1]功能-战损相关'!K83</f>
        <v>0.17499999999999999</v>
      </c>
      <c r="BQ77" s="10">
        <f>'[1]功能-战损相关'!L83</f>
        <v>0.17499999999999999</v>
      </c>
      <c r="BR77" s="10">
        <f>'[1]功能-战损相关'!M83</f>
        <v>0.125</v>
      </c>
      <c r="BS77" s="10">
        <f>'[1]功能-战损相关'!N83</f>
        <v>0.125</v>
      </c>
      <c r="BT77" s="10">
        <f>'[1]功能-战损相关'!O83</f>
        <v>0.125</v>
      </c>
      <c r="BU77" s="10">
        <f>'[1]功能-战损相关'!P83</f>
        <v>0.125</v>
      </c>
      <c r="BV77" s="10">
        <f>'[1]功能-战损相关'!Q83</f>
        <v>0.125</v>
      </c>
      <c r="BX77" s="8">
        <v>73</v>
      </c>
      <c r="BY77" s="10">
        <f>求节点($BL$5:$BL$364,BM$5:BM$364,节奏总纲!R76)</f>
        <v>0.17499999999999999</v>
      </c>
      <c r="BZ77" s="10">
        <f>求节点($BL$5:$BL$364,BN$5:BN$364,节奏总纲!S76)</f>
        <v>0.17499999999999999</v>
      </c>
      <c r="CA77" s="10">
        <f>求节点($BL$5:$BL$364,BO$5:BO$364,节奏总纲!T76)</f>
        <v>0.17499999999999999</v>
      </c>
      <c r="CB77" s="10">
        <f>求节点($BL$5:$BL$364,BP$5:BP$364,节奏总纲!U76)</f>
        <v>0.17499999999999999</v>
      </c>
      <c r="CC77" s="10">
        <f>求节点($BL$5:$BL$364,BQ$5:BQ$364,节奏总纲!V76)</f>
        <v>0.17499999999999999</v>
      </c>
      <c r="CD77" s="10">
        <f>求节点($BL$5:$BL$364,BR$5:BR$364,节奏总纲!R76)</f>
        <v>0.125</v>
      </c>
      <c r="CE77" s="10">
        <f>求节点($BL$5:$BL$364,BS$5:BS$364,节奏总纲!S76)</f>
        <v>0.125</v>
      </c>
      <c r="CF77" s="10">
        <f>求节点($BL$5:$BL$364,BT$5:BT$364,节奏总纲!T76)</f>
        <v>0.125</v>
      </c>
      <c r="CG77" s="10">
        <f>求节点($BL$5:$BL$364,BU$5:BU$364,节奏总纲!U76)</f>
        <v>0.125</v>
      </c>
      <c r="CH77" s="10">
        <f>求节点($BL$5:$BL$364,BV$5:BV$364,节奏总纲!V76)</f>
        <v>0.125</v>
      </c>
      <c r="CV77" s="3">
        <f>[2]兵营招募!S111</f>
        <v>74</v>
      </c>
      <c r="CW77" s="3">
        <f>[2]兵营招募!U111</f>
        <v>28000</v>
      </c>
      <c r="DB77" s="3">
        <v>73</v>
      </c>
      <c r="DC77" s="3">
        <f>'[1]功能-实力'!BF77</f>
        <v>5755602</v>
      </c>
      <c r="DD77" s="3">
        <f>'[1]功能-实力'!BG77</f>
        <v>6650886</v>
      </c>
      <c r="DE77" s="3">
        <f>'[1]功能-实力'!BH77</f>
        <v>7457790</v>
      </c>
      <c r="DF77" s="3">
        <f>'[1]功能-实力'!BI77</f>
        <v>9063222</v>
      </c>
      <c r="DG77" s="3">
        <f>'[1]功能-实力'!BJ77</f>
        <v>9748110</v>
      </c>
    </row>
    <row r="78" spans="2:111" x14ac:dyDescent="0.2">
      <c r="B78" s="3">
        <v>74</v>
      </c>
      <c r="C78" s="3">
        <f>[1]服务器生态!W95</f>
        <v>235.03893484500006</v>
      </c>
      <c r="D78" s="3">
        <f>[1]服务器生态!X95</f>
        <v>219.33817949708421</v>
      </c>
      <c r="E78" s="3">
        <f>[1]服务器生态!Y95</f>
        <v>18.256300244582402</v>
      </c>
      <c r="F78" s="3">
        <f>[1]服务器生态!Z95</f>
        <v>3.1519144800000012</v>
      </c>
      <c r="G78" s="3">
        <f>[1]服务器生态!AA95</f>
        <v>0.88133759999999994</v>
      </c>
      <c r="H78" s="3">
        <f>[1]服务器生态!AC95</f>
        <v>0.4930886745000001</v>
      </c>
      <c r="I78" s="3">
        <f>[1]服务器生态!AD95</f>
        <v>0.46015002691695989</v>
      </c>
      <c r="J78" s="3">
        <f>[1]服务器生态!AE95</f>
        <v>3.8299930583040001E-2</v>
      </c>
      <c r="K78" s="3">
        <f>[1]服务器生态!AF95</f>
        <v>6.6124080000000019E-3</v>
      </c>
      <c r="L78" s="3">
        <f>[1]服务器生态!AG95</f>
        <v>1.8489599999999998E-3</v>
      </c>
      <c r="M78" s="3">
        <f>[3]基础信息!M77</f>
        <v>98.664031620553359</v>
      </c>
      <c r="Q78" s="3">
        <v>74</v>
      </c>
      <c r="R78" s="3">
        <f>[4]带兵数!D77</f>
        <v>6520.5708681037622</v>
      </c>
      <c r="S78" s="3">
        <f>[4]带兵数!E77</f>
        <v>6574.4081480508385</v>
      </c>
      <c r="T78" s="3">
        <f>[4]带兵数!F77</f>
        <v>6631.2813526599875</v>
      </c>
      <c r="U78" s="3">
        <f>[4]带兵数!G77</f>
        <v>6694.5114997782593</v>
      </c>
      <c r="V78" s="3">
        <f>[4]带兵数!H77</f>
        <v>6765.431008359853</v>
      </c>
      <c r="X78" s="3">
        <v>74</v>
      </c>
      <c r="Y78" s="3">
        <f>求节点(节奏总纲!D$4:D$163,R$5:R$164,$X78)*6</f>
        <v>34419.396779049166</v>
      </c>
      <c r="Z78" s="3">
        <f>求节点(节奏总纲!E$4:E$163,S$5:S$164,$X78)*6</f>
        <v>35555.954137993926</v>
      </c>
      <c r="AA78" s="3">
        <f>求节点(节奏总纲!F$4:F$163,T$5:T$164,$X78)*6</f>
        <v>37055.358061348939</v>
      </c>
      <c r="AB78" s="3">
        <f>求节点(节奏总纲!G$4:G$163,U$5:U$164,$X78)*6</f>
        <v>39238.149599786077</v>
      </c>
      <c r="AC78" s="3">
        <f>求节点(节奏总纲!H$4:H$163,V$5:V$164,$X78)*6</f>
        <v>43074.707860916067</v>
      </c>
      <c r="AG78" s="3">
        <v>74</v>
      </c>
      <c r="AH78" s="14">
        <v>1</v>
      </c>
      <c r="AI78" s="14">
        <v>1.2805152973103762</v>
      </c>
      <c r="AJ78" s="14">
        <v>1.7846630485245454</v>
      </c>
      <c r="AK78" s="14">
        <v>2.9631496359984824</v>
      </c>
      <c r="AL78" s="14">
        <v>6.0434971249143272</v>
      </c>
      <c r="AM78" s="14">
        <f t="shared" si="1"/>
        <v>157.05467563330083</v>
      </c>
      <c r="AR78" s="8">
        <v>74</v>
      </c>
      <c r="AS78" s="9">
        <v>267.14422408030782</v>
      </c>
      <c r="AT78" s="9">
        <v>267.74409886852845</v>
      </c>
      <c r="AU78" s="9">
        <v>268.85680603638298</v>
      </c>
      <c r="AV78" s="9">
        <v>270.58258973777743</v>
      </c>
      <c r="AW78" s="9">
        <v>263.56450066320951</v>
      </c>
      <c r="AY78" s="8">
        <v>74</v>
      </c>
      <c r="AZ78" s="9">
        <v>1424.3740759071404</v>
      </c>
      <c r="BA78" s="9">
        <v>1444.1829529262084</v>
      </c>
      <c r="BB78" s="9">
        <v>1468.4081177478045</v>
      </c>
      <c r="BC78" s="9">
        <v>1497.2436209992204</v>
      </c>
      <c r="BD78" s="9">
        <v>1479.1941641946157</v>
      </c>
      <c r="BF78" s="8">
        <v>74</v>
      </c>
      <c r="BG78" s="8">
        <f>[4]攻城值!AQ78</f>
        <v>0.15780816719021618</v>
      </c>
      <c r="BH78" s="8">
        <f>[4]攻城值!AR78</f>
        <v>0.84219183280978382</v>
      </c>
      <c r="BL78" s="8">
        <v>74</v>
      </c>
      <c r="BM78" s="10">
        <f>'[1]功能-战损相关'!H84</f>
        <v>0.17499999999999999</v>
      </c>
      <c r="BN78" s="10">
        <f>'[1]功能-战损相关'!I84</f>
        <v>0.17499999999999999</v>
      </c>
      <c r="BO78" s="10">
        <f>'[1]功能-战损相关'!J84</f>
        <v>0.17499999999999999</v>
      </c>
      <c r="BP78" s="10">
        <f>'[1]功能-战损相关'!K84</f>
        <v>0.17499999999999999</v>
      </c>
      <c r="BQ78" s="10">
        <f>'[1]功能-战损相关'!L84</f>
        <v>0.17499999999999999</v>
      </c>
      <c r="BR78" s="10">
        <f>'[1]功能-战损相关'!M84</f>
        <v>0.125</v>
      </c>
      <c r="BS78" s="10">
        <f>'[1]功能-战损相关'!N84</f>
        <v>0.125</v>
      </c>
      <c r="BT78" s="10">
        <f>'[1]功能-战损相关'!O84</f>
        <v>0.125</v>
      </c>
      <c r="BU78" s="10">
        <f>'[1]功能-战损相关'!P84</f>
        <v>0.125</v>
      </c>
      <c r="BV78" s="10">
        <f>'[1]功能-战损相关'!Q84</f>
        <v>0.125</v>
      </c>
      <c r="BX78" s="8">
        <v>74</v>
      </c>
      <c r="BY78" s="10">
        <f>求节点($BL$5:$BL$364,BM$5:BM$364,节奏总纲!R77)</f>
        <v>0.17499999999999999</v>
      </c>
      <c r="BZ78" s="10">
        <f>求节点($BL$5:$BL$364,BN$5:BN$364,节奏总纲!S77)</f>
        <v>0.17499999999999999</v>
      </c>
      <c r="CA78" s="10">
        <f>求节点($BL$5:$BL$364,BO$5:BO$364,节奏总纲!T77)</f>
        <v>0.17499999999999999</v>
      </c>
      <c r="CB78" s="10">
        <f>求节点($BL$5:$BL$364,BP$5:BP$364,节奏总纲!U77)</f>
        <v>0.17499999999999999</v>
      </c>
      <c r="CC78" s="10">
        <f>求节点($BL$5:$BL$364,BQ$5:BQ$364,节奏总纲!V77)</f>
        <v>0.17499999999999999</v>
      </c>
      <c r="CD78" s="10">
        <f>求节点($BL$5:$BL$364,BR$5:BR$364,节奏总纲!R77)</f>
        <v>0.125</v>
      </c>
      <c r="CE78" s="10">
        <f>求节点($BL$5:$BL$364,BS$5:BS$364,节奏总纲!S77)</f>
        <v>0.125</v>
      </c>
      <c r="CF78" s="10">
        <f>求节点($BL$5:$BL$364,BT$5:BT$364,节奏总纲!T77)</f>
        <v>0.125</v>
      </c>
      <c r="CG78" s="10">
        <f>求节点($BL$5:$BL$364,BU$5:BU$364,节奏总纲!U77)</f>
        <v>0.125</v>
      </c>
      <c r="CH78" s="10">
        <f>求节点($BL$5:$BL$364,BV$5:BV$364,节奏总纲!V77)</f>
        <v>0.125</v>
      </c>
      <c r="CV78" s="3">
        <f>[2]兵营招募!S112</f>
        <v>75</v>
      </c>
      <c r="CW78" s="3">
        <f>[2]兵营招募!U112</f>
        <v>29000</v>
      </c>
      <c r="DB78" s="3">
        <v>74</v>
      </c>
      <c r="DC78" s="3">
        <f>'[1]功能-实力'!BF78</f>
        <v>6107268</v>
      </c>
      <c r="DD78" s="3">
        <f>'[1]功能-实力'!BG78</f>
        <v>7029636</v>
      </c>
      <c r="DE78" s="3">
        <f>'[1]功能-实力'!BH78</f>
        <v>7881696</v>
      </c>
      <c r="DF78" s="3">
        <f>'[1]功能-实力'!BI78</f>
        <v>9669342</v>
      </c>
      <c r="DG78" s="3">
        <f>'[1]功能-实力'!BJ78</f>
        <v>10430796</v>
      </c>
    </row>
    <row r="79" spans="2:111" x14ac:dyDescent="0.2">
      <c r="B79" s="3">
        <v>75</v>
      </c>
      <c r="C79" s="3">
        <f>[1]服务器生态!W96</f>
        <v>233.81743246875004</v>
      </c>
      <c r="D79" s="3">
        <f>[1]服务器生态!X96</f>
        <v>218.95022700180996</v>
      </c>
      <c r="E79" s="3">
        <f>[1]服务器生态!Y96</f>
        <v>18.201500029439998</v>
      </c>
      <c r="F79" s="3">
        <f>[1]服务器生态!Z96</f>
        <v>3.1484805000000007</v>
      </c>
      <c r="G79" s="3">
        <f>[1]服务器生态!AA96</f>
        <v>0.88235999999999981</v>
      </c>
      <c r="H79" s="3">
        <f>[1]服务器生态!AC96</f>
        <v>0.49224722625000006</v>
      </c>
      <c r="I79" s="3">
        <f>[1]服务器生态!AD96</f>
        <v>0.4609478463195999</v>
      </c>
      <c r="J79" s="3">
        <f>[1]服务器生态!AE96</f>
        <v>3.8318947430399999E-2</v>
      </c>
      <c r="K79" s="3">
        <f>[1]服务器生态!AF96</f>
        <v>6.6283800000000014E-3</v>
      </c>
      <c r="L79" s="3">
        <f>[1]服务器生态!AG96</f>
        <v>1.8575999999999996E-3</v>
      </c>
      <c r="M79" s="3">
        <f>[3]基础信息!M78</f>
        <v>98.861660079051376</v>
      </c>
      <c r="Q79" s="3">
        <v>75</v>
      </c>
      <c r="R79" s="3">
        <f>[4]带兵数!D78</f>
        <v>6589.3343869731825</v>
      </c>
      <c r="S79" s="3">
        <f>[4]带兵数!E78</f>
        <v>6640.3546986076808</v>
      </c>
      <c r="T79" s="3">
        <f>[4]带兵数!F78</f>
        <v>6699.9163240208773</v>
      </c>
      <c r="U79" s="3">
        <f>[4]带兵数!G78</f>
        <v>6762.0246163774536</v>
      </c>
      <c r="V79" s="3">
        <f>[4]带兵数!H78</f>
        <v>6832.414221187697</v>
      </c>
      <c r="X79" s="3">
        <v>75</v>
      </c>
      <c r="Y79" s="3">
        <f>求节点(节奏总纲!D$4:D$163,R$5:R$164,$X79)*6</f>
        <v>34494.518608437022</v>
      </c>
      <c r="Z79" s="3">
        <f>求节点(节奏总纲!E$4:E$163,S$5:S$164,$X79)*6</f>
        <v>35633.264685407616</v>
      </c>
      <c r="AA79" s="3">
        <f>求节点(节奏总纲!F$4:F$163,T$5:T$164,$X79)*6</f>
        <v>37133.593139587283</v>
      </c>
      <c r="AB79" s="3">
        <f>求节点(节奏总纲!G$4:G$163,U$5:U$164,$X79)*6</f>
        <v>39316.773720352408</v>
      </c>
      <c r="AC79" s="3">
        <f>求节点(节奏总纲!H$4:H$163,V$5:V$164,$X79)*6</f>
        <v>43152.539917540671</v>
      </c>
      <c r="AG79" s="3">
        <v>75</v>
      </c>
      <c r="AH79" s="14">
        <v>1</v>
      </c>
      <c r="AI79" s="14">
        <v>1.2797219813126659</v>
      </c>
      <c r="AJ79" s="14">
        <v>1.7844759099357683</v>
      </c>
      <c r="AK79" s="14">
        <v>2.964677752265378</v>
      </c>
      <c r="AL79" s="14">
        <v>6.0234586206729936</v>
      </c>
      <c r="AM79" s="14">
        <f t="shared" si="1"/>
        <v>157.47266136206255</v>
      </c>
      <c r="AR79" s="8">
        <v>75</v>
      </c>
      <c r="AS79" s="9">
        <v>270.52843732902301</v>
      </c>
      <c r="AT79" s="9">
        <v>271.00744026904084</v>
      </c>
      <c r="AU79" s="9">
        <v>272.07181512937626</v>
      </c>
      <c r="AV79" s="9">
        <v>273.69686171695616</v>
      </c>
      <c r="AW79" s="9">
        <v>268.39374802055897</v>
      </c>
      <c r="AY79" s="8">
        <v>75</v>
      </c>
      <c r="AZ79" s="9">
        <v>1441.6822564634983</v>
      </c>
      <c r="BA79" s="9">
        <v>1461.5397533132962</v>
      </c>
      <c r="BB79" s="9">
        <v>1485.7191333264614</v>
      </c>
      <c r="BC79" s="9">
        <v>1514.5611395467508</v>
      </c>
      <c r="BD79" s="9">
        <v>1506.1007792769074</v>
      </c>
      <c r="BF79" s="8">
        <v>75</v>
      </c>
      <c r="BG79" s="8">
        <f>[4]攻城值!AQ79</f>
        <v>0.15780276707147056</v>
      </c>
      <c r="BH79" s="8">
        <f>[4]攻城值!AR79</f>
        <v>0.84219723292852944</v>
      </c>
      <c r="BL79" s="8">
        <v>75</v>
      </c>
      <c r="BM79" s="10">
        <f>'[1]功能-战损相关'!H85</f>
        <v>0.17499999999999999</v>
      </c>
      <c r="BN79" s="10">
        <f>'[1]功能-战损相关'!I85</f>
        <v>0.17499999999999999</v>
      </c>
      <c r="BO79" s="10">
        <f>'[1]功能-战损相关'!J85</f>
        <v>0.17499999999999999</v>
      </c>
      <c r="BP79" s="10">
        <f>'[1]功能-战损相关'!K85</f>
        <v>0.17499999999999999</v>
      </c>
      <c r="BQ79" s="10">
        <f>'[1]功能-战损相关'!L85</f>
        <v>0.17499999999999999</v>
      </c>
      <c r="BR79" s="10">
        <f>'[1]功能-战损相关'!M85</f>
        <v>0.125</v>
      </c>
      <c r="BS79" s="10">
        <f>'[1]功能-战损相关'!N85</f>
        <v>0.125</v>
      </c>
      <c r="BT79" s="10">
        <f>'[1]功能-战损相关'!O85</f>
        <v>0.125</v>
      </c>
      <c r="BU79" s="10">
        <f>'[1]功能-战损相关'!P85</f>
        <v>0.125</v>
      </c>
      <c r="BV79" s="10">
        <f>'[1]功能-战损相关'!Q85</f>
        <v>0.125</v>
      </c>
      <c r="BX79" s="8">
        <v>75</v>
      </c>
      <c r="BY79" s="10">
        <f>求节点($BL$5:$BL$364,BM$5:BM$364,节奏总纲!R78)</f>
        <v>0.17499999999999999</v>
      </c>
      <c r="BZ79" s="10">
        <f>求节点($BL$5:$BL$364,BN$5:BN$364,节奏总纲!S78)</f>
        <v>0.17499999999999999</v>
      </c>
      <c r="CA79" s="10">
        <f>求节点($BL$5:$BL$364,BO$5:BO$364,节奏总纲!T78)</f>
        <v>0.17499999999999999</v>
      </c>
      <c r="CB79" s="10">
        <f>求节点($BL$5:$BL$364,BP$5:BP$364,节奏总纲!U78)</f>
        <v>0.17499999999999999</v>
      </c>
      <c r="CC79" s="10">
        <f>求节点($BL$5:$BL$364,BQ$5:BQ$364,节奏总纲!V78)</f>
        <v>0.17499999999999999</v>
      </c>
      <c r="CD79" s="10">
        <f>求节点($BL$5:$BL$364,BR$5:BR$364,节奏总纲!R78)</f>
        <v>0.125</v>
      </c>
      <c r="CE79" s="10">
        <f>求节点($BL$5:$BL$364,BS$5:BS$364,节奏总纲!S78)</f>
        <v>0.125</v>
      </c>
      <c r="CF79" s="10">
        <f>求节点($BL$5:$BL$364,BT$5:BT$364,节奏总纲!T78)</f>
        <v>0.125</v>
      </c>
      <c r="CG79" s="10">
        <f>求节点($BL$5:$BL$364,BU$5:BU$364,节奏总纲!U78)</f>
        <v>0.125</v>
      </c>
      <c r="CH79" s="10">
        <f>求节点($BL$5:$BL$364,BV$5:BV$364,节奏总纲!V78)</f>
        <v>0.125</v>
      </c>
      <c r="CV79" s="3">
        <f>[2]兵营招募!S113</f>
        <v>76</v>
      </c>
      <c r="CW79" s="3">
        <f>[2]兵营招募!U113</f>
        <v>30000</v>
      </c>
      <c r="DB79" s="3">
        <v>75</v>
      </c>
      <c r="DC79" s="3">
        <f>'[1]功能-实力'!BF79</f>
        <v>6479832</v>
      </c>
      <c r="DD79" s="3">
        <f>'[1]功能-实力'!BG79</f>
        <v>7450092</v>
      </c>
      <c r="DE79" s="3">
        <f>'[1]功能-实力'!BH79</f>
        <v>8333538</v>
      </c>
      <c r="DF79" s="3">
        <f>'[1]功能-实力'!BI79</f>
        <v>10304964</v>
      </c>
      <c r="DG79" s="3">
        <f>'[1]功能-实力'!BJ79</f>
        <v>11149914</v>
      </c>
    </row>
    <row r="80" spans="2:111" x14ac:dyDescent="0.2">
      <c r="B80" s="3">
        <v>76</v>
      </c>
      <c r="C80" s="3">
        <f>[1]服务器生态!W97</f>
        <v>232.59873492000003</v>
      </c>
      <c r="D80" s="3">
        <f>[1]服务器生态!X97</f>
        <v>218.55961510852688</v>
      </c>
      <c r="E80" s="3">
        <f>[1]服务器生态!Y97</f>
        <v>18.146636424806402</v>
      </c>
      <c r="F80" s="3">
        <f>[1]服务器生态!Z97</f>
        <v>3.1449932800000009</v>
      </c>
      <c r="G80" s="3">
        <f>[1]服务器生态!AA97</f>
        <v>0.88335359999999985</v>
      </c>
      <c r="H80" s="3">
        <f>[1]服务器生态!AC97</f>
        <v>0.49140577800000007</v>
      </c>
      <c r="I80" s="3">
        <f>[1]服务器生态!AD97</f>
        <v>0.46174566572223991</v>
      </c>
      <c r="J80" s="3">
        <f>[1]服务器生态!AE97</f>
        <v>3.8337964277760005E-2</v>
      </c>
      <c r="K80" s="3">
        <f>[1]服务器生态!AF97</f>
        <v>6.6443520000000018E-3</v>
      </c>
      <c r="L80" s="3">
        <f>[1]服务器生态!AG97</f>
        <v>1.8662399999999997E-3</v>
      </c>
      <c r="M80" s="3">
        <f>[3]基础信息!M79</f>
        <v>99.059288537549406</v>
      </c>
      <c r="Q80" s="3">
        <v>76</v>
      </c>
      <c r="R80" s="3">
        <f>[4]带兵数!D79</f>
        <v>6654.5257628160962</v>
      </c>
      <c r="S80" s="3">
        <f>[4]带兵数!E79</f>
        <v>6709.0467569098701</v>
      </c>
      <c r="T80" s="3">
        <f>[4]带兵数!F79</f>
        <v>6765.5289501711122</v>
      </c>
      <c r="U80" s="3">
        <f>[4]带兵数!G79</f>
        <v>6829.9643027024376</v>
      </c>
      <c r="V80" s="3">
        <f>[4]带兵数!H79</f>
        <v>6902.948963772873</v>
      </c>
      <c r="X80" s="3">
        <v>76</v>
      </c>
      <c r="Y80" s="3">
        <f>求节点(节奏总纲!D$4:D$163,R$5:R$164,$X80)*6</f>
        <v>34569.640437824884</v>
      </c>
      <c r="Z80" s="3">
        <f>求节点(节奏总纲!E$4:E$163,S$5:S$164,$X80)*6</f>
        <v>35710.575232821306</v>
      </c>
      <c r="AA80" s="3">
        <f>求节点(节奏总纲!F$4:F$163,T$5:T$164,$X80)*6</f>
        <v>37211.828217825627</v>
      </c>
      <c r="AB80" s="3">
        <f>求节点(节奏总纲!G$4:G$163,U$5:U$164,$X80)*6</f>
        <v>39393.662057306472</v>
      </c>
      <c r="AC80" s="3">
        <f>求节点(节奏总纲!H$4:H$163,V$5:V$164,$X80)*6</f>
        <v>43230.371974165275</v>
      </c>
      <c r="AG80" s="3">
        <v>76</v>
      </c>
      <c r="AH80" s="14">
        <v>1</v>
      </c>
      <c r="AI80" s="14">
        <v>1.2789561674905929</v>
      </c>
      <c r="AJ80" s="14">
        <v>1.7842952589488457</v>
      </c>
      <c r="AK80" s="14">
        <v>2.9661528927671492</v>
      </c>
      <c r="AL80" s="14">
        <v>6.0041147985819405</v>
      </c>
      <c r="AM80" s="14">
        <f t="shared" si="1"/>
        <v>157.89318748410116</v>
      </c>
      <c r="AR80" s="8">
        <v>76</v>
      </c>
      <c r="AS80" s="9">
        <v>273.6140414183767</v>
      </c>
      <c r="AT80" s="9">
        <v>274.08408145280754</v>
      </c>
      <c r="AU80" s="9">
        <v>275.15220209243421</v>
      </c>
      <c r="AV80" s="9">
        <v>276.85496125341643</v>
      </c>
      <c r="AW80" s="9">
        <v>272.84020233577087</v>
      </c>
      <c r="AY80" s="8">
        <v>76</v>
      </c>
      <c r="AZ80" s="9">
        <v>1459.0228833319482</v>
      </c>
      <c r="BA80" s="9">
        <v>1478.7649713644898</v>
      </c>
      <c r="BB80" s="9">
        <v>1502.8952251611818</v>
      </c>
      <c r="BC80" s="9">
        <v>1532.1211241484841</v>
      </c>
      <c r="BD80" s="9">
        <v>1530.8572205853875</v>
      </c>
      <c r="BF80" s="8">
        <v>76</v>
      </c>
      <c r="BG80" s="8">
        <f>[4]攻城值!AQ80</f>
        <v>0.15779095366348422</v>
      </c>
      <c r="BH80" s="8">
        <f>[4]攻城值!AR80</f>
        <v>0.84220904633651572</v>
      </c>
      <c r="BL80" s="8">
        <v>76</v>
      </c>
      <c r="BM80" s="10">
        <f>'[1]功能-战损相关'!H86</f>
        <v>0.17499999999999999</v>
      </c>
      <c r="BN80" s="10">
        <f>'[1]功能-战损相关'!I86</f>
        <v>0.17499999999999999</v>
      </c>
      <c r="BO80" s="10">
        <f>'[1]功能-战损相关'!J86</f>
        <v>0.17499999999999999</v>
      </c>
      <c r="BP80" s="10">
        <f>'[1]功能-战损相关'!K86</f>
        <v>0.17499999999999999</v>
      </c>
      <c r="BQ80" s="10">
        <f>'[1]功能-战损相关'!L86</f>
        <v>0.17499999999999999</v>
      </c>
      <c r="BR80" s="10">
        <f>'[1]功能-战损相关'!M86</f>
        <v>0.125</v>
      </c>
      <c r="BS80" s="10">
        <f>'[1]功能-战损相关'!N86</f>
        <v>0.125</v>
      </c>
      <c r="BT80" s="10">
        <f>'[1]功能-战损相关'!O86</f>
        <v>0.125</v>
      </c>
      <c r="BU80" s="10">
        <f>'[1]功能-战损相关'!P86</f>
        <v>0.125</v>
      </c>
      <c r="BV80" s="10">
        <f>'[1]功能-战损相关'!Q86</f>
        <v>0.125</v>
      </c>
      <c r="BX80" s="8">
        <v>76</v>
      </c>
      <c r="BY80" s="10">
        <f>求节点($BL$5:$BL$364,BM$5:BM$364,节奏总纲!R79)</f>
        <v>0.17499999999999999</v>
      </c>
      <c r="BZ80" s="10">
        <f>求节点($BL$5:$BL$364,BN$5:BN$364,节奏总纲!S79)</f>
        <v>0.17499999999999999</v>
      </c>
      <c r="CA80" s="10">
        <f>求节点($BL$5:$BL$364,BO$5:BO$364,节奏总纲!T79)</f>
        <v>0.17499999999999999</v>
      </c>
      <c r="CB80" s="10">
        <f>求节点($BL$5:$BL$364,BP$5:BP$364,节奏总纲!U79)</f>
        <v>0.17499999999999999</v>
      </c>
      <c r="CC80" s="10">
        <f>求节点($BL$5:$BL$364,BQ$5:BQ$364,节奏总纲!V79)</f>
        <v>0.17499999999999999</v>
      </c>
      <c r="CD80" s="10">
        <f>求节点($BL$5:$BL$364,BR$5:BR$364,节奏总纲!R79)</f>
        <v>0.125</v>
      </c>
      <c r="CE80" s="10">
        <f>求节点($BL$5:$BL$364,BS$5:BS$364,节奏总纲!S79)</f>
        <v>0.125</v>
      </c>
      <c r="CF80" s="10">
        <f>求节点($BL$5:$BL$364,BT$5:BT$364,节奏总纲!T79)</f>
        <v>0.125</v>
      </c>
      <c r="CG80" s="10">
        <f>求节点($BL$5:$BL$364,BU$5:BU$364,节奏总纲!U79)</f>
        <v>0.125</v>
      </c>
      <c r="CH80" s="10">
        <f>求节点($BL$5:$BL$364,BV$5:BV$364,节奏总纲!V79)</f>
        <v>0.125</v>
      </c>
      <c r="CV80" s="3">
        <f>[2]兵营招募!S114</f>
        <v>77</v>
      </c>
      <c r="CW80" s="3">
        <f>[2]兵营招募!U114</f>
        <v>30000</v>
      </c>
      <c r="DB80" s="3">
        <v>76</v>
      </c>
      <c r="DC80" s="3">
        <f>'[1]功能-实力'!BF80</f>
        <v>6900798</v>
      </c>
      <c r="DD80" s="3">
        <f>'[1]功能-实力'!BG80</f>
        <v>7898868</v>
      </c>
      <c r="DE80" s="3">
        <f>'[1]功能-实力'!BH80</f>
        <v>8832876</v>
      </c>
      <c r="DF80" s="3">
        <f>'[1]功能-实力'!BI80</f>
        <v>10967694</v>
      </c>
      <c r="DG80" s="3">
        <f>'[1]功能-实力'!BJ80</f>
        <v>11943750</v>
      </c>
    </row>
    <row r="81" spans="2:111" x14ac:dyDescent="0.2">
      <c r="B81" s="3">
        <v>77</v>
      </c>
      <c r="C81" s="3">
        <f>[1]服务器生态!W98</f>
        <v>231.38284219875004</v>
      </c>
      <c r="D81" s="3">
        <f>[1]服务器生态!X98</f>
        <v>218.16634381723503</v>
      </c>
      <c r="E81" s="3">
        <f>[1]服务器生态!Y98</f>
        <v>18.0917094306816</v>
      </c>
      <c r="F81" s="3">
        <f>[1]服务器生态!Z98</f>
        <v>3.1414528200000014</v>
      </c>
      <c r="G81" s="3">
        <f>[1]服务器生态!AA98</f>
        <v>0.88431839999999995</v>
      </c>
      <c r="H81" s="3">
        <f>[1]服务器生态!AC98</f>
        <v>0.49056432975000008</v>
      </c>
      <c r="I81" s="3">
        <f>[1]服务器生态!AD98</f>
        <v>0.46254348512487992</v>
      </c>
      <c r="J81" s="3">
        <f>[1]服务器生态!AE98</f>
        <v>3.8356981125120003E-2</v>
      </c>
      <c r="K81" s="3">
        <f>[1]服务器生态!AF98</f>
        <v>6.6603240000000022E-3</v>
      </c>
      <c r="L81" s="3">
        <f>[1]服务器生态!AG98</f>
        <v>1.8748799999999998E-3</v>
      </c>
      <c r="M81" s="3">
        <f>[3]基础信息!M80</f>
        <v>99.256916996047437</v>
      </c>
      <c r="Q81" s="3">
        <v>77</v>
      </c>
      <c r="R81" s="3">
        <f>[4]带兵数!D80</f>
        <v>6722.8629024654092</v>
      </c>
      <c r="S81" s="3">
        <f>[4]带兵数!E80</f>
        <v>6774.6746949155558</v>
      </c>
      <c r="T81" s="3">
        <f>[4]带兵数!F80</f>
        <v>6834.7735983456605</v>
      </c>
      <c r="U81" s="3">
        <f>[4]带兵数!G80</f>
        <v>6897.6858376824393</v>
      </c>
      <c r="V81" s="3">
        <f>[4]带兵数!H80</f>
        <v>6967.1092241532115</v>
      </c>
      <c r="X81" s="3">
        <v>77</v>
      </c>
      <c r="Y81" s="3">
        <f>求节点(节奏总纲!D$4:D$163,R$5:R$164,$X81)*6</f>
        <v>34644.762267212733</v>
      </c>
      <c r="Z81" s="3">
        <f>求节点(节奏总纲!E$4:E$163,S$5:S$164,$X81)*6</f>
        <v>35787.885780234996</v>
      </c>
      <c r="AA81" s="3">
        <f>求节点(节奏总纲!F$4:F$163,T$5:T$164,$X81)*6</f>
        <v>37290.063296063978</v>
      </c>
      <c r="AB81" s="3">
        <f>求节点(节奏总纲!G$4:G$163,U$5:U$164,$X81)*6</f>
        <v>39468.084508656088</v>
      </c>
      <c r="AC81" s="3">
        <f>求节点(节奏总纲!H$4:H$163,V$5:V$164,$X81)*6</f>
        <v>43308.204030789871</v>
      </c>
      <c r="AG81" s="3">
        <v>77</v>
      </c>
      <c r="AH81" s="14">
        <v>1</v>
      </c>
      <c r="AI81" s="14">
        <v>1.2775706919277678</v>
      </c>
      <c r="AJ81" s="14">
        <v>1.7828539244094728</v>
      </c>
      <c r="AK81" s="14">
        <v>2.9675777653619559</v>
      </c>
      <c r="AL81" s="14">
        <v>5.9854301499377636</v>
      </c>
      <c r="AM81" s="14">
        <f t="shared" si="1"/>
        <v>158.24998305947267</v>
      </c>
      <c r="AR81" s="8">
        <v>77</v>
      </c>
      <c r="AS81" s="9">
        <v>276.68877076810224</v>
      </c>
      <c r="AT81" s="9">
        <v>277.16502562207899</v>
      </c>
      <c r="AU81" s="9">
        <v>278.26068243744112</v>
      </c>
      <c r="AV81" s="9">
        <v>280.00551730029326</v>
      </c>
      <c r="AW81" s="9">
        <v>277.42555432395056</v>
      </c>
      <c r="AY81" s="8">
        <v>77</v>
      </c>
      <c r="AZ81" s="9">
        <v>1476.3047443017902</v>
      </c>
      <c r="BA81" s="9">
        <v>1496.0128260121928</v>
      </c>
      <c r="BB81" s="9">
        <v>1520.2244486376951</v>
      </c>
      <c r="BC81" s="9">
        <v>1549.6393127473893</v>
      </c>
      <c r="BD81" s="9">
        <v>1556.3911211786399</v>
      </c>
      <c r="BF81" s="8">
        <v>77</v>
      </c>
      <c r="BG81" s="8">
        <f>[4]攻城值!AQ81</f>
        <v>0.15777942709624579</v>
      </c>
      <c r="BH81" s="8">
        <f>[4]攻城值!AR81</f>
        <v>0.84222057290375407</v>
      </c>
      <c r="BL81" s="8">
        <v>77</v>
      </c>
      <c r="BM81" s="10">
        <f>'[1]功能-战损相关'!H87</f>
        <v>0.17499999999999999</v>
      </c>
      <c r="BN81" s="10">
        <f>'[1]功能-战损相关'!I87</f>
        <v>0.17499999999999999</v>
      </c>
      <c r="BO81" s="10">
        <f>'[1]功能-战损相关'!J87</f>
        <v>0.17499999999999999</v>
      </c>
      <c r="BP81" s="10">
        <f>'[1]功能-战损相关'!K87</f>
        <v>0.17499999999999999</v>
      </c>
      <c r="BQ81" s="10">
        <f>'[1]功能-战损相关'!L87</f>
        <v>0.17499999999999999</v>
      </c>
      <c r="BR81" s="10">
        <f>'[1]功能-战损相关'!M87</f>
        <v>0.125</v>
      </c>
      <c r="BS81" s="10">
        <f>'[1]功能-战损相关'!N87</f>
        <v>0.125</v>
      </c>
      <c r="BT81" s="10">
        <f>'[1]功能-战损相关'!O87</f>
        <v>0.125</v>
      </c>
      <c r="BU81" s="10">
        <f>'[1]功能-战损相关'!P87</f>
        <v>0.125</v>
      </c>
      <c r="BV81" s="10">
        <f>'[1]功能-战损相关'!Q87</f>
        <v>0.125</v>
      </c>
      <c r="BX81" s="8">
        <v>77</v>
      </c>
      <c r="BY81" s="10">
        <f>求节点($BL$5:$BL$364,BM$5:BM$364,节奏总纲!R80)</f>
        <v>0.17499999999999999</v>
      </c>
      <c r="BZ81" s="10">
        <f>求节点($BL$5:$BL$364,BN$5:BN$364,节奏总纲!S80)</f>
        <v>0.17499999999999999</v>
      </c>
      <c r="CA81" s="10">
        <f>求节点($BL$5:$BL$364,BO$5:BO$364,节奏总纲!T80)</f>
        <v>0.17499999999999999</v>
      </c>
      <c r="CB81" s="10">
        <f>求节点($BL$5:$BL$364,BP$5:BP$364,节奏总纲!U80)</f>
        <v>0.17499999999999999</v>
      </c>
      <c r="CC81" s="10">
        <f>求节点($BL$5:$BL$364,BQ$5:BQ$364,节奏总纲!V80)</f>
        <v>0.17499999999999999</v>
      </c>
      <c r="CD81" s="10">
        <f>求节点($BL$5:$BL$364,BR$5:BR$364,节奏总纲!R80)</f>
        <v>0.125</v>
      </c>
      <c r="CE81" s="10">
        <f>求节点($BL$5:$BL$364,BS$5:BS$364,节奏总纲!S80)</f>
        <v>0.125</v>
      </c>
      <c r="CF81" s="10">
        <f>求节点($BL$5:$BL$364,BT$5:BT$364,节奏总纲!T80)</f>
        <v>0.125</v>
      </c>
      <c r="CG81" s="10">
        <f>求节点($BL$5:$BL$364,BU$5:BU$364,节奏总纲!U80)</f>
        <v>0.125</v>
      </c>
      <c r="CH81" s="10">
        <f>求节点($BL$5:$BL$364,BV$5:BV$364,节奏总纲!V80)</f>
        <v>0.125</v>
      </c>
      <c r="CV81" s="3">
        <f>[2]兵营招募!S115</f>
        <v>78</v>
      </c>
      <c r="CW81" s="3">
        <f>[2]兵营招募!U115</f>
        <v>31000</v>
      </c>
      <c r="DB81" s="3">
        <v>77</v>
      </c>
      <c r="DC81" s="3">
        <f>'[1]功能-实力'!BF81</f>
        <v>7346616</v>
      </c>
      <c r="DD81" s="3">
        <f>'[1]功能-实力'!BG81</f>
        <v>8370102</v>
      </c>
      <c r="DE81" s="3">
        <f>'[1]功能-实力'!BH81</f>
        <v>9366564</v>
      </c>
      <c r="DF81" s="3">
        <f>'[1]功能-实力'!BI81</f>
        <v>11651286</v>
      </c>
      <c r="DG81" s="3">
        <f>'[1]功能-实力'!BJ81</f>
        <v>12767796</v>
      </c>
    </row>
    <row r="82" spans="2:111" x14ac:dyDescent="0.2">
      <c r="B82" s="3">
        <v>78</v>
      </c>
      <c r="C82" s="3">
        <f>[1]服务器生态!W99</f>
        <v>230.16975430500003</v>
      </c>
      <c r="D82" s="3">
        <f>[1]服务器生态!X99</f>
        <v>217.77041312793438</v>
      </c>
      <c r="E82" s="3">
        <f>[1]服务器生态!Y99</f>
        <v>18.036719047065599</v>
      </c>
      <c r="F82" s="3">
        <f>[1]服务器生态!Z99</f>
        <v>3.1378591200000008</v>
      </c>
      <c r="G82" s="3">
        <f>[1]服务器生态!AA99</f>
        <v>0.88525439999999977</v>
      </c>
      <c r="H82" s="3">
        <f>[1]服务器生态!AC99</f>
        <v>0.48972288150000004</v>
      </c>
      <c r="I82" s="3">
        <f>[1]服务器生态!AD99</f>
        <v>0.46334130452751993</v>
      </c>
      <c r="J82" s="3">
        <f>[1]服务器生态!AE99</f>
        <v>3.8375997972480001E-2</v>
      </c>
      <c r="K82" s="3">
        <f>[1]服务器生态!AF99</f>
        <v>6.6762960000000017E-3</v>
      </c>
      <c r="L82" s="3">
        <f>[1]服务器生态!AG99</f>
        <v>1.8835199999999996E-3</v>
      </c>
      <c r="M82" s="3">
        <f>[3]基础信息!M81</f>
        <v>99.454545454545453</v>
      </c>
      <c r="Q82" s="3">
        <v>78</v>
      </c>
      <c r="R82" s="3">
        <f>[4]带兵数!D81</f>
        <v>6788.5499964596729</v>
      </c>
      <c r="S82" s="3">
        <f>[4]带兵数!E81</f>
        <v>6843.0502277742426</v>
      </c>
      <c r="T82" s="3">
        <f>[4]带兵数!F81</f>
        <v>6900.8869383463989</v>
      </c>
      <c r="U82" s="3">
        <f>[4]带兵数!G81</f>
        <v>6965.3317888009888</v>
      </c>
      <c r="V82" s="3">
        <f>[4]带兵数!H81</f>
        <v>7033.0400612131916</v>
      </c>
      <c r="X82" s="3">
        <v>78</v>
      </c>
      <c r="Y82" s="3">
        <f>求节点(节奏总纲!D$4:D$163,R$5:R$164,$X82)*6</f>
        <v>34719.181074829103</v>
      </c>
      <c r="Z82" s="3">
        <f>求节点(节奏总纲!E$4:E$163,S$5:S$164,$X82)*6</f>
        <v>35862.799612380288</v>
      </c>
      <c r="AA82" s="3">
        <f>求节点(节奏总纲!F$4:F$163,T$5:T$164,$X82)*6</f>
        <v>37368.298374302321</v>
      </c>
      <c r="AB82" s="3">
        <f>求节点(节奏总纲!G$4:G$163,U$5:U$164,$X82)*6</f>
        <v>39542.506960005689</v>
      </c>
      <c r="AC82" s="3">
        <f>求节点(节奏总纲!H$4:H$163,V$5:V$164,$X82)*6</f>
        <v>43385.233044369277</v>
      </c>
      <c r="AG82" s="3">
        <v>78</v>
      </c>
      <c r="AH82" s="14">
        <v>1</v>
      </c>
      <c r="AI82" s="14">
        <v>1.27491668583957</v>
      </c>
      <c r="AJ82" s="14">
        <v>1.7811601648508988</v>
      </c>
      <c r="AK82" s="14">
        <v>2.9662570905338868</v>
      </c>
      <c r="AL82" s="14">
        <v>5.9671170454471953</v>
      </c>
      <c r="AM82" s="14">
        <f t="shared" si="1"/>
        <v>158.50566684911334</v>
      </c>
      <c r="AR82" s="8">
        <v>78</v>
      </c>
      <c r="AS82" s="9">
        <v>279.76755625929337</v>
      </c>
      <c r="AT82" s="9">
        <v>280.23918630253524</v>
      </c>
      <c r="AU82" s="9">
        <v>281.39782137386402</v>
      </c>
      <c r="AV82" s="9">
        <v>283.14757241301066</v>
      </c>
      <c r="AW82" s="9">
        <v>281.87720496420411</v>
      </c>
      <c r="AY82" s="8">
        <v>78</v>
      </c>
      <c r="AZ82" s="9">
        <v>1493.607474891536</v>
      </c>
      <c r="BA82" s="9">
        <v>1513.2235016386544</v>
      </c>
      <c r="BB82" s="9">
        <v>1537.7100081557915</v>
      </c>
      <c r="BC82" s="9">
        <v>1567.1104013575432</v>
      </c>
      <c r="BD82" s="9">
        <v>1581.1731298841587</v>
      </c>
      <c r="BF82" s="8">
        <v>78</v>
      </c>
      <c r="BG82" s="8">
        <f>[4]攻城值!AQ82</f>
        <v>0.15775995000771978</v>
      </c>
      <c r="BH82" s="8">
        <f>[4]攻城值!AR82</f>
        <v>0.84224004999228008</v>
      </c>
      <c r="BL82" s="8">
        <v>78</v>
      </c>
      <c r="BM82" s="10">
        <f>'[1]功能-战损相关'!H88</f>
        <v>0.17499999999999999</v>
      </c>
      <c r="BN82" s="10">
        <f>'[1]功能-战损相关'!I88</f>
        <v>0.17499999999999999</v>
      </c>
      <c r="BO82" s="10">
        <f>'[1]功能-战损相关'!J88</f>
        <v>0.17499999999999999</v>
      </c>
      <c r="BP82" s="10">
        <f>'[1]功能-战损相关'!K88</f>
        <v>0.17499999999999999</v>
      </c>
      <c r="BQ82" s="10">
        <f>'[1]功能-战损相关'!L88</f>
        <v>0.17499999999999999</v>
      </c>
      <c r="BR82" s="10">
        <f>'[1]功能-战损相关'!M88</f>
        <v>0.125</v>
      </c>
      <c r="BS82" s="10">
        <f>'[1]功能-战损相关'!N88</f>
        <v>0.125</v>
      </c>
      <c r="BT82" s="10">
        <f>'[1]功能-战损相关'!O88</f>
        <v>0.125</v>
      </c>
      <c r="BU82" s="10">
        <f>'[1]功能-战损相关'!P88</f>
        <v>0.125</v>
      </c>
      <c r="BV82" s="10">
        <f>'[1]功能-战损相关'!Q88</f>
        <v>0.125</v>
      </c>
      <c r="BX82" s="8">
        <v>78</v>
      </c>
      <c r="BY82" s="10">
        <f>求节点($BL$5:$BL$364,BM$5:BM$364,节奏总纲!R81)</f>
        <v>0.17499999999999999</v>
      </c>
      <c r="BZ82" s="10">
        <f>求节点($BL$5:$BL$364,BN$5:BN$364,节奏总纲!S81)</f>
        <v>0.17499999999999999</v>
      </c>
      <c r="CA82" s="10">
        <f>求节点($BL$5:$BL$364,BO$5:BO$364,节奏总纲!T81)</f>
        <v>0.17499999999999999</v>
      </c>
      <c r="CB82" s="10">
        <f>求节点($BL$5:$BL$364,BP$5:BP$364,节奏总纲!U81)</f>
        <v>0.17499999999999999</v>
      </c>
      <c r="CC82" s="10">
        <f>求节点($BL$5:$BL$364,BQ$5:BQ$364,节奏总纲!V81)</f>
        <v>0.17499999999999999</v>
      </c>
      <c r="CD82" s="10">
        <f>求节点($BL$5:$BL$364,BR$5:BR$364,节奏总纲!R81)</f>
        <v>0.125</v>
      </c>
      <c r="CE82" s="10">
        <f>求节点($BL$5:$BL$364,BS$5:BS$364,节奏总纲!S81)</f>
        <v>0.125</v>
      </c>
      <c r="CF82" s="10">
        <f>求节点($BL$5:$BL$364,BT$5:BT$364,节奏总纲!T81)</f>
        <v>0.125</v>
      </c>
      <c r="CG82" s="10">
        <f>求节点($BL$5:$BL$364,BU$5:BU$364,节奏总纲!U81)</f>
        <v>0.125</v>
      </c>
      <c r="CH82" s="10">
        <f>求节点($BL$5:$BL$364,BV$5:BV$364,节奏总纲!V81)</f>
        <v>0.125</v>
      </c>
      <c r="CV82" s="3">
        <f>[2]兵营招募!S116</f>
        <v>79</v>
      </c>
      <c r="CW82" s="3">
        <f>[2]兵营招募!U116</f>
        <v>31000</v>
      </c>
      <c r="DB82" s="3">
        <v>78</v>
      </c>
      <c r="DC82" s="3">
        <f>'[1]功能-实力'!BF82</f>
        <v>7749738</v>
      </c>
      <c r="DD82" s="3">
        <f>'[1]功能-实力'!BG82</f>
        <v>8820960</v>
      </c>
      <c r="DE82" s="3">
        <f>'[1]功能-实力'!BH82</f>
        <v>9901866</v>
      </c>
      <c r="DF82" s="3">
        <f>'[1]功能-实力'!BI82</f>
        <v>12375630</v>
      </c>
      <c r="DG82" s="3">
        <f>'[1]功能-实力'!BJ82</f>
        <v>13586334</v>
      </c>
    </row>
    <row r="83" spans="2:111" x14ac:dyDescent="0.2">
      <c r="B83" s="3">
        <v>79</v>
      </c>
      <c r="C83" s="3">
        <f>[1]服务器生态!W100</f>
        <v>228.95947123875001</v>
      </c>
      <c r="D83" s="3">
        <f>[1]服务器生态!X100</f>
        <v>217.37182304062489</v>
      </c>
      <c r="E83" s="3">
        <f>[1]服务器生态!Y100</f>
        <v>17.981665273958399</v>
      </c>
      <c r="F83" s="3">
        <f>[1]服务器生态!Z100</f>
        <v>3.1342121800000009</v>
      </c>
      <c r="G83" s="3">
        <f>[1]服务器生态!AA100</f>
        <v>0.88616159999999988</v>
      </c>
      <c r="H83" s="3">
        <f>[1]服务器生态!AC100</f>
        <v>0.48888143325000005</v>
      </c>
      <c r="I83" s="3">
        <f>[1]服务器生态!AD100</f>
        <v>0.46413912393015994</v>
      </c>
      <c r="J83" s="3">
        <f>[1]服务器生态!AE100</f>
        <v>3.839501481984E-2</v>
      </c>
      <c r="K83" s="3">
        <f>[1]服务器生态!AF100</f>
        <v>6.6922680000000021E-3</v>
      </c>
      <c r="L83" s="3">
        <f>[1]服务器生态!AG100</f>
        <v>1.8921599999999997E-3</v>
      </c>
      <c r="M83" s="3">
        <f>[3]基础信息!M82</f>
        <v>99.652173913043484</v>
      </c>
      <c r="Q83" s="3">
        <v>79</v>
      </c>
      <c r="R83" s="3">
        <f>[4]带兵数!D82</f>
        <v>6856.4683073228825</v>
      </c>
      <c r="S83" s="3">
        <f>[4]带兵数!E82</f>
        <v>6909.3651798323854</v>
      </c>
      <c r="T83" s="3">
        <f>[4]带兵数!F82</f>
        <v>6970.3918944161269</v>
      </c>
      <c r="U83" s="3">
        <f>[4]带兵数!G82</f>
        <v>7029.6669566151886</v>
      </c>
      <c r="V83" s="3">
        <f>[4]带兵数!H82</f>
        <v>7098.4169788056379</v>
      </c>
      <c r="X83" s="3">
        <v>79</v>
      </c>
      <c r="Y83" s="3">
        <f>求节点(节奏总纲!D$4:D$163,R$5:R$164,$X83)*6</f>
        <v>34790.90268117626</v>
      </c>
      <c r="Z83" s="3">
        <f>求节点(节奏总纲!E$4:E$163,S$5:S$164,$X83)*6</f>
        <v>35933.269496962035</v>
      </c>
      <c r="AA83" s="3">
        <f>求节点(节奏总纲!F$4:F$163,T$5:T$164,$X83)*6</f>
        <v>37440.820230725745</v>
      </c>
      <c r="AB83" s="3">
        <f>求节点(节奏总纲!G$4:G$163,U$5:U$164,$X83)*6</f>
        <v>39616.929411355304</v>
      </c>
      <c r="AC83" s="3">
        <f>求节点(节奏总纲!H$4:H$163,V$5:V$164,$X83)*6</f>
        <v>43457.452671931256</v>
      </c>
      <c r="AG83" s="3">
        <v>79</v>
      </c>
      <c r="AH83" s="14">
        <v>1</v>
      </c>
      <c r="AI83" s="14">
        <v>1.2721456379315017</v>
      </c>
      <c r="AJ83" s="14">
        <v>1.779236039732893</v>
      </c>
      <c r="AK83" s="14">
        <v>2.9618682186183607</v>
      </c>
      <c r="AL83" s="14">
        <v>5.9342454901623523</v>
      </c>
      <c r="AM83" s="14">
        <f t="shared" si="1"/>
        <v>158.72423094463474</v>
      </c>
      <c r="AR83" s="8">
        <v>79</v>
      </c>
      <c r="AS83" s="9">
        <v>282.83767664405775</v>
      </c>
      <c r="AT83" s="9">
        <v>283.36842146723569</v>
      </c>
      <c r="AU83" s="9">
        <v>284.52888660923469</v>
      </c>
      <c r="AV83" s="9">
        <v>286.25888082103245</v>
      </c>
      <c r="AW83" s="9">
        <v>286.36160220060862</v>
      </c>
      <c r="AY83" s="8">
        <v>79</v>
      </c>
      <c r="AZ83" s="9">
        <v>1510.8631845322498</v>
      </c>
      <c r="BA83" s="9">
        <v>1530.7311243311733</v>
      </c>
      <c r="BB83" s="9">
        <v>1555.1621784772451</v>
      </c>
      <c r="BC83" s="9">
        <v>1584.4112566007407</v>
      </c>
      <c r="BD83" s="9">
        <v>1606.1371473208521</v>
      </c>
      <c r="BF83" s="8">
        <v>79</v>
      </c>
      <c r="BG83" s="8">
        <f>[4]攻城值!AQ83</f>
        <v>0.15768386065142045</v>
      </c>
      <c r="BH83" s="8">
        <f>[4]攻城值!AR83</f>
        <v>0.84231613934857963</v>
      </c>
      <c r="BL83" s="8">
        <v>79</v>
      </c>
      <c r="BM83" s="10">
        <f>'[1]功能-战损相关'!H89</f>
        <v>0.17499999999999999</v>
      </c>
      <c r="BN83" s="10">
        <f>'[1]功能-战损相关'!I89</f>
        <v>0.17499999999999999</v>
      </c>
      <c r="BO83" s="10">
        <f>'[1]功能-战损相关'!J89</f>
        <v>0.17499999999999999</v>
      </c>
      <c r="BP83" s="10">
        <f>'[1]功能-战损相关'!K89</f>
        <v>0.17499999999999999</v>
      </c>
      <c r="BQ83" s="10">
        <f>'[1]功能-战损相关'!L89</f>
        <v>0.17499999999999999</v>
      </c>
      <c r="BR83" s="10">
        <f>'[1]功能-战损相关'!M89</f>
        <v>0.125</v>
      </c>
      <c r="BS83" s="10">
        <f>'[1]功能-战损相关'!N89</f>
        <v>0.125</v>
      </c>
      <c r="BT83" s="10">
        <f>'[1]功能-战损相关'!O89</f>
        <v>0.125</v>
      </c>
      <c r="BU83" s="10">
        <f>'[1]功能-战损相关'!P89</f>
        <v>0.125</v>
      </c>
      <c r="BV83" s="10">
        <f>'[1]功能-战损相关'!Q89</f>
        <v>0.125</v>
      </c>
      <c r="BX83" s="8">
        <v>79</v>
      </c>
      <c r="BY83" s="10">
        <f>求节点($BL$5:$BL$364,BM$5:BM$364,节奏总纲!R82)</f>
        <v>0.17499999999999999</v>
      </c>
      <c r="BZ83" s="10">
        <f>求节点($BL$5:$BL$364,BN$5:BN$364,节奏总纲!S82)</f>
        <v>0.17499999999999999</v>
      </c>
      <c r="CA83" s="10">
        <f>求节点($BL$5:$BL$364,BO$5:BO$364,节奏总纲!T82)</f>
        <v>0.17499999999999999</v>
      </c>
      <c r="CB83" s="10">
        <f>求节点($BL$5:$BL$364,BP$5:BP$364,节奏总纲!U82)</f>
        <v>0.17499999999999999</v>
      </c>
      <c r="CC83" s="10">
        <f>求节点($BL$5:$BL$364,BQ$5:BQ$364,节奏总纲!V82)</f>
        <v>0.17499999999999999</v>
      </c>
      <c r="CD83" s="10">
        <f>求节点($BL$5:$BL$364,BR$5:BR$364,节奏总纲!R82)</f>
        <v>0.125</v>
      </c>
      <c r="CE83" s="10">
        <f>求节点($BL$5:$BL$364,BS$5:BS$364,节奏总纲!S82)</f>
        <v>0.125</v>
      </c>
      <c r="CF83" s="10">
        <f>求节点($BL$5:$BL$364,BT$5:BT$364,节奏总纲!T82)</f>
        <v>0.125</v>
      </c>
      <c r="CG83" s="10">
        <f>求节点($BL$5:$BL$364,BU$5:BU$364,节奏总纲!U82)</f>
        <v>0.125</v>
      </c>
      <c r="CH83" s="10">
        <f>求节点($BL$5:$BL$364,BV$5:BV$364,节奏总纲!V82)</f>
        <v>0.125</v>
      </c>
      <c r="CV83" s="3">
        <f>[2]兵营招募!S117</f>
        <v>80</v>
      </c>
      <c r="CW83" s="3">
        <f>[2]兵营招募!U117</f>
        <v>32000</v>
      </c>
      <c r="DB83" s="3">
        <v>79</v>
      </c>
      <c r="DC83" s="3">
        <f>'[1]功能-实力'!BF83</f>
        <v>8159304</v>
      </c>
      <c r="DD83" s="3">
        <f>'[1]功能-实力'!BG83</f>
        <v>9333510</v>
      </c>
      <c r="DE83" s="3">
        <f>'[1]功能-实力'!BH83</f>
        <v>10451232</v>
      </c>
      <c r="DF83" s="3">
        <f>'[1]功能-实力'!BI83</f>
        <v>13115316</v>
      </c>
      <c r="DG83" s="3">
        <f>'[1]功能-实力'!BJ83</f>
        <v>14448732</v>
      </c>
    </row>
    <row r="84" spans="2:111" x14ac:dyDescent="0.2">
      <c r="B84" s="3">
        <v>80</v>
      </c>
      <c r="C84" s="3">
        <f>[1]服务器生态!W101</f>
        <v>227.75199300000003</v>
      </c>
      <c r="D84" s="3">
        <f>[1]服务器生态!X101</f>
        <v>216.97057355530666</v>
      </c>
      <c r="E84" s="3">
        <f>[1]服务器生态!Y101</f>
        <v>17.926548111360002</v>
      </c>
      <c r="F84" s="3">
        <f>[1]服务器生态!Z101</f>
        <v>3.1305120000000008</v>
      </c>
      <c r="G84" s="3">
        <f>[1]服务器生态!AA101</f>
        <v>0.88703999999999994</v>
      </c>
      <c r="H84" s="3">
        <f>[1]服务器生态!AC101</f>
        <v>0.48803998500000006</v>
      </c>
      <c r="I84" s="3">
        <f>[1]服务器生态!AD101</f>
        <v>0.46493694333279995</v>
      </c>
      <c r="J84" s="3">
        <f>[1]服务器生态!AE101</f>
        <v>3.8414031667200005E-2</v>
      </c>
      <c r="K84" s="3">
        <f>[1]服务器生态!AF101</f>
        <v>6.7082400000000016E-3</v>
      </c>
      <c r="L84" s="3">
        <f>[1]服务器生态!AG101</f>
        <v>1.9007999999999998E-3</v>
      </c>
      <c r="M84" s="3">
        <f>[3]基础信息!M83</f>
        <v>99.8498023715415</v>
      </c>
      <c r="Q84" s="3">
        <v>80</v>
      </c>
      <c r="R84" s="3">
        <f>[4]带兵数!D83</f>
        <v>6922.6465623783333</v>
      </c>
      <c r="S84" s="3">
        <f>[4]带兵数!E83</f>
        <v>6977.864099891106</v>
      </c>
      <c r="T84" s="3">
        <f>[4]带兵数!F83</f>
        <v>7033.5402391663247</v>
      </c>
      <c r="U84" s="3">
        <f>[4]带兵数!G83</f>
        <v>7095.9542756901392</v>
      </c>
      <c r="V84" s="3">
        <f>[4]带兵数!H83</f>
        <v>7163.2532092773636</v>
      </c>
      <c r="X84" s="3">
        <v>80</v>
      </c>
      <c r="Y84" s="3">
        <f>求节点(节奏总纲!D$4:D$163,R$5:R$164,$X84)*6</f>
        <v>34862.624287523409</v>
      </c>
      <c r="Z84" s="3">
        <f>求节点(节奏总纲!E$4:E$163,S$5:S$164,$X84)*6</f>
        <v>36003.739381543783</v>
      </c>
      <c r="AA84" s="3">
        <f>求节点(节奏总纲!F$4:F$163,T$5:T$164,$X84)*6</f>
        <v>37511.427178164682</v>
      </c>
      <c r="AB84" s="3">
        <f>求节点(节奏总纲!G$4:G$163,U$5:U$164,$X84)*6</f>
        <v>39691.351862704905</v>
      </c>
      <c r="AC84" s="3">
        <f>求节点(节奏总纲!H$4:H$163,V$5:V$164,$X84)*6</f>
        <v>43529.672299493242</v>
      </c>
      <c r="AG84" s="3">
        <v>80</v>
      </c>
      <c r="AH84" s="14">
        <v>1</v>
      </c>
      <c r="AI84" s="14">
        <v>1.2694654923223374</v>
      </c>
      <c r="AJ84" s="14">
        <v>1.7773750342008374</v>
      </c>
      <c r="AK84" s="14">
        <v>2.9576233205928397</v>
      </c>
      <c r="AL84" s="14">
        <v>5.8991699915465521</v>
      </c>
      <c r="AM84" s="14">
        <f t="shared" si="1"/>
        <v>158.94717417415319</v>
      </c>
      <c r="AR84" s="8">
        <v>80</v>
      </c>
      <c r="AS84" s="9">
        <v>285.90959398001417</v>
      </c>
      <c r="AT84" s="9">
        <v>286.45223252214993</v>
      </c>
      <c r="AU84" s="9">
        <v>287.58849419516417</v>
      </c>
      <c r="AV84" s="9">
        <v>289.22395846325799</v>
      </c>
      <c r="AW84" s="9">
        <v>290.9857659507482</v>
      </c>
      <c r="AY84" s="8">
        <v>80</v>
      </c>
      <c r="AZ84" s="9">
        <v>1528.1277376176345</v>
      </c>
      <c r="BA84" s="9">
        <v>1547.9929647002957</v>
      </c>
      <c r="BB84" s="9">
        <v>1572.2234957395865</v>
      </c>
      <c r="BC84" s="9">
        <v>1600.9026313131803</v>
      </c>
      <c r="BD84" s="9">
        <v>1631.8833457070998</v>
      </c>
      <c r="BF84" s="8">
        <v>80</v>
      </c>
      <c r="BG84" s="8">
        <f>[4]攻城值!AQ84</f>
        <v>0.15760954253803006</v>
      </c>
      <c r="BH84" s="8">
        <f>[4]攻城值!AR84</f>
        <v>0.84239045746196983</v>
      </c>
      <c r="BL84" s="8">
        <v>80</v>
      </c>
      <c r="BM84" s="10">
        <f>'[1]功能-战损相关'!H90</f>
        <v>0.17499999999999999</v>
      </c>
      <c r="BN84" s="10">
        <f>'[1]功能-战损相关'!I90</f>
        <v>0.17499999999999999</v>
      </c>
      <c r="BO84" s="10">
        <f>'[1]功能-战损相关'!J90</f>
        <v>0.17499999999999999</v>
      </c>
      <c r="BP84" s="10">
        <f>'[1]功能-战损相关'!K90</f>
        <v>0.17499999999999999</v>
      </c>
      <c r="BQ84" s="10">
        <f>'[1]功能-战损相关'!L90</f>
        <v>0.17499999999999999</v>
      </c>
      <c r="BR84" s="10">
        <f>'[1]功能-战损相关'!M90</f>
        <v>0.125</v>
      </c>
      <c r="BS84" s="10">
        <f>'[1]功能-战损相关'!N90</f>
        <v>0.125</v>
      </c>
      <c r="BT84" s="10">
        <f>'[1]功能-战损相关'!O90</f>
        <v>0.125</v>
      </c>
      <c r="BU84" s="10">
        <f>'[1]功能-战损相关'!P90</f>
        <v>0.125</v>
      </c>
      <c r="BV84" s="10">
        <f>'[1]功能-战损相关'!Q90</f>
        <v>0.125</v>
      </c>
      <c r="BX84" s="8">
        <v>80</v>
      </c>
      <c r="BY84" s="10">
        <f>求节点($BL$5:$BL$364,BM$5:BM$364,节奏总纲!R83)</f>
        <v>0.17499999999999999</v>
      </c>
      <c r="BZ84" s="10">
        <f>求节点($BL$5:$BL$364,BN$5:BN$364,节奏总纲!S83)</f>
        <v>0.17499999999999999</v>
      </c>
      <c r="CA84" s="10">
        <f>求节点($BL$5:$BL$364,BO$5:BO$364,节奏总纲!T83)</f>
        <v>0.17499999999999999</v>
      </c>
      <c r="CB84" s="10">
        <f>求节点($BL$5:$BL$364,BP$5:BP$364,节奏总纲!U83)</f>
        <v>0.17499999999999999</v>
      </c>
      <c r="CC84" s="10">
        <f>求节点($BL$5:$BL$364,BQ$5:BQ$364,节奏总纲!V83)</f>
        <v>0.17499999999999999</v>
      </c>
      <c r="CD84" s="10">
        <f>求节点($BL$5:$BL$364,BR$5:BR$364,节奏总纲!R83)</f>
        <v>0.125</v>
      </c>
      <c r="CE84" s="10">
        <f>求节点($BL$5:$BL$364,BS$5:BS$364,节奏总纲!S83)</f>
        <v>0.125</v>
      </c>
      <c r="CF84" s="10">
        <f>求节点($BL$5:$BL$364,BT$5:BT$364,节奏总纲!T83)</f>
        <v>0.125</v>
      </c>
      <c r="CG84" s="10">
        <f>求节点($BL$5:$BL$364,BU$5:BU$364,节奏总纲!U83)</f>
        <v>0.125</v>
      </c>
      <c r="CH84" s="10">
        <f>求节点($BL$5:$BL$364,BV$5:BV$364,节奏总纲!V83)</f>
        <v>0.125</v>
      </c>
      <c r="CV84" s="3">
        <f>[2]兵营招募!S118</f>
        <v>81</v>
      </c>
      <c r="CW84" s="3">
        <f>[2]兵营招募!U118</f>
        <v>32000</v>
      </c>
      <c r="DB84" s="3">
        <v>80</v>
      </c>
      <c r="DC84" s="3">
        <f>'[1]功能-实力'!BF84</f>
        <v>8585118</v>
      </c>
      <c r="DD84" s="3">
        <f>'[1]功能-实力'!BG84</f>
        <v>9889398</v>
      </c>
      <c r="DE84" s="3">
        <f>'[1]功能-实力'!BH84</f>
        <v>11015052</v>
      </c>
      <c r="DF84" s="3">
        <f>'[1]功能-实力'!BI84</f>
        <v>13866504</v>
      </c>
      <c r="DG84" s="3">
        <f>'[1]功能-实力'!BJ84</f>
        <v>15373530</v>
      </c>
    </row>
    <row r="85" spans="2:111" x14ac:dyDescent="0.2">
      <c r="B85" s="3">
        <v>81</v>
      </c>
      <c r="C85" s="3">
        <f>[1]服务器生态!W102</f>
        <v>226.54731958875001</v>
      </c>
      <c r="D85" s="3">
        <f>[1]服务器生态!X102</f>
        <v>216.56666467197957</v>
      </c>
      <c r="E85" s="3">
        <f>[1]服务器生态!Y102</f>
        <v>17.8713675592704</v>
      </c>
      <c r="F85" s="3">
        <f>[1]服务器生态!Z102</f>
        <v>3.1267585800000011</v>
      </c>
      <c r="G85" s="3">
        <f>[1]服务器生态!AA102</f>
        <v>0.88788959999999983</v>
      </c>
      <c r="H85" s="3">
        <f>[1]服务器生态!AC102</f>
        <v>0.48719853675000002</v>
      </c>
      <c r="I85" s="3">
        <f>[1]服务器生态!AD102</f>
        <v>0.46573476273543996</v>
      </c>
      <c r="J85" s="3">
        <f>[1]服务器生态!AE102</f>
        <v>3.8433048514560003E-2</v>
      </c>
      <c r="K85" s="3">
        <f>[1]服务器生态!AF102</f>
        <v>6.724212000000002E-3</v>
      </c>
      <c r="L85" s="3">
        <f>[1]服务器生态!AG102</f>
        <v>1.9094399999999997E-3</v>
      </c>
      <c r="M85" s="3">
        <f>[3]基础信息!M84</f>
        <v>100</v>
      </c>
      <c r="Q85" s="3">
        <v>81</v>
      </c>
      <c r="R85" s="3">
        <f>[4]带兵数!D84</f>
        <v>6990.1533759886324</v>
      </c>
      <c r="S85" s="3">
        <f>[4]带兵数!E84</f>
        <v>7042.1339851414859</v>
      </c>
      <c r="T85" s="3">
        <f>[4]带兵数!F84</f>
        <v>7099.4311889804285</v>
      </c>
      <c r="U85" s="3">
        <f>[4]带兵数!G84</f>
        <v>7160.1665826971657</v>
      </c>
      <c r="V85" s="3">
        <f>[4]带兵数!H84</f>
        <v>7229.1499408717918</v>
      </c>
      <c r="X85" s="3">
        <v>81</v>
      </c>
      <c r="Y85" s="3">
        <f>求节点(节奏总纲!D$4:D$163,R$5:R$164,$X85)*6</f>
        <v>34934.345893870566</v>
      </c>
      <c r="Z85" s="3">
        <f>求节点(节奏总纲!E$4:E$163,S$5:S$164,$X85)*6</f>
        <v>36074.20926612553</v>
      </c>
      <c r="AA85" s="3">
        <f>求节点(节奏总纲!F$4:F$163,T$5:T$164,$X85)*6</f>
        <v>37582.034125603612</v>
      </c>
      <c r="AB85" s="3">
        <f>求节点(节奏总纲!G$4:G$163,U$5:U$164,$X85)*6</f>
        <v>39765.505056265036</v>
      </c>
      <c r="AC85" s="3">
        <f>求节点(节奏总纲!H$4:H$163,V$5:V$164,$X85)*6</f>
        <v>43601.891927055229</v>
      </c>
      <c r="AG85" s="3">
        <v>81</v>
      </c>
      <c r="AH85" s="14">
        <v>1</v>
      </c>
      <c r="AI85" s="14">
        <v>1.2668718482146095</v>
      </c>
      <c r="AJ85" s="14">
        <v>1.7755740924847749</v>
      </c>
      <c r="AK85" s="14">
        <v>2.9535154263373364</v>
      </c>
      <c r="AL85" s="14">
        <v>5.8652265520560167</v>
      </c>
      <c r="AM85" s="14">
        <f t="shared" si="1"/>
        <v>159.10187317087457</v>
      </c>
      <c r="AR85" s="8">
        <v>81</v>
      </c>
      <c r="AS85" s="9">
        <v>288.97513358419087</v>
      </c>
      <c r="AT85" s="9">
        <v>289.481630747883</v>
      </c>
      <c r="AU85" s="9">
        <v>290.54566606180373</v>
      </c>
      <c r="AV85" s="9">
        <v>292.26336483533117</v>
      </c>
      <c r="AW85" s="9">
        <v>294.51484153594964</v>
      </c>
      <c r="AY85" s="8">
        <v>81</v>
      </c>
      <c r="AZ85" s="9">
        <v>1545.3574592374416</v>
      </c>
      <c r="BA85" s="9">
        <v>1564.9601586026456</v>
      </c>
      <c r="BB85" s="9">
        <v>1588.7243296896602</v>
      </c>
      <c r="BC85" s="9">
        <v>1617.8053022088452</v>
      </c>
      <c r="BD85" s="9">
        <v>1651.4870852228121</v>
      </c>
      <c r="BF85" s="8">
        <v>81</v>
      </c>
      <c r="BG85" s="8">
        <f>[4]攻城值!AQ85</f>
        <v>0.1575369345314197</v>
      </c>
      <c r="BH85" s="8">
        <f>[4]攻城值!AR85</f>
        <v>0.8424630654685803</v>
      </c>
      <c r="BL85" s="8">
        <v>81</v>
      </c>
      <c r="BM85" s="10">
        <f>'[1]功能-战损相关'!H91</f>
        <v>0.17499999999999999</v>
      </c>
      <c r="BN85" s="10">
        <f>'[1]功能-战损相关'!I91</f>
        <v>0.17499999999999999</v>
      </c>
      <c r="BO85" s="10">
        <f>'[1]功能-战损相关'!J91</f>
        <v>0.17499999999999999</v>
      </c>
      <c r="BP85" s="10">
        <f>'[1]功能-战损相关'!K91</f>
        <v>0.17499999999999999</v>
      </c>
      <c r="BQ85" s="10">
        <f>'[1]功能-战损相关'!L91</f>
        <v>0.17499999999999999</v>
      </c>
      <c r="BR85" s="10">
        <f>'[1]功能-战损相关'!M91</f>
        <v>0.125</v>
      </c>
      <c r="BS85" s="10">
        <f>'[1]功能-战损相关'!N91</f>
        <v>0.125</v>
      </c>
      <c r="BT85" s="10">
        <f>'[1]功能-战损相关'!O91</f>
        <v>0.125</v>
      </c>
      <c r="BU85" s="10">
        <f>'[1]功能-战损相关'!P91</f>
        <v>0.125</v>
      </c>
      <c r="BV85" s="10">
        <f>'[1]功能-战损相关'!Q91</f>
        <v>0.125</v>
      </c>
      <c r="BX85" s="8">
        <v>81</v>
      </c>
      <c r="BY85" s="10">
        <f>求节点($BL$5:$BL$364,BM$5:BM$364,节奏总纲!R84)</f>
        <v>0.17499999999999999</v>
      </c>
      <c r="BZ85" s="10">
        <f>求节点($BL$5:$BL$364,BN$5:BN$364,节奏总纲!S84)</f>
        <v>0.17499999999999999</v>
      </c>
      <c r="CA85" s="10">
        <f>求节点($BL$5:$BL$364,BO$5:BO$364,节奏总纲!T84)</f>
        <v>0.17499999999999999</v>
      </c>
      <c r="CB85" s="10">
        <f>求节点($BL$5:$BL$364,BP$5:BP$364,节奏总纲!U84)</f>
        <v>0.17499999999999999</v>
      </c>
      <c r="CC85" s="10">
        <f>求节点($BL$5:$BL$364,BQ$5:BQ$364,节奏总纲!V84)</f>
        <v>0.17499999999999999</v>
      </c>
      <c r="CD85" s="10">
        <f>求节点($BL$5:$BL$364,BR$5:BR$364,节奏总纲!R84)</f>
        <v>0.125</v>
      </c>
      <c r="CE85" s="10">
        <f>求节点($BL$5:$BL$364,BS$5:BS$364,节奏总纲!S84)</f>
        <v>0.125</v>
      </c>
      <c r="CF85" s="10">
        <f>求节点($BL$5:$BL$364,BT$5:BT$364,节奏总纲!T84)</f>
        <v>0.125</v>
      </c>
      <c r="CG85" s="10">
        <f>求节点($BL$5:$BL$364,BU$5:BU$364,节奏总纲!U84)</f>
        <v>0.125</v>
      </c>
      <c r="CH85" s="10">
        <f>求节点($BL$5:$BL$364,BV$5:BV$364,节奏总纲!V84)</f>
        <v>0.125</v>
      </c>
      <c r="CV85" s="3">
        <f>[2]兵营招募!S119</f>
        <v>82</v>
      </c>
      <c r="CW85" s="3">
        <f>[2]兵营招募!U119</f>
        <v>32000</v>
      </c>
      <c r="DB85" s="3">
        <v>81</v>
      </c>
      <c r="DC85" s="3">
        <f>'[1]功能-实力'!BF85</f>
        <v>9032556</v>
      </c>
      <c r="DD85" s="3">
        <f>'[1]功能-实力'!BG85</f>
        <v>10518918</v>
      </c>
      <c r="DE85" s="3">
        <f>'[1]功能-实力'!BH85</f>
        <v>11618916</v>
      </c>
      <c r="DF85" s="3">
        <f>'[1]功能-实力'!BI85</f>
        <v>14841774</v>
      </c>
      <c r="DG85" s="3">
        <f>'[1]功能-实力'!BJ85</f>
        <v>16557330</v>
      </c>
    </row>
    <row r="86" spans="2:111" x14ac:dyDescent="0.2">
      <c r="B86" s="3">
        <v>82</v>
      </c>
      <c r="C86" s="3">
        <f>[1]服务器生态!W103</f>
        <v>225.345451005</v>
      </c>
      <c r="D86" s="3">
        <f>[1]服务器生态!X103</f>
        <v>216.1600963906437</v>
      </c>
      <c r="E86" s="3">
        <f>[1]服务器生态!Y103</f>
        <v>17.816123617689598</v>
      </c>
      <c r="F86" s="3">
        <f>[1]服务器生态!Z103</f>
        <v>3.1229519200000007</v>
      </c>
      <c r="G86" s="3">
        <f>[1]服务器生态!AA103</f>
        <v>0.88871039999999979</v>
      </c>
      <c r="H86" s="3">
        <f>[1]服务器生态!AC103</f>
        <v>0.48635708850000003</v>
      </c>
      <c r="I86" s="3">
        <f>[1]服务器生态!AD103</f>
        <v>0.46653258213807997</v>
      </c>
      <c r="J86" s="3">
        <f>[1]服务器生态!AE103</f>
        <v>3.8452065361920001E-2</v>
      </c>
      <c r="K86" s="3">
        <f>[1]服务器生态!AF103</f>
        <v>6.7401840000000015E-3</v>
      </c>
      <c r="L86" s="3">
        <f>[1]服务器生态!AG103</f>
        <v>1.9180799999999997E-3</v>
      </c>
      <c r="M86" s="3">
        <f>[3]基础信息!M85</f>
        <v>100</v>
      </c>
      <c r="Q86" s="3">
        <v>82</v>
      </c>
      <c r="R86" s="3">
        <f>[4]带兵数!D85</f>
        <v>7056.8177050953855</v>
      </c>
      <c r="S86" s="3">
        <f>[4]带兵数!E85</f>
        <v>7108.9768933125815</v>
      </c>
      <c r="T86" s="3">
        <f>[4]带兵数!F85</f>
        <v>7164.874823510946</v>
      </c>
      <c r="U86" s="3">
        <f>[4]带兵数!G85</f>
        <v>7228.5765853689554</v>
      </c>
      <c r="V86" s="3">
        <f>[4]带兵数!H85</f>
        <v>7293.8352338376762</v>
      </c>
      <c r="X86" s="3">
        <v>82</v>
      </c>
      <c r="Y86" s="3">
        <f>求节点(节奏总纲!D$4:D$163,R$5:R$164,$X86)*6</f>
        <v>35006.067500217723</v>
      </c>
      <c r="Z86" s="3">
        <f>求节点(节奏总纲!E$4:E$163,S$5:S$164,$X86)*6</f>
        <v>36144.67915070727</v>
      </c>
      <c r="AA86" s="3">
        <f>求节点(节奏总纲!F$4:F$163,T$5:T$164,$X86)*6</f>
        <v>37652.641073042549</v>
      </c>
      <c r="AB86" s="3">
        <f>求节点(节奏总纲!G$4:G$163,U$5:U$164,$X86)*6</f>
        <v>39833.915585160503</v>
      </c>
      <c r="AC86" s="3">
        <f>求节点(节奏总纲!H$4:H$163,V$5:V$164,$X86)*6</f>
        <v>43674.111554617208</v>
      </c>
      <c r="AG86" s="3">
        <v>82</v>
      </c>
      <c r="AH86" s="14">
        <v>1</v>
      </c>
      <c r="AI86" s="14">
        <v>1.2643605843702961</v>
      </c>
      <c r="AJ86" s="14">
        <v>1.7711139933864835</v>
      </c>
      <c r="AK86" s="14">
        <v>2.9495380085068135</v>
      </c>
      <c r="AL86" s="14">
        <v>5.8323612363828952</v>
      </c>
      <c r="AM86" s="14">
        <f t="shared" si="1"/>
        <v>158.977693784987</v>
      </c>
      <c r="AR86" s="8">
        <v>82</v>
      </c>
      <c r="AS86" s="9">
        <v>292.04013539951313</v>
      </c>
      <c r="AT86" s="9">
        <v>292.50813056685109</v>
      </c>
      <c r="AU86" s="9">
        <v>293.62983590571633</v>
      </c>
      <c r="AV86" s="9">
        <v>295.33941927381159</v>
      </c>
      <c r="AW86" s="9">
        <v>297.50664842679515</v>
      </c>
      <c r="AY86" s="8">
        <v>82</v>
      </c>
      <c r="AZ86" s="9">
        <v>1562.5835655103167</v>
      </c>
      <c r="BA86" s="9">
        <v>1581.9109878554282</v>
      </c>
      <c r="BB86" s="9">
        <v>1605.9191641728139</v>
      </c>
      <c r="BC86" s="9">
        <v>1634.9107441733481</v>
      </c>
      <c r="BD86" s="9">
        <v>1668.078087975613</v>
      </c>
      <c r="BF86" s="8">
        <v>82</v>
      </c>
      <c r="BG86" s="8">
        <f>[4]攻城值!AQ86</f>
        <v>0.15746597827701972</v>
      </c>
      <c r="BH86" s="8">
        <f>[4]攻城值!AR86</f>
        <v>0.84253402172298031</v>
      </c>
      <c r="BL86" s="8">
        <v>82</v>
      </c>
      <c r="BM86" s="10">
        <f>'[1]功能-战损相关'!H92</f>
        <v>0.17499999999999999</v>
      </c>
      <c r="BN86" s="10">
        <f>'[1]功能-战损相关'!I92</f>
        <v>0.17499999999999999</v>
      </c>
      <c r="BO86" s="10">
        <f>'[1]功能-战损相关'!J92</f>
        <v>0.17499999999999999</v>
      </c>
      <c r="BP86" s="10">
        <f>'[1]功能-战损相关'!K92</f>
        <v>0.17499999999999999</v>
      </c>
      <c r="BQ86" s="10">
        <f>'[1]功能-战损相关'!L92</f>
        <v>0.17499999999999999</v>
      </c>
      <c r="BR86" s="10">
        <f>'[1]功能-战损相关'!M92</f>
        <v>0.125</v>
      </c>
      <c r="BS86" s="10">
        <f>'[1]功能-战损相关'!N92</f>
        <v>0.125</v>
      </c>
      <c r="BT86" s="10">
        <f>'[1]功能-战损相关'!O92</f>
        <v>0.125</v>
      </c>
      <c r="BU86" s="10">
        <f>'[1]功能-战损相关'!P92</f>
        <v>0.125</v>
      </c>
      <c r="BV86" s="10">
        <f>'[1]功能-战损相关'!Q92</f>
        <v>0.125</v>
      </c>
      <c r="BX86" s="8">
        <v>82</v>
      </c>
      <c r="BY86" s="10">
        <f>求节点($BL$5:$BL$364,BM$5:BM$364,节奏总纲!R85)</f>
        <v>0.17499999999999999</v>
      </c>
      <c r="BZ86" s="10">
        <f>求节点($BL$5:$BL$364,BN$5:BN$364,节奏总纲!S85)</f>
        <v>0.17499999999999999</v>
      </c>
      <c r="CA86" s="10">
        <f>求节点($BL$5:$BL$364,BO$5:BO$364,节奏总纲!T85)</f>
        <v>0.17499999999999999</v>
      </c>
      <c r="CB86" s="10">
        <f>求节点($BL$5:$BL$364,BP$5:BP$364,节奏总纲!U85)</f>
        <v>0.17499999999999999</v>
      </c>
      <c r="CC86" s="10">
        <f>求节点($BL$5:$BL$364,BQ$5:BQ$364,节奏总纲!V85)</f>
        <v>0.17499999999999999</v>
      </c>
      <c r="CD86" s="10">
        <f>求节点($BL$5:$BL$364,BR$5:BR$364,节奏总纲!R85)</f>
        <v>0.125</v>
      </c>
      <c r="CE86" s="10">
        <f>求节点($BL$5:$BL$364,BS$5:BS$364,节奏总纲!S85)</f>
        <v>0.125</v>
      </c>
      <c r="CF86" s="10">
        <f>求节点($BL$5:$BL$364,BT$5:BT$364,节奏总纲!T85)</f>
        <v>0.125</v>
      </c>
      <c r="CG86" s="10">
        <f>求节点($BL$5:$BL$364,BU$5:BU$364,节奏总纲!U85)</f>
        <v>0.125</v>
      </c>
      <c r="CH86" s="10">
        <f>求节点($BL$5:$BL$364,BV$5:BV$364,节奏总纲!V85)</f>
        <v>0.125</v>
      </c>
      <c r="CV86" s="3">
        <f>[2]兵营招募!S120</f>
        <v>83</v>
      </c>
      <c r="CW86" s="3">
        <f>[2]兵营招募!U120</f>
        <v>32000</v>
      </c>
      <c r="DB86" s="3">
        <v>82</v>
      </c>
      <c r="DC86" s="3">
        <f>'[1]功能-实力'!BF86</f>
        <v>9551280</v>
      </c>
      <c r="DD86" s="3">
        <f>'[1]功能-实力'!BG86</f>
        <v>11130006</v>
      </c>
      <c r="DE86" s="3">
        <f>'[1]功能-实力'!BH86</f>
        <v>12251100</v>
      </c>
      <c r="DF86" s="3">
        <f>'[1]功能-实力'!BI86</f>
        <v>15866520</v>
      </c>
      <c r="DG86" s="3">
        <f>'[1]功能-实力'!BJ86</f>
        <v>17776638</v>
      </c>
    </row>
    <row r="87" spans="2:111" x14ac:dyDescent="0.2">
      <c r="B87" s="3">
        <v>83</v>
      </c>
      <c r="C87" s="3">
        <f>[1]服务器生态!W104</f>
        <v>224.14638724875002</v>
      </c>
      <c r="D87" s="3">
        <f>[1]服务器生态!X104</f>
        <v>215.75086871129903</v>
      </c>
      <c r="E87" s="3">
        <f>[1]服务器生态!Y104</f>
        <v>17.760816286617601</v>
      </c>
      <c r="F87" s="3">
        <f>[1]服务器生态!Z104</f>
        <v>3.119092020000001</v>
      </c>
      <c r="G87" s="3">
        <f>[1]服务器生态!AA104</f>
        <v>0.88950239999999992</v>
      </c>
      <c r="H87" s="3">
        <f>[1]服务器生态!AC104</f>
        <v>0.48551564025000005</v>
      </c>
      <c r="I87" s="3">
        <f>[1]服务器生态!AD104</f>
        <v>0.46733040154071992</v>
      </c>
      <c r="J87" s="3">
        <f>[1]服务器生态!AE104</f>
        <v>3.847108220928E-2</v>
      </c>
      <c r="K87" s="3">
        <f>[1]服务器生态!AF104</f>
        <v>6.7561560000000019E-3</v>
      </c>
      <c r="L87" s="3">
        <f>[1]服务器生态!AG104</f>
        <v>1.9267199999999998E-3</v>
      </c>
      <c r="M87" s="3">
        <f>[3]基础信息!M86</f>
        <v>100</v>
      </c>
      <c r="Q87" s="3">
        <v>83</v>
      </c>
      <c r="R87" s="3">
        <f>[4]带兵数!D86</f>
        <v>7123.9201449359607</v>
      </c>
      <c r="S87" s="3">
        <f>[4]带兵数!E86</f>
        <v>7176.132632872982</v>
      </c>
      <c r="T87" s="3">
        <f>[4]带兵数!F86</f>
        <v>7233.6037098586512</v>
      </c>
      <c r="U87" s="3">
        <f>[4]带兵数!G86</f>
        <v>7293.5350717115061</v>
      </c>
      <c r="V87" s="3">
        <f>[4]带兵数!H86</f>
        <v>7361.582013904168</v>
      </c>
      <c r="X87" s="3">
        <v>83</v>
      </c>
      <c r="Y87" s="3">
        <f>求节点(节奏总纲!D$4:D$163,R$5:R$164,$X87)*6</f>
        <v>35077.78910656488</v>
      </c>
      <c r="Z87" s="3">
        <f>求节点(节奏总纲!E$4:E$163,S$5:S$164,$X87)*6</f>
        <v>36215.149035289018</v>
      </c>
      <c r="AA87" s="3">
        <f>求节点(节奏总纲!F$4:F$163,T$5:T$164,$X87)*6</f>
        <v>37723.248020481478</v>
      </c>
      <c r="AB87" s="3">
        <f>求节点(节奏总纲!G$4:G$163,U$5:U$164,$X87)*6</f>
        <v>39902.32611405597</v>
      </c>
      <c r="AC87" s="3">
        <f>求节点(节奏总纲!H$4:H$163,V$5:V$164,$X87)*6</f>
        <v>43746.331182179194</v>
      </c>
      <c r="AG87" s="3">
        <v>83</v>
      </c>
      <c r="AH87" s="14">
        <v>1</v>
      </c>
      <c r="AI87" s="14">
        <v>1.2620476001338374</v>
      </c>
      <c r="AJ87" s="14">
        <v>1.7635295467141887</v>
      </c>
      <c r="AK87" s="14">
        <v>2.9456849479218756</v>
      </c>
      <c r="AL87" s="14">
        <v>5.8005234818830118</v>
      </c>
      <c r="AM87" s="14">
        <f t="shared" si="1"/>
        <v>158.81371016818122</v>
      </c>
      <c r="AR87" s="8">
        <v>83</v>
      </c>
      <c r="AS87" s="9">
        <v>295.10112159780272</v>
      </c>
      <c r="AT87" s="9">
        <v>295.59955701284599</v>
      </c>
      <c r="AU87" s="9">
        <v>296.73066823141176</v>
      </c>
      <c r="AV87" s="9">
        <v>298.40468998159452</v>
      </c>
      <c r="AW87" s="9">
        <v>300.61305775648549</v>
      </c>
      <c r="AY87" s="8">
        <v>83</v>
      </c>
      <c r="AZ87" s="9">
        <v>1579.7874577277903</v>
      </c>
      <c r="BA87" s="9">
        <v>1599.2123954350143</v>
      </c>
      <c r="BB87" s="9">
        <v>1623.2048693589727</v>
      </c>
      <c r="BC87" s="9">
        <v>1651.9564084346941</v>
      </c>
      <c r="BD87" s="9">
        <v>1685.3119009075056</v>
      </c>
      <c r="BF87" s="8">
        <v>83</v>
      </c>
      <c r="BG87" s="8">
        <f>[4]攻城值!AQ87</f>
        <v>0.15739661804540517</v>
      </c>
      <c r="BH87" s="8">
        <f>[4]攻城值!AR87</f>
        <v>0.84260338195459483</v>
      </c>
      <c r="BL87" s="8">
        <v>83</v>
      </c>
      <c r="BM87" s="10">
        <f>'[1]功能-战损相关'!H93</f>
        <v>0.17499999999999999</v>
      </c>
      <c r="BN87" s="10">
        <f>'[1]功能-战损相关'!I93</f>
        <v>0.17499999999999999</v>
      </c>
      <c r="BO87" s="10">
        <f>'[1]功能-战损相关'!J93</f>
        <v>0.17499999999999999</v>
      </c>
      <c r="BP87" s="10">
        <f>'[1]功能-战损相关'!K93</f>
        <v>0.17499999999999999</v>
      </c>
      <c r="BQ87" s="10">
        <f>'[1]功能-战损相关'!L93</f>
        <v>0.17499999999999999</v>
      </c>
      <c r="BR87" s="10">
        <f>'[1]功能-战损相关'!M93</f>
        <v>0.125</v>
      </c>
      <c r="BS87" s="10">
        <f>'[1]功能-战损相关'!N93</f>
        <v>0.125</v>
      </c>
      <c r="BT87" s="10">
        <f>'[1]功能-战损相关'!O93</f>
        <v>0.125</v>
      </c>
      <c r="BU87" s="10">
        <f>'[1]功能-战损相关'!P93</f>
        <v>0.125</v>
      </c>
      <c r="BV87" s="10">
        <f>'[1]功能-战损相关'!Q93</f>
        <v>0.125</v>
      </c>
      <c r="BX87" s="8">
        <v>83</v>
      </c>
      <c r="BY87" s="10">
        <f>求节点($BL$5:$BL$364,BM$5:BM$364,节奏总纲!R86)</f>
        <v>0.17499999999999999</v>
      </c>
      <c r="BZ87" s="10">
        <f>求节点($BL$5:$BL$364,BN$5:BN$364,节奏总纲!S86)</f>
        <v>0.17499999999999999</v>
      </c>
      <c r="CA87" s="10">
        <f>求节点($BL$5:$BL$364,BO$5:BO$364,节奏总纲!T86)</f>
        <v>0.17499999999999999</v>
      </c>
      <c r="CB87" s="10">
        <f>求节点($BL$5:$BL$364,BP$5:BP$364,节奏总纲!U86)</f>
        <v>0.17499999999999999</v>
      </c>
      <c r="CC87" s="10">
        <f>求节点($BL$5:$BL$364,BQ$5:BQ$364,节奏总纲!V86)</f>
        <v>0.17499999999999999</v>
      </c>
      <c r="CD87" s="10">
        <f>求节点($BL$5:$BL$364,BR$5:BR$364,节奏总纲!R86)</f>
        <v>0.125</v>
      </c>
      <c r="CE87" s="10">
        <f>求节点($BL$5:$BL$364,BS$5:BS$364,节奏总纲!S86)</f>
        <v>0.125</v>
      </c>
      <c r="CF87" s="10">
        <f>求节点($BL$5:$BL$364,BT$5:BT$364,节奏总纲!T86)</f>
        <v>0.125</v>
      </c>
      <c r="CG87" s="10">
        <f>求节点($BL$5:$BL$364,BU$5:BU$364,节奏总纲!U86)</f>
        <v>0.125</v>
      </c>
      <c r="CH87" s="10">
        <f>求节点($BL$5:$BL$364,BV$5:BV$364,节奏总纲!V86)</f>
        <v>0.125</v>
      </c>
      <c r="CV87" s="3">
        <f>[2]兵营招募!S121</f>
        <v>84</v>
      </c>
      <c r="CW87" s="3">
        <f>[2]兵营招募!U121</f>
        <v>32000</v>
      </c>
      <c r="DB87" s="3">
        <v>83</v>
      </c>
      <c r="DC87" s="3">
        <f>'[1]功能-实力'!BF87</f>
        <v>10067082</v>
      </c>
      <c r="DD87" s="3">
        <f>'[1]功能-实力'!BG87</f>
        <v>11705016</v>
      </c>
      <c r="DE87" s="3">
        <f>'[1]功能-实力'!BH87</f>
        <v>12941712</v>
      </c>
      <c r="DF87" s="3">
        <f>'[1]功能-实力'!BI87</f>
        <v>16870758</v>
      </c>
      <c r="DG87" s="3">
        <f>'[1]功能-实力'!BJ87</f>
        <v>18872622</v>
      </c>
    </row>
    <row r="88" spans="2:111" x14ac:dyDescent="0.2">
      <c r="B88" s="3">
        <v>84</v>
      </c>
      <c r="C88" s="3">
        <f>[1]服务器生态!W105</f>
        <v>222.95012832</v>
      </c>
      <c r="D88" s="3">
        <f>[1]服务器生态!X105</f>
        <v>215.33898163394556</v>
      </c>
      <c r="E88" s="3">
        <f>[1]服务器生态!Y105</f>
        <v>17.705445566054401</v>
      </c>
      <c r="F88" s="3">
        <f>[1]服务器生态!Z105</f>
        <v>3.1151788800000011</v>
      </c>
      <c r="G88" s="3">
        <f>[1]服务器生态!AA105</f>
        <v>0.89026559999999988</v>
      </c>
      <c r="H88" s="3">
        <f>[1]服务器生态!AC105</f>
        <v>0.484674192</v>
      </c>
      <c r="I88" s="3">
        <f>[1]服务器生态!AD105</f>
        <v>0.46812822094335993</v>
      </c>
      <c r="J88" s="3">
        <f>[1]服务器生态!AE105</f>
        <v>3.8490099056640005E-2</v>
      </c>
      <c r="K88" s="3">
        <f>[1]服务器生态!AF105</f>
        <v>6.7721280000000023E-3</v>
      </c>
      <c r="L88" s="3">
        <f>[1]服务器生态!AG105</f>
        <v>1.9353599999999997E-3</v>
      </c>
      <c r="M88" s="3">
        <f>[3]基础信息!M87</f>
        <v>100</v>
      </c>
      <c r="Q88" s="3">
        <v>84</v>
      </c>
      <c r="R88" s="3">
        <f>[4]带兵数!D87</f>
        <v>7191.0650393413598</v>
      </c>
      <c r="S88" s="3">
        <f>[4]带兵数!E87</f>
        <v>7243.6179569673941</v>
      </c>
      <c r="T88" s="3">
        <f>[4]带兵数!F87</f>
        <v>7299.4068993376604</v>
      </c>
      <c r="U88" s="3">
        <f>[4]带兵数!G87</f>
        <v>7360.9233956913004</v>
      </c>
      <c r="V88" s="3">
        <f>[4]带兵数!H87</f>
        <v>7427.9255981153665</v>
      </c>
      <c r="X88" s="3">
        <v>84</v>
      </c>
      <c r="Y88" s="3">
        <f>求节点(节奏总纲!D$4:D$163,R$5:R$164,$X88)*6</f>
        <v>35146.275357795632</v>
      </c>
      <c r="Z88" s="3">
        <f>求节点(节奏总纲!E$4:E$163,S$5:S$164,$X88)*6</f>
        <v>36283.106363071209</v>
      </c>
      <c r="AA88" s="3">
        <f>求节点(节奏总纲!F$4:F$163,T$5:T$164,$X88)*6</f>
        <v>37793.362516277928</v>
      </c>
      <c r="AB88" s="3">
        <f>求节点(节奏总纲!G$4:G$163,U$5:U$164,$X88)*6</f>
        <v>39970.736642951444</v>
      </c>
      <c r="AC88" s="3">
        <f>求节点(节奏总纲!H$4:H$163,V$5:V$164,$X88)*6</f>
        <v>43815.43658664151</v>
      </c>
      <c r="AG88" s="3">
        <v>84</v>
      </c>
      <c r="AH88" s="14">
        <v>1</v>
      </c>
      <c r="AI88" s="14">
        <v>1.2597843785605825</v>
      </c>
      <c r="AJ88" s="14">
        <v>1.7560795095007296</v>
      </c>
      <c r="AK88" s="14">
        <v>2.9372413782543143</v>
      </c>
      <c r="AL88" s="14">
        <v>5.768242746641282</v>
      </c>
      <c r="AM88" s="14">
        <f t="shared" si="1"/>
        <v>158.63855643986588</v>
      </c>
      <c r="AR88" s="8">
        <v>84</v>
      </c>
      <c r="AS88" s="9">
        <v>298.15916256464754</v>
      </c>
      <c r="AT88" s="9">
        <v>298.67699752258517</v>
      </c>
      <c r="AU88" s="9">
        <v>299.78741500601126</v>
      </c>
      <c r="AV88" s="9">
        <v>300.41345178643832</v>
      </c>
      <c r="AW88" s="9">
        <v>303.76960244333225</v>
      </c>
      <c r="AY88" s="8">
        <v>84</v>
      </c>
      <c r="AZ88" s="9">
        <v>1596.9748590098777</v>
      </c>
      <c r="BA88" s="9">
        <v>1616.4377046516593</v>
      </c>
      <c r="BB88" s="9">
        <v>1640.2491327975874</v>
      </c>
      <c r="BC88" s="9">
        <v>1668.6841902485082</v>
      </c>
      <c r="BD88" s="9">
        <v>1702.8269284108831</v>
      </c>
      <c r="BF88" s="8">
        <v>84</v>
      </c>
      <c r="BG88" s="8">
        <f>[4]攻城值!AQ88</f>
        <v>0.15732880058631912</v>
      </c>
      <c r="BH88" s="8">
        <f>[4]攻城值!AR88</f>
        <v>0.84267119941368085</v>
      </c>
      <c r="BL88" s="8">
        <v>84</v>
      </c>
      <c r="BM88" s="10">
        <f>'[1]功能-战损相关'!H94</f>
        <v>0.17499999999999999</v>
      </c>
      <c r="BN88" s="10">
        <f>'[1]功能-战损相关'!I94</f>
        <v>0.17499999999999999</v>
      </c>
      <c r="BO88" s="10">
        <f>'[1]功能-战损相关'!J94</f>
        <v>0.17499999999999999</v>
      </c>
      <c r="BP88" s="10">
        <f>'[1]功能-战损相关'!K94</f>
        <v>0.17499999999999999</v>
      </c>
      <c r="BQ88" s="10">
        <f>'[1]功能-战损相关'!L94</f>
        <v>0.17499999999999999</v>
      </c>
      <c r="BR88" s="10">
        <f>'[1]功能-战损相关'!M94</f>
        <v>0.125</v>
      </c>
      <c r="BS88" s="10">
        <f>'[1]功能-战损相关'!N94</f>
        <v>0.125</v>
      </c>
      <c r="BT88" s="10">
        <f>'[1]功能-战损相关'!O94</f>
        <v>0.125</v>
      </c>
      <c r="BU88" s="10">
        <f>'[1]功能-战损相关'!P94</f>
        <v>0.125</v>
      </c>
      <c r="BV88" s="10">
        <f>'[1]功能-战损相关'!Q94</f>
        <v>0.125</v>
      </c>
      <c r="BX88" s="8">
        <v>84</v>
      </c>
      <c r="BY88" s="10">
        <f>求节点($BL$5:$BL$364,BM$5:BM$364,节奏总纲!R87)</f>
        <v>0.17499999999999999</v>
      </c>
      <c r="BZ88" s="10">
        <f>求节点($BL$5:$BL$364,BN$5:BN$364,节奏总纲!S87)</f>
        <v>0.17499999999999999</v>
      </c>
      <c r="CA88" s="10">
        <f>求节点($BL$5:$BL$364,BO$5:BO$364,节奏总纲!T87)</f>
        <v>0.17499999999999999</v>
      </c>
      <c r="CB88" s="10">
        <f>求节点($BL$5:$BL$364,BP$5:BP$364,节奏总纲!U87)</f>
        <v>0.17499999999999999</v>
      </c>
      <c r="CC88" s="10">
        <f>求节点($BL$5:$BL$364,BQ$5:BQ$364,节奏总纲!V87)</f>
        <v>0.17499999999999999</v>
      </c>
      <c r="CD88" s="10">
        <f>求节点($BL$5:$BL$364,BR$5:BR$364,节奏总纲!R87)</f>
        <v>0.125</v>
      </c>
      <c r="CE88" s="10">
        <f>求节点($BL$5:$BL$364,BS$5:BS$364,节奏总纲!S87)</f>
        <v>0.125</v>
      </c>
      <c r="CF88" s="10">
        <f>求节点($BL$5:$BL$364,BT$5:BT$364,节奏总纲!T87)</f>
        <v>0.125</v>
      </c>
      <c r="CG88" s="10">
        <f>求节点($BL$5:$BL$364,BU$5:BU$364,节奏总纲!U87)</f>
        <v>0.125</v>
      </c>
      <c r="CH88" s="10">
        <f>求节点($BL$5:$BL$364,BV$5:BV$364,节奏总纲!V87)</f>
        <v>0.125</v>
      </c>
      <c r="CV88" s="3">
        <f>[2]兵营招募!S122</f>
        <v>85</v>
      </c>
      <c r="CW88" s="3">
        <f>[2]兵营招募!U122</f>
        <v>32000</v>
      </c>
      <c r="DB88" s="3">
        <v>84</v>
      </c>
      <c r="DC88" s="3">
        <f>'[1]功能-实力'!BF88</f>
        <v>10589772</v>
      </c>
      <c r="DD88" s="3">
        <f>'[1]功能-实力'!BG88</f>
        <v>12304122</v>
      </c>
      <c r="DE88" s="3">
        <f>'[1]功能-实力'!BH88</f>
        <v>13668792</v>
      </c>
      <c r="DF88" s="3">
        <f>'[1]功能-实力'!BI88</f>
        <v>17894034</v>
      </c>
      <c r="DG88" s="3">
        <f>'[1]功能-实力'!BJ88</f>
        <v>20018514</v>
      </c>
    </row>
    <row r="89" spans="2:111" x14ac:dyDescent="0.2">
      <c r="B89" s="3">
        <v>85</v>
      </c>
      <c r="C89" s="3">
        <f>[1]服务器生态!W106</f>
        <v>221.75667421874999</v>
      </c>
      <c r="D89" s="3">
        <f>[1]服务器生态!X106</f>
        <v>214.92443515858329</v>
      </c>
      <c r="E89" s="3">
        <f>[1]服务器生态!Y106</f>
        <v>17.650011456000001</v>
      </c>
      <c r="F89" s="3">
        <f>[1]服务器生态!Z106</f>
        <v>3.1112125000000006</v>
      </c>
      <c r="G89" s="3">
        <f>[1]服务器生态!AA106</f>
        <v>0.8909999999999999</v>
      </c>
      <c r="H89" s="3">
        <f>[1]服务器生态!AC106</f>
        <v>0.48383274375000002</v>
      </c>
      <c r="I89" s="3">
        <f>[1]服务器生态!AD106</f>
        <v>0.46892604034599994</v>
      </c>
      <c r="J89" s="3">
        <f>[1]服务器生态!AE106</f>
        <v>3.8509115904000003E-2</v>
      </c>
      <c r="K89" s="3">
        <f>[1]服务器生态!AF106</f>
        <v>6.7881000000000018E-3</v>
      </c>
      <c r="L89" s="3">
        <f>[1]服务器生态!AG106</f>
        <v>1.9439999999999998E-3</v>
      </c>
      <c r="M89" s="3">
        <f>[3]基础信息!M88</f>
        <v>100</v>
      </c>
      <c r="Q89" s="3">
        <v>85</v>
      </c>
      <c r="R89" s="3">
        <f>[4]带兵数!D88</f>
        <v>7257.7700307679652</v>
      </c>
      <c r="S89" s="3">
        <f>[4]带兵数!E88</f>
        <v>7309.7592678461178</v>
      </c>
      <c r="T89" s="3">
        <f>[4]带兵数!F88</f>
        <v>7365.5472167192656</v>
      </c>
      <c r="U89" s="3">
        <f>[4]带兵数!G88</f>
        <v>7427.3763930639598</v>
      </c>
      <c r="V89" s="3">
        <f>[4]带兵数!H88</f>
        <v>7496.3491154445537</v>
      </c>
      <c r="X89" s="3">
        <v>85</v>
      </c>
      <c r="Y89" s="3">
        <f>求节点(节奏总纲!D$4:D$163,R$5:R$164,$X89)*6</f>
        <v>35212.130432839527</v>
      </c>
      <c r="Z89" s="3">
        <f>求节点(节奏总纲!E$4:E$163,S$5:S$164,$X89)*6</f>
        <v>36349.697121877864</v>
      </c>
      <c r="AA89" s="3">
        <f>求节点(节奏总纲!F$4:F$163,T$5:T$164,$X89)*6</f>
        <v>37859.299324444932</v>
      </c>
      <c r="AB89" s="3">
        <f>求节点(节奏总纲!G$4:G$163,U$5:U$164,$X89)*6</f>
        <v>40039.147171846911</v>
      </c>
      <c r="AC89" s="3">
        <f>求节点(节奏总纲!H$4:H$163,V$5:V$164,$X89)*6</f>
        <v>43883.606692508809</v>
      </c>
      <c r="AG89" s="3">
        <v>85</v>
      </c>
      <c r="AH89" s="14">
        <v>1</v>
      </c>
      <c r="AI89" s="14">
        <v>1.2575331993755077</v>
      </c>
      <c r="AJ89" s="14">
        <v>1.748777131650203</v>
      </c>
      <c r="AK89" s="14">
        <v>2.9283749515875437</v>
      </c>
      <c r="AL89" s="14">
        <v>5.7345465029851344</v>
      </c>
      <c r="AM89" s="14">
        <f t="shared" si="1"/>
        <v>158.46291452469836</v>
      </c>
      <c r="AR89" s="8">
        <v>85</v>
      </c>
      <c r="AS89" s="9">
        <v>298.44964764178224</v>
      </c>
      <c r="AT89" s="9">
        <v>298.66460103579766</v>
      </c>
      <c r="AU89" s="9">
        <v>300.11786546521023</v>
      </c>
      <c r="AV89" s="9">
        <v>300.31128561681203</v>
      </c>
      <c r="AW89" s="9">
        <v>305.01743179659246</v>
      </c>
      <c r="AY89" s="8">
        <v>85</v>
      </c>
      <c r="AZ89" s="9">
        <v>1614.1530759892705</v>
      </c>
      <c r="BA89" s="9">
        <v>1633.4434708631818</v>
      </c>
      <c r="BB89" s="9">
        <v>1656.9216815195884</v>
      </c>
      <c r="BC89" s="9">
        <v>1686.0330250084419</v>
      </c>
      <c r="BD89" s="9">
        <v>1720.1230626008805</v>
      </c>
      <c r="BF89" s="8">
        <v>85</v>
      </c>
      <c r="BG89" s="8">
        <f>[4]攻城值!AQ89</f>
        <v>0.15726247499232895</v>
      </c>
      <c r="BH89" s="8">
        <f>[4]攻城值!AR89</f>
        <v>0.84273752500767107</v>
      </c>
      <c r="BL89" s="8">
        <v>85</v>
      </c>
      <c r="BM89" s="10">
        <f>'[1]功能-战损相关'!H95</f>
        <v>0.17499999999999999</v>
      </c>
      <c r="BN89" s="10">
        <f>'[1]功能-战损相关'!I95</f>
        <v>0.17499999999999999</v>
      </c>
      <c r="BO89" s="10">
        <f>'[1]功能-战损相关'!J95</f>
        <v>0.17499999999999999</v>
      </c>
      <c r="BP89" s="10">
        <f>'[1]功能-战损相关'!K95</f>
        <v>0.17499999999999999</v>
      </c>
      <c r="BQ89" s="10">
        <f>'[1]功能-战损相关'!L95</f>
        <v>0.17499999999999999</v>
      </c>
      <c r="BR89" s="10">
        <f>'[1]功能-战损相关'!M95</f>
        <v>0.125</v>
      </c>
      <c r="BS89" s="10">
        <f>'[1]功能-战损相关'!N95</f>
        <v>0.125</v>
      </c>
      <c r="BT89" s="10">
        <f>'[1]功能-战损相关'!O95</f>
        <v>0.125</v>
      </c>
      <c r="BU89" s="10">
        <f>'[1]功能-战损相关'!P95</f>
        <v>0.125</v>
      </c>
      <c r="BV89" s="10">
        <f>'[1]功能-战损相关'!Q95</f>
        <v>0.125</v>
      </c>
      <c r="BX89" s="8">
        <v>85</v>
      </c>
      <c r="BY89" s="10">
        <f>求节点($BL$5:$BL$364,BM$5:BM$364,节奏总纲!R88)</f>
        <v>0.17499999999999999</v>
      </c>
      <c r="BZ89" s="10">
        <f>求节点($BL$5:$BL$364,BN$5:BN$364,节奏总纲!S88)</f>
        <v>0.17499999999999999</v>
      </c>
      <c r="CA89" s="10">
        <f>求节点($BL$5:$BL$364,BO$5:BO$364,节奏总纲!T88)</f>
        <v>0.17499999999999999</v>
      </c>
      <c r="CB89" s="10">
        <f>求节点($BL$5:$BL$364,BP$5:BP$364,节奏总纲!U88)</f>
        <v>0.17499999999999999</v>
      </c>
      <c r="CC89" s="10">
        <f>求节点($BL$5:$BL$364,BQ$5:BQ$364,节奏总纲!V88)</f>
        <v>0.17499999999999999</v>
      </c>
      <c r="CD89" s="10">
        <f>求节点($BL$5:$BL$364,BR$5:BR$364,节奏总纲!R88)</f>
        <v>0.125</v>
      </c>
      <c r="CE89" s="10">
        <f>求节点($BL$5:$BL$364,BS$5:BS$364,节奏总纲!S88)</f>
        <v>0.125</v>
      </c>
      <c r="CF89" s="10">
        <f>求节点($BL$5:$BL$364,BT$5:BT$364,节奏总纲!T88)</f>
        <v>0.125</v>
      </c>
      <c r="CG89" s="10">
        <f>求节点($BL$5:$BL$364,BU$5:BU$364,节奏总纲!U88)</f>
        <v>0.125</v>
      </c>
      <c r="CH89" s="10">
        <f>求节点($BL$5:$BL$364,BV$5:BV$364,节奏总纲!V88)</f>
        <v>0.125</v>
      </c>
      <c r="CV89" s="3">
        <f>[2]兵营招募!S123</f>
        <v>86</v>
      </c>
      <c r="CW89" s="3">
        <f>[2]兵营招募!U123</f>
        <v>32000</v>
      </c>
      <c r="DB89" s="3">
        <v>85</v>
      </c>
      <c r="DC89" s="3">
        <f>'[1]功能-实力'!BF89</f>
        <v>11070060</v>
      </c>
      <c r="DD89" s="3">
        <f>'[1]功能-实力'!BG89</f>
        <v>12962562</v>
      </c>
      <c r="DE89" s="3">
        <f>'[1]功能-实力'!BH89</f>
        <v>14440398</v>
      </c>
      <c r="DF89" s="3">
        <f>'[1]功能-实力'!BI89</f>
        <v>18858894</v>
      </c>
      <c r="DG89" s="3">
        <f>'[1]功能-实力'!BJ89</f>
        <v>21184506</v>
      </c>
    </row>
    <row r="90" spans="2:111" x14ac:dyDescent="0.2">
      <c r="B90" s="3">
        <v>86</v>
      </c>
      <c r="C90" s="3">
        <f>[1]服务器生态!W107</f>
        <v>220.56602494500001</v>
      </c>
      <c r="D90" s="3">
        <f>[1]服务器生态!X107</f>
        <v>214.50722928521225</v>
      </c>
      <c r="E90" s="3">
        <f>[1]服务器生态!Y107</f>
        <v>17.594513956454403</v>
      </c>
      <c r="F90" s="3">
        <f>[1]服务器生态!Z107</f>
        <v>3.1071928800000013</v>
      </c>
      <c r="G90" s="3">
        <f>[1]服务器生态!AA107</f>
        <v>0.89170559999999999</v>
      </c>
      <c r="H90" s="3">
        <f>[1]服务器生态!AC107</f>
        <v>0.48299129549999997</v>
      </c>
      <c r="I90" s="3">
        <f>[1]服务器生态!AD107</f>
        <v>0.46972385974863995</v>
      </c>
      <c r="J90" s="3">
        <f>[1]服务器生态!AE107</f>
        <v>3.8528132751360002E-2</v>
      </c>
      <c r="K90" s="3">
        <f>[1]服务器生态!AF107</f>
        <v>6.8040720000000022E-3</v>
      </c>
      <c r="L90" s="3">
        <f>[1]服务器生态!AG107</f>
        <v>1.9526399999999998E-3</v>
      </c>
      <c r="M90" s="3">
        <f>[3]基础信息!M89</f>
        <v>100</v>
      </c>
      <c r="Q90" s="3">
        <v>86</v>
      </c>
      <c r="R90" s="3">
        <f>[4]带兵数!D89</f>
        <v>7325.3896513009249</v>
      </c>
      <c r="S90" s="3">
        <f>[4]带兵数!E89</f>
        <v>7376.0748183577853</v>
      </c>
      <c r="T90" s="3">
        <f>[4]带兵数!F89</f>
        <v>7432.7116435634034</v>
      </c>
      <c r="U90" s="3">
        <f>[4]带兵数!G89</f>
        <v>7496.9826703325634</v>
      </c>
      <c r="V90" s="3">
        <f>[4]带兵数!H89</f>
        <v>7556.0909841064313</v>
      </c>
      <c r="X90" s="3">
        <v>86</v>
      </c>
      <c r="Y90" s="3">
        <f>求节点(节奏总纲!D$4:D$163,R$5:R$164,$X90)*6</f>
        <v>35277.985507883423</v>
      </c>
      <c r="Z90" s="3">
        <f>求节点(节奏总纲!E$4:E$163,S$5:S$164,$X90)*6</f>
        <v>36416.287880684518</v>
      </c>
      <c r="AA90" s="3">
        <f>求节点(节奏总纲!F$4:F$163,T$5:T$164,$X90)*6</f>
        <v>37925.236132611928</v>
      </c>
      <c r="AB90" s="3">
        <f>求节点(节奏总纲!G$4:G$163,U$5:U$164,$X90)*6</f>
        <v>40107.557700742378</v>
      </c>
      <c r="AC90" s="3">
        <f>求节点(节奏总纲!H$4:H$163,V$5:V$164,$X90)*6</f>
        <v>43951.776798376108</v>
      </c>
      <c r="AG90" s="3">
        <v>86</v>
      </c>
      <c r="AH90" s="14">
        <v>1</v>
      </c>
      <c r="AI90" s="14">
        <v>1.2553496817758059</v>
      </c>
      <c r="AJ90" s="14">
        <v>1.7416942345347679</v>
      </c>
      <c r="AK90" s="14">
        <v>2.9197750148069845</v>
      </c>
      <c r="AL90" s="14">
        <v>5.7018630357805575</v>
      </c>
      <c r="AM90" s="14">
        <f t="shared" si="1"/>
        <v>158.29664409125618</v>
      </c>
      <c r="AR90" s="8">
        <v>86</v>
      </c>
      <c r="AS90" s="9">
        <v>298.31588569771611</v>
      </c>
      <c r="AT90" s="9">
        <v>298.49447873748721</v>
      </c>
      <c r="AU90" s="9">
        <v>300.01273991555865</v>
      </c>
      <c r="AV90" s="9">
        <v>300.21694315133328</v>
      </c>
      <c r="AW90" s="9">
        <v>304.86547302388232</v>
      </c>
      <c r="AY90" s="8">
        <v>86</v>
      </c>
      <c r="AZ90" s="9">
        <v>1631.3015245014667</v>
      </c>
      <c r="BA90" s="9">
        <v>1650.3516670435242</v>
      </c>
      <c r="BB90" s="9">
        <v>1674.1844931064572</v>
      </c>
      <c r="BC90" s="9">
        <v>1703.4140607230709</v>
      </c>
      <c r="BD90" s="9">
        <v>1737.2820464227088</v>
      </c>
      <c r="BF90" s="8">
        <v>86</v>
      </c>
      <c r="BG90" s="8">
        <f>[4]攻城值!AQ90</f>
        <v>0.1571975925713831</v>
      </c>
      <c r="BH90" s="8">
        <f>[4]攻城值!AR90</f>
        <v>0.84280240742861701</v>
      </c>
      <c r="BL90" s="8">
        <v>86</v>
      </c>
      <c r="BM90" s="10">
        <f>'[1]功能-战损相关'!H96</f>
        <v>0.17499999999999999</v>
      </c>
      <c r="BN90" s="10">
        <f>'[1]功能-战损相关'!I96</f>
        <v>0.17499999999999999</v>
      </c>
      <c r="BO90" s="10">
        <f>'[1]功能-战损相关'!J96</f>
        <v>0.17499999999999999</v>
      </c>
      <c r="BP90" s="10">
        <f>'[1]功能-战损相关'!K96</f>
        <v>0.17499999999999999</v>
      </c>
      <c r="BQ90" s="10">
        <f>'[1]功能-战损相关'!L96</f>
        <v>0.17499999999999999</v>
      </c>
      <c r="BR90" s="10">
        <f>'[1]功能-战损相关'!M96</f>
        <v>0.125</v>
      </c>
      <c r="BS90" s="10">
        <f>'[1]功能-战损相关'!N96</f>
        <v>0.125</v>
      </c>
      <c r="BT90" s="10">
        <f>'[1]功能-战损相关'!O96</f>
        <v>0.125</v>
      </c>
      <c r="BU90" s="10">
        <f>'[1]功能-战损相关'!P96</f>
        <v>0.125</v>
      </c>
      <c r="BV90" s="10">
        <f>'[1]功能-战损相关'!Q96</f>
        <v>0.125</v>
      </c>
      <c r="BX90" s="8">
        <v>86</v>
      </c>
      <c r="BY90" s="10">
        <f>求节点($BL$5:$BL$364,BM$5:BM$364,节奏总纲!R89)</f>
        <v>0.17499999999999999</v>
      </c>
      <c r="BZ90" s="10">
        <f>求节点($BL$5:$BL$364,BN$5:BN$364,节奏总纲!S89)</f>
        <v>0.17499999999999999</v>
      </c>
      <c r="CA90" s="10">
        <f>求节点($BL$5:$BL$364,BO$5:BO$364,节奏总纲!T89)</f>
        <v>0.17499999999999999</v>
      </c>
      <c r="CB90" s="10">
        <f>求节点($BL$5:$BL$364,BP$5:BP$364,节奏总纲!U89)</f>
        <v>0.17499999999999999</v>
      </c>
      <c r="CC90" s="10">
        <f>求节点($BL$5:$BL$364,BQ$5:BQ$364,节奏总纲!V89)</f>
        <v>0.17499999999999999</v>
      </c>
      <c r="CD90" s="10">
        <f>求节点($BL$5:$BL$364,BR$5:BR$364,节奏总纲!R89)</f>
        <v>0.125</v>
      </c>
      <c r="CE90" s="10">
        <f>求节点($BL$5:$BL$364,BS$5:BS$364,节奏总纲!S89)</f>
        <v>0.125</v>
      </c>
      <c r="CF90" s="10">
        <f>求节点($BL$5:$BL$364,BT$5:BT$364,节奏总纲!T89)</f>
        <v>0.125</v>
      </c>
      <c r="CG90" s="10">
        <f>求节点($BL$5:$BL$364,BU$5:BU$364,节奏总纲!U89)</f>
        <v>0.125</v>
      </c>
      <c r="CH90" s="10">
        <f>求节点($BL$5:$BL$364,BV$5:BV$364,节奏总纲!V89)</f>
        <v>0.125</v>
      </c>
      <c r="CV90" s="3">
        <f>[2]兵营招募!S124</f>
        <v>87</v>
      </c>
      <c r="CW90" s="3">
        <f>[2]兵营招募!U124</f>
        <v>32000</v>
      </c>
      <c r="DB90" s="3">
        <v>86</v>
      </c>
      <c r="DC90" s="3">
        <f>'[1]功能-实力'!BF90</f>
        <v>11620392</v>
      </c>
      <c r="DD90" s="3">
        <f>'[1]功能-实力'!BG90</f>
        <v>13692966</v>
      </c>
      <c r="DE90" s="3">
        <f>'[1]功能-实力'!BH90</f>
        <v>15263070</v>
      </c>
      <c r="DF90" s="3">
        <f>'[1]功能-实力'!BI90</f>
        <v>19946130</v>
      </c>
      <c r="DG90" s="3">
        <f>'[1]功能-实力'!BJ90</f>
        <v>22195416</v>
      </c>
    </row>
    <row r="91" spans="2:111" x14ac:dyDescent="0.2">
      <c r="B91" s="3">
        <v>87</v>
      </c>
      <c r="C91" s="3">
        <f>[1]服务器生态!W108</f>
        <v>219.37818049875</v>
      </c>
      <c r="D91" s="3">
        <f>[1]服务器生态!X108</f>
        <v>214.08736401383237</v>
      </c>
      <c r="E91" s="3">
        <f>[1]服务器生态!Y108</f>
        <v>17.538953067417602</v>
      </c>
      <c r="F91" s="3">
        <f>[1]服务器生态!Z108</f>
        <v>3.1031200200000009</v>
      </c>
      <c r="G91" s="3">
        <f>[1]服务器生态!AA108</f>
        <v>0.89238239999999991</v>
      </c>
      <c r="H91" s="3">
        <f>[1]服务器生态!AC108</f>
        <v>0.48214984724999999</v>
      </c>
      <c r="I91" s="3">
        <f>[1]服务器生态!AD108</f>
        <v>0.47052167915127996</v>
      </c>
      <c r="J91" s="3">
        <f>[1]服务器生态!AE108</f>
        <v>3.854714959872E-2</v>
      </c>
      <c r="K91" s="3">
        <f>[1]服务器生态!AF108</f>
        <v>6.8200440000000017E-3</v>
      </c>
      <c r="L91" s="3">
        <f>[1]服务器生态!AG108</f>
        <v>1.9612799999999997E-3</v>
      </c>
      <c r="M91" s="3">
        <f>[3]基础信息!M90</f>
        <v>100</v>
      </c>
      <c r="Q91" s="3">
        <v>87</v>
      </c>
      <c r="R91" s="3">
        <f>[4]带兵数!D90</f>
        <v>7391.703930648232</v>
      </c>
      <c r="S91" s="3">
        <f>[4]带兵数!E90</f>
        <v>7444.2913866891213</v>
      </c>
      <c r="T91" s="3">
        <f>[4]带兵数!F90</f>
        <v>7500.9766300257579</v>
      </c>
      <c r="U91" s="3">
        <f>[4]带兵数!G90</f>
        <v>7559.6256903639569</v>
      </c>
      <c r="V91" s="3">
        <f>[4]带兵数!H90</f>
        <v>7618.2526243554612</v>
      </c>
      <c r="X91" s="3">
        <v>87</v>
      </c>
      <c r="Y91" s="3">
        <f>求节点(节奏总纲!D$4:D$163,R$5:R$164,$X91)*6</f>
        <v>35343.840582927318</v>
      </c>
      <c r="Z91" s="3">
        <f>求节点(节奏总纲!E$4:E$163,S$5:S$164,$X91)*6</f>
        <v>36482.878639491173</v>
      </c>
      <c r="AA91" s="3">
        <f>求节点(节奏总纲!F$4:F$163,T$5:T$164,$X91)*6</f>
        <v>37991.172940778939</v>
      </c>
      <c r="AB91" s="3">
        <f>求节点(节奏总纲!G$4:G$163,U$5:U$164,$X91)*6</f>
        <v>40175.375135167342</v>
      </c>
      <c r="AC91" s="3">
        <f>求节点(节奏总纲!H$4:H$163,V$5:V$164,$X91)*6</f>
        <v>44019.946904243407</v>
      </c>
      <c r="AG91" s="3">
        <v>87</v>
      </c>
      <c r="AH91" s="14">
        <v>1</v>
      </c>
      <c r="AI91" s="14">
        <v>1.2532308204637903</v>
      </c>
      <c r="AJ91" s="14">
        <v>1.7348210695660344</v>
      </c>
      <c r="AK91" s="14">
        <v>2.9114297313375053</v>
      </c>
      <c r="AL91" s="14">
        <v>5.6701473609392945</v>
      </c>
      <c r="AM91" s="14">
        <f t="shared" si="1"/>
        <v>158.13932889016834</v>
      </c>
      <c r="AR91" s="8">
        <v>87</v>
      </c>
      <c r="AS91" s="9">
        <v>298.18579041400363</v>
      </c>
      <c r="AT91" s="9">
        <v>298.39194215571723</v>
      </c>
      <c r="AU91" s="9">
        <v>299.94386169087221</v>
      </c>
      <c r="AV91" s="9">
        <v>300.10986290136265</v>
      </c>
      <c r="AW91" s="9">
        <v>304.70137813687631</v>
      </c>
      <c r="AY91" s="8">
        <v>87</v>
      </c>
      <c r="AZ91" s="9">
        <v>1648.4542161669792</v>
      </c>
      <c r="BA91" s="9">
        <v>1667.6172445121426</v>
      </c>
      <c r="BB91" s="9">
        <v>1691.6392296273075</v>
      </c>
      <c r="BC91" s="9">
        <v>1720.7108062473967</v>
      </c>
      <c r="BD91" s="9">
        <v>1754.3531952455617</v>
      </c>
      <c r="BF91" s="8">
        <v>87</v>
      </c>
      <c r="BG91" s="8">
        <f>[4]攻城值!AQ91</f>
        <v>0.15713410672759745</v>
      </c>
      <c r="BH91" s="8">
        <f>[4]攻城值!AR91</f>
        <v>0.84286589327240258</v>
      </c>
      <c r="BL91" s="8">
        <v>87</v>
      </c>
      <c r="BM91" s="10">
        <f>'[1]功能-战损相关'!H97</f>
        <v>0.17499999999999999</v>
      </c>
      <c r="BN91" s="10">
        <f>'[1]功能-战损相关'!I97</f>
        <v>0.17499999999999999</v>
      </c>
      <c r="BO91" s="10">
        <f>'[1]功能-战损相关'!J97</f>
        <v>0.17499999999999999</v>
      </c>
      <c r="BP91" s="10">
        <f>'[1]功能-战损相关'!K97</f>
        <v>0.17499999999999999</v>
      </c>
      <c r="BQ91" s="10">
        <f>'[1]功能-战损相关'!L97</f>
        <v>0.17499999999999999</v>
      </c>
      <c r="BR91" s="10">
        <f>'[1]功能-战损相关'!M97</f>
        <v>0.125</v>
      </c>
      <c r="BS91" s="10">
        <f>'[1]功能-战损相关'!N97</f>
        <v>0.125</v>
      </c>
      <c r="BT91" s="10">
        <f>'[1]功能-战损相关'!O97</f>
        <v>0.125</v>
      </c>
      <c r="BU91" s="10">
        <f>'[1]功能-战损相关'!P97</f>
        <v>0.125</v>
      </c>
      <c r="BV91" s="10">
        <f>'[1]功能-战损相关'!Q97</f>
        <v>0.125</v>
      </c>
      <c r="BX91" s="8">
        <v>87</v>
      </c>
      <c r="BY91" s="10">
        <f>求节点($BL$5:$BL$364,BM$5:BM$364,节奏总纲!R90)</f>
        <v>0.17499999999999999</v>
      </c>
      <c r="BZ91" s="10">
        <f>求节点($BL$5:$BL$364,BN$5:BN$364,节奏总纲!S90)</f>
        <v>0.17499999999999999</v>
      </c>
      <c r="CA91" s="10">
        <f>求节点($BL$5:$BL$364,BO$5:BO$364,节奏总纲!T90)</f>
        <v>0.17499999999999999</v>
      </c>
      <c r="CB91" s="10">
        <f>求节点($BL$5:$BL$364,BP$5:BP$364,节奏总纲!U90)</f>
        <v>0.17499999999999999</v>
      </c>
      <c r="CC91" s="10">
        <f>求节点($BL$5:$BL$364,BQ$5:BQ$364,节奏总纲!V90)</f>
        <v>0.17499999999999999</v>
      </c>
      <c r="CD91" s="10">
        <f>求节点($BL$5:$BL$364,BR$5:BR$364,节奏总纲!R90)</f>
        <v>0.125</v>
      </c>
      <c r="CE91" s="10">
        <f>求节点($BL$5:$BL$364,BS$5:BS$364,节奏总纲!S90)</f>
        <v>0.125</v>
      </c>
      <c r="CF91" s="10">
        <f>求节点($BL$5:$BL$364,BT$5:BT$364,节奏总纲!T90)</f>
        <v>0.125</v>
      </c>
      <c r="CG91" s="10">
        <f>求节点($BL$5:$BL$364,BU$5:BU$364,节奏总纲!U90)</f>
        <v>0.125</v>
      </c>
      <c r="CH91" s="10">
        <f>求节点($BL$5:$BL$364,BV$5:BV$364,节奏总纲!V90)</f>
        <v>0.125</v>
      </c>
      <c r="CV91" s="3">
        <f>[2]兵营招募!S125</f>
        <v>88</v>
      </c>
      <c r="CW91" s="3">
        <f>[2]兵营招募!U125</f>
        <v>32000</v>
      </c>
      <c r="DB91" s="3">
        <v>87</v>
      </c>
      <c r="DC91" s="3">
        <f>'[1]功能-实力'!BF91</f>
        <v>12210270</v>
      </c>
      <c r="DD91" s="3">
        <f>'[1]功能-实力'!BG91</f>
        <v>14431140</v>
      </c>
      <c r="DE91" s="3">
        <f>'[1]功能-实力'!BH91</f>
        <v>16199406</v>
      </c>
      <c r="DF91" s="3">
        <f>'[1]功能-实力'!BI91</f>
        <v>21050274</v>
      </c>
      <c r="DG91" s="3">
        <f>'[1]功能-实力'!BJ91</f>
        <v>23265480</v>
      </c>
    </row>
    <row r="92" spans="2:111" x14ac:dyDescent="0.2">
      <c r="B92" s="3">
        <v>88</v>
      </c>
      <c r="C92" s="3">
        <f>[1]服务器生态!W109</f>
        <v>218.19314087999999</v>
      </c>
      <c r="D92" s="3">
        <f>[1]服务器生态!X109</f>
        <v>213.66483934444372</v>
      </c>
      <c r="E92" s="3">
        <f>[1]服务器生态!Y109</f>
        <v>17.483328788889601</v>
      </c>
      <c r="F92" s="3">
        <f>[1]服务器生态!Z109</f>
        <v>3.0989939200000007</v>
      </c>
      <c r="G92" s="3">
        <f>[1]服务器生态!AA109</f>
        <v>0.89303039999999978</v>
      </c>
      <c r="H92" s="3">
        <f>[1]服务器生态!AC109</f>
        <v>0.481308399</v>
      </c>
      <c r="I92" s="3">
        <f>[1]服务器生态!AD109</f>
        <v>0.47131949855391997</v>
      </c>
      <c r="J92" s="3">
        <f>[1]服务器生态!AE109</f>
        <v>3.8566166446080005E-2</v>
      </c>
      <c r="K92" s="3">
        <f>[1]服务器生态!AF109</f>
        <v>6.836016000000002E-3</v>
      </c>
      <c r="L92" s="3">
        <f>[1]服务器生态!AG109</f>
        <v>1.9699199999999996E-3</v>
      </c>
      <c r="M92" s="3">
        <f>[3]基础信息!M91</f>
        <v>100</v>
      </c>
      <c r="Q92" s="3">
        <v>88</v>
      </c>
      <c r="R92" s="3">
        <f>[4]带兵数!D91</f>
        <v>7459.7921847068637</v>
      </c>
      <c r="S92" s="3">
        <f>[4]带兵数!E91</f>
        <v>7511.829617379196</v>
      </c>
      <c r="T92" s="3">
        <f>[4]带兵数!F91</f>
        <v>7567.301633179989</v>
      </c>
      <c r="U92" s="3">
        <f>[4]带兵数!G91</f>
        <v>7621.234347485708</v>
      </c>
      <c r="V92" s="3">
        <f>[4]带兵数!H91</f>
        <v>7679.6637451558699</v>
      </c>
      <c r="X92" s="3">
        <v>88</v>
      </c>
      <c r="Y92" s="3">
        <f>求节点(节奏总纲!D$4:D$163,R$5:R$164,$X92)*6</f>
        <v>35409.695657971213</v>
      </c>
      <c r="Z92" s="3">
        <f>求节点(节奏总纲!E$4:E$163,S$5:S$164,$X92)*6</f>
        <v>36549.469398297835</v>
      </c>
      <c r="AA92" s="3">
        <f>求节点(节奏总纲!F$4:F$163,T$5:T$164,$X92)*6</f>
        <v>38057.109748945935</v>
      </c>
      <c r="AB92" s="3">
        <f>求节点(节奏总纲!G$4:G$163,U$5:U$164,$X92)*6</f>
        <v>40239.226404217057</v>
      </c>
      <c r="AC92" s="3">
        <f>求节点(节奏总纲!H$4:H$163,V$5:V$164,$X92)*6</f>
        <v>44088.117010110705</v>
      </c>
      <c r="AG92" s="3">
        <v>88</v>
      </c>
      <c r="AH92" s="14">
        <v>1</v>
      </c>
      <c r="AI92" s="14">
        <v>1.2511737855252736</v>
      </c>
      <c r="AJ92" s="14">
        <v>1.7287583270179567</v>
      </c>
      <c r="AK92" s="14">
        <v>2.9033279553641571</v>
      </c>
      <c r="AL92" s="14">
        <v>5.6393571195595706</v>
      </c>
      <c r="AM92" s="14">
        <f t="shared" si="1"/>
        <v>158.00116111934659</v>
      </c>
      <c r="AR92" s="8">
        <v>88</v>
      </c>
      <c r="AS92" s="9">
        <v>311.5714013144505</v>
      </c>
      <c r="AT92" s="9">
        <v>312.00114659737801</v>
      </c>
      <c r="AU92" s="9">
        <v>313.91129965247734</v>
      </c>
      <c r="AV92" s="9">
        <v>314.52095385914032</v>
      </c>
      <c r="AW92" s="9">
        <v>319.79831902058612</v>
      </c>
      <c r="AY92" s="8">
        <v>88</v>
      </c>
      <c r="AZ92" s="9">
        <v>1741.1196298811044</v>
      </c>
      <c r="BA92" s="9">
        <v>1762.3205476377352</v>
      </c>
      <c r="BB92" s="9">
        <v>1789.0833375069574</v>
      </c>
      <c r="BC92" s="9">
        <v>1822.102347333479</v>
      </c>
      <c r="BD92" s="9">
        <v>1860.173963592918</v>
      </c>
      <c r="BF92" s="8">
        <v>88</v>
      </c>
      <c r="BG92" s="8">
        <f>[4]攻城值!AQ92</f>
        <v>0.15707197284965771</v>
      </c>
      <c r="BH92" s="8">
        <f>[4]攻城值!AR92</f>
        <v>0.84292802715034232</v>
      </c>
      <c r="BL92" s="8">
        <v>88</v>
      </c>
      <c r="BM92" s="10">
        <f>'[1]功能-战损相关'!H98</f>
        <v>0.17499999999999999</v>
      </c>
      <c r="BN92" s="10">
        <f>'[1]功能-战损相关'!I98</f>
        <v>0.17499999999999999</v>
      </c>
      <c r="BO92" s="10">
        <f>'[1]功能-战损相关'!J98</f>
        <v>0.17499999999999999</v>
      </c>
      <c r="BP92" s="10">
        <f>'[1]功能-战损相关'!K98</f>
        <v>0.17499999999999999</v>
      </c>
      <c r="BQ92" s="10">
        <f>'[1]功能-战损相关'!L98</f>
        <v>0.17499999999999999</v>
      </c>
      <c r="BR92" s="10">
        <f>'[1]功能-战损相关'!M98</f>
        <v>0.125</v>
      </c>
      <c r="BS92" s="10">
        <f>'[1]功能-战损相关'!N98</f>
        <v>0.125</v>
      </c>
      <c r="BT92" s="10">
        <f>'[1]功能-战损相关'!O98</f>
        <v>0.125</v>
      </c>
      <c r="BU92" s="10">
        <f>'[1]功能-战损相关'!P98</f>
        <v>0.125</v>
      </c>
      <c r="BV92" s="10">
        <f>'[1]功能-战损相关'!Q98</f>
        <v>0.125</v>
      </c>
      <c r="BX92" s="8">
        <v>88</v>
      </c>
      <c r="BY92" s="10">
        <f>求节点($BL$5:$BL$364,BM$5:BM$364,节奏总纲!R91)</f>
        <v>0.17499999999999999</v>
      </c>
      <c r="BZ92" s="10">
        <f>求节点($BL$5:$BL$364,BN$5:BN$364,节奏总纲!S91)</f>
        <v>0.17499999999999999</v>
      </c>
      <c r="CA92" s="10">
        <f>求节点($BL$5:$BL$364,BO$5:BO$364,节奏总纲!T91)</f>
        <v>0.17499999999999999</v>
      </c>
      <c r="CB92" s="10">
        <f>求节点($BL$5:$BL$364,BP$5:BP$364,节奏总纲!U91)</f>
        <v>0.17499999999999999</v>
      </c>
      <c r="CC92" s="10">
        <f>求节点($BL$5:$BL$364,BQ$5:BQ$364,节奏总纲!V91)</f>
        <v>0.17499999999999999</v>
      </c>
      <c r="CD92" s="10">
        <f>求节点($BL$5:$BL$364,BR$5:BR$364,节奏总纲!R91)</f>
        <v>0.125</v>
      </c>
      <c r="CE92" s="10">
        <f>求节点($BL$5:$BL$364,BS$5:BS$364,节奏总纲!S91)</f>
        <v>0.125</v>
      </c>
      <c r="CF92" s="10">
        <f>求节点($BL$5:$BL$364,BT$5:BT$364,节奏总纲!T91)</f>
        <v>0.125</v>
      </c>
      <c r="CG92" s="10">
        <f>求节点($BL$5:$BL$364,BU$5:BU$364,节奏总纲!U91)</f>
        <v>0.125</v>
      </c>
      <c r="CH92" s="10">
        <f>求节点($BL$5:$BL$364,BV$5:BV$364,节奏总纲!V91)</f>
        <v>0.125</v>
      </c>
      <c r="CV92" s="3">
        <f>[2]兵营招募!S126</f>
        <v>89</v>
      </c>
      <c r="CW92" s="3">
        <f>[2]兵营招募!U126</f>
        <v>32000</v>
      </c>
      <c r="DB92" s="3">
        <v>88</v>
      </c>
      <c r="DC92" s="3">
        <f>'[1]功能-实力'!BF92</f>
        <v>12711492</v>
      </c>
      <c r="DD92" s="3">
        <f>'[1]功能-实力'!BG92</f>
        <v>15162282</v>
      </c>
      <c r="DE92" s="3">
        <f>'[1]功能-实力'!BH92</f>
        <v>17213202</v>
      </c>
      <c r="DF92" s="3">
        <f>'[1]功能-实力'!BI92</f>
        <v>22183902</v>
      </c>
      <c r="DG92" s="3">
        <f>'[1]功能-实力'!BJ92</f>
        <v>24325464</v>
      </c>
    </row>
    <row r="93" spans="2:111" x14ac:dyDescent="0.2">
      <c r="B93" s="3">
        <v>89</v>
      </c>
      <c r="C93" s="3">
        <f>[1]服务器生态!W110</f>
        <v>217.01090608874998</v>
      </c>
      <c r="D93" s="3">
        <f>[1]服务器生态!X110</f>
        <v>213.23965527704627</v>
      </c>
      <c r="E93" s="3">
        <f>[1]服务器生态!Y110</f>
        <v>17.427641120870401</v>
      </c>
      <c r="F93" s="3">
        <f>[1]服务器生态!Z110</f>
        <v>3.0948145800000009</v>
      </c>
      <c r="G93" s="3">
        <f>[1]服务器生态!AA110</f>
        <v>0.89364959999999993</v>
      </c>
      <c r="H93" s="3">
        <f>[1]服务器生态!AC110</f>
        <v>0.48046695074999995</v>
      </c>
      <c r="I93" s="3">
        <f>[1]服务器生态!AD110</f>
        <v>0.47211731795655998</v>
      </c>
      <c r="J93" s="3">
        <f>[1]服务器生态!AE110</f>
        <v>3.8585183293440004E-2</v>
      </c>
      <c r="K93" s="3">
        <f>[1]服务器生态!AF110</f>
        <v>6.8519880000000016E-3</v>
      </c>
      <c r="L93" s="3">
        <f>[1]服务器生态!AG110</f>
        <v>1.9785599999999999E-3</v>
      </c>
      <c r="M93" s="3">
        <f>[3]基础信息!M92</f>
        <v>100</v>
      </c>
      <c r="Q93" s="3">
        <v>89</v>
      </c>
      <c r="R93" s="3">
        <f>[4]带兵数!D92</f>
        <v>7525.7223076748915</v>
      </c>
      <c r="S93" s="3">
        <f>[4]带兵数!E92</f>
        <v>7578.897495775007</v>
      </c>
      <c r="T93" s="3">
        <f>[4]带兵数!F92</f>
        <v>7627.993678963393</v>
      </c>
      <c r="U93" s="3">
        <f>[4]带兵数!G92</f>
        <v>7683.4351188384899</v>
      </c>
      <c r="V93" s="3">
        <f>[4]带兵数!H92</f>
        <v>7739.4334927433802</v>
      </c>
      <c r="X93" s="3">
        <v>89</v>
      </c>
      <c r="Y93" s="3">
        <f>求节点(节奏总纲!D$4:D$163,R$5:R$164,$X93)*6</f>
        <v>35475.550733015101</v>
      </c>
      <c r="Z93" s="3">
        <f>求节点(节奏总纲!E$4:E$163,S$5:S$164,$X93)*6</f>
        <v>36616.060157104483</v>
      </c>
      <c r="AA93" s="3">
        <f>求节点(节奏总纲!F$4:F$163,T$5:T$164,$X93)*6</f>
        <v>38123.046557112939</v>
      </c>
      <c r="AB93" s="3">
        <f>求节点(节奏总纲!G$4:G$163,U$5:U$164,$X93)*6</f>
        <v>40303.077673266765</v>
      </c>
      <c r="AC93" s="3">
        <f>求节点(节奏总纲!H$4:H$163,V$5:V$164,$X93)*6</f>
        <v>44156.287115978004</v>
      </c>
      <c r="AG93" s="3">
        <v>89</v>
      </c>
      <c r="AH93" s="14">
        <v>1</v>
      </c>
      <c r="AI93" s="14">
        <v>1.2497968657638969</v>
      </c>
      <c r="AJ93" s="14">
        <v>1.7236554664999002</v>
      </c>
      <c r="AK93" s="14">
        <v>2.8954591821674338</v>
      </c>
      <c r="AL93" s="14">
        <v>5.6094523891786769</v>
      </c>
      <c r="AM93" s="14">
        <f t="shared" si="1"/>
        <v>157.9285069699994</v>
      </c>
      <c r="AR93" s="8">
        <v>89</v>
      </c>
      <c r="AS93" s="9">
        <v>311.39223581359659</v>
      </c>
      <c r="AT93" s="9">
        <v>311.76581914848856</v>
      </c>
      <c r="AU93" s="9">
        <v>313.56896964234988</v>
      </c>
      <c r="AV93" s="9">
        <v>313.99753370092196</v>
      </c>
      <c r="AW93" s="9">
        <v>319.53039780163323</v>
      </c>
      <c r="AY93" s="8">
        <v>89</v>
      </c>
      <c r="AZ93" s="9">
        <v>1758.7737089499662</v>
      </c>
      <c r="BA93" s="9">
        <v>1779.6230573417304</v>
      </c>
      <c r="BB93" s="9">
        <v>1805.7817403337599</v>
      </c>
      <c r="BC93" s="9">
        <v>1837.8028772304635</v>
      </c>
      <c r="BD93" s="9">
        <v>1871.1000000000001</v>
      </c>
      <c r="BF93" s="8">
        <v>89</v>
      </c>
      <c r="BG93" s="8">
        <f>[4]攻城值!AQ93</f>
        <v>0.15701114820627624</v>
      </c>
      <c r="BH93" s="8">
        <f>[4]攻城值!AR93</f>
        <v>0.84298885179372374</v>
      </c>
      <c r="BL93" s="8">
        <v>89</v>
      </c>
      <c r="BM93" s="10">
        <f>'[1]功能-战损相关'!H99</f>
        <v>0.17499999999999999</v>
      </c>
      <c r="BN93" s="10">
        <f>'[1]功能-战损相关'!I99</f>
        <v>0.17499999999999999</v>
      </c>
      <c r="BO93" s="10">
        <f>'[1]功能-战损相关'!J99</f>
        <v>0.17499999999999999</v>
      </c>
      <c r="BP93" s="10">
        <f>'[1]功能-战损相关'!K99</f>
        <v>0.17499999999999999</v>
      </c>
      <c r="BQ93" s="10">
        <f>'[1]功能-战损相关'!L99</f>
        <v>0.17499999999999999</v>
      </c>
      <c r="BR93" s="10">
        <f>'[1]功能-战损相关'!M99</f>
        <v>0.125</v>
      </c>
      <c r="BS93" s="10">
        <f>'[1]功能-战损相关'!N99</f>
        <v>0.125</v>
      </c>
      <c r="BT93" s="10">
        <f>'[1]功能-战损相关'!O99</f>
        <v>0.125</v>
      </c>
      <c r="BU93" s="10">
        <f>'[1]功能-战损相关'!P99</f>
        <v>0.125</v>
      </c>
      <c r="BV93" s="10">
        <f>'[1]功能-战损相关'!Q99</f>
        <v>0.125</v>
      </c>
      <c r="BX93" s="8">
        <v>89</v>
      </c>
      <c r="BY93" s="10">
        <f>求节点($BL$5:$BL$364,BM$5:BM$364,节奏总纲!R92)</f>
        <v>0.17499999999999999</v>
      </c>
      <c r="BZ93" s="10">
        <f>求节点($BL$5:$BL$364,BN$5:BN$364,节奏总纲!S92)</f>
        <v>0.17499999999999999</v>
      </c>
      <c r="CA93" s="10">
        <f>求节点($BL$5:$BL$364,BO$5:BO$364,节奏总纲!T92)</f>
        <v>0.17499999999999999</v>
      </c>
      <c r="CB93" s="10">
        <f>求节点($BL$5:$BL$364,BP$5:BP$364,节奏总纲!U92)</f>
        <v>0.17499999999999999</v>
      </c>
      <c r="CC93" s="10">
        <f>求节点($BL$5:$BL$364,BQ$5:BQ$364,节奏总纲!V92)</f>
        <v>0.17499999999999999</v>
      </c>
      <c r="CD93" s="10">
        <f>求节点($BL$5:$BL$364,BR$5:BR$364,节奏总纲!R92)</f>
        <v>0.125</v>
      </c>
      <c r="CE93" s="10">
        <f>求节点($BL$5:$BL$364,BS$5:BS$364,节奏总纲!S92)</f>
        <v>0.125</v>
      </c>
      <c r="CF93" s="10">
        <f>求节点($BL$5:$BL$364,BT$5:BT$364,节奏总纲!T92)</f>
        <v>0.125</v>
      </c>
      <c r="CG93" s="10">
        <f>求节点($BL$5:$BL$364,BU$5:BU$364,节奏总纲!U92)</f>
        <v>0.125</v>
      </c>
      <c r="CH93" s="10">
        <f>求节点($BL$5:$BL$364,BV$5:BV$364,节奏总纲!V92)</f>
        <v>0.125</v>
      </c>
      <c r="CV93" s="3">
        <f>[2]兵营招募!S127</f>
        <v>90</v>
      </c>
      <c r="CW93" s="3">
        <f>[2]兵营招募!U127</f>
        <v>32000</v>
      </c>
      <c r="DB93" s="3">
        <v>89</v>
      </c>
      <c r="DC93" s="3">
        <f>'[1]功能-实力'!BF93</f>
        <v>13209786</v>
      </c>
      <c r="DD93" s="3">
        <f>'[1]功能-实力'!BG93</f>
        <v>15922956</v>
      </c>
      <c r="DE93" s="3">
        <f>'[1]功能-实力'!BH93</f>
        <v>18263388</v>
      </c>
      <c r="DF93" s="3">
        <f>'[1]功能-实力'!BI93</f>
        <v>23358312</v>
      </c>
      <c r="DG93" s="3">
        <f>'[1]功能-实力'!BJ93</f>
        <v>25383312</v>
      </c>
    </row>
    <row r="94" spans="2:111" x14ac:dyDescent="0.2">
      <c r="B94" s="3">
        <v>90</v>
      </c>
      <c r="C94" s="3">
        <f>[1]服务器生态!W111</f>
        <v>215.83147612499999</v>
      </c>
      <c r="D94" s="3">
        <f>[1]服务器生态!X111</f>
        <v>212.81181181163998</v>
      </c>
      <c r="E94" s="3">
        <f>[1]服务器生态!Y111</f>
        <v>17.371890063360002</v>
      </c>
      <c r="F94" s="3">
        <f>[1]服务器生态!Z111</f>
        <v>3.0905820000000008</v>
      </c>
      <c r="G94" s="3">
        <f>[1]服务器生态!AA111</f>
        <v>0.89423999999999992</v>
      </c>
      <c r="H94" s="3">
        <f>[1]服务器生态!AC111</f>
        <v>0.47962550249999997</v>
      </c>
      <c r="I94" s="3">
        <f>[1]服务器生态!AD111</f>
        <v>0.47291513735919999</v>
      </c>
      <c r="J94" s="3">
        <f>[1]服务器生态!AE111</f>
        <v>3.8604200140800002E-2</v>
      </c>
      <c r="K94" s="3">
        <f>[1]服务器生态!AF111</f>
        <v>6.8679600000000019E-3</v>
      </c>
      <c r="L94" s="3">
        <f>[1]服务器生态!AG111</f>
        <v>1.9871999999999997E-3</v>
      </c>
      <c r="M94" s="3">
        <f>[3]基础信息!M93</f>
        <v>100</v>
      </c>
      <c r="Q94" s="3">
        <v>90</v>
      </c>
      <c r="R94" s="3">
        <f>[4]带兵数!D93</f>
        <v>7594.2729140195461</v>
      </c>
      <c r="S94" s="3">
        <f>[4]带兵数!E93</f>
        <v>7639.7214321439733</v>
      </c>
      <c r="T94" s="3">
        <f>[4]带兵数!F93</f>
        <v>7692.1192353066954</v>
      </c>
      <c r="U94" s="3">
        <f>[4]带兵数!G93</f>
        <v>7742.4371596694982</v>
      </c>
      <c r="V94" s="3">
        <f>[4]带兵数!H93</f>
        <v>7799.9355476740957</v>
      </c>
      <c r="X94" s="3">
        <v>90</v>
      </c>
      <c r="Y94" s="3">
        <f>求节点(节奏总纲!D$4:D$163,R$5:R$164,$X94)*6</f>
        <v>35539.532253545593</v>
      </c>
      <c r="Z94" s="3">
        <f>求节点(节奏总纲!E$4:E$163,S$5:S$164,$X94)*6</f>
        <v>36680.345873982391</v>
      </c>
      <c r="AA94" s="3">
        <f>求节点(节奏总纲!F$4:F$163,T$5:T$164,$X94)*6</f>
        <v>38188.983365279943</v>
      </c>
      <c r="AB94" s="3">
        <f>求节点(节奏总纲!G$4:G$163,U$5:U$164,$X94)*6</f>
        <v>40366.928942316474</v>
      </c>
      <c r="AC94" s="3">
        <f>求节点(节奏总纲!H$4:H$163,V$5:V$164,$X94)*6</f>
        <v>44219.207796379953</v>
      </c>
      <c r="AG94" s="3">
        <v>90</v>
      </c>
      <c r="AH94" s="14">
        <v>1</v>
      </c>
      <c r="AI94" s="14">
        <v>1.2498509843892898</v>
      </c>
      <c r="AJ94" s="14">
        <v>1.720185800230567</v>
      </c>
      <c r="AK94" s="14">
        <v>2.8890746930770534</v>
      </c>
      <c r="AL94" s="14">
        <v>5.5798846006438447</v>
      </c>
      <c r="AM94" s="14">
        <f t="shared" si="1"/>
        <v>157.99036928303966</v>
      </c>
      <c r="AR94" s="8">
        <v>90</v>
      </c>
      <c r="AS94" s="9">
        <v>311.14978772023358</v>
      </c>
      <c r="AT94" s="9">
        <v>311.42742692880239</v>
      </c>
      <c r="AU94" s="9">
        <v>313.15845749926052</v>
      </c>
      <c r="AV94" s="9">
        <v>313.90143708777055</v>
      </c>
      <c r="AW94" s="9">
        <v>319.53039780163323</v>
      </c>
      <c r="AY94" s="8">
        <v>90</v>
      </c>
      <c r="AZ94" s="9">
        <v>1776.0451031926298</v>
      </c>
      <c r="BA94" s="9">
        <v>1796.3029656309295</v>
      </c>
      <c r="BB94" s="9">
        <v>1822.0427205872766</v>
      </c>
      <c r="BC94" s="9">
        <v>1852.6200000000001</v>
      </c>
      <c r="BD94" s="9">
        <v>1871.1000000000001</v>
      </c>
      <c r="BF94" s="8">
        <v>90</v>
      </c>
      <c r="BG94" s="8">
        <f>[4]攻城值!AQ94</f>
        <v>0.1569515918481886</v>
      </c>
      <c r="BH94" s="8">
        <f>[4]攻城值!AR94</f>
        <v>0.84304840815181148</v>
      </c>
      <c r="BL94" s="8">
        <v>90</v>
      </c>
      <c r="BM94" s="10">
        <f>'[1]功能-战损相关'!H100</f>
        <v>0.17499999999999999</v>
      </c>
      <c r="BN94" s="10">
        <f>'[1]功能-战损相关'!I100</f>
        <v>0.17499999999999999</v>
      </c>
      <c r="BO94" s="10">
        <f>'[1]功能-战损相关'!J100</f>
        <v>0.17499999999999999</v>
      </c>
      <c r="BP94" s="10">
        <f>'[1]功能-战损相关'!K100</f>
        <v>0.17499999999999999</v>
      </c>
      <c r="BQ94" s="10">
        <f>'[1]功能-战损相关'!L100</f>
        <v>0.17499999999999999</v>
      </c>
      <c r="BR94" s="10">
        <f>'[1]功能-战损相关'!M100</f>
        <v>0.125</v>
      </c>
      <c r="BS94" s="10">
        <f>'[1]功能-战损相关'!N100</f>
        <v>0.125</v>
      </c>
      <c r="BT94" s="10">
        <f>'[1]功能-战损相关'!O100</f>
        <v>0.125</v>
      </c>
      <c r="BU94" s="10">
        <f>'[1]功能-战损相关'!P100</f>
        <v>0.125</v>
      </c>
      <c r="BV94" s="10">
        <f>'[1]功能-战损相关'!Q100</f>
        <v>0.125</v>
      </c>
      <c r="BX94" s="8">
        <v>90</v>
      </c>
      <c r="BY94" s="10">
        <f>求节点($BL$5:$BL$364,BM$5:BM$364,节奏总纲!R93)</f>
        <v>0.17499999999999999</v>
      </c>
      <c r="BZ94" s="10">
        <f>求节点($BL$5:$BL$364,BN$5:BN$364,节奏总纲!S93)</f>
        <v>0.17499999999999999</v>
      </c>
      <c r="CA94" s="10">
        <f>求节点($BL$5:$BL$364,BO$5:BO$364,节奏总纲!T93)</f>
        <v>0.17499999999999999</v>
      </c>
      <c r="CB94" s="10">
        <f>求节点($BL$5:$BL$364,BP$5:BP$364,节奏总纲!U93)</f>
        <v>0.17499999999999999</v>
      </c>
      <c r="CC94" s="10">
        <f>求节点($BL$5:$BL$364,BQ$5:BQ$364,节奏总纲!V93)</f>
        <v>0.17499999999999999</v>
      </c>
      <c r="CD94" s="10">
        <f>求节点($BL$5:$BL$364,BR$5:BR$364,节奏总纲!R93)</f>
        <v>0.125</v>
      </c>
      <c r="CE94" s="10">
        <f>求节点($BL$5:$BL$364,BS$5:BS$364,节奏总纲!S93)</f>
        <v>0.125</v>
      </c>
      <c r="CF94" s="10">
        <f>求节点($BL$5:$BL$364,BT$5:BT$364,节奏总纲!T93)</f>
        <v>0.125</v>
      </c>
      <c r="CG94" s="10">
        <f>求节点($BL$5:$BL$364,BU$5:BU$364,节奏总纲!U93)</f>
        <v>0.125</v>
      </c>
      <c r="CH94" s="10">
        <f>求节点($BL$5:$BL$364,BV$5:BV$364,节奏总纲!V93)</f>
        <v>0.125</v>
      </c>
      <c r="CV94" s="3">
        <f>[2]兵营招募!S128</f>
        <v>91</v>
      </c>
      <c r="CW94" s="3">
        <f>[2]兵营招募!U128</f>
        <v>32000</v>
      </c>
      <c r="DB94" s="3">
        <v>90</v>
      </c>
      <c r="DC94" s="3">
        <f>'[1]功能-实力'!BF94</f>
        <v>13730598</v>
      </c>
      <c r="DD94" s="3">
        <f>'[1]功能-实力'!BG94</f>
        <v>16711368</v>
      </c>
      <c r="DE94" s="3">
        <f>'[1]功能-实力'!BH94</f>
        <v>19435230</v>
      </c>
      <c r="DF94" s="3">
        <f>'[1]功能-实力'!BI94</f>
        <v>24530754</v>
      </c>
      <c r="DG94" s="3">
        <f>'[1]功能-实力'!BJ94</f>
        <v>26496420</v>
      </c>
    </row>
    <row r="95" spans="2:111" x14ac:dyDescent="0.2">
      <c r="B95" s="3">
        <v>91</v>
      </c>
      <c r="C95" s="3">
        <f>[1]服务器生态!W112</f>
        <v>214.23272445000001</v>
      </c>
      <c r="D95" s="3">
        <f>[1]服务器生态!X112</f>
        <v>211.23542802044267</v>
      </c>
      <c r="E95" s="3">
        <f>[1]服务器生态!Y112</f>
        <v>17.243209396224003</v>
      </c>
      <c r="F95" s="3">
        <f>[1]服务器生态!Z112</f>
        <v>3.0676888000000009</v>
      </c>
      <c r="G95" s="3">
        <f>[1]服务器生态!AA112</f>
        <v>0.88761599999999996</v>
      </c>
      <c r="H95" s="3">
        <f>[1]服务器生态!AC112</f>
        <v>0.47962550249999997</v>
      </c>
      <c r="I95" s="3">
        <f>[1]服务器生态!AD112</f>
        <v>0.47291513735919999</v>
      </c>
      <c r="J95" s="3">
        <f>[1]服务器生态!AE112</f>
        <v>3.8604200140800002E-2</v>
      </c>
      <c r="K95" s="3">
        <f>[1]服务器生态!AF112</f>
        <v>6.8679600000000019E-3</v>
      </c>
      <c r="L95" s="3">
        <f>[1]服务器生态!AG112</f>
        <v>1.9871999999999997E-3</v>
      </c>
      <c r="M95" s="3">
        <f>[3]基础信息!M94</f>
        <v>100</v>
      </c>
      <c r="Q95" s="3">
        <v>91</v>
      </c>
      <c r="R95" s="3">
        <f>[4]带兵数!D94</f>
        <v>7659.8252634231749</v>
      </c>
      <c r="S95" s="3">
        <f>[4]带兵数!E94</f>
        <v>7708.542162617312</v>
      </c>
      <c r="T95" s="3">
        <f>[4]带兵数!F94</f>
        <v>7755.4959541611015</v>
      </c>
      <c r="U95" s="3">
        <f>[4]带兵数!G94</f>
        <v>7809.8721372753316</v>
      </c>
      <c r="V95" s="3">
        <f>[4]带兵数!H94</f>
        <v>7863.425055198697</v>
      </c>
      <c r="X95" s="3">
        <v>91</v>
      </c>
      <c r="Y95" s="3">
        <f>求节点(节奏总纲!D$4:D$163,R$5:R$164,$X95)*6</f>
        <v>35601.566336930016</v>
      </c>
      <c r="Z95" s="3">
        <f>求节点(节奏总纲!E$4:E$163,S$5:S$164,$X95)*6</f>
        <v>36742.594365060482</v>
      </c>
      <c r="AA95" s="3">
        <f>求节点(节奏总纲!F$4:F$163,T$5:T$164,$X95)*6</f>
        <v>38251.224742667851</v>
      </c>
      <c r="AB95" s="3">
        <f>求节点(节奏总纲!G$4:G$163,U$5:U$164,$X95)*6</f>
        <v>40430.780211366182</v>
      </c>
      <c r="AC95" s="3">
        <f>求节点(节奏总纲!H$4:H$163,V$5:V$164,$X95)*6</f>
        <v>44280.867341189813</v>
      </c>
      <c r="AG95" s="3">
        <v>91</v>
      </c>
      <c r="AH95" s="14">
        <v>1</v>
      </c>
      <c r="AI95" s="14">
        <v>1.2510150717584652</v>
      </c>
      <c r="AJ95" s="14">
        <v>1.7183339190428375</v>
      </c>
      <c r="AK95" s="14">
        <v>2.8852707626316234</v>
      </c>
      <c r="AL95" s="14">
        <v>5.5485214743241347</v>
      </c>
      <c r="AM95" s="14">
        <f t="shared" si="1"/>
        <v>157.99655076396752</v>
      </c>
      <c r="AR95" s="8">
        <v>91</v>
      </c>
      <c r="AS95" s="9">
        <v>310.92231208001778</v>
      </c>
      <c r="AT95" s="9">
        <v>311.17052114492265</v>
      </c>
      <c r="AU95" s="9">
        <v>313.15845749926052</v>
      </c>
      <c r="AV95" s="9">
        <v>313.90143708777055</v>
      </c>
      <c r="AW95" s="9">
        <v>319.53039780163323</v>
      </c>
      <c r="AY95" s="8">
        <v>91</v>
      </c>
      <c r="AZ95" s="9">
        <v>1793.3738074996027</v>
      </c>
      <c r="BA95" s="9">
        <v>1813.4173087634636</v>
      </c>
      <c r="BB95" s="9">
        <v>1838.76</v>
      </c>
      <c r="BC95" s="9">
        <v>1852.6200000000001</v>
      </c>
      <c r="BD95" s="9">
        <v>1871.1000000000001</v>
      </c>
      <c r="BF95" s="8">
        <v>91</v>
      </c>
      <c r="BG95" s="8">
        <f>[4]攻城值!AQ95</f>
        <v>0.15689326451621746</v>
      </c>
      <c r="BH95" s="8">
        <f>[4]攻城值!AR95</f>
        <v>0.84310673548378257</v>
      </c>
      <c r="BL95" s="8">
        <v>91</v>
      </c>
      <c r="BM95" s="10">
        <f>'[1]功能-战损相关'!H101</f>
        <v>0.17499999999999999</v>
      </c>
      <c r="BN95" s="10">
        <f>'[1]功能-战损相关'!I101</f>
        <v>0.17499999999999999</v>
      </c>
      <c r="BO95" s="10">
        <f>'[1]功能-战损相关'!J101</f>
        <v>0.17499999999999999</v>
      </c>
      <c r="BP95" s="10">
        <f>'[1]功能-战损相关'!K101</f>
        <v>0.17499999999999999</v>
      </c>
      <c r="BQ95" s="10">
        <f>'[1]功能-战损相关'!L101</f>
        <v>0.17499999999999999</v>
      </c>
      <c r="BR95" s="10">
        <f>'[1]功能-战损相关'!M101</f>
        <v>0.125</v>
      </c>
      <c r="BS95" s="10">
        <f>'[1]功能-战损相关'!N101</f>
        <v>0.125</v>
      </c>
      <c r="BT95" s="10">
        <f>'[1]功能-战损相关'!O101</f>
        <v>0.125</v>
      </c>
      <c r="BU95" s="10">
        <f>'[1]功能-战损相关'!P101</f>
        <v>0.125</v>
      </c>
      <c r="BV95" s="10">
        <f>'[1]功能-战损相关'!Q101</f>
        <v>0.125</v>
      </c>
      <c r="BX95" s="8">
        <v>91</v>
      </c>
      <c r="BY95" s="10">
        <f>求节点($BL$5:$BL$364,BM$5:BM$364,节奏总纲!R94)</f>
        <v>0.17499999999999999</v>
      </c>
      <c r="BZ95" s="10">
        <f>求节点($BL$5:$BL$364,BN$5:BN$364,节奏总纲!S94)</f>
        <v>0.17499999999999999</v>
      </c>
      <c r="CA95" s="10">
        <f>求节点($BL$5:$BL$364,BO$5:BO$364,节奏总纲!T94)</f>
        <v>0.17499999999999999</v>
      </c>
      <c r="CB95" s="10">
        <f>求节点($BL$5:$BL$364,BP$5:BP$364,节奏总纲!U94)</f>
        <v>0.17499999999999999</v>
      </c>
      <c r="CC95" s="10">
        <f>求节点($BL$5:$BL$364,BQ$5:BQ$364,节奏总纲!V94)</f>
        <v>0.17499999999999999</v>
      </c>
      <c r="CD95" s="10">
        <f>求节点($BL$5:$BL$364,BR$5:BR$364,节奏总纲!R94)</f>
        <v>0.125</v>
      </c>
      <c r="CE95" s="10">
        <f>求节点($BL$5:$BL$364,BS$5:BS$364,节奏总纲!S94)</f>
        <v>0.125</v>
      </c>
      <c r="CF95" s="10">
        <f>求节点($BL$5:$BL$364,BT$5:BT$364,节奏总纲!T94)</f>
        <v>0.125</v>
      </c>
      <c r="CG95" s="10">
        <f>求节点($BL$5:$BL$364,BU$5:BU$364,节奏总纲!U94)</f>
        <v>0.125</v>
      </c>
      <c r="CH95" s="10">
        <f>求节点($BL$5:$BL$364,BV$5:BV$364,节奏总纲!V94)</f>
        <v>0.125</v>
      </c>
      <c r="CV95" s="3">
        <f>[2]兵营招募!S129</f>
        <v>92</v>
      </c>
      <c r="CW95" s="3">
        <f>[2]兵营招募!U129</f>
        <v>32000</v>
      </c>
      <c r="DB95" s="3">
        <v>91</v>
      </c>
      <c r="DC95" s="3">
        <f>'[1]功能-实力'!BF95</f>
        <v>14279574</v>
      </c>
      <c r="DD95" s="3">
        <f>'[1]功能-实力'!BG95</f>
        <v>17621064</v>
      </c>
      <c r="DE95" s="3">
        <f>'[1]功能-实力'!BH95</f>
        <v>20433264</v>
      </c>
      <c r="DF95" s="3">
        <f>'[1]功能-实力'!BI95</f>
        <v>25646376</v>
      </c>
      <c r="DG95" s="3">
        <f>'[1]功能-实力'!BJ95</f>
        <v>27645096</v>
      </c>
    </row>
    <row r="96" spans="2:111" x14ac:dyDescent="0.2">
      <c r="B96" s="3">
        <v>92</v>
      </c>
      <c r="C96" s="3">
        <f>[1]服务器生态!W113</f>
        <v>212.63397277499999</v>
      </c>
      <c r="D96" s="3">
        <f>[1]服务器生态!X113</f>
        <v>209.65904422924532</v>
      </c>
      <c r="E96" s="3">
        <f>[1]服务器生态!Y113</f>
        <v>17.114528729088001</v>
      </c>
      <c r="F96" s="3">
        <f>[1]服务器生态!Z113</f>
        <v>3.0447956000000009</v>
      </c>
      <c r="G96" s="3">
        <f>[1]服务器生态!AA113</f>
        <v>0.88099199999999989</v>
      </c>
      <c r="H96" s="3">
        <f>[1]服务器生态!AC113</f>
        <v>0.47962550249999997</v>
      </c>
      <c r="I96" s="3">
        <f>[1]服务器生态!AD113</f>
        <v>0.47291513735919999</v>
      </c>
      <c r="J96" s="3">
        <f>[1]服务器生态!AE113</f>
        <v>3.8604200140800002E-2</v>
      </c>
      <c r="K96" s="3">
        <f>[1]服务器生态!AF113</f>
        <v>6.8679600000000019E-3</v>
      </c>
      <c r="L96" s="3">
        <f>[1]服务器生态!AG113</f>
        <v>1.9871999999999997E-3</v>
      </c>
      <c r="M96" s="3">
        <f>[3]基础信息!M95</f>
        <v>100</v>
      </c>
      <c r="Q96" s="3">
        <v>92</v>
      </c>
      <c r="R96" s="3">
        <f>[4]带兵数!D95</f>
        <v>7728.6470626701648</v>
      </c>
      <c r="S96" s="3">
        <f>[4]带兵数!E95</f>
        <v>7772.4285339835969</v>
      </c>
      <c r="T96" s="3">
        <f>[4]带兵数!F95</f>
        <v>7823.0950009437602</v>
      </c>
      <c r="U96" s="3">
        <f>[4]带兵数!G95</f>
        <v>7873.689666001048</v>
      </c>
      <c r="V96" s="3">
        <f>[4]带兵数!H95</f>
        <v>7928.4969997617018</v>
      </c>
      <c r="X96" s="3">
        <v>92</v>
      </c>
      <c r="Y96" s="3">
        <f>求节点(节奏总纲!D$4:D$163,R$5:R$164,$X96)*6</f>
        <v>35663.60042031444</v>
      </c>
      <c r="Z96" s="3">
        <f>求节点(节奏总纲!E$4:E$163,S$5:S$164,$X96)*6</f>
        <v>36804.842856138574</v>
      </c>
      <c r="AA96" s="3">
        <f>求节点(节奏总纲!F$4:F$163,T$5:T$164,$X96)*6</f>
        <v>38313.025646213595</v>
      </c>
      <c r="AB96" s="3">
        <f>求节点(节奏总纲!G$4:G$163,U$5:U$164,$X96)*6</f>
        <v>40494.63148041589</v>
      </c>
      <c r="AC96" s="3">
        <f>求节点(节奏总纲!H$4:H$163,V$5:V$164,$X96)*6</f>
        <v>44342.526885999672</v>
      </c>
      <c r="AG96" s="3">
        <v>92</v>
      </c>
      <c r="AH96" s="14">
        <v>1</v>
      </c>
      <c r="AI96" s="14">
        <v>1.2521509399250943</v>
      </c>
      <c r="AJ96" s="14">
        <v>1.7165269301988548</v>
      </c>
      <c r="AK96" s="14">
        <v>2.8815590450961119</v>
      </c>
      <c r="AL96" s="14">
        <v>5.5179186366541719</v>
      </c>
      <c r="AM96" s="14">
        <f t="shared" si="1"/>
        <v>158.00258239663916</v>
      </c>
      <c r="AR96" s="8">
        <v>92</v>
      </c>
      <c r="AS96" s="9">
        <v>310.67850972546097</v>
      </c>
      <c r="AT96" s="9">
        <v>311.16777491502774</v>
      </c>
      <c r="AU96" s="9">
        <v>313.15845749926052</v>
      </c>
      <c r="AV96" s="9">
        <v>313.90143708777055</v>
      </c>
      <c r="AW96" s="9">
        <v>319.53039780163323</v>
      </c>
      <c r="AY96" s="8">
        <v>92</v>
      </c>
      <c r="AZ96" s="9">
        <v>1810.5801067553268</v>
      </c>
      <c r="BA96" s="9">
        <v>1829.52</v>
      </c>
      <c r="BB96" s="9">
        <v>1838.76</v>
      </c>
      <c r="BC96" s="9">
        <v>1852.6200000000001</v>
      </c>
      <c r="BD96" s="9">
        <v>1871.1000000000001</v>
      </c>
      <c r="BF96" s="8">
        <v>92</v>
      </c>
      <c r="BG96" s="8">
        <f>[4]攻城值!AQ96</f>
        <v>0.15683612855496989</v>
      </c>
      <c r="BH96" s="8">
        <f>[4]攻城值!AR96</f>
        <v>0.84316387144503013</v>
      </c>
      <c r="BL96" s="8">
        <v>92</v>
      </c>
      <c r="BM96" s="10">
        <f>'[1]功能-战损相关'!H102</f>
        <v>0.17499999999999999</v>
      </c>
      <c r="BN96" s="10">
        <f>'[1]功能-战损相关'!I102</f>
        <v>0.17499999999999999</v>
      </c>
      <c r="BO96" s="10">
        <f>'[1]功能-战损相关'!J102</f>
        <v>0.17499999999999999</v>
      </c>
      <c r="BP96" s="10">
        <f>'[1]功能-战损相关'!K102</f>
        <v>0.17499999999999999</v>
      </c>
      <c r="BQ96" s="10">
        <f>'[1]功能-战损相关'!L102</f>
        <v>0.17499999999999999</v>
      </c>
      <c r="BR96" s="10">
        <f>'[1]功能-战损相关'!M102</f>
        <v>0.125</v>
      </c>
      <c r="BS96" s="10">
        <f>'[1]功能-战损相关'!N102</f>
        <v>0.125</v>
      </c>
      <c r="BT96" s="10">
        <f>'[1]功能-战损相关'!O102</f>
        <v>0.125</v>
      </c>
      <c r="BU96" s="10">
        <f>'[1]功能-战损相关'!P102</f>
        <v>0.125</v>
      </c>
      <c r="BV96" s="10">
        <f>'[1]功能-战损相关'!Q102</f>
        <v>0.125</v>
      </c>
      <c r="BX96" s="8">
        <v>92</v>
      </c>
      <c r="BY96" s="10">
        <f>求节点($BL$5:$BL$364,BM$5:BM$364,节奏总纲!R95)</f>
        <v>0.17499999999999999</v>
      </c>
      <c r="BZ96" s="10">
        <f>求节点($BL$5:$BL$364,BN$5:BN$364,节奏总纲!S95)</f>
        <v>0.17499999999999999</v>
      </c>
      <c r="CA96" s="10">
        <f>求节点($BL$5:$BL$364,BO$5:BO$364,节奏总纲!T95)</f>
        <v>0.17499999999999999</v>
      </c>
      <c r="CB96" s="10">
        <f>求节点($BL$5:$BL$364,BP$5:BP$364,节奏总纲!U95)</f>
        <v>0.17499999999999999</v>
      </c>
      <c r="CC96" s="10">
        <f>求节点($BL$5:$BL$364,BQ$5:BQ$364,节奏总纲!V95)</f>
        <v>0.17499999999999999</v>
      </c>
      <c r="CD96" s="10">
        <f>求节点($BL$5:$BL$364,BR$5:BR$364,节奏总纲!R95)</f>
        <v>0.125</v>
      </c>
      <c r="CE96" s="10">
        <f>求节点($BL$5:$BL$364,BS$5:BS$364,节奏总纲!S95)</f>
        <v>0.125</v>
      </c>
      <c r="CF96" s="10">
        <f>求节点($BL$5:$BL$364,BT$5:BT$364,节奏总纲!T95)</f>
        <v>0.125</v>
      </c>
      <c r="CG96" s="10">
        <f>求节点($BL$5:$BL$364,BU$5:BU$364,节奏总纲!U95)</f>
        <v>0.125</v>
      </c>
      <c r="CH96" s="10">
        <f>求节点($BL$5:$BL$364,BV$5:BV$364,节奏总纲!V95)</f>
        <v>0.125</v>
      </c>
      <c r="CV96" s="3">
        <f>[2]兵营招募!S130</f>
        <v>93</v>
      </c>
      <c r="CW96" s="3">
        <f>[2]兵营招募!U130</f>
        <v>32000</v>
      </c>
      <c r="DB96" s="3">
        <v>92</v>
      </c>
      <c r="DC96" s="3">
        <f>'[1]功能-实力'!BF96</f>
        <v>14905848</v>
      </c>
      <c r="DD96" s="3">
        <f>'[1]功能-实力'!BG96</f>
        <v>18521040</v>
      </c>
      <c r="DE96" s="3">
        <f>'[1]功能-实力'!BH96</f>
        <v>21376542</v>
      </c>
      <c r="DF96" s="3">
        <f>'[1]功能-实力'!BI96</f>
        <v>26844876</v>
      </c>
      <c r="DG96" s="3">
        <f>'[1]功能-实力'!BJ96</f>
        <v>28834728</v>
      </c>
    </row>
    <row r="97" spans="2:111" x14ac:dyDescent="0.2">
      <c r="B97" s="3">
        <v>93</v>
      </c>
      <c r="C97" s="3">
        <f>[1]服务器生态!W114</f>
        <v>211.03522109999997</v>
      </c>
      <c r="D97" s="3">
        <f>[1]服务器生态!X114</f>
        <v>208.08266043804798</v>
      </c>
      <c r="E97" s="3">
        <f>[1]服务器生态!Y114</f>
        <v>16.985848061952002</v>
      </c>
      <c r="F97" s="3">
        <f>[1]服务器生态!Z114</f>
        <v>3.021902400000001</v>
      </c>
      <c r="G97" s="3">
        <f>[1]服务器生态!AA114</f>
        <v>0.87436799999999992</v>
      </c>
      <c r="H97" s="3">
        <f>[1]服务器生态!AC114</f>
        <v>0.47962550249999997</v>
      </c>
      <c r="I97" s="3">
        <f>[1]服务器生态!AD114</f>
        <v>0.47291513735919999</v>
      </c>
      <c r="J97" s="3">
        <f>[1]服务器生态!AE114</f>
        <v>3.8604200140800002E-2</v>
      </c>
      <c r="K97" s="3">
        <f>[1]服务器生态!AF114</f>
        <v>6.8679600000000019E-3</v>
      </c>
      <c r="L97" s="3">
        <f>[1]服务器生态!AG114</f>
        <v>1.9871999999999997E-3</v>
      </c>
      <c r="M97" s="3">
        <f>[3]基础信息!M96</f>
        <v>100</v>
      </c>
      <c r="Q97" s="3">
        <v>93</v>
      </c>
      <c r="R97" s="3">
        <f>[4]带兵数!D96</f>
        <v>7794.0125995524631</v>
      </c>
      <c r="S97" s="3">
        <f>[4]带兵数!E96</f>
        <v>7840.659544186844</v>
      </c>
      <c r="T97" s="3">
        <f>[4]带兵数!F96</f>
        <v>7888.0310631705115</v>
      </c>
      <c r="U97" s="3">
        <f>[4]带兵数!G96</f>
        <v>7939.7988787201884</v>
      </c>
      <c r="V97" s="3">
        <f>[4]带兵数!H96</f>
        <v>7991.4208810757218</v>
      </c>
      <c r="X97" s="3">
        <v>93</v>
      </c>
      <c r="Y97" s="3">
        <f>求节点(节奏总纲!D$4:D$163,R$5:R$164,$X97)*6</f>
        <v>35725.634503698857</v>
      </c>
      <c r="Z97" s="3">
        <f>求节点(节奏总纲!E$4:E$163,S$5:S$164,$X97)*6</f>
        <v>36867.091347216665</v>
      </c>
      <c r="AA97" s="3">
        <f>求节点(节奏总纲!F$4:F$163,T$5:T$164,$X97)*6</f>
        <v>38374.826549759346</v>
      </c>
      <c r="AB97" s="3">
        <f>求节点(节奏总纲!G$4:G$163,U$5:U$164,$X97)*6</f>
        <v>40558.482749465606</v>
      </c>
      <c r="AC97" s="3">
        <f>求节点(节奏总纲!H$4:H$163,V$5:V$164,$X97)*6</f>
        <v>44404.186430809532</v>
      </c>
      <c r="AG97" s="3">
        <v>93</v>
      </c>
      <c r="AH97" s="14">
        <v>1</v>
      </c>
      <c r="AI97" s="14">
        <v>1.2532596027137908</v>
      </c>
      <c r="AJ97" s="14">
        <v>1.7147632208620058</v>
      </c>
      <c r="AK97" s="14">
        <v>2.8779362275591209</v>
      </c>
      <c r="AL97" s="14">
        <v>5.4880487729235092</v>
      </c>
      <c r="AM97" s="14">
        <f t="shared" si="1"/>
        <v>158.00846956461749</v>
      </c>
      <c r="AR97" s="8">
        <v>93</v>
      </c>
      <c r="AS97" s="9">
        <v>310.67175353638828</v>
      </c>
      <c r="AT97" s="9">
        <v>311.16777491502774</v>
      </c>
      <c r="AU97" s="9">
        <v>313.15845749926052</v>
      </c>
      <c r="AV97" s="9">
        <v>313.90143708777055</v>
      </c>
      <c r="AW97" s="9">
        <v>319.53039780163323</v>
      </c>
      <c r="AY97" s="8">
        <v>93</v>
      </c>
      <c r="AZ97" s="9">
        <v>1824.9</v>
      </c>
      <c r="BA97" s="9">
        <v>1829.52</v>
      </c>
      <c r="BB97" s="9">
        <v>1838.76</v>
      </c>
      <c r="BC97" s="9">
        <v>1852.6200000000001</v>
      </c>
      <c r="BD97" s="9">
        <v>1871.1000000000001</v>
      </c>
      <c r="BF97" s="8">
        <v>93</v>
      </c>
      <c r="BG97" s="8">
        <f>[4]攻城值!AQ97</f>
        <v>0.15657716619313852</v>
      </c>
      <c r="BH97" s="8">
        <f>[4]攻城值!AR97</f>
        <v>0.84342283380686145</v>
      </c>
      <c r="BL97" s="8">
        <v>93</v>
      </c>
      <c r="BM97" s="10">
        <f>'[1]功能-战损相关'!H103</f>
        <v>0.17499999999999999</v>
      </c>
      <c r="BN97" s="10">
        <f>'[1]功能-战损相关'!I103</f>
        <v>0.17499999999999999</v>
      </c>
      <c r="BO97" s="10">
        <f>'[1]功能-战损相关'!J103</f>
        <v>0.17499999999999999</v>
      </c>
      <c r="BP97" s="10">
        <f>'[1]功能-战损相关'!K103</f>
        <v>0.17499999999999999</v>
      </c>
      <c r="BQ97" s="10">
        <f>'[1]功能-战损相关'!L103</f>
        <v>0.17499999999999999</v>
      </c>
      <c r="BR97" s="10">
        <f>'[1]功能-战损相关'!M103</f>
        <v>0.125</v>
      </c>
      <c r="BS97" s="10">
        <f>'[1]功能-战损相关'!N103</f>
        <v>0.125</v>
      </c>
      <c r="BT97" s="10">
        <f>'[1]功能-战损相关'!O103</f>
        <v>0.125</v>
      </c>
      <c r="BU97" s="10">
        <f>'[1]功能-战损相关'!P103</f>
        <v>0.125</v>
      </c>
      <c r="BV97" s="10">
        <f>'[1]功能-战损相关'!Q103</f>
        <v>0.125</v>
      </c>
      <c r="BX97" s="8">
        <v>93</v>
      </c>
      <c r="BY97" s="10">
        <f>求节点($BL$5:$BL$364,BM$5:BM$364,节奏总纲!R96)</f>
        <v>0.17499999999999999</v>
      </c>
      <c r="BZ97" s="10">
        <f>求节点($BL$5:$BL$364,BN$5:BN$364,节奏总纲!S96)</f>
        <v>0.17499999999999999</v>
      </c>
      <c r="CA97" s="10">
        <f>求节点($BL$5:$BL$364,BO$5:BO$364,节奏总纲!T96)</f>
        <v>0.17499999999999999</v>
      </c>
      <c r="CB97" s="10">
        <f>求节点($BL$5:$BL$364,BP$5:BP$364,节奏总纲!U96)</f>
        <v>0.17499999999999999</v>
      </c>
      <c r="CC97" s="10">
        <f>求节点($BL$5:$BL$364,BQ$5:BQ$364,节奏总纲!V96)</f>
        <v>0.17499999999999999</v>
      </c>
      <c r="CD97" s="10">
        <f>求节点($BL$5:$BL$364,BR$5:BR$364,节奏总纲!R96)</f>
        <v>0.125</v>
      </c>
      <c r="CE97" s="10">
        <f>求节点($BL$5:$BL$364,BS$5:BS$364,节奏总纲!S96)</f>
        <v>0.125</v>
      </c>
      <c r="CF97" s="10">
        <f>求节点($BL$5:$BL$364,BT$5:BT$364,节奏总纲!T96)</f>
        <v>0.125</v>
      </c>
      <c r="CG97" s="10">
        <f>求节点($BL$5:$BL$364,BU$5:BU$364,节奏总纲!U96)</f>
        <v>0.125</v>
      </c>
      <c r="CH97" s="10">
        <f>求节点($BL$5:$BL$364,BV$5:BV$364,节奏总纲!V96)</f>
        <v>0.125</v>
      </c>
      <c r="CV97" s="3">
        <f>[2]兵营招募!S131</f>
        <v>94</v>
      </c>
      <c r="CW97" s="3">
        <f>[2]兵营招募!U131</f>
        <v>32000</v>
      </c>
      <c r="DB97" s="3">
        <v>93</v>
      </c>
      <c r="DC97" s="3">
        <f>'[1]功能-实力'!BF97</f>
        <v>15521562</v>
      </c>
      <c r="DD97" s="3">
        <f>'[1]功能-实力'!BG97</f>
        <v>19447848</v>
      </c>
      <c r="DE97" s="3">
        <f>'[1]功能-实力'!BH97</f>
        <v>22384092</v>
      </c>
      <c r="DF97" s="3">
        <f>'[1]功能-实力'!BI97</f>
        <v>28139034</v>
      </c>
      <c r="DG97" s="3">
        <f>'[1]功能-实力'!BJ97</f>
        <v>30055830</v>
      </c>
    </row>
    <row r="98" spans="2:111" x14ac:dyDescent="0.2">
      <c r="B98" s="3">
        <v>94</v>
      </c>
      <c r="C98" s="3">
        <f>[1]服务器生态!W115</f>
        <v>209.43646942499998</v>
      </c>
      <c r="D98" s="3">
        <f>[1]服务器生态!X115</f>
        <v>206.50627664685067</v>
      </c>
      <c r="E98" s="3">
        <f>[1]服务器生态!Y115</f>
        <v>16.857167394816003</v>
      </c>
      <c r="F98" s="3">
        <f>[1]服务器生态!Z115</f>
        <v>2.999009200000001</v>
      </c>
      <c r="G98" s="3">
        <f>[1]服务器生态!AA115</f>
        <v>0.86774399999999996</v>
      </c>
      <c r="H98" s="3">
        <f>[1]服务器生态!AC115</f>
        <v>0.47962550249999997</v>
      </c>
      <c r="I98" s="3">
        <f>[1]服务器生态!AD115</f>
        <v>0.47291513735919999</v>
      </c>
      <c r="J98" s="3">
        <f>[1]服务器生态!AE115</f>
        <v>3.8604200140800002E-2</v>
      </c>
      <c r="K98" s="3">
        <f>[1]服务器生态!AF115</f>
        <v>6.8679600000000019E-3</v>
      </c>
      <c r="L98" s="3">
        <f>[1]服务器生态!AG115</f>
        <v>1.9871999999999997E-3</v>
      </c>
      <c r="M98" s="3">
        <f>[3]基础信息!M97</f>
        <v>100</v>
      </c>
      <c r="Q98" s="3">
        <v>94</v>
      </c>
      <c r="R98" s="3">
        <f>[4]带兵数!D97</f>
        <v>7862.436174456041</v>
      </c>
      <c r="S98" s="3">
        <f>[4]带兵数!E97</f>
        <v>7905.7869409358391</v>
      </c>
      <c r="T98" s="3">
        <f>[4]带兵数!F97</f>
        <v>7954.8076625951617</v>
      </c>
      <c r="U98" s="3">
        <f>[4]带兵数!G97</f>
        <v>8003.4530106928969</v>
      </c>
      <c r="V98" s="3">
        <f>[4]带兵数!H97</f>
        <v>8056.4865346365668</v>
      </c>
      <c r="X98" s="3">
        <v>94</v>
      </c>
      <c r="Y98" s="3">
        <f>求节点(节奏总纲!D$4:D$163,R$5:R$164,$X98)*6</f>
        <v>35787.668587083273</v>
      </c>
      <c r="Z98" s="3">
        <f>求节点(节奏总纲!E$4:E$163,S$5:S$164,$X98)*6</f>
        <v>36929.339838294756</v>
      </c>
      <c r="AA98" s="3">
        <f>求节点(节奏总纲!F$4:F$163,T$5:T$164,$X98)*6</f>
        <v>38436.627453305089</v>
      </c>
      <c r="AB98" s="3">
        <f>求节点(节奏总纲!G$4:G$163,U$5:U$164,$X98)*6</f>
        <v>40619.099684813264</v>
      </c>
      <c r="AC98" s="3">
        <f>求节点(节奏总纲!H$4:H$163,V$5:V$164,$X98)*6</f>
        <v>44465.845975619392</v>
      </c>
      <c r="AG98" s="3">
        <v>94</v>
      </c>
      <c r="AH98" s="14">
        <v>1</v>
      </c>
      <c r="AI98" s="14">
        <v>1.254342025959293</v>
      </c>
      <c r="AJ98" s="14">
        <v>1.7130509360904194</v>
      </c>
      <c r="AK98" s="14">
        <v>2.8743991539275067</v>
      </c>
      <c r="AL98" s="14">
        <v>5.4588858613766558</v>
      </c>
      <c r="AM98" s="14">
        <f t="shared" si="1"/>
        <v>158.01438558345998</v>
      </c>
      <c r="AR98" s="8">
        <v>94</v>
      </c>
      <c r="AS98" s="9">
        <v>310.67175353638828</v>
      </c>
      <c r="AT98" s="9">
        <v>311.16777491502774</v>
      </c>
      <c r="AU98" s="9">
        <v>313.15845749926052</v>
      </c>
      <c r="AV98" s="9">
        <v>313.90143708777055</v>
      </c>
      <c r="AW98" s="9">
        <v>319.53039780163323</v>
      </c>
      <c r="AY98" s="8">
        <v>94</v>
      </c>
      <c r="AZ98" s="9">
        <v>1824.9</v>
      </c>
      <c r="BA98" s="9">
        <v>1829.52</v>
      </c>
      <c r="BB98" s="9">
        <v>1838.76</v>
      </c>
      <c r="BC98" s="9">
        <v>1852.6200000000001</v>
      </c>
      <c r="BD98" s="9">
        <v>1871.1000000000001</v>
      </c>
      <c r="BF98" s="8">
        <v>94</v>
      </c>
      <c r="BG98" s="8">
        <f>[4]攻城值!AQ98</f>
        <v>0.15565129200794225</v>
      </c>
      <c r="BH98" s="8">
        <f>[4]攻城值!AR98</f>
        <v>0.84434870799205786</v>
      </c>
      <c r="BL98" s="8">
        <v>94</v>
      </c>
      <c r="BM98" s="10">
        <f>'[1]功能-战损相关'!H104</f>
        <v>0.17499999999999999</v>
      </c>
      <c r="BN98" s="10">
        <f>'[1]功能-战损相关'!I104</f>
        <v>0.17499999999999999</v>
      </c>
      <c r="BO98" s="10">
        <f>'[1]功能-战损相关'!J104</f>
        <v>0.17499999999999999</v>
      </c>
      <c r="BP98" s="10">
        <f>'[1]功能-战损相关'!K104</f>
        <v>0.17499999999999999</v>
      </c>
      <c r="BQ98" s="10">
        <f>'[1]功能-战损相关'!L104</f>
        <v>0.17499999999999999</v>
      </c>
      <c r="BR98" s="10">
        <f>'[1]功能-战损相关'!M104</f>
        <v>0.125</v>
      </c>
      <c r="BS98" s="10">
        <f>'[1]功能-战损相关'!N104</f>
        <v>0.125</v>
      </c>
      <c r="BT98" s="10">
        <f>'[1]功能-战损相关'!O104</f>
        <v>0.125</v>
      </c>
      <c r="BU98" s="10">
        <f>'[1]功能-战损相关'!P104</f>
        <v>0.125</v>
      </c>
      <c r="BV98" s="10">
        <f>'[1]功能-战损相关'!Q104</f>
        <v>0.125</v>
      </c>
      <c r="BX98" s="8">
        <v>94</v>
      </c>
      <c r="BY98" s="10">
        <f>求节点($BL$5:$BL$364,BM$5:BM$364,节奏总纲!R97)</f>
        <v>0.17499999999999999</v>
      </c>
      <c r="BZ98" s="10">
        <f>求节点($BL$5:$BL$364,BN$5:BN$364,节奏总纲!S97)</f>
        <v>0.17499999999999999</v>
      </c>
      <c r="CA98" s="10">
        <f>求节点($BL$5:$BL$364,BO$5:BO$364,节奏总纲!T97)</f>
        <v>0.17499999999999999</v>
      </c>
      <c r="CB98" s="10">
        <f>求节点($BL$5:$BL$364,BP$5:BP$364,节奏总纲!U97)</f>
        <v>0.17499999999999999</v>
      </c>
      <c r="CC98" s="10">
        <f>求节点($BL$5:$BL$364,BQ$5:BQ$364,节奏总纲!V97)</f>
        <v>0.17499999999999999</v>
      </c>
      <c r="CD98" s="10">
        <f>求节点($BL$5:$BL$364,BR$5:BR$364,节奏总纲!R97)</f>
        <v>0.125</v>
      </c>
      <c r="CE98" s="10">
        <f>求节点($BL$5:$BL$364,BS$5:BS$364,节奏总纲!S97)</f>
        <v>0.125</v>
      </c>
      <c r="CF98" s="10">
        <f>求节点($BL$5:$BL$364,BT$5:BT$364,节奏总纲!T97)</f>
        <v>0.125</v>
      </c>
      <c r="CG98" s="10">
        <f>求节点($BL$5:$BL$364,BU$5:BU$364,节奏总纲!U97)</f>
        <v>0.125</v>
      </c>
      <c r="CH98" s="10">
        <f>求节点($BL$5:$BL$364,BV$5:BV$364,节奏总纲!V97)</f>
        <v>0.125</v>
      </c>
      <c r="CV98" s="3">
        <f>[2]兵营招募!S132</f>
        <v>95</v>
      </c>
      <c r="CW98" s="3">
        <f>[2]兵营招募!U132</f>
        <v>32000</v>
      </c>
      <c r="DB98" s="3">
        <v>94</v>
      </c>
      <c r="DC98" s="3">
        <f>'[1]功能-实力'!BF98</f>
        <v>16137900</v>
      </c>
      <c r="DD98" s="3">
        <f>'[1]功能-实力'!BG98</f>
        <v>20323386</v>
      </c>
      <c r="DE98" s="3">
        <f>'[1]功能-实力'!BH98</f>
        <v>23501910</v>
      </c>
      <c r="DF98" s="3">
        <f>'[1]功能-实力'!BI98</f>
        <v>29479620</v>
      </c>
      <c r="DG98" s="3">
        <f>'[1]功能-实力'!BJ98</f>
        <v>31307322</v>
      </c>
    </row>
    <row r="99" spans="2:111" x14ac:dyDescent="0.2">
      <c r="B99" s="3">
        <v>95</v>
      </c>
      <c r="C99" s="3">
        <f>[1]服务器生态!W116</f>
        <v>207.83771775</v>
      </c>
      <c r="D99" s="3">
        <f>[1]服务器生态!X116</f>
        <v>204.92989285565335</v>
      </c>
      <c r="E99" s="3">
        <f>[1]服务器生态!Y116</f>
        <v>16.728486727680004</v>
      </c>
      <c r="F99" s="3">
        <f>[1]服务器生态!Z116</f>
        <v>2.9761160000000011</v>
      </c>
      <c r="G99" s="3">
        <f>[1]服务器生态!AA116</f>
        <v>0.86112</v>
      </c>
      <c r="H99" s="3">
        <f>[1]服务器生态!AC116</f>
        <v>0.47962550249999997</v>
      </c>
      <c r="I99" s="3">
        <f>[1]服务器生态!AD116</f>
        <v>0.47291513735919999</v>
      </c>
      <c r="J99" s="3">
        <f>[1]服务器生态!AE116</f>
        <v>3.8604200140800002E-2</v>
      </c>
      <c r="K99" s="3">
        <f>[1]服务器生态!AF116</f>
        <v>6.8679600000000019E-3</v>
      </c>
      <c r="L99" s="3">
        <f>[1]服务器生态!AG116</f>
        <v>1.9871999999999997E-3</v>
      </c>
      <c r="M99" s="3">
        <f>[3]基础信息!M98</f>
        <v>100</v>
      </c>
      <c r="Q99" s="3">
        <v>95</v>
      </c>
      <c r="R99" s="3">
        <f>[4]带兵数!D98</f>
        <v>7928.2838700936845</v>
      </c>
      <c r="S99" s="3">
        <f>[4]带兵数!E98</f>
        <v>7974.1452913721341</v>
      </c>
      <c r="T99" s="3">
        <f>[4]带兵数!F98</f>
        <v>8019.3273390033364</v>
      </c>
      <c r="U99" s="3">
        <f>[4]带兵数!G98</f>
        <v>8068.7185373346801</v>
      </c>
      <c r="V99" s="3">
        <f>[4]带兵数!H98</f>
        <v>8123.8289705589768</v>
      </c>
      <c r="X99" s="3">
        <v>95</v>
      </c>
      <c r="Y99" s="3">
        <f>求节点(节奏总纲!D$4:D$163,R$5:R$164,$X99)*6</f>
        <v>35849.702670467697</v>
      </c>
      <c r="Z99" s="3">
        <f>求节点(节奏总纲!E$4:E$163,S$5:S$164,$X99)*6</f>
        <v>36991.588329372855</v>
      </c>
      <c r="AA99" s="3">
        <f>求节点(节奏总纲!F$4:F$163,T$5:T$164,$X99)*6</f>
        <v>38498.428356850833</v>
      </c>
      <c r="AB99" s="3">
        <f>求节点(节奏总纲!G$4:G$163,U$5:U$164,$X99)*6</f>
        <v>40678.83596176203</v>
      </c>
      <c r="AC99" s="3">
        <f>求节点(节奏总纲!H$4:H$163,V$5:V$164,$X99)*6</f>
        <v>44527.505520429251</v>
      </c>
      <c r="AG99" s="3">
        <v>95</v>
      </c>
      <c r="AH99" s="14">
        <v>1</v>
      </c>
      <c r="AI99" s="14">
        <v>1.2555516038514298</v>
      </c>
      <c r="AJ99" s="14">
        <v>1.7139341012909715</v>
      </c>
      <c r="AK99" s="14">
        <v>2.8709448157560638</v>
      </c>
      <c r="AL99" s="14">
        <v>5.4304050976045097</v>
      </c>
      <c r="AM99" s="14">
        <f t="shared" si="1"/>
        <v>158.07537137140474</v>
      </c>
      <c r="AR99" s="8">
        <v>95</v>
      </c>
      <c r="AS99" s="9">
        <v>310.67175353638828</v>
      </c>
      <c r="AT99" s="9">
        <v>311.16777491502774</v>
      </c>
      <c r="AU99" s="9">
        <v>313.15845749926052</v>
      </c>
      <c r="AV99" s="9">
        <v>313.90143708777055</v>
      </c>
      <c r="AW99" s="9">
        <v>319.53039780163323</v>
      </c>
      <c r="AY99" s="8">
        <v>95</v>
      </c>
      <c r="AZ99" s="9">
        <v>1824.9</v>
      </c>
      <c r="BA99" s="9">
        <v>1829.52</v>
      </c>
      <c r="BB99" s="9">
        <v>1838.76</v>
      </c>
      <c r="BC99" s="9">
        <v>1852.6200000000001</v>
      </c>
      <c r="BD99" s="9">
        <v>1871.1000000000001</v>
      </c>
      <c r="BF99" s="8">
        <v>95</v>
      </c>
      <c r="BG99" s="8">
        <f>[4]攻城值!AQ99</f>
        <v>0.15475371400173224</v>
      </c>
      <c r="BH99" s="8">
        <f>[4]攻城值!AR99</f>
        <v>0.84524628599826779</v>
      </c>
      <c r="BL99" s="8">
        <v>95</v>
      </c>
      <c r="BM99" s="10">
        <f>'[1]功能-战损相关'!H105</f>
        <v>0.17499999999999999</v>
      </c>
      <c r="BN99" s="10">
        <f>'[1]功能-战损相关'!I105</f>
        <v>0.17499999999999999</v>
      </c>
      <c r="BO99" s="10">
        <f>'[1]功能-战损相关'!J105</f>
        <v>0.17499999999999999</v>
      </c>
      <c r="BP99" s="10">
        <f>'[1]功能-战损相关'!K105</f>
        <v>0.17499999999999999</v>
      </c>
      <c r="BQ99" s="10">
        <f>'[1]功能-战损相关'!L105</f>
        <v>0.17499999999999999</v>
      </c>
      <c r="BR99" s="10">
        <f>'[1]功能-战损相关'!M105</f>
        <v>0.125</v>
      </c>
      <c r="BS99" s="10">
        <f>'[1]功能-战损相关'!N105</f>
        <v>0.125</v>
      </c>
      <c r="BT99" s="10">
        <f>'[1]功能-战损相关'!O105</f>
        <v>0.125</v>
      </c>
      <c r="BU99" s="10">
        <f>'[1]功能-战损相关'!P105</f>
        <v>0.125</v>
      </c>
      <c r="BV99" s="10">
        <f>'[1]功能-战损相关'!Q105</f>
        <v>0.125</v>
      </c>
      <c r="BX99" s="8">
        <v>95</v>
      </c>
      <c r="BY99" s="10">
        <f>求节点($BL$5:$BL$364,BM$5:BM$364,节奏总纲!R98)</f>
        <v>0.17499999999999999</v>
      </c>
      <c r="BZ99" s="10">
        <f>求节点($BL$5:$BL$364,BN$5:BN$364,节奏总纲!S98)</f>
        <v>0.17499999999999999</v>
      </c>
      <c r="CA99" s="10">
        <f>求节点($BL$5:$BL$364,BO$5:BO$364,节奏总纲!T98)</f>
        <v>0.17499999999999999</v>
      </c>
      <c r="CB99" s="10">
        <f>求节点($BL$5:$BL$364,BP$5:BP$364,节奏总纲!U98)</f>
        <v>0.17499999999999999</v>
      </c>
      <c r="CC99" s="10">
        <f>求节点($BL$5:$BL$364,BQ$5:BQ$364,节奏总纲!V98)</f>
        <v>0.17499999999999999</v>
      </c>
      <c r="CD99" s="10">
        <f>求节点($BL$5:$BL$364,BR$5:BR$364,节奏总纲!R98)</f>
        <v>0.125</v>
      </c>
      <c r="CE99" s="10">
        <f>求节点($BL$5:$BL$364,BS$5:BS$364,节奏总纲!S98)</f>
        <v>0.125</v>
      </c>
      <c r="CF99" s="10">
        <f>求节点($BL$5:$BL$364,BT$5:BT$364,节奏总纲!T98)</f>
        <v>0.125</v>
      </c>
      <c r="CG99" s="10">
        <f>求节点($BL$5:$BL$364,BU$5:BU$364,节奏总纲!U98)</f>
        <v>0.125</v>
      </c>
      <c r="CH99" s="10">
        <f>求节点($BL$5:$BL$364,BV$5:BV$364,节奏总纲!V98)</f>
        <v>0.125</v>
      </c>
      <c r="CV99" s="3">
        <f>[2]兵营招募!S133</f>
        <v>96</v>
      </c>
      <c r="CW99" s="3">
        <f>[2]兵营招募!U133</f>
        <v>32000</v>
      </c>
      <c r="DB99" s="3">
        <v>95</v>
      </c>
      <c r="DC99" s="3">
        <f>'[1]功能-实力'!BF99</f>
        <v>16790994</v>
      </c>
      <c r="DD99" s="3">
        <f>'[1]功能-实力'!BG99</f>
        <v>21251886</v>
      </c>
      <c r="DE99" s="3">
        <f>'[1]功能-实力'!BH99</f>
        <v>24624138</v>
      </c>
      <c r="DF99" s="3">
        <f>'[1]功能-实力'!BI99</f>
        <v>30713328</v>
      </c>
      <c r="DG99" s="3">
        <f>'[1]功能-实力'!BJ99</f>
        <v>32383356</v>
      </c>
    </row>
    <row r="100" spans="2:111" x14ac:dyDescent="0.2">
      <c r="B100" s="3">
        <v>96</v>
      </c>
      <c r="C100" s="3">
        <f>[1]服务器生态!W117</f>
        <v>206.23896607499995</v>
      </c>
      <c r="D100" s="3">
        <f>[1]服务器生态!X117</f>
        <v>203.35350906445598</v>
      </c>
      <c r="E100" s="3">
        <f>[1]服务器生态!Y117</f>
        <v>16.599806060543997</v>
      </c>
      <c r="F100" s="3">
        <f>[1]服务器生态!Z117</f>
        <v>2.9532228000000003</v>
      </c>
      <c r="G100" s="3">
        <f>[1]服务器生态!AA117</f>
        <v>0.85449599999999981</v>
      </c>
      <c r="H100" s="3">
        <f>[1]服务器生态!AC117</f>
        <v>0.47962550249999997</v>
      </c>
      <c r="I100" s="3">
        <f>[1]服务器生态!AD117</f>
        <v>0.47291513735919999</v>
      </c>
      <c r="J100" s="3">
        <f>[1]服务器生态!AE117</f>
        <v>3.8604200140800002E-2</v>
      </c>
      <c r="K100" s="3">
        <f>[1]服务器生态!AF117</f>
        <v>6.8679600000000019E-3</v>
      </c>
      <c r="L100" s="3">
        <f>[1]服务器生态!AG117</f>
        <v>1.9871999999999997E-3</v>
      </c>
      <c r="M100" s="3">
        <f>[3]基础信息!M99</f>
        <v>100</v>
      </c>
      <c r="Q100" s="3">
        <v>96</v>
      </c>
      <c r="R100" s="3">
        <f>[4]带兵数!D99</f>
        <v>7996.3157135581278</v>
      </c>
      <c r="S100" s="3">
        <f>[4]带兵数!E99</f>
        <v>8039.0870529884769</v>
      </c>
      <c r="T100" s="3">
        <f>[4]带兵数!F99</f>
        <v>8084.5792648501019</v>
      </c>
      <c r="U100" s="3">
        <f>[4]带兵数!G99</f>
        <v>8135.2362918407725</v>
      </c>
      <c r="V100" s="3">
        <f>[4]带兵数!H99</f>
        <v>8192.1316321108388</v>
      </c>
      <c r="X100" s="3">
        <v>96</v>
      </c>
      <c r="Y100" s="3">
        <f>求节点(节奏总纲!D$4:D$163,R$5:R$164,$X100)*6</f>
        <v>35911.736753852121</v>
      </c>
      <c r="Z100" s="3">
        <f>求节点(节奏总纲!E$4:E$163,S$5:S$164,$X100)*6</f>
        <v>37053.203561139424</v>
      </c>
      <c r="AA100" s="3">
        <f>求节点(节奏总纲!F$4:F$163,T$5:T$164,$X100)*6</f>
        <v>38560.229260396576</v>
      </c>
      <c r="AB100" s="3">
        <f>求节点(节奏总纲!G$4:G$163,U$5:U$164,$X100)*6</f>
        <v>40738.572238710811</v>
      </c>
      <c r="AC100" s="3">
        <f>求节点(节奏总纲!H$4:H$163,V$5:V$164,$X100)*6</f>
        <v>44588.451677461082</v>
      </c>
      <c r="AG100" s="3">
        <v>96</v>
      </c>
      <c r="AH100" s="14">
        <v>1</v>
      </c>
      <c r="AI100" s="14">
        <v>1.2569758296864508</v>
      </c>
      <c r="AJ100" s="14">
        <v>1.7147968472441781</v>
      </c>
      <c r="AK100" s="14">
        <v>2.8674222791383017</v>
      </c>
      <c r="AL100" s="14">
        <v>5.4025828241801328</v>
      </c>
      <c r="AM100" s="14">
        <f t="shared" si="1"/>
        <v>158.15164906154729</v>
      </c>
      <c r="AR100" s="8">
        <v>96</v>
      </c>
      <c r="AS100" s="9">
        <v>310.67175353638828</v>
      </c>
      <c r="AT100" s="9">
        <v>311.16777491502774</v>
      </c>
      <c r="AU100" s="9">
        <v>313.15845749926052</v>
      </c>
      <c r="AV100" s="9">
        <v>313.90143708777055</v>
      </c>
      <c r="AW100" s="9">
        <v>319.53039780163323</v>
      </c>
      <c r="AY100" s="8">
        <v>96</v>
      </c>
      <c r="AZ100" s="9">
        <v>1824.9</v>
      </c>
      <c r="BA100" s="9">
        <v>1829.52</v>
      </c>
      <c r="BB100" s="9">
        <v>1838.76</v>
      </c>
      <c r="BC100" s="9">
        <v>1852.6200000000001</v>
      </c>
      <c r="BD100" s="9">
        <v>1871.1000000000001</v>
      </c>
      <c r="BF100" s="8">
        <v>96</v>
      </c>
      <c r="BG100" s="8">
        <f>[4]攻城值!AQ100</f>
        <v>0.15388315453391396</v>
      </c>
      <c r="BH100" s="8">
        <f>[4]攻城值!AR100</f>
        <v>0.84611684546608601</v>
      </c>
      <c r="BL100" s="8">
        <v>96</v>
      </c>
      <c r="BM100" s="10">
        <f>'[1]功能-战损相关'!H106</f>
        <v>0.17499999999999999</v>
      </c>
      <c r="BN100" s="10">
        <f>'[1]功能-战损相关'!I106</f>
        <v>0.17499999999999999</v>
      </c>
      <c r="BO100" s="10">
        <f>'[1]功能-战损相关'!J106</f>
        <v>0.17499999999999999</v>
      </c>
      <c r="BP100" s="10">
        <f>'[1]功能-战损相关'!K106</f>
        <v>0.17499999999999999</v>
      </c>
      <c r="BQ100" s="10">
        <f>'[1]功能-战损相关'!L106</f>
        <v>0.17499999999999999</v>
      </c>
      <c r="BR100" s="10">
        <f>'[1]功能-战损相关'!M106</f>
        <v>0.125</v>
      </c>
      <c r="BS100" s="10">
        <f>'[1]功能-战损相关'!N106</f>
        <v>0.125</v>
      </c>
      <c r="BT100" s="10">
        <f>'[1]功能-战损相关'!O106</f>
        <v>0.125</v>
      </c>
      <c r="BU100" s="10">
        <f>'[1]功能-战损相关'!P106</f>
        <v>0.125</v>
      </c>
      <c r="BV100" s="10">
        <f>'[1]功能-战损相关'!Q106</f>
        <v>0.125</v>
      </c>
      <c r="BX100" s="8">
        <v>96</v>
      </c>
      <c r="BY100" s="10">
        <f>求节点($BL$5:$BL$364,BM$5:BM$364,节奏总纲!R99)</f>
        <v>0.17499999999999999</v>
      </c>
      <c r="BZ100" s="10">
        <f>求节点($BL$5:$BL$364,BN$5:BN$364,节奏总纲!S99)</f>
        <v>0.17499999999999999</v>
      </c>
      <c r="CA100" s="10">
        <f>求节点($BL$5:$BL$364,BO$5:BO$364,节奏总纲!T99)</f>
        <v>0.17499999999999999</v>
      </c>
      <c r="CB100" s="10">
        <f>求节点($BL$5:$BL$364,BP$5:BP$364,节奏总纲!U99)</f>
        <v>0.17499999999999999</v>
      </c>
      <c r="CC100" s="10">
        <f>求节点($BL$5:$BL$364,BQ$5:BQ$364,节奏总纲!V99)</f>
        <v>0.17499999999999999</v>
      </c>
      <c r="CD100" s="10">
        <f>求节点($BL$5:$BL$364,BR$5:BR$364,节奏总纲!R99)</f>
        <v>0.125</v>
      </c>
      <c r="CE100" s="10">
        <f>求节点($BL$5:$BL$364,BS$5:BS$364,节奏总纲!S99)</f>
        <v>0.125</v>
      </c>
      <c r="CF100" s="10">
        <f>求节点($BL$5:$BL$364,BT$5:BT$364,节奏总纲!T99)</f>
        <v>0.125</v>
      </c>
      <c r="CG100" s="10">
        <f>求节点($BL$5:$BL$364,BU$5:BU$364,节奏总纲!U99)</f>
        <v>0.125</v>
      </c>
      <c r="CH100" s="10">
        <f>求节点($BL$5:$BL$364,BV$5:BV$364,节奏总纲!V99)</f>
        <v>0.125</v>
      </c>
      <c r="CV100" s="3">
        <f>[2]兵营招募!S134</f>
        <v>97</v>
      </c>
      <c r="CW100" s="3">
        <f>[2]兵营招募!U134</f>
        <v>32000</v>
      </c>
      <c r="DB100" s="3">
        <v>96</v>
      </c>
      <c r="DC100" s="3">
        <f>'[1]功能-实力'!BF100</f>
        <v>17494338</v>
      </c>
      <c r="DD100" s="3">
        <f>'[1]功能-实力'!BG100</f>
        <v>22346790</v>
      </c>
      <c r="DE100" s="3">
        <f>'[1]功能-实力'!BH100</f>
        <v>25704666</v>
      </c>
      <c r="DF100" s="3">
        <f>'[1]功能-实力'!BI100</f>
        <v>31904172</v>
      </c>
      <c r="DG100" s="3">
        <f>'[1]功能-实力'!BJ100</f>
        <v>33480654</v>
      </c>
    </row>
    <row r="101" spans="2:111" x14ac:dyDescent="0.2">
      <c r="B101" s="3">
        <v>97</v>
      </c>
      <c r="C101" s="3">
        <f>[1]服务器生态!W118</f>
        <v>204.64021439999996</v>
      </c>
      <c r="D101" s="3">
        <f>[1]服务器生态!X118</f>
        <v>201.77712527325863</v>
      </c>
      <c r="E101" s="3">
        <f>[1]服务器生态!Y118</f>
        <v>16.471125393407998</v>
      </c>
      <c r="F101" s="3">
        <f>[1]服务器生态!Z118</f>
        <v>2.9303296000000008</v>
      </c>
      <c r="G101" s="3">
        <f>[1]服务器生态!AA118</f>
        <v>0.84787199999999985</v>
      </c>
      <c r="H101" s="3">
        <f>[1]服务器生态!AC118</f>
        <v>0.47962550249999997</v>
      </c>
      <c r="I101" s="3">
        <f>[1]服务器生态!AD118</f>
        <v>0.47291513735919999</v>
      </c>
      <c r="J101" s="3">
        <f>[1]服务器生态!AE118</f>
        <v>3.8604200140800002E-2</v>
      </c>
      <c r="K101" s="3">
        <f>[1]服务器生态!AF118</f>
        <v>6.8679600000000019E-3</v>
      </c>
      <c r="L101" s="3">
        <f>[1]服务器生态!AG118</f>
        <v>1.9871999999999997E-3</v>
      </c>
      <c r="M101" s="3">
        <f>[3]基础信息!M100</f>
        <v>100</v>
      </c>
      <c r="Q101" s="3">
        <v>97</v>
      </c>
      <c r="R101" s="3">
        <f>[4]带兵数!D100</f>
        <v>8062.6384257945538</v>
      </c>
      <c r="S101" s="3">
        <f>[4]带兵数!E100</f>
        <v>8105.6535794428028</v>
      </c>
      <c r="T101" s="3">
        <f>[4]带兵数!F100</f>
        <v>8153.232771226174</v>
      </c>
      <c r="U101" s="3">
        <f>[4]带兵数!G100</f>
        <v>8205.3890418266001</v>
      </c>
      <c r="V101" s="3">
        <f>[4]带兵数!H100</f>
        <v>8263.5165952675561</v>
      </c>
      <c r="X101" s="3">
        <v>97</v>
      </c>
      <c r="Y101" s="3">
        <f>求节点(节奏总纲!D$4:D$163,R$5:R$164,$X101)*6</f>
        <v>35969.493361756999</v>
      </c>
      <c r="Z101" s="3">
        <f>求节点(节奏总纲!E$4:E$163,S$5:S$164,$X101)*6</f>
        <v>37111.692415642494</v>
      </c>
      <c r="AA101" s="3">
        <f>求节点(节奏总纲!F$4:F$163,T$5:T$164,$X101)*6</f>
        <v>38620.466673810195</v>
      </c>
      <c r="AB101" s="3">
        <f>求节点(节奏总纲!G$4:G$163,U$5:U$164,$X101)*6</f>
        <v>40798.308515659584</v>
      </c>
      <c r="AC101" s="3">
        <f>求节点(节奏总纲!H$4:H$163,V$5:V$164,$X101)*6</f>
        <v>44648.075860847515</v>
      </c>
      <c r="AG101" s="3">
        <v>97</v>
      </c>
      <c r="AH101" s="14">
        <v>1</v>
      </c>
      <c r="AI101" s="14">
        <v>1.2585914776702753</v>
      </c>
      <c r="AJ101" s="14">
        <v>1.7159452378320705</v>
      </c>
      <c r="AK101" s="14">
        <v>2.8642715928091342</v>
      </c>
      <c r="AL101" s="14">
        <v>5.3644632935501173</v>
      </c>
      <c r="AM101" s="14">
        <f t="shared" si="1"/>
        <v>158.23751347534449</v>
      </c>
      <c r="AR101" s="8">
        <v>97</v>
      </c>
      <c r="AS101" s="9">
        <v>310.67175353638828</v>
      </c>
      <c r="AT101" s="9">
        <v>311.16777491502774</v>
      </c>
      <c r="AU101" s="9">
        <v>313.15845749926052</v>
      </c>
      <c r="AV101" s="9">
        <v>313.90143708777055</v>
      </c>
      <c r="AW101" s="9">
        <v>319.53039780163323</v>
      </c>
      <c r="AY101" s="8">
        <v>97</v>
      </c>
      <c r="AZ101" s="9">
        <v>1824.9</v>
      </c>
      <c r="BA101" s="9">
        <v>1829.52</v>
      </c>
      <c r="BB101" s="9">
        <v>1838.76</v>
      </c>
      <c r="BC101" s="9">
        <v>1852.6200000000001</v>
      </c>
      <c r="BD101" s="9">
        <v>1871.1000000000001</v>
      </c>
      <c r="BF101" s="8">
        <v>97</v>
      </c>
      <c r="BG101" s="8">
        <f>[4]攻城值!AQ101</f>
        <v>0.15303841174144453</v>
      </c>
      <c r="BH101" s="8">
        <f>[4]攻城值!AR101</f>
        <v>0.84696158825855539</v>
      </c>
      <c r="BL101" s="8">
        <v>97</v>
      </c>
      <c r="BM101" s="10">
        <f>'[1]功能-战损相关'!H107</f>
        <v>0.17499999999999999</v>
      </c>
      <c r="BN101" s="10">
        <f>'[1]功能-战损相关'!I107</f>
        <v>0.17499999999999999</v>
      </c>
      <c r="BO101" s="10">
        <f>'[1]功能-战损相关'!J107</f>
        <v>0.17499999999999999</v>
      </c>
      <c r="BP101" s="10">
        <f>'[1]功能-战损相关'!K107</f>
        <v>0.17499999999999999</v>
      </c>
      <c r="BQ101" s="10">
        <f>'[1]功能-战损相关'!L107</f>
        <v>0.17499999999999999</v>
      </c>
      <c r="BR101" s="10">
        <f>'[1]功能-战损相关'!M107</f>
        <v>0.125</v>
      </c>
      <c r="BS101" s="10">
        <f>'[1]功能-战损相关'!N107</f>
        <v>0.125</v>
      </c>
      <c r="BT101" s="10">
        <f>'[1]功能-战损相关'!O107</f>
        <v>0.125</v>
      </c>
      <c r="BU101" s="10">
        <f>'[1]功能-战损相关'!P107</f>
        <v>0.125</v>
      </c>
      <c r="BV101" s="10">
        <f>'[1]功能-战损相关'!Q107</f>
        <v>0.125</v>
      </c>
      <c r="BX101" s="8">
        <v>97</v>
      </c>
      <c r="BY101" s="10">
        <f>求节点($BL$5:$BL$364,BM$5:BM$364,节奏总纲!R100)</f>
        <v>0.17499999999999999</v>
      </c>
      <c r="BZ101" s="10">
        <f>求节点($BL$5:$BL$364,BN$5:BN$364,节奏总纲!S100)</f>
        <v>0.17499999999999999</v>
      </c>
      <c r="CA101" s="10">
        <f>求节点($BL$5:$BL$364,BO$5:BO$364,节奏总纲!T100)</f>
        <v>0.17499999999999999</v>
      </c>
      <c r="CB101" s="10">
        <f>求节点($BL$5:$BL$364,BP$5:BP$364,节奏总纲!U100)</f>
        <v>0.17499999999999999</v>
      </c>
      <c r="CC101" s="10">
        <f>求节点($BL$5:$BL$364,BQ$5:BQ$364,节奏总纲!V100)</f>
        <v>0.17499999999999999</v>
      </c>
      <c r="CD101" s="10">
        <f>求节点($BL$5:$BL$364,BR$5:BR$364,节奏总纲!R100)</f>
        <v>0.125</v>
      </c>
      <c r="CE101" s="10">
        <f>求节点($BL$5:$BL$364,BS$5:BS$364,节奏总纲!S100)</f>
        <v>0.125</v>
      </c>
      <c r="CF101" s="10">
        <f>求节点($BL$5:$BL$364,BT$5:BT$364,节奏总纲!T100)</f>
        <v>0.125</v>
      </c>
      <c r="CG101" s="10">
        <f>求节点($BL$5:$BL$364,BU$5:BU$364,节奏总纲!U100)</f>
        <v>0.125</v>
      </c>
      <c r="CH101" s="10">
        <f>求节点($BL$5:$BL$364,BV$5:BV$364,节奏总纲!V100)</f>
        <v>0.125</v>
      </c>
      <c r="CV101" s="3">
        <f>[2]兵营招募!S135</f>
        <v>98</v>
      </c>
      <c r="CW101" s="3">
        <f>[2]兵营招募!U135</f>
        <v>32000</v>
      </c>
      <c r="DB101" s="3">
        <v>97</v>
      </c>
      <c r="DC101" s="3">
        <f>'[1]功能-实力'!BF101</f>
        <v>18330234</v>
      </c>
      <c r="DD101" s="3">
        <f>'[1]功能-实力'!BG101</f>
        <v>23309400</v>
      </c>
      <c r="DE101" s="3">
        <f>'[1]功能-实力'!BH101</f>
        <v>26768286</v>
      </c>
      <c r="DF101" s="3">
        <f>'[1]功能-实力'!BI101</f>
        <v>33126024</v>
      </c>
      <c r="DG101" s="3">
        <f>'[1]功能-实力'!BJ101</f>
        <v>34634418</v>
      </c>
    </row>
    <row r="102" spans="2:111" x14ac:dyDescent="0.2">
      <c r="B102" s="3">
        <v>98</v>
      </c>
      <c r="C102" s="3">
        <f>[1]服务器生态!W119</f>
        <v>203.04146272499997</v>
      </c>
      <c r="D102" s="3">
        <f>[1]服务器生态!X119</f>
        <v>200.20074148206132</v>
      </c>
      <c r="E102" s="3">
        <f>[1]服务器生态!Y119</f>
        <v>16.342444726271999</v>
      </c>
      <c r="F102" s="3">
        <f>[1]服务器生态!Z119</f>
        <v>2.9074364000000008</v>
      </c>
      <c r="G102" s="3">
        <f>[1]服务器生态!AA119</f>
        <v>0.84124799999999988</v>
      </c>
      <c r="H102" s="3">
        <f>[1]服务器生态!AC119</f>
        <v>0.47962550249999997</v>
      </c>
      <c r="I102" s="3">
        <f>[1]服务器生态!AD119</f>
        <v>0.47291513735919999</v>
      </c>
      <c r="J102" s="3">
        <f>[1]服务器生态!AE119</f>
        <v>3.8604200140800002E-2</v>
      </c>
      <c r="K102" s="3">
        <f>[1]服务器生态!AF119</f>
        <v>6.8679600000000019E-3</v>
      </c>
      <c r="L102" s="3">
        <f>[1]服务器生态!AG119</f>
        <v>1.9871999999999997E-3</v>
      </c>
      <c r="M102" s="3">
        <f>[3]基础信息!M101</f>
        <v>100</v>
      </c>
      <c r="Q102" s="3">
        <v>98</v>
      </c>
      <c r="R102" s="3">
        <f>[4]带兵数!D101</f>
        <v>8130.2848669690393</v>
      </c>
      <c r="S102" s="3">
        <f>[4]带兵数!E101</f>
        <v>8174.3263351667183</v>
      </c>
      <c r="T102" s="3">
        <f>[4]带兵数!F101</f>
        <v>8223.4023573310569</v>
      </c>
      <c r="U102" s="3">
        <f>[4]带兵数!G101</f>
        <v>8276.5483052665913</v>
      </c>
      <c r="V102" s="3">
        <f>[4]带兵数!H101</f>
        <v>8335.5218110725364</v>
      </c>
      <c r="X102" s="3">
        <v>98</v>
      </c>
      <c r="Y102" s="3">
        <f>求节点(节奏总纲!D$4:D$163,R$5:R$164,$X102)*6</f>
        <v>36027.224754792085</v>
      </c>
      <c r="Z102" s="3">
        <f>求节点(节奏总纲!E$4:E$163,S$5:S$164,$X102)*6</f>
        <v>37170.181270145564</v>
      </c>
      <c r="AA102" s="3">
        <f>求节点(节奏总纲!F$4:F$163,T$5:T$164,$X102)*6</f>
        <v>38678.510789011882</v>
      </c>
      <c r="AB102" s="3">
        <f>求节点(节奏总纲!G$4:G$163,U$5:U$164,$X102)*6</f>
        <v>40858.044792608358</v>
      </c>
      <c r="AC102" s="3">
        <f>求节点(节奏总纲!H$4:H$163,V$5:V$164,$X102)*6</f>
        <v>44707.700044233949</v>
      </c>
      <c r="AG102" s="3">
        <v>98</v>
      </c>
      <c r="AH102" s="14">
        <v>1</v>
      </c>
      <c r="AI102" s="14">
        <v>1.2601724785081037</v>
      </c>
      <c r="AJ102" s="14">
        <v>1.7170698536607281</v>
      </c>
      <c r="AK102" s="14">
        <v>2.8611939904004822</v>
      </c>
      <c r="AL102" s="14">
        <v>5.3271954511262338</v>
      </c>
      <c r="AM102" s="14">
        <f t="shared" si="1"/>
        <v>158.32160430878977</v>
      </c>
      <c r="AR102" s="8">
        <v>98</v>
      </c>
      <c r="AS102" s="9">
        <v>310.67175353638828</v>
      </c>
      <c r="AT102" s="9">
        <v>311.16777491502774</v>
      </c>
      <c r="AU102" s="9">
        <v>313.15845749926052</v>
      </c>
      <c r="AV102" s="9">
        <v>313.90143708777055</v>
      </c>
      <c r="AW102" s="9">
        <v>319.53039780163323</v>
      </c>
      <c r="AY102" s="8">
        <v>98</v>
      </c>
      <c r="AZ102" s="9">
        <v>1824.9</v>
      </c>
      <c r="BA102" s="9">
        <v>1829.52</v>
      </c>
      <c r="BB102" s="9">
        <v>1838.76</v>
      </c>
      <c r="BC102" s="9">
        <v>1852.6200000000001</v>
      </c>
      <c r="BD102" s="9">
        <v>1871.1000000000001</v>
      </c>
      <c r="BF102" s="8">
        <v>98</v>
      </c>
      <c r="BG102" s="8">
        <f>[4]攻城值!AQ102</f>
        <v>0.15221835400290787</v>
      </c>
      <c r="BH102" s="8">
        <f>[4]攻城值!AR102</f>
        <v>0.84778164599709216</v>
      </c>
      <c r="BL102" s="8">
        <v>98</v>
      </c>
      <c r="BM102" s="10">
        <f>'[1]功能-战损相关'!H108</f>
        <v>0.17499999999999999</v>
      </c>
      <c r="BN102" s="10">
        <f>'[1]功能-战损相关'!I108</f>
        <v>0.17499999999999999</v>
      </c>
      <c r="BO102" s="10">
        <f>'[1]功能-战损相关'!J108</f>
        <v>0.17499999999999999</v>
      </c>
      <c r="BP102" s="10">
        <f>'[1]功能-战损相关'!K108</f>
        <v>0.17499999999999999</v>
      </c>
      <c r="BQ102" s="10">
        <f>'[1]功能-战损相关'!L108</f>
        <v>0.17499999999999999</v>
      </c>
      <c r="BR102" s="10">
        <f>'[1]功能-战损相关'!M108</f>
        <v>0.125</v>
      </c>
      <c r="BS102" s="10">
        <f>'[1]功能-战损相关'!N108</f>
        <v>0.125</v>
      </c>
      <c r="BT102" s="10">
        <f>'[1]功能-战损相关'!O108</f>
        <v>0.125</v>
      </c>
      <c r="BU102" s="10">
        <f>'[1]功能-战损相关'!P108</f>
        <v>0.125</v>
      </c>
      <c r="BV102" s="10">
        <f>'[1]功能-战损相关'!Q108</f>
        <v>0.125</v>
      </c>
      <c r="BX102" s="8">
        <v>98</v>
      </c>
      <c r="BY102" s="10">
        <f>求节点($BL$5:$BL$364,BM$5:BM$364,节奏总纲!R101)</f>
        <v>0.17499999999999999</v>
      </c>
      <c r="BZ102" s="10">
        <f>求节点($BL$5:$BL$364,BN$5:BN$364,节奏总纲!S101)</f>
        <v>0.17499999999999999</v>
      </c>
      <c r="CA102" s="10">
        <f>求节点($BL$5:$BL$364,BO$5:BO$364,节奏总纲!T101)</f>
        <v>0.17499999999999999</v>
      </c>
      <c r="CB102" s="10">
        <f>求节点($BL$5:$BL$364,BP$5:BP$364,节奏总纲!U101)</f>
        <v>0.17499999999999999</v>
      </c>
      <c r="CC102" s="10">
        <f>求节点($BL$5:$BL$364,BQ$5:BQ$364,节奏总纲!V101)</f>
        <v>0.17499999999999999</v>
      </c>
      <c r="CD102" s="10">
        <f>求节点($BL$5:$BL$364,BR$5:BR$364,节奏总纲!R101)</f>
        <v>0.125</v>
      </c>
      <c r="CE102" s="10">
        <f>求节点($BL$5:$BL$364,BS$5:BS$364,节奏总纲!S101)</f>
        <v>0.125</v>
      </c>
      <c r="CF102" s="10">
        <f>求节点($BL$5:$BL$364,BT$5:BT$364,节奏总纲!T101)</f>
        <v>0.125</v>
      </c>
      <c r="CG102" s="10">
        <f>求节点($BL$5:$BL$364,BU$5:BU$364,节奏总纲!U101)</f>
        <v>0.125</v>
      </c>
      <c r="CH102" s="10">
        <f>求节点($BL$5:$BL$364,BV$5:BV$364,节奏总纲!V101)</f>
        <v>0.125</v>
      </c>
      <c r="CV102" s="3">
        <f>[2]兵营招募!S136</f>
        <v>99</v>
      </c>
      <c r="CW102" s="3">
        <f>[2]兵营招募!U136</f>
        <v>32000</v>
      </c>
      <c r="DB102" s="3">
        <v>98</v>
      </c>
      <c r="DC102" s="3">
        <f>'[1]功能-实力'!BF102</f>
        <v>19087248</v>
      </c>
      <c r="DD102" s="3">
        <f>'[1]功能-实力'!BG102</f>
        <v>24215544</v>
      </c>
      <c r="DE102" s="3">
        <f>'[1]功能-实力'!BH102</f>
        <v>27831810</v>
      </c>
      <c r="DF102" s="3">
        <f>'[1]功能-实力'!BI102</f>
        <v>34348854</v>
      </c>
      <c r="DG102" s="3">
        <f>'[1]功能-实力'!BJ102</f>
        <v>35819406</v>
      </c>
    </row>
    <row r="103" spans="2:111" x14ac:dyDescent="0.2">
      <c r="B103" s="3">
        <v>99</v>
      </c>
      <c r="C103" s="3">
        <f>[1]服务器生态!W120</f>
        <v>201.44271104999999</v>
      </c>
      <c r="D103" s="3">
        <f>[1]服务器生态!X120</f>
        <v>198.624357690864</v>
      </c>
      <c r="E103" s="3">
        <f>[1]服务器生态!Y120</f>
        <v>16.213764059136</v>
      </c>
      <c r="F103" s="3">
        <f>[1]服务器生态!Z120</f>
        <v>2.8845432000000009</v>
      </c>
      <c r="G103" s="3">
        <f>[1]服务器生态!AA120</f>
        <v>0.83462399999999992</v>
      </c>
      <c r="H103" s="3">
        <f>[1]服务器生态!AC120</f>
        <v>0.47962550249999997</v>
      </c>
      <c r="I103" s="3">
        <f>[1]服务器生态!AD120</f>
        <v>0.47291513735919999</v>
      </c>
      <c r="J103" s="3">
        <f>[1]服务器生态!AE120</f>
        <v>3.8604200140800002E-2</v>
      </c>
      <c r="K103" s="3">
        <f>[1]服务器生态!AF120</f>
        <v>6.8679600000000019E-3</v>
      </c>
      <c r="L103" s="3">
        <f>[1]服务器生态!AG120</f>
        <v>1.9871999999999997E-3</v>
      </c>
      <c r="M103" s="3">
        <f>[3]基础信息!M102</f>
        <v>100</v>
      </c>
      <c r="Q103" s="3">
        <v>99</v>
      </c>
      <c r="R103" s="3">
        <f>[4]带兵数!D102</f>
        <v>8197.0754516970574</v>
      </c>
      <c r="S103" s="3">
        <f>[4]带兵数!E102</f>
        <v>8242.7153089140375</v>
      </c>
      <c r="T103" s="3">
        <f>[4]带兵数!F102</f>
        <v>8292.339753941611</v>
      </c>
      <c r="U103" s="3">
        <f>[4]带兵数!G102</f>
        <v>8346.3650287732671</v>
      </c>
      <c r="V103" s="3">
        <f>[4]带兵数!H102</f>
        <v>8400.7477093078123</v>
      </c>
      <c r="X103" s="3">
        <v>99</v>
      </c>
      <c r="Y103" s="3">
        <f>求节点(节奏总纲!D$4:D$163,R$5:R$164,$X103)*6</f>
        <v>36084.956147827164</v>
      </c>
      <c r="Z103" s="3">
        <f>求节点(节奏总纲!E$4:E$163,S$5:S$164,$X103)*6</f>
        <v>37228.670124648634</v>
      </c>
      <c r="AA103" s="3">
        <f>求节点(节奏总纲!F$4:F$163,T$5:T$164,$X103)*6</f>
        <v>38736.554904213575</v>
      </c>
      <c r="AB103" s="3">
        <f>求节点(节奏总纲!G$4:G$163,U$5:U$164,$X103)*6</f>
        <v>40917.781069557132</v>
      </c>
      <c r="AC103" s="3">
        <f>求节点(节奏总纲!H$4:H$163,V$5:V$164,$X103)*6</f>
        <v>44767.324227620382</v>
      </c>
      <c r="AG103" s="3">
        <v>99</v>
      </c>
      <c r="AH103" s="14">
        <v>1</v>
      </c>
      <c r="AI103" s="14">
        <v>1.2617186861214176</v>
      </c>
      <c r="AJ103" s="14">
        <v>1.7181697199699151</v>
      </c>
      <c r="AK103" s="14">
        <v>2.8581841170587654</v>
      </c>
      <c r="AL103" s="14">
        <v>5.2907477653889261</v>
      </c>
      <c r="AM103" s="14">
        <f t="shared" si="1"/>
        <v>158.40384454786621</v>
      </c>
      <c r="AR103" s="8">
        <v>99</v>
      </c>
      <c r="AS103" s="9">
        <v>310.67175353638828</v>
      </c>
      <c r="AT103" s="9">
        <v>311.16777491502774</v>
      </c>
      <c r="AU103" s="9">
        <v>313.15845749926052</v>
      </c>
      <c r="AV103" s="9">
        <v>313.90143708777055</v>
      </c>
      <c r="AW103" s="9">
        <v>319.53039780163323</v>
      </c>
      <c r="AY103" s="8">
        <v>99</v>
      </c>
      <c r="AZ103" s="9">
        <v>1824.9</v>
      </c>
      <c r="BA103" s="9">
        <v>1829.52</v>
      </c>
      <c r="BB103" s="9">
        <v>1838.76</v>
      </c>
      <c r="BC103" s="9">
        <v>1852.6200000000001</v>
      </c>
      <c r="BD103" s="9">
        <v>1871.1000000000001</v>
      </c>
      <c r="BF103" s="8">
        <v>99</v>
      </c>
      <c r="BG103" s="8">
        <f>[4]攻城值!AQ103</f>
        <v>0.15142191488091342</v>
      </c>
      <c r="BH103" s="8">
        <f>[4]攻城值!AR103</f>
        <v>0.84857808511908661</v>
      </c>
      <c r="BL103" s="8">
        <v>99</v>
      </c>
      <c r="BM103" s="10">
        <f>'[1]功能-战损相关'!H109</f>
        <v>0.17499999999999999</v>
      </c>
      <c r="BN103" s="10">
        <f>'[1]功能-战损相关'!I109</f>
        <v>0.17499999999999999</v>
      </c>
      <c r="BO103" s="10">
        <f>'[1]功能-战损相关'!J109</f>
        <v>0.17499999999999999</v>
      </c>
      <c r="BP103" s="10">
        <f>'[1]功能-战损相关'!K109</f>
        <v>0.17499999999999999</v>
      </c>
      <c r="BQ103" s="10">
        <f>'[1]功能-战损相关'!L109</f>
        <v>0.17499999999999999</v>
      </c>
      <c r="BR103" s="10">
        <f>'[1]功能-战损相关'!M109</f>
        <v>0.125</v>
      </c>
      <c r="BS103" s="10">
        <f>'[1]功能-战损相关'!N109</f>
        <v>0.125</v>
      </c>
      <c r="BT103" s="10">
        <f>'[1]功能-战损相关'!O109</f>
        <v>0.125</v>
      </c>
      <c r="BU103" s="10">
        <f>'[1]功能-战损相关'!P109</f>
        <v>0.125</v>
      </c>
      <c r="BV103" s="10">
        <f>'[1]功能-战损相关'!Q109</f>
        <v>0.125</v>
      </c>
      <c r="BX103" s="8">
        <v>99</v>
      </c>
      <c r="BY103" s="10">
        <f>求节点($BL$5:$BL$364,BM$5:BM$364,节奏总纲!R102)</f>
        <v>0.17499999999999999</v>
      </c>
      <c r="BZ103" s="10">
        <f>求节点($BL$5:$BL$364,BN$5:BN$364,节奏总纲!S102)</f>
        <v>0.17499999999999999</v>
      </c>
      <c r="CA103" s="10">
        <f>求节点($BL$5:$BL$364,BO$5:BO$364,节奏总纲!T102)</f>
        <v>0.17499999999999999</v>
      </c>
      <c r="CB103" s="10">
        <f>求节点($BL$5:$BL$364,BP$5:BP$364,节奏总纲!U102)</f>
        <v>0.17499999999999999</v>
      </c>
      <c r="CC103" s="10">
        <f>求节点($BL$5:$BL$364,BQ$5:BQ$364,节奏总纲!V102)</f>
        <v>0.17499999999999999</v>
      </c>
      <c r="CD103" s="10">
        <f>求节点($BL$5:$BL$364,BR$5:BR$364,节奏总纲!R102)</f>
        <v>0.125</v>
      </c>
      <c r="CE103" s="10">
        <f>求节点($BL$5:$BL$364,BS$5:BS$364,节奏总纲!S102)</f>
        <v>0.125</v>
      </c>
      <c r="CF103" s="10">
        <f>求节点($BL$5:$BL$364,BT$5:BT$364,节奏总纲!T102)</f>
        <v>0.125</v>
      </c>
      <c r="CG103" s="10">
        <f>求节点($BL$5:$BL$364,BU$5:BU$364,节奏总纲!U102)</f>
        <v>0.125</v>
      </c>
      <c r="CH103" s="10">
        <f>求节点($BL$5:$BL$364,BV$5:BV$364,节奏总纲!V102)</f>
        <v>0.125</v>
      </c>
      <c r="CV103" s="3">
        <f>[2]兵营招募!S137</f>
        <v>100</v>
      </c>
      <c r="CW103" s="3">
        <f>[2]兵营招募!U137</f>
        <v>32000</v>
      </c>
      <c r="DB103" s="3">
        <v>99</v>
      </c>
      <c r="DC103" s="3">
        <f>'[1]功能-实力'!BF103</f>
        <v>19824708</v>
      </c>
      <c r="DD103" s="3">
        <f>'[1]功能-实力'!BG103</f>
        <v>25047012</v>
      </c>
      <c r="DE103" s="3">
        <f>'[1]功能-实力'!BH103</f>
        <v>28925640</v>
      </c>
      <c r="DF103" s="3">
        <f>'[1]功能-实力'!BI103</f>
        <v>35600952</v>
      </c>
      <c r="DG103" s="3">
        <f>'[1]功能-实力'!BJ103</f>
        <v>37009260</v>
      </c>
    </row>
    <row r="104" spans="2:111" x14ac:dyDescent="0.2">
      <c r="B104" s="3">
        <v>100</v>
      </c>
      <c r="C104" s="3">
        <f>[1]服务器生态!W121</f>
        <v>199.84395937499997</v>
      </c>
      <c r="D104" s="3">
        <f>[1]服务器生态!X121</f>
        <v>197.04797389966663</v>
      </c>
      <c r="E104" s="3">
        <f>[1]服务器生态!Y121</f>
        <v>16.085083391999998</v>
      </c>
      <c r="F104" s="3">
        <f>[1]服务器生态!Z121</f>
        <v>2.8616500000000005</v>
      </c>
      <c r="G104" s="3">
        <f>[1]服务器生态!AA121</f>
        <v>0.82799999999999985</v>
      </c>
      <c r="H104" s="3">
        <f>[1]服务器生态!AC121</f>
        <v>0.47962550249999997</v>
      </c>
      <c r="I104" s="3">
        <f>[1]服务器生态!AD121</f>
        <v>0.47291513735919999</v>
      </c>
      <c r="J104" s="3">
        <f>[1]服务器生态!AE121</f>
        <v>3.8604200140800002E-2</v>
      </c>
      <c r="K104" s="3">
        <f>[1]服务器生态!AF121</f>
        <v>6.8679600000000019E-3</v>
      </c>
      <c r="L104" s="3">
        <f>[1]服务器生态!AG121</f>
        <v>1.9871999999999997E-3</v>
      </c>
      <c r="M104" s="3">
        <f>[3]基础信息!M103</f>
        <v>100</v>
      </c>
      <c r="Q104" s="3">
        <v>100</v>
      </c>
      <c r="R104" s="3">
        <f>[4]带兵数!D103</f>
        <v>8264.3426622219631</v>
      </c>
      <c r="S104" s="3">
        <f>[4]带兵数!E103</f>
        <v>8310.2428306858419</v>
      </c>
      <c r="T104" s="3">
        <f>[4]带兵数!F103</f>
        <v>8360.0042099102466</v>
      </c>
      <c r="U104" s="3">
        <f>[4]带兵数!G103</f>
        <v>8411.7844456964613</v>
      </c>
      <c r="V104" s="3">
        <f>[4]带兵数!H103</f>
        <v>8464.9127628067745</v>
      </c>
      <c r="X104" s="3">
        <v>100</v>
      </c>
      <c r="Y104" s="3">
        <f>求节点(节奏总纲!D$4:D$163,R$5:R$164,$X104)*6</f>
        <v>36142.687540862244</v>
      </c>
      <c r="Z104" s="3">
        <f>求节点(节奏总纲!E$4:E$163,S$5:S$164,$X104)*6</f>
        <v>37287.158979151704</v>
      </c>
      <c r="AA104" s="3">
        <f>求节点(节奏总纲!F$4:F$163,T$5:T$164,$X104)*6</f>
        <v>38794.599019415255</v>
      </c>
      <c r="AB104" s="3">
        <f>求节点(节奏总纲!G$4:G$163,U$5:U$164,$X104)*6</f>
        <v>40977.517346505905</v>
      </c>
      <c r="AC104" s="3">
        <f>求节点(节奏总纲!H$4:H$163,V$5:V$164,$X104)*6</f>
        <v>44826.948411006822</v>
      </c>
      <c r="AG104" s="3">
        <v>100</v>
      </c>
      <c r="AH104" s="14">
        <v>1</v>
      </c>
      <c r="AI104" s="14">
        <v>1.2632312365560154</v>
      </c>
      <c r="AJ104" s="14">
        <v>1.7192456448648872</v>
      </c>
      <c r="AK104" s="14">
        <v>2.8552397613384222</v>
      </c>
      <c r="AL104" s="14">
        <v>5.2550934571140404</v>
      </c>
      <c r="AM104" s="14">
        <f t="shared" si="1"/>
        <v>158.48429461698072</v>
      </c>
      <c r="AR104" s="8">
        <v>100</v>
      </c>
      <c r="AS104" s="9">
        <v>310.67175353638828</v>
      </c>
      <c r="AT104" s="9">
        <v>311.16777491502774</v>
      </c>
      <c r="AU104" s="9">
        <v>313.15845749926052</v>
      </c>
      <c r="AV104" s="9">
        <v>313.90143708777055</v>
      </c>
      <c r="AW104" s="9">
        <v>319.53039780163323</v>
      </c>
      <c r="AY104" s="8">
        <v>100</v>
      </c>
      <c r="AZ104" s="9">
        <v>1824.9</v>
      </c>
      <c r="BA104" s="9">
        <v>1829.52</v>
      </c>
      <c r="BB104" s="9">
        <v>1838.76</v>
      </c>
      <c r="BC104" s="9">
        <v>1852.6200000000001</v>
      </c>
      <c r="BD104" s="9">
        <v>1871.1000000000001</v>
      </c>
      <c r="BF104" s="8">
        <v>100</v>
      </c>
      <c r="BG104" s="8">
        <f>[4]攻城值!AQ104</f>
        <v>0.15064808849528574</v>
      </c>
      <c r="BH104" s="8">
        <f>[4]攻城值!AR104</f>
        <v>0.84935191150471423</v>
      </c>
      <c r="BL104" s="8">
        <v>100</v>
      </c>
      <c r="BM104" s="10">
        <f>'[1]功能-战损相关'!H110</f>
        <v>0.17499999999999999</v>
      </c>
      <c r="BN104" s="10">
        <f>'[1]功能-战损相关'!I110</f>
        <v>0.17499999999999999</v>
      </c>
      <c r="BO104" s="10">
        <f>'[1]功能-战损相关'!J110</f>
        <v>0.17499999999999999</v>
      </c>
      <c r="BP104" s="10">
        <f>'[1]功能-战损相关'!K110</f>
        <v>0.17499999999999999</v>
      </c>
      <c r="BQ104" s="10">
        <f>'[1]功能-战损相关'!L110</f>
        <v>0.17499999999999999</v>
      </c>
      <c r="BR104" s="10">
        <f>'[1]功能-战损相关'!M110</f>
        <v>0.125</v>
      </c>
      <c r="BS104" s="10">
        <f>'[1]功能-战损相关'!N110</f>
        <v>0.125</v>
      </c>
      <c r="BT104" s="10">
        <f>'[1]功能-战损相关'!O110</f>
        <v>0.125</v>
      </c>
      <c r="BU104" s="10">
        <f>'[1]功能-战损相关'!P110</f>
        <v>0.125</v>
      </c>
      <c r="BV104" s="10">
        <f>'[1]功能-战损相关'!Q110</f>
        <v>0.125</v>
      </c>
      <c r="BX104" s="8">
        <v>100</v>
      </c>
      <c r="BY104" s="10">
        <f>求节点($BL$5:$BL$364,BM$5:BM$364,节奏总纲!R103)</f>
        <v>0.17499999999999999</v>
      </c>
      <c r="BZ104" s="10">
        <f>求节点($BL$5:$BL$364,BN$5:BN$364,节奏总纲!S103)</f>
        <v>0.17499999999999999</v>
      </c>
      <c r="CA104" s="10">
        <f>求节点($BL$5:$BL$364,BO$5:BO$364,节奏总纲!T103)</f>
        <v>0.17499999999999999</v>
      </c>
      <c r="CB104" s="10">
        <f>求节点($BL$5:$BL$364,BP$5:BP$364,节奏总纲!U103)</f>
        <v>0.17499999999999999</v>
      </c>
      <c r="CC104" s="10">
        <f>求节点($BL$5:$BL$364,BQ$5:BQ$364,节奏总纲!V103)</f>
        <v>0.17499999999999999</v>
      </c>
      <c r="CD104" s="10">
        <f>求节点($BL$5:$BL$364,BR$5:BR$364,节奏总纲!R103)</f>
        <v>0.125</v>
      </c>
      <c r="CE104" s="10">
        <f>求节点($BL$5:$BL$364,BS$5:BS$364,节奏总纲!S103)</f>
        <v>0.125</v>
      </c>
      <c r="CF104" s="10">
        <f>求节点($BL$5:$BL$364,BT$5:BT$364,节奏总纲!T103)</f>
        <v>0.125</v>
      </c>
      <c r="CG104" s="10">
        <f>求节点($BL$5:$BL$364,BU$5:BU$364,节奏总纲!U103)</f>
        <v>0.125</v>
      </c>
      <c r="CH104" s="10">
        <f>求节点($BL$5:$BL$364,BV$5:BV$364,节奏总纲!V103)</f>
        <v>0.125</v>
      </c>
      <c r="CV104" s="3">
        <f>[2]兵营招募!S138</f>
        <v>101</v>
      </c>
      <c r="CW104" s="3">
        <f>[2]兵营招募!U138</f>
        <v>32000</v>
      </c>
      <c r="DB104" s="3">
        <v>100</v>
      </c>
      <c r="DC104" s="3">
        <f>'[1]功能-实力'!BF104</f>
        <v>20580660</v>
      </c>
      <c r="DD104" s="3">
        <f>'[1]功能-实力'!BG104</f>
        <v>25880454</v>
      </c>
      <c r="DE104" s="3">
        <f>'[1]功能-实力'!BH104</f>
        <v>30048066</v>
      </c>
      <c r="DF104" s="3">
        <f>'[1]功能-实力'!BI104</f>
        <v>36868446</v>
      </c>
      <c r="DG104" s="3">
        <f>'[1]功能-实力'!BJ104</f>
        <v>38228802</v>
      </c>
    </row>
    <row r="105" spans="2:111" x14ac:dyDescent="0.2">
      <c r="B105" s="3">
        <v>101</v>
      </c>
      <c r="C105" s="3">
        <f>[1]服务器生态!W122</f>
        <v>198.24520769999998</v>
      </c>
      <c r="D105" s="3">
        <f>[1]服务器生态!X122</f>
        <v>195.47159010846931</v>
      </c>
      <c r="E105" s="3">
        <f>[1]服务器生态!Y122</f>
        <v>15.956402724864001</v>
      </c>
      <c r="F105" s="3">
        <f>[1]服务器生态!Z122</f>
        <v>2.8387568000000005</v>
      </c>
      <c r="G105" s="3">
        <f>[1]服务器生态!AA122</f>
        <v>0.82137599999999988</v>
      </c>
      <c r="H105" s="3">
        <f>[1]服务器生态!AC122</f>
        <v>0.47962550249999997</v>
      </c>
      <c r="I105" s="3">
        <f>[1]服务器生态!AD122</f>
        <v>0.47291513735919999</v>
      </c>
      <c r="J105" s="3">
        <f>[1]服务器生态!AE122</f>
        <v>3.8604200140800002E-2</v>
      </c>
      <c r="K105" s="3">
        <f>[1]服务器生态!AF122</f>
        <v>6.8679600000000019E-3</v>
      </c>
      <c r="L105" s="3">
        <f>[1]服务器生态!AG122</f>
        <v>1.9871999999999997E-3</v>
      </c>
      <c r="M105" s="3">
        <f>[3]基础信息!M104</f>
        <v>100</v>
      </c>
      <c r="Q105" s="3">
        <v>101</v>
      </c>
      <c r="R105" s="3">
        <f>[4]带兵数!D104</f>
        <v>8331.5939989486415</v>
      </c>
      <c r="S105" s="3">
        <f>[4]带兵数!E104</f>
        <v>8377.6955934140733</v>
      </c>
      <c r="T105" s="3">
        <f>[4]带兵数!F104</f>
        <v>8426.5685304832405</v>
      </c>
      <c r="U105" s="3">
        <f>[4]带兵数!G104</f>
        <v>8475.197516897897</v>
      </c>
      <c r="V105" s="3">
        <f>[4]带兵数!H104</f>
        <v>8529.7353484420164</v>
      </c>
      <c r="X105" s="3">
        <v>101</v>
      </c>
      <c r="Y105" s="3">
        <f>求节点(节奏总纲!D$4:D$163,R$5:R$164,$X105)*6</f>
        <v>36200.418933897337</v>
      </c>
      <c r="Z105" s="3">
        <f>求节点(节奏总纲!E$4:E$163,S$5:S$164,$X105)*6</f>
        <v>37345.647833654773</v>
      </c>
      <c r="AA105" s="3">
        <f>求节点(节奏总纲!F$4:F$163,T$5:T$164,$X105)*6</f>
        <v>38852.643134616948</v>
      </c>
      <c r="AB105" s="3">
        <f>求节点(节奏总纲!G$4:G$163,U$5:U$164,$X105)*6</f>
        <v>41032.732914159373</v>
      </c>
      <c r="AC105" s="3">
        <f>求节点(节奏总纲!H$4:H$163,V$5:V$164,$X105)*6</f>
        <v>44886.572594393256</v>
      </c>
      <c r="AG105" s="3">
        <v>101</v>
      </c>
      <c r="AH105" s="14">
        <v>1</v>
      </c>
      <c r="AI105" s="14">
        <v>1.2647112169322834</v>
      </c>
      <c r="AJ105" s="14">
        <v>1.7210118477165905</v>
      </c>
      <c r="AK105" s="14">
        <v>2.8523588070329104</v>
      </c>
      <c r="AL105" s="14">
        <v>5.2202069003624665</v>
      </c>
      <c r="AM105" s="14">
        <f t="shared" si="1"/>
        <v>158.57540624493546</v>
      </c>
      <c r="AR105" s="8">
        <v>101</v>
      </c>
      <c r="AS105" s="8">
        <f>AS104</f>
        <v>310.67175353638828</v>
      </c>
      <c r="AT105" s="8">
        <f t="shared" ref="AT105:AW105" si="2">AT104</f>
        <v>311.16777491502774</v>
      </c>
      <c r="AU105" s="8">
        <f t="shared" si="2"/>
        <v>313.15845749926052</v>
      </c>
      <c r="AV105" s="8">
        <f t="shared" si="2"/>
        <v>313.90143708777055</v>
      </c>
      <c r="AW105" s="8">
        <f t="shared" si="2"/>
        <v>319.53039780163323</v>
      </c>
      <c r="AY105" s="8">
        <v>101</v>
      </c>
      <c r="AZ105" s="8">
        <f>AZ104</f>
        <v>1824.9</v>
      </c>
      <c r="BA105" s="8">
        <f t="shared" ref="BA105:BD105" si="3">BA104</f>
        <v>1829.52</v>
      </c>
      <c r="BB105" s="8">
        <f t="shared" si="3"/>
        <v>1838.76</v>
      </c>
      <c r="BC105" s="8">
        <f t="shared" si="3"/>
        <v>1852.6200000000001</v>
      </c>
      <c r="BD105" s="8">
        <f t="shared" si="3"/>
        <v>1871.1000000000001</v>
      </c>
      <c r="BF105" s="8">
        <v>101</v>
      </c>
      <c r="BG105" s="8">
        <f>BG104</f>
        <v>0.15064808849528574</v>
      </c>
      <c r="BH105" s="8">
        <f>BH104</f>
        <v>0.84935191150471423</v>
      </c>
      <c r="BL105" s="8">
        <v>101</v>
      </c>
      <c r="BM105" s="10">
        <f>'[1]功能-战损相关'!H111</f>
        <v>0.17499999999999999</v>
      </c>
      <c r="BN105" s="10">
        <f>'[1]功能-战损相关'!I111</f>
        <v>0.17499999999999999</v>
      </c>
      <c r="BO105" s="10">
        <f>'[1]功能-战损相关'!J111</f>
        <v>0.17499999999999999</v>
      </c>
      <c r="BP105" s="10">
        <f>'[1]功能-战损相关'!K111</f>
        <v>0.17499999999999999</v>
      </c>
      <c r="BQ105" s="10">
        <f>'[1]功能-战损相关'!L111</f>
        <v>0.17499999999999999</v>
      </c>
      <c r="BR105" s="10">
        <f>'[1]功能-战损相关'!M111</f>
        <v>0.125</v>
      </c>
      <c r="BS105" s="10">
        <f>'[1]功能-战损相关'!N111</f>
        <v>0.125</v>
      </c>
      <c r="BT105" s="10">
        <f>'[1]功能-战损相关'!O111</f>
        <v>0.125</v>
      </c>
      <c r="BU105" s="10">
        <f>'[1]功能-战损相关'!P111</f>
        <v>0.125</v>
      </c>
      <c r="BV105" s="10">
        <f>'[1]功能-战损相关'!Q111</f>
        <v>0.125</v>
      </c>
      <c r="BX105" s="8">
        <v>101</v>
      </c>
      <c r="BY105" s="10">
        <f>求节点($BL$5:$BL$364,BM$5:BM$364,节奏总纲!R104)</f>
        <v>0.17499999999999999</v>
      </c>
      <c r="BZ105" s="10">
        <f>求节点($BL$5:$BL$364,BN$5:BN$364,节奏总纲!S104)</f>
        <v>0.17499999999999999</v>
      </c>
      <c r="CA105" s="10">
        <f>求节点($BL$5:$BL$364,BO$5:BO$364,节奏总纲!T104)</f>
        <v>0.17499999999999999</v>
      </c>
      <c r="CB105" s="10">
        <f>求节点($BL$5:$BL$364,BP$5:BP$364,节奏总纲!U104)</f>
        <v>0.17499999999999999</v>
      </c>
      <c r="CC105" s="10">
        <f>求节点($BL$5:$BL$364,BQ$5:BQ$364,节奏总纲!V104)</f>
        <v>0.17499999999999999</v>
      </c>
      <c r="CD105" s="10">
        <f>求节点($BL$5:$BL$364,BR$5:BR$364,节奏总纲!R104)</f>
        <v>0.125</v>
      </c>
      <c r="CE105" s="10">
        <f>求节点($BL$5:$BL$364,BS$5:BS$364,节奏总纲!S104)</f>
        <v>0.125</v>
      </c>
      <c r="CF105" s="10">
        <f>求节点($BL$5:$BL$364,BT$5:BT$364,节奏总纲!T104)</f>
        <v>0.125</v>
      </c>
      <c r="CG105" s="10">
        <f>求节点($BL$5:$BL$364,BU$5:BU$364,节奏总纲!U104)</f>
        <v>0.125</v>
      </c>
      <c r="CH105" s="10">
        <f>求节点($BL$5:$BL$364,BV$5:BV$364,节奏总纲!V104)</f>
        <v>0.125</v>
      </c>
      <c r="CV105" s="3">
        <f>[2]兵营招募!S139</f>
        <v>102</v>
      </c>
      <c r="CW105" s="3">
        <f>[2]兵营招募!U139</f>
        <v>32000</v>
      </c>
      <c r="DB105" s="3">
        <v>101</v>
      </c>
      <c r="DC105" s="3">
        <f>'[1]功能-实力'!BF105</f>
        <v>21402186</v>
      </c>
      <c r="DD105" s="3">
        <f>'[1]功能-实力'!BG105</f>
        <v>26784036</v>
      </c>
      <c r="DE105" s="3">
        <f>'[1]功能-实力'!BH105</f>
        <v>31073868</v>
      </c>
      <c r="DF105" s="3">
        <f>'[1]功能-实力'!BI105</f>
        <v>37781832</v>
      </c>
      <c r="DG105" s="3">
        <f>'[1]功能-实力'!BJ105</f>
        <v>39115530</v>
      </c>
    </row>
    <row r="106" spans="2:111" x14ac:dyDescent="0.2">
      <c r="B106" s="3">
        <v>102</v>
      </c>
      <c r="C106" s="3">
        <f>[1]服务器生态!W123</f>
        <v>196.64645602499999</v>
      </c>
      <c r="D106" s="3">
        <f>[1]服务器生态!X123</f>
        <v>193.895206317272</v>
      </c>
      <c r="E106" s="3">
        <f>[1]服务器生态!Y123</f>
        <v>15.827722057728002</v>
      </c>
      <c r="F106" s="3">
        <f>[1]服务器生态!Z123</f>
        <v>2.8158636000000006</v>
      </c>
      <c r="G106" s="3">
        <f>[1]服务器生态!AA123</f>
        <v>0.81475199999999992</v>
      </c>
      <c r="H106" s="3">
        <f>[1]服务器生态!AC123</f>
        <v>0.47962550249999997</v>
      </c>
      <c r="I106" s="3">
        <f>[1]服务器生态!AD123</f>
        <v>0.47291513735919999</v>
      </c>
      <c r="J106" s="3">
        <f>[1]服务器生态!AE123</f>
        <v>3.8604200140800002E-2</v>
      </c>
      <c r="K106" s="3">
        <f>[1]服务器生态!AF123</f>
        <v>6.8679600000000019E-3</v>
      </c>
      <c r="L106" s="3">
        <f>[1]服务器生态!AG123</f>
        <v>1.9871999999999997E-3</v>
      </c>
      <c r="M106" s="3">
        <f>[3]基础信息!M105</f>
        <v>100</v>
      </c>
      <c r="Q106" s="3">
        <v>102</v>
      </c>
      <c r="R106" s="3">
        <f>[4]带兵数!D105</f>
        <v>8398.4879988131961</v>
      </c>
      <c r="S106" s="3">
        <f>[4]带兵数!E105</f>
        <v>8443.9512739205456</v>
      </c>
      <c r="T106" s="3">
        <f>[4]带兵数!F105</f>
        <v>8489.4010346323121</v>
      </c>
      <c r="U106" s="3">
        <f>[4]带兵数!G105</f>
        <v>8539.9103008807124</v>
      </c>
      <c r="V106" s="3">
        <f>[4]带兵数!H105</f>
        <v>8594.4593793802942</v>
      </c>
      <c r="X106" s="3">
        <v>102</v>
      </c>
      <c r="Y106" s="3">
        <f>求节点(节奏总纲!D$4:D$163,R$5:R$164,$X106)*6</f>
        <v>36258.150326932417</v>
      </c>
      <c r="Z106" s="3">
        <f>求节点(节奏总纲!E$4:E$163,S$5:S$164,$X106)*6</f>
        <v>37404.136688157843</v>
      </c>
      <c r="AA106" s="3">
        <f>求节点(节奏总纲!F$4:F$163,T$5:T$164,$X106)*6</f>
        <v>38910.687249818635</v>
      </c>
      <c r="AB106" s="3">
        <f>求节点(节奏总纲!G$4:G$163,U$5:U$164,$X106)*6</f>
        <v>41087.770032475892</v>
      </c>
      <c r="AC106" s="3">
        <f>求节点(节奏总纲!H$4:H$163,V$5:V$164,$X106)*6</f>
        <v>44946.196777779696</v>
      </c>
      <c r="AG106" s="3">
        <v>102</v>
      </c>
      <c r="AH106" s="14">
        <v>1</v>
      </c>
      <c r="AI106" s="14">
        <v>1.2646352076439733</v>
      </c>
      <c r="AJ106" s="14">
        <v>1.7235824475669423</v>
      </c>
      <c r="AK106" s="14">
        <v>2.8495392281023171</v>
      </c>
      <c r="AL106" s="14">
        <v>5.1860635610566392</v>
      </c>
      <c r="AM106" s="14">
        <f t="shared" si="1"/>
        <v>158.57106333188904</v>
      </c>
      <c r="AR106" s="8">
        <v>102</v>
      </c>
      <c r="AS106" s="8">
        <f t="shared" ref="AS106:AS164" si="4">AS105</f>
        <v>310.67175353638828</v>
      </c>
      <c r="AT106" s="8">
        <f t="shared" ref="AT106:AT164" si="5">AT105</f>
        <v>311.16777491502774</v>
      </c>
      <c r="AU106" s="8">
        <f t="shared" ref="AU106:AU164" si="6">AU105</f>
        <v>313.15845749926052</v>
      </c>
      <c r="AV106" s="8">
        <f t="shared" ref="AV106:AV164" si="7">AV105</f>
        <v>313.90143708777055</v>
      </c>
      <c r="AW106" s="8">
        <f t="shared" ref="AW106:AW164" si="8">AW105</f>
        <v>319.53039780163323</v>
      </c>
      <c r="AY106" s="8">
        <v>102</v>
      </c>
      <c r="AZ106" s="8">
        <f t="shared" ref="AZ106:AZ164" si="9">AZ105</f>
        <v>1824.9</v>
      </c>
      <c r="BA106" s="8">
        <f t="shared" ref="BA106:BA164" si="10">BA105</f>
        <v>1829.52</v>
      </c>
      <c r="BB106" s="8">
        <f t="shared" ref="BB106:BB164" si="11">BB105</f>
        <v>1838.76</v>
      </c>
      <c r="BC106" s="8">
        <f t="shared" ref="BC106:BC164" si="12">BC105</f>
        <v>1852.6200000000001</v>
      </c>
      <c r="BD106" s="8">
        <f t="shared" ref="BD106:BD164" si="13">BD105</f>
        <v>1871.1000000000001</v>
      </c>
      <c r="BF106" s="8">
        <v>102</v>
      </c>
      <c r="BG106" s="8">
        <f t="shared" ref="BG106:BG164" si="14">BG105</f>
        <v>0.15064808849528574</v>
      </c>
      <c r="BH106" s="8">
        <f t="shared" ref="BH106:BH164" si="15">BH105</f>
        <v>0.84935191150471423</v>
      </c>
      <c r="BL106" s="8">
        <v>102</v>
      </c>
      <c r="BM106" s="10">
        <f>'[1]功能-战损相关'!H112</f>
        <v>0.17499999999999999</v>
      </c>
      <c r="BN106" s="10">
        <f>'[1]功能-战损相关'!I112</f>
        <v>0.17499999999999999</v>
      </c>
      <c r="BO106" s="10">
        <f>'[1]功能-战损相关'!J112</f>
        <v>0.17499999999999999</v>
      </c>
      <c r="BP106" s="10">
        <f>'[1]功能-战损相关'!K112</f>
        <v>0.17499999999999999</v>
      </c>
      <c r="BQ106" s="10">
        <f>'[1]功能-战损相关'!L112</f>
        <v>0.17499999999999999</v>
      </c>
      <c r="BR106" s="10">
        <f>'[1]功能-战损相关'!M112</f>
        <v>0.125</v>
      </c>
      <c r="BS106" s="10">
        <f>'[1]功能-战损相关'!N112</f>
        <v>0.125</v>
      </c>
      <c r="BT106" s="10">
        <f>'[1]功能-战损相关'!O112</f>
        <v>0.125</v>
      </c>
      <c r="BU106" s="10">
        <f>'[1]功能-战损相关'!P112</f>
        <v>0.125</v>
      </c>
      <c r="BV106" s="10">
        <f>'[1]功能-战损相关'!Q112</f>
        <v>0.125</v>
      </c>
      <c r="BX106" s="8">
        <v>102</v>
      </c>
      <c r="BY106" s="10">
        <f>求节点($BL$5:$BL$364,BM$5:BM$364,节奏总纲!R105)</f>
        <v>0.17499999999999999</v>
      </c>
      <c r="BZ106" s="10">
        <f>求节点($BL$5:$BL$364,BN$5:BN$364,节奏总纲!S105)</f>
        <v>0.17499999999999999</v>
      </c>
      <c r="CA106" s="10">
        <f>求节点($BL$5:$BL$364,BO$5:BO$364,节奏总纲!T105)</f>
        <v>0.17499999999999999</v>
      </c>
      <c r="CB106" s="10">
        <f>求节点($BL$5:$BL$364,BP$5:BP$364,节奏总纲!U105)</f>
        <v>0.17499999999999999</v>
      </c>
      <c r="CC106" s="10">
        <f>求节点($BL$5:$BL$364,BQ$5:BQ$364,节奏总纲!V105)</f>
        <v>0.17499999999999999</v>
      </c>
      <c r="CD106" s="10">
        <f>求节点($BL$5:$BL$364,BR$5:BR$364,节奏总纲!R105)</f>
        <v>0.125</v>
      </c>
      <c r="CE106" s="10">
        <f>求节点($BL$5:$BL$364,BS$5:BS$364,节奏总纲!S105)</f>
        <v>0.125</v>
      </c>
      <c r="CF106" s="10">
        <f>求节点($BL$5:$BL$364,BT$5:BT$364,节奏总纲!T105)</f>
        <v>0.125</v>
      </c>
      <c r="CG106" s="10">
        <f>求节点($BL$5:$BL$364,BU$5:BU$364,节奏总纲!U105)</f>
        <v>0.125</v>
      </c>
      <c r="CH106" s="10">
        <f>求节点($BL$5:$BL$364,BV$5:BV$364,节奏总纲!V105)</f>
        <v>0.125</v>
      </c>
      <c r="CV106" s="3">
        <f>[2]兵营招募!S140</f>
        <v>103</v>
      </c>
      <c r="CW106" s="3">
        <f>[2]兵营招募!U140</f>
        <v>32000</v>
      </c>
      <c r="DB106" s="3">
        <v>102</v>
      </c>
      <c r="DC106" s="3">
        <f>'[1]功能-实力'!BF106</f>
        <v>22216464</v>
      </c>
      <c r="DD106" s="3">
        <f>'[1]功能-实力'!BG106</f>
        <v>27711084</v>
      </c>
      <c r="DE106" s="3">
        <f>'[1]功能-实力'!BH106</f>
        <v>32113032</v>
      </c>
      <c r="DF106" s="3">
        <f>'[1]功能-实力'!BI106</f>
        <v>38723994</v>
      </c>
      <c r="DG106" s="3">
        <f>'[1]功能-实力'!BJ106</f>
        <v>40027026</v>
      </c>
    </row>
    <row r="107" spans="2:111" x14ac:dyDescent="0.2">
      <c r="B107" s="3">
        <v>103</v>
      </c>
      <c r="C107" s="3">
        <f>[1]服务器生态!W124</f>
        <v>195.04770435</v>
      </c>
      <c r="D107" s="3">
        <f>[1]服务器生态!X124</f>
        <v>192.31882252607468</v>
      </c>
      <c r="E107" s="3">
        <f>[1]服务器生态!Y124</f>
        <v>15.699041390592001</v>
      </c>
      <c r="F107" s="3">
        <f>[1]服务器生态!Z124</f>
        <v>2.7929704000000011</v>
      </c>
      <c r="G107" s="3">
        <f>[1]服务器生态!AA124</f>
        <v>0.80812799999999996</v>
      </c>
      <c r="H107" s="3">
        <f>[1]服务器生态!AC124</f>
        <v>0.47962550249999997</v>
      </c>
      <c r="I107" s="3">
        <f>[1]服务器生态!AD124</f>
        <v>0.47291513735919999</v>
      </c>
      <c r="J107" s="3">
        <f>[1]服务器生态!AE124</f>
        <v>3.8604200140800002E-2</v>
      </c>
      <c r="K107" s="3">
        <f>[1]服务器生态!AF124</f>
        <v>6.8679600000000019E-3</v>
      </c>
      <c r="L107" s="3">
        <f>[1]服务器生态!AG124</f>
        <v>1.9871999999999997E-3</v>
      </c>
      <c r="M107" s="3">
        <f>[3]基础信息!M106</f>
        <v>100</v>
      </c>
      <c r="Q107" s="3">
        <v>103</v>
      </c>
      <c r="R107" s="3">
        <f>[4]带兵数!D106</f>
        <v>8466.1930117011798</v>
      </c>
      <c r="S107" s="3">
        <f>[4]带兵数!E106</f>
        <v>8508.3763667062649</v>
      </c>
      <c r="T107" s="3">
        <f>[4]带兵数!F106</f>
        <v>8555.8453389976094</v>
      </c>
      <c r="U107" s="3">
        <f>[4]带兵数!G106</f>
        <v>8605.4541998878703</v>
      </c>
      <c r="V107" s="3">
        <f>[4]带兵数!H106</f>
        <v>8662.0261567759662</v>
      </c>
      <c r="X107" s="3">
        <v>103</v>
      </c>
      <c r="Y107" s="3">
        <f>求节点(节奏总纲!D$4:D$163,R$5:R$164,$X107)*6</f>
        <v>36315.75266643901</v>
      </c>
      <c r="Z107" s="3">
        <f>求节点(节奏总纲!E$4:E$163,S$5:S$164,$X107)*6</f>
        <v>37460.665050753625</v>
      </c>
      <c r="AA107" s="3">
        <f>求节点(节奏总纲!F$4:F$163,T$5:T$164,$X107)*6</f>
        <v>38968.731365020321</v>
      </c>
      <c r="AB107" s="3">
        <f>求节点(节奏总纲!G$4:G$163,U$5:U$164,$X107)*6</f>
        <v>41142.807150792396</v>
      </c>
      <c r="AC107" s="3">
        <f>求节点(节奏总纲!H$4:H$163,V$5:V$164,$X107)*6</f>
        <v>45004.090162799519</v>
      </c>
      <c r="AG107" s="3">
        <v>103</v>
      </c>
      <c r="AH107" s="14">
        <v>1</v>
      </c>
      <c r="AI107" s="14">
        <v>1.2641648297199162</v>
      </c>
      <c r="AJ107" s="14">
        <v>1.7261015924136043</v>
      </c>
      <c r="AK107" s="14">
        <v>2.8467216023723996</v>
      </c>
      <c r="AL107" s="14">
        <v>5.1526480931661816</v>
      </c>
      <c r="AM107" s="14">
        <f t="shared" si="1"/>
        <v>158.53858103383405</v>
      </c>
      <c r="AR107" s="8">
        <v>103</v>
      </c>
      <c r="AS107" s="8">
        <f t="shared" si="4"/>
        <v>310.67175353638828</v>
      </c>
      <c r="AT107" s="8">
        <f t="shared" si="5"/>
        <v>311.16777491502774</v>
      </c>
      <c r="AU107" s="8">
        <f t="shared" si="6"/>
        <v>313.15845749926052</v>
      </c>
      <c r="AV107" s="8">
        <f t="shared" si="7"/>
        <v>313.90143708777055</v>
      </c>
      <c r="AW107" s="8">
        <f t="shared" si="8"/>
        <v>319.53039780163323</v>
      </c>
      <c r="AY107" s="8">
        <v>103</v>
      </c>
      <c r="AZ107" s="8">
        <f t="shared" si="9"/>
        <v>1824.9</v>
      </c>
      <c r="BA107" s="8">
        <f t="shared" si="10"/>
        <v>1829.52</v>
      </c>
      <c r="BB107" s="8">
        <f t="shared" si="11"/>
        <v>1838.76</v>
      </c>
      <c r="BC107" s="8">
        <f t="shared" si="12"/>
        <v>1852.6200000000001</v>
      </c>
      <c r="BD107" s="8">
        <f t="shared" si="13"/>
        <v>1871.1000000000001</v>
      </c>
      <c r="BF107" s="8">
        <v>103</v>
      </c>
      <c r="BG107" s="8">
        <f t="shared" si="14"/>
        <v>0.15064808849528574</v>
      </c>
      <c r="BH107" s="8">
        <f t="shared" si="15"/>
        <v>0.84935191150471423</v>
      </c>
      <c r="BL107" s="8">
        <v>103</v>
      </c>
      <c r="BM107" s="10">
        <f>'[1]功能-战损相关'!H113</f>
        <v>0.17499999999999999</v>
      </c>
      <c r="BN107" s="10">
        <f>'[1]功能-战损相关'!I113</f>
        <v>0.17499999999999999</v>
      </c>
      <c r="BO107" s="10">
        <f>'[1]功能-战损相关'!J113</f>
        <v>0.17499999999999999</v>
      </c>
      <c r="BP107" s="10">
        <f>'[1]功能-战损相关'!K113</f>
        <v>0.17499999999999999</v>
      </c>
      <c r="BQ107" s="10">
        <f>'[1]功能-战损相关'!L113</f>
        <v>0.17499999999999999</v>
      </c>
      <c r="BR107" s="10">
        <f>'[1]功能-战损相关'!M113</f>
        <v>0.125</v>
      </c>
      <c r="BS107" s="10">
        <f>'[1]功能-战损相关'!N113</f>
        <v>0.125</v>
      </c>
      <c r="BT107" s="10">
        <f>'[1]功能-战损相关'!O113</f>
        <v>0.125</v>
      </c>
      <c r="BU107" s="10">
        <f>'[1]功能-战损相关'!P113</f>
        <v>0.125</v>
      </c>
      <c r="BV107" s="10">
        <f>'[1]功能-战损相关'!Q113</f>
        <v>0.125</v>
      </c>
      <c r="BX107" s="8">
        <v>103</v>
      </c>
      <c r="BY107" s="10">
        <f>求节点($BL$5:$BL$364,BM$5:BM$364,节奏总纲!R106)</f>
        <v>0.17499999999999999</v>
      </c>
      <c r="BZ107" s="10">
        <f>求节点($BL$5:$BL$364,BN$5:BN$364,节奏总纲!S106)</f>
        <v>0.17499999999999999</v>
      </c>
      <c r="CA107" s="10">
        <f>求节点($BL$5:$BL$364,BO$5:BO$364,节奏总纲!T106)</f>
        <v>0.17499999999999999</v>
      </c>
      <c r="CB107" s="10">
        <f>求节点($BL$5:$BL$364,BP$5:BP$364,节奏总纲!U106)</f>
        <v>0.17499999999999999</v>
      </c>
      <c r="CC107" s="10">
        <f>求节点($BL$5:$BL$364,BQ$5:BQ$364,节奏总纲!V106)</f>
        <v>0.17499999999999999</v>
      </c>
      <c r="CD107" s="10">
        <f>求节点($BL$5:$BL$364,BR$5:BR$364,节奏总纲!R106)</f>
        <v>0.125</v>
      </c>
      <c r="CE107" s="10">
        <f>求节点($BL$5:$BL$364,BS$5:BS$364,节奏总纲!S106)</f>
        <v>0.125</v>
      </c>
      <c r="CF107" s="10">
        <f>求节点($BL$5:$BL$364,BT$5:BT$364,节奏总纲!T106)</f>
        <v>0.125</v>
      </c>
      <c r="CG107" s="10">
        <f>求节点($BL$5:$BL$364,BU$5:BU$364,节奏总纲!U106)</f>
        <v>0.125</v>
      </c>
      <c r="CH107" s="10">
        <f>求节点($BL$5:$BL$364,BV$5:BV$364,节奏总纲!V106)</f>
        <v>0.125</v>
      </c>
      <c r="CV107" s="3">
        <f>[2]兵营招募!S141</f>
        <v>104</v>
      </c>
      <c r="CW107" s="3">
        <f>[2]兵营招募!U141</f>
        <v>32000</v>
      </c>
      <c r="DB107" s="3">
        <v>103</v>
      </c>
      <c r="DC107" s="3">
        <f>'[1]功能-实力'!BF107</f>
        <v>23055606</v>
      </c>
      <c r="DD107" s="3">
        <f>'[1]功能-实力'!BG107</f>
        <v>28664076</v>
      </c>
      <c r="DE107" s="3">
        <f>'[1]功能-实力'!BH107</f>
        <v>33197370</v>
      </c>
      <c r="DF107" s="3">
        <f>'[1]功能-实力'!BI107</f>
        <v>39701532</v>
      </c>
      <c r="DG107" s="3">
        <f>'[1]功能-实力'!BJ107</f>
        <v>40995714</v>
      </c>
    </row>
    <row r="108" spans="2:111" x14ac:dyDescent="0.2">
      <c r="B108" s="3">
        <v>104</v>
      </c>
      <c r="C108" s="3">
        <f>[1]服务器生态!W125</f>
        <v>193.44895267499999</v>
      </c>
      <c r="D108" s="3">
        <f>[1]服务器生态!X125</f>
        <v>190.74243873487731</v>
      </c>
      <c r="E108" s="3">
        <f>[1]服务器生态!Y125</f>
        <v>15.570360723456</v>
      </c>
      <c r="F108" s="3">
        <f>[1]服务器生态!Z125</f>
        <v>2.7700772000000007</v>
      </c>
      <c r="G108" s="3">
        <f>[1]服务器生态!AA125</f>
        <v>0.80150399999999988</v>
      </c>
      <c r="H108" s="3">
        <f>[1]服务器生态!AC125</f>
        <v>0.47962550249999997</v>
      </c>
      <c r="I108" s="3">
        <f>[1]服务器生态!AD125</f>
        <v>0.47291513735919999</v>
      </c>
      <c r="J108" s="3">
        <f>[1]服务器生态!AE125</f>
        <v>3.8604200140800002E-2</v>
      </c>
      <c r="K108" s="3">
        <f>[1]服务器生态!AF125</f>
        <v>6.8679600000000019E-3</v>
      </c>
      <c r="L108" s="3">
        <f>[1]服务器生态!AG125</f>
        <v>1.9871999999999997E-3</v>
      </c>
      <c r="M108" s="3">
        <f>[3]基础信息!M107</f>
        <v>100</v>
      </c>
      <c r="Q108" s="3">
        <v>104</v>
      </c>
      <c r="R108" s="3">
        <f>[4]带兵数!D107</f>
        <v>8532.7196747503149</v>
      </c>
      <c r="S108" s="3">
        <f>[4]带兵数!E107</f>
        <v>8577.0023936067737</v>
      </c>
      <c r="T108" s="3">
        <f>[4]带兵数!F107</f>
        <v>8623.1533402271834</v>
      </c>
      <c r="U108" s="3">
        <f>[4]带兵数!G107</f>
        <v>8675.7233285169023</v>
      </c>
      <c r="V108" s="3">
        <f>[4]带兵数!H107</f>
        <v>8729.3396752318149</v>
      </c>
      <c r="X108" s="3">
        <v>104</v>
      </c>
      <c r="Y108" s="3">
        <f>求节点(节奏总纲!D$4:D$163,R$5:R$164,$X108)*6</f>
        <v>36369.412105297808</v>
      </c>
      <c r="Z108" s="3">
        <f>求节点(节奏总纲!E$4:E$163,S$5:S$164,$X108)*6</f>
        <v>37515.140864233741</v>
      </c>
      <c r="AA108" s="3">
        <f>求节点(节奏总纲!F$4:F$163,T$5:T$164,$X108)*6</f>
        <v>39024.61504212892</v>
      </c>
      <c r="AB108" s="3">
        <f>求节点(节奏总纲!G$4:G$163,U$5:U$164,$X108)*6</f>
        <v>41197.844269108915</v>
      </c>
      <c r="AC108" s="3">
        <f>求节点(节奏总纲!H$4:H$163,V$5:V$164,$X108)*6</f>
        <v>45059.992336524971</v>
      </c>
      <c r="AG108" s="3">
        <v>104</v>
      </c>
      <c r="AH108" s="14">
        <v>1</v>
      </c>
      <c r="AI108" s="14">
        <v>1.2637647246286627</v>
      </c>
      <c r="AJ108" s="14">
        <v>1.7286509010702866</v>
      </c>
      <c r="AK108" s="14">
        <v>2.8439987835079057</v>
      </c>
      <c r="AL108" s="14">
        <v>5.1163700944050587</v>
      </c>
      <c r="AM108" s="14">
        <f t="shared" si="1"/>
        <v>158.50908905533387</v>
      </c>
      <c r="AR108" s="8">
        <v>104</v>
      </c>
      <c r="AS108" s="8">
        <f t="shared" si="4"/>
        <v>310.67175353638828</v>
      </c>
      <c r="AT108" s="8">
        <f t="shared" si="5"/>
        <v>311.16777491502774</v>
      </c>
      <c r="AU108" s="8">
        <f t="shared" si="6"/>
        <v>313.15845749926052</v>
      </c>
      <c r="AV108" s="8">
        <f t="shared" si="7"/>
        <v>313.90143708777055</v>
      </c>
      <c r="AW108" s="8">
        <f t="shared" si="8"/>
        <v>319.53039780163323</v>
      </c>
      <c r="AY108" s="8">
        <v>104</v>
      </c>
      <c r="AZ108" s="8">
        <f t="shared" si="9"/>
        <v>1824.9</v>
      </c>
      <c r="BA108" s="8">
        <f t="shared" si="10"/>
        <v>1829.52</v>
      </c>
      <c r="BB108" s="8">
        <f t="shared" si="11"/>
        <v>1838.76</v>
      </c>
      <c r="BC108" s="8">
        <f t="shared" si="12"/>
        <v>1852.6200000000001</v>
      </c>
      <c r="BD108" s="8">
        <f t="shared" si="13"/>
        <v>1871.1000000000001</v>
      </c>
      <c r="BF108" s="8">
        <v>104</v>
      </c>
      <c r="BG108" s="8">
        <f t="shared" si="14"/>
        <v>0.15064808849528574</v>
      </c>
      <c r="BH108" s="8">
        <f t="shared" si="15"/>
        <v>0.84935191150471423</v>
      </c>
      <c r="BL108" s="8">
        <v>104</v>
      </c>
      <c r="BM108" s="10">
        <f>'[1]功能-战损相关'!H114</f>
        <v>0.17499999999999999</v>
      </c>
      <c r="BN108" s="10">
        <f>'[1]功能-战损相关'!I114</f>
        <v>0.17499999999999999</v>
      </c>
      <c r="BO108" s="10">
        <f>'[1]功能-战损相关'!J114</f>
        <v>0.17499999999999999</v>
      </c>
      <c r="BP108" s="10">
        <f>'[1]功能-战损相关'!K114</f>
        <v>0.17499999999999999</v>
      </c>
      <c r="BQ108" s="10">
        <f>'[1]功能-战损相关'!L114</f>
        <v>0.17499999999999999</v>
      </c>
      <c r="BR108" s="10">
        <f>'[1]功能-战损相关'!M114</f>
        <v>0.125</v>
      </c>
      <c r="BS108" s="10">
        <f>'[1]功能-战损相关'!N114</f>
        <v>0.125</v>
      </c>
      <c r="BT108" s="10">
        <f>'[1]功能-战损相关'!O114</f>
        <v>0.125</v>
      </c>
      <c r="BU108" s="10">
        <f>'[1]功能-战损相关'!P114</f>
        <v>0.125</v>
      </c>
      <c r="BV108" s="10">
        <f>'[1]功能-战损相关'!Q114</f>
        <v>0.125</v>
      </c>
      <c r="BX108" s="8">
        <v>104</v>
      </c>
      <c r="BY108" s="10">
        <f>求节点($BL$5:$BL$364,BM$5:BM$364,节奏总纲!R107)</f>
        <v>0.17499999999999999</v>
      </c>
      <c r="BZ108" s="10">
        <f>求节点($BL$5:$BL$364,BN$5:BN$364,节奏总纲!S107)</f>
        <v>0.17499999999999999</v>
      </c>
      <c r="CA108" s="10">
        <f>求节点($BL$5:$BL$364,BO$5:BO$364,节奏总纲!T107)</f>
        <v>0.17499999999999999</v>
      </c>
      <c r="CB108" s="10">
        <f>求节点($BL$5:$BL$364,BP$5:BP$364,节奏总纲!U107)</f>
        <v>0.17499999999999999</v>
      </c>
      <c r="CC108" s="10">
        <f>求节点($BL$5:$BL$364,BQ$5:BQ$364,节奏总纲!V107)</f>
        <v>0.17499999999999999</v>
      </c>
      <c r="CD108" s="10">
        <f>求节点($BL$5:$BL$364,BR$5:BR$364,节奏总纲!R107)</f>
        <v>0.125</v>
      </c>
      <c r="CE108" s="10">
        <f>求节点($BL$5:$BL$364,BS$5:BS$364,节奏总纲!S107)</f>
        <v>0.125</v>
      </c>
      <c r="CF108" s="10">
        <f>求节点($BL$5:$BL$364,BT$5:BT$364,节奏总纲!T107)</f>
        <v>0.125</v>
      </c>
      <c r="CG108" s="10">
        <f>求节点($BL$5:$BL$364,BU$5:BU$364,节奏总纲!U107)</f>
        <v>0.125</v>
      </c>
      <c r="CH108" s="10">
        <f>求节点($BL$5:$BL$364,BV$5:BV$364,节奏总纲!V107)</f>
        <v>0.125</v>
      </c>
      <c r="CV108" s="3">
        <f>[2]兵营招募!S142</f>
        <v>105</v>
      </c>
      <c r="CW108" s="3">
        <f>[2]兵营招募!U142</f>
        <v>32000</v>
      </c>
      <c r="DB108" s="3">
        <v>104</v>
      </c>
      <c r="DC108" s="3">
        <f>'[1]功能-实力'!BF108</f>
        <v>23917386</v>
      </c>
      <c r="DD108" s="3">
        <f>'[1]功能-实力'!BG108</f>
        <v>29583930</v>
      </c>
      <c r="DE108" s="3">
        <f>'[1]功能-实力'!BH108</f>
        <v>34329012</v>
      </c>
      <c r="DF108" s="3">
        <f>'[1]功能-实力'!BI108</f>
        <v>40732938</v>
      </c>
      <c r="DG108" s="3">
        <f>'[1]功能-实力'!BJ108</f>
        <v>42040824</v>
      </c>
    </row>
    <row r="109" spans="2:111" x14ac:dyDescent="0.2">
      <c r="B109" s="3">
        <v>105</v>
      </c>
      <c r="C109" s="3">
        <f>[1]服务器生态!W126</f>
        <v>191.850201</v>
      </c>
      <c r="D109" s="3">
        <f>[1]服务器生态!X126</f>
        <v>189.16605494368</v>
      </c>
      <c r="E109" s="3">
        <f>[1]服务器生态!Y126</f>
        <v>15.441680056320001</v>
      </c>
      <c r="F109" s="3">
        <f>[1]服务器生态!Z126</f>
        <v>2.7471840000000007</v>
      </c>
      <c r="G109" s="3">
        <f>[1]服务器生态!AA126</f>
        <v>0.79487999999999992</v>
      </c>
      <c r="H109" s="3">
        <f>[1]服务器生态!AC126</f>
        <v>0.47962550249999997</v>
      </c>
      <c r="I109" s="3">
        <f>[1]服务器生态!AD126</f>
        <v>0.47291513735919999</v>
      </c>
      <c r="J109" s="3">
        <f>[1]服务器生态!AE126</f>
        <v>3.8604200140800002E-2</v>
      </c>
      <c r="K109" s="3">
        <f>[1]服务器生态!AF126</f>
        <v>6.8679600000000019E-3</v>
      </c>
      <c r="L109" s="3">
        <f>[1]服务器生态!AG126</f>
        <v>1.9871999999999997E-3</v>
      </c>
      <c r="M109" s="3">
        <f>[3]基础信息!M108</f>
        <v>100</v>
      </c>
      <c r="Q109" s="3">
        <v>105</v>
      </c>
      <c r="R109" s="3">
        <f>[4]带兵数!D108</f>
        <v>8600.8713498260877</v>
      </c>
      <c r="S109" s="3">
        <f>[4]带兵数!E108</f>
        <v>8643.6952996213076</v>
      </c>
      <c r="T109" s="3">
        <f>[4]带兵数!F108</f>
        <v>8692.869497085283</v>
      </c>
      <c r="U109" s="3">
        <f>[4]带兵数!G108</f>
        <v>8742.2396624597877</v>
      </c>
      <c r="V109" s="3">
        <f>[4]带兵数!H108</f>
        <v>8797.7862645108053</v>
      </c>
      <c r="X109" s="3">
        <v>105</v>
      </c>
      <c r="Y109" s="3">
        <f>求节点(节奏总纲!D$4:D$163,R$5:R$164,$X109)*6</f>
        <v>36423.071544156599</v>
      </c>
      <c r="Z109" s="3">
        <f>求节点(节奏总纲!E$4:E$163,S$5:S$164,$X109)*6</f>
        <v>37569.616677713857</v>
      </c>
      <c r="AA109" s="3">
        <f>求节点(节奏总纲!F$4:F$163,T$5:T$164,$X109)*6</f>
        <v>39079.488463010792</v>
      </c>
      <c r="AB109" s="3">
        <f>求节点(节奏总纲!G$4:G$163,U$5:U$164,$X109)*6</f>
        <v>41252.881387425427</v>
      </c>
      <c r="AC109" s="3">
        <f>求节点(节奏总纲!H$4:H$163,V$5:V$164,$X109)*6</f>
        <v>45115.894510250415</v>
      </c>
      <c r="AG109" s="3">
        <v>105</v>
      </c>
      <c r="AH109" s="14">
        <v>1</v>
      </c>
      <c r="AI109" s="14">
        <v>1.263372841048723</v>
      </c>
      <c r="AJ109" s="14">
        <v>1.7311478255648574</v>
      </c>
      <c r="AK109" s="14">
        <v>2.8413319141591473</v>
      </c>
      <c r="AL109" s="14">
        <v>5.0777397787762011</v>
      </c>
      <c r="AM109" s="14">
        <f t="shared" si="1"/>
        <v>158.47712514397961</v>
      </c>
      <c r="AR109" s="8">
        <v>105</v>
      </c>
      <c r="AS109" s="8">
        <f t="shared" si="4"/>
        <v>310.67175353638828</v>
      </c>
      <c r="AT109" s="8">
        <f t="shared" si="5"/>
        <v>311.16777491502774</v>
      </c>
      <c r="AU109" s="8">
        <f t="shared" si="6"/>
        <v>313.15845749926052</v>
      </c>
      <c r="AV109" s="8">
        <f t="shared" si="7"/>
        <v>313.90143708777055</v>
      </c>
      <c r="AW109" s="8">
        <f t="shared" si="8"/>
        <v>319.53039780163323</v>
      </c>
      <c r="AY109" s="8">
        <v>105</v>
      </c>
      <c r="AZ109" s="8">
        <f t="shared" si="9"/>
        <v>1824.9</v>
      </c>
      <c r="BA109" s="8">
        <f t="shared" si="10"/>
        <v>1829.52</v>
      </c>
      <c r="BB109" s="8">
        <f t="shared" si="11"/>
        <v>1838.76</v>
      </c>
      <c r="BC109" s="8">
        <f t="shared" si="12"/>
        <v>1852.6200000000001</v>
      </c>
      <c r="BD109" s="8">
        <f t="shared" si="13"/>
        <v>1871.1000000000001</v>
      </c>
      <c r="BF109" s="8">
        <v>105</v>
      </c>
      <c r="BG109" s="8">
        <f t="shared" si="14"/>
        <v>0.15064808849528574</v>
      </c>
      <c r="BH109" s="8">
        <f t="shared" si="15"/>
        <v>0.84935191150471423</v>
      </c>
      <c r="BL109" s="8">
        <v>105</v>
      </c>
      <c r="BM109" s="10">
        <f>'[1]功能-战损相关'!H115</f>
        <v>0.17499999999999999</v>
      </c>
      <c r="BN109" s="10">
        <f>'[1]功能-战损相关'!I115</f>
        <v>0.17499999999999999</v>
      </c>
      <c r="BO109" s="10">
        <f>'[1]功能-战损相关'!J115</f>
        <v>0.17499999999999999</v>
      </c>
      <c r="BP109" s="10">
        <f>'[1]功能-战损相关'!K115</f>
        <v>0.17499999999999999</v>
      </c>
      <c r="BQ109" s="10">
        <f>'[1]功能-战损相关'!L115</f>
        <v>0.17499999999999999</v>
      </c>
      <c r="BR109" s="10">
        <f>'[1]功能-战损相关'!M115</f>
        <v>0.125</v>
      </c>
      <c r="BS109" s="10">
        <f>'[1]功能-战损相关'!N115</f>
        <v>0.125</v>
      </c>
      <c r="BT109" s="10">
        <f>'[1]功能-战损相关'!O115</f>
        <v>0.125</v>
      </c>
      <c r="BU109" s="10">
        <f>'[1]功能-战损相关'!P115</f>
        <v>0.125</v>
      </c>
      <c r="BV109" s="10">
        <f>'[1]功能-战损相关'!Q115</f>
        <v>0.125</v>
      </c>
      <c r="BX109" s="8">
        <v>105</v>
      </c>
      <c r="BY109" s="10">
        <f>求节点($BL$5:$BL$364,BM$5:BM$364,节奏总纲!R108)</f>
        <v>0.17499999999999999</v>
      </c>
      <c r="BZ109" s="10">
        <f>求节点($BL$5:$BL$364,BN$5:BN$364,节奏总纲!S108)</f>
        <v>0.17499999999999999</v>
      </c>
      <c r="CA109" s="10">
        <f>求节点($BL$5:$BL$364,BO$5:BO$364,节奏总纲!T108)</f>
        <v>0.17499999999999999</v>
      </c>
      <c r="CB109" s="10">
        <f>求节点($BL$5:$BL$364,BP$5:BP$364,节奏总纲!U108)</f>
        <v>0.17499999999999999</v>
      </c>
      <c r="CC109" s="10">
        <f>求节点($BL$5:$BL$364,BQ$5:BQ$364,节奏总纲!V108)</f>
        <v>0.17499999999999999</v>
      </c>
      <c r="CD109" s="10">
        <f>求节点($BL$5:$BL$364,BR$5:BR$364,节奏总纲!R108)</f>
        <v>0.125</v>
      </c>
      <c r="CE109" s="10">
        <f>求节点($BL$5:$BL$364,BS$5:BS$364,节奏总纲!S108)</f>
        <v>0.125</v>
      </c>
      <c r="CF109" s="10">
        <f>求节点($BL$5:$BL$364,BT$5:BT$364,节奏总纲!T108)</f>
        <v>0.125</v>
      </c>
      <c r="CG109" s="10">
        <f>求节点($BL$5:$BL$364,BU$5:BU$364,节奏总纲!U108)</f>
        <v>0.125</v>
      </c>
      <c r="CH109" s="10">
        <f>求节点($BL$5:$BL$364,BV$5:BV$364,节奏总纲!V108)</f>
        <v>0.125</v>
      </c>
      <c r="CV109" s="3">
        <f>[2]兵营招募!S143</f>
        <v>106</v>
      </c>
      <c r="CW109" s="3">
        <f>[2]兵营招募!U143</f>
        <v>32000</v>
      </c>
      <c r="DB109" s="3">
        <v>105</v>
      </c>
      <c r="DC109" s="3">
        <f>'[1]功能-实力'!BF109</f>
        <v>24738678</v>
      </c>
      <c r="DD109" s="3">
        <f>'[1]功能-实力'!BG109</f>
        <v>30513312</v>
      </c>
      <c r="DE109" s="3">
        <f>'[1]功能-实力'!BH109</f>
        <v>35502138</v>
      </c>
      <c r="DF109" s="3">
        <f>'[1]功能-实力'!BI109</f>
        <v>41774250</v>
      </c>
      <c r="DG109" s="3">
        <f>'[1]功能-实力'!BJ109</f>
        <v>43128846</v>
      </c>
    </row>
    <row r="110" spans="2:111" x14ac:dyDescent="0.2">
      <c r="B110" s="3">
        <v>106</v>
      </c>
      <c r="C110" s="3">
        <f>[1]服务器生态!W127</f>
        <v>190.25144932500001</v>
      </c>
      <c r="D110" s="3">
        <f>[1]服务器生态!X127</f>
        <v>187.58967115248268</v>
      </c>
      <c r="E110" s="3">
        <f>[1]服务器生态!Y127</f>
        <v>15.312999389184002</v>
      </c>
      <c r="F110" s="3">
        <f>[1]服务器生态!Z127</f>
        <v>2.7242908000000008</v>
      </c>
      <c r="G110" s="3">
        <f>[1]服务器生态!AA127</f>
        <v>0.78825599999999996</v>
      </c>
      <c r="H110" s="3">
        <f>[1]服务器生态!AC127</f>
        <v>0.47962550249999997</v>
      </c>
      <c r="I110" s="3">
        <f>[1]服务器生态!AD127</f>
        <v>0.47291513735919999</v>
      </c>
      <c r="J110" s="3">
        <f>[1]服务器生态!AE127</f>
        <v>3.8604200140800002E-2</v>
      </c>
      <c r="K110" s="3">
        <f>[1]服务器生态!AF127</f>
        <v>6.8679600000000019E-3</v>
      </c>
      <c r="L110" s="3">
        <f>[1]服务器生态!AG127</f>
        <v>1.9871999999999997E-3</v>
      </c>
      <c r="M110" s="3">
        <f>[3]基础信息!M109</f>
        <v>100</v>
      </c>
      <c r="Q110" s="3">
        <v>106</v>
      </c>
      <c r="R110" s="3">
        <f>[4]带兵数!D109</f>
        <v>8667.0364089495706</v>
      </c>
      <c r="S110" s="3">
        <f>[4]带兵数!E109</f>
        <v>8712.9826574193867</v>
      </c>
      <c r="T110" s="3">
        <f>[4]带兵数!F109</f>
        <v>8758.5837231091937</v>
      </c>
      <c r="U110" s="3">
        <f>[4]带兵数!G109</f>
        <v>8810.8243903139846</v>
      </c>
      <c r="V110" s="3">
        <f>[4]带兵数!H109</f>
        <v>8861.2079069363099</v>
      </c>
      <c r="X110" s="3">
        <v>106</v>
      </c>
      <c r="Y110" s="3">
        <f>求节点(节奏总纲!D$4:D$163,R$5:R$164,$X110)*6</f>
        <v>36476.730983015397</v>
      </c>
      <c r="Z110" s="3">
        <f>求节点(节奏总纲!E$4:E$163,S$5:S$164,$X110)*6</f>
        <v>37624.09249119398</v>
      </c>
      <c r="AA110" s="3">
        <f>求节点(节奏总纲!F$4:F$163,T$5:T$164,$X110)*6</f>
        <v>39134.361883892656</v>
      </c>
      <c r="AB110" s="3">
        <f>求节点(节奏总纲!G$4:G$163,U$5:U$164,$X110)*6</f>
        <v>41307.918505741938</v>
      </c>
      <c r="AC110" s="3">
        <f>求节点(节奏总纲!H$4:H$163,V$5:V$164,$X110)*6</f>
        <v>45171.796683975866</v>
      </c>
      <c r="AG110" s="3">
        <v>106</v>
      </c>
      <c r="AH110" s="14">
        <v>1</v>
      </c>
      <c r="AI110" s="14">
        <v>1.262988928149078</v>
      </c>
      <c r="AJ110" s="14">
        <v>1.7335939640916394</v>
      </c>
      <c r="AK110" s="14">
        <v>2.8387192873560214</v>
      </c>
      <c r="AL110" s="14">
        <v>5.0398951809251296</v>
      </c>
      <c r="AM110" s="14">
        <f t="shared" si="1"/>
        <v>158.44581135968198</v>
      </c>
      <c r="AR110" s="8">
        <v>106</v>
      </c>
      <c r="AS110" s="8">
        <f t="shared" si="4"/>
        <v>310.67175353638828</v>
      </c>
      <c r="AT110" s="8">
        <f t="shared" si="5"/>
        <v>311.16777491502774</v>
      </c>
      <c r="AU110" s="8">
        <f t="shared" si="6"/>
        <v>313.15845749926052</v>
      </c>
      <c r="AV110" s="8">
        <f t="shared" si="7"/>
        <v>313.90143708777055</v>
      </c>
      <c r="AW110" s="8">
        <f t="shared" si="8"/>
        <v>319.53039780163323</v>
      </c>
      <c r="AY110" s="8">
        <v>106</v>
      </c>
      <c r="AZ110" s="8">
        <f t="shared" si="9"/>
        <v>1824.9</v>
      </c>
      <c r="BA110" s="8">
        <f t="shared" si="10"/>
        <v>1829.52</v>
      </c>
      <c r="BB110" s="8">
        <f t="shared" si="11"/>
        <v>1838.76</v>
      </c>
      <c r="BC110" s="8">
        <f t="shared" si="12"/>
        <v>1852.6200000000001</v>
      </c>
      <c r="BD110" s="8">
        <f t="shared" si="13"/>
        <v>1871.1000000000001</v>
      </c>
      <c r="BF110" s="8">
        <v>106</v>
      </c>
      <c r="BG110" s="8">
        <f t="shared" si="14"/>
        <v>0.15064808849528574</v>
      </c>
      <c r="BH110" s="8">
        <f t="shared" si="15"/>
        <v>0.84935191150471423</v>
      </c>
      <c r="BL110" s="8">
        <v>106</v>
      </c>
      <c r="BM110" s="10">
        <f>'[1]功能-战损相关'!H116</f>
        <v>0.17499999999999999</v>
      </c>
      <c r="BN110" s="10">
        <f>'[1]功能-战损相关'!I116</f>
        <v>0.17499999999999999</v>
      </c>
      <c r="BO110" s="10">
        <f>'[1]功能-战损相关'!J116</f>
        <v>0.17499999999999999</v>
      </c>
      <c r="BP110" s="10">
        <f>'[1]功能-战损相关'!K116</f>
        <v>0.17499999999999999</v>
      </c>
      <c r="BQ110" s="10">
        <f>'[1]功能-战损相关'!L116</f>
        <v>0.17499999999999999</v>
      </c>
      <c r="BR110" s="10">
        <f>'[1]功能-战损相关'!M116</f>
        <v>0.125</v>
      </c>
      <c r="BS110" s="10">
        <f>'[1]功能-战损相关'!N116</f>
        <v>0.125</v>
      </c>
      <c r="BT110" s="10">
        <f>'[1]功能-战损相关'!O116</f>
        <v>0.125</v>
      </c>
      <c r="BU110" s="10">
        <f>'[1]功能-战损相关'!P116</f>
        <v>0.125</v>
      </c>
      <c r="BV110" s="10">
        <f>'[1]功能-战损相关'!Q116</f>
        <v>0.125</v>
      </c>
      <c r="BX110" s="8">
        <v>106</v>
      </c>
      <c r="BY110" s="10">
        <f>求节点($BL$5:$BL$364,BM$5:BM$364,节奏总纲!R109)</f>
        <v>0.17499999999999999</v>
      </c>
      <c r="BZ110" s="10">
        <f>求节点($BL$5:$BL$364,BN$5:BN$364,节奏总纲!S109)</f>
        <v>0.17499999999999999</v>
      </c>
      <c r="CA110" s="10">
        <f>求节点($BL$5:$BL$364,BO$5:BO$364,节奏总纲!T109)</f>
        <v>0.17499999999999999</v>
      </c>
      <c r="CB110" s="10">
        <f>求节点($BL$5:$BL$364,BP$5:BP$364,节奏总纲!U109)</f>
        <v>0.17499999999999999</v>
      </c>
      <c r="CC110" s="10">
        <f>求节点($BL$5:$BL$364,BQ$5:BQ$364,节奏总纲!V109)</f>
        <v>0.17499999999999999</v>
      </c>
      <c r="CD110" s="10">
        <f>求节点($BL$5:$BL$364,BR$5:BR$364,节奏总纲!R109)</f>
        <v>0.125</v>
      </c>
      <c r="CE110" s="10">
        <f>求节点($BL$5:$BL$364,BS$5:BS$364,节奏总纲!S109)</f>
        <v>0.125</v>
      </c>
      <c r="CF110" s="10">
        <f>求节点($BL$5:$BL$364,BT$5:BT$364,节奏总纲!T109)</f>
        <v>0.125</v>
      </c>
      <c r="CG110" s="10">
        <f>求节点($BL$5:$BL$364,BU$5:BU$364,节奏总纲!U109)</f>
        <v>0.125</v>
      </c>
      <c r="CH110" s="10">
        <f>求节点($BL$5:$BL$364,BV$5:BV$364,节奏总纲!V109)</f>
        <v>0.125</v>
      </c>
      <c r="CV110" s="3">
        <f>[2]兵营招募!S144</f>
        <v>107</v>
      </c>
      <c r="CW110" s="3">
        <f>[2]兵营招募!U144</f>
        <v>32000</v>
      </c>
      <c r="DB110" s="3">
        <v>106</v>
      </c>
      <c r="DC110" s="3">
        <f>'[1]功能-实力'!BF110</f>
        <v>25578666</v>
      </c>
      <c r="DD110" s="3">
        <f>'[1]功能-实力'!BG110</f>
        <v>31501242</v>
      </c>
      <c r="DE110" s="3">
        <f>'[1]功能-实力'!BH110</f>
        <v>36578010</v>
      </c>
      <c r="DF110" s="3">
        <f>'[1]功能-实力'!BI110</f>
        <v>42872874</v>
      </c>
      <c r="DG110" s="3">
        <f>'[1]功能-实力'!BJ110</f>
        <v>44138472</v>
      </c>
    </row>
    <row r="111" spans="2:111" x14ac:dyDescent="0.2">
      <c r="B111" s="3">
        <v>107</v>
      </c>
      <c r="C111" s="3">
        <f>[1]服务器生态!W128</f>
        <v>188.65269764999996</v>
      </c>
      <c r="D111" s="3">
        <f>[1]服务器生态!X128</f>
        <v>186.01328736128531</v>
      </c>
      <c r="E111" s="3">
        <f>[1]服务器生态!Y128</f>
        <v>15.184318722047999</v>
      </c>
      <c r="F111" s="3">
        <f>[1]服务器生态!Z128</f>
        <v>2.7013976000000008</v>
      </c>
      <c r="G111" s="3">
        <f>[1]服务器生态!AA128</f>
        <v>0.78163199999999988</v>
      </c>
      <c r="H111" s="3">
        <f>[1]服务器生态!AC128</f>
        <v>0.47962550249999997</v>
      </c>
      <c r="I111" s="3">
        <f>[1]服务器生态!AD128</f>
        <v>0.47291513735919999</v>
      </c>
      <c r="J111" s="3">
        <f>[1]服务器生态!AE128</f>
        <v>3.8604200140800002E-2</v>
      </c>
      <c r="K111" s="3">
        <f>[1]服务器生态!AF128</f>
        <v>6.8679600000000019E-3</v>
      </c>
      <c r="L111" s="3">
        <f>[1]服务器生态!AG128</f>
        <v>1.9871999999999997E-3</v>
      </c>
      <c r="M111" s="3">
        <f>[3]基础信息!M110</f>
        <v>100</v>
      </c>
      <c r="Q111" s="3">
        <v>107</v>
      </c>
      <c r="R111" s="3">
        <f>[4]带兵数!D110</f>
        <v>8735.6278080669254</v>
      </c>
      <c r="S111" s="3">
        <f>[4]带兵数!E110</f>
        <v>8778.2847825450335</v>
      </c>
      <c r="T111" s="3">
        <f>[4]带兵数!F110</f>
        <v>8827.7987660046656</v>
      </c>
      <c r="U111" s="3">
        <f>[4]带兵数!G110</f>
        <v>8873.6970459928525</v>
      </c>
      <c r="V111" s="3">
        <f>[4]带兵数!H110</f>
        <v>8927.0102918190023</v>
      </c>
      <c r="X111" s="3">
        <v>107</v>
      </c>
      <c r="Y111" s="3">
        <f>求节点(节奏总纲!D$4:D$163,R$5:R$164,$X111)*6</f>
        <v>36530.390421874195</v>
      </c>
      <c r="Z111" s="3">
        <f>求节点(节奏总纲!E$4:E$163,S$5:S$164,$X111)*6</f>
        <v>37678.568304674096</v>
      </c>
      <c r="AA111" s="3">
        <f>求节点(节奏总纲!F$4:F$163,T$5:T$164,$X111)*6</f>
        <v>39189.235304774527</v>
      </c>
      <c r="AB111" s="3">
        <f>求节点(节奏总纲!G$4:G$163,U$5:U$164,$X111)*6</f>
        <v>41362.95562405845</v>
      </c>
      <c r="AC111" s="3">
        <f>求节点(节奏总纲!H$4:H$163,V$5:V$164,$X111)*6</f>
        <v>45227.698857701311</v>
      </c>
      <c r="AG111" s="3">
        <v>107</v>
      </c>
      <c r="AH111" s="14">
        <v>1</v>
      </c>
      <c r="AI111" s="14">
        <v>1.262612745199498</v>
      </c>
      <c r="AJ111" s="14">
        <v>1.7359908504868065</v>
      </c>
      <c r="AK111" s="14">
        <v>2.8361592648669047</v>
      </c>
      <c r="AL111" s="14">
        <v>5.0028125706286879</v>
      </c>
      <c r="AM111" s="14">
        <f t="shared" si="1"/>
        <v>158.4151280673245</v>
      </c>
      <c r="AR111" s="8">
        <v>107</v>
      </c>
      <c r="AS111" s="8">
        <f t="shared" si="4"/>
        <v>310.67175353638828</v>
      </c>
      <c r="AT111" s="8">
        <f t="shared" si="5"/>
        <v>311.16777491502774</v>
      </c>
      <c r="AU111" s="8">
        <f t="shared" si="6"/>
        <v>313.15845749926052</v>
      </c>
      <c r="AV111" s="8">
        <f t="shared" si="7"/>
        <v>313.90143708777055</v>
      </c>
      <c r="AW111" s="8">
        <f t="shared" si="8"/>
        <v>319.53039780163323</v>
      </c>
      <c r="AY111" s="8">
        <v>107</v>
      </c>
      <c r="AZ111" s="8">
        <f t="shared" si="9"/>
        <v>1824.9</v>
      </c>
      <c r="BA111" s="8">
        <f t="shared" si="10"/>
        <v>1829.52</v>
      </c>
      <c r="BB111" s="8">
        <f t="shared" si="11"/>
        <v>1838.76</v>
      </c>
      <c r="BC111" s="8">
        <f t="shared" si="12"/>
        <v>1852.6200000000001</v>
      </c>
      <c r="BD111" s="8">
        <f t="shared" si="13"/>
        <v>1871.1000000000001</v>
      </c>
      <c r="BF111" s="8">
        <v>107</v>
      </c>
      <c r="BG111" s="8">
        <f t="shared" si="14"/>
        <v>0.15064808849528574</v>
      </c>
      <c r="BH111" s="8">
        <f t="shared" si="15"/>
        <v>0.84935191150471423</v>
      </c>
      <c r="BL111" s="8">
        <v>107</v>
      </c>
      <c r="BM111" s="10">
        <f>'[1]功能-战损相关'!H117</f>
        <v>0.17499999999999999</v>
      </c>
      <c r="BN111" s="10">
        <f>'[1]功能-战损相关'!I117</f>
        <v>0.17499999999999999</v>
      </c>
      <c r="BO111" s="10">
        <f>'[1]功能-战损相关'!J117</f>
        <v>0.17499999999999999</v>
      </c>
      <c r="BP111" s="10">
        <f>'[1]功能-战损相关'!K117</f>
        <v>0.17499999999999999</v>
      </c>
      <c r="BQ111" s="10">
        <f>'[1]功能-战损相关'!L117</f>
        <v>0.17499999999999999</v>
      </c>
      <c r="BR111" s="10">
        <f>'[1]功能-战损相关'!M117</f>
        <v>0.125</v>
      </c>
      <c r="BS111" s="10">
        <f>'[1]功能-战损相关'!N117</f>
        <v>0.125</v>
      </c>
      <c r="BT111" s="10">
        <f>'[1]功能-战损相关'!O117</f>
        <v>0.125</v>
      </c>
      <c r="BU111" s="10">
        <f>'[1]功能-战损相关'!P117</f>
        <v>0.125</v>
      </c>
      <c r="BV111" s="10">
        <f>'[1]功能-战损相关'!Q117</f>
        <v>0.125</v>
      </c>
      <c r="BX111" s="8">
        <v>107</v>
      </c>
      <c r="BY111" s="10">
        <f>求节点($BL$5:$BL$364,BM$5:BM$364,节奏总纲!R110)</f>
        <v>0.17499999999999999</v>
      </c>
      <c r="BZ111" s="10">
        <f>求节点($BL$5:$BL$364,BN$5:BN$364,节奏总纲!S110)</f>
        <v>0.17499999999999999</v>
      </c>
      <c r="CA111" s="10">
        <f>求节点($BL$5:$BL$364,BO$5:BO$364,节奏总纲!T110)</f>
        <v>0.17499999999999999</v>
      </c>
      <c r="CB111" s="10">
        <f>求节点($BL$5:$BL$364,BP$5:BP$364,节奏总纲!U110)</f>
        <v>0.17499999999999999</v>
      </c>
      <c r="CC111" s="10">
        <f>求节点($BL$5:$BL$364,BQ$5:BQ$364,节奏总纲!V110)</f>
        <v>0.17499999999999999</v>
      </c>
      <c r="CD111" s="10">
        <f>求节点($BL$5:$BL$364,BR$5:BR$364,节奏总纲!R110)</f>
        <v>0.125</v>
      </c>
      <c r="CE111" s="10">
        <f>求节点($BL$5:$BL$364,BS$5:BS$364,节奏总纲!S110)</f>
        <v>0.125</v>
      </c>
      <c r="CF111" s="10">
        <f>求节点($BL$5:$BL$364,BT$5:BT$364,节奏总纲!T110)</f>
        <v>0.125</v>
      </c>
      <c r="CG111" s="10">
        <f>求节点($BL$5:$BL$364,BU$5:BU$364,节奏总纲!U110)</f>
        <v>0.125</v>
      </c>
      <c r="CH111" s="10">
        <f>求节点($BL$5:$BL$364,BV$5:BV$364,节奏总纲!V110)</f>
        <v>0.125</v>
      </c>
      <c r="CV111" s="3">
        <f>[2]兵营招募!S145</f>
        <v>108</v>
      </c>
      <c r="CW111" s="3">
        <f>[2]兵营招募!U145</f>
        <v>32000</v>
      </c>
      <c r="DB111" s="3">
        <v>107</v>
      </c>
      <c r="DC111" s="3">
        <f>'[1]功能-实力'!BF111</f>
        <v>26451780</v>
      </c>
      <c r="DD111" s="3">
        <f>'[1]功能-实力'!BG111</f>
        <v>32504616</v>
      </c>
      <c r="DE111" s="3">
        <f>'[1]功能-实力'!BH111</f>
        <v>37603110</v>
      </c>
      <c r="DF111" s="3">
        <f>'[1]功能-实力'!BI111</f>
        <v>43931376</v>
      </c>
      <c r="DG111" s="3">
        <f>'[1]功能-实力'!BJ111</f>
        <v>45140322</v>
      </c>
    </row>
    <row r="112" spans="2:111" x14ac:dyDescent="0.2">
      <c r="B112" s="3">
        <v>108</v>
      </c>
      <c r="C112" s="3">
        <f>[1]服务器生态!W129</f>
        <v>187.05394597499998</v>
      </c>
      <c r="D112" s="3">
        <f>[1]服务器生态!X129</f>
        <v>184.43690357008799</v>
      </c>
      <c r="E112" s="3">
        <f>[1]服务器生态!Y129</f>
        <v>15.055638054912</v>
      </c>
      <c r="F112" s="3">
        <f>[1]服务器生态!Z129</f>
        <v>2.6785044000000009</v>
      </c>
      <c r="G112" s="3">
        <f>[1]服务器生态!AA129</f>
        <v>0.77500799999999992</v>
      </c>
      <c r="H112" s="3">
        <f>[1]服务器生态!AC129</f>
        <v>0.47962550249999997</v>
      </c>
      <c r="I112" s="3">
        <f>[1]服务器生态!AD129</f>
        <v>0.47291513735919999</v>
      </c>
      <c r="J112" s="3">
        <f>[1]服务器生态!AE129</f>
        <v>3.8604200140800002E-2</v>
      </c>
      <c r="K112" s="3">
        <f>[1]服务器生态!AF129</f>
        <v>6.8679600000000019E-3</v>
      </c>
      <c r="L112" s="3">
        <f>[1]服务器生态!AG129</f>
        <v>1.9871999999999997E-3</v>
      </c>
      <c r="M112" s="3">
        <f>[3]基础信息!M111</f>
        <v>100</v>
      </c>
      <c r="Q112" s="3">
        <v>108</v>
      </c>
      <c r="R112" s="3">
        <f>[4]带兵数!D111</f>
        <v>8801.4368600997659</v>
      </c>
      <c r="S112" s="3">
        <f>[4]带兵数!E111</f>
        <v>8847.1573149325686</v>
      </c>
      <c r="T112" s="3">
        <f>[4]带兵数!F111</f>
        <v>8890.3392312856377</v>
      </c>
      <c r="U112" s="3">
        <f>[4]带兵数!G111</f>
        <v>8939.7540390571448</v>
      </c>
      <c r="V112" s="3">
        <f>[4]带兵数!H111</f>
        <v>8991.663449571719</v>
      </c>
      <c r="X112" s="3">
        <v>108</v>
      </c>
      <c r="Y112" s="3">
        <f>求节点(节奏总纲!D$4:D$163,R$5:R$164,$X112)*6</f>
        <v>36584.049860732986</v>
      </c>
      <c r="Z112" s="3">
        <f>求节点(节奏总纲!E$4:E$163,S$5:S$164,$X112)*6</f>
        <v>37733.044118154219</v>
      </c>
      <c r="AA112" s="3">
        <f>求节点(节奏总纲!F$4:F$163,T$5:T$164,$X112)*6</f>
        <v>39244.108725656391</v>
      </c>
      <c r="AB112" s="3">
        <f>求节点(节奏总纲!G$4:G$163,U$5:U$164,$X112)*6</f>
        <v>41416.459434748598</v>
      </c>
      <c r="AC112" s="3">
        <f>求节点(节奏总纲!H$4:H$163,V$5:V$164,$X112)*6</f>
        <v>45283.601031426755</v>
      </c>
      <c r="AG112" s="3">
        <v>108</v>
      </c>
      <c r="AH112" s="14">
        <v>1</v>
      </c>
      <c r="AI112" s="14">
        <v>1.2622440610671664</v>
      </c>
      <c r="AJ112" s="14">
        <v>1.7380226808311827</v>
      </c>
      <c r="AK112" s="14">
        <v>2.8336502737730704</v>
      </c>
      <c r="AL112" s="14">
        <v>4.9664691637385356</v>
      </c>
      <c r="AM112" s="14">
        <f t="shared" si="1"/>
        <v>158.37954472030941</v>
      </c>
      <c r="AR112" s="8">
        <v>108</v>
      </c>
      <c r="AS112" s="8">
        <f t="shared" si="4"/>
        <v>310.67175353638828</v>
      </c>
      <c r="AT112" s="8">
        <f t="shared" si="5"/>
        <v>311.16777491502774</v>
      </c>
      <c r="AU112" s="8">
        <f t="shared" si="6"/>
        <v>313.15845749926052</v>
      </c>
      <c r="AV112" s="8">
        <f t="shared" si="7"/>
        <v>313.90143708777055</v>
      </c>
      <c r="AW112" s="8">
        <f t="shared" si="8"/>
        <v>319.53039780163323</v>
      </c>
      <c r="AY112" s="8">
        <v>108</v>
      </c>
      <c r="AZ112" s="8">
        <f t="shared" si="9"/>
        <v>1824.9</v>
      </c>
      <c r="BA112" s="8">
        <f t="shared" si="10"/>
        <v>1829.52</v>
      </c>
      <c r="BB112" s="8">
        <f t="shared" si="11"/>
        <v>1838.76</v>
      </c>
      <c r="BC112" s="8">
        <f t="shared" si="12"/>
        <v>1852.6200000000001</v>
      </c>
      <c r="BD112" s="8">
        <f t="shared" si="13"/>
        <v>1871.1000000000001</v>
      </c>
      <c r="BF112" s="8">
        <v>108</v>
      </c>
      <c r="BG112" s="8">
        <f t="shared" si="14"/>
        <v>0.15064808849528574</v>
      </c>
      <c r="BH112" s="8">
        <f t="shared" si="15"/>
        <v>0.84935191150471423</v>
      </c>
      <c r="BL112" s="8">
        <v>108</v>
      </c>
      <c r="BM112" s="10">
        <f>'[1]功能-战损相关'!H118</f>
        <v>0.17499999999999999</v>
      </c>
      <c r="BN112" s="10">
        <f>'[1]功能-战损相关'!I118</f>
        <v>0.17499999999999999</v>
      </c>
      <c r="BO112" s="10">
        <f>'[1]功能-战损相关'!J118</f>
        <v>0.17499999999999999</v>
      </c>
      <c r="BP112" s="10">
        <f>'[1]功能-战损相关'!K118</f>
        <v>0.17499999999999999</v>
      </c>
      <c r="BQ112" s="10">
        <f>'[1]功能-战损相关'!L118</f>
        <v>0.17499999999999999</v>
      </c>
      <c r="BR112" s="10">
        <f>'[1]功能-战损相关'!M118</f>
        <v>0.125</v>
      </c>
      <c r="BS112" s="10">
        <f>'[1]功能-战损相关'!N118</f>
        <v>0.125</v>
      </c>
      <c r="BT112" s="10">
        <f>'[1]功能-战损相关'!O118</f>
        <v>0.125</v>
      </c>
      <c r="BU112" s="10">
        <f>'[1]功能-战损相关'!P118</f>
        <v>0.125</v>
      </c>
      <c r="BV112" s="10">
        <f>'[1]功能-战损相关'!Q118</f>
        <v>0.125</v>
      </c>
      <c r="BX112" s="8">
        <v>108</v>
      </c>
      <c r="BY112" s="10">
        <f>求节点($BL$5:$BL$364,BM$5:BM$364,节奏总纲!R111)</f>
        <v>0.17499999999999999</v>
      </c>
      <c r="BZ112" s="10">
        <f>求节点($BL$5:$BL$364,BN$5:BN$364,节奏总纲!S111)</f>
        <v>0.17499999999999999</v>
      </c>
      <c r="CA112" s="10">
        <f>求节点($BL$5:$BL$364,BO$5:BO$364,节奏总纲!T111)</f>
        <v>0.17499999999999999</v>
      </c>
      <c r="CB112" s="10">
        <f>求节点($BL$5:$BL$364,BP$5:BP$364,节奏总纲!U111)</f>
        <v>0.17499999999999999</v>
      </c>
      <c r="CC112" s="10">
        <f>求节点($BL$5:$BL$364,BQ$5:BQ$364,节奏总纲!V111)</f>
        <v>0.17499999999999999</v>
      </c>
      <c r="CD112" s="10">
        <f>求节点($BL$5:$BL$364,BR$5:BR$364,节奏总纲!R111)</f>
        <v>0.125</v>
      </c>
      <c r="CE112" s="10">
        <f>求节点($BL$5:$BL$364,BS$5:BS$364,节奏总纲!S111)</f>
        <v>0.125</v>
      </c>
      <c r="CF112" s="10">
        <f>求节点($BL$5:$BL$364,BT$5:BT$364,节奏总纲!T111)</f>
        <v>0.125</v>
      </c>
      <c r="CG112" s="10">
        <f>求节点($BL$5:$BL$364,BU$5:BU$364,节奏总纲!U111)</f>
        <v>0.125</v>
      </c>
      <c r="CH112" s="10">
        <f>求节点($BL$5:$BL$364,BV$5:BV$364,节奏总纲!V111)</f>
        <v>0.125</v>
      </c>
      <c r="CV112" s="3">
        <f>[2]兵营招募!S146</f>
        <v>109</v>
      </c>
      <c r="CW112" s="3">
        <f>[2]兵营招募!U146</f>
        <v>32000</v>
      </c>
      <c r="DB112" s="3">
        <v>108</v>
      </c>
      <c r="DC112" s="3">
        <f>'[1]功能-实力'!BF112</f>
        <v>27282672</v>
      </c>
      <c r="DD112" s="3">
        <f>'[1]功能-实力'!BG112</f>
        <v>33532422</v>
      </c>
      <c r="DE112" s="3">
        <f>'[1]功能-实力'!BH112</f>
        <v>38595042</v>
      </c>
      <c r="DF112" s="3">
        <f>'[1]功能-实力'!BI112</f>
        <v>44928306</v>
      </c>
      <c r="DG112" s="3">
        <f>'[1]功能-实力'!BJ112</f>
        <v>46143978</v>
      </c>
    </row>
    <row r="113" spans="2:111" x14ac:dyDescent="0.2">
      <c r="B113" s="3">
        <v>109</v>
      </c>
      <c r="C113" s="3">
        <f>[1]服务器生态!W130</f>
        <v>185.45519429999999</v>
      </c>
      <c r="D113" s="3">
        <f>[1]服务器生态!X130</f>
        <v>182.86051977889068</v>
      </c>
      <c r="E113" s="3">
        <f>[1]服务器生态!Y130</f>
        <v>14.926957387776001</v>
      </c>
      <c r="F113" s="3">
        <f>[1]服务器生态!Z130</f>
        <v>2.6556112000000009</v>
      </c>
      <c r="G113" s="3">
        <f>[1]服务器生态!AA130</f>
        <v>0.76838399999999996</v>
      </c>
      <c r="H113" s="3">
        <f>[1]服务器生态!AC130</f>
        <v>0.47962550249999997</v>
      </c>
      <c r="I113" s="3">
        <f>[1]服务器生态!AD130</f>
        <v>0.47291513735919999</v>
      </c>
      <c r="J113" s="3">
        <f>[1]服务器生态!AE130</f>
        <v>3.8604200140800002E-2</v>
      </c>
      <c r="K113" s="3">
        <f>[1]服务器生态!AF130</f>
        <v>6.8679600000000019E-3</v>
      </c>
      <c r="L113" s="3">
        <f>[1]服务器生态!AG130</f>
        <v>1.9871999999999997E-3</v>
      </c>
      <c r="M113" s="3">
        <f>[3]基础信息!M112</f>
        <v>100</v>
      </c>
      <c r="Q113" s="3">
        <v>109</v>
      </c>
      <c r="R113" s="3">
        <f>[4]带兵数!D112</f>
        <v>8870.4611321594093</v>
      </c>
      <c r="S113" s="3">
        <f>[4]带兵数!E112</f>
        <v>8910.5793781313932</v>
      </c>
      <c r="T113" s="3">
        <f>[4]带兵数!F112</f>
        <v>8956.4476422637272</v>
      </c>
      <c r="U113" s="3">
        <f>[4]带兵数!G112</f>
        <v>9004.1855520531826</v>
      </c>
      <c r="V113" s="3">
        <f>[4]带兵数!H112</f>
        <v>9059.5591141330733</v>
      </c>
      <c r="X113" s="3">
        <v>109</v>
      </c>
      <c r="Y113" s="3">
        <f>求节点(节奏总纲!D$4:D$163,R$5:R$164,$X113)*6</f>
        <v>36637.709299591785</v>
      </c>
      <c r="Z113" s="3">
        <f>求节点(节奏总纲!E$4:E$163,S$5:S$164,$X113)*6</f>
        <v>37787.519931634335</v>
      </c>
      <c r="AA113" s="3">
        <f>求节点(节奏总纲!F$4:F$163,T$5:T$164,$X113)*6</f>
        <v>39298.982146538263</v>
      </c>
      <c r="AB113" s="3">
        <f>求节点(节奏总纲!G$4:G$163,U$5:U$164,$X113)*6</f>
        <v>41468.849285848541</v>
      </c>
      <c r="AC113" s="3">
        <f>求节点(节奏总纲!H$4:H$163,V$5:V$164,$X113)*6</f>
        <v>45339.44638485169</v>
      </c>
      <c r="AG113" s="3">
        <v>109</v>
      </c>
      <c r="AH113" s="14">
        <v>1</v>
      </c>
      <c r="AI113" s="14">
        <v>1.2622374108983392</v>
      </c>
      <c r="AJ113" s="14">
        <v>1.7391585449796074</v>
      </c>
      <c r="AK113" s="14">
        <v>2.8311908032459492</v>
      </c>
      <c r="AL113" s="14">
        <v>4.9308430754988697</v>
      </c>
      <c r="AM113" s="14">
        <f t="shared" si="1"/>
        <v>158.35496122872144</v>
      </c>
      <c r="AR113" s="8">
        <v>109</v>
      </c>
      <c r="AS113" s="8">
        <f t="shared" si="4"/>
        <v>310.67175353638828</v>
      </c>
      <c r="AT113" s="8">
        <f t="shared" si="5"/>
        <v>311.16777491502774</v>
      </c>
      <c r="AU113" s="8">
        <f t="shared" si="6"/>
        <v>313.15845749926052</v>
      </c>
      <c r="AV113" s="8">
        <f t="shared" si="7"/>
        <v>313.90143708777055</v>
      </c>
      <c r="AW113" s="8">
        <f t="shared" si="8"/>
        <v>319.53039780163323</v>
      </c>
      <c r="AY113" s="8">
        <v>109</v>
      </c>
      <c r="AZ113" s="8">
        <f t="shared" si="9"/>
        <v>1824.9</v>
      </c>
      <c r="BA113" s="8">
        <f t="shared" si="10"/>
        <v>1829.52</v>
      </c>
      <c r="BB113" s="8">
        <f t="shared" si="11"/>
        <v>1838.76</v>
      </c>
      <c r="BC113" s="8">
        <f t="shared" si="12"/>
        <v>1852.6200000000001</v>
      </c>
      <c r="BD113" s="8">
        <f t="shared" si="13"/>
        <v>1871.1000000000001</v>
      </c>
      <c r="BF113" s="8">
        <v>109</v>
      </c>
      <c r="BG113" s="8">
        <f t="shared" si="14"/>
        <v>0.15064808849528574</v>
      </c>
      <c r="BH113" s="8">
        <f t="shared" si="15"/>
        <v>0.84935191150471423</v>
      </c>
      <c r="BL113" s="8">
        <v>109</v>
      </c>
      <c r="BM113" s="10">
        <f>'[1]功能-战损相关'!H119</f>
        <v>0.17499999999999999</v>
      </c>
      <c r="BN113" s="10">
        <f>'[1]功能-战损相关'!I119</f>
        <v>0.17499999999999999</v>
      </c>
      <c r="BO113" s="10">
        <f>'[1]功能-战损相关'!J119</f>
        <v>0.17499999999999999</v>
      </c>
      <c r="BP113" s="10">
        <f>'[1]功能-战损相关'!K119</f>
        <v>0.17499999999999999</v>
      </c>
      <c r="BQ113" s="10">
        <f>'[1]功能-战损相关'!L119</f>
        <v>0.17499999999999999</v>
      </c>
      <c r="BR113" s="10">
        <f>'[1]功能-战损相关'!M119</f>
        <v>0.125</v>
      </c>
      <c r="BS113" s="10">
        <f>'[1]功能-战损相关'!N119</f>
        <v>0.125</v>
      </c>
      <c r="BT113" s="10">
        <f>'[1]功能-战损相关'!O119</f>
        <v>0.125</v>
      </c>
      <c r="BU113" s="10">
        <f>'[1]功能-战损相关'!P119</f>
        <v>0.125</v>
      </c>
      <c r="BV113" s="10">
        <f>'[1]功能-战损相关'!Q119</f>
        <v>0.125</v>
      </c>
      <c r="BX113" s="8">
        <v>109</v>
      </c>
      <c r="BY113" s="10">
        <f>求节点($BL$5:$BL$364,BM$5:BM$364,节奏总纲!R112)</f>
        <v>0.17499999999999999</v>
      </c>
      <c r="BZ113" s="10">
        <f>求节点($BL$5:$BL$364,BN$5:BN$364,节奏总纲!S112)</f>
        <v>0.17499999999999999</v>
      </c>
      <c r="CA113" s="10">
        <f>求节点($BL$5:$BL$364,BO$5:BO$364,节奏总纲!T112)</f>
        <v>0.17499999999999999</v>
      </c>
      <c r="CB113" s="10">
        <f>求节点($BL$5:$BL$364,BP$5:BP$364,节奏总纲!U112)</f>
        <v>0.17499999999999999</v>
      </c>
      <c r="CC113" s="10">
        <f>求节点($BL$5:$BL$364,BQ$5:BQ$364,节奏总纲!V112)</f>
        <v>0.17499999999999999</v>
      </c>
      <c r="CD113" s="10">
        <f>求节点($BL$5:$BL$364,BR$5:BR$364,节奏总纲!R112)</f>
        <v>0.125</v>
      </c>
      <c r="CE113" s="10">
        <f>求节点($BL$5:$BL$364,BS$5:BS$364,节奏总纲!S112)</f>
        <v>0.125</v>
      </c>
      <c r="CF113" s="10">
        <f>求节点($BL$5:$BL$364,BT$5:BT$364,节奏总纲!T112)</f>
        <v>0.125</v>
      </c>
      <c r="CG113" s="10">
        <f>求节点($BL$5:$BL$364,BU$5:BU$364,节奏总纲!U112)</f>
        <v>0.125</v>
      </c>
      <c r="CH113" s="10">
        <f>求节点($BL$5:$BL$364,BV$5:BV$364,节奏总纲!V112)</f>
        <v>0.125</v>
      </c>
      <c r="CV113" s="3">
        <f>[2]兵营招募!S147</f>
        <v>110</v>
      </c>
      <c r="CW113" s="3">
        <f>[2]兵营招募!U147</f>
        <v>32000</v>
      </c>
      <c r="DB113" s="3">
        <v>109</v>
      </c>
      <c r="DC113" s="3">
        <f>'[1]功能-实力'!BF113</f>
        <v>28088160</v>
      </c>
      <c r="DD113" s="3">
        <f>'[1]功能-实力'!BG113</f>
        <v>34560978</v>
      </c>
      <c r="DE113" s="3">
        <f>'[1]功能-实力'!BH113</f>
        <v>39619176</v>
      </c>
      <c r="DF113" s="3">
        <f>'[1]功能-实力'!BI113</f>
        <v>45934956</v>
      </c>
      <c r="DG113" s="3">
        <f>'[1]功能-实力'!BJ113</f>
        <v>47174412</v>
      </c>
    </row>
    <row r="114" spans="2:111" x14ac:dyDescent="0.2">
      <c r="B114" s="3">
        <v>110</v>
      </c>
      <c r="C114" s="3">
        <f>[1]服务器生态!W131</f>
        <v>183.856442625</v>
      </c>
      <c r="D114" s="3">
        <f>[1]服务器生态!X131</f>
        <v>181.28413598769336</v>
      </c>
      <c r="E114" s="3">
        <f>[1]服务器生态!Y131</f>
        <v>14.798276720640002</v>
      </c>
      <c r="F114" s="3">
        <f>[1]服务器生态!Z131</f>
        <v>2.632718000000001</v>
      </c>
      <c r="G114" s="3">
        <f>[1]服务器生态!AA131</f>
        <v>0.76175999999999999</v>
      </c>
      <c r="H114" s="3">
        <f>[1]服务器生态!AC131</f>
        <v>0.47962550249999997</v>
      </c>
      <c r="I114" s="3">
        <f>[1]服务器生态!AD131</f>
        <v>0.47291513735919999</v>
      </c>
      <c r="J114" s="3">
        <f>[1]服务器生态!AE131</f>
        <v>3.8604200140800002E-2</v>
      </c>
      <c r="K114" s="3">
        <f>[1]服务器生态!AF131</f>
        <v>6.8679600000000019E-3</v>
      </c>
      <c r="L114" s="3">
        <f>[1]服务器生态!AG131</f>
        <v>1.9871999999999997E-3</v>
      </c>
      <c r="M114" s="3">
        <f>[3]基础信息!M113</f>
        <v>100</v>
      </c>
      <c r="Q114" s="3">
        <v>110</v>
      </c>
      <c r="R114" s="3">
        <f>[4]带兵数!D113</f>
        <v>8935.9196425189639</v>
      </c>
      <c r="S114" s="3">
        <f>[4]带兵数!E113</f>
        <v>8978.9188215849863</v>
      </c>
      <c r="T114" s="3">
        <f>[4]带兵数!F113</f>
        <v>9023.9742830719788</v>
      </c>
      <c r="U114" s="3">
        <f>[4]带兵数!G113</f>
        <v>9073.9943614471813</v>
      </c>
      <c r="V114" s="3">
        <f>[4]带兵数!H113</f>
        <v>9127.3224714907956</v>
      </c>
      <c r="X114" s="3">
        <v>110</v>
      </c>
      <c r="Y114" s="3">
        <f>求节点(节奏总纲!D$4:D$163,R$5:R$164,$X114)*6</f>
        <v>36691.368738450576</v>
      </c>
      <c r="Z114" s="3">
        <f>求节点(节奏总纲!E$4:E$163,S$5:S$164,$X114)*6</f>
        <v>37841.853591173167</v>
      </c>
      <c r="AA114" s="3">
        <f>求节点(节奏总纲!F$4:F$163,T$5:T$164,$X114)*6</f>
        <v>39353.855567420134</v>
      </c>
      <c r="AB114" s="3">
        <f>求节点(节奏总纲!G$4:G$163,U$5:U$164,$X114)*6</f>
        <v>41521.239136948483</v>
      </c>
      <c r="AC114" s="3">
        <f>求节点(节奏总纲!H$4:H$163,V$5:V$164,$X114)*6</f>
        <v>45394.274478247462</v>
      </c>
      <c r="AG114" s="3">
        <v>110</v>
      </c>
      <c r="AH114" s="14">
        <v>1</v>
      </c>
      <c r="AI114" s="14">
        <v>1.2627009479807514</v>
      </c>
      <c r="AJ114" s="14">
        <v>1.7402722093822935</v>
      </c>
      <c r="AK114" s="14">
        <v>2.8287794015133501</v>
      </c>
      <c r="AL114" s="14">
        <v>4.8959132766012896</v>
      </c>
      <c r="AM114" s="14">
        <f t="shared" si="1"/>
        <v>158.36420278623601</v>
      </c>
      <c r="AR114" s="8">
        <v>110</v>
      </c>
      <c r="AS114" s="8">
        <f t="shared" si="4"/>
        <v>310.67175353638828</v>
      </c>
      <c r="AT114" s="8">
        <f t="shared" si="5"/>
        <v>311.16777491502774</v>
      </c>
      <c r="AU114" s="8">
        <f t="shared" si="6"/>
        <v>313.15845749926052</v>
      </c>
      <c r="AV114" s="8">
        <f t="shared" si="7"/>
        <v>313.90143708777055</v>
      </c>
      <c r="AW114" s="8">
        <f t="shared" si="8"/>
        <v>319.53039780163323</v>
      </c>
      <c r="AY114" s="8">
        <v>110</v>
      </c>
      <c r="AZ114" s="8">
        <f t="shared" si="9"/>
        <v>1824.9</v>
      </c>
      <c r="BA114" s="8">
        <f t="shared" si="10"/>
        <v>1829.52</v>
      </c>
      <c r="BB114" s="8">
        <f t="shared" si="11"/>
        <v>1838.76</v>
      </c>
      <c r="BC114" s="8">
        <f t="shared" si="12"/>
        <v>1852.6200000000001</v>
      </c>
      <c r="BD114" s="8">
        <f t="shared" si="13"/>
        <v>1871.1000000000001</v>
      </c>
      <c r="BF114" s="8">
        <v>110</v>
      </c>
      <c r="BG114" s="8">
        <f t="shared" si="14"/>
        <v>0.15064808849528574</v>
      </c>
      <c r="BH114" s="8">
        <f t="shared" si="15"/>
        <v>0.84935191150471423</v>
      </c>
      <c r="BL114" s="8">
        <v>110</v>
      </c>
      <c r="BM114" s="10">
        <f>'[1]功能-战损相关'!H120</f>
        <v>0.17499999999999999</v>
      </c>
      <c r="BN114" s="10">
        <f>'[1]功能-战损相关'!I120</f>
        <v>0.17499999999999999</v>
      </c>
      <c r="BO114" s="10">
        <f>'[1]功能-战损相关'!J120</f>
        <v>0.17499999999999999</v>
      </c>
      <c r="BP114" s="10">
        <f>'[1]功能-战损相关'!K120</f>
        <v>0.17499999999999999</v>
      </c>
      <c r="BQ114" s="10">
        <f>'[1]功能-战损相关'!L120</f>
        <v>0.17499999999999999</v>
      </c>
      <c r="BR114" s="10">
        <f>'[1]功能-战损相关'!M120</f>
        <v>0.125</v>
      </c>
      <c r="BS114" s="10">
        <f>'[1]功能-战损相关'!N120</f>
        <v>0.125</v>
      </c>
      <c r="BT114" s="10">
        <f>'[1]功能-战损相关'!O120</f>
        <v>0.125</v>
      </c>
      <c r="BU114" s="10">
        <f>'[1]功能-战损相关'!P120</f>
        <v>0.125</v>
      </c>
      <c r="BV114" s="10">
        <f>'[1]功能-战损相关'!Q120</f>
        <v>0.125</v>
      </c>
      <c r="BX114" s="8">
        <v>110</v>
      </c>
      <c r="BY114" s="10">
        <f>求节点($BL$5:$BL$364,BM$5:BM$364,节奏总纲!R113)</f>
        <v>0.17499999999999999</v>
      </c>
      <c r="BZ114" s="10">
        <f>求节点($BL$5:$BL$364,BN$5:BN$364,节奏总纲!S113)</f>
        <v>0.17499999999999999</v>
      </c>
      <c r="CA114" s="10">
        <f>求节点($BL$5:$BL$364,BO$5:BO$364,节奏总纲!T113)</f>
        <v>0.17499999999999999</v>
      </c>
      <c r="CB114" s="10">
        <f>求节点($BL$5:$BL$364,BP$5:BP$364,节奏总纲!U113)</f>
        <v>0.17499999999999999</v>
      </c>
      <c r="CC114" s="10">
        <f>求节点($BL$5:$BL$364,BQ$5:BQ$364,节奏总纲!V113)</f>
        <v>0.17499999999999999</v>
      </c>
      <c r="CD114" s="10">
        <f>求节点($BL$5:$BL$364,BR$5:BR$364,节奏总纲!R113)</f>
        <v>0.125</v>
      </c>
      <c r="CE114" s="10">
        <f>求节点($BL$5:$BL$364,BS$5:BS$364,节奏总纲!S113)</f>
        <v>0.125</v>
      </c>
      <c r="CF114" s="10">
        <f>求节点($BL$5:$BL$364,BT$5:BT$364,节奏总纲!T113)</f>
        <v>0.125</v>
      </c>
      <c r="CG114" s="10">
        <f>求节点($BL$5:$BL$364,BU$5:BU$364,节奏总纲!U113)</f>
        <v>0.125</v>
      </c>
      <c r="CH114" s="10">
        <f>求节点($BL$5:$BL$364,BV$5:BV$364,节奏总纲!V113)</f>
        <v>0.125</v>
      </c>
      <c r="CV114" s="3">
        <f>[2]兵营招募!S148</f>
        <v>111</v>
      </c>
      <c r="CW114" s="3">
        <f>[2]兵营招募!U148</f>
        <v>32000</v>
      </c>
      <c r="DB114" s="3">
        <v>110</v>
      </c>
      <c r="DC114" s="3">
        <f>'[1]功能-实力'!BF114</f>
        <v>28899660</v>
      </c>
      <c r="DD114" s="3">
        <f>'[1]功能-实力'!BG114</f>
        <v>35622468</v>
      </c>
      <c r="DE114" s="3">
        <f>'[1]功能-实力'!BH114</f>
        <v>40671372</v>
      </c>
      <c r="DF114" s="3">
        <f>'[1]功能-实力'!BI114</f>
        <v>46981776</v>
      </c>
      <c r="DG114" s="3">
        <f>'[1]功能-实力'!BJ114</f>
        <v>48299988</v>
      </c>
    </row>
    <row r="115" spans="2:111" x14ac:dyDescent="0.2">
      <c r="B115" s="3">
        <v>111</v>
      </c>
      <c r="C115" s="3">
        <f>[1]服务器生态!W132</f>
        <v>182.25769094999998</v>
      </c>
      <c r="D115" s="3">
        <f>[1]服务器生态!X132</f>
        <v>179.70775219649599</v>
      </c>
      <c r="E115" s="3">
        <f>[1]服务器生态!Y132</f>
        <v>14.669596053504002</v>
      </c>
      <c r="F115" s="3">
        <f>[1]服务器生态!Z132</f>
        <v>2.6098248000000006</v>
      </c>
      <c r="G115" s="3">
        <f>[1]服务器生态!AA132</f>
        <v>0.75513599999999992</v>
      </c>
      <c r="H115" s="3">
        <f>[1]服务器生态!AC132</f>
        <v>0.47962550249999997</v>
      </c>
      <c r="I115" s="3">
        <f>[1]服务器生态!AD132</f>
        <v>0.47291513735919999</v>
      </c>
      <c r="J115" s="3">
        <f>[1]服务器生态!AE132</f>
        <v>3.8604200140800002E-2</v>
      </c>
      <c r="K115" s="3">
        <f>[1]服务器生态!AF132</f>
        <v>6.8679600000000019E-3</v>
      </c>
      <c r="L115" s="3">
        <f>[1]服务器生态!AG132</f>
        <v>1.9871999999999997E-3</v>
      </c>
      <c r="M115" s="3">
        <f>[3]基础信息!M114</f>
        <v>100</v>
      </c>
      <c r="Q115" s="3">
        <v>111</v>
      </c>
      <c r="R115" s="3">
        <f>[4]带兵数!D114</f>
        <v>9004.6408675687671</v>
      </c>
      <c r="S115" s="3">
        <f>[4]带兵数!E114</f>
        <v>9046.1287240722304</v>
      </c>
      <c r="T115" s="3">
        <f>[4]带兵数!F114</f>
        <v>9093.2224211633438</v>
      </c>
      <c r="U115" s="3">
        <f>[4]带兵数!G114</f>
        <v>9142.6839752914966</v>
      </c>
      <c r="V115" s="3">
        <f>[4]带兵数!H114</f>
        <v>9198.1867647056097</v>
      </c>
      <c r="X115" s="3">
        <v>111</v>
      </c>
      <c r="Y115" s="3">
        <f>求节点(节奏总纲!D$4:D$163,R$5:R$164,$X115)*6</f>
        <v>36743.290546376091</v>
      </c>
      <c r="Z115" s="3">
        <f>求节点(节奏总纲!E$4:E$163,S$5:S$164,$X115)*6</f>
        <v>37891.698983112867</v>
      </c>
      <c r="AA115" s="3">
        <f>求节点(节奏总纲!F$4:F$163,T$5:T$164,$X115)*6</f>
        <v>39406.474428895111</v>
      </c>
      <c r="AB115" s="3">
        <f>求节点(节奏总纲!G$4:G$163,U$5:U$164,$X115)*6</f>
        <v>41573.628988048426</v>
      </c>
      <c r="AC115" s="3">
        <f>求节点(节奏总纲!H$4:H$163,V$5:V$164,$X115)*6</f>
        <v>45449.102571643241</v>
      </c>
      <c r="AG115" s="3">
        <v>111</v>
      </c>
      <c r="AH115" s="14">
        <v>1</v>
      </c>
      <c r="AI115" s="14">
        <v>1.2632496481910771</v>
      </c>
      <c r="AJ115" s="14">
        <v>1.741494091430889</v>
      </c>
      <c r="AK115" s="14">
        <v>2.8323322399323536</v>
      </c>
      <c r="AL115" s="14">
        <v>4.8620218605320229</v>
      </c>
      <c r="AM115" s="14">
        <f t="shared" si="1"/>
        <v>158.40287834722258</v>
      </c>
      <c r="AR115" s="8">
        <v>111</v>
      </c>
      <c r="AS115" s="8">
        <f t="shared" si="4"/>
        <v>310.67175353638828</v>
      </c>
      <c r="AT115" s="8">
        <f t="shared" si="5"/>
        <v>311.16777491502774</v>
      </c>
      <c r="AU115" s="8">
        <f t="shared" si="6"/>
        <v>313.15845749926052</v>
      </c>
      <c r="AV115" s="8">
        <f t="shared" si="7"/>
        <v>313.90143708777055</v>
      </c>
      <c r="AW115" s="8">
        <f t="shared" si="8"/>
        <v>319.53039780163323</v>
      </c>
      <c r="AY115" s="8">
        <v>111</v>
      </c>
      <c r="AZ115" s="8">
        <f t="shared" si="9"/>
        <v>1824.9</v>
      </c>
      <c r="BA115" s="8">
        <f t="shared" si="10"/>
        <v>1829.52</v>
      </c>
      <c r="BB115" s="8">
        <f t="shared" si="11"/>
        <v>1838.76</v>
      </c>
      <c r="BC115" s="8">
        <f t="shared" si="12"/>
        <v>1852.6200000000001</v>
      </c>
      <c r="BD115" s="8">
        <f t="shared" si="13"/>
        <v>1871.1000000000001</v>
      </c>
      <c r="BF115" s="8">
        <v>111</v>
      </c>
      <c r="BG115" s="8">
        <f t="shared" si="14"/>
        <v>0.15064808849528574</v>
      </c>
      <c r="BH115" s="8">
        <f t="shared" si="15"/>
        <v>0.84935191150471423</v>
      </c>
      <c r="BL115" s="8">
        <v>111</v>
      </c>
      <c r="BM115" s="10">
        <f>'[1]功能-战损相关'!H121</f>
        <v>0.17499999999999999</v>
      </c>
      <c r="BN115" s="10">
        <f>'[1]功能-战损相关'!I121</f>
        <v>0.17499999999999999</v>
      </c>
      <c r="BO115" s="10">
        <f>'[1]功能-战损相关'!J121</f>
        <v>0.17499999999999999</v>
      </c>
      <c r="BP115" s="10">
        <f>'[1]功能-战损相关'!K121</f>
        <v>0.17499999999999999</v>
      </c>
      <c r="BQ115" s="10">
        <f>'[1]功能-战损相关'!L121</f>
        <v>0.17499999999999999</v>
      </c>
      <c r="BR115" s="10">
        <f>'[1]功能-战损相关'!M121</f>
        <v>0.125</v>
      </c>
      <c r="BS115" s="10">
        <f>'[1]功能-战损相关'!N121</f>
        <v>0.125</v>
      </c>
      <c r="BT115" s="10">
        <f>'[1]功能-战损相关'!O121</f>
        <v>0.125</v>
      </c>
      <c r="BU115" s="10">
        <f>'[1]功能-战损相关'!P121</f>
        <v>0.125</v>
      </c>
      <c r="BV115" s="10">
        <f>'[1]功能-战损相关'!Q121</f>
        <v>0.125</v>
      </c>
      <c r="BX115" s="8">
        <v>111</v>
      </c>
      <c r="BY115" s="10">
        <f>求节点($BL$5:$BL$364,BM$5:BM$364,节奏总纲!R114)</f>
        <v>0.17499999999999999</v>
      </c>
      <c r="BZ115" s="10">
        <f>求节点($BL$5:$BL$364,BN$5:BN$364,节奏总纲!S114)</f>
        <v>0.17499999999999999</v>
      </c>
      <c r="CA115" s="10">
        <f>求节点($BL$5:$BL$364,BO$5:BO$364,节奏总纲!T114)</f>
        <v>0.17499999999999999</v>
      </c>
      <c r="CB115" s="10">
        <f>求节点($BL$5:$BL$364,BP$5:BP$364,节奏总纲!U114)</f>
        <v>0.17499999999999999</v>
      </c>
      <c r="CC115" s="10">
        <f>求节点($BL$5:$BL$364,BQ$5:BQ$364,节奏总纲!V114)</f>
        <v>0.17499999999999999</v>
      </c>
      <c r="CD115" s="10">
        <f>求节点($BL$5:$BL$364,BR$5:BR$364,节奏总纲!R114)</f>
        <v>0.125</v>
      </c>
      <c r="CE115" s="10">
        <f>求节点($BL$5:$BL$364,BS$5:BS$364,节奏总纲!S114)</f>
        <v>0.125</v>
      </c>
      <c r="CF115" s="10">
        <f>求节点($BL$5:$BL$364,BT$5:BT$364,节奏总纲!T114)</f>
        <v>0.125</v>
      </c>
      <c r="CG115" s="10">
        <f>求节点($BL$5:$BL$364,BU$5:BU$364,节奏总纲!U114)</f>
        <v>0.125</v>
      </c>
      <c r="CH115" s="10">
        <f>求节点($BL$5:$BL$364,BV$5:BV$364,节奏总纲!V114)</f>
        <v>0.125</v>
      </c>
      <c r="CV115" s="3">
        <f>[2]兵营招募!S149</f>
        <v>112</v>
      </c>
      <c r="CW115" s="3">
        <f>[2]兵营招募!U149</f>
        <v>32000</v>
      </c>
      <c r="DB115" s="3">
        <v>111</v>
      </c>
      <c r="DC115" s="3">
        <f>'[1]功能-实力'!BF115</f>
        <v>29832252</v>
      </c>
      <c r="DD115" s="3">
        <f>'[1]功能-实力'!BG115</f>
        <v>36672396</v>
      </c>
      <c r="DE115" s="3">
        <f>'[1]功能-实力'!BH115</f>
        <v>41756442</v>
      </c>
      <c r="DF115" s="3">
        <f>'[1]功能-实力'!BI115</f>
        <v>47974296</v>
      </c>
      <c r="DG115" s="3">
        <f>'[1]功能-实力'!BJ115</f>
        <v>49417590</v>
      </c>
    </row>
    <row r="116" spans="2:111" x14ac:dyDescent="0.2">
      <c r="B116" s="3">
        <v>112</v>
      </c>
      <c r="C116" s="3">
        <f>[1]服务器生态!W133</f>
        <v>180.65893927499999</v>
      </c>
      <c r="D116" s="3">
        <f>[1]服务器生态!X133</f>
        <v>178.13136840529867</v>
      </c>
      <c r="E116" s="3">
        <f>[1]服务器生态!Y133</f>
        <v>14.540915386368001</v>
      </c>
      <c r="F116" s="3">
        <f>[1]服务器生态!Z133</f>
        <v>2.5869316000000007</v>
      </c>
      <c r="G116" s="3">
        <f>[1]服务器生态!AA133</f>
        <v>0.74851199999999996</v>
      </c>
      <c r="H116" s="3">
        <f>[1]服务器生态!AC133</f>
        <v>0.47962550249999997</v>
      </c>
      <c r="I116" s="3">
        <f>[1]服务器生态!AD133</f>
        <v>0.47291513735919999</v>
      </c>
      <c r="J116" s="3">
        <f>[1]服务器生态!AE133</f>
        <v>3.8604200140800002E-2</v>
      </c>
      <c r="K116" s="3">
        <f>[1]服务器生态!AF133</f>
        <v>6.8679600000000019E-3</v>
      </c>
      <c r="L116" s="3">
        <f>[1]服务器生态!AG133</f>
        <v>1.9871999999999997E-3</v>
      </c>
      <c r="M116" s="3">
        <f>[3]基础信息!M115</f>
        <v>100</v>
      </c>
      <c r="Q116" s="3">
        <v>112</v>
      </c>
      <c r="R116" s="3">
        <f>[4]带兵数!D115</f>
        <v>9070.4833394530542</v>
      </c>
      <c r="S116" s="3">
        <f>[4]带兵数!E115</f>
        <v>9114.6737906797462</v>
      </c>
      <c r="T116" s="3">
        <f>[4]带兵数!F115</f>
        <v>9160.4169527518316</v>
      </c>
      <c r="U116" s="3">
        <f>[4]带兵数!G115</f>
        <v>9211.3722358373288</v>
      </c>
      <c r="V116" s="3">
        <f>[4]带兵数!H115</f>
        <v>9262.5402417517616</v>
      </c>
      <c r="X116" s="3">
        <v>112</v>
      </c>
      <c r="Y116" s="3">
        <f>求节点(节奏总纲!D$4:D$163,R$5:R$164,$X116)*6</f>
        <v>36793.898982923871</v>
      </c>
      <c r="Z116" s="3">
        <f>求节点(节奏总纲!E$4:E$163,S$5:S$164,$X116)*6</f>
        <v>37941.544375052574</v>
      </c>
      <c r="AA116" s="3">
        <f>求节点(节奏总纲!F$4:F$163,T$5:T$164,$X116)*6</f>
        <v>39455.962211400867</v>
      </c>
      <c r="AB116" s="3">
        <f>求节点(节奏总纲!G$4:G$163,U$5:U$164,$X116)*6</f>
        <v>41626.018839148368</v>
      </c>
      <c r="AC116" s="3">
        <f>求节点(节奏总纲!H$4:H$163,V$5:V$164,$X116)*6</f>
        <v>45503.930665039014</v>
      </c>
      <c r="AG116" s="3">
        <v>112</v>
      </c>
      <c r="AH116" s="14">
        <v>1</v>
      </c>
      <c r="AI116" s="14">
        <v>1.2638584228414673</v>
      </c>
      <c r="AJ116" s="14">
        <v>1.7427899613296793</v>
      </c>
      <c r="AK116" s="14">
        <v>2.8370044116871438</v>
      </c>
      <c r="AL116" s="14">
        <v>4.8290446484297096</v>
      </c>
      <c r="AM116" s="14">
        <f t="shared" si="1"/>
        <v>158.45185285516996</v>
      </c>
      <c r="AR116" s="8">
        <v>112</v>
      </c>
      <c r="AS116" s="8">
        <f t="shared" si="4"/>
        <v>310.67175353638828</v>
      </c>
      <c r="AT116" s="8">
        <f t="shared" si="5"/>
        <v>311.16777491502774</v>
      </c>
      <c r="AU116" s="8">
        <f t="shared" si="6"/>
        <v>313.15845749926052</v>
      </c>
      <c r="AV116" s="8">
        <f t="shared" si="7"/>
        <v>313.90143708777055</v>
      </c>
      <c r="AW116" s="8">
        <f t="shared" si="8"/>
        <v>319.53039780163323</v>
      </c>
      <c r="AY116" s="8">
        <v>112</v>
      </c>
      <c r="AZ116" s="8">
        <f t="shared" si="9"/>
        <v>1824.9</v>
      </c>
      <c r="BA116" s="8">
        <f t="shared" si="10"/>
        <v>1829.52</v>
      </c>
      <c r="BB116" s="8">
        <f t="shared" si="11"/>
        <v>1838.76</v>
      </c>
      <c r="BC116" s="8">
        <f t="shared" si="12"/>
        <v>1852.6200000000001</v>
      </c>
      <c r="BD116" s="8">
        <f t="shared" si="13"/>
        <v>1871.1000000000001</v>
      </c>
      <c r="BF116" s="8">
        <v>112</v>
      </c>
      <c r="BG116" s="8">
        <f t="shared" si="14"/>
        <v>0.15064808849528574</v>
      </c>
      <c r="BH116" s="8">
        <f t="shared" si="15"/>
        <v>0.84935191150471423</v>
      </c>
      <c r="BL116" s="8">
        <v>112</v>
      </c>
      <c r="BM116" s="10">
        <f>'[1]功能-战损相关'!H122</f>
        <v>0.17499999999999999</v>
      </c>
      <c r="BN116" s="10">
        <f>'[1]功能-战损相关'!I122</f>
        <v>0.17499999999999999</v>
      </c>
      <c r="BO116" s="10">
        <f>'[1]功能-战损相关'!J122</f>
        <v>0.17499999999999999</v>
      </c>
      <c r="BP116" s="10">
        <f>'[1]功能-战损相关'!K122</f>
        <v>0.17499999999999999</v>
      </c>
      <c r="BQ116" s="10">
        <f>'[1]功能-战损相关'!L122</f>
        <v>0.17499999999999999</v>
      </c>
      <c r="BR116" s="10">
        <f>'[1]功能-战损相关'!M122</f>
        <v>0.125</v>
      </c>
      <c r="BS116" s="10">
        <f>'[1]功能-战损相关'!N122</f>
        <v>0.125</v>
      </c>
      <c r="BT116" s="10">
        <f>'[1]功能-战损相关'!O122</f>
        <v>0.125</v>
      </c>
      <c r="BU116" s="10">
        <f>'[1]功能-战损相关'!P122</f>
        <v>0.125</v>
      </c>
      <c r="BV116" s="10">
        <f>'[1]功能-战损相关'!Q122</f>
        <v>0.125</v>
      </c>
      <c r="BX116" s="8">
        <v>112</v>
      </c>
      <c r="BY116" s="10">
        <f>求节点($BL$5:$BL$364,BM$5:BM$364,节奏总纲!R115)</f>
        <v>0.17499999999999999</v>
      </c>
      <c r="BZ116" s="10">
        <f>求节点($BL$5:$BL$364,BN$5:BN$364,节奏总纲!S115)</f>
        <v>0.17499999999999999</v>
      </c>
      <c r="CA116" s="10">
        <f>求节点($BL$5:$BL$364,BO$5:BO$364,节奏总纲!T115)</f>
        <v>0.17499999999999999</v>
      </c>
      <c r="CB116" s="10">
        <f>求节点($BL$5:$BL$364,BP$5:BP$364,节奏总纲!U115)</f>
        <v>0.17499999999999999</v>
      </c>
      <c r="CC116" s="10">
        <f>求节点($BL$5:$BL$364,BQ$5:BQ$364,节奏总纲!V115)</f>
        <v>0.17499999999999999</v>
      </c>
      <c r="CD116" s="10">
        <f>求节点($BL$5:$BL$364,BR$5:BR$364,节奏总纲!R115)</f>
        <v>0.125</v>
      </c>
      <c r="CE116" s="10">
        <f>求节点($BL$5:$BL$364,BS$5:BS$364,节奏总纲!S115)</f>
        <v>0.125</v>
      </c>
      <c r="CF116" s="10">
        <f>求节点($BL$5:$BL$364,BT$5:BT$364,节奏总纲!T115)</f>
        <v>0.125</v>
      </c>
      <c r="CG116" s="10">
        <f>求节点($BL$5:$BL$364,BU$5:BU$364,节奏总纲!U115)</f>
        <v>0.125</v>
      </c>
      <c r="CH116" s="10">
        <f>求节点($BL$5:$BL$364,BV$5:BV$364,节奏总纲!V115)</f>
        <v>0.125</v>
      </c>
      <c r="CV116" s="3">
        <f>[2]兵营招募!S150</f>
        <v>113</v>
      </c>
      <c r="CW116" s="3">
        <f>[2]兵营招募!U150</f>
        <v>32000</v>
      </c>
      <c r="DB116" s="3">
        <v>112</v>
      </c>
      <c r="DC116" s="3">
        <f>'[1]功能-实力'!BF116</f>
        <v>30783354</v>
      </c>
      <c r="DD116" s="3">
        <f>'[1]功能-实力'!BG116</f>
        <v>37746588</v>
      </c>
      <c r="DE116" s="3">
        <f>'[1]功能-实力'!BH116</f>
        <v>42914430</v>
      </c>
      <c r="DF116" s="3">
        <f>'[1]功能-实力'!BI116</f>
        <v>49009530</v>
      </c>
      <c r="DG116" s="3">
        <f>'[1]功能-实力'!BJ116</f>
        <v>50528982</v>
      </c>
    </row>
    <row r="117" spans="2:111" x14ac:dyDescent="0.2">
      <c r="B117" s="3">
        <v>113</v>
      </c>
      <c r="C117" s="3">
        <f>[1]服务器生态!W134</f>
        <v>179.06018760000001</v>
      </c>
      <c r="D117" s="3">
        <f>[1]服务器生态!X134</f>
        <v>176.55498461410136</v>
      </c>
      <c r="E117" s="3">
        <f>[1]服务器生态!Y134</f>
        <v>14.412234719232002</v>
      </c>
      <c r="F117" s="3">
        <f>[1]服务器生态!Z134</f>
        <v>2.5640384000000012</v>
      </c>
      <c r="G117" s="3">
        <f>[1]服务器生态!AA134</f>
        <v>0.74188799999999999</v>
      </c>
      <c r="H117" s="3">
        <f>[1]服务器生态!AC134</f>
        <v>0.47962550249999997</v>
      </c>
      <c r="I117" s="3">
        <f>[1]服务器生态!AD134</f>
        <v>0.47291513735919999</v>
      </c>
      <c r="J117" s="3">
        <f>[1]服务器生态!AE134</f>
        <v>3.8604200140800002E-2</v>
      </c>
      <c r="K117" s="3">
        <f>[1]服务器生态!AF134</f>
        <v>6.8679600000000019E-3</v>
      </c>
      <c r="L117" s="3">
        <f>[1]服务器生态!AG134</f>
        <v>1.9871999999999997E-3</v>
      </c>
      <c r="M117" s="3">
        <f>[3]基础信息!M116</f>
        <v>100</v>
      </c>
      <c r="Q117" s="3">
        <v>113</v>
      </c>
      <c r="R117" s="3">
        <f>[4]带兵数!D116</f>
        <v>9138.8345847910641</v>
      </c>
      <c r="S117" s="3">
        <f>[4]带兵数!E116</f>
        <v>9181.586561984117</v>
      </c>
      <c r="T117" s="3">
        <f>[4]带兵数!F116</f>
        <v>9228.7957794339563</v>
      </c>
      <c r="U117" s="3">
        <f>[4]带兵数!G116</f>
        <v>9276.8918714801857</v>
      </c>
      <c r="V117" s="3">
        <f>[4]带兵数!H116</f>
        <v>9327.9418699074558</v>
      </c>
      <c r="X117" s="3">
        <v>113</v>
      </c>
      <c r="Y117" s="3">
        <f>求节点(节奏总纲!D$4:D$163,R$5:R$164,$X117)*6</f>
        <v>36844.507419471651</v>
      </c>
      <c r="Z117" s="3">
        <f>求节点(节奏总纲!E$4:E$163,S$5:S$164,$X117)*6</f>
        <v>37991.389766992274</v>
      </c>
      <c r="AA117" s="3">
        <f>求节点(节奏总纲!F$4:F$163,T$5:T$164,$X117)*6</f>
        <v>39505.449993906623</v>
      </c>
      <c r="AB117" s="3">
        <f>求节点(节奏总纲!G$4:G$163,U$5:U$164,$X117)*6</f>
        <v>41678.408690248318</v>
      </c>
      <c r="AC117" s="3">
        <f>求节点(节奏总纲!H$4:H$163,V$5:V$164,$X117)*6</f>
        <v>45558.758758434793</v>
      </c>
      <c r="AG117" s="3">
        <v>113</v>
      </c>
      <c r="AH117" s="14">
        <v>1</v>
      </c>
      <c r="AI117" s="14">
        <v>1.264455790773156</v>
      </c>
      <c r="AJ117" s="14">
        <v>1.7440615502841179</v>
      </c>
      <c r="AK117" s="14">
        <v>2.8415890401303057</v>
      </c>
      <c r="AL117" s="14">
        <v>4.7966853362050577</v>
      </c>
      <c r="AM117" s="14">
        <f t="shared" si="1"/>
        <v>158.49990971906735</v>
      </c>
      <c r="AR117" s="8">
        <v>113</v>
      </c>
      <c r="AS117" s="8">
        <f t="shared" si="4"/>
        <v>310.67175353638828</v>
      </c>
      <c r="AT117" s="8">
        <f t="shared" si="5"/>
        <v>311.16777491502774</v>
      </c>
      <c r="AU117" s="8">
        <f t="shared" si="6"/>
        <v>313.15845749926052</v>
      </c>
      <c r="AV117" s="8">
        <f t="shared" si="7"/>
        <v>313.90143708777055</v>
      </c>
      <c r="AW117" s="8">
        <f t="shared" si="8"/>
        <v>319.53039780163323</v>
      </c>
      <c r="AY117" s="8">
        <v>113</v>
      </c>
      <c r="AZ117" s="8">
        <f t="shared" si="9"/>
        <v>1824.9</v>
      </c>
      <c r="BA117" s="8">
        <f t="shared" si="10"/>
        <v>1829.52</v>
      </c>
      <c r="BB117" s="8">
        <f t="shared" si="11"/>
        <v>1838.76</v>
      </c>
      <c r="BC117" s="8">
        <f t="shared" si="12"/>
        <v>1852.6200000000001</v>
      </c>
      <c r="BD117" s="8">
        <f t="shared" si="13"/>
        <v>1871.1000000000001</v>
      </c>
      <c r="BF117" s="8">
        <v>113</v>
      </c>
      <c r="BG117" s="8">
        <f t="shared" si="14"/>
        <v>0.15064808849528574</v>
      </c>
      <c r="BH117" s="8">
        <f t="shared" si="15"/>
        <v>0.84935191150471423</v>
      </c>
      <c r="BL117" s="8">
        <v>113</v>
      </c>
      <c r="BM117" s="10">
        <f>'[1]功能-战损相关'!H123</f>
        <v>0.17499999999999999</v>
      </c>
      <c r="BN117" s="10">
        <f>'[1]功能-战损相关'!I123</f>
        <v>0.17499999999999999</v>
      </c>
      <c r="BO117" s="10">
        <f>'[1]功能-战损相关'!J123</f>
        <v>0.17499999999999999</v>
      </c>
      <c r="BP117" s="10">
        <f>'[1]功能-战损相关'!K123</f>
        <v>0.17499999999999999</v>
      </c>
      <c r="BQ117" s="10">
        <f>'[1]功能-战损相关'!L123</f>
        <v>0.17499999999999999</v>
      </c>
      <c r="BR117" s="10">
        <f>'[1]功能-战损相关'!M123</f>
        <v>0.125</v>
      </c>
      <c r="BS117" s="10">
        <f>'[1]功能-战损相关'!N123</f>
        <v>0.125</v>
      </c>
      <c r="BT117" s="10">
        <f>'[1]功能-战损相关'!O123</f>
        <v>0.125</v>
      </c>
      <c r="BU117" s="10">
        <f>'[1]功能-战损相关'!P123</f>
        <v>0.125</v>
      </c>
      <c r="BV117" s="10">
        <f>'[1]功能-战损相关'!Q123</f>
        <v>0.125</v>
      </c>
      <c r="BX117" s="8">
        <v>113</v>
      </c>
      <c r="BY117" s="10">
        <f>求节点($BL$5:$BL$364,BM$5:BM$364,节奏总纲!R116)</f>
        <v>0.17499999999999999</v>
      </c>
      <c r="BZ117" s="10">
        <f>求节点($BL$5:$BL$364,BN$5:BN$364,节奏总纲!S116)</f>
        <v>0.17499999999999999</v>
      </c>
      <c r="CA117" s="10">
        <f>求节点($BL$5:$BL$364,BO$5:BO$364,节奏总纲!T116)</f>
        <v>0.17499999999999999</v>
      </c>
      <c r="CB117" s="10">
        <f>求节点($BL$5:$BL$364,BP$5:BP$364,节奏总纲!U116)</f>
        <v>0.17499999999999999</v>
      </c>
      <c r="CC117" s="10">
        <f>求节点($BL$5:$BL$364,BQ$5:BQ$364,节奏总纲!V116)</f>
        <v>0.17499999999999999</v>
      </c>
      <c r="CD117" s="10">
        <f>求节点($BL$5:$BL$364,BR$5:BR$364,节奏总纲!R116)</f>
        <v>0.125</v>
      </c>
      <c r="CE117" s="10">
        <f>求节点($BL$5:$BL$364,BS$5:BS$364,节奏总纲!S116)</f>
        <v>0.125</v>
      </c>
      <c r="CF117" s="10">
        <f>求节点($BL$5:$BL$364,BT$5:BT$364,节奏总纲!T116)</f>
        <v>0.125</v>
      </c>
      <c r="CG117" s="10">
        <f>求节点($BL$5:$BL$364,BU$5:BU$364,节奏总纲!U116)</f>
        <v>0.125</v>
      </c>
      <c r="CH117" s="10">
        <f>求节点($BL$5:$BL$364,BV$5:BV$364,节奏总纲!V116)</f>
        <v>0.125</v>
      </c>
      <c r="CV117" s="3">
        <f>[2]兵营招募!S151</f>
        <v>114</v>
      </c>
      <c r="CW117" s="3">
        <f>[2]兵营招募!U151</f>
        <v>32000</v>
      </c>
      <c r="DB117" s="3">
        <v>113</v>
      </c>
      <c r="DC117" s="3">
        <f>'[1]功能-实力'!BF117</f>
        <v>31764828</v>
      </c>
      <c r="DD117" s="3">
        <f>'[1]功能-实力'!BG117</f>
        <v>38894664</v>
      </c>
      <c r="DE117" s="3">
        <f>'[1]功能-实力'!BH117</f>
        <v>44130450</v>
      </c>
      <c r="DF117" s="3">
        <f>'[1]功能-实力'!BI117</f>
        <v>50049072</v>
      </c>
      <c r="DG117" s="3">
        <f>'[1]功能-实力'!BJ117</f>
        <v>51666240</v>
      </c>
    </row>
    <row r="118" spans="2:111" x14ac:dyDescent="0.2">
      <c r="B118" s="3">
        <v>114</v>
      </c>
      <c r="C118" s="3">
        <f>[1]服务器生态!W135</f>
        <v>177.46143592500002</v>
      </c>
      <c r="D118" s="3">
        <f>[1]服务器生态!X135</f>
        <v>174.97860082290401</v>
      </c>
      <c r="E118" s="3">
        <f>[1]服务器生态!Y135</f>
        <v>14.283554052096003</v>
      </c>
      <c r="F118" s="3">
        <f>[1]服务器生态!Z135</f>
        <v>2.5411452000000012</v>
      </c>
      <c r="G118" s="3">
        <f>[1]服务器生态!AA135</f>
        <v>0.73526400000000003</v>
      </c>
      <c r="H118" s="3">
        <f>[1]服务器生态!AC135</f>
        <v>0.47962550249999997</v>
      </c>
      <c r="I118" s="3">
        <f>[1]服务器生态!AD135</f>
        <v>0.47291513735919999</v>
      </c>
      <c r="J118" s="3">
        <f>[1]服务器生态!AE135</f>
        <v>3.8604200140800002E-2</v>
      </c>
      <c r="K118" s="3">
        <f>[1]服务器生态!AF135</f>
        <v>6.8679600000000019E-3</v>
      </c>
      <c r="L118" s="3">
        <f>[1]服务器生态!AG135</f>
        <v>1.9871999999999997E-3</v>
      </c>
      <c r="M118" s="3">
        <f>[3]基础信息!M117</f>
        <v>100</v>
      </c>
      <c r="Q118" s="3">
        <v>114</v>
      </c>
      <c r="R118" s="3">
        <f>[4]带兵数!D117</f>
        <v>9205.1265141991007</v>
      </c>
      <c r="S118" s="3">
        <f>[4]带兵数!E117</f>
        <v>9249.487602158224</v>
      </c>
      <c r="T118" s="3">
        <f>[4]带兵数!F117</f>
        <v>9294.3116472404508</v>
      </c>
      <c r="U118" s="3">
        <f>[4]带兵数!G117</f>
        <v>9341.5681191539097</v>
      </c>
      <c r="V118" s="3">
        <f>[4]带兵数!H117</f>
        <v>9392.8360857153821</v>
      </c>
      <c r="X118" s="3">
        <v>114</v>
      </c>
      <c r="Y118" s="3">
        <f>求节点(节奏总纲!D$4:D$163,R$5:R$164,$X118)*6</f>
        <v>36895.115856019431</v>
      </c>
      <c r="Z118" s="3">
        <f>求节点(节奏总纲!E$4:E$163,S$5:S$164,$X118)*6</f>
        <v>38041.235158931966</v>
      </c>
      <c r="AA118" s="3">
        <f>求节点(节奏总纲!F$4:F$163,T$5:T$164,$X118)*6</f>
        <v>39554.937776412386</v>
      </c>
      <c r="AB118" s="3">
        <f>求节点(节奏总纲!G$4:G$163,U$5:U$164,$X118)*6</f>
        <v>41730.79854134826</v>
      </c>
      <c r="AC118" s="3">
        <f>求节点(节奏总纲!H$4:H$163,V$5:V$164,$X118)*6</f>
        <v>45613.586851830565</v>
      </c>
      <c r="AG118" s="3">
        <v>114</v>
      </c>
      <c r="AH118" s="14">
        <v>1</v>
      </c>
      <c r="AI118" s="14">
        <v>1.2650420696050726</v>
      </c>
      <c r="AJ118" s="14">
        <v>1.7453095343946452</v>
      </c>
      <c r="AK118" s="14">
        <v>2.8460885628965</v>
      </c>
      <c r="AL118" s="14">
        <v>4.7641081776044576</v>
      </c>
      <c r="AM118" s="14">
        <f t="shared" si="1"/>
        <v>158.54626118838834</v>
      </c>
      <c r="AR118" s="8">
        <v>114</v>
      </c>
      <c r="AS118" s="8">
        <f t="shared" si="4"/>
        <v>310.67175353638828</v>
      </c>
      <c r="AT118" s="8">
        <f t="shared" si="5"/>
        <v>311.16777491502774</v>
      </c>
      <c r="AU118" s="8">
        <f t="shared" si="6"/>
        <v>313.15845749926052</v>
      </c>
      <c r="AV118" s="8">
        <f t="shared" si="7"/>
        <v>313.90143708777055</v>
      </c>
      <c r="AW118" s="8">
        <f t="shared" si="8"/>
        <v>319.53039780163323</v>
      </c>
      <c r="AY118" s="8">
        <v>114</v>
      </c>
      <c r="AZ118" s="8">
        <f t="shared" si="9"/>
        <v>1824.9</v>
      </c>
      <c r="BA118" s="8">
        <f t="shared" si="10"/>
        <v>1829.52</v>
      </c>
      <c r="BB118" s="8">
        <f t="shared" si="11"/>
        <v>1838.76</v>
      </c>
      <c r="BC118" s="8">
        <f t="shared" si="12"/>
        <v>1852.6200000000001</v>
      </c>
      <c r="BD118" s="8">
        <f t="shared" si="13"/>
        <v>1871.1000000000001</v>
      </c>
      <c r="BF118" s="8">
        <v>114</v>
      </c>
      <c r="BG118" s="8">
        <f t="shared" si="14"/>
        <v>0.15064808849528574</v>
      </c>
      <c r="BH118" s="8">
        <f t="shared" si="15"/>
        <v>0.84935191150471423</v>
      </c>
      <c r="BL118" s="8">
        <v>114</v>
      </c>
      <c r="BM118" s="10">
        <f>'[1]功能-战损相关'!H124</f>
        <v>0.17499999999999999</v>
      </c>
      <c r="BN118" s="10">
        <f>'[1]功能-战损相关'!I124</f>
        <v>0.17499999999999999</v>
      </c>
      <c r="BO118" s="10">
        <f>'[1]功能-战损相关'!J124</f>
        <v>0.17499999999999999</v>
      </c>
      <c r="BP118" s="10">
        <f>'[1]功能-战损相关'!K124</f>
        <v>0.17499999999999999</v>
      </c>
      <c r="BQ118" s="10">
        <f>'[1]功能-战损相关'!L124</f>
        <v>0.17499999999999999</v>
      </c>
      <c r="BR118" s="10">
        <f>'[1]功能-战损相关'!M124</f>
        <v>0.125</v>
      </c>
      <c r="BS118" s="10">
        <f>'[1]功能-战损相关'!N124</f>
        <v>0.125</v>
      </c>
      <c r="BT118" s="10">
        <f>'[1]功能-战损相关'!O124</f>
        <v>0.125</v>
      </c>
      <c r="BU118" s="10">
        <f>'[1]功能-战损相关'!P124</f>
        <v>0.125</v>
      </c>
      <c r="BV118" s="10">
        <f>'[1]功能-战损相关'!Q124</f>
        <v>0.125</v>
      </c>
      <c r="BX118" s="8">
        <v>114</v>
      </c>
      <c r="BY118" s="10">
        <f>求节点($BL$5:$BL$364,BM$5:BM$364,节奏总纲!R117)</f>
        <v>0.17499999999999999</v>
      </c>
      <c r="BZ118" s="10">
        <f>求节点($BL$5:$BL$364,BN$5:BN$364,节奏总纲!S117)</f>
        <v>0.17499999999999999</v>
      </c>
      <c r="CA118" s="10">
        <f>求节点($BL$5:$BL$364,BO$5:BO$364,节奏总纲!T117)</f>
        <v>0.17499999999999999</v>
      </c>
      <c r="CB118" s="10">
        <f>求节点($BL$5:$BL$364,BP$5:BP$364,节奏总纲!U117)</f>
        <v>0.17499999999999999</v>
      </c>
      <c r="CC118" s="10">
        <f>求节点($BL$5:$BL$364,BQ$5:BQ$364,节奏总纲!V117)</f>
        <v>0.17499999999999999</v>
      </c>
      <c r="CD118" s="10">
        <f>求节点($BL$5:$BL$364,BR$5:BR$364,节奏总纲!R117)</f>
        <v>0.125</v>
      </c>
      <c r="CE118" s="10">
        <f>求节点($BL$5:$BL$364,BS$5:BS$364,节奏总纲!S117)</f>
        <v>0.125</v>
      </c>
      <c r="CF118" s="10">
        <f>求节点($BL$5:$BL$364,BT$5:BT$364,节奏总纲!T117)</f>
        <v>0.125</v>
      </c>
      <c r="CG118" s="10">
        <f>求节点($BL$5:$BL$364,BU$5:BU$364,节奏总纲!U117)</f>
        <v>0.125</v>
      </c>
      <c r="CH118" s="10">
        <f>求节点($BL$5:$BL$364,BV$5:BV$364,节奏总纲!V117)</f>
        <v>0.125</v>
      </c>
      <c r="CV118" s="3">
        <f>[2]兵营招募!S152</f>
        <v>115</v>
      </c>
      <c r="CW118" s="3">
        <f>[2]兵营招募!U152</f>
        <v>32000</v>
      </c>
      <c r="DB118" s="3">
        <v>114</v>
      </c>
      <c r="DC118" s="3">
        <f>'[1]功能-实力'!BF118</f>
        <v>32818512</v>
      </c>
      <c r="DD118" s="3">
        <f>'[1]功能-实力'!BG118</f>
        <v>40096254</v>
      </c>
      <c r="DE118" s="3">
        <f>'[1]功能-实力'!BH118</f>
        <v>45357378</v>
      </c>
      <c r="DF118" s="3">
        <f>'[1]功能-实力'!BI118</f>
        <v>51104160</v>
      </c>
      <c r="DG118" s="3">
        <f>'[1]功能-实力'!BJ118</f>
        <v>52829544</v>
      </c>
    </row>
    <row r="119" spans="2:111" x14ac:dyDescent="0.2">
      <c r="B119" s="3">
        <v>115</v>
      </c>
      <c r="C119" s="3">
        <f>[1]服务器生态!W136</f>
        <v>175.86268425</v>
      </c>
      <c r="D119" s="3">
        <f>[1]服务器生态!X136</f>
        <v>173.40221703170667</v>
      </c>
      <c r="E119" s="3">
        <f>[1]服务器生态!Y136</f>
        <v>14.154873384960002</v>
      </c>
      <c r="F119" s="3">
        <f>[1]服务器生态!Z136</f>
        <v>2.5182520000000008</v>
      </c>
      <c r="G119" s="3">
        <f>[1]服务器生态!AA136</f>
        <v>0.72863999999999995</v>
      </c>
      <c r="H119" s="3">
        <f>[1]服务器生态!AC136</f>
        <v>0.47962550249999997</v>
      </c>
      <c r="I119" s="3">
        <f>[1]服务器生态!AD136</f>
        <v>0.47291513735919999</v>
      </c>
      <c r="J119" s="3">
        <f>[1]服务器生态!AE136</f>
        <v>3.8604200140800002E-2</v>
      </c>
      <c r="K119" s="3">
        <f>[1]服务器生态!AF136</f>
        <v>6.8679600000000019E-3</v>
      </c>
      <c r="L119" s="3">
        <f>[1]服务器生态!AG136</f>
        <v>1.9871999999999997E-3</v>
      </c>
      <c r="M119" s="3">
        <f>[3]基础信息!M118</f>
        <v>100</v>
      </c>
      <c r="Q119" s="3">
        <v>115</v>
      </c>
      <c r="R119" s="3">
        <f>[4]带兵数!D118</f>
        <v>9273.11336971315</v>
      </c>
      <c r="S119" s="3">
        <f>[4]带兵数!E118</f>
        <v>9314.6342765223671</v>
      </c>
      <c r="T119" s="3">
        <f>[4]带兵数!F118</f>
        <v>9358.3465384084921</v>
      </c>
      <c r="U119" s="3">
        <f>[4]带兵数!G118</f>
        <v>9405.9685532497842</v>
      </c>
      <c r="V119" s="3">
        <f>[4]带兵数!H118</f>
        <v>9457.0432709865909</v>
      </c>
      <c r="X119" s="3">
        <v>115</v>
      </c>
      <c r="Y119" s="3">
        <f>求节点(节奏总纲!D$4:D$163,R$5:R$164,$X119)*6</f>
        <v>36945.724292567218</v>
      </c>
      <c r="Z119" s="3">
        <f>求节点(节奏总纲!E$4:E$163,S$5:S$164,$X119)*6</f>
        <v>38091.080550871673</v>
      </c>
      <c r="AA119" s="3">
        <f>求节点(节奏总纲!F$4:F$163,T$5:T$164,$X119)*6</f>
        <v>39604.425558918141</v>
      </c>
      <c r="AB119" s="3">
        <f>求节点(节奏总纲!G$4:G$163,U$5:U$164,$X119)*6</f>
        <v>41783.188392448203</v>
      </c>
      <c r="AC119" s="3">
        <f>求节点(节奏总纲!H$4:H$163,V$5:V$164,$X119)*6</f>
        <v>45668.414945226345</v>
      </c>
      <c r="AG119" s="3">
        <v>115</v>
      </c>
      <c r="AH119" s="14">
        <v>1</v>
      </c>
      <c r="AI119" s="14">
        <v>1.2656175652724997</v>
      </c>
      <c r="AJ119" s="14">
        <v>1.7465345648912753</v>
      </c>
      <c r="AK119" s="14">
        <v>2.8505053279517383</v>
      </c>
      <c r="AL119" s="14">
        <v>4.7222435018864797</v>
      </c>
      <c r="AM119" s="14">
        <f t="shared" si="1"/>
        <v>158.58193671646268</v>
      </c>
      <c r="AR119" s="8">
        <v>115</v>
      </c>
      <c r="AS119" s="8">
        <f t="shared" si="4"/>
        <v>310.67175353638828</v>
      </c>
      <c r="AT119" s="8">
        <f t="shared" si="5"/>
        <v>311.16777491502774</v>
      </c>
      <c r="AU119" s="8">
        <f t="shared" si="6"/>
        <v>313.15845749926052</v>
      </c>
      <c r="AV119" s="8">
        <f t="shared" si="7"/>
        <v>313.90143708777055</v>
      </c>
      <c r="AW119" s="8">
        <f t="shared" si="8"/>
        <v>319.53039780163323</v>
      </c>
      <c r="AY119" s="8">
        <v>115</v>
      </c>
      <c r="AZ119" s="8">
        <f t="shared" si="9"/>
        <v>1824.9</v>
      </c>
      <c r="BA119" s="8">
        <f t="shared" si="10"/>
        <v>1829.52</v>
      </c>
      <c r="BB119" s="8">
        <f t="shared" si="11"/>
        <v>1838.76</v>
      </c>
      <c r="BC119" s="8">
        <f t="shared" si="12"/>
        <v>1852.6200000000001</v>
      </c>
      <c r="BD119" s="8">
        <f t="shared" si="13"/>
        <v>1871.1000000000001</v>
      </c>
      <c r="BF119" s="8">
        <v>115</v>
      </c>
      <c r="BG119" s="8">
        <f t="shared" si="14"/>
        <v>0.15064808849528574</v>
      </c>
      <c r="BH119" s="8">
        <f t="shared" si="15"/>
        <v>0.84935191150471423</v>
      </c>
      <c r="BL119" s="8">
        <v>115</v>
      </c>
      <c r="BM119" s="10">
        <f>'[1]功能-战损相关'!H125</f>
        <v>0.17499999999999999</v>
      </c>
      <c r="BN119" s="10">
        <f>'[1]功能-战损相关'!I125</f>
        <v>0.17499999999999999</v>
      </c>
      <c r="BO119" s="10">
        <f>'[1]功能-战损相关'!J125</f>
        <v>0.17499999999999999</v>
      </c>
      <c r="BP119" s="10">
        <f>'[1]功能-战损相关'!K125</f>
        <v>0.17499999999999999</v>
      </c>
      <c r="BQ119" s="10">
        <f>'[1]功能-战损相关'!L125</f>
        <v>0.17499999999999999</v>
      </c>
      <c r="BR119" s="10">
        <f>'[1]功能-战损相关'!M125</f>
        <v>0.125</v>
      </c>
      <c r="BS119" s="10">
        <f>'[1]功能-战损相关'!N125</f>
        <v>0.125</v>
      </c>
      <c r="BT119" s="10">
        <f>'[1]功能-战损相关'!O125</f>
        <v>0.125</v>
      </c>
      <c r="BU119" s="10">
        <f>'[1]功能-战损相关'!P125</f>
        <v>0.125</v>
      </c>
      <c r="BV119" s="10">
        <f>'[1]功能-战损相关'!Q125</f>
        <v>0.125</v>
      </c>
      <c r="BX119" s="8">
        <v>115</v>
      </c>
      <c r="BY119" s="10">
        <f>求节点($BL$5:$BL$364,BM$5:BM$364,节奏总纲!R118)</f>
        <v>0.17499999999999999</v>
      </c>
      <c r="BZ119" s="10">
        <f>求节点($BL$5:$BL$364,BN$5:BN$364,节奏总纲!S118)</f>
        <v>0.17499999999999999</v>
      </c>
      <c r="CA119" s="10">
        <f>求节点($BL$5:$BL$364,BO$5:BO$364,节奏总纲!T118)</f>
        <v>0.17499999999999999</v>
      </c>
      <c r="CB119" s="10">
        <f>求节点($BL$5:$BL$364,BP$5:BP$364,节奏总纲!U118)</f>
        <v>0.17499999999999999</v>
      </c>
      <c r="CC119" s="10">
        <f>求节点($BL$5:$BL$364,BQ$5:BQ$364,节奏总纲!V118)</f>
        <v>0.17499999999999999</v>
      </c>
      <c r="CD119" s="10">
        <f>求节点($BL$5:$BL$364,BR$5:BR$364,节奏总纲!R118)</f>
        <v>0.125</v>
      </c>
      <c r="CE119" s="10">
        <f>求节点($BL$5:$BL$364,BS$5:BS$364,节奏总纲!S118)</f>
        <v>0.125</v>
      </c>
      <c r="CF119" s="10">
        <f>求节点($BL$5:$BL$364,BT$5:BT$364,节奏总纲!T118)</f>
        <v>0.125</v>
      </c>
      <c r="CG119" s="10">
        <f>求节点($BL$5:$BL$364,BU$5:BU$364,节奏总纲!U118)</f>
        <v>0.125</v>
      </c>
      <c r="CH119" s="10">
        <f>求节点($BL$5:$BL$364,BV$5:BV$364,节奏总纲!V118)</f>
        <v>0.125</v>
      </c>
      <c r="CV119" s="3">
        <f>[2]兵营招募!S153</f>
        <v>116</v>
      </c>
      <c r="CW119" s="3">
        <f>[2]兵营招募!U153</f>
        <v>32000</v>
      </c>
      <c r="DB119" s="3">
        <v>115</v>
      </c>
      <c r="DC119" s="3">
        <f>'[1]功能-实力'!BF119</f>
        <v>33901584</v>
      </c>
      <c r="DD119" s="3">
        <f>'[1]功能-实力'!BG119</f>
        <v>41304696</v>
      </c>
      <c r="DE119" s="3">
        <f>'[1]功能-实力'!BH119</f>
        <v>46604286</v>
      </c>
      <c r="DF119" s="3">
        <f>'[1]功能-实力'!BI119</f>
        <v>52195860</v>
      </c>
      <c r="DG119" s="3">
        <f>'[1]功能-实力'!BJ119</f>
        <v>54026616</v>
      </c>
    </row>
    <row r="120" spans="2:111" x14ac:dyDescent="0.2">
      <c r="B120" s="3">
        <v>116</v>
      </c>
      <c r="C120" s="3">
        <f>[1]服务器生态!W137</f>
        <v>174.26393257500001</v>
      </c>
      <c r="D120" s="3">
        <f>[1]服务器生态!X137</f>
        <v>171.82583324050935</v>
      </c>
      <c r="E120" s="3">
        <f>[1]服务器生态!Y137</f>
        <v>14.026192717824003</v>
      </c>
      <c r="F120" s="3">
        <f>[1]服务器生态!Z137</f>
        <v>2.4953588000000009</v>
      </c>
      <c r="G120" s="3">
        <f>[1]服务器生态!AA137</f>
        <v>0.72201599999999999</v>
      </c>
      <c r="H120" s="3">
        <f>[1]服务器生态!AC137</f>
        <v>0.47962550249999997</v>
      </c>
      <c r="I120" s="3">
        <f>[1]服务器生态!AD137</f>
        <v>0.47291513735919999</v>
      </c>
      <c r="J120" s="3">
        <f>[1]服务器生态!AE137</f>
        <v>3.8604200140800002E-2</v>
      </c>
      <c r="K120" s="3">
        <f>[1]服务器生态!AF137</f>
        <v>6.8679600000000019E-3</v>
      </c>
      <c r="L120" s="3">
        <f>[1]服务器生态!AG137</f>
        <v>1.9871999999999997E-3</v>
      </c>
      <c r="M120" s="3">
        <f>[3]基础信息!M119</f>
        <v>100</v>
      </c>
      <c r="Q120" s="3">
        <v>116</v>
      </c>
      <c r="R120" s="3">
        <f>[4]带兵数!D119</f>
        <v>9339.8477193800427</v>
      </c>
      <c r="S120" s="3">
        <f>[4]带兵数!E119</f>
        <v>9381.0597738310807</v>
      </c>
      <c r="T120" s="3">
        <f>[4]带兵数!F119</f>
        <v>9425.4284734329576</v>
      </c>
      <c r="U120" s="3">
        <f>[4]带兵数!G119</f>
        <v>9473.0528781601242</v>
      </c>
      <c r="V120" s="3">
        <f>[4]带兵数!H119</f>
        <v>9525.0055056035817</v>
      </c>
      <c r="X120" s="3">
        <v>116</v>
      </c>
      <c r="Y120" s="3">
        <f>求节点(节奏总纲!D$4:D$163,R$5:R$164,$X120)*6</f>
        <v>36996.332729114991</v>
      </c>
      <c r="Z120" s="3">
        <f>求节点(节奏总纲!E$4:E$163,S$5:S$164,$X120)*6</f>
        <v>38140.925942811373</v>
      </c>
      <c r="AA120" s="3">
        <f>求节点(节奏总纲!F$4:F$163,T$5:T$164,$X120)*6</f>
        <v>39653.913341423904</v>
      </c>
      <c r="AB120" s="3">
        <f>求节点(节奏总纲!G$4:G$163,U$5:U$164,$X120)*6</f>
        <v>41832.405472388418</v>
      </c>
      <c r="AC120" s="3">
        <f>求节点(节奏总纲!H$4:H$163,V$5:V$164,$X120)*6</f>
        <v>45721.918108427417</v>
      </c>
      <c r="AG120" s="3">
        <v>116</v>
      </c>
      <c r="AH120" s="14">
        <v>1</v>
      </c>
      <c r="AI120" s="14">
        <v>1.2661825725594094</v>
      </c>
      <c r="AJ120" s="14">
        <v>1.747659332838335</v>
      </c>
      <c r="AK120" s="14">
        <v>2.8548415976789006</v>
      </c>
      <c r="AL120" s="14">
        <v>4.681141807845048</v>
      </c>
      <c r="AM120" s="14">
        <f t="shared" si="1"/>
        <v>158.61560815670862</v>
      </c>
      <c r="AR120" s="8">
        <v>116</v>
      </c>
      <c r="AS120" s="8">
        <f t="shared" si="4"/>
        <v>310.67175353638828</v>
      </c>
      <c r="AT120" s="8">
        <f t="shared" si="5"/>
        <v>311.16777491502774</v>
      </c>
      <c r="AU120" s="8">
        <f t="shared" si="6"/>
        <v>313.15845749926052</v>
      </c>
      <c r="AV120" s="8">
        <f t="shared" si="7"/>
        <v>313.90143708777055</v>
      </c>
      <c r="AW120" s="8">
        <f t="shared" si="8"/>
        <v>319.53039780163323</v>
      </c>
      <c r="AY120" s="8">
        <v>116</v>
      </c>
      <c r="AZ120" s="8">
        <f t="shared" si="9"/>
        <v>1824.9</v>
      </c>
      <c r="BA120" s="8">
        <f t="shared" si="10"/>
        <v>1829.52</v>
      </c>
      <c r="BB120" s="8">
        <f t="shared" si="11"/>
        <v>1838.76</v>
      </c>
      <c r="BC120" s="8">
        <f t="shared" si="12"/>
        <v>1852.6200000000001</v>
      </c>
      <c r="BD120" s="8">
        <f t="shared" si="13"/>
        <v>1871.1000000000001</v>
      </c>
      <c r="BF120" s="8">
        <v>116</v>
      </c>
      <c r="BG120" s="8">
        <f t="shared" si="14"/>
        <v>0.15064808849528574</v>
      </c>
      <c r="BH120" s="8">
        <f t="shared" si="15"/>
        <v>0.84935191150471423</v>
      </c>
      <c r="BL120" s="8">
        <v>116</v>
      </c>
      <c r="BM120" s="10">
        <f>'[1]功能-战损相关'!H126</f>
        <v>0.17499999999999999</v>
      </c>
      <c r="BN120" s="10">
        <f>'[1]功能-战损相关'!I126</f>
        <v>0.17499999999999999</v>
      </c>
      <c r="BO120" s="10">
        <f>'[1]功能-战损相关'!J126</f>
        <v>0.17499999999999999</v>
      </c>
      <c r="BP120" s="10">
        <f>'[1]功能-战损相关'!K126</f>
        <v>0.17499999999999999</v>
      </c>
      <c r="BQ120" s="10">
        <f>'[1]功能-战损相关'!L126</f>
        <v>0.17499999999999999</v>
      </c>
      <c r="BR120" s="10">
        <f>'[1]功能-战损相关'!M126</f>
        <v>0.125</v>
      </c>
      <c r="BS120" s="10">
        <f>'[1]功能-战损相关'!N126</f>
        <v>0.125</v>
      </c>
      <c r="BT120" s="10">
        <f>'[1]功能-战损相关'!O126</f>
        <v>0.125</v>
      </c>
      <c r="BU120" s="10">
        <f>'[1]功能-战损相关'!P126</f>
        <v>0.125</v>
      </c>
      <c r="BV120" s="10">
        <f>'[1]功能-战损相关'!Q126</f>
        <v>0.125</v>
      </c>
      <c r="BX120" s="8">
        <v>116</v>
      </c>
      <c r="BY120" s="10">
        <f>求节点($BL$5:$BL$364,BM$5:BM$364,节奏总纲!R119)</f>
        <v>0.17499999999999999</v>
      </c>
      <c r="BZ120" s="10">
        <f>求节点($BL$5:$BL$364,BN$5:BN$364,节奏总纲!S119)</f>
        <v>0.17499999999999999</v>
      </c>
      <c r="CA120" s="10">
        <f>求节点($BL$5:$BL$364,BO$5:BO$364,节奏总纲!T119)</f>
        <v>0.17499999999999999</v>
      </c>
      <c r="CB120" s="10">
        <f>求节点($BL$5:$BL$364,BP$5:BP$364,节奏总纲!U119)</f>
        <v>0.17499999999999999</v>
      </c>
      <c r="CC120" s="10">
        <f>求节点($BL$5:$BL$364,BQ$5:BQ$364,节奏总纲!V119)</f>
        <v>0.17499999999999999</v>
      </c>
      <c r="CD120" s="10">
        <f>求节点($BL$5:$BL$364,BR$5:BR$364,节奏总纲!R119)</f>
        <v>0.125</v>
      </c>
      <c r="CE120" s="10">
        <f>求节点($BL$5:$BL$364,BS$5:BS$364,节奏总纲!S119)</f>
        <v>0.125</v>
      </c>
      <c r="CF120" s="10">
        <f>求节点($BL$5:$BL$364,BT$5:BT$364,节奏总纲!T119)</f>
        <v>0.125</v>
      </c>
      <c r="CG120" s="10">
        <f>求节点($BL$5:$BL$364,BU$5:BU$364,节奏总纲!U119)</f>
        <v>0.125</v>
      </c>
      <c r="CH120" s="10">
        <f>求节点($BL$5:$BL$364,BV$5:BV$364,节奏总纲!V119)</f>
        <v>0.125</v>
      </c>
      <c r="CV120" s="3">
        <f>[2]兵营招募!S154</f>
        <v>117</v>
      </c>
      <c r="CW120" s="3">
        <f>[2]兵营招募!U154</f>
        <v>32000</v>
      </c>
      <c r="DB120" s="3">
        <v>116</v>
      </c>
      <c r="DC120" s="3">
        <f>'[1]功能-实力'!BF120</f>
        <v>34990368</v>
      </c>
      <c r="DD120" s="3">
        <f>'[1]功能-实力'!BG120</f>
        <v>42385992</v>
      </c>
      <c r="DE120" s="3">
        <f>'[1]功能-实力'!BH120</f>
        <v>47892708</v>
      </c>
      <c r="DF120" s="3">
        <f>'[1]功能-实力'!BI120</f>
        <v>53335218</v>
      </c>
      <c r="DG120" s="3">
        <f>'[1]功能-实力'!BJ120</f>
        <v>55240440</v>
      </c>
    </row>
    <row r="121" spans="2:111" x14ac:dyDescent="0.2">
      <c r="B121" s="3">
        <v>117</v>
      </c>
      <c r="C121" s="3">
        <f>[1]服务器生态!W138</f>
        <v>172.66518090000002</v>
      </c>
      <c r="D121" s="3">
        <f>[1]服务器生态!X138</f>
        <v>170.24944944931201</v>
      </c>
      <c r="E121" s="3">
        <f>[1]服务器生态!Y138</f>
        <v>13.897512050688002</v>
      </c>
      <c r="F121" s="3">
        <f>[1]服务器生态!Z138</f>
        <v>2.4724656000000009</v>
      </c>
      <c r="G121" s="3">
        <f>[1]服务器生态!AA138</f>
        <v>0.71539200000000003</v>
      </c>
      <c r="H121" s="3">
        <f>[1]服务器生态!AC138</f>
        <v>0.47962550249999997</v>
      </c>
      <c r="I121" s="3">
        <f>[1]服务器生态!AD138</f>
        <v>0.47291513735919999</v>
      </c>
      <c r="J121" s="3">
        <f>[1]服务器生态!AE138</f>
        <v>3.8604200140800002E-2</v>
      </c>
      <c r="K121" s="3">
        <f>[1]服务器生态!AF138</f>
        <v>6.8679600000000019E-3</v>
      </c>
      <c r="L121" s="3">
        <f>[1]服务器生态!AG138</f>
        <v>1.9871999999999997E-3</v>
      </c>
      <c r="M121" s="3">
        <f>[3]基础信息!M120</f>
        <v>100</v>
      </c>
      <c r="Q121" s="3">
        <v>117</v>
      </c>
      <c r="R121" s="3">
        <f>[4]带兵数!D120</f>
        <v>9407.4756475513695</v>
      </c>
      <c r="S121" s="3">
        <f>[4]带兵数!E120</f>
        <v>9448.858139758293</v>
      </c>
      <c r="T121" s="3">
        <f>[4]带兵数!F120</f>
        <v>9492.7597957455237</v>
      </c>
      <c r="U121" s="3">
        <f>[4]带兵数!G120</f>
        <v>9541.5741365011127</v>
      </c>
      <c r="V121" s="3">
        <f>[4]带兵数!H120</f>
        <v>9592.6729194306481</v>
      </c>
      <c r="X121" s="3">
        <v>117</v>
      </c>
      <c r="Y121" s="3">
        <f>求节点(节奏总纲!D$4:D$163,R$5:R$164,$X121)*6</f>
        <v>37046.941165662778</v>
      </c>
      <c r="Z121" s="3">
        <f>求节点(节奏总纲!E$4:E$163,S$5:S$164,$X121)*6</f>
        <v>38190.771334751073</v>
      </c>
      <c r="AA121" s="3">
        <f>求节点(节奏总纲!F$4:F$163,T$5:T$164,$X121)*6</f>
        <v>39703.401123929667</v>
      </c>
      <c r="AB121" s="3">
        <f>求节点(节奏总纲!G$4:G$163,U$5:U$164,$X121)*6</f>
        <v>41880.981822652873</v>
      </c>
      <c r="AC121" s="3">
        <f>求节点(节奏总纲!H$4:H$163,V$5:V$164,$X121)*6</f>
        <v>45771.45430638831</v>
      </c>
      <c r="AG121" s="3">
        <v>117</v>
      </c>
      <c r="AH121" s="14">
        <v>1</v>
      </c>
      <c r="AI121" s="14">
        <v>1.2667318958216682</v>
      </c>
      <c r="AJ121" s="14">
        <v>1.7485988794590608</v>
      </c>
      <c r="AK121" s="14">
        <v>2.8590995527418914</v>
      </c>
      <c r="AL121" s="14">
        <v>4.6407824258755719</v>
      </c>
      <c r="AM121" s="14">
        <f t="shared" si="1"/>
        <v>158.64541800081943</v>
      </c>
      <c r="AR121" s="8">
        <v>117</v>
      </c>
      <c r="AS121" s="8">
        <f t="shared" si="4"/>
        <v>310.67175353638828</v>
      </c>
      <c r="AT121" s="8">
        <f t="shared" si="5"/>
        <v>311.16777491502774</v>
      </c>
      <c r="AU121" s="8">
        <f t="shared" si="6"/>
        <v>313.15845749926052</v>
      </c>
      <c r="AV121" s="8">
        <f t="shared" si="7"/>
        <v>313.90143708777055</v>
      </c>
      <c r="AW121" s="8">
        <f t="shared" si="8"/>
        <v>319.53039780163323</v>
      </c>
      <c r="AY121" s="8">
        <v>117</v>
      </c>
      <c r="AZ121" s="8">
        <f t="shared" si="9"/>
        <v>1824.9</v>
      </c>
      <c r="BA121" s="8">
        <f t="shared" si="10"/>
        <v>1829.52</v>
      </c>
      <c r="BB121" s="8">
        <f t="shared" si="11"/>
        <v>1838.76</v>
      </c>
      <c r="BC121" s="8">
        <f t="shared" si="12"/>
        <v>1852.6200000000001</v>
      </c>
      <c r="BD121" s="8">
        <f t="shared" si="13"/>
        <v>1871.1000000000001</v>
      </c>
      <c r="BF121" s="8">
        <v>117</v>
      </c>
      <c r="BG121" s="8">
        <f t="shared" si="14"/>
        <v>0.15064808849528574</v>
      </c>
      <c r="BH121" s="8">
        <f t="shared" si="15"/>
        <v>0.84935191150471423</v>
      </c>
      <c r="BL121" s="8">
        <v>117</v>
      </c>
      <c r="BM121" s="10">
        <f>'[1]功能-战损相关'!H127</f>
        <v>0.17499999999999999</v>
      </c>
      <c r="BN121" s="10">
        <f>'[1]功能-战损相关'!I127</f>
        <v>0.17499999999999999</v>
      </c>
      <c r="BO121" s="10">
        <f>'[1]功能-战损相关'!J127</f>
        <v>0.17499999999999999</v>
      </c>
      <c r="BP121" s="10">
        <f>'[1]功能-战损相关'!K127</f>
        <v>0.17499999999999999</v>
      </c>
      <c r="BQ121" s="10">
        <f>'[1]功能-战损相关'!L127</f>
        <v>0.17499999999999999</v>
      </c>
      <c r="BR121" s="10">
        <f>'[1]功能-战损相关'!M127</f>
        <v>0.125</v>
      </c>
      <c r="BS121" s="10">
        <f>'[1]功能-战损相关'!N127</f>
        <v>0.125</v>
      </c>
      <c r="BT121" s="10">
        <f>'[1]功能-战损相关'!O127</f>
        <v>0.125</v>
      </c>
      <c r="BU121" s="10">
        <f>'[1]功能-战损相关'!P127</f>
        <v>0.125</v>
      </c>
      <c r="BV121" s="10">
        <f>'[1]功能-战损相关'!Q127</f>
        <v>0.125</v>
      </c>
      <c r="BX121" s="8">
        <v>117</v>
      </c>
      <c r="BY121" s="10">
        <f>求节点($BL$5:$BL$364,BM$5:BM$364,节奏总纲!R120)</f>
        <v>0.17499999999999999</v>
      </c>
      <c r="BZ121" s="10">
        <f>求节点($BL$5:$BL$364,BN$5:BN$364,节奏总纲!S120)</f>
        <v>0.17499999999999999</v>
      </c>
      <c r="CA121" s="10">
        <f>求节点($BL$5:$BL$364,BO$5:BO$364,节奏总纲!T120)</f>
        <v>0.17499999999999999</v>
      </c>
      <c r="CB121" s="10">
        <f>求节点($BL$5:$BL$364,BP$5:BP$364,节奏总纲!U120)</f>
        <v>0.17499999999999999</v>
      </c>
      <c r="CC121" s="10">
        <f>求节点($BL$5:$BL$364,BQ$5:BQ$364,节奏总纲!V120)</f>
        <v>0.17499999999999999</v>
      </c>
      <c r="CD121" s="10">
        <f>求节点($BL$5:$BL$364,BR$5:BR$364,节奏总纲!R120)</f>
        <v>0.125</v>
      </c>
      <c r="CE121" s="10">
        <f>求节点($BL$5:$BL$364,BS$5:BS$364,节奏总纲!S120)</f>
        <v>0.125</v>
      </c>
      <c r="CF121" s="10">
        <f>求节点($BL$5:$BL$364,BT$5:BT$364,节奏总纲!T120)</f>
        <v>0.125</v>
      </c>
      <c r="CG121" s="10">
        <f>求节点($BL$5:$BL$364,BU$5:BU$364,节奏总纲!U120)</f>
        <v>0.125</v>
      </c>
      <c r="CH121" s="10">
        <f>求节点($BL$5:$BL$364,BV$5:BV$364,节奏总纲!V120)</f>
        <v>0.125</v>
      </c>
      <c r="CV121" s="3">
        <f>[2]兵营招募!S155</f>
        <v>118</v>
      </c>
      <c r="CW121" s="3">
        <f>[2]兵营招募!U155</f>
        <v>32000</v>
      </c>
      <c r="DB121" s="3">
        <v>117</v>
      </c>
      <c r="DC121" s="3">
        <f>'[1]功能-实力'!BF121</f>
        <v>36089166</v>
      </c>
      <c r="DD121" s="3">
        <f>'[1]功能-实力'!BG121</f>
        <v>43479444</v>
      </c>
      <c r="DE121" s="3">
        <f>'[1]功能-实力'!BH121</f>
        <v>49146684</v>
      </c>
      <c r="DF121" s="3">
        <f>'[1]功能-实力'!BI121</f>
        <v>54444894</v>
      </c>
      <c r="DG121" s="3">
        <f>'[1]功能-实力'!BJ121</f>
        <v>56438838</v>
      </c>
    </row>
    <row r="122" spans="2:111" x14ac:dyDescent="0.2">
      <c r="B122" s="3">
        <v>118</v>
      </c>
      <c r="C122" s="3">
        <f>[1]服务器生态!W139</f>
        <v>171.06642922500001</v>
      </c>
      <c r="D122" s="3">
        <f>[1]服务器生态!X139</f>
        <v>168.67306565811467</v>
      </c>
      <c r="E122" s="3">
        <f>[1]服务器生态!Y139</f>
        <v>13.768831383552001</v>
      </c>
      <c r="F122" s="3">
        <f>[1]服务器生态!Z139</f>
        <v>2.449572400000001</v>
      </c>
      <c r="G122" s="3">
        <f>[1]服务器生态!AA139</f>
        <v>0.70876799999999995</v>
      </c>
      <c r="H122" s="3">
        <f>[1]服务器生态!AC139</f>
        <v>0.47962550249999997</v>
      </c>
      <c r="I122" s="3">
        <f>[1]服务器生态!AD139</f>
        <v>0.47291513735919999</v>
      </c>
      <c r="J122" s="3">
        <f>[1]服务器生态!AE139</f>
        <v>3.8604200140800002E-2</v>
      </c>
      <c r="K122" s="3">
        <f>[1]服务器生态!AF139</f>
        <v>6.8679600000000019E-3</v>
      </c>
      <c r="L122" s="3">
        <f>[1]服务器生态!AG139</f>
        <v>1.9871999999999997E-3</v>
      </c>
      <c r="M122" s="3">
        <f>[3]基础信息!M121</f>
        <v>100</v>
      </c>
      <c r="Q122" s="3">
        <v>118</v>
      </c>
      <c r="R122" s="3">
        <f>[4]带兵数!D121</f>
        <v>9474.645504649312</v>
      </c>
      <c r="S122" s="3">
        <f>[4]带兵数!E121</f>
        <v>9515.8825463840603</v>
      </c>
      <c r="T122" s="3">
        <f>[4]带兵数!F121</f>
        <v>9561.3208154410822</v>
      </c>
      <c r="U122" s="3">
        <f>[4]带兵数!G121</f>
        <v>9609.2126738180541</v>
      </c>
      <c r="V122" s="3">
        <f>[4]带兵数!H121</f>
        <v>9661.2208257096499</v>
      </c>
      <c r="X122" s="3">
        <v>118</v>
      </c>
      <c r="Y122" s="3">
        <f>求节点(节奏总纲!D$4:D$163,R$5:R$164,$X122)*6</f>
        <v>37097.549602210551</v>
      </c>
      <c r="Z122" s="3">
        <f>求节点(节奏总纲!E$4:E$163,S$5:S$164,$X122)*6</f>
        <v>38240.616726690772</v>
      </c>
      <c r="AA122" s="3">
        <f>求节点(节奏总纲!F$4:F$163,T$5:T$164,$X122)*6</f>
        <v>39752.888906435423</v>
      </c>
      <c r="AB122" s="3">
        <f>求节点(节奏总纲!G$4:G$163,U$5:U$164,$X122)*6</f>
        <v>41929.558172917328</v>
      </c>
      <c r="AC122" s="3">
        <f>求节点(节奏总纲!H$4:H$163,V$5:V$164,$X122)*6</f>
        <v>45820.990504349204</v>
      </c>
      <c r="AG122" s="3">
        <v>118</v>
      </c>
      <c r="AH122" s="14">
        <v>1</v>
      </c>
      <c r="AI122" s="14">
        <v>1.267265133121132</v>
      </c>
      <c r="AJ122" s="14">
        <v>1.7495216093720503</v>
      </c>
      <c r="AK122" s="14">
        <v>2.8636134709585108</v>
      </c>
      <c r="AL122" s="14">
        <v>4.6011454262935292</v>
      </c>
      <c r="AM122" s="14">
        <f t="shared" si="1"/>
        <v>158.67539134412701</v>
      </c>
      <c r="AR122" s="8">
        <v>118</v>
      </c>
      <c r="AS122" s="8">
        <f t="shared" si="4"/>
        <v>310.67175353638828</v>
      </c>
      <c r="AT122" s="8">
        <f t="shared" si="5"/>
        <v>311.16777491502774</v>
      </c>
      <c r="AU122" s="8">
        <f t="shared" si="6"/>
        <v>313.15845749926052</v>
      </c>
      <c r="AV122" s="8">
        <f t="shared" si="7"/>
        <v>313.90143708777055</v>
      </c>
      <c r="AW122" s="8">
        <f t="shared" si="8"/>
        <v>319.53039780163323</v>
      </c>
      <c r="AY122" s="8">
        <v>118</v>
      </c>
      <c r="AZ122" s="8">
        <f t="shared" si="9"/>
        <v>1824.9</v>
      </c>
      <c r="BA122" s="8">
        <f t="shared" si="10"/>
        <v>1829.52</v>
      </c>
      <c r="BB122" s="8">
        <f t="shared" si="11"/>
        <v>1838.76</v>
      </c>
      <c r="BC122" s="8">
        <f t="shared" si="12"/>
        <v>1852.6200000000001</v>
      </c>
      <c r="BD122" s="8">
        <f t="shared" si="13"/>
        <v>1871.1000000000001</v>
      </c>
      <c r="BF122" s="8">
        <v>118</v>
      </c>
      <c r="BG122" s="8">
        <f t="shared" si="14"/>
        <v>0.15064808849528574</v>
      </c>
      <c r="BH122" s="8">
        <f t="shared" si="15"/>
        <v>0.84935191150471423</v>
      </c>
      <c r="BL122" s="8">
        <v>118</v>
      </c>
      <c r="BM122" s="10">
        <f>'[1]功能-战损相关'!H128</f>
        <v>0.17499999999999999</v>
      </c>
      <c r="BN122" s="10">
        <f>'[1]功能-战损相关'!I128</f>
        <v>0.17499999999999999</v>
      </c>
      <c r="BO122" s="10">
        <f>'[1]功能-战损相关'!J128</f>
        <v>0.17499999999999999</v>
      </c>
      <c r="BP122" s="10">
        <f>'[1]功能-战损相关'!K128</f>
        <v>0.17499999999999999</v>
      </c>
      <c r="BQ122" s="10">
        <f>'[1]功能-战损相关'!L128</f>
        <v>0.17499999999999999</v>
      </c>
      <c r="BR122" s="10">
        <f>'[1]功能-战损相关'!M128</f>
        <v>0.125</v>
      </c>
      <c r="BS122" s="10">
        <f>'[1]功能-战损相关'!N128</f>
        <v>0.125</v>
      </c>
      <c r="BT122" s="10">
        <f>'[1]功能-战损相关'!O128</f>
        <v>0.125</v>
      </c>
      <c r="BU122" s="10">
        <f>'[1]功能-战损相关'!P128</f>
        <v>0.125</v>
      </c>
      <c r="BV122" s="10">
        <f>'[1]功能-战损相关'!Q128</f>
        <v>0.125</v>
      </c>
      <c r="BX122" s="8">
        <v>118</v>
      </c>
      <c r="BY122" s="10">
        <f>求节点($BL$5:$BL$364,BM$5:BM$364,节奏总纲!R121)</f>
        <v>0.17499999999999999</v>
      </c>
      <c r="BZ122" s="10">
        <f>求节点($BL$5:$BL$364,BN$5:BN$364,节奏总纲!S121)</f>
        <v>0.17499999999999999</v>
      </c>
      <c r="CA122" s="10">
        <f>求节点($BL$5:$BL$364,BO$5:BO$364,节奏总纲!T121)</f>
        <v>0.17499999999999999</v>
      </c>
      <c r="CB122" s="10">
        <f>求节点($BL$5:$BL$364,BP$5:BP$364,节奏总纲!U121)</f>
        <v>0.17499999999999999</v>
      </c>
      <c r="CC122" s="10">
        <f>求节点($BL$5:$BL$364,BQ$5:BQ$364,节奏总纲!V121)</f>
        <v>0.17499999999999999</v>
      </c>
      <c r="CD122" s="10">
        <f>求节点($BL$5:$BL$364,BR$5:BR$364,节奏总纲!R121)</f>
        <v>0.125</v>
      </c>
      <c r="CE122" s="10">
        <f>求节点($BL$5:$BL$364,BS$5:BS$364,节奏总纲!S121)</f>
        <v>0.125</v>
      </c>
      <c r="CF122" s="10">
        <f>求节点($BL$5:$BL$364,BT$5:BT$364,节奏总纲!T121)</f>
        <v>0.125</v>
      </c>
      <c r="CG122" s="10">
        <f>求节点($BL$5:$BL$364,BU$5:BU$364,节奏总纲!U121)</f>
        <v>0.125</v>
      </c>
      <c r="CH122" s="10">
        <f>求节点($BL$5:$BL$364,BV$5:BV$364,节奏总纲!V121)</f>
        <v>0.125</v>
      </c>
      <c r="CV122" s="3">
        <f>[2]兵营招募!S156</f>
        <v>119</v>
      </c>
      <c r="CW122" s="3">
        <f>[2]兵营招募!U156</f>
        <v>32000</v>
      </c>
      <c r="DB122" s="3">
        <v>118</v>
      </c>
      <c r="DC122" s="3">
        <f>'[1]功能-实力'!BF122</f>
        <v>37213158</v>
      </c>
      <c r="DD122" s="3">
        <f>'[1]功能-实力'!BG122</f>
        <v>44579034</v>
      </c>
      <c r="DE122" s="3">
        <f>'[1]功能-实力'!BH122</f>
        <v>50435856</v>
      </c>
      <c r="DF122" s="3">
        <f>'[1]功能-实力'!BI122</f>
        <v>55569816</v>
      </c>
      <c r="DG122" s="3">
        <f>'[1]功能-实力'!BJ122</f>
        <v>57643500</v>
      </c>
    </row>
    <row r="123" spans="2:111" x14ac:dyDescent="0.2">
      <c r="B123" s="3">
        <v>119</v>
      </c>
      <c r="C123" s="3">
        <f>[1]服务器生态!W140</f>
        <v>169.46767755000002</v>
      </c>
      <c r="D123" s="3">
        <f>[1]服务器生态!X140</f>
        <v>167.09668186691735</v>
      </c>
      <c r="E123" s="3">
        <f>[1]服务器生态!Y140</f>
        <v>13.640150716416002</v>
      </c>
      <c r="F123" s="3">
        <f>[1]服务器生态!Z140</f>
        <v>2.426679200000001</v>
      </c>
      <c r="G123" s="3">
        <f>[1]服务器生态!AA140</f>
        <v>0.70214399999999999</v>
      </c>
      <c r="H123" s="3">
        <f>[1]服务器生态!AC140</f>
        <v>0.47962550249999997</v>
      </c>
      <c r="I123" s="3">
        <f>[1]服务器生态!AD140</f>
        <v>0.47291513735919999</v>
      </c>
      <c r="J123" s="3">
        <f>[1]服务器生态!AE140</f>
        <v>3.8604200140800002E-2</v>
      </c>
      <c r="K123" s="3">
        <f>[1]服务器生态!AF140</f>
        <v>6.8679600000000019E-3</v>
      </c>
      <c r="L123" s="3">
        <f>[1]服务器生态!AG140</f>
        <v>1.9871999999999997E-3</v>
      </c>
      <c r="M123" s="3">
        <f>[3]基础信息!M122</f>
        <v>100</v>
      </c>
      <c r="Q123" s="3">
        <v>119</v>
      </c>
      <c r="R123" s="3">
        <f>[4]带兵数!D122</f>
        <v>9541.9198446077917</v>
      </c>
      <c r="S123" s="3">
        <f>[4]带兵数!E122</f>
        <v>9584.3850498495958</v>
      </c>
      <c r="T123" s="3">
        <f>[4]带兵数!F122</f>
        <v>9628.7780384292182</v>
      </c>
      <c r="U123" s="3">
        <f>[4]带兵数!G122</f>
        <v>9678.1643983802387</v>
      </c>
      <c r="V123" s="3">
        <f>[4]带兵数!H122</f>
        <v>9725.4656492906943</v>
      </c>
      <c r="X123" s="3">
        <v>119</v>
      </c>
      <c r="Y123" s="3">
        <f>求节点(节奏总纲!D$4:D$163,R$5:R$164,$X123)*6</f>
        <v>37145.762646290299</v>
      </c>
      <c r="Z123" s="3">
        <f>求节点(节奏总纲!E$4:E$163,S$5:S$164,$X123)*6</f>
        <v>38288.388057287288</v>
      </c>
      <c r="AA123" s="3">
        <f>求节点(节奏总纲!F$4:F$163,T$5:T$164,$X123)*6</f>
        <v>39801.772372877283</v>
      </c>
      <c r="AB123" s="3">
        <f>求节点(节奏总纲!G$4:G$163,U$5:U$164,$X123)*6</f>
        <v>41978.134523181783</v>
      </c>
      <c r="AC123" s="3">
        <f>求节点(节奏总纲!H$4:H$163,V$5:V$164,$X123)*6</f>
        <v>45870.52670231009</v>
      </c>
      <c r="AG123" s="3">
        <v>119</v>
      </c>
      <c r="AH123" s="3">
        <v>1</v>
      </c>
      <c r="AI123" s="3">
        <f>[4]实力验证!$Z125</f>
        <v>1.6584785252019836</v>
      </c>
      <c r="AJ123" s="3">
        <f>[4]实力验证!$AE125</f>
        <v>2.8558056232241698</v>
      </c>
      <c r="AK123" s="3">
        <f>[4]实力验证!$AJ125</f>
        <v>7.428488955735995</v>
      </c>
      <c r="AL123" s="3">
        <f>[4]实力验证!$AO125</f>
        <v>26.825733889914712</v>
      </c>
      <c r="AM123" s="3">
        <f>AH123*H123*$M123*AH$2+AI123*I123*$M123*AI$2+AJ123*J123*$M123*AJ$2+AK123*K123*$M123*AK$2+AL123*L123*$M123*AL$2</f>
        <v>243.40328808419005</v>
      </c>
      <c r="AR123" s="8">
        <v>119</v>
      </c>
      <c r="AS123" s="8">
        <f t="shared" si="4"/>
        <v>310.67175353638828</v>
      </c>
      <c r="AT123" s="8">
        <f t="shared" si="5"/>
        <v>311.16777491502774</v>
      </c>
      <c r="AU123" s="8">
        <f t="shared" si="6"/>
        <v>313.15845749926052</v>
      </c>
      <c r="AV123" s="8">
        <f t="shared" si="7"/>
        <v>313.90143708777055</v>
      </c>
      <c r="AW123" s="8">
        <f t="shared" si="8"/>
        <v>319.53039780163323</v>
      </c>
      <c r="AY123" s="8">
        <v>119</v>
      </c>
      <c r="AZ123" s="8">
        <f t="shared" si="9"/>
        <v>1824.9</v>
      </c>
      <c r="BA123" s="8">
        <f t="shared" si="10"/>
        <v>1829.52</v>
      </c>
      <c r="BB123" s="8">
        <f t="shared" si="11"/>
        <v>1838.76</v>
      </c>
      <c r="BC123" s="8">
        <f t="shared" si="12"/>
        <v>1852.6200000000001</v>
      </c>
      <c r="BD123" s="8">
        <f t="shared" si="13"/>
        <v>1871.1000000000001</v>
      </c>
      <c r="BF123" s="8">
        <v>119</v>
      </c>
      <c r="BG123" s="8">
        <f t="shared" si="14"/>
        <v>0.15064808849528574</v>
      </c>
      <c r="BH123" s="8">
        <f t="shared" si="15"/>
        <v>0.84935191150471423</v>
      </c>
      <c r="BL123" s="8">
        <v>119</v>
      </c>
      <c r="BM123" s="10">
        <f>'[1]功能-战损相关'!H129</f>
        <v>0.17499999999999999</v>
      </c>
      <c r="BN123" s="10">
        <f>'[1]功能-战损相关'!I129</f>
        <v>0.17499999999999999</v>
      </c>
      <c r="BO123" s="10">
        <f>'[1]功能-战损相关'!J129</f>
        <v>0.17499999999999999</v>
      </c>
      <c r="BP123" s="10">
        <f>'[1]功能-战损相关'!K129</f>
        <v>0.17499999999999999</v>
      </c>
      <c r="BQ123" s="10">
        <f>'[1]功能-战损相关'!L129</f>
        <v>0.17499999999999999</v>
      </c>
      <c r="BR123" s="10">
        <f>'[1]功能-战损相关'!M129</f>
        <v>0.125</v>
      </c>
      <c r="BS123" s="10">
        <f>'[1]功能-战损相关'!N129</f>
        <v>0.125</v>
      </c>
      <c r="BT123" s="10">
        <f>'[1]功能-战损相关'!O129</f>
        <v>0.125</v>
      </c>
      <c r="BU123" s="10">
        <f>'[1]功能-战损相关'!P129</f>
        <v>0.125</v>
      </c>
      <c r="BV123" s="10">
        <f>'[1]功能-战损相关'!Q129</f>
        <v>0.125</v>
      </c>
      <c r="BX123" s="8">
        <v>119</v>
      </c>
      <c r="BY123" s="10">
        <f>求节点($BL$5:$BL$364,BM$5:BM$364,节奏总纲!R122)</f>
        <v>0.17499999999999999</v>
      </c>
      <c r="BZ123" s="10">
        <f>求节点($BL$5:$BL$364,BN$5:BN$364,节奏总纲!S122)</f>
        <v>0.17499999999999999</v>
      </c>
      <c r="CA123" s="10">
        <f>求节点($BL$5:$BL$364,BO$5:BO$364,节奏总纲!T122)</f>
        <v>0.17499999999999999</v>
      </c>
      <c r="CB123" s="10">
        <f>求节点($BL$5:$BL$364,BP$5:BP$364,节奏总纲!U122)</f>
        <v>0.17499999999999999</v>
      </c>
      <c r="CC123" s="10">
        <f>求节点($BL$5:$BL$364,BQ$5:BQ$364,节奏总纲!V122)</f>
        <v>0.17499999999999999</v>
      </c>
      <c r="CD123" s="10">
        <f>求节点($BL$5:$BL$364,BR$5:BR$364,节奏总纲!R122)</f>
        <v>0.125</v>
      </c>
      <c r="CE123" s="10">
        <f>求节点($BL$5:$BL$364,BS$5:BS$364,节奏总纲!S122)</f>
        <v>0.125</v>
      </c>
      <c r="CF123" s="10">
        <f>求节点($BL$5:$BL$364,BT$5:BT$364,节奏总纲!T122)</f>
        <v>0.125</v>
      </c>
      <c r="CG123" s="10">
        <f>求节点($BL$5:$BL$364,BU$5:BU$364,节奏总纲!U122)</f>
        <v>0.125</v>
      </c>
      <c r="CH123" s="10">
        <f>求节点($BL$5:$BL$364,BV$5:BV$364,节奏总纲!V122)</f>
        <v>0.125</v>
      </c>
      <c r="CV123" s="3">
        <f>[2]兵营招募!S157</f>
        <v>120</v>
      </c>
      <c r="CW123" s="3">
        <f>[2]兵营招募!U157</f>
        <v>32000</v>
      </c>
      <c r="DB123" s="3">
        <v>119</v>
      </c>
      <c r="DC123" s="3">
        <f>'[1]功能-实力'!BF123</f>
        <v>38364876</v>
      </c>
      <c r="DD123" s="3">
        <f>'[1]功能-实力'!BG123</f>
        <v>45707940</v>
      </c>
      <c r="DE123" s="3">
        <f>'[1]功能-实力'!BH123</f>
        <v>51745218</v>
      </c>
      <c r="DF123" s="3">
        <f>'[1]功能-实力'!BI123</f>
        <v>56720106</v>
      </c>
      <c r="DG123" s="3">
        <f>'[1]功能-实力'!BJ123</f>
        <v>58849038</v>
      </c>
    </row>
    <row r="124" spans="2:111" x14ac:dyDescent="0.2">
      <c r="B124" s="3">
        <v>120</v>
      </c>
      <c r="C124" s="3">
        <f>[1]服务器生态!W141</f>
        <v>167.868925875</v>
      </c>
      <c r="D124" s="3">
        <f>[1]服务器生态!X141</f>
        <v>165.52029807572004</v>
      </c>
      <c r="E124" s="3">
        <f>[1]服务器生态!Y141</f>
        <v>13.511470049280003</v>
      </c>
      <c r="F124" s="3">
        <f>[1]服务器生态!Z141</f>
        <v>2.4037860000000011</v>
      </c>
      <c r="G124" s="3">
        <f>[1]服务器生态!AA141</f>
        <v>0.69552000000000003</v>
      </c>
      <c r="H124" s="3">
        <f>[1]服务器生态!AC141</f>
        <v>0.47962550249999997</v>
      </c>
      <c r="I124" s="3">
        <f>[1]服务器生态!AD141</f>
        <v>0.47291513735919999</v>
      </c>
      <c r="J124" s="3">
        <f>[1]服务器生态!AE141</f>
        <v>3.8604200140800002E-2</v>
      </c>
      <c r="K124" s="3">
        <f>[1]服务器生态!AF141</f>
        <v>6.8679600000000019E-3</v>
      </c>
      <c r="L124" s="3">
        <f>[1]服务器生态!AG141</f>
        <v>1.9871999999999997E-3</v>
      </c>
      <c r="M124" s="3">
        <f>[3]基础信息!M123</f>
        <v>100</v>
      </c>
      <c r="Q124" s="3">
        <v>120</v>
      </c>
      <c r="R124" s="3">
        <f>[4]带兵数!D123</f>
        <v>9609.5184230627638</v>
      </c>
      <c r="S124" s="3">
        <f>[4]带兵数!E123</f>
        <v>9651.4335426471262</v>
      </c>
      <c r="T124" s="3">
        <f>[4]带兵数!F123</f>
        <v>9697.4598905166167</v>
      </c>
      <c r="U124" s="3">
        <f>[4]带兵数!G123</f>
        <v>9741.3314878136025</v>
      </c>
      <c r="V124" s="3">
        <f>[4]带兵数!H123</f>
        <v>9791.8752205023811</v>
      </c>
      <c r="X124" s="3">
        <v>120</v>
      </c>
      <c r="Y124" s="3">
        <f>求节点(节奏总纲!D$4:D$163,R$5:R$164,$X124)*6</f>
        <v>37192.181701105161</v>
      </c>
      <c r="Z124" s="3">
        <f>求节点(节奏总纲!E$4:E$163,S$5:S$164,$X124)*6</f>
        <v>38336.087996490533</v>
      </c>
      <c r="AA124" s="3">
        <f>求节点(节奏总纲!F$4:F$163,T$5:T$164,$X124)*6</f>
        <v>39849.224133097348</v>
      </c>
      <c r="AB124" s="3">
        <f>求节点(节奏总纲!G$4:G$163,U$5:U$164,$X124)*6</f>
        <v>42026.710873446238</v>
      </c>
      <c r="AC124" s="3">
        <f>求节点(节奏总纲!H$4:H$163,V$5:V$164,$X124)*6</f>
        <v>45920.06290027099</v>
      </c>
      <c r="AG124" s="3">
        <v>120</v>
      </c>
      <c r="AH124" s="3">
        <v>1</v>
      </c>
      <c r="AI124" s="3">
        <f>[4]实力验证!$Z126</f>
        <v>1.6602123667534729</v>
      </c>
      <c r="AJ124" s="3">
        <f>[4]实力验证!$AE126</f>
        <v>2.8582068992540077</v>
      </c>
      <c r="AK124" s="3">
        <f>[4]实力验证!$AJ126</f>
        <v>7.4444407806098534</v>
      </c>
      <c r="AL124" s="3">
        <f>[4]实力验证!$AO126</f>
        <v>26.836705583061885</v>
      </c>
      <c r="AM124" s="3">
        <f t="shared" ref="AM124:AM187" si="16">AH124*H124*$M124*AH$2+AI124*I124*$M124*AI$2+AJ124*J124*$M124*AJ$2+AK124*K124*$M124*AK$2+AL124*L124*$M124*AL$2</f>
        <v>243.63367649660577</v>
      </c>
      <c r="AR124" s="8">
        <v>120</v>
      </c>
      <c r="AS124" s="8">
        <f t="shared" si="4"/>
        <v>310.67175353638828</v>
      </c>
      <c r="AT124" s="8">
        <f t="shared" si="5"/>
        <v>311.16777491502774</v>
      </c>
      <c r="AU124" s="8">
        <f t="shared" si="6"/>
        <v>313.15845749926052</v>
      </c>
      <c r="AV124" s="8">
        <f t="shared" si="7"/>
        <v>313.90143708777055</v>
      </c>
      <c r="AW124" s="8">
        <f t="shared" si="8"/>
        <v>319.53039780163323</v>
      </c>
      <c r="AY124" s="8">
        <v>120</v>
      </c>
      <c r="AZ124" s="8">
        <f t="shared" si="9"/>
        <v>1824.9</v>
      </c>
      <c r="BA124" s="8">
        <f t="shared" si="10"/>
        <v>1829.52</v>
      </c>
      <c r="BB124" s="8">
        <f t="shared" si="11"/>
        <v>1838.76</v>
      </c>
      <c r="BC124" s="8">
        <f t="shared" si="12"/>
        <v>1852.6200000000001</v>
      </c>
      <c r="BD124" s="8">
        <f t="shared" si="13"/>
        <v>1871.1000000000001</v>
      </c>
      <c r="BF124" s="8">
        <v>120</v>
      </c>
      <c r="BG124" s="8">
        <f t="shared" si="14"/>
        <v>0.15064808849528574</v>
      </c>
      <c r="BH124" s="8">
        <f t="shared" si="15"/>
        <v>0.84935191150471423</v>
      </c>
      <c r="BL124" s="8">
        <v>120</v>
      </c>
      <c r="BM124" s="10">
        <f>'[1]功能-战损相关'!H130</f>
        <v>0.17499999999999999</v>
      </c>
      <c r="BN124" s="10">
        <f>'[1]功能-战损相关'!I130</f>
        <v>0.17499999999999999</v>
      </c>
      <c r="BO124" s="10">
        <f>'[1]功能-战损相关'!J130</f>
        <v>0.17499999999999999</v>
      </c>
      <c r="BP124" s="10">
        <f>'[1]功能-战损相关'!K130</f>
        <v>0.17499999999999999</v>
      </c>
      <c r="BQ124" s="10">
        <f>'[1]功能-战损相关'!L130</f>
        <v>0.17499999999999999</v>
      </c>
      <c r="BR124" s="10">
        <f>'[1]功能-战损相关'!M130</f>
        <v>0.125</v>
      </c>
      <c r="BS124" s="10">
        <f>'[1]功能-战损相关'!N130</f>
        <v>0.125</v>
      </c>
      <c r="BT124" s="10">
        <f>'[1]功能-战损相关'!O130</f>
        <v>0.125</v>
      </c>
      <c r="BU124" s="10">
        <f>'[1]功能-战损相关'!P130</f>
        <v>0.125</v>
      </c>
      <c r="BV124" s="10">
        <f>'[1]功能-战损相关'!Q130</f>
        <v>0.125</v>
      </c>
      <c r="BX124" s="8">
        <v>120</v>
      </c>
      <c r="BY124" s="10">
        <f>求节点($BL$5:$BL$364,BM$5:BM$364,节奏总纲!R123)</f>
        <v>0.17499999999999999</v>
      </c>
      <c r="BZ124" s="10">
        <f>求节点($BL$5:$BL$364,BN$5:BN$364,节奏总纲!S123)</f>
        <v>0.17499999999999999</v>
      </c>
      <c r="CA124" s="10">
        <f>求节点($BL$5:$BL$364,BO$5:BO$364,节奏总纲!T123)</f>
        <v>0.17499999999999999</v>
      </c>
      <c r="CB124" s="10">
        <f>求节点($BL$5:$BL$364,BP$5:BP$364,节奏总纲!U123)</f>
        <v>0.17499999999999999</v>
      </c>
      <c r="CC124" s="10">
        <f>求节点($BL$5:$BL$364,BQ$5:BQ$364,节奏总纲!V123)</f>
        <v>0.17499999999999999</v>
      </c>
      <c r="CD124" s="10">
        <f>求节点($BL$5:$BL$364,BR$5:BR$364,节奏总纲!R123)</f>
        <v>0.125</v>
      </c>
      <c r="CE124" s="10">
        <f>求节点($BL$5:$BL$364,BS$5:BS$364,节奏总纲!S123)</f>
        <v>0.125</v>
      </c>
      <c r="CF124" s="10">
        <f>求节点($BL$5:$BL$364,BT$5:BT$364,节奏总纲!T123)</f>
        <v>0.125</v>
      </c>
      <c r="CG124" s="10">
        <f>求节点($BL$5:$BL$364,BU$5:BU$364,节奏总纲!U123)</f>
        <v>0.125</v>
      </c>
      <c r="CH124" s="10">
        <f>求节点($BL$5:$BL$364,BV$5:BV$364,节奏总纲!V123)</f>
        <v>0.125</v>
      </c>
      <c r="DB124" s="3">
        <v>120</v>
      </c>
      <c r="DC124" s="3">
        <f>'[1]功能-实力'!BF124</f>
        <v>39547812</v>
      </c>
      <c r="DD124" s="3">
        <f>'[1]功能-实力'!BG124</f>
        <v>46856412</v>
      </c>
      <c r="DE124" s="3">
        <f>'[1]功能-实力'!BH124</f>
        <v>53085480</v>
      </c>
      <c r="DF124" s="3">
        <f>'[1]功能-实力'!BI124</f>
        <v>57863352</v>
      </c>
      <c r="DG124" s="3">
        <f>'[1]功能-实力'!BJ124</f>
        <v>60086208</v>
      </c>
    </row>
    <row r="125" spans="2:111" x14ac:dyDescent="0.2">
      <c r="B125" s="3">
        <v>121</v>
      </c>
      <c r="C125" s="3">
        <f>[1]服务器生态!W142</f>
        <v>167.06955003749997</v>
      </c>
      <c r="D125" s="3">
        <f>[1]服务器生态!X142</f>
        <v>164.73210618012132</v>
      </c>
      <c r="E125" s="3">
        <f>[1]服务器生态!Y142</f>
        <v>13.447129715712</v>
      </c>
      <c r="F125" s="3">
        <f>[1]服务器生态!Z142</f>
        <v>2.3923394000000004</v>
      </c>
      <c r="G125" s="3">
        <f>[1]服务器生态!AA142</f>
        <v>0.69220799999999982</v>
      </c>
      <c r="H125" s="3">
        <f>[1]服务器生态!AC142</f>
        <v>0.47962550249999997</v>
      </c>
      <c r="I125" s="3">
        <f>[1]服务器生态!AD142</f>
        <v>0.47291513735919999</v>
      </c>
      <c r="J125" s="3">
        <f>[1]服务器生态!AE142</f>
        <v>3.8604200140800002E-2</v>
      </c>
      <c r="K125" s="3">
        <f>[1]服务器生态!AF142</f>
        <v>6.8679600000000019E-3</v>
      </c>
      <c r="L125" s="3">
        <f>[1]服务器生态!AG142</f>
        <v>1.9871999999999997E-3</v>
      </c>
      <c r="M125" s="3">
        <f>[3]基础信息!M124</f>
        <v>100</v>
      </c>
      <c r="Q125" s="3">
        <v>121</v>
      </c>
      <c r="R125" s="3">
        <f>[4]带兵数!D124</f>
        <v>9676.4443944555514</v>
      </c>
      <c r="S125" s="3">
        <f>[4]带兵数!E124</f>
        <v>9718.9921244478937</v>
      </c>
      <c r="T125" s="3">
        <f>[4]带兵数!F124</f>
        <v>9760.4131448162898</v>
      </c>
      <c r="U125" s="3">
        <f>[4]带兵数!G124</f>
        <v>9807.383875587273</v>
      </c>
      <c r="V125" s="3">
        <f>[4]带兵数!H124</f>
        <v>9856.7913166257658</v>
      </c>
      <c r="X125" s="3">
        <v>121</v>
      </c>
      <c r="Y125" s="3">
        <f>求节点(节奏总纲!D$4:D$163,R$5:R$164,$X125)*6</f>
        <v>37238.600755920022</v>
      </c>
      <c r="Z125" s="3">
        <f>求节点(节奏总纲!E$4:E$163,S$5:S$164,$X125)*6</f>
        <v>38383.78793569377</v>
      </c>
      <c r="AA125" s="3">
        <f>求节点(节奏总纲!F$4:F$163,T$5:T$164,$X125)*6</f>
        <v>39896.675893317406</v>
      </c>
      <c r="AB125" s="3">
        <f>求节点(节奏总纲!G$4:G$163,U$5:U$164,$X125)*6</f>
        <v>42075.287223710693</v>
      </c>
      <c r="AC125" s="3">
        <f>求节点(节奏总纲!H$4:H$163,V$5:V$164,$X125)*6</f>
        <v>45969.599098231876</v>
      </c>
      <c r="AG125" s="3">
        <v>121</v>
      </c>
      <c r="AH125" s="3">
        <v>1</v>
      </c>
      <c r="AI125" s="3">
        <f>[4]实力验证!$Z127</f>
        <v>1.6619043270313572</v>
      </c>
      <c r="AJ125" s="3">
        <f>[4]实力验证!$AE127</f>
        <v>2.8605501720030255</v>
      </c>
      <c r="AK125" s="3">
        <f>[4]实力验证!$AJ127</f>
        <v>7.4600072861092501</v>
      </c>
      <c r="AL125" s="3">
        <f>[4]实力验证!$AO127</f>
        <v>26.847412252866981</v>
      </c>
      <c r="AM125" s="3">
        <f t="shared" si="16"/>
        <v>243.85849983294662</v>
      </c>
      <c r="AR125" s="8">
        <v>121</v>
      </c>
      <c r="AS125" s="8">
        <f t="shared" si="4"/>
        <v>310.67175353638828</v>
      </c>
      <c r="AT125" s="8">
        <f t="shared" si="5"/>
        <v>311.16777491502774</v>
      </c>
      <c r="AU125" s="8">
        <f t="shared" si="6"/>
        <v>313.15845749926052</v>
      </c>
      <c r="AV125" s="8">
        <f t="shared" si="7"/>
        <v>313.90143708777055</v>
      </c>
      <c r="AW125" s="8">
        <f t="shared" si="8"/>
        <v>319.53039780163323</v>
      </c>
      <c r="AY125" s="8">
        <v>121</v>
      </c>
      <c r="AZ125" s="8">
        <f t="shared" si="9"/>
        <v>1824.9</v>
      </c>
      <c r="BA125" s="8">
        <f t="shared" si="10"/>
        <v>1829.52</v>
      </c>
      <c r="BB125" s="8">
        <f t="shared" si="11"/>
        <v>1838.76</v>
      </c>
      <c r="BC125" s="8">
        <f t="shared" si="12"/>
        <v>1852.6200000000001</v>
      </c>
      <c r="BD125" s="8">
        <f t="shared" si="13"/>
        <v>1871.1000000000001</v>
      </c>
      <c r="BF125" s="8">
        <v>121</v>
      </c>
      <c r="BG125" s="8">
        <f t="shared" si="14"/>
        <v>0.15064808849528574</v>
      </c>
      <c r="BH125" s="8">
        <f t="shared" si="15"/>
        <v>0.84935191150471423</v>
      </c>
      <c r="BL125" s="8">
        <v>121</v>
      </c>
      <c r="BM125" s="10">
        <f>'[1]功能-战损相关'!H131</f>
        <v>0.17499999999999999</v>
      </c>
      <c r="BN125" s="10">
        <f>'[1]功能-战损相关'!I131</f>
        <v>0.17499999999999999</v>
      </c>
      <c r="BO125" s="10">
        <f>'[1]功能-战损相关'!J131</f>
        <v>0.17499999999999999</v>
      </c>
      <c r="BP125" s="10">
        <f>'[1]功能-战损相关'!K131</f>
        <v>0.17499999999999999</v>
      </c>
      <c r="BQ125" s="10">
        <f>'[1]功能-战损相关'!L131</f>
        <v>0.17499999999999999</v>
      </c>
      <c r="BR125" s="10">
        <f>'[1]功能-战损相关'!M131</f>
        <v>0.125</v>
      </c>
      <c r="BS125" s="10">
        <f>'[1]功能-战损相关'!N131</f>
        <v>0.125</v>
      </c>
      <c r="BT125" s="10">
        <f>'[1]功能-战损相关'!O131</f>
        <v>0.125</v>
      </c>
      <c r="BU125" s="10">
        <f>'[1]功能-战损相关'!P131</f>
        <v>0.125</v>
      </c>
      <c r="BV125" s="10">
        <f>'[1]功能-战损相关'!Q131</f>
        <v>0.125</v>
      </c>
      <c r="BX125" s="8">
        <v>121</v>
      </c>
      <c r="BY125" s="10">
        <f>求节点($BL$5:$BL$364,BM$5:BM$364,节奏总纲!R124)</f>
        <v>0.17499999999999999</v>
      </c>
      <c r="BZ125" s="10">
        <f>求节点($BL$5:$BL$364,BN$5:BN$364,节奏总纲!S124)</f>
        <v>0.17499999999999999</v>
      </c>
      <c r="CA125" s="10">
        <f>求节点($BL$5:$BL$364,BO$5:BO$364,节奏总纲!T124)</f>
        <v>0.17499999999999999</v>
      </c>
      <c r="CB125" s="10">
        <f>求节点($BL$5:$BL$364,BP$5:BP$364,节奏总纲!U124)</f>
        <v>0.17499999999999999</v>
      </c>
      <c r="CC125" s="10">
        <f>求节点($BL$5:$BL$364,BQ$5:BQ$364,节奏总纲!V124)</f>
        <v>0.17499999999999999</v>
      </c>
      <c r="CD125" s="10">
        <f>求节点($BL$5:$BL$364,BR$5:BR$364,节奏总纲!R124)</f>
        <v>0.125</v>
      </c>
      <c r="CE125" s="10">
        <f>求节点($BL$5:$BL$364,BS$5:BS$364,节奏总纲!S124)</f>
        <v>0.125</v>
      </c>
      <c r="CF125" s="10">
        <f>求节点($BL$5:$BL$364,BT$5:BT$364,节奏总纲!T124)</f>
        <v>0.125</v>
      </c>
      <c r="CG125" s="10">
        <f>求节点($BL$5:$BL$364,BU$5:BU$364,节奏总纲!U124)</f>
        <v>0.125</v>
      </c>
      <c r="CH125" s="10">
        <f>求节点($BL$5:$BL$364,BV$5:BV$364,节奏总纲!V124)</f>
        <v>0.125</v>
      </c>
      <c r="DB125" s="3">
        <v>121</v>
      </c>
      <c r="DC125" s="3">
        <f>'[1]功能-实力'!BF125</f>
        <v>40600698</v>
      </c>
      <c r="DD125" s="3">
        <f>'[1]功能-实力'!BG125</f>
        <v>47970018</v>
      </c>
      <c r="DE125" s="3">
        <f>'[1]功能-实力'!BH125</f>
        <v>54345798</v>
      </c>
      <c r="DF125" s="3">
        <f>'[1]功能-实力'!BI125</f>
        <v>59038896</v>
      </c>
      <c r="DG125" s="3">
        <f>'[1]功能-实力'!BJ125</f>
        <v>61339074</v>
      </c>
    </row>
    <row r="126" spans="2:111" x14ac:dyDescent="0.2">
      <c r="B126" s="3">
        <v>122</v>
      </c>
      <c r="C126" s="3">
        <f>[1]服务器生态!W143</f>
        <v>166.27017420000001</v>
      </c>
      <c r="D126" s="3">
        <f>[1]服务器生态!X143</f>
        <v>163.94391428452269</v>
      </c>
      <c r="E126" s="3">
        <f>[1]服务器生态!Y143</f>
        <v>13.382789382144004</v>
      </c>
      <c r="F126" s="3">
        <f>[1]服务器生态!Z143</f>
        <v>2.3808928000000011</v>
      </c>
      <c r="G126" s="3">
        <f>[1]服务器生态!AA143</f>
        <v>0.68889600000000006</v>
      </c>
      <c r="H126" s="3">
        <f>[1]服务器生态!AC143</f>
        <v>0.47962550249999997</v>
      </c>
      <c r="I126" s="3">
        <f>[1]服务器生态!AD143</f>
        <v>0.47291513735919999</v>
      </c>
      <c r="J126" s="3">
        <f>[1]服务器生态!AE143</f>
        <v>3.8604200140800002E-2</v>
      </c>
      <c r="K126" s="3">
        <f>[1]服务器生态!AF143</f>
        <v>6.8679600000000019E-3</v>
      </c>
      <c r="L126" s="3">
        <f>[1]服务器生态!AG143</f>
        <v>1.9871999999999997E-3</v>
      </c>
      <c r="M126" s="3">
        <f>[3]基础信息!M125</f>
        <v>100</v>
      </c>
      <c r="Q126" s="3">
        <v>122</v>
      </c>
      <c r="R126" s="3">
        <f>[4]带兵数!D125</f>
        <v>9744.4650363204728</v>
      </c>
      <c r="S126" s="3">
        <f>[4]带兵数!E125</f>
        <v>9783.4793164008734</v>
      </c>
      <c r="T126" s="3">
        <f>[4]带兵数!F125</f>
        <v>9827.522464183945</v>
      </c>
      <c r="U126" s="3">
        <f>[4]带兵数!G125</f>
        <v>9872.1609454055506</v>
      </c>
      <c r="V126" s="3">
        <f>[4]带兵数!H125</f>
        <v>9924.8748404290436</v>
      </c>
      <c r="X126" s="3">
        <v>122</v>
      </c>
      <c r="Y126" s="3">
        <f>求节点(节奏总纲!D$4:D$163,R$5:R$164,$X126)*6</f>
        <v>37285.019810734884</v>
      </c>
      <c r="Z126" s="3">
        <f>求节点(节奏总纲!E$4:E$163,S$5:S$164,$X126)*6</f>
        <v>38431.487874897008</v>
      </c>
      <c r="AA126" s="3">
        <f>求节点(节奏总纲!F$4:F$163,T$5:T$164,$X126)*6</f>
        <v>39944.127653537464</v>
      </c>
      <c r="AB126" s="3">
        <f>求节点(节奏总纲!G$4:G$163,U$5:U$164,$X126)*6</f>
        <v>42123.863573975148</v>
      </c>
      <c r="AC126" s="3">
        <f>求节点(节奏总纲!H$4:H$163,V$5:V$164,$X126)*6</f>
        <v>46019.13529619277</v>
      </c>
      <c r="AG126" s="3">
        <v>122</v>
      </c>
      <c r="AH126" s="3">
        <v>1</v>
      </c>
      <c r="AI126" s="3">
        <f>[4]实力验证!$Z128</f>
        <v>1.6635559054021316</v>
      </c>
      <c r="AJ126" s="3">
        <f>[4]实力验证!$AE128</f>
        <v>2.8628375180120837</v>
      </c>
      <c r="AK126" s="3">
        <f>[4]实力验证!$AJ128</f>
        <v>7.4752022668232687</v>
      </c>
      <c r="AL126" s="3">
        <f>[4]实力验证!$AO128</f>
        <v>26.857863387272598</v>
      </c>
      <c r="AM126" s="3">
        <f t="shared" si="16"/>
        <v>244.07795732518173</v>
      </c>
      <c r="AR126" s="8">
        <v>122</v>
      </c>
      <c r="AS126" s="8">
        <f t="shared" si="4"/>
        <v>310.67175353638828</v>
      </c>
      <c r="AT126" s="8">
        <f t="shared" si="5"/>
        <v>311.16777491502774</v>
      </c>
      <c r="AU126" s="8">
        <f t="shared" si="6"/>
        <v>313.15845749926052</v>
      </c>
      <c r="AV126" s="8">
        <f t="shared" si="7"/>
        <v>313.90143708777055</v>
      </c>
      <c r="AW126" s="8">
        <f t="shared" si="8"/>
        <v>319.53039780163323</v>
      </c>
      <c r="AY126" s="8">
        <v>122</v>
      </c>
      <c r="AZ126" s="8">
        <f t="shared" si="9"/>
        <v>1824.9</v>
      </c>
      <c r="BA126" s="8">
        <f t="shared" si="10"/>
        <v>1829.52</v>
      </c>
      <c r="BB126" s="8">
        <f t="shared" si="11"/>
        <v>1838.76</v>
      </c>
      <c r="BC126" s="8">
        <f t="shared" si="12"/>
        <v>1852.6200000000001</v>
      </c>
      <c r="BD126" s="8">
        <f t="shared" si="13"/>
        <v>1871.1000000000001</v>
      </c>
      <c r="BF126" s="8">
        <v>122</v>
      </c>
      <c r="BG126" s="8">
        <f t="shared" si="14"/>
        <v>0.15064808849528574</v>
      </c>
      <c r="BH126" s="8">
        <f t="shared" si="15"/>
        <v>0.84935191150471423</v>
      </c>
      <c r="BL126" s="8">
        <v>122</v>
      </c>
      <c r="BM126" s="10">
        <f>'[1]功能-战损相关'!H132</f>
        <v>0.17499999999999999</v>
      </c>
      <c r="BN126" s="10">
        <f>'[1]功能-战损相关'!I132</f>
        <v>0.17499999999999999</v>
      </c>
      <c r="BO126" s="10">
        <f>'[1]功能-战损相关'!J132</f>
        <v>0.17499999999999999</v>
      </c>
      <c r="BP126" s="10">
        <f>'[1]功能-战损相关'!K132</f>
        <v>0.17499999999999999</v>
      </c>
      <c r="BQ126" s="10">
        <f>'[1]功能-战损相关'!L132</f>
        <v>0.17499999999999999</v>
      </c>
      <c r="BR126" s="10">
        <f>'[1]功能-战损相关'!M132</f>
        <v>0.125</v>
      </c>
      <c r="BS126" s="10">
        <f>'[1]功能-战损相关'!N132</f>
        <v>0.125</v>
      </c>
      <c r="BT126" s="10">
        <f>'[1]功能-战损相关'!O132</f>
        <v>0.125</v>
      </c>
      <c r="BU126" s="10">
        <f>'[1]功能-战损相关'!P132</f>
        <v>0.125</v>
      </c>
      <c r="BV126" s="10">
        <f>'[1]功能-战损相关'!Q132</f>
        <v>0.125</v>
      </c>
      <c r="BX126" s="8">
        <v>122</v>
      </c>
      <c r="BY126" s="10">
        <f>求节点($BL$5:$BL$364,BM$5:BM$364,节奏总纲!R125)</f>
        <v>0.17499999999999999</v>
      </c>
      <c r="BZ126" s="10">
        <f>求节点($BL$5:$BL$364,BN$5:BN$364,节奏总纲!S125)</f>
        <v>0.17499999999999999</v>
      </c>
      <c r="CA126" s="10">
        <f>求节点($BL$5:$BL$364,BO$5:BO$364,节奏总纲!T125)</f>
        <v>0.17499999999999999</v>
      </c>
      <c r="CB126" s="10">
        <f>求节点($BL$5:$BL$364,BP$5:BP$364,节奏总纲!U125)</f>
        <v>0.17499999999999999</v>
      </c>
      <c r="CC126" s="10">
        <f>求节点($BL$5:$BL$364,BQ$5:BQ$364,节奏总纲!V125)</f>
        <v>0.17499999999999999</v>
      </c>
      <c r="CD126" s="10">
        <f>求节点($BL$5:$BL$364,BR$5:BR$364,节奏总纲!R125)</f>
        <v>0.125</v>
      </c>
      <c r="CE126" s="10">
        <f>求节点($BL$5:$BL$364,BS$5:BS$364,节奏总纲!S125)</f>
        <v>0.125</v>
      </c>
      <c r="CF126" s="10">
        <f>求节点($BL$5:$BL$364,BT$5:BT$364,节奏总纲!T125)</f>
        <v>0.125</v>
      </c>
      <c r="CG126" s="10">
        <f>求节点($BL$5:$BL$364,BU$5:BU$364,节奏总纲!U125)</f>
        <v>0.125</v>
      </c>
      <c r="CH126" s="10">
        <f>求节点($BL$5:$BL$364,BV$5:BV$364,节奏总纲!V125)</f>
        <v>0.125</v>
      </c>
      <c r="DB126" s="3">
        <v>122</v>
      </c>
      <c r="DC126" s="3">
        <f>'[1]功能-实力'!BF126</f>
        <v>41676744</v>
      </c>
      <c r="DD126" s="3">
        <f>'[1]功能-实力'!BG126</f>
        <v>49094226</v>
      </c>
      <c r="DE126" s="3">
        <f>'[1]功能-实力'!BH126</f>
        <v>55652190</v>
      </c>
      <c r="DF126" s="3">
        <f>'[1]功能-实力'!BI126</f>
        <v>60230808</v>
      </c>
      <c r="DG126" s="3">
        <f>'[1]功能-实力'!BJ126</f>
        <v>62611626</v>
      </c>
    </row>
    <row r="127" spans="2:111" x14ac:dyDescent="0.2">
      <c r="B127" s="3">
        <v>123</v>
      </c>
      <c r="C127" s="3">
        <f>[1]服务器生态!W144</f>
        <v>165.47079836250001</v>
      </c>
      <c r="D127" s="3">
        <f>[1]服务器生态!X144</f>
        <v>163.15572238892403</v>
      </c>
      <c r="E127" s="3">
        <f>[1]服务器生态!Y144</f>
        <v>13.318449048576003</v>
      </c>
      <c r="F127" s="3">
        <f>[1]服务器生态!Z144</f>
        <v>2.3694462000000009</v>
      </c>
      <c r="G127" s="3">
        <f>[1]服务器生态!AA144</f>
        <v>0.68558399999999997</v>
      </c>
      <c r="H127" s="3">
        <f>[1]服务器生态!AC144</f>
        <v>0.47962550249999997</v>
      </c>
      <c r="I127" s="3">
        <f>[1]服务器生态!AD144</f>
        <v>0.47291513735919999</v>
      </c>
      <c r="J127" s="3">
        <f>[1]服务器生态!AE144</f>
        <v>3.8604200140800002E-2</v>
      </c>
      <c r="K127" s="3">
        <f>[1]服务器生态!AF144</f>
        <v>6.8679600000000019E-3</v>
      </c>
      <c r="L127" s="3">
        <f>[1]服务器生态!AG144</f>
        <v>1.9871999999999997E-3</v>
      </c>
      <c r="M127" s="3">
        <f>[3]基础信息!M126</f>
        <v>100</v>
      </c>
      <c r="Q127" s="3">
        <v>123</v>
      </c>
      <c r="R127" s="3">
        <f>[4]带兵数!D126</f>
        <v>9811.0477430073333</v>
      </c>
      <c r="S127" s="3">
        <f>[4]带兵数!E126</f>
        <v>9852.4741214672613</v>
      </c>
      <c r="T127" s="3">
        <f>[4]带兵数!F126</f>
        <v>9894.7726095039707</v>
      </c>
      <c r="U127" s="3">
        <f>[4]带兵数!G126</f>
        <v>9943.3069314785971</v>
      </c>
      <c r="V127" s="3">
        <f>[4]带兵数!H126</f>
        <v>9993.175135493495</v>
      </c>
      <c r="X127" s="3">
        <v>123</v>
      </c>
      <c r="Y127" s="3">
        <f>求节点(节奏总纲!D$4:D$163,R$5:R$164,$X127)*6</f>
        <v>37331.438865549746</v>
      </c>
      <c r="Z127" s="3">
        <f>求节点(节奏总纲!E$4:E$163,S$5:S$164,$X127)*6</f>
        <v>38479.187814100253</v>
      </c>
      <c r="AA127" s="3">
        <f>求节点(节奏总纲!F$4:F$163,T$5:T$164,$X127)*6</f>
        <v>39991.579413757529</v>
      </c>
      <c r="AB127" s="3">
        <f>求节点(节奏总纲!G$4:G$163,U$5:U$164,$X127)*6</f>
        <v>42172.439924239603</v>
      </c>
      <c r="AC127" s="3">
        <f>求节点(节奏总纲!H$4:H$163,V$5:V$164,$X127)*6</f>
        <v>46068.671494153656</v>
      </c>
      <c r="AG127" s="3">
        <v>123</v>
      </c>
      <c r="AH127" s="3">
        <v>1</v>
      </c>
      <c r="AI127" s="3">
        <f>[4]实力验证!$Z129</f>
        <v>1.6651685305057351</v>
      </c>
      <c r="AJ127" s="3">
        <f>[4]实力验证!$AE129</f>
        <v>2.8650709158696164</v>
      </c>
      <c r="AK127" s="3">
        <f>[4]实力验证!$AJ129</f>
        <v>7.4900388666370059</v>
      </c>
      <c r="AL127" s="3">
        <f>[4]实力验证!$AO129</f>
        <v>26.868068026665952</v>
      </c>
      <c r="AM127" s="3">
        <f t="shared" si="16"/>
        <v>244.29223880731712</v>
      </c>
      <c r="AR127" s="8">
        <v>123</v>
      </c>
      <c r="AS127" s="8">
        <f t="shared" si="4"/>
        <v>310.67175353638828</v>
      </c>
      <c r="AT127" s="8">
        <f t="shared" si="5"/>
        <v>311.16777491502774</v>
      </c>
      <c r="AU127" s="8">
        <f t="shared" si="6"/>
        <v>313.15845749926052</v>
      </c>
      <c r="AV127" s="8">
        <f t="shared" si="7"/>
        <v>313.90143708777055</v>
      </c>
      <c r="AW127" s="8">
        <f t="shared" si="8"/>
        <v>319.53039780163323</v>
      </c>
      <c r="AY127" s="8">
        <v>123</v>
      </c>
      <c r="AZ127" s="8">
        <f t="shared" si="9"/>
        <v>1824.9</v>
      </c>
      <c r="BA127" s="8">
        <f t="shared" si="10"/>
        <v>1829.52</v>
      </c>
      <c r="BB127" s="8">
        <f t="shared" si="11"/>
        <v>1838.76</v>
      </c>
      <c r="BC127" s="8">
        <f t="shared" si="12"/>
        <v>1852.6200000000001</v>
      </c>
      <c r="BD127" s="8">
        <f t="shared" si="13"/>
        <v>1871.1000000000001</v>
      </c>
      <c r="BF127" s="8">
        <v>123</v>
      </c>
      <c r="BG127" s="8">
        <f t="shared" si="14"/>
        <v>0.15064808849528574</v>
      </c>
      <c r="BH127" s="8">
        <f t="shared" si="15"/>
        <v>0.84935191150471423</v>
      </c>
      <c r="BL127" s="8">
        <v>123</v>
      </c>
      <c r="BM127" s="10">
        <f>'[1]功能-战损相关'!H133</f>
        <v>0.17499999999999999</v>
      </c>
      <c r="BN127" s="10">
        <f>'[1]功能-战损相关'!I133</f>
        <v>0.17499999999999999</v>
      </c>
      <c r="BO127" s="10">
        <f>'[1]功能-战损相关'!J133</f>
        <v>0.17499999999999999</v>
      </c>
      <c r="BP127" s="10">
        <f>'[1]功能-战损相关'!K133</f>
        <v>0.17499999999999999</v>
      </c>
      <c r="BQ127" s="10">
        <f>'[1]功能-战损相关'!L133</f>
        <v>0.17499999999999999</v>
      </c>
      <c r="BR127" s="10">
        <f>'[1]功能-战损相关'!M133</f>
        <v>0.125</v>
      </c>
      <c r="BS127" s="10">
        <f>'[1]功能-战损相关'!N133</f>
        <v>0.125</v>
      </c>
      <c r="BT127" s="10">
        <f>'[1]功能-战损相关'!O133</f>
        <v>0.125</v>
      </c>
      <c r="BU127" s="10">
        <f>'[1]功能-战损相关'!P133</f>
        <v>0.125</v>
      </c>
      <c r="BV127" s="10">
        <f>'[1]功能-战损相关'!Q133</f>
        <v>0.125</v>
      </c>
      <c r="BX127" s="8">
        <v>123</v>
      </c>
      <c r="BY127" s="10">
        <f>求节点($BL$5:$BL$364,BM$5:BM$364,节奏总纲!R126)</f>
        <v>0.17499999999999999</v>
      </c>
      <c r="BZ127" s="10">
        <f>求节点($BL$5:$BL$364,BN$5:BN$364,节奏总纲!S126)</f>
        <v>0.17499999999999999</v>
      </c>
      <c r="CA127" s="10">
        <f>求节点($BL$5:$BL$364,BO$5:BO$364,节奏总纲!T126)</f>
        <v>0.17499999999999999</v>
      </c>
      <c r="CB127" s="10">
        <f>求节点($BL$5:$BL$364,BP$5:BP$364,节奏总纲!U126)</f>
        <v>0.17499999999999999</v>
      </c>
      <c r="CC127" s="10">
        <f>求节点($BL$5:$BL$364,BQ$5:BQ$364,节奏总纲!V126)</f>
        <v>0.17499999999999999</v>
      </c>
      <c r="CD127" s="10">
        <f>求节点($BL$5:$BL$364,BR$5:BR$364,节奏总纲!R126)</f>
        <v>0.125</v>
      </c>
      <c r="CE127" s="10">
        <f>求节点($BL$5:$BL$364,BS$5:BS$364,节奏总纲!S126)</f>
        <v>0.125</v>
      </c>
      <c r="CF127" s="10">
        <f>求节点($BL$5:$BL$364,BT$5:BT$364,节奏总纲!T126)</f>
        <v>0.125</v>
      </c>
      <c r="CG127" s="10">
        <f>求节点($BL$5:$BL$364,BU$5:BU$364,节奏总纲!U126)</f>
        <v>0.125</v>
      </c>
      <c r="CH127" s="10">
        <f>求节点($BL$5:$BL$364,BV$5:BV$364,节奏总纲!V126)</f>
        <v>0.125</v>
      </c>
      <c r="DB127" s="3">
        <v>123</v>
      </c>
      <c r="DC127" s="3">
        <f>'[1]功能-实力'!BF127</f>
        <v>42740250</v>
      </c>
      <c r="DD127" s="3">
        <f>'[1]功能-实力'!BG127</f>
        <v>50264244</v>
      </c>
      <c r="DE127" s="3">
        <f>'[1]功能-实力'!BH127</f>
        <v>56986002</v>
      </c>
      <c r="DF127" s="3">
        <f>'[1]功能-实力'!BI127</f>
        <v>61465998</v>
      </c>
      <c r="DG127" s="3">
        <f>'[1]功能-实力'!BJ127</f>
        <v>63887886</v>
      </c>
    </row>
    <row r="128" spans="2:111" x14ac:dyDescent="0.2">
      <c r="B128" s="3">
        <v>124</v>
      </c>
      <c r="C128" s="3">
        <f>[1]服务器生态!W145</f>
        <v>164.67142252499997</v>
      </c>
      <c r="D128" s="3">
        <f>[1]服务器生态!X145</f>
        <v>162.36753049332532</v>
      </c>
      <c r="E128" s="3">
        <f>[1]服务器生态!Y145</f>
        <v>13.254108715008</v>
      </c>
      <c r="F128" s="3">
        <f>[1]服务器生态!Z145</f>
        <v>2.3579996000000008</v>
      </c>
      <c r="G128" s="3">
        <f>[1]服务器生态!AA145</f>
        <v>0.68227199999999988</v>
      </c>
      <c r="H128" s="3">
        <f>[1]服务器生态!AC145</f>
        <v>0.47962550249999997</v>
      </c>
      <c r="I128" s="3">
        <f>[1]服务器生态!AD145</f>
        <v>0.47291513735919999</v>
      </c>
      <c r="J128" s="3">
        <f>[1]服务器生态!AE145</f>
        <v>3.8604200140800002E-2</v>
      </c>
      <c r="K128" s="3">
        <f>[1]服务器生态!AF145</f>
        <v>6.8679600000000019E-3</v>
      </c>
      <c r="L128" s="3">
        <f>[1]服务器生态!AG145</f>
        <v>1.9871999999999997E-3</v>
      </c>
      <c r="M128" s="3">
        <f>[3]基础信息!M127</f>
        <v>100</v>
      </c>
      <c r="Q128" s="3">
        <v>124</v>
      </c>
      <c r="R128" s="3">
        <f>[4]带兵数!D127</f>
        <v>9879.4839190509247</v>
      </c>
      <c r="S128" s="3">
        <f>[4]带兵数!E127</f>
        <v>9919.5043356939605</v>
      </c>
      <c r="T128" s="3">
        <f>[4]带兵数!F127</f>
        <v>9964.7319695259612</v>
      </c>
      <c r="U128" s="3">
        <f>[4]带兵数!G127</f>
        <v>10010.915591206511</v>
      </c>
      <c r="V128" s="3">
        <f>[4]带兵数!H127</f>
        <v>10064.364412798423</v>
      </c>
      <c r="X128" s="3">
        <v>124</v>
      </c>
      <c r="Y128" s="3">
        <f>求节点(节奏总纲!D$4:D$163,R$5:R$164,$X128)*6</f>
        <v>37377.8579203646</v>
      </c>
      <c r="Z128" s="3">
        <f>求节点(节奏总纲!E$4:E$163,S$5:S$164,$X128)*6</f>
        <v>38526.88775330349</v>
      </c>
      <c r="AA128" s="3">
        <f>求节点(节奏总纲!F$4:F$163,T$5:T$164,$X128)*6</f>
        <v>40039.031173977593</v>
      </c>
      <c r="AB128" s="3">
        <f>求节点(节奏总纲!G$4:G$163,U$5:U$164,$X128)*6</f>
        <v>42219.604222866808</v>
      </c>
      <c r="AC128" s="3">
        <f>求节点(节奏总纲!H$4:H$163,V$5:V$164,$X128)*6</f>
        <v>46117.169253117449</v>
      </c>
      <c r="AG128" s="3">
        <v>124</v>
      </c>
      <c r="AH128" s="3">
        <v>1</v>
      </c>
      <c r="AI128" s="3">
        <f>[4]实力验证!$Z130</f>
        <v>1.6667435643772479</v>
      </c>
      <c r="AJ128" s="3">
        <f>[4]实力验证!$AE130</f>
        <v>2.8672522519199592</v>
      </c>
      <c r="AK128" s="3">
        <f>[4]实力验证!$AJ130</f>
        <v>7.5058021167849001</v>
      </c>
      <c r="AL128" s="3">
        <f>[4]实力验证!$AO130</f>
        <v>26.893390006733462</v>
      </c>
      <c r="AM128" s="3">
        <f t="shared" si="16"/>
        <v>244.5211519464666</v>
      </c>
      <c r="AR128" s="8">
        <v>124</v>
      </c>
      <c r="AS128" s="8">
        <f t="shared" si="4"/>
        <v>310.67175353638828</v>
      </c>
      <c r="AT128" s="8">
        <f t="shared" si="5"/>
        <v>311.16777491502774</v>
      </c>
      <c r="AU128" s="8">
        <f t="shared" si="6"/>
        <v>313.15845749926052</v>
      </c>
      <c r="AV128" s="8">
        <f t="shared" si="7"/>
        <v>313.90143708777055</v>
      </c>
      <c r="AW128" s="8">
        <f t="shared" si="8"/>
        <v>319.53039780163323</v>
      </c>
      <c r="AY128" s="8">
        <v>124</v>
      </c>
      <c r="AZ128" s="8">
        <f t="shared" si="9"/>
        <v>1824.9</v>
      </c>
      <c r="BA128" s="8">
        <f t="shared" si="10"/>
        <v>1829.52</v>
      </c>
      <c r="BB128" s="8">
        <f t="shared" si="11"/>
        <v>1838.76</v>
      </c>
      <c r="BC128" s="8">
        <f t="shared" si="12"/>
        <v>1852.6200000000001</v>
      </c>
      <c r="BD128" s="8">
        <f t="shared" si="13"/>
        <v>1871.1000000000001</v>
      </c>
      <c r="BF128" s="8">
        <v>124</v>
      </c>
      <c r="BG128" s="8">
        <f t="shared" si="14"/>
        <v>0.15064808849528574</v>
      </c>
      <c r="BH128" s="8">
        <f t="shared" si="15"/>
        <v>0.84935191150471423</v>
      </c>
      <c r="BL128" s="8">
        <v>124</v>
      </c>
      <c r="BM128" s="10">
        <f>'[1]功能-战损相关'!H134</f>
        <v>0.17499999999999999</v>
      </c>
      <c r="BN128" s="10">
        <f>'[1]功能-战损相关'!I134</f>
        <v>0.17499999999999999</v>
      </c>
      <c r="BO128" s="10">
        <f>'[1]功能-战损相关'!J134</f>
        <v>0.17499999999999999</v>
      </c>
      <c r="BP128" s="10">
        <f>'[1]功能-战损相关'!K134</f>
        <v>0.17499999999999999</v>
      </c>
      <c r="BQ128" s="10">
        <f>'[1]功能-战损相关'!L134</f>
        <v>0.17499999999999999</v>
      </c>
      <c r="BR128" s="10">
        <f>'[1]功能-战损相关'!M134</f>
        <v>0.125</v>
      </c>
      <c r="BS128" s="10">
        <f>'[1]功能-战损相关'!N134</f>
        <v>0.125</v>
      </c>
      <c r="BT128" s="10">
        <f>'[1]功能-战损相关'!O134</f>
        <v>0.125</v>
      </c>
      <c r="BU128" s="10">
        <f>'[1]功能-战损相关'!P134</f>
        <v>0.125</v>
      </c>
      <c r="BV128" s="10">
        <f>'[1]功能-战损相关'!Q134</f>
        <v>0.125</v>
      </c>
      <c r="BX128" s="8">
        <v>124</v>
      </c>
      <c r="BY128" s="10">
        <f>求节点($BL$5:$BL$364,BM$5:BM$364,节奏总纲!R127)</f>
        <v>0.17499999999999999</v>
      </c>
      <c r="BZ128" s="10">
        <f>求节点($BL$5:$BL$364,BN$5:BN$364,节奏总纲!S127)</f>
        <v>0.17499999999999999</v>
      </c>
      <c r="CA128" s="10">
        <f>求节点($BL$5:$BL$364,BO$5:BO$364,节奏总纲!T127)</f>
        <v>0.17499999999999999</v>
      </c>
      <c r="CB128" s="10">
        <f>求节点($BL$5:$BL$364,BP$5:BP$364,节奏总纲!U127)</f>
        <v>0.17499999999999999</v>
      </c>
      <c r="CC128" s="10">
        <f>求节点($BL$5:$BL$364,BQ$5:BQ$364,节奏总纲!V127)</f>
        <v>0.17499999999999999</v>
      </c>
      <c r="CD128" s="10">
        <f>求节点($BL$5:$BL$364,BR$5:BR$364,节奏总纲!R127)</f>
        <v>0.125</v>
      </c>
      <c r="CE128" s="10">
        <f>求节点($BL$5:$BL$364,BS$5:BS$364,节奏总纲!S127)</f>
        <v>0.125</v>
      </c>
      <c r="CF128" s="10">
        <f>求节点($BL$5:$BL$364,BT$5:BT$364,节奏总纲!T127)</f>
        <v>0.125</v>
      </c>
      <c r="CG128" s="10">
        <f>求节点($BL$5:$BL$364,BU$5:BU$364,节奏总纲!U127)</f>
        <v>0.125</v>
      </c>
      <c r="CH128" s="10">
        <f>求节点($BL$5:$BL$364,BV$5:BV$364,节奏总纲!V127)</f>
        <v>0.125</v>
      </c>
      <c r="DB128" s="3">
        <v>124</v>
      </c>
      <c r="DC128" s="3">
        <f>'[1]功能-实力'!BF128</f>
        <v>43821882</v>
      </c>
      <c r="DD128" s="3">
        <f>'[1]功能-实力'!BG128</f>
        <v>51455280</v>
      </c>
      <c r="DE128" s="3">
        <f>'[1]功能-实力'!BH128</f>
        <v>58349652</v>
      </c>
      <c r="DF128" s="3">
        <f>'[1]功能-实力'!BI128</f>
        <v>62670150</v>
      </c>
      <c r="DG128" s="3">
        <f>'[1]功能-实力'!BJ128</f>
        <v>65179242</v>
      </c>
    </row>
    <row r="129" spans="2:111" x14ac:dyDescent="0.2">
      <c r="B129" s="3">
        <v>125</v>
      </c>
      <c r="C129" s="3">
        <f>[1]服务器生态!W146</f>
        <v>163.87204668750002</v>
      </c>
      <c r="D129" s="3">
        <f>[1]服务器生态!X146</f>
        <v>161.57933859772669</v>
      </c>
      <c r="E129" s="3">
        <f>[1]服务器生态!Y146</f>
        <v>13.189768381440004</v>
      </c>
      <c r="F129" s="3">
        <f>[1]服务器生态!Z146</f>
        <v>2.346553000000001</v>
      </c>
      <c r="G129" s="3">
        <f>[1]服务器生态!AA146</f>
        <v>0.67896000000000001</v>
      </c>
      <c r="H129" s="3">
        <f>[1]服务器生态!AC146</f>
        <v>0.47962550249999997</v>
      </c>
      <c r="I129" s="3">
        <f>[1]服务器生态!AD146</f>
        <v>0.47291513735919999</v>
      </c>
      <c r="J129" s="3">
        <f>[1]服务器生态!AE146</f>
        <v>3.8604200140800002E-2</v>
      </c>
      <c r="K129" s="3">
        <f>[1]服务器生态!AF146</f>
        <v>6.8679600000000019E-3</v>
      </c>
      <c r="L129" s="3">
        <f>[1]服务器生态!AG146</f>
        <v>1.9871999999999997E-3</v>
      </c>
      <c r="M129" s="3">
        <f>[3]基础信息!M128</f>
        <v>100</v>
      </c>
      <c r="Q129" s="3">
        <v>125</v>
      </c>
      <c r="R129" s="3">
        <f>[4]带兵数!D128</f>
        <v>9945.7283526381671</v>
      </c>
      <c r="S129" s="3">
        <f>[4]带兵数!E128</f>
        <v>9988.2764865924219</v>
      </c>
      <c r="T129" s="3">
        <f>[4]带兵数!F128</f>
        <v>10031.59903320772</v>
      </c>
      <c r="U129" s="3">
        <f>[4]带兵数!G128</f>
        <v>10080.480874312852</v>
      </c>
      <c r="V129" s="3">
        <f>[4]带兵数!H128</f>
        <v>10127.030576080153</v>
      </c>
      <c r="X129" s="3">
        <v>125</v>
      </c>
      <c r="Y129" s="3">
        <f>求节点(节奏总纲!D$4:D$163,R$5:R$164,$X129)*6</f>
        <v>37424.276975179462</v>
      </c>
      <c r="Z129" s="3">
        <f>求节点(节奏总纲!E$4:E$163,S$5:S$164,$X129)*6</f>
        <v>38574.587692506728</v>
      </c>
      <c r="AA129" s="3">
        <f>求节点(节奏总纲!F$4:F$163,T$5:T$164,$X129)*6</f>
        <v>40086.482934197658</v>
      </c>
      <c r="AB129" s="3">
        <f>求节点(节奏总纲!G$4:G$163,U$5:U$164,$X129)*6</f>
        <v>42266.585942032245</v>
      </c>
      <c r="AC129" s="3">
        <f>求节点(节奏总纲!H$4:H$163,V$5:V$164,$X129)*6</f>
        <v>46165.426643449122</v>
      </c>
      <c r="AG129" s="3">
        <v>125</v>
      </c>
      <c r="AH129" s="3">
        <v>1</v>
      </c>
      <c r="AI129" s="3">
        <f>[4]实力验证!$Z131</f>
        <v>1.668282306283664</v>
      </c>
      <c r="AJ129" s="3">
        <f>[4]实力验证!$AE131</f>
        <v>2.8693833255770698</v>
      </c>
      <c r="AK129" s="3">
        <f>[4]实力验证!$AJ131</f>
        <v>7.5213647894980049</v>
      </c>
      <c r="AL129" s="3">
        <f>[4]实力验证!$AO131</f>
        <v>26.92164185731658</v>
      </c>
      <c r="AM129" s="3">
        <f t="shared" si="16"/>
        <v>244.7488398203426</v>
      </c>
      <c r="AR129" s="8">
        <v>125</v>
      </c>
      <c r="AS129" s="8">
        <f t="shared" si="4"/>
        <v>310.67175353638828</v>
      </c>
      <c r="AT129" s="8">
        <f t="shared" si="5"/>
        <v>311.16777491502774</v>
      </c>
      <c r="AU129" s="8">
        <f t="shared" si="6"/>
        <v>313.15845749926052</v>
      </c>
      <c r="AV129" s="8">
        <f t="shared" si="7"/>
        <v>313.90143708777055</v>
      </c>
      <c r="AW129" s="8">
        <f t="shared" si="8"/>
        <v>319.53039780163323</v>
      </c>
      <c r="AY129" s="8">
        <v>125</v>
      </c>
      <c r="AZ129" s="8">
        <f t="shared" si="9"/>
        <v>1824.9</v>
      </c>
      <c r="BA129" s="8">
        <f t="shared" si="10"/>
        <v>1829.52</v>
      </c>
      <c r="BB129" s="8">
        <f t="shared" si="11"/>
        <v>1838.76</v>
      </c>
      <c r="BC129" s="8">
        <f t="shared" si="12"/>
        <v>1852.6200000000001</v>
      </c>
      <c r="BD129" s="8">
        <f t="shared" si="13"/>
        <v>1871.1000000000001</v>
      </c>
      <c r="BF129" s="8">
        <v>125</v>
      </c>
      <c r="BG129" s="8">
        <f t="shared" si="14"/>
        <v>0.15064808849528574</v>
      </c>
      <c r="BH129" s="8">
        <f t="shared" si="15"/>
        <v>0.84935191150471423</v>
      </c>
      <c r="BL129" s="8">
        <v>125</v>
      </c>
      <c r="BM129" s="10">
        <f>'[1]功能-战损相关'!H135</f>
        <v>0.17499999999999999</v>
      </c>
      <c r="BN129" s="10">
        <f>'[1]功能-战损相关'!I135</f>
        <v>0.17499999999999999</v>
      </c>
      <c r="BO129" s="10">
        <f>'[1]功能-战损相关'!J135</f>
        <v>0.17499999999999999</v>
      </c>
      <c r="BP129" s="10">
        <f>'[1]功能-战损相关'!K135</f>
        <v>0.17499999999999999</v>
      </c>
      <c r="BQ129" s="10">
        <f>'[1]功能-战损相关'!L135</f>
        <v>0.17499999999999999</v>
      </c>
      <c r="BR129" s="10">
        <f>'[1]功能-战损相关'!M135</f>
        <v>0.125</v>
      </c>
      <c r="BS129" s="10">
        <f>'[1]功能-战损相关'!N135</f>
        <v>0.125</v>
      </c>
      <c r="BT129" s="10">
        <f>'[1]功能-战损相关'!O135</f>
        <v>0.125</v>
      </c>
      <c r="BU129" s="10">
        <f>'[1]功能-战损相关'!P135</f>
        <v>0.125</v>
      </c>
      <c r="BV129" s="10">
        <f>'[1]功能-战损相关'!Q135</f>
        <v>0.125</v>
      </c>
      <c r="BX129" s="8">
        <v>125</v>
      </c>
      <c r="BY129" s="10">
        <f>求节点($BL$5:$BL$364,BM$5:BM$364,节奏总纲!R128)</f>
        <v>0.17499999999999999</v>
      </c>
      <c r="BZ129" s="10">
        <f>求节点($BL$5:$BL$364,BN$5:BN$364,节奏总纲!S128)</f>
        <v>0.17499999999999999</v>
      </c>
      <c r="CA129" s="10">
        <f>求节点($BL$5:$BL$364,BO$5:BO$364,节奏总纲!T128)</f>
        <v>0.17499999999999999</v>
      </c>
      <c r="CB129" s="10">
        <f>求节点($BL$5:$BL$364,BP$5:BP$364,节奏总纲!U128)</f>
        <v>0.17499999999999999</v>
      </c>
      <c r="CC129" s="10">
        <f>求节点($BL$5:$BL$364,BQ$5:BQ$364,节奏总纲!V128)</f>
        <v>0.17499999999999999</v>
      </c>
      <c r="CD129" s="10">
        <f>求节点($BL$5:$BL$364,BR$5:BR$364,节奏总纲!R128)</f>
        <v>0.125</v>
      </c>
      <c r="CE129" s="10">
        <f>求节点($BL$5:$BL$364,BS$5:BS$364,节奏总纲!S128)</f>
        <v>0.125</v>
      </c>
      <c r="CF129" s="10">
        <f>求节点($BL$5:$BL$364,BT$5:BT$364,节奏总纲!T128)</f>
        <v>0.125</v>
      </c>
      <c r="CG129" s="10">
        <f>求节点($BL$5:$BL$364,BU$5:BU$364,节奏总纲!U128)</f>
        <v>0.125</v>
      </c>
      <c r="CH129" s="10">
        <f>求节点($BL$5:$BL$364,BV$5:BV$364,节奏总纲!V128)</f>
        <v>0.125</v>
      </c>
      <c r="DB129" s="3">
        <v>125</v>
      </c>
      <c r="DC129" s="3">
        <f>'[1]功能-实力'!BF129</f>
        <v>44920296</v>
      </c>
      <c r="DD129" s="3">
        <f>'[1]功能-实力'!BG129</f>
        <v>52656630</v>
      </c>
      <c r="DE129" s="3">
        <f>'[1]功能-实力'!BH129</f>
        <v>59694630</v>
      </c>
      <c r="DF129" s="3">
        <f>'[1]功能-实力'!BI129</f>
        <v>63891624</v>
      </c>
      <c r="DG129" s="3">
        <f>'[1]功能-实力'!BJ129</f>
        <v>66537216</v>
      </c>
    </row>
    <row r="130" spans="2:111" x14ac:dyDescent="0.2">
      <c r="B130" s="3">
        <v>126</v>
      </c>
      <c r="C130" s="3">
        <f>[1]服务器生态!W147</f>
        <v>163.07267084999998</v>
      </c>
      <c r="D130" s="3">
        <f>[1]服务器生态!X147</f>
        <v>160.791146702128</v>
      </c>
      <c r="E130" s="3">
        <f>[1]服务器生态!Y147</f>
        <v>13.125428047872001</v>
      </c>
      <c r="F130" s="3">
        <f>[1]服务器生态!Z147</f>
        <v>2.3351064000000008</v>
      </c>
      <c r="G130" s="3">
        <f>[1]服务器生态!AA147</f>
        <v>0.67564799999999992</v>
      </c>
      <c r="H130" s="3">
        <f>[1]服务器生态!AC147</f>
        <v>0.47962550249999997</v>
      </c>
      <c r="I130" s="3">
        <f>[1]服务器生态!AD147</f>
        <v>0.47291513735919999</v>
      </c>
      <c r="J130" s="3">
        <f>[1]服务器生态!AE147</f>
        <v>3.8604200140800002E-2</v>
      </c>
      <c r="K130" s="3">
        <f>[1]服务器生态!AF147</f>
        <v>6.8679600000000019E-3</v>
      </c>
      <c r="L130" s="3">
        <f>[1]服务器生态!AG147</f>
        <v>1.9871999999999997E-3</v>
      </c>
      <c r="M130" s="3">
        <f>[3]基础信息!M129</f>
        <v>100</v>
      </c>
      <c r="Q130" s="3">
        <v>126</v>
      </c>
      <c r="R130" s="3">
        <f>[4]带兵数!D129</f>
        <v>10014.573662284723</v>
      </c>
      <c r="S130" s="3">
        <f>[4]带兵数!E129</f>
        <v>10054.946074184756</v>
      </c>
      <c r="T130" s="3">
        <f>[4]带兵数!F129</f>
        <v>10100.701474338126</v>
      </c>
      <c r="U130" s="3">
        <f>[4]带兵数!G129</f>
        <v>10144.15915745983</v>
      </c>
      <c r="V130" s="3">
        <f>[4]带兵数!H129</f>
        <v>10191.698817163728</v>
      </c>
      <c r="X130" s="3">
        <v>126</v>
      </c>
      <c r="Y130" s="3">
        <f>求节点(节奏总纲!D$4:D$163,R$5:R$164,$X130)*6</f>
        <v>37470.696029994324</v>
      </c>
      <c r="Z130" s="3">
        <f>求节点(节奏总纲!E$4:E$163,S$5:S$164,$X130)*6</f>
        <v>38622.287631709973</v>
      </c>
      <c r="AA130" s="3">
        <f>求节点(节奏总纲!F$4:F$163,T$5:T$164,$X130)*6</f>
        <v>40133.934694417716</v>
      </c>
      <c r="AB130" s="3">
        <f>求节点(节奏总纲!G$4:G$163,U$5:U$164,$X130)*6</f>
        <v>42313.567661197689</v>
      </c>
      <c r="AC130" s="3">
        <f>求节点(节奏总纲!H$4:H$163,V$5:V$164,$X130)*6</f>
        <v>46213.684033780795</v>
      </c>
      <c r="AG130" s="3">
        <v>126</v>
      </c>
      <c r="AH130" s="3">
        <v>1</v>
      </c>
      <c r="AI130" s="3">
        <f>[4]实力验证!$Z132</f>
        <v>1.6697859962984696</v>
      </c>
      <c r="AJ130" s="3">
        <f>[4]实力验证!$AE132</f>
        <v>2.8714658542751255</v>
      </c>
      <c r="AK130" s="3">
        <f>[4]实力验证!$AJ132</f>
        <v>7.5365729510907995</v>
      </c>
      <c r="AL130" s="3">
        <f>[4]实力验证!$AO132</f>
        <v>26.949250142659608</v>
      </c>
      <c r="AM130" s="3">
        <f t="shared" si="16"/>
        <v>244.97134106048685</v>
      </c>
      <c r="AR130" s="8">
        <v>126</v>
      </c>
      <c r="AS130" s="8">
        <f t="shared" si="4"/>
        <v>310.67175353638828</v>
      </c>
      <c r="AT130" s="8">
        <f t="shared" si="5"/>
        <v>311.16777491502774</v>
      </c>
      <c r="AU130" s="8">
        <f t="shared" si="6"/>
        <v>313.15845749926052</v>
      </c>
      <c r="AV130" s="8">
        <f t="shared" si="7"/>
        <v>313.90143708777055</v>
      </c>
      <c r="AW130" s="8">
        <f t="shared" si="8"/>
        <v>319.53039780163323</v>
      </c>
      <c r="AY130" s="8">
        <v>126</v>
      </c>
      <c r="AZ130" s="8">
        <f t="shared" si="9"/>
        <v>1824.9</v>
      </c>
      <c r="BA130" s="8">
        <f t="shared" si="10"/>
        <v>1829.52</v>
      </c>
      <c r="BB130" s="8">
        <f t="shared" si="11"/>
        <v>1838.76</v>
      </c>
      <c r="BC130" s="8">
        <f t="shared" si="12"/>
        <v>1852.6200000000001</v>
      </c>
      <c r="BD130" s="8">
        <f t="shared" si="13"/>
        <v>1871.1000000000001</v>
      </c>
      <c r="BF130" s="8">
        <v>126</v>
      </c>
      <c r="BG130" s="8">
        <f t="shared" si="14"/>
        <v>0.15064808849528574</v>
      </c>
      <c r="BH130" s="8">
        <f t="shared" si="15"/>
        <v>0.84935191150471423</v>
      </c>
      <c r="BL130" s="8">
        <v>126</v>
      </c>
      <c r="BM130" s="10">
        <f>'[1]功能-战损相关'!H136</f>
        <v>0.17499999999999999</v>
      </c>
      <c r="BN130" s="10">
        <f>'[1]功能-战损相关'!I136</f>
        <v>0.17499999999999999</v>
      </c>
      <c r="BO130" s="10">
        <f>'[1]功能-战损相关'!J136</f>
        <v>0.17499999999999999</v>
      </c>
      <c r="BP130" s="10">
        <f>'[1]功能-战损相关'!K136</f>
        <v>0.17499999999999999</v>
      </c>
      <c r="BQ130" s="10">
        <f>'[1]功能-战损相关'!L136</f>
        <v>0.17499999999999999</v>
      </c>
      <c r="BR130" s="10">
        <f>'[1]功能-战损相关'!M136</f>
        <v>0.125</v>
      </c>
      <c r="BS130" s="10">
        <f>'[1]功能-战损相关'!N136</f>
        <v>0.125</v>
      </c>
      <c r="BT130" s="10">
        <f>'[1]功能-战损相关'!O136</f>
        <v>0.125</v>
      </c>
      <c r="BU130" s="10">
        <f>'[1]功能-战损相关'!P136</f>
        <v>0.125</v>
      </c>
      <c r="BV130" s="10">
        <f>'[1]功能-战损相关'!Q136</f>
        <v>0.125</v>
      </c>
      <c r="BX130" s="8">
        <v>126</v>
      </c>
      <c r="BY130" s="10">
        <f>求节点($BL$5:$BL$364,BM$5:BM$364,节奏总纲!R129)</f>
        <v>0.17499999999999999</v>
      </c>
      <c r="BZ130" s="10">
        <f>求节点($BL$5:$BL$364,BN$5:BN$364,节奏总纲!S129)</f>
        <v>0.17499999999999999</v>
      </c>
      <c r="CA130" s="10">
        <f>求节点($BL$5:$BL$364,BO$5:BO$364,节奏总纲!T129)</f>
        <v>0.17499999999999999</v>
      </c>
      <c r="CB130" s="10">
        <f>求节点($BL$5:$BL$364,BP$5:BP$364,节奏总纲!U129)</f>
        <v>0.17499999999999999</v>
      </c>
      <c r="CC130" s="10">
        <f>求节点($BL$5:$BL$364,BQ$5:BQ$364,节奏总纲!V129)</f>
        <v>0.17499999999999999</v>
      </c>
      <c r="CD130" s="10">
        <f>求节点($BL$5:$BL$364,BR$5:BR$364,节奏总纲!R129)</f>
        <v>0.125</v>
      </c>
      <c r="CE130" s="10">
        <f>求节点($BL$5:$BL$364,BS$5:BS$364,节奏总纲!S129)</f>
        <v>0.125</v>
      </c>
      <c r="CF130" s="10">
        <f>求节点($BL$5:$BL$364,BT$5:BT$364,节奏总纲!T129)</f>
        <v>0.125</v>
      </c>
      <c r="CG130" s="10">
        <f>求节点($BL$5:$BL$364,BU$5:BU$364,节奏总纲!U129)</f>
        <v>0.125</v>
      </c>
      <c r="CH130" s="10">
        <f>求节点($BL$5:$BL$364,BV$5:BV$364,节奏总纲!V129)</f>
        <v>0.125</v>
      </c>
      <c r="DB130" s="3">
        <v>126</v>
      </c>
      <c r="DC130" s="3">
        <f>'[1]功能-实力'!BF130</f>
        <v>46041864</v>
      </c>
      <c r="DD130" s="3">
        <f>'[1]功能-实力'!BG130</f>
        <v>53774418</v>
      </c>
      <c r="DE130" s="3">
        <f>'[1]功能-实力'!BH130</f>
        <v>60995424</v>
      </c>
      <c r="DF130" s="3">
        <f>'[1]功能-实力'!BI130</f>
        <v>65113290</v>
      </c>
      <c r="DG130" s="3">
        <f>'[1]功能-实力'!BJ130</f>
        <v>67874172</v>
      </c>
    </row>
    <row r="131" spans="2:111" x14ac:dyDescent="0.2">
      <c r="B131" s="3">
        <v>127</v>
      </c>
      <c r="C131" s="3">
        <f>[1]服务器生态!W148</f>
        <v>162.27329501249997</v>
      </c>
      <c r="D131" s="3">
        <f>[1]服务器生态!X148</f>
        <v>160.00295480652932</v>
      </c>
      <c r="E131" s="3">
        <f>[1]服务器生态!Y148</f>
        <v>13.061087714304</v>
      </c>
      <c r="F131" s="3">
        <f>[1]服务器生态!Z148</f>
        <v>2.3236598000000006</v>
      </c>
      <c r="G131" s="3">
        <f>[1]服务器生态!AA148</f>
        <v>0.67233599999999982</v>
      </c>
      <c r="H131" s="3">
        <f>[1]服务器生态!AC148</f>
        <v>0.47962550249999997</v>
      </c>
      <c r="I131" s="3">
        <f>[1]服务器生态!AD148</f>
        <v>0.47291513735919999</v>
      </c>
      <c r="J131" s="3">
        <f>[1]服务器生态!AE148</f>
        <v>3.8604200140800002E-2</v>
      </c>
      <c r="K131" s="3">
        <f>[1]服务器生态!AF148</f>
        <v>6.8679600000000019E-3</v>
      </c>
      <c r="L131" s="3">
        <f>[1]服务器生态!AG148</f>
        <v>1.9871999999999997E-3</v>
      </c>
      <c r="M131" s="3">
        <f>[3]基础信息!M130</f>
        <v>100</v>
      </c>
      <c r="Q131" s="3">
        <v>127</v>
      </c>
      <c r="R131" s="3">
        <f>[4]带兵数!D130</f>
        <v>10080.484705508437</v>
      </c>
      <c r="S131" s="3">
        <f>[4]带兵数!E130</f>
        <v>10123.755252011966</v>
      </c>
      <c r="T131" s="3">
        <f>[4]带兵数!F130</f>
        <v>10163.927642580593</v>
      </c>
      <c r="U131" s="3">
        <f>[4]带兵数!G130</f>
        <v>10207.918432479593</v>
      </c>
      <c r="V131" s="3">
        <f>[4]带兵数!H130</f>
        <v>10256.363111863811</v>
      </c>
      <c r="X131" s="3">
        <v>127</v>
      </c>
      <c r="Y131" s="3">
        <f>求节点(节奏总纲!D$4:D$163,R$5:R$164,$X131)*6</f>
        <v>37517.115084809178</v>
      </c>
      <c r="Z131" s="3">
        <f>求节点(节奏总纲!E$4:E$163,S$5:S$164,$X131)*6</f>
        <v>38668.336797587268</v>
      </c>
      <c r="AA131" s="3">
        <f>求节点(节奏总纲!F$4:F$163,T$5:T$164,$X131)*6</f>
        <v>40181.386454637781</v>
      </c>
      <c r="AB131" s="3">
        <f>求节点(节奏总纲!G$4:G$163,U$5:U$164,$X131)*6</f>
        <v>42360.549380363125</v>
      </c>
      <c r="AC131" s="3">
        <f>求节点(节奏总纲!H$4:H$163,V$5:V$164,$X131)*6</f>
        <v>46261.941424112476</v>
      </c>
      <c r="AG131" s="3">
        <v>127</v>
      </c>
      <c r="AH131" s="3">
        <v>1</v>
      </c>
      <c r="AI131" s="3">
        <f>[4]实力验证!$Z133</f>
        <v>1.6717391530517229</v>
      </c>
      <c r="AJ131" s="3">
        <f>[4]实力验证!$AE133</f>
        <v>2.8735014780846075</v>
      </c>
      <c r="AK131" s="3">
        <f>[4]实力验证!$AJ133</f>
        <v>7.5514385785684164</v>
      </c>
      <c r="AL131" s="3">
        <f>[4]实力验证!$AO133</f>
        <v>26.976236605336304</v>
      </c>
      <c r="AM131" s="3">
        <f t="shared" si="16"/>
        <v>245.22311731941403</v>
      </c>
      <c r="AR131" s="8">
        <v>127</v>
      </c>
      <c r="AS131" s="8">
        <f t="shared" si="4"/>
        <v>310.67175353638828</v>
      </c>
      <c r="AT131" s="8">
        <f t="shared" si="5"/>
        <v>311.16777491502774</v>
      </c>
      <c r="AU131" s="8">
        <f t="shared" si="6"/>
        <v>313.15845749926052</v>
      </c>
      <c r="AV131" s="8">
        <f t="shared" si="7"/>
        <v>313.90143708777055</v>
      </c>
      <c r="AW131" s="8">
        <f t="shared" si="8"/>
        <v>319.53039780163323</v>
      </c>
      <c r="AY131" s="8">
        <v>127</v>
      </c>
      <c r="AZ131" s="8">
        <f t="shared" si="9"/>
        <v>1824.9</v>
      </c>
      <c r="BA131" s="8">
        <f t="shared" si="10"/>
        <v>1829.52</v>
      </c>
      <c r="BB131" s="8">
        <f t="shared" si="11"/>
        <v>1838.76</v>
      </c>
      <c r="BC131" s="8">
        <f t="shared" si="12"/>
        <v>1852.6200000000001</v>
      </c>
      <c r="BD131" s="8">
        <f t="shared" si="13"/>
        <v>1871.1000000000001</v>
      </c>
      <c r="BF131" s="8">
        <v>127</v>
      </c>
      <c r="BG131" s="8">
        <f t="shared" si="14"/>
        <v>0.15064808849528574</v>
      </c>
      <c r="BH131" s="8">
        <f t="shared" si="15"/>
        <v>0.84935191150471423</v>
      </c>
      <c r="BL131" s="8">
        <v>127</v>
      </c>
      <c r="BM131" s="10">
        <f>'[1]功能-战损相关'!H137</f>
        <v>0.17499999999999999</v>
      </c>
      <c r="BN131" s="10">
        <f>'[1]功能-战损相关'!I137</f>
        <v>0.17499999999999999</v>
      </c>
      <c r="BO131" s="10">
        <f>'[1]功能-战损相关'!J137</f>
        <v>0.17499999999999999</v>
      </c>
      <c r="BP131" s="10">
        <f>'[1]功能-战损相关'!K137</f>
        <v>0.17499999999999999</v>
      </c>
      <c r="BQ131" s="10">
        <f>'[1]功能-战损相关'!L137</f>
        <v>0.17499999999999999</v>
      </c>
      <c r="BR131" s="10">
        <f>'[1]功能-战损相关'!M137</f>
        <v>0.125</v>
      </c>
      <c r="BS131" s="10">
        <f>'[1]功能-战损相关'!N137</f>
        <v>0.125</v>
      </c>
      <c r="BT131" s="10">
        <f>'[1]功能-战损相关'!O137</f>
        <v>0.125</v>
      </c>
      <c r="BU131" s="10">
        <f>'[1]功能-战损相关'!P137</f>
        <v>0.125</v>
      </c>
      <c r="BV131" s="10">
        <f>'[1]功能-战损相关'!Q137</f>
        <v>0.125</v>
      </c>
      <c r="BX131" s="8">
        <v>127</v>
      </c>
      <c r="BY131" s="10">
        <f>求节点($BL$5:$BL$364,BM$5:BM$364,节奏总纲!R130)</f>
        <v>0.17499999999999999</v>
      </c>
      <c r="BZ131" s="10">
        <f>求节点($BL$5:$BL$364,BN$5:BN$364,节奏总纲!S130)</f>
        <v>0.17499999999999999</v>
      </c>
      <c r="CA131" s="10">
        <f>求节点($BL$5:$BL$364,BO$5:BO$364,节奏总纲!T130)</f>
        <v>0.17499999999999999</v>
      </c>
      <c r="CB131" s="10">
        <f>求节点($BL$5:$BL$364,BP$5:BP$364,节奏总纲!U130)</f>
        <v>0.17499999999999999</v>
      </c>
      <c r="CC131" s="10">
        <f>求节点($BL$5:$BL$364,BQ$5:BQ$364,节奏总纲!V130)</f>
        <v>0.17499999999999999</v>
      </c>
      <c r="CD131" s="10">
        <f>求节点($BL$5:$BL$364,BR$5:BR$364,节奏总纲!R130)</f>
        <v>0.125</v>
      </c>
      <c r="CE131" s="10">
        <f>求节点($BL$5:$BL$364,BS$5:BS$364,节奏总纲!S130)</f>
        <v>0.125</v>
      </c>
      <c r="CF131" s="10">
        <f>求节点($BL$5:$BL$364,BT$5:BT$364,节奏总纲!T130)</f>
        <v>0.125</v>
      </c>
      <c r="CG131" s="10">
        <f>求节点($BL$5:$BL$364,BU$5:BU$364,节奏总纲!U130)</f>
        <v>0.125</v>
      </c>
      <c r="CH131" s="10">
        <f>求节点($BL$5:$BL$364,BV$5:BV$364,节奏总纲!V130)</f>
        <v>0.125</v>
      </c>
      <c r="DB131" s="3">
        <v>127</v>
      </c>
      <c r="DC131" s="3">
        <f>'[1]功能-实力'!BF131</f>
        <v>47178072</v>
      </c>
      <c r="DD131" s="3">
        <f>'[1]功能-实力'!BG131</f>
        <v>54923934</v>
      </c>
      <c r="DE131" s="3">
        <f>'[1]功能-实力'!BH131</f>
        <v>62375328</v>
      </c>
      <c r="DF131" s="3">
        <f>'[1]功能-实力'!BI131</f>
        <v>66375264</v>
      </c>
      <c r="DG131" s="3">
        <f>'[1]功能-实力'!BJ131</f>
        <v>69233886</v>
      </c>
    </row>
    <row r="132" spans="2:111" x14ac:dyDescent="0.2">
      <c r="B132" s="3">
        <v>128</v>
      </c>
      <c r="C132" s="3">
        <f>[1]服务器生态!W149</f>
        <v>161.47391917499999</v>
      </c>
      <c r="D132" s="3">
        <f>[1]服务器生态!X149</f>
        <v>159.21476291093066</v>
      </c>
      <c r="E132" s="3">
        <f>[1]服务器生态!Y149</f>
        <v>12.996747380736002</v>
      </c>
      <c r="F132" s="3">
        <f>[1]服务器生态!Z149</f>
        <v>2.3122132000000009</v>
      </c>
      <c r="G132" s="3">
        <f>[1]服务器生态!AA149</f>
        <v>0.66902399999999995</v>
      </c>
      <c r="H132" s="3">
        <f>[1]服务器生态!AC149</f>
        <v>0.47962550249999997</v>
      </c>
      <c r="I132" s="3">
        <f>[1]服务器生态!AD149</f>
        <v>0.47291513735919999</v>
      </c>
      <c r="J132" s="3">
        <f>[1]服务器生态!AE149</f>
        <v>3.8604200140800002E-2</v>
      </c>
      <c r="K132" s="3">
        <f>[1]服务器生态!AF149</f>
        <v>6.8679600000000019E-3</v>
      </c>
      <c r="L132" s="3">
        <f>[1]服务器生态!AG149</f>
        <v>1.9871999999999997E-3</v>
      </c>
      <c r="M132" s="3">
        <f>[3]基础信息!M131</f>
        <v>100</v>
      </c>
      <c r="Q132" s="3">
        <v>128</v>
      </c>
      <c r="R132" s="3">
        <f>[4]带兵数!D131</f>
        <v>10149.690943272972</v>
      </c>
      <c r="S132" s="3">
        <f>[4]带兵数!E131</f>
        <v>10186.642161836602</v>
      </c>
      <c r="T132" s="3">
        <f>[4]带兵数!F131</f>
        <v>10228.049353201317</v>
      </c>
      <c r="U132" s="3">
        <f>[4]带兵数!G131</f>
        <v>10272.420579027341</v>
      </c>
      <c r="V132" s="3">
        <f>[4]带兵数!H131</f>
        <v>10322.230506235781</v>
      </c>
      <c r="X132" s="3">
        <v>128</v>
      </c>
      <c r="Y132" s="3">
        <f>求节点(节奏总纲!D$4:D$163,R$5:R$164,$X132)*6</f>
        <v>37561.477227734547</v>
      </c>
      <c r="Z132" s="3">
        <f>求节点(节奏总纲!E$4:E$163,S$5:S$164,$X132)*6</f>
        <v>38712.089954678064</v>
      </c>
      <c r="AA132" s="3">
        <f>求节点(节奏总纲!F$4:F$163,T$5:T$164,$X132)*6</f>
        <v>40226.143069569269</v>
      </c>
      <c r="AB132" s="3">
        <f>求节点(节奏总纲!G$4:G$163,U$5:U$164,$X132)*6</f>
        <v>42407.531099528569</v>
      </c>
      <c r="AC132" s="3">
        <f>求节点(节奏总纲!H$4:H$163,V$5:V$164,$X132)*6</f>
        <v>46310.198814444157</v>
      </c>
      <c r="AG132" s="3">
        <v>128</v>
      </c>
      <c r="AH132" s="3">
        <v>1</v>
      </c>
      <c r="AI132" s="3">
        <f>[4]实力验证!$Z134</f>
        <v>1.6722131212366229</v>
      </c>
      <c r="AJ132" s="3">
        <f>[4]实力验证!$AE134</f>
        <v>2.8742739640343298</v>
      </c>
      <c r="AK132" s="3">
        <f>[4]实力验证!$AJ134</f>
        <v>7.5564814693117759</v>
      </c>
      <c r="AL132" s="3">
        <f>[4]实力验证!$AO134</f>
        <v>26.968746755979677</v>
      </c>
      <c r="AM132" s="3">
        <f t="shared" si="16"/>
        <v>245.28003414143211</v>
      </c>
      <c r="AR132" s="8">
        <v>128</v>
      </c>
      <c r="AS132" s="8">
        <f t="shared" si="4"/>
        <v>310.67175353638828</v>
      </c>
      <c r="AT132" s="8">
        <f t="shared" si="5"/>
        <v>311.16777491502774</v>
      </c>
      <c r="AU132" s="8">
        <f t="shared" si="6"/>
        <v>313.15845749926052</v>
      </c>
      <c r="AV132" s="8">
        <f t="shared" si="7"/>
        <v>313.90143708777055</v>
      </c>
      <c r="AW132" s="8">
        <f t="shared" si="8"/>
        <v>319.53039780163323</v>
      </c>
      <c r="AY132" s="8">
        <v>128</v>
      </c>
      <c r="AZ132" s="8">
        <f t="shared" si="9"/>
        <v>1824.9</v>
      </c>
      <c r="BA132" s="8">
        <f t="shared" si="10"/>
        <v>1829.52</v>
      </c>
      <c r="BB132" s="8">
        <f t="shared" si="11"/>
        <v>1838.76</v>
      </c>
      <c r="BC132" s="8">
        <f t="shared" si="12"/>
        <v>1852.6200000000001</v>
      </c>
      <c r="BD132" s="8">
        <f t="shared" si="13"/>
        <v>1871.1000000000001</v>
      </c>
      <c r="BF132" s="8">
        <v>128</v>
      </c>
      <c r="BG132" s="8">
        <f t="shared" si="14"/>
        <v>0.15064808849528574</v>
      </c>
      <c r="BH132" s="8">
        <f t="shared" si="15"/>
        <v>0.84935191150471423</v>
      </c>
      <c r="BL132" s="8">
        <v>128</v>
      </c>
      <c r="BM132" s="10">
        <f>'[1]功能-战损相关'!H138</f>
        <v>0.17499999999999999</v>
      </c>
      <c r="BN132" s="10">
        <f>'[1]功能-战损相关'!I138</f>
        <v>0.17499999999999999</v>
      </c>
      <c r="BO132" s="10">
        <f>'[1]功能-战损相关'!J138</f>
        <v>0.17499999999999999</v>
      </c>
      <c r="BP132" s="10">
        <f>'[1]功能-战损相关'!K138</f>
        <v>0.17499999999999999</v>
      </c>
      <c r="BQ132" s="10">
        <f>'[1]功能-战损相关'!L138</f>
        <v>0.17499999999999999</v>
      </c>
      <c r="BR132" s="10">
        <f>'[1]功能-战损相关'!M138</f>
        <v>0.125</v>
      </c>
      <c r="BS132" s="10">
        <f>'[1]功能-战损相关'!N138</f>
        <v>0.125</v>
      </c>
      <c r="BT132" s="10">
        <f>'[1]功能-战损相关'!O138</f>
        <v>0.125</v>
      </c>
      <c r="BU132" s="10">
        <f>'[1]功能-战损相关'!P138</f>
        <v>0.125</v>
      </c>
      <c r="BV132" s="10">
        <f>'[1]功能-战损相关'!Q138</f>
        <v>0.125</v>
      </c>
      <c r="BX132" s="8">
        <v>128</v>
      </c>
      <c r="BY132" s="10">
        <f>求节点($BL$5:$BL$364,BM$5:BM$364,节奏总纲!R131)</f>
        <v>0.17499999999999999</v>
      </c>
      <c r="BZ132" s="10">
        <f>求节点($BL$5:$BL$364,BN$5:BN$364,节奏总纲!S131)</f>
        <v>0.17499999999999999</v>
      </c>
      <c r="CA132" s="10">
        <f>求节点($BL$5:$BL$364,BO$5:BO$364,节奏总纲!T131)</f>
        <v>0.17499999999999999</v>
      </c>
      <c r="CB132" s="10">
        <f>求节点($BL$5:$BL$364,BP$5:BP$364,节奏总纲!U131)</f>
        <v>0.17499999999999999</v>
      </c>
      <c r="CC132" s="10">
        <f>求节点($BL$5:$BL$364,BQ$5:BQ$364,节奏总纲!V131)</f>
        <v>0.17499999999999999</v>
      </c>
      <c r="CD132" s="10">
        <f>求节点($BL$5:$BL$364,BR$5:BR$364,节奏总纲!R131)</f>
        <v>0.125</v>
      </c>
      <c r="CE132" s="10">
        <f>求节点($BL$5:$BL$364,BS$5:BS$364,节奏总纲!S131)</f>
        <v>0.125</v>
      </c>
      <c r="CF132" s="10">
        <f>求节点($BL$5:$BL$364,BT$5:BT$364,节奏总纲!T131)</f>
        <v>0.125</v>
      </c>
      <c r="CG132" s="10">
        <f>求节点($BL$5:$BL$364,BU$5:BU$364,节奏总纲!U131)</f>
        <v>0.125</v>
      </c>
      <c r="CH132" s="10">
        <f>求节点($BL$5:$BL$364,BV$5:BV$364,节奏总纲!V131)</f>
        <v>0.125</v>
      </c>
      <c r="DB132" s="3">
        <v>128</v>
      </c>
      <c r="DC132" s="3">
        <f>'[1]功能-实力'!BF132</f>
        <v>48350964</v>
      </c>
      <c r="DD132" s="3">
        <f>'[1]功能-实力'!BG132</f>
        <v>56061006</v>
      </c>
      <c r="DE132" s="3">
        <f>'[1]功能-实力'!BH132</f>
        <v>63808512</v>
      </c>
      <c r="DF132" s="3">
        <f>'[1]功能-实力'!BI132</f>
        <v>67662288</v>
      </c>
      <c r="DG132" s="3">
        <f>'[1]功能-实力'!BJ132</f>
        <v>70628184</v>
      </c>
    </row>
    <row r="133" spans="2:111" x14ac:dyDescent="0.2">
      <c r="B133" s="3">
        <v>129</v>
      </c>
      <c r="C133" s="3">
        <f>[1]服务器生态!W150</f>
        <v>160.67454333749998</v>
      </c>
      <c r="D133" s="3">
        <f>[1]服务器生态!X150</f>
        <v>158.426571015332</v>
      </c>
      <c r="E133" s="3">
        <f>[1]服务器生态!Y150</f>
        <v>12.932407047168001</v>
      </c>
      <c r="F133" s="3">
        <f>[1]服务器生态!Z150</f>
        <v>2.3007666000000007</v>
      </c>
      <c r="G133" s="3">
        <f>[1]服务器生态!AA150</f>
        <v>0.66571199999999986</v>
      </c>
      <c r="H133" s="3">
        <f>[1]服务器生态!AC150</f>
        <v>0.47962550249999997</v>
      </c>
      <c r="I133" s="3">
        <f>[1]服务器生态!AD150</f>
        <v>0.47291513735919999</v>
      </c>
      <c r="J133" s="3">
        <f>[1]服务器生态!AE150</f>
        <v>3.8604200140800002E-2</v>
      </c>
      <c r="K133" s="3">
        <f>[1]服务器生态!AF150</f>
        <v>6.8679600000000019E-3</v>
      </c>
      <c r="L133" s="3">
        <f>[1]服务器生态!AG150</f>
        <v>1.9871999999999997E-3</v>
      </c>
      <c r="M133" s="3">
        <f>[3]基础信息!M132</f>
        <v>100</v>
      </c>
      <c r="Q133" s="3">
        <v>129</v>
      </c>
      <c r="R133" s="3">
        <f>[4]带兵数!D132</f>
        <v>10215.315306211396</v>
      </c>
      <c r="S133" s="3">
        <f>[4]带兵数!E132</f>
        <v>10254.874070546768</v>
      </c>
      <c r="T133" s="3">
        <f>[4]带兵数!F132</f>
        <v>10296.36426273693</v>
      </c>
      <c r="U133" s="3">
        <f>[4]带兵数!G132</f>
        <v>10342.004173493671</v>
      </c>
      <c r="V133" s="3">
        <f>[4]带兵数!H132</f>
        <v>10391.438486586627</v>
      </c>
      <c r="X133" s="3">
        <v>129</v>
      </c>
      <c r="Y133" s="3">
        <f>求节点(节奏总纲!D$4:D$163,R$5:R$164,$X133)*6</f>
        <v>37605.839370659909</v>
      </c>
      <c r="Z133" s="3">
        <f>求节点(节奏总纲!E$4:E$163,S$5:S$164,$X133)*6</f>
        <v>38755.84311176886</v>
      </c>
      <c r="AA133" s="3">
        <f>求节点(节奏总纲!F$4:F$163,T$5:T$164,$X133)*6</f>
        <v>40269.235995163806</v>
      </c>
      <c r="AB133" s="3">
        <f>求节点(节奏总纲!G$4:G$163,U$5:U$164,$X133)*6</f>
        <v>42454.512818693998</v>
      </c>
      <c r="AC133" s="3">
        <f>求节点(节奏总纲!H$4:H$163,V$5:V$164,$X133)*6</f>
        <v>46358.456204775837</v>
      </c>
      <c r="AG133" s="3">
        <v>129</v>
      </c>
      <c r="AH133" s="3">
        <v>1</v>
      </c>
      <c r="AI133" s="3">
        <f>[4]实力验证!$Z135</f>
        <v>1.6726755005664518</v>
      </c>
      <c r="AJ133" s="3">
        <f>[4]实力验证!$AE135</f>
        <v>2.8764845802484711</v>
      </c>
      <c r="AK133" s="3">
        <f>[4]实力验证!$AJ135</f>
        <v>7.5614010578339625</v>
      </c>
      <c r="AL133" s="3">
        <f>[4]实力验证!$AO135</f>
        <v>26.961440038701234</v>
      </c>
      <c r="AM133" s="3">
        <f t="shared" si="16"/>
        <v>245.36087046522371</v>
      </c>
      <c r="AR133" s="8">
        <v>129</v>
      </c>
      <c r="AS133" s="8">
        <f t="shared" si="4"/>
        <v>310.67175353638828</v>
      </c>
      <c r="AT133" s="8">
        <f t="shared" si="5"/>
        <v>311.16777491502774</v>
      </c>
      <c r="AU133" s="8">
        <f t="shared" si="6"/>
        <v>313.15845749926052</v>
      </c>
      <c r="AV133" s="8">
        <f t="shared" si="7"/>
        <v>313.90143708777055</v>
      </c>
      <c r="AW133" s="8">
        <f t="shared" si="8"/>
        <v>319.53039780163323</v>
      </c>
      <c r="AY133" s="8">
        <v>129</v>
      </c>
      <c r="AZ133" s="8">
        <f t="shared" si="9"/>
        <v>1824.9</v>
      </c>
      <c r="BA133" s="8">
        <f t="shared" si="10"/>
        <v>1829.52</v>
      </c>
      <c r="BB133" s="8">
        <f t="shared" si="11"/>
        <v>1838.76</v>
      </c>
      <c r="BC133" s="8">
        <f t="shared" si="12"/>
        <v>1852.6200000000001</v>
      </c>
      <c r="BD133" s="8">
        <f t="shared" si="13"/>
        <v>1871.1000000000001</v>
      </c>
      <c r="BF133" s="8">
        <v>129</v>
      </c>
      <c r="BG133" s="8">
        <f t="shared" si="14"/>
        <v>0.15064808849528574</v>
      </c>
      <c r="BH133" s="8">
        <f t="shared" si="15"/>
        <v>0.84935191150471423</v>
      </c>
      <c r="BL133" s="8">
        <v>129</v>
      </c>
      <c r="BM133" s="10">
        <f>'[1]功能-战损相关'!H139</f>
        <v>0.17499999999999999</v>
      </c>
      <c r="BN133" s="10">
        <f>'[1]功能-战损相关'!I139</f>
        <v>0.17499999999999999</v>
      </c>
      <c r="BO133" s="10">
        <f>'[1]功能-战损相关'!J139</f>
        <v>0.17499999999999999</v>
      </c>
      <c r="BP133" s="10">
        <f>'[1]功能-战损相关'!K139</f>
        <v>0.17499999999999999</v>
      </c>
      <c r="BQ133" s="10">
        <f>'[1]功能-战损相关'!L139</f>
        <v>0.17499999999999999</v>
      </c>
      <c r="BR133" s="10">
        <f>'[1]功能-战损相关'!M139</f>
        <v>0.125</v>
      </c>
      <c r="BS133" s="10">
        <f>'[1]功能-战损相关'!N139</f>
        <v>0.125</v>
      </c>
      <c r="BT133" s="10">
        <f>'[1]功能-战损相关'!O139</f>
        <v>0.125</v>
      </c>
      <c r="BU133" s="10">
        <f>'[1]功能-战损相关'!P139</f>
        <v>0.125</v>
      </c>
      <c r="BV133" s="10">
        <f>'[1]功能-战损相关'!Q139</f>
        <v>0.125</v>
      </c>
      <c r="BX133" s="8">
        <v>129</v>
      </c>
      <c r="BY133" s="10">
        <f>求节点($BL$5:$BL$364,BM$5:BM$364,节奏总纲!R132)</f>
        <v>0.17499999999999999</v>
      </c>
      <c r="BZ133" s="10">
        <f>求节点($BL$5:$BL$364,BN$5:BN$364,节奏总纲!S132)</f>
        <v>0.17499999999999999</v>
      </c>
      <c r="CA133" s="10">
        <f>求节点($BL$5:$BL$364,BO$5:BO$364,节奏总纲!T132)</f>
        <v>0.17499999999999999</v>
      </c>
      <c r="CB133" s="10">
        <f>求节点($BL$5:$BL$364,BP$5:BP$364,节奏总纲!U132)</f>
        <v>0.17499999999999999</v>
      </c>
      <c r="CC133" s="10">
        <f>求节点($BL$5:$BL$364,BQ$5:BQ$364,节奏总纲!V132)</f>
        <v>0.17499999999999999</v>
      </c>
      <c r="CD133" s="10">
        <f>求节点($BL$5:$BL$364,BR$5:BR$364,节奏总纲!R132)</f>
        <v>0.125</v>
      </c>
      <c r="CE133" s="10">
        <f>求节点($BL$5:$BL$364,BS$5:BS$364,节奏总纲!S132)</f>
        <v>0.125</v>
      </c>
      <c r="CF133" s="10">
        <f>求节点($BL$5:$BL$364,BT$5:BT$364,节奏总纲!T132)</f>
        <v>0.125</v>
      </c>
      <c r="CG133" s="10">
        <f>求节点($BL$5:$BL$364,BU$5:BU$364,节奏总纲!U132)</f>
        <v>0.125</v>
      </c>
      <c r="CH133" s="10">
        <f>求节点($BL$5:$BL$364,BV$5:BV$364,节奏总纲!V132)</f>
        <v>0.125</v>
      </c>
      <c r="DB133" s="3">
        <v>129</v>
      </c>
      <c r="DC133" s="3">
        <f>'[1]功能-实力'!BF133</f>
        <v>49539978</v>
      </c>
      <c r="DD133" s="3">
        <f>'[1]功能-实力'!BG133</f>
        <v>57241452</v>
      </c>
      <c r="DE133" s="3">
        <f>'[1]功能-实力'!BH133</f>
        <v>65293320</v>
      </c>
      <c r="DF133" s="3">
        <f>'[1]功能-实力'!BI133</f>
        <v>69002142</v>
      </c>
      <c r="DG133" s="3">
        <f>'[1]功能-实力'!BJ133</f>
        <v>72070218</v>
      </c>
    </row>
    <row r="134" spans="2:111" x14ac:dyDescent="0.2">
      <c r="B134" s="3">
        <v>130</v>
      </c>
      <c r="C134" s="3">
        <f>[1]服务器生态!W151</f>
        <v>159.87516749999998</v>
      </c>
      <c r="D134" s="3">
        <f>[1]服务器生态!X151</f>
        <v>157.63837911973332</v>
      </c>
      <c r="E134" s="3">
        <f>[1]服务器生态!Y151</f>
        <v>12.868066713599999</v>
      </c>
      <c r="F134" s="3">
        <f>[1]服务器生态!Z151</f>
        <v>2.2893200000000005</v>
      </c>
      <c r="G134" s="3">
        <f>[1]服务器生态!AA151</f>
        <v>0.66239999999999988</v>
      </c>
      <c r="H134" s="3">
        <f>[1]服务器生态!AC151</f>
        <v>0.47962550249999997</v>
      </c>
      <c r="I134" s="3">
        <f>[1]服务器生态!AD151</f>
        <v>0.47291513735919999</v>
      </c>
      <c r="J134" s="3">
        <f>[1]服务器生态!AE151</f>
        <v>3.8604200140800002E-2</v>
      </c>
      <c r="K134" s="3">
        <f>[1]服务器生态!AF151</f>
        <v>6.8679600000000019E-3</v>
      </c>
      <c r="L134" s="3">
        <f>[1]服务器生态!AG151</f>
        <v>1.9871999999999997E-3</v>
      </c>
      <c r="M134" s="3">
        <f>[3]基础信息!M133</f>
        <v>100</v>
      </c>
      <c r="Q134" s="3">
        <v>130</v>
      </c>
      <c r="R134" s="3">
        <f>[4]带兵数!D133</f>
        <v>10284.169345009299</v>
      </c>
      <c r="S134" s="3">
        <f>[4]带兵数!E133</f>
        <v>10322.39596331937</v>
      </c>
      <c r="T134" s="3">
        <f>[4]带兵数!F133</f>
        <v>10365.453667385293</v>
      </c>
      <c r="U134" s="3">
        <f>[4]带兵数!G133</f>
        <v>10411.47414391671</v>
      </c>
      <c r="V134" s="3">
        <f>[4]带兵数!H133</f>
        <v>10461.069740121369</v>
      </c>
      <c r="X134" s="3">
        <v>130</v>
      </c>
      <c r="Y134" s="3">
        <f>求节点(节奏总纲!D$4:D$163,R$5:R$164,$X134)*6</f>
        <v>37650.201513585271</v>
      </c>
      <c r="Z134" s="3">
        <f>求节点(节奏总纲!E$4:E$163,S$5:S$164,$X134)*6</f>
        <v>38799.596268859648</v>
      </c>
      <c r="AA134" s="3">
        <f>求节点(节奏总纲!F$4:F$163,T$5:T$164,$X134)*6</f>
        <v>40312.328920758344</v>
      </c>
      <c r="AB134" s="3">
        <f>求节点(节奏总纲!G$4:G$163,U$5:U$164,$X134)*6</f>
        <v>42501.494537859442</v>
      </c>
      <c r="AC134" s="3">
        <f>求节点(节奏总纲!H$4:H$163,V$5:V$164,$X134)*6</f>
        <v>46406.713595107518</v>
      </c>
      <c r="AG134" s="3">
        <v>130</v>
      </c>
      <c r="AH134" s="3">
        <v>1</v>
      </c>
      <c r="AI134" s="3">
        <f>[4]实力验证!$Z136</f>
        <v>1.6731267109412551</v>
      </c>
      <c r="AJ134" s="3">
        <f>[4]实力验证!$AE136</f>
        <v>2.8786417981563264</v>
      </c>
      <c r="AK134" s="3">
        <f>[4]实力验证!$AJ136</f>
        <v>7.5662018117556302</v>
      </c>
      <c r="AL134" s="3">
        <f>[4]实力验证!$AO136</f>
        <v>26.954309818059656</v>
      </c>
      <c r="AM134" s="3">
        <f t="shared" si="16"/>
        <v>245.43975415574084</v>
      </c>
      <c r="AR134" s="8">
        <v>130</v>
      </c>
      <c r="AS134" s="8">
        <f t="shared" si="4"/>
        <v>310.67175353638828</v>
      </c>
      <c r="AT134" s="8">
        <f t="shared" si="5"/>
        <v>311.16777491502774</v>
      </c>
      <c r="AU134" s="8">
        <f t="shared" si="6"/>
        <v>313.15845749926052</v>
      </c>
      <c r="AV134" s="8">
        <f t="shared" si="7"/>
        <v>313.90143708777055</v>
      </c>
      <c r="AW134" s="8">
        <f t="shared" si="8"/>
        <v>319.53039780163323</v>
      </c>
      <c r="AY134" s="8">
        <v>130</v>
      </c>
      <c r="AZ134" s="8">
        <f t="shared" si="9"/>
        <v>1824.9</v>
      </c>
      <c r="BA134" s="8">
        <f t="shared" si="10"/>
        <v>1829.52</v>
      </c>
      <c r="BB134" s="8">
        <f t="shared" si="11"/>
        <v>1838.76</v>
      </c>
      <c r="BC134" s="8">
        <f t="shared" si="12"/>
        <v>1852.6200000000001</v>
      </c>
      <c r="BD134" s="8">
        <f t="shared" si="13"/>
        <v>1871.1000000000001</v>
      </c>
      <c r="BF134" s="8">
        <v>130</v>
      </c>
      <c r="BG134" s="8">
        <f t="shared" si="14"/>
        <v>0.15064808849528574</v>
      </c>
      <c r="BH134" s="8">
        <f t="shared" si="15"/>
        <v>0.84935191150471423</v>
      </c>
      <c r="BL134" s="8">
        <v>130</v>
      </c>
      <c r="BM134" s="10">
        <f>'[1]功能-战损相关'!H140</f>
        <v>0.17499999999999999</v>
      </c>
      <c r="BN134" s="10">
        <f>'[1]功能-战损相关'!I140</f>
        <v>0.17499999999999999</v>
      </c>
      <c r="BO134" s="10">
        <f>'[1]功能-战损相关'!J140</f>
        <v>0.17499999999999999</v>
      </c>
      <c r="BP134" s="10">
        <f>'[1]功能-战损相关'!K140</f>
        <v>0.17499999999999999</v>
      </c>
      <c r="BQ134" s="10">
        <f>'[1]功能-战损相关'!L140</f>
        <v>0.17499999999999999</v>
      </c>
      <c r="BR134" s="10">
        <f>'[1]功能-战损相关'!M140</f>
        <v>0.125</v>
      </c>
      <c r="BS134" s="10">
        <f>'[1]功能-战损相关'!N140</f>
        <v>0.125</v>
      </c>
      <c r="BT134" s="10">
        <f>'[1]功能-战损相关'!O140</f>
        <v>0.125</v>
      </c>
      <c r="BU134" s="10">
        <f>'[1]功能-战损相关'!P140</f>
        <v>0.125</v>
      </c>
      <c r="BV134" s="10">
        <f>'[1]功能-战损相关'!Q140</f>
        <v>0.125</v>
      </c>
      <c r="BX134" s="8">
        <v>130</v>
      </c>
      <c r="BY134" s="10">
        <f>求节点($BL$5:$BL$364,BM$5:BM$364,节奏总纲!R133)</f>
        <v>0.17499999999999999</v>
      </c>
      <c r="BZ134" s="10">
        <f>求节点($BL$5:$BL$364,BN$5:BN$364,节奏总纲!S133)</f>
        <v>0.17499999999999999</v>
      </c>
      <c r="CA134" s="10">
        <f>求节点($BL$5:$BL$364,BO$5:BO$364,节奏总纲!T133)</f>
        <v>0.17499999999999999</v>
      </c>
      <c r="CB134" s="10">
        <f>求节点($BL$5:$BL$364,BP$5:BP$364,节奏总纲!U133)</f>
        <v>0.17499999999999999</v>
      </c>
      <c r="CC134" s="10">
        <f>求节点($BL$5:$BL$364,BQ$5:BQ$364,节奏总纲!V133)</f>
        <v>0.17499999999999999</v>
      </c>
      <c r="CD134" s="10">
        <f>求节点($BL$5:$BL$364,BR$5:BR$364,节奏总纲!R133)</f>
        <v>0.125</v>
      </c>
      <c r="CE134" s="10">
        <f>求节点($BL$5:$BL$364,BS$5:BS$364,节奏总纲!S133)</f>
        <v>0.125</v>
      </c>
      <c r="CF134" s="10">
        <f>求节点($BL$5:$BL$364,BT$5:BT$364,节奏总纲!T133)</f>
        <v>0.125</v>
      </c>
      <c r="CG134" s="10">
        <f>求节点($BL$5:$BL$364,BU$5:BU$364,节奏总纲!U133)</f>
        <v>0.125</v>
      </c>
      <c r="CH134" s="10">
        <f>求节点($BL$5:$BL$364,BV$5:BV$364,节奏总纲!V133)</f>
        <v>0.125</v>
      </c>
      <c r="DB134" s="3">
        <v>130</v>
      </c>
      <c r="DC134" s="3">
        <f>'[1]功能-实力'!BF134</f>
        <v>50766474</v>
      </c>
      <c r="DD134" s="3">
        <f>'[1]功能-实力'!BG134</f>
        <v>58442070</v>
      </c>
      <c r="DE134" s="3">
        <f>'[1]功能-实力'!BH134</f>
        <v>66815826</v>
      </c>
      <c r="DF134" s="3">
        <f>'[1]功能-实力'!BI134</f>
        <v>70369488</v>
      </c>
      <c r="DG134" s="3">
        <f>'[1]功能-实力'!BJ134</f>
        <v>73539648</v>
      </c>
    </row>
    <row r="135" spans="2:111" x14ac:dyDescent="0.2">
      <c r="B135" s="3">
        <v>131</v>
      </c>
      <c r="C135" s="3">
        <f>[1]服务器生态!W152</f>
        <v>159.0757916625</v>
      </c>
      <c r="D135" s="3">
        <f>[1]服务器生态!X152</f>
        <v>156.85018722413469</v>
      </c>
      <c r="E135" s="3">
        <f>[1]服务器生态!Y152</f>
        <v>12.803726380032002</v>
      </c>
      <c r="F135" s="3">
        <f>[1]服务器生态!Z152</f>
        <v>2.2778734000000007</v>
      </c>
      <c r="G135" s="3">
        <f>[1]服务器生态!AA152</f>
        <v>0.6590879999999999</v>
      </c>
      <c r="H135" s="3">
        <f>[1]服务器生态!AC152</f>
        <v>0.47962550249999997</v>
      </c>
      <c r="I135" s="3">
        <f>[1]服务器生态!AD152</f>
        <v>0.47291513735919999</v>
      </c>
      <c r="J135" s="3">
        <f>[1]服务器生态!AE152</f>
        <v>3.8604200140800002E-2</v>
      </c>
      <c r="K135" s="3">
        <f>[1]服务器生态!AF152</f>
        <v>6.8679600000000019E-3</v>
      </c>
      <c r="L135" s="3">
        <f>[1]服务器生态!AG152</f>
        <v>1.9871999999999997E-3</v>
      </c>
      <c r="M135" s="3">
        <f>[3]基础信息!M134</f>
        <v>100</v>
      </c>
      <c r="Q135" s="3">
        <v>131</v>
      </c>
      <c r="R135" s="3">
        <f>[4]带兵数!D134</f>
        <v>10350.218683850997</v>
      </c>
      <c r="S135" s="3">
        <f>[4]带兵数!E134</f>
        <v>10390.679555384882</v>
      </c>
      <c r="T135" s="3">
        <f>[4]带兵数!F134</f>
        <v>10433.482422917481</v>
      </c>
      <c r="U135" s="3">
        <f>[4]带兵数!G134</f>
        <v>10480.261367048963</v>
      </c>
      <c r="V135" s="3">
        <f>[4]带兵数!H134</f>
        <v>10528.349317864413</v>
      </c>
      <c r="X135" s="3">
        <v>131</v>
      </c>
      <c r="Y135" s="3">
        <f>求节点(节奏总纲!D$4:D$163,R$5:R$164,$X135)*6</f>
        <v>37694.56365651064</v>
      </c>
      <c r="Z135" s="3">
        <f>求节点(节奏总纲!E$4:E$163,S$5:S$164,$X135)*6</f>
        <v>38843.349425950444</v>
      </c>
      <c r="AA135" s="3">
        <f>求节点(节奏总纲!F$4:F$163,T$5:T$164,$X135)*6</f>
        <v>40355.421846352881</v>
      </c>
      <c r="AB135" s="3">
        <f>求节点(节奏总纲!G$4:G$163,U$5:U$164,$X135)*6</f>
        <v>42548.476257024879</v>
      </c>
      <c r="AC135" s="3">
        <f>求节点(节奏总纲!H$4:H$163,V$5:V$164,$X135)*6</f>
        <v>46454.178278228836</v>
      </c>
      <c r="AG135" s="3">
        <v>131</v>
      </c>
      <c r="AH135" s="3">
        <v>1</v>
      </c>
      <c r="AI135" s="3">
        <f>[4]实力验证!$Z137</f>
        <v>1.6735671522174567</v>
      </c>
      <c r="AJ135" s="3">
        <f>[4]实力验证!$AE137</f>
        <v>2.8807475294547151</v>
      </c>
      <c r="AK135" s="3">
        <f>[4]实力验证!$AJ137</f>
        <v>7.57088798543883</v>
      </c>
      <c r="AL135" s="3">
        <f>[4]实力验证!$AO137</f>
        <v>26.95306886473227</v>
      </c>
      <c r="AM135" s="3">
        <f t="shared" si="16"/>
        <v>245.52243760583303</v>
      </c>
      <c r="AR135" s="8">
        <v>131</v>
      </c>
      <c r="AS135" s="8">
        <f t="shared" si="4"/>
        <v>310.67175353638828</v>
      </c>
      <c r="AT135" s="8">
        <f t="shared" si="5"/>
        <v>311.16777491502774</v>
      </c>
      <c r="AU135" s="8">
        <f t="shared" si="6"/>
        <v>313.15845749926052</v>
      </c>
      <c r="AV135" s="8">
        <f t="shared" si="7"/>
        <v>313.90143708777055</v>
      </c>
      <c r="AW135" s="8">
        <f t="shared" si="8"/>
        <v>319.53039780163323</v>
      </c>
      <c r="AY135" s="8">
        <v>131</v>
      </c>
      <c r="AZ135" s="8">
        <f t="shared" si="9"/>
        <v>1824.9</v>
      </c>
      <c r="BA135" s="8">
        <f t="shared" si="10"/>
        <v>1829.52</v>
      </c>
      <c r="BB135" s="8">
        <f t="shared" si="11"/>
        <v>1838.76</v>
      </c>
      <c r="BC135" s="8">
        <f t="shared" si="12"/>
        <v>1852.6200000000001</v>
      </c>
      <c r="BD135" s="8">
        <f t="shared" si="13"/>
        <v>1871.1000000000001</v>
      </c>
      <c r="BF135" s="8">
        <v>131</v>
      </c>
      <c r="BG135" s="8">
        <f t="shared" si="14"/>
        <v>0.15064808849528574</v>
      </c>
      <c r="BH135" s="8">
        <f t="shared" si="15"/>
        <v>0.84935191150471423</v>
      </c>
      <c r="BL135" s="8">
        <v>131</v>
      </c>
      <c r="BM135" s="10">
        <f>'[1]功能-战损相关'!H141</f>
        <v>0.17499999999999999</v>
      </c>
      <c r="BN135" s="10">
        <f>'[1]功能-战损相关'!I141</f>
        <v>0.17499999999999999</v>
      </c>
      <c r="BO135" s="10">
        <f>'[1]功能-战损相关'!J141</f>
        <v>0.17499999999999999</v>
      </c>
      <c r="BP135" s="10">
        <f>'[1]功能-战损相关'!K141</f>
        <v>0.17499999999999999</v>
      </c>
      <c r="BQ135" s="10">
        <f>'[1]功能-战损相关'!L141</f>
        <v>0.17499999999999999</v>
      </c>
      <c r="BR135" s="10">
        <f>'[1]功能-战损相关'!M141</f>
        <v>0.125</v>
      </c>
      <c r="BS135" s="10">
        <f>'[1]功能-战损相关'!N141</f>
        <v>0.125</v>
      </c>
      <c r="BT135" s="10">
        <f>'[1]功能-战损相关'!O141</f>
        <v>0.125</v>
      </c>
      <c r="BU135" s="10">
        <f>'[1]功能-战损相关'!P141</f>
        <v>0.125</v>
      </c>
      <c r="BV135" s="10">
        <f>'[1]功能-战损相关'!Q141</f>
        <v>0.125</v>
      </c>
      <c r="BX135" s="8">
        <v>131</v>
      </c>
      <c r="BY135" s="10">
        <f>求节点($BL$5:$BL$364,BM$5:BM$364,节奏总纲!R134)</f>
        <v>0.17499999999999999</v>
      </c>
      <c r="BZ135" s="10">
        <f>求节点($BL$5:$BL$364,BN$5:BN$364,节奏总纲!S134)</f>
        <v>0.17499999999999999</v>
      </c>
      <c r="CA135" s="10">
        <f>求节点($BL$5:$BL$364,BO$5:BO$364,节奏总纲!T134)</f>
        <v>0.17499999999999999</v>
      </c>
      <c r="CB135" s="10">
        <f>求节点($BL$5:$BL$364,BP$5:BP$364,节奏总纲!U134)</f>
        <v>0.17499999999999999</v>
      </c>
      <c r="CC135" s="10">
        <f>求节点($BL$5:$BL$364,BQ$5:BQ$364,节奏总纲!V134)</f>
        <v>0.17499999999999999</v>
      </c>
      <c r="CD135" s="10">
        <f>求节点($BL$5:$BL$364,BR$5:BR$364,节奏总纲!R134)</f>
        <v>0.125</v>
      </c>
      <c r="CE135" s="10">
        <f>求节点($BL$5:$BL$364,BS$5:BS$364,节奏总纲!S134)</f>
        <v>0.125</v>
      </c>
      <c r="CF135" s="10">
        <f>求节点($BL$5:$BL$364,BT$5:BT$364,节奏总纲!T134)</f>
        <v>0.125</v>
      </c>
      <c r="CG135" s="10">
        <f>求节点($BL$5:$BL$364,BU$5:BU$364,节奏总纲!U134)</f>
        <v>0.125</v>
      </c>
      <c r="CH135" s="10">
        <f>求节点($BL$5:$BL$364,BV$5:BV$364,节奏总纲!V134)</f>
        <v>0.125</v>
      </c>
      <c r="DB135" s="3">
        <v>131</v>
      </c>
      <c r="DC135" s="3">
        <f>'[1]功能-实力'!BF135</f>
        <v>51973482</v>
      </c>
      <c r="DD135" s="3">
        <f>'[1]功能-实力'!BG135</f>
        <v>59752902</v>
      </c>
      <c r="DE135" s="3">
        <f>'[1]功能-实力'!BH135</f>
        <v>68153892</v>
      </c>
      <c r="DF135" s="3">
        <f>'[1]功能-实力'!BI135</f>
        <v>71756382</v>
      </c>
      <c r="DG135" s="3">
        <f>'[1]功能-实力'!BJ135</f>
        <v>74965218</v>
      </c>
    </row>
    <row r="136" spans="2:111" x14ac:dyDescent="0.2">
      <c r="B136" s="3">
        <v>132</v>
      </c>
      <c r="C136" s="3">
        <f>[1]服务器生态!W153</f>
        <v>158.27641582499999</v>
      </c>
      <c r="D136" s="3">
        <f>[1]服务器生态!X153</f>
        <v>156.061995328536</v>
      </c>
      <c r="E136" s="3">
        <f>[1]服务器生态!Y153</f>
        <v>12.739386046464</v>
      </c>
      <c r="F136" s="3">
        <f>[1]服务器生态!Z153</f>
        <v>2.2664268000000005</v>
      </c>
      <c r="G136" s="3">
        <f>[1]服务器生态!AA153</f>
        <v>0.65577599999999991</v>
      </c>
      <c r="H136" s="3">
        <f>[1]服务器生态!AC153</f>
        <v>0.47962550249999997</v>
      </c>
      <c r="I136" s="3">
        <f>[1]服务器生态!AD153</f>
        <v>0.47291513735919999</v>
      </c>
      <c r="J136" s="3">
        <f>[1]服务器生态!AE153</f>
        <v>3.8604200140800002E-2</v>
      </c>
      <c r="K136" s="3">
        <f>[1]服务器生态!AF153</f>
        <v>6.8679600000000019E-3</v>
      </c>
      <c r="L136" s="3">
        <f>[1]服务器生态!AG153</f>
        <v>1.9871999999999997E-3</v>
      </c>
      <c r="M136" s="3">
        <f>[3]基础信息!M135</f>
        <v>100</v>
      </c>
      <c r="Q136" s="3">
        <v>132</v>
      </c>
      <c r="R136" s="3">
        <f>[4]带兵数!D135</f>
        <v>10418.725533783756</v>
      </c>
      <c r="S136" s="3">
        <f>[4]带兵数!E135</f>
        <v>10458.209033612722</v>
      </c>
      <c r="T136" s="3">
        <f>[4]带兵数!F135</f>
        <v>10502.372210011868</v>
      </c>
      <c r="U136" s="3">
        <f>[4]带兵数!G135</f>
        <v>10547.428454475499</v>
      </c>
      <c r="V136" s="3">
        <f>[4]带兵数!H135</f>
        <v>10593.159540397482</v>
      </c>
      <c r="X136" s="3">
        <v>132</v>
      </c>
      <c r="Y136" s="3">
        <f>求节点(节奏总纲!D$4:D$163,R$5:R$164,$X136)*6</f>
        <v>37738.925799435994</v>
      </c>
      <c r="Z136" s="3">
        <f>求节点(节奏总纲!E$4:E$163,S$5:S$164,$X136)*6</f>
        <v>38887.10258304124</v>
      </c>
      <c r="AA136" s="3">
        <f>求节点(节奏总纲!F$4:F$163,T$5:T$164,$X136)*6</f>
        <v>40398.514771947419</v>
      </c>
      <c r="AB136" s="3">
        <f>求节点(节奏总纲!G$4:G$163,U$5:U$164,$X136)*6</f>
        <v>42593.352032195027</v>
      </c>
      <c r="AC136" s="3">
        <f>求节点(节奏总纲!H$4:H$163,V$5:V$164,$X136)*6</f>
        <v>46500.353255880982</v>
      </c>
      <c r="AG136" s="3">
        <v>132</v>
      </c>
      <c r="AH136" s="3">
        <v>1</v>
      </c>
      <c r="AI136" s="3">
        <f>[4]实力验证!$Z138</f>
        <v>1.6739972053897156</v>
      </c>
      <c r="AJ136" s="3">
        <f>[4]实力验证!$AE138</f>
        <v>2.8828035956631459</v>
      </c>
      <c r="AK136" s="3">
        <f>[4]实力验证!$AJ138</f>
        <v>7.5879412754826676</v>
      </c>
      <c r="AL136" s="3">
        <f>[4]实力验证!$AO138</f>
        <v>26.961052198780724</v>
      </c>
      <c r="AM136" s="3">
        <f t="shared" si="16"/>
        <v>245.65515505787874</v>
      </c>
      <c r="AR136" s="8">
        <v>132</v>
      </c>
      <c r="AS136" s="8">
        <f t="shared" si="4"/>
        <v>310.67175353638828</v>
      </c>
      <c r="AT136" s="8">
        <f t="shared" si="5"/>
        <v>311.16777491502774</v>
      </c>
      <c r="AU136" s="8">
        <f t="shared" si="6"/>
        <v>313.15845749926052</v>
      </c>
      <c r="AV136" s="8">
        <f t="shared" si="7"/>
        <v>313.90143708777055</v>
      </c>
      <c r="AW136" s="8">
        <f t="shared" si="8"/>
        <v>319.53039780163323</v>
      </c>
      <c r="AY136" s="8">
        <v>132</v>
      </c>
      <c r="AZ136" s="8">
        <f t="shared" si="9"/>
        <v>1824.9</v>
      </c>
      <c r="BA136" s="8">
        <f t="shared" si="10"/>
        <v>1829.52</v>
      </c>
      <c r="BB136" s="8">
        <f t="shared" si="11"/>
        <v>1838.76</v>
      </c>
      <c r="BC136" s="8">
        <f t="shared" si="12"/>
        <v>1852.6200000000001</v>
      </c>
      <c r="BD136" s="8">
        <f t="shared" si="13"/>
        <v>1871.1000000000001</v>
      </c>
      <c r="BF136" s="8">
        <v>132</v>
      </c>
      <c r="BG136" s="8">
        <f t="shared" si="14"/>
        <v>0.15064808849528574</v>
      </c>
      <c r="BH136" s="8">
        <f t="shared" si="15"/>
        <v>0.84935191150471423</v>
      </c>
      <c r="BL136" s="8">
        <v>132</v>
      </c>
      <c r="BM136" s="10">
        <f>'[1]功能-战损相关'!H142</f>
        <v>0.17499999999999999</v>
      </c>
      <c r="BN136" s="10">
        <f>'[1]功能-战损相关'!I142</f>
        <v>0.17499999999999999</v>
      </c>
      <c r="BO136" s="10">
        <f>'[1]功能-战损相关'!J142</f>
        <v>0.17499999999999999</v>
      </c>
      <c r="BP136" s="10">
        <f>'[1]功能-战损相关'!K142</f>
        <v>0.17499999999999999</v>
      </c>
      <c r="BQ136" s="10">
        <f>'[1]功能-战损相关'!L142</f>
        <v>0.17499999999999999</v>
      </c>
      <c r="BR136" s="10">
        <f>'[1]功能-战损相关'!M142</f>
        <v>0.125</v>
      </c>
      <c r="BS136" s="10">
        <f>'[1]功能-战损相关'!N142</f>
        <v>0.125</v>
      </c>
      <c r="BT136" s="10">
        <f>'[1]功能-战损相关'!O142</f>
        <v>0.125</v>
      </c>
      <c r="BU136" s="10">
        <f>'[1]功能-战损相关'!P142</f>
        <v>0.125</v>
      </c>
      <c r="BV136" s="10">
        <f>'[1]功能-战损相关'!Q142</f>
        <v>0.125</v>
      </c>
      <c r="BX136" s="8">
        <v>132</v>
      </c>
      <c r="BY136" s="10">
        <f>求节点($BL$5:$BL$364,BM$5:BM$364,节奏总纲!R135)</f>
        <v>0.17499999999999999</v>
      </c>
      <c r="BZ136" s="10">
        <f>求节点($BL$5:$BL$364,BN$5:BN$364,节奏总纲!S135)</f>
        <v>0.17499999999999999</v>
      </c>
      <c r="CA136" s="10">
        <f>求节点($BL$5:$BL$364,BO$5:BO$364,节奏总纲!T135)</f>
        <v>0.17499999999999999</v>
      </c>
      <c r="CB136" s="10">
        <f>求节点($BL$5:$BL$364,BP$5:BP$364,节奏总纲!U135)</f>
        <v>0.17499999999999999</v>
      </c>
      <c r="CC136" s="10">
        <f>求节点($BL$5:$BL$364,BQ$5:BQ$364,节奏总纲!V135)</f>
        <v>0.17499999999999999</v>
      </c>
      <c r="CD136" s="10">
        <f>求节点($BL$5:$BL$364,BR$5:BR$364,节奏总纲!R135)</f>
        <v>0.125</v>
      </c>
      <c r="CE136" s="10">
        <f>求节点($BL$5:$BL$364,BS$5:BS$364,节奏总纲!S135)</f>
        <v>0.125</v>
      </c>
      <c r="CF136" s="10">
        <f>求节点($BL$5:$BL$364,BT$5:BT$364,节奏总纲!T135)</f>
        <v>0.125</v>
      </c>
      <c r="CG136" s="10">
        <f>求节点($BL$5:$BL$364,BU$5:BU$364,节奏总纲!U135)</f>
        <v>0.125</v>
      </c>
      <c r="CH136" s="10">
        <f>求节点($BL$5:$BL$364,BV$5:BV$364,节奏总纲!V135)</f>
        <v>0.125</v>
      </c>
      <c r="DB136" s="3">
        <v>132</v>
      </c>
      <c r="DC136" s="3">
        <f>'[1]功能-实力'!BF136</f>
        <v>53214954</v>
      </c>
      <c r="DD136" s="3">
        <f>'[1]功能-实力'!BG136</f>
        <v>61087668</v>
      </c>
      <c r="DE136" s="3">
        <f>'[1]功能-实力'!BH136</f>
        <v>69520566</v>
      </c>
      <c r="DF136" s="3">
        <f>'[1]功能-实力'!BI136</f>
        <v>73105338</v>
      </c>
      <c r="DG136" s="3">
        <f>'[1]功能-实力'!BJ136</f>
        <v>76321632</v>
      </c>
    </row>
    <row r="137" spans="2:111" x14ac:dyDescent="0.2">
      <c r="B137" s="3">
        <v>133</v>
      </c>
      <c r="C137" s="3">
        <f>[1]服务器生态!W154</f>
        <v>157.47703998749998</v>
      </c>
      <c r="D137" s="3">
        <f>[1]服务器生态!X154</f>
        <v>155.27380343293731</v>
      </c>
      <c r="E137" s="3">
        <f>[1]服务器生态!Y154</f>
        <v>12.675045712895999</v>
      </c>
      <c r="F137" s="3">
        <f>[1]服务器生态!Z154</f>
        <v>2.2549802000000003</v>
      </c>
      <c r="G137" s="3">
        <f>[1]服务器生态!AA154</f>
        <v>0.65246399999999982</v>
      </c>
      <c r="H137" s="3">
        <f>[1]服务器生态!AC154</f>
        <v>0.47962550249999997</v>
      </c>
      <c r="I137" s="3">
        <f>[1]服务器生态!AD154</f>
        <v>0.47291513735919999</v>
      </c>
      <c r="J137" s="3">
        <f>[1]服务器生态!AE154</f>
        <v>3.8604200140800002E-2</v>
      </c>
      <c r="K137" s="3">
        <f>[1]服务器生态!AF154</f>
        <v>6.8679600000000019E-3</v>
      </c>
      <c r="L137" s="3">
        <f>[1]服务器生态!AG154</f>
        <v>1.9871999999999997E-3</v>
      </c>
      <c r="M137" s="3">
        <f>[3]基础信息!M136</f>
        <v>100</v>
      </c>
      <c r="Q137" s="3">
        <v>133</v>
      </c>
      <c r="R137" s="3">
        <f>[4]带兵数!D136</f>
        <v>10485.193393640169</v>
      </c>
      <c r="S137" s="3">
        <f>[4]带兵数!E136</f>
        <v>10526.375843787282</v>
      </c>
      <c r="T137" s="3">
        <f>[4]带兵数!F136</f>
        <v>10568.416857784301</v>
      </c>
      <c r="U137" s="3">
        <f>[4]带兵数!G136</f>
        <v>10611.001750564903</v>
      </c>
      <c r="V137" s="3">
        <f>[4]带兵数!H136</f>
        <v>10659.034382991296</v>
      </c>
      <c r="X137" s="3">
        <v>133</v>
      </c>
      <c r="Y137" s="3">
        <f>求节点(节奏总纲!D$4:D$163,R$5:R$164,$X137)*6</f>
        <v>37783.287942361363</v>
      </c>
      <c r="Z137" s="3">
        <f>求节点(节奏总纲!E$4:E$163,S$5:S$164,$X137)*6</f>
        <v>38930.855740132036</v>
      </c>
      <c r="AA137" s="3">
        <f>求节点(节奏总纲!F$4:F$163,T$5:T$164,$X137)*6</f>
        <v>40441.607697541949</v>
      </c>
      <c r="AB137" s="3">
        <f>求节点(节奏总纲!G$4:G$163,U$5:U$164,$X137)*6</f>
        <v>42635.319598990718</v>
      </c>
      <c r="AC137" s="3">
        <f>求节点(节奏总纲!H$4:H$163,V$5:V$164,$X137)*6</f>
        <v>46546.528233533129</v>
      </c>
      <c r="AG137" s="3">
        <v>133</v>
      </c>
      <c r="AH137" s="3">
        <v>1</v>
      </c>
      <c r="AI137" s="3">
        <f>[4]实力验证!$Z139</f>
        <v>1.6744172336901288</v>
      </c>
      <c r="AJ137" s="3">
        <f>[4]实力验证!$AE139</f>
        <v>2.8848117333790677</v>
      </c>
      <c r="AK137" s="3">
        <f>[4]实力验证!$AJ139</f>
        <v>7.6216272365331319</v>
      </c>
      <c r="AL137" s="3">
        <f>[4]实力验证!$AO139</f>
        <v>26.968849435141962</v>
      </c>
      <c r="AM137" s="3">
        <f t="shared" si="16"/>
        <v>245.8432601172961</v>
      </c>
      <c r="AR137" s="8">
        <v>133</v>
      </c>
      <c r="AS137" s="8">
        <f t="shared" si="4"/>
        <v>310.67175353638828</v>
      </c>
      <c r="AT137" s="8">
        <f t="shared" si="5"/>
        <v>311.16777491502774</v>
      </c>
      <c r="AU137" s="8">
        <f t="shared" si="6"/>
        <v>313.15845749926052</v>
      </c>
      <c r="AV137" s="8">
        <f t="shared" si="7"/>
        <v>313.90143708777055</v>
      </c>
      <c r="AW137" s="8">
        <f t="shared" si="8"/>
        <v>319.53039780163323</v>
      </c>
      <c r="AY137" s="8">
        <v>133</v>
      </c>
      <c r="AZ137" s="8">
        <f t="shared" si="9"/>
        <v>1824.9</v>
      </c>
      <c r="BA137" s="8">
        <f t="shared" si="10"/>
        <v>1829.52</v>
      </c>
      <c r="BB137" s="8">
        <f t="shared" si="11"/>
        <v>1838.76</v>
      </c>
      <c r="BC137" s="8">
        <f t="shared" si="12"/>
        <v>1852.6200000000001</v>
      </c>
      <c r="BD137" s="8">
        <f t="shared" si="13"/>
        <v>1871.1000000000001</v>
      </c>
      <c r="BF137" s="8">
        <v>133</v>
      </c>
      <c r="BG137" s="8">
        <f t="shared" si="14"/>
        <v>0.15064808849528574</v>
      </c>
      <c r="BH137" s="8">
        <f t="shared" si="15"/>
        <v>0.84935191150471423</v>
      </c>
      <c r="BL137" s="8">
        <v>133</v>
      </c>
      <c r="BM137" s="10">
        <f>'[1]功能-战损相关'!H143</f>
        <v>0.17499999999999999</v>
      </c>
      <c r="BN137" s="10">
        <f>'[1]功能-战损相关'!I143</f>
        <v>0.17499999999999999</v>
      </c>
      <c r="BO137" s="10">
        <f>'[1]功能-战损相关'!J143</f>
        <v>0.17499999999999999</v>
      </c>
      <c r="BP137" s="10">
        <f>'[1]功能-战损相关'!K143</f>
        <v>0.17499999999999999</v>
      </c>
      <c r="BQ137" s="10">
        <f>'[1]功能-战损相关'!L143</f>
        <v>0.17499999999999999</v>
      </c>
      <c r="BR137" s="10">
        <f>'[1]功能-战损相关'!M143</f>
        <v>0.125</v>
      </c>
      <c r="BS137" s="10">
        <f>'[1]功能-战损相关'!N143</f>
        <v>0.125</v>
      </c>
      <c r="BT137" s="10">
        <f>'[1]功能-战损相关'!O143</f>
        <v>0.125</v>
      </c>
      <c r="BU137" s="10">
        <f>'[1]功能-战损相关'!P143</f>
        <v>0.125</v>
      </c>
      <c r="BV137" s="10">
        <f>'[1]功能-战损相关'!Q143</f>
        <v>0.125</v>
      </c>
      <c r="BX137" s="8">
        <v>133</v>
      </c>
      <c r="BY137" s="10">
        <f>求节点($BL$5:$BL$364,BM$5:BM$364,节奏总纲!R136)</f>
        <v>0.17499999999999999</v>
      </c>
      <c r="BZ137" s="10">
        <f>求节点($BL$5:$BL$364,BN$5:BN$364,节奏总纲!S136)</f>
        <v>0.17499999999999999</v>
      </c>
      <c r="CA137" s="10">
        <f>求节点($BL$5:$BL$364,BO$5:BO$364,节奏总纲!T136)</f>
        <v>0.17499999999999999</v>
      </c>
      <c r="CB137" s="10">
        <f>求节点($BL$5:$BL$364,BP$5:BP$364,节奏总纲!U136)</f>
        <v>0.17499999999999999</v>
      </c>
      <c r="CC137" s="10">
        <f>求节点($BL$5:$BL$364,BQ$5:BQ$364,节奏总纲!V136)</f>
        <v>0.17499999999999999</v>
      </c>
      <c r="CD137" s="10">
        <f>求节点($BL$5:$BL$364,BR$5:BR$364,节奏总纲!R136)</f>
        <v>0.125</v>
      </c>
      <c r="CE137" s="10">
        <f>求节点($BL$5:$BL$364,BS$5:BS$364,节奏总纲!S136)</f>
        <v>0.125</v>
      </c>
      <c r="CF137" s="10">
        <f>求节点($BL$5:$BL$364,BT$5:BT$364,节奏总纲!T136)</f>
        <v>0.125</v>
      </c>
      <c r="CG137" s="10">
        <f>求节点($BL$5:$BL$364,BU$5:BU$364,节奏总纲!U136)</f>
        <v>0.125</v>
      </c>
      <c r="CH137" s="10">
        <f>求节点($BL$5:$BL$364,BV$5:BV$364,节奏总纲!V136)</f>
        <v>0.125</v>
      </c>
      <c r="DB137" s="3">
        <v>133</v>
      </c>
      <c r="DC137" s="3">
        <f>'[1]功能-实力'!BF137</f>
        <v>54474174</v>
      </c>
      <c r="DD137" s="3">
        <f>'[1]功能-实力'!BG137</f>
        <v>62453040</v>
      </c>
      <c r="DE137" s="3">
        <f>'[1]功能-实力'!BH137</f>
        <v>70841760</v>
      </c>
      <c r="DF137" s="3">
        <f>'[1]功能-实力'!BI137</f>
        <v>74376972</v>
      </c>
      <c r="DG137" s="3">
        <f>'[1]功能-实力'!BJ137</f>
        <v>77702688</v>
      </c>
    </row>
    <row r="138" spans="2:111" x14ac:dyDescent="0.2">
      <c r="B138" s="3">
        <v>134</v>
      </c>
      <c r="C138" s="3">
        <f>[1]服务器生态!W155</f>
        <v>156.67766415</v>
      </c>
      <c r="D138" s="3">
        <f>[1]服务器生态!X155</f>
        <v>154.48561153733868</v>
      </c>
      <c r="E138" s="3">
        <f>[1]服务器生态!Y155</f>
        <v>12.610705379328001</v>
      </c>
      <c r="F138" s="3">
        <f>[1]服务器生态!Z155</f>
        <v>2.2435336000000006</v>
      </c>
      <c r="G138" s="3">
        <f>[1]服务器生态!AA155</f>
        <v>0.64915199999999995</v>
      </c>
      <c r="H138" s="3">
        <f>[1]服务器生态!AC155</f>
        <v>0.47962550249999997</v>
      </c>
      <c r="I138" s="3">
        <f>[1]服务器生态!AD155</f>
        <v>0.47291513735919999</v>
      </c>
      <c r="J138" s="3">
        <f>[1]服务器生态!AE155</f>
        <v>3.8604200140800002E-2</v>
      </c>
      <c r="K138" s="3">
        <f>[1]服务器生态!AF155</f>
        <v>6.8679600000000019E-3</v>
      </c>
      <c r="L138" s="3">
        <f>[1]服务器生态!AG155</f>
        <v>1.9871999999999997E-3</v>
      </c>
      <c r="M138" s="3">
        <f>[3]基础信息!M137</f>
        <v>100</v>
      </c>
      <c r="Q138" s="3">
        <v>134</v>
      </c>
      <c r="R138" s="3">
        <f>[4]带兵数!D137</f>
        <v>10553.357958132943</v>
      </c>
      <c r="S138" s="3">
        <f>[4]带兵数!E137</f>
        <v>10591.904335866573</v>
      </c>
      <c r="T138" s="3">
        <f>[4]带兵数!F137</f>
        <v>10632.184008378683</v>
      </c>
      <c r="U138" s="3">
        <f>[4]带兵数!G137</f>
        <v>10676.989170278477</v>
      </c>
      <c r="V138" s="3">
        <f>[4]带兵数!H137</f>
        <v>10723.746273633435</v>
      </c>
      <c r="X138" s="3">
        <v>134</v>
      </c>
      <c r="Y138" s="3">
        <f>求节点(节奏总纲!D$4:D$163,R$5:R$164,$X138)*6</f>
        <v>37827.650085286732</v>
      </c>
      <c r="Z138" s="3">
        <f>求节点(节奏总纲!E$4:E$163,S$5:S$164,$X138)*6</f>
        <v>38974.608897222832</v>
      </c>
      <c r="AA138" s="3">
        <f>求节点(节奏总纲!F$4:F$163,T$5:T$164,$X138)*6</f>
        <v>40484.700623136487</v>
      </c>
      <c r="AB138" s="3">
        <f>求节点(节奏总纲!G$4:G$163,U$5:U$164,$X138)*6</f>
        <v>42677.287165786409</v>
      </c>
      <c r="AC138" s="3">
        <f>求节点(节奏总纲!H$4:H$163,V$5:V$164,$X138)*6</f>
        <v>46592.70321118529</v>
      </c>
      <c r="AG138" s="3">
        <v>134</v>
      </c>
      <c r="AH138" s="3">
        <v>1</v>
      </c>
      <c r="AI138" s="3">
        <f>[4]实力验证!$Z140</f>
        <v>1.6748275836114574</v>
      </c>
      <c r="AJ138" s="3">
        <f>[4]实力验证!$AE140</f>
        <v>2.886773599169858</v>
      </c>
      <c r="AK138" s="3">
        <f>[4]实力验证!$AJ140</f>
        <v>7.6545369986927696</v>
      </c>
      <c r="AL138" s="3">
        <f>[4]实力验证!$AO140</f>
        <v>26.976467005968182</v>
      </c>
      <c r="AM138" s="3">
        <f t="shared" si="16"/>
        <v>246.02703082097821</v>
      </c>
      <c r="AR138" s="8">
        <v>134</v>
      </c>
      <c r="AS138" s="8">
        <f t="shared" si="4"/>
        <v>310.67175353638828</v>
      </c>
      <c r="AT138" s="8">
        <f t="shared" si="5"/>
        <v>311.16777491502774</v>
      </c>
      <c r="AU138" s="8">
        <f t="shared" si="6"/>
        <v>313.15845749926052</v>
      </c>
      <c r="AV138" s="8">
        <f t="shared" si="7"/>
        <v>313.90143708777055</v>
      </c>
      <c r="AW138" s="8">
        <f t="shared" si="8"/>
        <v>319.53039780163323</v>
      </c>
      <c r="AY138" s="8">
        <v>134</v>
      </c>
      <c r="AZ138" s="8">
        <f t="shared" si="9"/>
        <v>1824.9</v>
      </c>
      <c r="BA138" s="8">
        <f t="shared" si="10"/>
        <v>1829.52</v>
      </c>
      <c r="BB138" s="8">
        <f t="shared" si="11"/>
        <v>1838.76</v>
      </c>
      <c r="BC138" s="8">
        <f t="shared" si="12"/>
        <v>1852.6200000000001</v>
      </c>
      <c r="BD138" s="8">
        <f t="shared" si="13"/>
        <v>1871.1000000000001</v>
      </c>
      <c r="BF138" s="8">
        <v>134</v>
      </c>
      <c r="BG138" s="8">
        <f t="shared" si="14"/>
        <v>0.15064808849528574</v>
      </c>
      <c r="BH138" s="8">
        <f t="shared" si="15"/>
        <v>0.84935191150471423</v>
      </c>
      <c r="BL138" s="8">
        <v>134</v>
      </c>
      <c r="BM138" s="10">
        <f>'[1]功能-战损相关'!H144</f>
        <v>0.17499999999999999</v>
      </c>
      <c r="BN138" s="10">
        <f>'[1]功能-战损相关'!I144</f>
        <v>0.17499999999999999</v>
      </c>
      <c r="BO138" s="10">
        <f>'[1]功能-战损相关'!J144</f>
        <v>0.17499999999999999</v>
      </c>
      <c r="BP138" s="10">
        <f>'[1]功能-战损相关'!K144</f>
        <v>0.17499999999999999</v>
      </c>
      <c r="BQ138" s="10">
        <f>'[1]功能-战损相关'!L144</f>
        <v>0.17499999999999999</v>
      </c>
      <c r="BR138" s="10">
        <f>'[1]功能-战损相关'!M144</f>
        <v>0.125</v>
      </c>
      <c r="BS138" s="10">
        <f>'[1]功能-战损相关'!N144</f>
        <v>0.125</v>
      </c>
      <c r="BT138" s="10">
        <f>'[1]功能-战损相关'!O144</f>
        <v>0.125</v>
      </c>
      <c r="BU138" s="10">
        <f>'[1]功能-战损相关'!P144</f>
        <v>0.125</v>
      </c>
      <c r="BV138" s="10">
        <f>'[1]功能-战损相关'!Q144</f>
        <v>0.125</v>
      </c>
      <c r="BX138" s="8">
        <v>134</v>
      </c>
      <c r="BY138" s="10">
        <f>求节点($BL$5:$BL$364,BM$5:BM$364,节奏总纲!R137)</f>
        <v>0.17499999999999999</v>
      </c>
      <c r="BZ138" s="10">
        <f>求节点($BL$5:$BL$364,BN$5:BN$364,节奏总纲!S137)</f>
        <v>0.17499999999999999</v>
      </c>
      <c r="CA138" s="10">
        <f>求节点($BL$5:$BL$364,BO$5:BO$364,节奏总纲!T137)</f>
        <v>0.17499999999999999</v>
      </c>
      <c r="CB138" s="10">
        <f>求节点($BL$5:$BL$364,BP$5:BP$364,节奏总纲!U137)</f>
        <v>0.17499999999999999</v>
      </c>
      <c r="CC138" s="10">
        <f>求节点($BL$5:$BL$364,BQ$5:BQ$364,节奏总纲!V137)</f>
        <v>0.17499999999999999</v>
      </c>
      <c r="CD138" s="10">
        <f>求节点($BL$5:$BL$364,BR$5:BR$364,节奏总纲!R137)</f>
        <v>0.125</v>
      </c>
      <c r="CE138" s="10">
        <f>求节点($BL$5:$BL$364,BS$5:BS$364,节奏总纲!S137)</f>
        <v>0.125</v>
      </c>
      <c r="CF138" s="10">
        <f>求节点($BL$5:$BL$364,BT$5:BT$364,节奏总纲!T137)</f>
        <v>0.125</v>
      </c>
      <c r="CG138" s="10">
        <f>求节点($BL$5:$BL$364,BU$5:BU$364,节奏总纲!U137)</f>
        <v>0.125</v>
      </c>
      <c r="CH138" s="10">
        <f>求节点($BL$5:$BL$364,BV$5:BV$364,节奏总纲!V137)</f>
        <v>0.125</v>
      </c>
      <c r="DB138" s="3">
        <v>134</v>
      </c>
      <c r="DC138" s="3">
        <f>'[1]功能-实力'!BF138</f>
        <v>55766112</v>
      </c>
      <c r="DD138" s="3">
        <f>'[1]功能-实力'!BG138</f>
        <v>63776094</v>
      </c>
      <c r="DE138" s="3">
        <f>'[1]功能-实力'!BH138</f>
        <v>72101994</v>
      </c>
      <c r="DF138" s="3">
        <f>'[1]功能-实力'!BI138</f>
        <v>75680730</v>
      </c>
      <c r="DG138" s="3">
        <f>'[1]功能-实力'!BJ138</f>
        <v>79097808</v>
      </c>
    </row>
    <row r="139" spans="2:111" x14ac:dyDescent="0.2">
      <c r="B139" s="3">
        <v>135</v>
      </c>
      <c r="C139" s="3">
        <f>[1]服务器生态!W156</f>
        <v>155.87828831249999</v>
      </c>
      <c r="D139" s="3">
        <f>[1]服务器生态!X156</f>
        <v>153.69741964174</v>
      </c>
      <c r="E139" s="3">
        <f>[1]服务器生态!Y156</f>
        <v>12.54636504576</v>
      </c>
      <c r="F139" s="3">
        <f>[1]服务器生态!Z156</f>
        <v>2.2320870000000008</v>
      </c>
      <c r="G139" s="3">
        <f>[1]服务器生态!AA156</f>
        <v>0.64583999999999986</v>
      </c>
      <c r="H139" s="3">
        <f>[1]服务器生态!AC156</f>
        <v>0.47962550249999997</v>
      </c>
      <c r="I139" s="3">
        <f>[1]服务器生态!AD156</f>
        <v>0.47291513735919999</v>
      </c>
      <c r="J139" s="3">
        <f>[1]服务器生态!AE156</f>
        <v>3.8604200140800002E-2</v>
      </c>
      <c r="K139" s="3">
        <f>[1]服务器生态!AF156</f>
        <v>6.8679600000000019E-3</v>
      </c>
      <c r="L139" s="3">
        <f>[1]服务器生态!AG156</f>
        <v>1.9871999999999997E-3</v>
      </c>
      <c r="M139" s="3">
        <f>[3]基础信息!M138</f>
        <v>100</v>
      </c>
      <c r="Q139" s="3">
        <v>135</v>
      </c>
      <c r="R139" s="3">
        <f>[4]带兵数!D138</f>
        <v>10620.238018096192</v>
      </c>
      <c r="S139" s="3">
        <f>[4]带兵数!E138</f>
        <v>10658.300638407094</v>
      </c>
      <c r="T139" s="3">
        <f>[4]带兵数!F138</f>
        <v>10699.773107342662</v>
      </c>
      <c r="U139" s="3">
        <f>[4]带兵数!G138</f>
        <v>10743.454269294487</v>
      </c>
      <c r="V139" s="3">
        <f>[4]带兵数!H138</f>
        <v>10793.831295506459</v>
      </c>
      <c r="X139" s="3">
        <v>135</v>
      </c>
      <c r="Y139" s="3">
        <f>求节点(节奏总纲!D$4:D$163,R$5:R$164,$X139)*6</f>
        <v>37872.012228212094</v>
      </c>
      <c r="Z139" s="3">
        <f>求节点(节奏总纲!E$4:E$163,S$5:S$164,$X139)*6</f>
        <v>39018.362054313628</v>
      </c>
      <c r="AA139" s="3">
        <f>求节点(节奏总纲!F$4:F$163,T$5:T$164,$X139)*6</f>
        <v>40527.793548731024</v>
      </c>
      <c r="AB139" s="3">
        <f>求节点(节奏总纲!G$4:G$163,U$5:U$164,$X139)*6</f>
        <v>42719.2547325821</v>
      </c>
      <c r="AC139" s="3">
        <f>求节点(节奏总纲!H$4:H$163,V$5:V$164,$X139)*6</f>
        <v>46638.878188837436</v>
      </c>
      <c r="AG139" s="3">
        <v>135</v>
      </c>
      <c r="AH139" s="3">
        <v>1</v>
      </c>
      <c r="AI139" s="3">
        <f>[4]实力验证!$Z141</f>
        <v>1.6752285858604163</v>
      </c>
      <c r="AJ139" s="3">
        <f>[4]实力验证!$AE141</f>
        <v>2.8886907741304797</v>
      </c>
      <c r="AK139" s="3">
        <f>[4]实力验证!$AJ141</f>
        <v>7.6866970843972338</v>
      </c>
      <c r="AL139" s="3">
        <f>[4]实力验证!$AO141</f>
        <v>26.983911050365784</v>
      </c>
      <c r="AM139" s="3">
        <f t="shared" si="16"/>
        <v>246.20661527229441</v>
      </c>
      <c r="AR139" s="8">
        <v>135</v>
      </c>
      <c r="AS139" s="8">
        <f t="shared" si="4"/>
        <v>310.67175353638828</v>
      </c>
      <c r="AT139" s="8">
        <f t="shared" si="5"/>
        <v>311.16777491502774</v>
      </c>
      <c r="AU139" s="8">
        <f t="shared" si="6"/>
        <v>313.15845749926052</v>
      </c>
      <c r="AV139" s="8">
        <f t="shared" si="7"/>
        <v>313.90143708777055</v>
      </c>
      <c r="AW139" s="8">
        <f t="shared" si="8"/>
        <v>319.53039780163323</v>
      </c>
      <c r="AY139" s="8">
        <v>135</v>
      </c>
      <c r="AZ139" s="8">
        <f t="shared" si="9"/>
        <v>1824.9</v>
      </c>
      <c r="BA139" s="8">
        <f t="shared" si="10"/>
        <v>1829.52</v>
      </c>
      <c r="BB139" s="8">
        <f t="shared" si="11"/>
        <v>1838.76</v>
      </c>
      <c r="BC139" s="8">
        <f t="shared" si="12"/>
        <v>1852.6200000000001</v>
      </c>
      <c r="BD139" s="8">
        <f t="shared" si="13"/>
        <v>1871.1000000000001</v>
      </c>
      <c r="BF139" s="8">
        <v>135</v>
      </c>
      <c r="BG139" s="8">
        <f t="shared" si="14"/>
        <v>0.15064808849528574</v>
      </c>
      <c r="BH139" s="8">
        <f t="shared" si="15"/>
        <v>0.84935191150471423</v>
      </c>
      <c r="BL139" s="8">
        <v>135</v>
      </c>
      <c r="BM139" s="10">
        <f>'[1]功能-战损相关'!H145</f>
        <v>0.17499999999999999</v>
      </c>
      <c r="BN139" s="10">
        <f>'[1]功能-战损相关'!I145</f>
        <v>0.17499999999999999</v>
      </c>
      <c r="BO139" s="10">
        <f>'[1]功能-战损相关'!J145</f>
        <v>0.17499999999999999</v>
      </c>
      <c r="BP139" s="10">
        <f>'[1]功能-战损相关'!K145</f>
        <v>0.17499999999999999</v>
      </c>
      <c r="BQ139" s="10">
        <f>'[1]功能-战损相关'!L145</f>
        <v>0.17499999999999999</v>
      </c>
      <c r="BR139" s="10">
        <f>'[1]功能-战损相关'!M145</f>
        <v>0.125</v>
      </c>
      <c r="BS139" s="10">
        <f>'[1]功能-战损相关'!N145</f>
        <v>0.125</v>
      </c>
      <c r="BT139" s="10">
        <f>'[1]功能-战损相关'!O145</f>
        <v>0.125</v>
      </c>
      <c r="BU139" s="10">
        <f>'[1]功能-战损相关'!P145</f>
        <v>0.125</v>
      </c>
      <c r="BV139" s="10">
        <f>'[1]功能-战损相关'!Q145</f>
        <v>0.125</v>
      </c>
      <c r="BX139" s="8">
        <v>135</v>
      </c>
      <c r="BY139" s="10">
        <f>求节点($BL$5:$BL$364,BM$5:BM$364,节奏总纲!R138)</f>
        <v>0.17499999999999999</v>
      </c>
      <c r="BZ139" s="10">
        <f>求节点($BL$5:$BL$364,BN$5:BN$364,节奏总纲!S138)</f>
        <v>0.17499999999999999</v>
      </c>
      <c r="CA139" s="10">
        <f>求节点($BL$5:$BL$364,BO$5:BO$364,节奏总纲!T138)</f>
        <v>0.17499999999999999</v>
      </c>
      <c r="CB139" s="10">
        <f>求节点($BL$5:$BL$364,BP$5:BP$364,节奏总纲!U138)</f>
        <v>0.17499999999999999</v>
      </c>
      <c r="CC139" s="10">
        <f>求节点($BL$5:$BL$364,BQ$5:BQ$364,节奏总纲!V138)</f>
        <v>0.17499999999999999</v>
      </c>
      <c r="CD139" s="10">
        <f>求节点($BL$5:$BL$364,BR$5:BR$364,节奏总纲!R138)</f>
        <v>0.125</v>
      </c>
      <c r="CE139" s="10">
        <f>求节点($BL$5:$BL$364,BS$5:BS$364,节奏总纲!S138)</f>
        <v>0.125</v>
      </c>
      <c r="CF139" s="10">
        <f>求节点($BL$5:$BL$364,BT$5:BT$364,节奏总纲!T138)</f>
        <v>0.125</v>
      </c>
      <c r="CG139" s="10">
        <f>求节点($BL$5:$BL$364,BU$5:BU$364,节奏总纲!U138)</f>
        <v>0.125</v>
      </c>
      <c r="CH139" s="10">
        <f>求节点($BL$5:$BL$364,BV$5:BV$364,节奏总纲!V138)</f>
        <v>0.125</v>
      </c>
      <c r="DB139" s="3">
        <v>135</v>
      </c>
      <c r="DC139" s="3">
        <f>'[1]功能-实力'!BF139</f>
        <v>57011634</v>
      </c>
      <c r="DD139" s="3">
        <f>'[1]功能-实力'!BG139</f>
        <v>65074200</v>
      </c>
      <c r="DE139" s="3">
        <f>'[1]功能-实力'!BH139</f>
        <v>73406178</v>
      </c>
      <c r="DF139" s="3">
        <f>'[1]功能-实力'!BI139</f>
        <v>77006880</v>
      </c>
      <c r="DG139" s="3">
        <f>'[1]功能-实力'!BJ139</f>
        <v>80530200</v>
      </c>
    </row>
    <row r="140" spans="2:111" x14ac:dyDescent="0.2">
      <c r="B140" s="3">
        <v>136</v>
      </c>
      <c r="C140" s="3">
        <f>[1]服务器生态!W157</f>
        <v>155.07891247499998</v>
      </c>
      <c r="D140" s="3">
        <f>[1]服务器生态!X157</f>
        <v>152.90922774614131</v>
      </c>
      <c r="E140" s="3">
        <f>[1]服务器生态!Y157</f>
        <v>12.482024712192</v>
      </c>
      <c r="F140" s="3">
        <f>[1]服务器生态!Z157</f>
        <v>2.2206404000000006</v>
      </c>
      <c r="G140" s="3">
        <f>[1]服务器生态!AA157</f>
        <v>0.64252799999999988</v>
      </c>
      <c r="H140" s="3">
        <f>[1]服务器生态!AC157</f>
        <v>0.47962550249999997</v>
      </c>
      <c r="I140" s="3">
        <f>[1]服务器生态!AD157</f>
        <v>0.47291513735919999</v>
      </c>
      <c r="J140" s="3">
        <f>[1]服务器生态!AE157</f>
        <v>3.8604200140800002E-2</v>
      </c>
      <c r="K140" s="3">
        <f>[1]服务器生态!AF157</f>
        <v>6.8679600000000019E-3</v>
      </c>
      <c r="L140" s="3">
        <f>[1]服务器生态!AG157</f>
        <v>1.9871999999999997E-3</v>
      </c>
      <c r="M140" s="3">
        <f>[3]基础信息!M139</f>
        <v>100</v>
      </c>
      <c r="Q140" s="3">
        <v>136</v>
      </c>
      <c r="R140" s="3">
        <f>[4]带兵数!D139</f>
        <v>10688.065096972121</v>
      </c>
      <c r="S140" s="3">
        <f>[4]带兵数!E139</f>
        <v>10726.767223275205</v>
      </c>
      <c r="T140" s="3">
        <f>[4]带兵数!F139</f>
        <v>10768.516295082965</v>
      </c>
      <c r="U140" s="3">
        <f>[4]带兵数!G139</f>
        <v>10814.69941335345</v>
      </c>
      <c r="V140" s="3">
        <f>[4]带兵数!H139</f>
        <v>10862.201443082113</v>
      </c>
      <c r="X140" s="3">
        <v>136</v>
      </c>
      <c r="Y140" s="3">
        <f>求节点(节奏总纲!D$4:D$163,R$5:R$164,$X140)*6</f>
        <v>37916.374371137455</v>
      </c>
      <c r="Z140" s="3">
        <f>求节点(节奏总纲!E$4:E$163,S$5:S$164,$X140)*6</f>
        <v>39061.120095903381</v>
      </c>
      <c r="AA140" s="3">
        <f>求节点(节奏总纲!F$4:F$163,T$5:T$164,$X140)*6</f>
        <v>40570.886474325562</v>
      </c>
      <c r="AB140" s="3">
        <f>求节点(节奏总纲!G$4:G$163,U$5:U$164,$X140)*6</f>
        <v>42761.22229937779</v>
      </c>
      <c r="AC140" s="3">
        <f>求节点(节奏总纲!H$4:H$163,V$5:V$164,$X140)*6</f>
        <v>46685.05316648959</v>
      </c>
      <c r="AG140" s="3">
        <v>136</v>
      </c>
      <c r="AH140" s="3">
        <v>1</v>
      </c>
      <c r="AI140" s="3">
        <f>[4]实力验证!$Z142</f>
        <v>1.6757357571858964</v>
      </c>
      <c r="AJ140" s="3">
        <f>[4]实力验证!$AE142</f>
        <v>2.8905647681331899</v>
      </c>
      <c r="AK140" s="3">
        <f>[4]实力验证!$AJ142</f>
        <v>7.718132821340757</v>
      </c>
      <c r="AL140" s="3">
        <f>[4]实力验证!$AO142</f>
        <v>26.991187430896272</v>
      </c>
      <c r="AM140" s="3">
        <f t="shared" si="16"/>
        <v>246.3903269432914</v>
      </c>
      <c r="AR140" s="8">
        <v>136</v>
      </c>
      <c r="AS140" s="8">
        <f t="shared" si="4"/>
        <v>310.67175353638828</v>
      </c>
      <c r="AT140" s="8">
        <f t="shared" si="5"/>
        <v>311.16777491502774</v>
      </c>
      <c r="AU140" s="8">
        <f t="shared" si="6"/>
        <v>313.15845749926052</v>
      </c>
      <c r="AV140" s="8">
        <f t="shared" si="7"/>
        <v>313.90143708777055</v>
      </c>
      <c r="AW140" s="8">
        <f t="shared" si="8"/>
        <v>319.53039780163323</v>
      </c>
      <c r="AY140" s="8">
        <v>136</v>
      </c>
      <c r="AZ140" s="8">
        <f t="shared" si="9"/>
        <v>1824.9</v>
      </c>
      <c r="BA140" s="8">
        <f t="shared" si="10"/>
        <v>1829.52</v>
      </c>
      <c r="BB140" s="8">
        <f t="shared" si="11"/>
        <v>1838.76</v>
      </c>
      <c r="BC140" s="8">
        <f t="shared" si="12"/>
        <v>1852.6200000000001</v>
      </c>
      <c r="BD140" s="8">
        <f t="shared" si="13"/>
        <v>1871.1000000000001</v>
      </c>
      <c r="BF140" s="8">
        <v>136</v>
      </c>
      <c r="BG140" s="8">
        <f t="shared" si="14"/>
        <v>0.15064808849528574</v>
      </c>
      <c r="BH140" s="8">
        <f t="shared" si="15"/>
        <v>0.84935191150471423</v>
      </c>
      <c r="BL140" s="8">
        <v>136</v>
      </c>
      <c r="BM140" s="10">
        <f>'[1]功能-战损相关'!H146</f>
        <v>0.17499999999999999</v>
      </c>
      <c r="BN140" s="10">
        <f>'[1]功能-战损相关'!I146</f>
        <v>0.17499999999999999</v>
      </c>
      <c r="BO140" s="10">
        <f>'[1]功能-战损相关'!J146</f>
        <v>0.17499999999999999</v>
      </c>
      <c r="BP140" s="10">
        <f>'[1]功能-战损相关'!K146</f>
        <v>0.17499999999999999</v>
      </c>
      <c r="BQ140" s="10">
        <f>'[1]功能-战损相关'!L146</f>
        <v>0.17499999999999999</v>
      </c>
      <c r="BR140" s="10">
        <f>'[1]功能-战损相关'!M146</f>
        <v>0.125</v>
      </c>
      <c r="BS140" s="10">
        <f>'[1]功能-战损相关'!N146</f>
        <v>0.125</v>
      </c>
      <c r="BT140" s="10">
        <f>'[1]功能-战损相关'!O146</f>
        <v>0.125</v>
      </c>
      <c r="BU140" s="10">
        <f>'[1]功能-战损相关'!P146</f>
        <v>0.125</v>
      </c>
      <c r="BV140" s="10">
        <f>'[1]功能-战损相关'!Q146</f>
        <v>0.125</v>
      </c>
      <c r="BX140" s="8">
        <v>136</v>
      </c>
      <c r="BY140" s="10">
        <f>求节点($BL$5:$BL$364,BM$5:BM$364,节奏总纲!R139)</f>
        <v>0.17499999999999999</v>
      </c>
      <c r="BZ140" s="10">
        <f>求节点($BL$5:$BL$364,BN$5:BN$364,节奏总纲!S139)</f>
        <v>0.17499999999999999</v>
      </c>
      <c r="CA140" s="10">
        <f>求节点($BL$5:$BL$364,BO$5:BO$364,节奏总纲!T139)</f>
        <v>0.17499999999999999</v>
      </c>
      <c r="CB140" s="10">
        <f>求节点($BL$5:$BL$364,BP$5:BP$364,节奏总纲!U139)</f>
        <v>0.17499999999999999</v>
      </c>
      <c r="CC140" s="10">
        <f>求节点($BL$5:$BL$364,BQ$5:BQ$364,节奏总纲!V139)</f>
        <v>0.17499999999999999</v>
      </c>
      <c r="CD140" s="10">
        <f>求节点($BL$5:$BL$364,BR$5:BR$364,节奏总纲!R139)</f>
        <v>0.125</v>
      </c>
      <c r="CE140" s="10">
        <f>求节点($BL$5:$BL$364,BS$5:BS$364,节奏总纲!S139)</f>
        <v>0.125</v>
      </c>
      <c r="CF140" s="10">
        <f>求节点($BL$5:$BL$364,BT$5:BT$364,节奏总纲!T139)</f>
        <v>0.125</v>
      </c>
      <c r="CG140" s="10">
        <f>求节点($BL$5:$BL$364,BU$5:BU$364,节奏总纲!U139)</f>
        <v>0.125</v>
      </c>
      <c r="CH140" s="10">
        <f>求节点($BL$5:$BL$364,BV$5:BV$364,节奏总纲!V139)</f>
        <v>0.125</v>
      </c>
      <c r="DB140" s="3">
        <v>136</v>
      </c>
      <c r="DC140" s="3">
        <f>'[1]功能-实力'!BF140</f>
        <v>58198572</v>
      </c>
      <c r="DD140" s="3">
        <f>'[1]功能-实力'!BG140</f>
        <v>66466938</v>
      </c>
      <c r="DE140" s="3">
        <f>'[1]功能-实力'!BH140</f>
        <v>74799696</v>
      </c>
      <c r="DF140" s="3">
        <f>'[1]功能-实力'!BI140</f>
        <v>78440736</v>
      </c>
      <c r="DG140" s="3">
        <f>'[1]功能-实力'!BJ140</f>
        <v>81863712</v>
      </c>
    </row>
    <row r="141" spans="2:111" x14ac:dyDescent="0.2">
      <c r="B141" s="3">
        <v>137</v>
      </c>
      <c r="C141" s="3">
        <f>[1]服务器生态!W158</f>
        <v>154.2795366375</v>
      </c>
      <c r="D141" s="3">
        <f>[1]服务器生态!X158</f>
        <v>152.12103585054268</v>
      </c>
      <c r="E141" s="3">
        <f>[1]服务器生态!Y158</f>
        <v>12.417684378624001</v>
      </c>
      <c r="F141" s="3">
        <f>[1]服务器生态!Z158</f>
        <v>2.2091938000000009</v>
      </c>
      <c r="G141" s="3">
        <f>[1]服务器生态!AA158</f>
        <v>0.63921600000000001</v>
      </c>
      <c r="H141" s="3">
        <f>[1]服务器生态!AC158</f>
        <v>0.47962550249999997</v>
      </c>
      <c r="I141" s="3">
        <f>[1]服务器生态!AD158</f>
        <v>0.47291513735919999</v>
      </c>
      <c r="J141" s="3">
        <f>[1]服务器生态!AE158</f>
        <v>3.8604200140800002E-2</v>
      </c>
      <c r="K141" s="3">
        <f>[1]服务器生态!AF158</f>
        <v>6.8679600000000019E-3</v>
      </c>
      <c r="L141" s="3">
        <f>[1]服务器生态!AG158</f>
        <v>1.9871999999999997E-3</v>
      </c>
      <c r="M141" s="3">
        <f>[3]基础信息!M140</f>
        <v>100</v>
      </c>
      <c r="Q141" s="3">
        <v>137</v>
      </c>
      <c r="R141" s="3">
        <f>[4]带兵数!D140</f>
        <v>10755.35116789837</v>
      </c>
      <c r="S141" s="3">
        <f>[4]带兵数!E140</f>
        <v>10794.47271689071</v>
      </c>
      <c r="T141" s="3">
        <f>[4]带兵数!F140</f>
        <v>10837.922051144531</v>
      </c>
      <c r="U141" s="3">
        <f>[4]带兵数!G140</f>
        <v>10882.016913289015</v>
      </c>
      <c r="V141" s="3">
        <f>[4]带兵数!H140</f>
        <v>10932.161070647198</v>
      </c>
      <c r="X141" s="3">
        <v>137</v>
      </c>
      <c r="Y141" s="3">
        <f>求节点(节奏总纲!D$4:D$163,R$5:R$164,$X141)*6</f>
        <v>37957.31915127817</v>
      </c>
      <c r="Z141" s="3">
        <f>求节点(节奏总纲!E$4:E$163,S$5:S$164,$X141)*6</f>
        <v>39103.169311003337</v>
      </c>
      <c r="AA141" s="3">
        <f>求节点(节奏总纲!F$4:F$163,T$5:T$164,$X141)*6</f>
        <v>40613.203613635284</v>
      </c>
      <c r="AB141" s="3">
        <f>求节点(节奏总纲!G$4:G$163,U$5:U$164,$X141)*6</f>
        <v>42803.189866173481</v>
      </c>
      <c r="AC141" s="3">
        <f>求节点(节奏总纲!H$4:H$163,V$5:V$164,$X141)*6</f>
        <v>46731.228144141736</v>
      </c>
      <c r="AG141" s="3">
        <v>137</v>
      </c>
      <c r="AH141" s="3">
        <v>1</v>
      </c>
      <c r="AI141" s="3">
        <f>[4]实力验证!$Z143</f>
        <v>1.6753256780414119</v>
      </c>
      <c r="AJ141" s="3">
        <f>[4]实力验证!$AE143</f>
        <v>2.8912623012240637</v>
      </c>
      <c r="AK141" s="3">
        <f>[4]实力验证!$AJ143</f>
        <v>7.7443054774716842</v>
      </c>
      <c r="AL141" s="3">
        <f>[4]实力验证!$AO143</f>
        <v>26.982403762872114</v>
      </c>
      <c r="AM141" s="3">
        <f t="shared" si="16"/>
        <v>246.454503441372</v>
      </c>
      <c r="AR141" s="8">
        <v>137</v>
      </c>
      <c r="AS141" s="8">
        <f t="shared" si="4"/>
        <v>310.67175353638828</v>
      </c>
      <c r="AT141" s="8">
        <f t="shared" si="5"/>
        <v>311.16777491502774</v>
      </c>
      <c r="AU141" s="8">
        <f t="shared" si="6"/>
        <v>313.15845749926052</v>
      </c>
      <c r="AV141" s="8">
        <f t="shared" si="7"/>
        <v>313.90143708777055</v>
      </c>
      <c r="AW141" s="8">
        <f t="shared" si="8"/>
        <v>319.53039780163323</v>
      </c>
      <c r="AY141" s="8">
        <v>137</v>
      </c>
      <c r="AZ141" s="8">
        <f t="shared" si="9"/>
        <v>1824.9</v>
      </c>
      <c r="BA141" s="8">
        <f t="shared" si="10"/>
        <v>1829.52</v>
      </c>
      <c r="BB141" s="8">
        <f t="shared" si="11"/>
        <v>1838.76</v>
      </c>
      <c r="BC141" s="8">
        <f t="shared" si="12"/>
        <v>1852.6200000000001</v>
      </c>
      <c r="BD141" s="8">
        <f t="shared" si="13"/>
        <v>1871.1000000000001</v>
      </c>
      <c r="BF141" s="8">
        <v>137</v>
      </c>
      <c r="BG141" s="8">
        <f t="shared" si="14"/>
        <v>0.15064808849528574</v>
      </c>
      <c r="BH141" s="8">
        <f t="shared" si="15"/>
        <v>0.84935191150471423</v>
      </c>
      <c r="BL141" s="8">
        <v>137</v>
      </c>
      <c r="BM141" s="10">
        <f>'[1]功能-战损相关'!H147</f>
        <v>0.17499999999999999</v>
      </c>
      <c r="BN141" s="10">
        <f>'[1]功能-战损相关'!I147</f>
        <v>0.17499999999999999</v>
      </c>
      <c r="BO141" s="10">
        <f>'[1]功能-战损相关'!J147</f>
        <v>0.17499999999999999</v>
      </c>
      <c r="BP141" s="10">
        <f>'[1]功能-战损相关'!K147</f>
        <v>0.17499999999999999</v>
      </c>
      <c r="BQ141" s="10">
        <f>'[1]功能-战损相关'!L147</f>
        <v>0.17499999999999999</v>
      </c>
      <c r="BR141" s="10">
        <f>'[1]功能-战损相关'!M147</f>
        <v>0.125</v>
      </c>
      <c r="BS141" s="10">
        <f>'[1]功能-战损相关'!N147</f>
        <v>0.125</v>
      </c>
      <c r="BT141" s="10">
        <f>'[1]功能-战损相关'!O147</f>
        <v>0.125</v>
      </c>
      <c r="BU141" s="10">
        <f>'[1]功能-战损相关'!P147</f>
        <v>0.125</v>
      </c>
      <c r="BV141" s="10">
        <f>'[1]功能-战损相关'!Q147</f>
        <v>0.125</v>
      </c>
      <c r="BX141" s="8">
        <v>137</v>
      </c>
      <c r="BY141" s="10">
        <f>求节点($BL$5:$BL$364,BM$5:BM$364,节奏总纲!R140)</f>
        <v>0.17499999999999999</v>
      </c>
      <c r="BZ141" s="10">
        <f>求节点($BL$5:$BL$364,BN$5:BN$364,节奏总纲!S140)</f>
        <v>0.17499999999999999</v>
      </c>
      <c r="CA141" s="10">
        <f>求节点($BL$5:$BL$364,BO$5:BO$364,节奏总纲!T140)</f>
        <v>0.17499999999999999</v>
      </c>
      <c r="CB141" s="10">
        <f>求节点($BL$5:$BL$364,BP$5:BP$364,节奏总纲!U140)</f>
        <v>0.17499999999999999</v>
      </c>
      <c r="CC141" s="10">
        <f>求节点($BL$5:$BL$364,BQ$5:BQ$364,节奏总纲!V140)</f>
        <v>0.17499999999999999</v>
      </c>
      <c r="CD141" s="10">
        <f>求节点($BL$5:$BL$364,BR$5:BR$364,节奏总纲!R140)</f>
        <v>0.125</v>
      </c>
      <c r="CE141" s="10">
        <f>求节点($BL$5:$BL$364,BS$5:BS$364,节奏总纲!S140)</f>
        <v>0.125</v>
      </c>
      <c r="CF141" s="10">
        <f>求节点($BL$5:$BL$364,BT$5:BT$364,节奏总纲!T140)</f>
        <v>0.125</v>
      </c>
      <c r="CG141" s="10">
        <f>求节点($BL$5:$BL$364,BU$5:BU$364,节奏总纲!U140)</f>
        <v>0.125</v>
      </c>
      <c r="CH141" s="10">
        <f>求节点($BL$5:$BL$364,BV$5:BV$364,节奏总纲!V140)</f>
        <v>0.125</v>
      </c>
      <c r="DB141" s="3">
        <v>137</v>
      </c>
      <c r="DC141" s="3">
        <f>'[1]功能-实力'!BF141</f>
        <v>59404620</v>
      </c>
      <c r="DD141" s="3">
        <f>'[1]功能-实力'!BG141</f>
        <v>67881606</v>
      </c>
      <c r="DE141" s="3">
        <f>'[1]功能-实力'!BH141</f>
        <v>76222008</v>
      </c>
      <c r="DF141" s="3">
        <f>'[1]功能-实力'!BI141</f>
        <v>79841742</v>
      </c>
      <c r="DG141" s="3">
        <f>'[1]功能-实力'!BJ141</f>
        <v>83220402</v>
      </c>
    </row>
    <row r="142" spans="2:111" x14ac:dyDescent="0.2">
      <c r="B142" s="3">
        <v>138</v>
      </c>
      <c r="C142" s="3">
        <f>[1]服务器生态!W159</f>
        <v>153.48016079999999</v>
      </c>
      <c r="D142" s="3">
        <f>[1]服务器生态!X159</f>
        <v>151.332843954944</v>
      </c>
      <c r="E142" s="3">
        <f>[1]服务器生态!Y159</f>
        <v>12.353344045056001</v>
      </c>
      <c r="F142" s="3">
        <f>[1]服务器生态!Z159</f>
        <v>2.1977472000000007</v>
      </c>
      <c r="G142" s="3">
        <f>[1]服务器生态!AA159</f>
        <v>0.63590399999999991</v>
      </c>
      <c r="H142" s="3">
        <f>[1]服务器生态!AC159</f>
        <v>0.47962550249999997</v>
      </c>
      <c r="I142" s="3">
        <f>[1]服务器生态!AD159</f>
        <v>0.47291513735919999</v>
      </c>
      <c r="J142" s="3">
        <f>[1]服务器生态!AE159</f>
        <v>3.8604200140800002E-2</v>
      </c>
      <c r="K142" s="3">
        <f>[1]服务器生态!AF159</f>
        <v>6.8679600000000019E-3</v>
      </c>
      <c r="L142" s="3">
        <f>[1]服务器生态!AG159</f>
        <v>1.9871999999999997E-3</v>
      </c>
      <c r="M142" s="3">
        <f>[3]基础信息!M141</f>
        <v>100</v>
      </c>
      <c r="Q142" s="3">
        <v>138</v>
      </c>
      <c r="R142" s="3">
        <f>[4]带兵数!D141</f>
        <v>10822.845460334433</v>
      </c>
      <c r="S142" s="3">
        <f>[4]带兵数!E141</f>
        <v>10862.773600181163</v>
      </c>
      <c r="T142" s="3">
        <f>[4]带兵数!F141</f>
        <v>10904.694445067988</v>
      </c>
      <c r="U142" s="3">
        <f>[4]带兵数!G141</f>
        <v>10951.645543180133</v>
      </c>
      <c r="V142" s="3">
        <f>[4]带兵数!H141</f>
        <v>10995.376603282679</v>
      </c>
      <c r="X142" s="3">
        <v>138</v>
      </c>
      <c r="Y142" s="3">
        <f>求节点(节奏总纲!D$4:D$163,R$5:R$164,$X142)*6</f>
        <v>37997.477879375612</v>
      </c>
      <c r="Z142" s="3">
        <f>求节点(节奏总纲!E$4:E$163,S$5:S$164,$X142)*6</f>
        <v>39145.218526103286</v>
      </c>
      <c r="AA142" s="3">
        <f>求节点(节奏总纲!F$4:F$163,T$5:T$164,$X142)*6</f>
        <v>40654.689724634438</v>
      </c>
      <c r="AB142" s="3">
        <f>求节点(节奏总纲!G$4:G$163,U$5:U$164,$X142)*6</f>
        <v>42845.157432969172</v>
      </c>
      <c r="AC142" s="3">
        <f>求节点(节奏总纲!H$4:H$163,V$5:V$164,$X142)*6</f>
        <v>46777.40312179389</v>
      </c>
      <c r="AG142" s="3">
        <v>138</v>
      </c>
      <c r="AH142" s="3">
        <v>1</v>
      </c>
      <c r="AI142" s="3">
        <f>[4]实力验证!$Z144</f>
        <v>1.6747008945485811</v>
      </c>
      <c r="AJ142" s="3">
        <f>[4]实力验证!$AE144</f>
        <v>2.8921583773338315</v>
      </c>
      <c r="AK142" s="3">
        <f>[4]实力验证!$AJ144</f>
        <v>7.7688317619483209</v>
      </c>
      <c r="AL142" s="3">
        <f>[4]实力验证!$AO144</f>
        <v>26.970212880074556</v>
      </c>
      <c r="AM142" s="3">
        <f t="shared" si="16"/>
        <v>246.49785945055893</v>
      </c>
      <c r="AR142" s="8">
        <v>138</v>
      </c>
      <c r="AS142" s="8">
        <f t="shared" si="4"/>
        <v>310.67175353638828</v>
      </c>
      <c r="AT142" s="8">
        <f t="shared" si="5"/>
        <v>311.16777491502774</v>
      </c>
      <c r="AU142" s="8">
        <f t="shared" si="6"/>
        <v>313.15845749926052</v>
      </c>
      <c r="AV142" s="8">
        <f t="shared" si="7"/>
        <v>313.90143708777055</v>
      </c>
      <c r="AW142" s="8">
        <f t="shared" si="8"/>
        <v>319.53039780163323</v>
      </c>
      <c r="AY142" s="8">
        <v>138</v>
      </c>
      <c r="AZ142" s="8">
        <f t="shared" si="9"/>
        <v>1824.9</v>
      </c>
      <c r="BA142" s="8">
        <f t="shared" si="10"/>
        <v>1829.52</v>
      </c>
      <c r="BB142" s="8">
        <f t="shared" si="11"/>
        <v>1838.76</v>
      </c>
      <c r="BC142" s="8">
        <f t="shared" si="12"/>
        <v>1852.6200000000001</v>
      </c>
      <c r="BD142" s="8">
        <f t="shared" si="13"/>
        <v>1871.1000000000001</v>
      </c>
      <c r="BF142" s="8">
        <v>138</v>
      </c>
      <c r="BG142" s="8">
        <f t="shared" si="14"/>
        <v>0.15064808849528574</v>
      </c>
      <c r="BH142" s="8">
        <f t="shared" si="15"/>
        <v>0.84935191150471423</v>
      </c>
      <c r="BL142" s="8">
        <v>138</v>
      </c>
      <c r="BM142" s="10">
        <f>'[1]功能-战损相关'!H148</f>
        <v>0.17499999999999999</v>
      </c>
      <c r="BN142" s="10">
        <f>'[1]功能-战损相关'!I148</f>
        <v>0.17499999999999999</v>
      </c>
      <c r="BO142" s="10">
        <f>'[1]功能-战损相关'!J148</f>
        <v>0.17499999999999999</v>
      </c>
      <c r="BP142" s="10">
        <f>'[1]功能-战损相关'!K148</f>
        <v>0.17499999999999999</v>
      </c>
      <c r="BQ142" s="10">
        <f>'[1]功能-战损相关'!L148</f>
        <v>0.17499999999999999</v>
      </c>
      <c r="BR142" s="10">
        <f>'[1]功能-战损相关'!M148</f>
        <v>0.125</v>
      </c>
      <c r="BS142" s="10">
        <f>'[1]功能-战损相关'!N148</f>
        <v>0.125</v>
      </c>
      <c r="BT142" s="10">
        <f>'[1]功能-战损相关'!O148</f>
        <v>0.125</v>
      </c>
      <c r="BU142" s="10">
        <f>'[1]功能-战损相关'!P148</f>
        <v>0.125</v>
      </c>
      <c r="BV142" s="10">
        <f>'[1]功能-战损相关'!Q148</f>
        <v>0.125</v>
      </c>
      <c r="BX142" s="8">
        <v>138</v>
      </c>
      <c r="BY142" s="10">
        <f>求节点($BL$5:$BL$364,BM$5:BM$364,节奏总纲!R141)</f>
        <v>0.17499999999999999</v>
      </c>
      <c r="BZ142" s="10">
        <f>求节点($BL$5:$BL$364,BN$5:BN$364,节奏总纲!S141)</f>
        <v>0.17499999999999999</v>
      </c>
      <c r="CA142" s="10">
        <f>求节点($BL$5:$BL$364,BO$5:BO$364,节奏总纲!T141)</f>
        <v>0.17499999999999999</v>
      </c>
      <c r="CB142" s="10">
        <f>求节点($BL$5:$BL$364,BP$5:BP$364,节奏总纲!U141)</f>
        <v>0.17499999999999999</v>
      </c>
      <c r="CC142" s="10">
        <f>求节点($BL$5:$BL$364,BQ$5:BQ$364,节奏总纲!V141)</f>
        <v>0.17499999999999999</v>
      </c>
      <c r="CD142" s="10">
        <f>求节点($BL$5:$BL$364,BR$5:BR$364,节奏总纲!R141)</f>
        <v>0.125</v>
      </c>
      <c r="CE142" s="10">
        <f>求节点($BL$5:$BL$364,BS$5:BS$364,节奏总纲!S141)</f>
        <v>0.125</v>
      </c>
      <c r="CF142" s="10">
        <f>求节点($BL$5:$BL$364,BT$5:BT$364,节奏总纲!T141)</f>
        <v>0.125</v>
      </c>
      <c r="CG142" s="10">
        <f>求节点($BL$5:$BL$364,BU$5:BU$364,节奏总纲!U141)</f>
        <v>0.125</v>
      </c>
      <c r="CH142" s="10">
        <f>求节点($BL$5:$BL$364,BV$5:BV$364,节奏总纲!V141)</f>
        <v>0.125</v>
      </c>
      <c r="DB142" s="3">
        <v>138</v>
      </c>
      <c r="DC142" s="3">
        <f>'[1]功能-实力'!BF142</f>
        <v>60633204</v>
      </c>
      <c r="DD142" s="3">
        <f>'[1]功能-实力'!BG142</f>
        <v>69360582</v>
      </c>
      <c r="DE142" s="3">
        <f>'[1]功能-实力'!BH142</f>
        <v>77663928</v>
      </c>
      <c r="DF142" s="3">
        <f>'[1]功能-实力'!BI142</f>
        <v>81270810</v>
      </c>
      <c r="DG142" s="3">
        <f>'[1]功能-实力'!BJ142</f>
        <v>84552654</v>
      </c>
    </row>
    <row r="143" spans="2:111" x14ac:dyDescent="0.2">
      <c r="B143" s="3">
        <v>139</v>
      </c>
      <c r="C143" s="3">
        <f>[1]服务器生态!W160</f>
        <v>152.68078496249998</v>
      </c>
      <c r="D143" s="3">
        <f>[1]服务器生态!X160</f>
        <v>150.54465205934531</v>
      </c>
      <c r="E143" s="3">
        <f>[1]服务器生态!Y160</f>
        <v>12.289003711488</v>
      </c>
      <c r="F143" s="3">
        <f>[1]服务器生态!Z160</f>
        <v>2.1863006000000005</v>
      </c>
      <c r="G143" s="3">
        <f>[1]服务器生态!AA160</f>
        <v>0.63259199999999982</v>
      </c>
      <c r="H143" s="3">
        <f>[1]服务器生态!AC160</f>
        <v>0.47962550249999997</v>
      </c>
      <c r="I143" s="3">
        <f>[1]服务器生态!AD160</f>
        <v>0.47291513735919999</v>
      </c>
      <c r="J143" s="3">
        <f>[1]服务器生态!AE160</f>
        <v>3.8604200140800002E-2</v>
      </c>
      <c r="K143" s="3">
        <f>[1]服务器生态!AF160</f>
        <v>6.8679600000000019E-3</v>
      </c>
      <c r="L143" s="3">
        <f>[1]服务器生态!AG160</f>
        <v>1.9871999999999997E-3</v>
      </c>
      <c r="M143" s="3">
        <f>[3]基础信息!M142</f>
        <v>100</v>
      </c>
      <c r="Q143" s="3">
        <v>139</v>
      </c>
      <c r="R143" s="3">
        <f>[4]带兵数!D142</f>
        <v>10890.531482463473</v>
      </c>
      <c r="S143" s="3">
        <f>[4]带兵数!E142</f>
        <v>10929.711634638872</v>
      </c>
      <c r="T143" s="3">
        <f>[4]带兵数!F142</f>
        <v>10973.823552916361</v>
      </c>
      <c r="U143" s="3">
        <f>[4]带兵数!G142</f>
        <v>11014.775632169751</v>
      </c>
      <c r="V143" s="3">
        <f>[4]带兵数!H142</f>
        <v>11061.787672283759</v>
      </c>
      <c r="X143" s="3">
        <v>139</v>
      </c>
      <c r="Y143" s="3">
        <f>求节点(节奏总纲!D$4:D$163,R$5:R$164,$X143)*6</f>
        <v>38037.636607473047</v>
      </c>
      <c r="Z143" s="3">
        <f>求节点(节奏总纲!E$4:E$163,S$5:S$164,$X143)*6</f>
        <v>39187.267741203243</v>
      </c>
      <c r="AA143" s="3">
        <f>求节点(节奏总纲!F$4:F$163,T$5:T$164,$X143)*6</f>
        <v>40696.175835633599</v>
      </c>
      <c r="AB143" s="3">
        <f>求节点(节奏总纲!G$4:G$163,U$5:U$164,$X143)*6</f>
        <v>42887.124999764863</v>
      </c>
      <c r="AC143" s="3">
        <f>求节点(节奏总纲!H$4:H$163,V$5:V$164,$X143)*6</f>
        <v>46820.621371693887</v>
      </c>
      <c r="AG143" s="3">
        <v>139</v>
      </c>
      <c r="AH143" s="3">
        <v>1</v>
      </c>
      <c r="AI143" s="3">
        <f>[4]实力验证!$Z145</f>
        <v>1.6740905803115882</v>
      </c>
      <c r="AJ143" s="3">
        <f>[4]实力验证!$AE145</f>
        <v>2.8930337013676701</v>
      </c>
      <c r="AK143" s="3">
        <f>[4]实力验证!$AJ145</f>
        <v>7.792790046327454</v>
      </c>
      <c r="AL143" s="3">
        <f>[4]实力验证!$AO145</f>
        <v>26.944513311028786</v>
      </c>
      <c r="AM143" s="3">
        <f t="shared" si="16"/>
        <v>246.52650863485002</v>
      </c>
      <c r="AR143" s="8">
        <v>139</v>
      </c>
      <c r="AS143" s="8">
        <f t="shared" si="4"/>
        <v>310.67175353638828</v>
      </c>
      <c r="AT143" s="8">
        <f t="shared" si="5"/>
        <v>311.16777491502774</v>
      </c>
      <c r="AU143" s="8">
        <f t="shared" si="6"/>
        <v>313.15845749926052</v>
      </c>
      <c r="AV143" s="8">
        <f t="shared" si="7"/>
        <v>313.90143708777055</v>
      </c>
      <c r="AW143" s="8">
        <f t="shared" si="8"/>
        <v>319.53039780163323</v>
      </c>
      <c r="AY143" s="8">
        <v>139</v>
      </c>
      <c r="AZ143" s="8">
        <f t="shared" si="9"/>
        <v>1824.9</v>
      </c>
      <c r="BA143" s="8">
        <f t="shared" si="10"/>
        <v>1829.52</v>
      </c>
      <c r="BB143" s="8">
        <f t="shared" si="11"/>
        <v>1838.76</v>
      </c>
      <c r="BC143" s="8">
        <f t="shared" si="12"/>
        <v>1852.6200000000001</v>
      </c>
      <c r="BD143" s="8">
        <f t="shared" si="13"/>
        <v>1871.1000000000001</v>
      </c>
      <c r="BF143" s="8">
        <v>139</v>
      </c>
      <c r="BG143" s="8">
        <f t="shared" si="14"/>
        <v>0.15064808849528574</v>
      </c>
      <c r="BH143" s="8">
        <f t="shared" si="15"/>
        <v>0.84935191150471423</v>
      </c>
      <c r="BL143" s="8">
        <v>139</v>
      </c>
      <c r="BM143" s="10">
        <f>'[1]功能-战损相关'!H149</f>
        <v>0.17499999999999999</v>
      </c>
      <c r="BN143" s="10">
        <f>'[1]功能-战损相关'!I149</f>
        <v>0.17499999999999999</v>
      </c>
      <c r="BO143" s="10">
        <f>'[1]功能-战损相关'!J149</f>
        <v>0.17499999999999999</v>
      </c>
      <c r="BP143" s="10">
        <f>'[1]功能-战损相关'!K149</f>
        <v>0.17499999999999999</v>
      </c>
      <c r="BQ143" s="10">
        <f>'[1]功能-战损相关'!L149</f>
        <v>0.17499999999999999</v>
      </c>
      <c r="BR143" s="10">
        <f>'[1]功能-战损相关'!M149</f>
        <v>0.125</v>
      </c>
      <c r="BS143" s="10">
        <f>'[1]功能-战损相关'!N149</f>
        <v>0.125</v>
      </c>
      <c r="BT143" s="10">
        <f>'[1]功能-战损相关'!O149</f>
        <v>0.125</v>
      </c>
      <c r="BU143" s="10">
        <f>'[1]功能-战损相关'!P149</f>
        <v>0.125</v>
      </c>
      <c r="BV143" s="10">
        <f>'[1]功能-战损相关'!Q149</f>
        <v>0.125</v>
      </c>
      <c r="BX143" s="8">
        <v>139</v>
      </c>
      <c r="BY143" s="10">
        <f>求节点($BL$5:$BL$364,BM$5:BM$364,节奏总纲!R142)</f>
        <v>0.17499999999999999</v>
      </c>
      <c r="BZ143" s="10">
        <f>求节点($BL$5:$BL$364,BN$5:BN$364,节奏总纲!S142)</f>
        <v>0.17499999999999999</v>
      </c>
      <c r="CA143" s="10">
        <f>求节点($BL$5:$BL$364,BO$5:BO$364,节奏总纲!T142)</f>
        <v>0.17499999999999999</v>
      </c>
      <c r="CB143" s="10">
        <f>求节点($BL$5:$BL$364,BP$5:BP$364,节奏总纲!U142)</f>
        <v>0.17499999999999999</v>
      </c>
      <c r="CC143" s="10">
        <f>求节点($BL$5:$BL$364,BQ$5:BQ$364,节奏总纲!V142)</f>
        <v>0.17499999999999999</v>
      </c>
      <c r="CD143" s="10">
        <f>求节点($BL$5:$BL$364,BR$5:BR$364,节奏总纲!R142)</f>
        <v>0.125</v>
      </c>
      <c r="CE143" s="10">
        <f>求节点($BL$5:$BL$364,BS$5:BS$364,节奏总纲!S142)</f>
        <v>0.125</v>
      </c>
      <c r="CF143" s="10">
        <f>求节点($BL$5:$BL$364,BT$5:BT$364,节奏总纲!T142)</f>
        <v>0.125</v>
      </c>
      <c r="CG143" s="10">
        <f>求节点($BL$5:$BL$364,BU$5:BU$364,节奏总纲!U142)</f>
        <v>0.125</v>
      </c>
      <c r="CH143" s="10">
        <f>求节点($BL$5:$BL$364,BV$5:BV$364,节奏总纲!V142)</f>
        <v>0.125</v>
      </c>
      <c r="DB143" s="3">
        <v>139</v>
      </c>
      <c r="DC143" s="3">
        <f>'[1]功能-实力'!BF143</f>
        <v>61882524</v>
      </c>
      <c r="DD143" s="3">
        <f>'[1]功能-实力'!BG143</f>
        <v>70946808</v>
      </c>
      <c r="DE143" s="3">
        <f>'[1]功能-实力'!BH143</f>
        <v>79137438</v>
      </c>
      <c r="DF143" s="3">
        <f>'[1]功能-实力'!BI143</f>
        <v>82680498</v>
      </c>
      <c r="DG143" s="3">
        <f>'[1]功能-实力'!BJ143</f>
        <v>85926696</v>
      </c>
    </row>
    <row r="144" spans="2:111" x14ac:dyDescent="0.2">
      <c r="B144" s="3">
        <v>140</v>
      </c>
      <c r="C144" s="3">
        <f>[1]服务器生态!W161</f>
        <v>151.881409125</v>
      </c>
      <c r="D144" s="3">
        <f>[1]服务器生态!X161</f>
        <v>149.75646016374668</v>
      </c>
      <c r="E144" s="3">
        <f>[1]服务器生态!Y161</f>
        <v>12.224663377920001</v>
      </c>
      <c r="F144" s="3">
        <f>[1]服务器生态!Z161</f>
        <v>2.1748540000000007</v>
      </c>
      <c r="G144" s="3">
        <f>[1]服务器生态!AA161</f>
        <v>0.62927999999999995</v>
      </c>
      <c r="H144" s="3">
        <f>[1]服务器生态!AC161</f>
        <v>0.47962550249999997</v>
      </c>
      <c r="I144" s="3">
        <f>[1]服务器生态!AD161</f>
        <v>0.47291513735919999</v>
      </c>
      <c r="J144" s="3">
        <f>[1]服务器生态!AE161</f>
        <v>3.8604200140800002E-2</v>
      </c>
      <c r="K144" s="3">
        <f>[1]服务器生态!AF161</f>
        <v>6.8679600000000019E-3</v>
      </c>
      <c r="L144" s="3">
        <f>[1]服务器生态!AG161</f>
        <v>1.9871999999999997E-3</v>
      </c>
      <c r="M144" s="3">
        <f>[3]基础信息!M143</f>
        <v>100</v>
      </c>
      <c r="Q144" s="3">
        <v>140</v>
      </c>
      <c r="R144" s="3">
        <f>[4]带兵数!D143</f>
        <v>10957.697589834352</v>
      </c>
      <c r="S144" s="3">
        <f>[4]带兵数!E143</f>
        <v>10998.073313452514</v>
      </c>
      <c r="T144" s="3">
        <f>[4]带兵数!F143</f>
        <v>11036.865319740711</v>
      </c>
      <c r="U144" s="3">
        <f>[4]带兵数!G143</f>
        <v>11080.503155460588</v>
      </c>
      <c r="V144" s="3">
        <f>[4]带兵数!H143</f>
        <v>11126.538424657385</v>
      </c>
      <c r="X144" s="3">
        <v>140</v>
      </c>
      <c r="Y144" s="3">
        <f>求节点(节奏总纲!D$4:D$163,R$5:R$164,$X144)*6</f>
        <v>38077.795335570496</v>
      </c>
      <c r="Z144" s="3">
        <f>求节点(节奏总纲!E$4:E$163,S$5:S$164,$X144)*6</f>
        <v>39229.316956303199</v>
      </c>
      <c r="AA144" s="3">
        <f>求节点(节奏总纲!F$4:F$163,T$5:T$164,$X144)*6</f>
        <v>40737.661946632768</v>
      </c>
      <c r="AB144" s="3">
        <f>求节点(节奏总纲!G$4:G$163,U$5:U$164,$X144)*6</f>
        <v>42929.092566560554</v>
      </c>
      <c r="AC144" s="3">
        <f>求节点(节奏总纲!H$4:H$163,V$5:V$164,$X144)*6</f>
        <v>46861.099378725325</v>
      </c>
      <c r="AG144" s="3">
        <v>140</v>
      </c>
      <c r="AH144" s="3">
        <v>1</v>
      </c>
      <c r="AI144" s="3">
        <f>[4]实力验证!$Z146</f>
        <v>1.673494238447454</v>
      </c>
      <c r="AJ144" s="3">
        <f>[4]实力验证!$AE146</f>
        <v>2.8938889859643933</v>
      </c>
      <c r="AK144" s="3">
        <f>[4]实力验证!$AJ146</f>
        <v>7.816199836075282</v>
      </c>
      <c r="AL144" s="3">
        <f>[4]实力验证!$AO146</f>
        <v>26.906767140344314</v>
      </c>
      <c r="AM144" s="3">
        <f t="shared" si="16"/>
        <v>246.5419478352548</v>
      </c>
      <c r="AR144" s="8">
        <v>140</v>
      </c>
      <c r="AS144" s="8">
        <f t="shared" si="4"/>
        <v>310.67175353638828</v>
      </c>
      <c r="AT144" s="8">
        <f t="shared" si="5"/>
        <v>311.16777491502774</v>
      </c>
      <c r="AU144" s="8">
        <f t="shared" si="6"/>
        <v>313.15845749926052</v>
      </c>
      <c r="AV144" s="8">
        <f t="shared" si="7"/>
        <v>313.90143708777055</v>
      </c>
      <c r="AW144" s="8">
        <f t="shared" si="8"/>
        <v>319.53039780163323</v>
      </c>
      <c r="AY144" s="8">
        <v>140</v>
      </c>
      <c r="AZ144" s="8">
        <f t="shared" si="9"/>
        <v>1824.9</v>
      </c>
      <c r="BA144" s="8">
        <f t="shared" si="10"/>
        <v>1829.52</v>
      </c>
      <c r="BB144" s="8">
        <f t="shared" si="11"/>
        <v>1838.76</v>
      </c>
      <c r="BC144" s="8">
        <f t="shared" si="12"/>
        <v>1852.6200000000001</v>
      </c>
      <c r="BD144" s="8">
        <f t="shared" si="13"/>
        <v>1871.1000000000001</v>
      </c>
      <c r="BF144" s="8">
        <v>140</v>
      </c>
      <c r="BG144" s="8">
        <f t="shared" si="14"/>
        <v>0.15064808849528574</v>
      </c>
      <c r="BH144" s="8">
        <f t="shared" si="15"/>
        <v>0.84935191150471423</v>
      </c>
      <c r="BL144" s="8">
        <v>140</v>
      </c>
      <c r="BM144" s="10">
        <f>'[1]功能-战损相关'!H150</f>
        <v>0.17499999999999999</v>
      </c>
      <c r="BN144" s="10">
        <f>'[1]功能-战损相关'!I150</f>
        <v>0.17499999999999999</v>
      </c>
      <c r="BO144" s="10">
        <f>'[1]功能-战损相关'!J150</f>
        <v>0.17499999999999999</v>
      </c>
      <c r="BP144" s="10">
        <f>'[1]功能-战损相关'!K150</f>
        <v>0.17499999999999999</v>
      </c>
      <c r="BQ144" s="10">
        <f>'[1]功能-战损相关'!L150</f>
        <v>0.17499999999999999</v>
      </c>
      <c r="BR144" s="10">
        <f>'[1]功能-战损相关'!M150</f>
        <v>0.125</v>
      </c>
      <c r="BS144" s="10">
        <f>'[1]功能-战损相关'!N150</f>
        <v>0.125</v>
      </c>
      <c r="BT144" s="10">
        <f>'[1]功能-战损相关'!O150</f>
        <v>0.125</v>
      </c>
      <c r="BU144" s="10">
        <f>'[1]功能-战损相关'!P150</f>
        <v>0.125</v>
      </c>
      <c r="BV144" s="10">
        <f>'[1]功能-战损相关'!Q150</f>
        <v>0.125</v>
      </c>
      <c r="BX144" s="8">
        <v>140</v>
      </c>
      <c r="BY144" s="10">
        <f>求节点($BL$5:$BL$364,BM$5:BM$364,节奏总纲!R143)</f>
        <v>0.17499999999999999</v>
      </c>
      <c r="BZ144" s="10">
        <f>求节点($BL$5:$BL$364,BN$5:BN$364,节奏总纲!S143)</f>
        <v>0.17499999999999999</v>
      </c>
      <c r="CA144" s="10">
        <f>求节点($BL$5:$BL$364,BO$5:BO$364,节奏总纲!T143)</f>
        <v>0.17499999999999999</v>
      </c>
      <c r="CB144" s="10">
        <f>求节点($BL$5:$BL$364,BP$5:BP$364,节奏总纲!U143)</f>
        <v>0.17499999999999999</v>
      </c>
      <c r="CC144" s="10">
        <f>求节点($BL$5:$BL$364,BQ$5:BQ$364,节奏总纲!V143)</f>
        <v>0.17499999999999999</v>
      </c>
      <c r="CD144" s="10">
        <f>求节点($BL$5:$BL$364,BR$5:BR$364,节奏总纲!R143)</f>
        <v>0.125</v>
      </c>
      <c r="CE144" s="10">
        <f>求节点($BL$5:$BL$364,BS$5:BS$364,节奏总纲!S143)</f>
        <v>0.125</v>
      </c>
      <c r="CF144" s="10">
        <f>求节点($BL$5:$BL$364,BT$5:BT$364,节奏总纲!T143)</f>
        <v>0.125</v>
      </c>
      <c r="CG144" s="10">
        <f>求节点($BL$5:$BL$364,BU$5:BU$364,节奏总纲!U143)</f>
        <v>0.125</v>
      </c>
      <c r="CH144" s="10">
        <f>求节点($BL$5:$BL$364,BV$5:BV$364,节奏总纲!V143)</f>
        <v>0.125</v>
      </c>
      <c r="DB144" s="3">
        <v>140</v>
      </c>
      <c r="DC144" s="3">
        <f>'[1]功能-实力'!BF144</f>
        <v>63149328</v>
      </c>
      <c r="DD144" s="3">
        <f>'[1]功能-实力'!BG144</f>
        <v>72567030</v>
      </c>
      <c r="DE144" s="3">
        <f>'[1]功能-实力'!BH144</f>
        <v>80597964</v>
      </c>
      <c r="DF144" s="3">
        <f>'[1]功能-实力'!BI144</f>
        <v>84129150</v>
      </c>
      <c r="DG144" s="3">
        <f>'[1]功能-实力'!BJ144</f>
        <v>87386412</v>
      </c>
    </row>
    <row r="145" spans="2:111" x14ac:dyDescent="0.2">
      <c r="B145" s="3">
        <v>141</v>
      </c>
      <c r="C145" s="3">
        <f>[1]服务器生态!W162</f>
        <v>151.0820332875</v>
      </c>
      <c r="D145" s="3">
        <f>[1]服务器生态!X162</f>
        <v>148.96826826814799</v>
      </c>
      <c r="E145" s="3">
        <f>[1]服务器生态!Y162</f>
        <v>12.160323044352001</v>
      </c>
      <c r="F145" s="3">
        <f>[1]服务器生态!Z162</f>
        <v>2.1634074000000005</v>
      </c>
      <c r="G145" s="3">
        <f>[1]服务器生态!AA162</f>
        <v>0.62596799999999997</v>
      </c>
      <c r="H145" s="3">
        <f>[1]服务器生态!AC162</f>
        <v>0.47962550249999997</v>
      </c>
      <c r="I145" s="3">
        <f>[1]服务器生态!AD162</f>
        <v>0.47291513735919999</v>
      </c>
      <c r="J145" s="3">
        <f>[1]服务器生态!AE162</f>
        <v>3.8604200140800002E-2</v>
      </c>
      <c r="K145" s="3">
        <f>[1]服务器生态!AF162</f>
        <v>6.8679600000000019E-3</v>
      </c>
      <c r="L145" s="3">
        <f>[1]服务器生态!AG162</f>
        <v>1.9871999999999997E-3</v>
      </c>
      <c r="M145" s="3">
        <f>[3]基础信息!M144</f>
        <v>100</v>
      </c>
      <c r="Q145" s="3">
        <v>141</v>
      </c>
      <c r="R145" s="3">
        <f>[4]带兵数!D144</f>
        <v>11025.777630285997</v>
      </c>
      <c r="S145" s="3">
        <f>[4]带兵数!E144</f>
        <v>11062.568268990493</v>
      </c>
      <c r="T145" s="3">
        <f>[4]带兵数!F144</f>
        <v>11103.437692473757</v>
      </c>
      <c r="U145" s="3">
        <f>[4]带兵数!G144</f>
        <v>11146.22197249871</v>
      </c>
      <c r="V145" s="3">
        <f>[4]带兵数!H144</f>
        <v>11194.324622012195</v>
      </c>
      <c r="X145" s="3">
        <v>141</v>
      </c>
      <c r="Y145" s="3">
        <f>求节点(节奏总纲!D$4:D$163,R$5:R$164,$X145)*6</f>
        <v>38117.95406366793</v>
      </c>
      <c r="Z145" s="3">
        <f>求节点(节奏总纲!E$4:E$163,S$5:S$164,$X145)*6</f>
        <v>39271.366171403148</v>
      </c>
      <c r="AA145" s="3">
        <f>求节点(节奏总纲!F$4:F$163,T$5:T$164,$X145)*6</f>
        <v>40779.148057631923</v>
      </c>
      <c r="AB145" s="3">
        <f>求节点(节奏总纲!G$4:G$163,U$5:U$164,$X145)*6</f>
        <v>42970.788418708456</v>
      </c>
      <c r="AC145" s="3">
        <f>求节点(节奏总纲!H$4:H$163,V$5:V$164,$X145)*6</f>
        <v>46901.577385756755</v>
      </c>
      <c r="AG145" s="3">
        <v>141</v>
      </c>
      <c r="AH145" s="3">
        <v>1</v>
      </c>
      <c r="AI145" s="3">
        <f>[4]实力验证!$Z147</f>
        <v>1.672911394566734</v>
      </c>
      <c r="AJ145" s="3">
        <f>[4]实力验证!$AE147</f>
        <v>2.894724911502168</v>
      </c>
      <c r="AK145" s="3">
        <f>[4]实力验证!$AJ147</f>
        <v>7.8399860142640403</v>
      </c>
      <c r="AL145" s="3">
        <f>[4]实力验证!$AO147</f>
        <v>26.869875340644828</v>
      </c>
      <c r="AM145" s="3">
        <f t="shared" si="16"/>
        <v>246.56014965570699</v>
      </c>
      <c r="AR145" s="8">
        <v>141</v>
      </c>
      <c r="AS145" s="8">
        <f t="shared" si="4"/>
        <v>310.67175353638828</v>
      </c>
      <c r="AT145" s="8">
        <f t="shared" si="5"/>
        <v>311.16777491502774</v>
      </c>
      <c r="AU145" s="8">
        <f t="shared" si="6"/>
        <v>313.15845749926052</v>
      </c>
      <c r="AV145" s="8">
        <f t="shared" si="7"/>
        <v>313.90143708777055</v>
      </c>
      <c r="AW145" s="8">
        <f t="shared" si="8"/>
        <v>319.53039780163323</v>
      </c>
      <c r="AY145" s="8">
        <v>141</v>
      </c>
      <c r="AZ145" s="8">
        <f t="shared" si="9"/>
        <v>1824.9</v>
      </c>
      <c r="BA145" s="8">
        <f t="shared" si="10"/>
        <v>1829.52</v>
      </c>
      <c r="BB145" s="8">
        <f t="shared" si="11"/>
        <v>1838.76</v>
      </c>
      <c r="BC145" s="8">
        <f t="shared" si="12"/>
        <v>1852.6200000000001</v>
      </c>
      <c r="BD145" s="8">
        <f t="shared" si="13"/>
        <v>1871.1000000000001</v>
      </c>
      <c r="BF145" s="8">
        <v>141</v>
      </c>
      <c r="BG145" s="8">
        <f t="shared" si="14"/>
        <v>0.15064808849528574</v>
      </c>
      <c r="BH145" s="8">
        <f t="shared" si="15"/>
        <v>0.84935191150471423</v>
      </c>
      <c r="BL145" s="8">
        <v>141</v>
      </c>
      <c r="BM145" s="10">
        <f>'[1]功能-战损相关'!H151</f>
        <v>0.17499999999999999</v>
      </c>
      <c r="BN145" s="10">
        <f>'[1]功能-战损相关'!I151</f>
        <v>0.17499999999999999</v>
      </c>
      <c r="BO145" s="10">
        <f>'[1]功能-战损相关'!J151</f>
        <v>0.17499999999999999</v>
      </c>
      <c r="BP145" s="10">
        <f>'[1]功能-战损相关'!K151</f>
        <v>0.17499999999999999</v>
      </c>
      <c r="BQ145" s="10">
        <f>'[1]功能-战损相关'!L151</f>
        <v>0.17499999999999999</v>
      </c>
      <c r="BR145" s="10">
        <f>'[1]功能-战损相关'!M151</f>
        <v>0.125</v>
      </c>
      <c r="BS145" s="10">
        <f>'[1]功能-战损相关'!N151</f>
        <v>0.125</v>
      </c>
      <c r="BT145" s="10">
        <f>'[1]功能-战损相关'!O151</f>
        <v>0.125</v>
      </c>
      <c r="BU145" s="10">
        <f>'[1]功能-战损相关'!P151</f>
        <v>0.125</v>
      </c>
      <c r="BV145" s="10">
        <f>'[1]功能-战损相关'!Q151</f>
        <v>0.125</v>
      </c>
      <c r="BX145" s="8">
        <v>141</v>
      </c>
      <c r="BY145" s="10">
        <f>求节点($BL$5:$BL$364,BM$5:BM$364,节奏总纲!R144)</f>
        <v>0.17499999999999999</v>
      </c>
      <c r="BZ145" s="10">
        <f>求节点($BL$5:$BL$364,BN$5:BN$364,节奏总纲!S144)</f>
        <v>0.17499999999999999</v>
      </c>
      <c r="CA145" s="10">
        <f>求节点($BL$5:$BL$364,BO$5:BO$364,节奏总纲!T144)</f>
        <v>0.17499999999999999</v>
      </c>
      <c r="CB145" s="10">
        <f>求节点($BL$5:$BL$364,BP$5:BP$364,节奏总纲!U144)</f>
        <v>0.17499999999999999</v>
      </c>
      <c r="CC145" s="10">
        <f>求节点($BL$5:$BL$364,BQ$5:BQ$364,节奏总纲!V144)</f>
        <v>0.17499999999999999</v>
      </c>
      <c r="CD145" s="10">
        <f>求节点($BL$5:$BL$364,BR$5:BR$364,节奏总纲!R144)</f>
        <v>0.125</v>
      </c>
      <c r="CE145" s="10">
        <f>求节点($BL$5:$BL$364,BS$5:BS$364,节奏总纲!S144)</f>
        <v>0.125</v>
      </c>
      <c r="CF145" s="10">
        <f>求节点($BL$5:$BL$364,BT$5:BT$364,节奏总纲!T144)</f>
        <v>0.125</v>
      </c>
      <c r="CG145" s="10">
        <f>求节点($BL$5:$BL$364,BU$5:BU$364,节奏总纲!U144)</f>
        <v>0.125</v>
      </c>
      <c r="CH145" s="10">
        <f>求节点($BL$5:$BL$364,BV$5:BV$364,节奏总纲!V144)</f>
        <v>0.125</v>
      </c>
      <c r="DB145" s="3">
        <v>141</v>
      </c>
      <c r="DC145" s="3">
        <f>'[1]功能-实力'!BF145</f>
        <v>64420158</v>
      </c>
      <c r="DD145" s="3">
        <f>'[1]功能-实力'!BG145</f>
        <v>74160348</v>
      </c>
      <c r="DE145" s="3">
        <f>'[1]功能-实力'!BH145</f>
        <v>82109976</v>
      </c>
      <c r="DF145" s="3">
        <f>'[1]功能-实力'!BI145</f>
        <v>85692858</v>
      </c>
      <c r="DG145" s="3">
        <f>'[1]功能-实力'!BJ145</f>
        <v>88913682</v>
      </c>
    </row>
    <row r="146" spans="2:111" x14ac:dyDescent="0.2">
      <c r="B146" s="3">
        <v>142</v>
      </c>
      <c r="C146" s="3">
        <f>[1]服务器生态!W163</f>
        <v>150.28265744999999</v>
      </c>
      <c r="D146" s="3">
        <f>[1]服务器生态!X163</f>
        <v>148.18007637254931</v>
      </c>
      <c r="E146" s="3">
        <f>[1]服务器生态!Y163</f>
        <v>12.095982710784</v>
      </c>
      <c r="F146" s="3">
        <f>[1]服务器生态!Z163</f>
        <v>2.1519608000000003</v>
      </c>
      <c r="G146" s="3">
        <f>[1]服务器生态!AA163</f>
        <v>0.62265599999999988</v>
      </c>
      <c r="H146" s="3">
        <f>[1]服务器生态!AC163</f>
        <v>0.47962550249999997</v>
      </c>
      <c r="I146" s="3">
        <f>[1]服务器生态!AD163</f>
        <v>0.47291513735919999</v>
      </c>
      <c r="J146" s="3">
        <f>[1]服务器生态!AE163</f>
        <v>3.8604200140800002E-2</v>
      </c>
      <c r="K146" s="3">
        <f>[1]服务器生态!AF163</f>
        <v>6.8679600000000019E-3</v>
      </c>
      <c r="L146" s="3">
        <f>[1]服务器生态!AG163</f>
        <v>1.9871999999999997E-3</v>
      </c>
      <c r="M146" s="3">
        <f>[3]基础信息!M145</f>
        <v>100</v>
      </c>
      <c r="Q146" s="3">
        <v>142</v>
      </c>
      <c r="R146" s="3">
        <f>[4]带兵数!D145</f>
        <v>11092.620058901943</v>
      </c>
      <c r="S146" s="3">
        <f>[4]带兵数!E145</f>
        <v>11131.773709759127</v>
      </c>
      <c r="T146" s="3">
        <f>[4]带兵数!F145</f>
        <v>11171.3599457823</v>
      </c>
      <c r="U146" s="3">
        <f>[4]带兵数!G145</f>
        <v>11216.212587489019</v>
      </c>
      <c r="V146" s="3">
        <f>[4]带兵数!H145</f>
        <v>11262.7870415328</v>
      </c>
      <c r="X146" s="3">
        <v>142</v>
      </c>
      <c r="Y146" s="3">
        <f>求节点(节奏总纲!D$4:D$163,R$5:R$164,$X146)*6</f>
        <v>38158.112791765372</v>
      </c>
      <c r="Z146" s="3">
        <f>求节点(节奏总纲!E$4:E$163,S$5:S$164,$X146)*6</f>
        <v>39313.415386503104</v>
      </c>
      <c r="AA146" s="3">
        <f>求节点(节奏总纲!F$4:F$163,T$5:T$164,$X146)*6</f>
        <v>40820.634168631084</v>
      </c>
      <c r="AB146" s="3">
        <f>求节点(节奏总纲!G$4:G$163,U$5:U$164,$X146)*6</f>
        <v>43011.622538145508</v>
      </c>
      <c r="AC146" s="3">
        <f>求节点(节奏总纲!H$4:H$163,V$5:V$164,$X146)*6</f>
        <v>46942.055392788185</v>
      </c>
      <c r="AG146" s="3">
        <v>142</v>
      </c>
      <c r="AH146" s="3">
        <v>1</v>
      </c>
      <c r="AI146" s="3">
        <f>[4]实力验证!$Z148</f>
        <v>1.6723415955149299</v>
      </c>
      <c r="AJ146" s="3">
        <f>[4]实力验证!$AE148</f>
        <v>2.8955421279036071</v>
      </c>
      <c r="AK146" s="3">
        <f>[4]实力验证!$AJ148</f>
        <v>7.8660818331011635</v>
      </c>
      <c r="AL146" s="3">
        <f>[4]实力验证!$AO148</f>
        <v>26.833809228974992</v>
      </c>
      <c r="AM146" s="3">
        <f t="shared" si="16"/>
        <v>246.58770349107826</v>
      </c>
      <c r="AR146" s="8">
        <v>142</v>
      </c>
      <c r="AS146" s="8">
        <f t="shared" si="4"/>
        <v>310.67175353638828</v>
      </c>
      <c r="AT146" s="8">
        <f t="shared" si="5"/>
        <v>311.16777491502774</v>
      </c>
      <c r="AU146" s="8">
        <f t="shared" si="6"/>
        <v>313.15845749926052</v>
      </c>
      <c r="AV146" s="8">
        <f t="shared" si="7"/>
        <v>313.90143708777055</v>
      </c>
      <c r="AW146" s="8">
        <f t="shared" si="8"/>
        <v>319.53039780163323</v>
      </c>
      <c r="AY146" s="8">
        <v>142</v>
      </c>
      <c r="AZ146" s="8">
        <f t="shared" si="9"/>
        <v>1824.9</v>
      </c>
      <c r="BA146" s="8">
        <f t="shared" si="10"/>
        <v>1829.52</v>
      </c>
      <c r="BB146" s="8">
        <f t="shared" si="11"/>
        <v>1838.76</v>
      </c>
      <c r="BC146" s="8">
        <f t="shared" si="12"/>
        <v>1852.6200000000001</v>
      </c>
      <c r="BD146" s="8">
        <f t="shared" si="13"/>
        <v>1871.1000000000001</v>
      </c>
      <c r="BF146" s="8">
        <v>142</v>
      </c>
      <c r="BG146" s="8">
        <f t="shared" si="14"/>
        <v>0.15064808849528574</v>
      </c>
      <c r="BH146" s="8">
        <f t="shared" si="15"/>
        <v>0.84935191150471423</v>
      </c>
      <c r="BL146" s="8">
        <v>142</v>
      </c>
      <c r="BM146" s="10">
        <f>'[1]功能-战损相关'!H152</f>
        <v>0.17499999999999999</v>
      </c>
      <c r="BN146" s="10">
        <f>'[1]功能-战损相关'!I152</f>
        <v>0.17499999999999999</v>
      </c>
      <c r="BO146" s="10">
        <f>'[1]功能-战损相关'!J152</f>
        <v>0.17499999999999999</v>
      </c>
      <c r="BP146" s="10">
        <f>'[1]功能-战损相关'!K152</f>
        <v>0.17499999999999999</v>
      </c>
      <c r="BQ146" s="10">
        <f>'[1]功能-战损相关'!L152</f>
        <v>0.17499999999999999</v>
      </c>
      <c r="BR146" s="10">
        <f>'[1]功能-战损相关'!M152</f>
        <v>0.125</v>
      </c>
      <c r="BS146" s="10">
        <f>'[1]功能-战损相关'!N152</f>
        <v>0.125</v>
      </c>
      <c r="BT146" s="10">
        <f>'[1]功能-战损相关'!O152</f>
        <v>0.125</v>
      </c>
      <c r="BU146" s="10">
        <f>'[1]功能-战损相关'!P152</f>
        <v>0.125</v>
      </c>
      <c r="BV146" s="10">
        <f>'[1]功能-战损相关'!Q152</f>
        <v>0.125</v>
      </c>
      <c r="BX146" s="8">
        <v>142</v>
      </c>
      <c r="BY146" s="10">
        <f>求节点($BL$5:$BL$364,BM$5:BM$364,节奏总纲!R145)</f>
        <v>0.17499999999999999</v>
      </c>
      <c r="BZ146" s="10">
        <f>求节点($BL$5:$BL$364,BN$5:BN$364,节奏总纲!S145)</f>
        <v>0.17499999999999999</v>
      </c>
      <c r="CA146" s="10">
        <f>求节点($BL$5:$BL$364,BO$5:BO$364,节奏总纲!T145)</f>
        <v>0.17499999999999999</v>
      </c>
      <c r="CB146" s="10">
        <f>求节点($BL$5:$BL$364,BP$5:BP$364,节奏总纲!U145)</f>
        <v>0.17499999999999999</v>
      </c>
      <c r="CC146" s="10">
        <f>求节点($BL$5:$BL$364,BQ$5:BQ$364,节奏总纲!V145)</f>
        <v>0.17499999999999999</v>
      </c>
      <c r="CD146" s="10">
        <f>求节点($BL$5:$BL$364,BR$5:BR$364,节奏总纲!R145)</f>
        <v>0.125</v>
      </c>
      <c r="CE146" s="10">
        <f>求节点($BL$5:$BL$364,BS$5:BS$364,节奏总纲!S145)</f>
        <v>0.125</v>
      </c>
      <c r="CF146" s="10">
        <f>求节点($BL$5:$BL$364,BT$5:BT$364,节奏总纲!T145)</f>
        <v>0.125</v>
      </c>
      <c r="CG146" s="10">
        <f>求节点($BL$5:$BL$364,BU$5:BU$364,节奏总纲!U145)</f>
        <v>0.125</v>
      </c>
      <c r="CH146" s="10">
        <f>求节点($BL$5:$BL$364,BV$5:BV$364,节奏总纲!V145)</f>
        <v>0.125</v>
      </c>
      <c r="DB146" s="3">
        <v>142</v>
      </c>
      <c r="DC146" s="3">
        <f>'[1]功能-实力'!BF146</f>
        <v>65707284</v>
      </c>
      <c r="DD146" s="3">
        <f>'[1]功能-实力'!BG146</f>
        <v>75811194</v>
      </c>
      <c r="DE146" s="3">
        <f>'[1]功能-实力'!BH146</f>
        <v>83719572</v>
      </c>
      <c r="DF146" s="3">
        <f>'[1]功能-实力'!BI146</f>
        <v>87313890</v>
      </c>
      <c r="DG146" s="3">
        <f>'[1]功能-实力'!BJ146</f>
        <v>90479166</v>
      </c>
    </row>
    <row r="147" spans="2:111" x14ac:dyDescent="0.2">
      <c r="B147" s="3">
        <v>143</v>
      </c>
      <c r="C147" s="3">
        <f>[1]服务器生态!W164</f>
        <v>149.48328161249998</v>
      </c>
      <c r="D147" s="3">
        <f>[1]服务器生态!X164</f>
        <v>147.39188447695065</v>
      </c>
      <c r="E147" s="3">
        <f>[1]服务器生态!Y164</f>
        <v>12.031642377215999</v>
      </c>
      <c r="F147" s="3">
        <f>[1]服务器生态!Z164</f>
        <v>2.1405142000000001</v>
      </c>
      <c r="G147" s="3">
        <f>[1]服务器生态!AA164</f>
        <v>0.61934399999999989</v>
      </c>
      <c r="H147" s="3">
        <f>[1]服务器生态!AC164</f>
        <v>0.47962550249999997</v>
      </c>
      <c r="I147" s="3">
        <f>[1]服务器生态!AD164</f>
        <v>0.47291513735919999</v>
      </c>
      <c r="J147" s="3">
        <f>[1]服务器生态!AE164</f>
        <v>3.8604200140800002E-2</v>
      </c>
      <c r="K147" s="3">
        <f>[1]服务器生态!AF164</f>
        <v>6.8679600000000019E-3</v>
      </c>
      <c r="L147" s="3">
        <f>[1]服务器生态!AG164</f>
        <v>1.9871999999999997E-3</v>
      </c>
      <c r="M147" s="3">
        <f>[3]基础信息!M146</f>
        <v>100</v>
      </c>
      <c r="Q147" s="3">
        <v>143</v>
      </c>
      <c r="R147" s="3">
        <f>[4]带兵数!D146</f>
        <v>11161.088309083296</v>
      </c>
      <c r="S147" s="3">
        <f>[4]带兵数!E146</f>
        <v>11198.438665440473</v>
      </c>
      <c r="T147" s="3">
        <f>[4]带兵数!F146</f>
        <v>11241.028334258455</v>
      </c>
      <c r="U147" s="3">
        <f>[4]带兵数!G146</f>
        <v>11284.368865338911</v>
      </c>
      <c r="V147" s="3">
        <f>[4]带兵数!H146</f>
        <v>11333.127000890931</v>
      </c>
      <c r="X147" s="3">
        <v>143</v>
      </c>
      <c r="Y147" s="3">
        <f>求节点(节奏总纲!D$4:D$163,R$5:R$164,$X147)*6</f>
        <v>38198.271519862814</v>
      </c>
      <c r="Z147" s="3">
        <f>求节点(节奏总纲!E$4:E$163,S$5:S$164,$X147)*6</f>
        <v>39355.464601603053</v>
      </c>
      <c r="AA147" s="3">
        <f>求节点(节奏总纲!F$4:F$163,T$5:T$164,$X147)*6</f>
        <v>40862.120279630246</v>
      </c>
      <c r="AB147" s="3">
        <f>求节点(节奏总纲!G$4:G$163,U$5:U$164,$X147)*6</f>
        <v>43052.456657582559</v>
      </c>
      <c r="AC147" s="3">
        <f>求节点(节奏总纲!H$4:H$163,V$5:V$164,$X147)*6</f>
        <v>46982.533399819615</v>
      </c>
      <c r="AG147" s="3">
        <v>143</v>
      </c>
      <c r="AH147" s="3">
        <v>1</v>
      </c>
      <c r="AI147" s="3">
        <f>[4]实力验证!$Z149</f>
        <v>1.6717844081974711</v>
      </c>
      <c r="AJ147" s="3">
        <f>[4]实力验证!$AE149</f>
        <v>2.8963412563210018</v>
      </c>
      <c r="AK147" s="3">
        <f>[4]实力验证!$AJ149</f>
        <v>7.8916000561461139</v>
      </c>
      <c r="AL147" s="3">
        <f>[4]实力验证!$AO149</f>
        <v>26.798541392096642</v>
      </c>
      <c r="AM147" s="3">
        <f t="shared" si="16"/>
        <v>246.6146474594257</v>
      </c>
      <c r="AR147" s="8">
        <v>143</v>
      </c>
      <c r="AS147" s="8">
        <f t="shared" si="4"/>
        <v>310.67175353638828</v>
      </c>
      <c r="AT147" s="8">
        <f t="shared" si="5"/>
        <v>311.16777491502774</v>
      </c>
      <c r="AU147" s="8">
        <f t="shared" si="6"/>
        <v>313.15845749926052</v>
      </c>
      <c r="AV147" s="8">
        <f t="shared" si="7"/>
        <v>313.90143708777055</v>
      </c>
      <c r="AW147" s="8">
        <f t="shared" si="8"/>
        <v>319.53039780163323</v>
      </c>
      <c r="AY147" s="8">
        <v>143</v>
      </c>
      <c r="AZ147" s="8">
        <f t="shared" si="9"/>
        <v>1824.9</v>
      </c>
      <c r="BA147" s="8">
        <f t="shared" si="10"/>
        <v>1829.52</v>
      </c>
      <c r="BB147" s="8">
        <f t="shared" si="11"/>
        <v>1838.76</v>
      </c>
      <c r="BC147" s="8">
        <f t="shared" si="12"/>
        <v>1852.6200000000001</v>
      </c>
      <c r="BD147" s="8">
        <f t="shared" si="13"/>
        <v>1871.1000000000001</v>
      </c>
      <c r="BF147" s="8">
        <v>143</v>
      </c>
      <c r="BG147" s="8">
        <f t="shared" si="14"/>
        <v>0.15064808849528574</v>
      </c>
      <c r="BH147" s="8">
        <f t="shared" si="15"/>
        <v>0.84935191150471423</v>
      </c>
      <c r="BL147" s="8">
        <v>143</v>
      </c>
      <c r="BM147" s="10">
        <f>'[1]功能-战损相关'!H153</f>
        <v>0.17499999999999999</v>
      </c>
      <c r="BN147" s="10">
        <f>'[1]功能-战损相关'!I153</f>
        <v>0.17499999999999999</v>
      </c>
      <c r="BO147" s="10">
        <f>'[1]功能-战损相关'!J153</f>
        <v>0.17499999999999999</v>
      </c>
      <c r="BP147" s="10">
        <f>'[1]功能-战损相关'!K153</f>
        <v>0.17499999999999999</v>
      </c>
      <c r="BQ147" s="10">
        <f>'[1]功能-战损相关'!L153</f>
        <v>0.17499999999999999</v>
      </c>
      <c r="BR147" s="10">
        <f>'[1]功能-战损相关'!M153</f>
        <v>0.125</v>
      </c>
      <c r="BS147" s="10">
        <f>'[1]功能-战损相关'!N153</f>
        <v>0.125</v>
      </c>
      <c r="BT147" s="10">
        <f>'[1]功能-战损相关'!O153</f>
        <v>0.125</v>
      </c>
      <c r="BU147" s="10">
        <f>'[1]功能-战损相关'!P153</f>
        <v>0.125</v>
      </c>
      <c r="BV147" s="10">
        <f>'[1]功能-战损相关'!Q153</f>
        <v>0.125</v>
      </c>
      <c r="BX147" s="8">
        <v>143</v>
      </c>
      <c r="BY147" s="10">
        <f>求节点($BL$5:$BL$364,BM$5:BM$364,节奏总纲!R146)</f>
        <v>0.17499999999999999</v>
      </c>
      <c r="BZ147" s="10">
        <f>求节点($BL$5:$BL$364,BN$5:BN$364,节奏总纲!S146)</f>
        <v>0.17499999999999999</v>
      </c>
      <c r="CA147" s="10">
        <f>求节点($BL$5:$BL$364,BO$5:BO$364,节奏总纲!T146)</f>
        <v>0.17499999999999999</v>
      </c>
      <c r="CB147" s="10">
        <f>求节点($BL$5:$BL$364,BP$5:BP$364,节奏总纲!U146)</f>
        <v>0.17499999999999999</v>
      </c>
      <c r="CC147" s="10">
        <f>求节点($BL$5:$BL$364,BQ$5:BQ$364,节奏总纲!V146)</f>
        <v>0.17499999999999999</v>
      </c>
      <c r="CD147" s="10">
        <f>求节点($BL$5:$BL$364,BR$5:BR$364,节奏总纲!R146)</f>
        <v>0.125</v>
      </c>
      <c r="CE147" s="10">
        <f>求节点($BL$5:$BL$364,BS$5:BS$364,节奏总纲!S146)</f>
        <v>0.125</v>
      </c>
      <c r="CF147" s="10">
        <f>求节点($BL$5:$BL$364,BT$5:BT$364,节奏总纲!T146)</f>
        <v>0.125</v>
      </c>
      <c r="CG147" s="10">
        <f>求节点($BL$5:$BL$364,BU$5:BU$364,节奏总纲!U146)</f>
        <v>0.125</v>
      </c>
      <c r="CH147" s="10">
        <f>求节点($BL$5:$BL$364,BV$5:BV$364,节奏总纲!V146)</f>
        <v>0.125</v>
      </c>
      <c r="DB147" s="3">
        <v>143</v>
      </c>
      <c r="DC147" s="3">
        <f>'[1]功能-实力'!BF147</f>
        <v>67040634</v>
      </c>
      <c r="DD147" s="3">
        <f>'[1]功能-实力'!BG147</f>
        <v>77499408</v>
      </c>
      <c r="DE147" s="3">
        <f>'[1]功能-实力'!BH147</f>
        <v>85368666</v>
      </c>
      <c r="DF147" s="3">
        <f>'[1]功能-实力'!BI147</f>
        <v>88958466</v>
      </c>
      <c r="DG147" s="3">
        <f>'[1]功能-实力'!BJ147</f>
        <v>92083572</v>
      </c>
    </row>
    <row r="148" spans="2:111" x14ac:dyDescent="0.2">
      <c r="B148" s="3">
        <v>144</v>
      </c>
      <c r="C148" s="3">
        <f>[1]服务器生态!W165</f>
        <v>148.683905775</v>
      </c>
      <c r="D148" s="3">
        <f>[1]服务器生态!X165</f>
        <v>146.60369258135199</v>
      </c>
      <c r="E148" s="3">
        <f>[1]服务器生态!Y165</f>
        <v>11.967302043648001</v>
      </c>
      <c r="F148" s="3">
        <f>[1]服务器生态!Z165</f>
        <v>2.1290676000000004</v>
      </c>
      <c r="G148" s="3">
        <f>[1]服务器生态!AA165</f>
        <v>0.61603199999999991</v>
      </c>
      <c r="H148" s="3">
        <f>[1]服务器生态!AC165</f>
        <v>0.47962550249999997</v>
      </c>
      <c r="I148" s="3">
        <f>[1]服务器生态!AD165</f>
        <v>0.47291513735919999</v>
      </c>
      <c r="J148" s="3">
        <f>[1]服务器生态!AE165</f>
        <v>3.8604200140800002E-2</v>
      </c>
      <c r="K148" s="3">
        <f>[1]服务器生态!AF165</f>
        <v>6.8679600000000019E-3</v>
      </c>
      <c r="L148" s="3">
        <f>[1]服务器生态!AG165</f>
        <v>1.9871999999999997E-3</v>
      </c>
      <c r="M148" s="3">
        <f>[3]基础信息!M147</f>
        <v>100</v>
      </c>
      <c r="Q148" s="3">
        <v>144</v>
      </c>
      <c r="R148" s="3">
        <f>[4]带兵数!D147</f>
        <v>11227.611472827422</v>
      </c>
      <c r="S148" s="3">
        <f>[4]带兵数!E147</f>
        <v>11267.642726495353</v>
      </c>
      <c r="T148" s="3">
        <f>[4]带兵数!F147</f>
        <v>11308.131233660075</v>
      </c>
      <c r="U148" s="3">
        <f>[4]带兵数!G147</f>
        <v>11353.781768653716</v>
      </c>
      <c r="V148" s="3">
        <f>[4]带兵数!H147</f>
        <v>11398.826079488364</v>
      </c>
      <c r="X148" s="3">
        <v>144</v>
      </c>
      <c r="Y148" s="3">
        <f>求节点(节奏总纲!D$4:D$163,R$5:R$164,$X148)*6</f>
        <v>38238.430247960256</v>
      </c>
      <c r="Z148" s="3">
        <f>求节点(节奏总纲!E$4:E$163,S$5:S$164,$X148)*6</f>
        <v>39397.513816703009</v>
      </c>
      <c r="AA148" s="3">
        <f>求节点(节奏总纲!F$4:F$163,T$5:T$164,$X148)*6</f>
        <v>40903.606390629408</v>
      </c>
      <c r="AB148" s="3">
        <f>求节点(节奏总纲!G$4:G$163,U$5:U$164,$X148)*6</f>
        <v>43093.290777019618</v>
      </c>
      <c r="AC148" s="3">
        <f>求节点(节奏总纲!H$4:H$163,V$5:V$164,$X148)*6</f>
        <v>47023.011406851052</v>
      </c>
      <c r="AG148" s="3">
        <v>144</v>
      </c>
      <c r="AH148" s="3">
        <v>1</v>
      </c>
      <c r="AI148" s="3">
        <f>[4]实力验证!$Z150</f>
        <v>1.671239418481868</v>
      </c>
      <c r="AJ148" s="3">
        <f>[4]实力验证!$AE150</f>
        <v>2.8971228907108739</v>
      </c>
      <c r="AK148" s="3">
        <f>[4]实力验证!$AJ150</f>
        <v>7.9165596499563282</v>
      </c>
      <c r="AL148" s="3">
        <f>[4]实力验证!$AO150</f>
        <v>26.764045616999052</v>
      </c>
      <c r="AM148" s="3">
        <f t="shared" si="16"/>
        <v>246.64100158699964</v>
      </c>
      <c r="AR148" s="8">
        <v>144</v>
      </c>
      <c r="AS148" s="8">
        <f t="shared" si="4"/>
        <v>310.67175353638828</v>
      </c>
      <c r="AT148" s="8">
        <f t="shared" si="5"/>
        <v>311.16777491502774</v>
      </c>
      <c r="AU148" s="8">
        <f t="shared" si="6"/>
        <v>313.15845749926052</v>
      </c>
      <c r="AV148" s="8">
        <f t="shared" si="7"/>
        <v>313.90143708777055</v>
      </c>
      <c r="AW148" s="8">
        <f t="shared" si="8"/>
        <v>319.53039780163323</v>
      </c>
      <c r="AY148" s="8">
        <v>144</v>
      </c>
      <c r="AZ148" s="8">
        <f t="shared" si="9"/>
        <v>1824.9</v>
      </c>
      <c r="BA148" s="8">
        <f t="shared" si="10"/>
        <v>1829.52</v>
      </c>
      <c r="BB148" s="8">
        <f t="shared" si="11"/>
        <v>1838.76</v>
      </c>
      <c r="BC148" s="8">
        <f t="shared" si="12"/>
        <v>1852.6200000000001</v>
      </c>
      <c r="BD148" s="8">
        <f t="shared" si="13"/>
        <v>1871.1000000000001</v>
      </c>
      <c r="BF148" s="8">
        <v>144</v>
      </c>
      <c r="BG148" s="8">
        <f t="shared" si="14"/>
        <v>0.15064808849528574</v>
      </c>
      <c r="BH148" s="8">
        <f t="shared" si="15"/>
        <v>0.84935191150471423</v>
      </c>
      <c r="BL148" s="8">
        <v>144</v>
      </c>
      <c r="BM148" s="10">
        <f>'[1]功能-战损相关'!H154</f>
        <v>0.17499999999999999</v>
      </c>
      <c r="BN148" s="10">
        <f>'[1]功能-战损相关'!I154</f>
        <v>0.17499999999999999</v>
      </c>
      <c r="BO148" s="10">
        <f>'[1]功能-战损相关'!J154</f>
        <v>0.17499999999999999</v>
      </c>
      <c r="BP148" s="10">
        <f>'[1]功能-战损相关'!K154</f>
        <v>0.17499999999999999</v>
      </c>
      <c r="BQ148" s="10">
        <f>'[1]功能-战损相关'!L154</f>
        <v>0.17499999999999999</v>
      </c>
      <c r="BR148" s="10">
        <f>'[1]功能-战损相关'!M154</f>
        <v>0.125</v>
      </c>
      <c r="BS148" s="10">
        <f>'[1]功能-战损相关'!N154</f>
        <v>0.125</v>
      </c>
      <c r="BT148" s="10">
        <f>'[1]功能-战损相关'!O154</f>
        <v>0.125</v>
      </c>
      <c r="BU148" s="10">
        <f>'[1]功能-战损相关'!P154</f>
        <v>0.125</v>
      </c>
      <c r="BV148" s="10">
        <f>'[1]功能-战损相关'!Q154</f>
        <v>0.125</v>
      </c>
      <c r="BX148" s="8">
        <v>144</v>
      </c>
      <c r="BY148" s="10">
        <f>求节点($BL$5:$BL$364,BM$5:BM$364,节奏总纲!R147)</f>
        <v>0.17499999999999999</v>
      </c>
      <c r="BZ148" s="10">
        <f>求节点($BL$5:$BL$364,BN$5:BN$364,节奏总纲!S147)</f>
        <v>0.17499999999999999</v>
      </c>
      <c r="CA148" s="10">
        <f>求节点($BL$5:$BL$364,BO$5:BO$364,节奏总纲!T147)</f>
        <v>0.17499999999999999</v>
      </c>
      <c r="CB148" s="10">
        <f>求节点($BL$5:$BL$364,BP$5:BP$364,节奏总纲!U147)</f>
        <v>0.17499999999999999</v>
      </c>
      <c r="CC148" s="10">
        <f>求节点($BL$5:$BL$364,BQ$5:BQ$364,节奏总纲!V147)</f>
        <v>0.17499999999999999</v>
      </c>
      <c r="CD148" s="10">
        <f>求节点($BL$5:$BL$364,BR$5:BR$364,节奏总纲!R147)</f>
        <v>0.125</v>
      </c>
      <c r="CE148" s="10">
        <f>求节点($BL$5:$BL$364,BS$5:BS$364,节奏总纲!S147)</f>
        <v>0.125</v>
      </c>
      <c r="CF148" s="10">
        <f>求节点($BL$5:$BL$364,BT$5:BT$364,节奏总纲!T147)</f>
        <v>0.125</v>
      </c>
      <c r="CG148" s="10">
        <f>求节点($BL$5:$BL$364,BU$5:BU$364,节奏总纲!U147)</f>
        <v>0.125</v>
      </c>
      <c r="CH148" s="10">
        <f>求节点($BL$5:$BL$364,BV$5:BV$364,节奏总纲!V147)</f>
        <v>0.125</v>
      </c>
      <c r="DB148" s="3">
        <v>144</v>
      </c>
      <c r="DC148" s="3">
        <f>'[1]功能-实力'!BF148</f>
        <v>68417574</v>
      </c>
      <c r="DD148" s="3">
        <f>'[1]功能-实力'!BG148</f>
        <v>79257930</v>
      </c>
      <c r="DE148" s="3">
        <f>'[1]功能-实力'!BH148</f>
        <v>87036006</v>
      </c>
      <c r="DF148" s="3">
        <f>'[1]功能-实力'!BI148</f>
        <v>90639408</v>
      </c>
      <c r="DG148" s="3">
        <f>'[1]功能-实力'!BJ148</f>
        <v>93679314</v>
      </c>
    </row>
    <row r="149" spans="2:111" x14ac:dyDescent="0.2">
      <c r="B149" s="3">
        <v>145</v>
      </c>
      <c r="C149" s="3">
        <f>[1]服务器生态!W166</f>
        <v>147.88452993749999</v>
      </c>
      <c r="D149" s="3">
        <f>[1]服务器生态!X166</f>
        <v>145.81550068575331</v>
      </c>
      <c r="E149" s="3">
        <f>[1]服务器生态!Y166</f>
        <v>11.90296171008</v>
      </c>
      <c r="F149" s="3">
        <f>[1]服务器生态!Z166</f>
        <v>2.1176210000000006</v>
      </c>
      <c r="G149" s="3">
        <f>[1]服务器生态!AA166</f>
        <v>0.61271999999999993</v>
      </c>
      <c r="H149" s="3">
        <f>[1]服务器生态!AC166</f>
        <v>0.47962550249999997</v>
      </c>
      <c r="I149" s="3">
        <f>[1]服务器生态!AD166</f>
        <v>0.47291513735919999</v>
      </c>
      <c r="J149" s="3">
        <f>[1]服务器生态!AE166</f>
        <v>3.8604200140800002E-2</v>
      </c>
      <c r="K149" s="3">
        <f>[1]服务器生态!AF166</f>
        <v>6.8679600000000019E-3</v>
      </c>
      <c r="L149" s="3">
        <f>[1]服务器生态!AG166</f>
        <v>1.9871999999999997E-3</v>
      </c>
      <c r="M149" s="3">
        <f>[3]基础信息!M148</f>
        <v>100</v>
      </c>
      <c r="Q149" s="3">
        <v>145</v>
      </c>
      <c r="R149" s="3">
        <f>[4]带兵数!D148</f>
        <v>11296.46224577941</v>
      </c>
      <c r="S149" s="3">
        <f>[4]带兵数!E148</f>
        <v>11334.525663222885</v>
      </c>
      <c r="T149" s="3">
        <f>[4]带兵数!F148</f>
        <v>11377.47106937299</v>
      </c>
      <c r="U149" s="3">
        <f>[4]带兵数!G148</f>
        <v>11419.478712463875</v>
      </c>
      <c r="V149" s="3">
        <f>[4]带兵数!H148</f>
        <v>11464.430099386973</v>
      </c>
      <c r="X149" s="3">
        <v>145</v>
      </c>
      <c r="Y149" s="3">
        <f>求节点(节奏总纲!D$4:D$163,R$5:R$164,$X149)*6</f>
        <v>38278.58897605769</v>
      </c>
      <c r="Z149" s="3">
        <f>求节点(节奏总纲!E$4:E$163,S$5:S$164,$X149)*6</f>
        <v>39439.563031802958</v>
      </c>
      <c r="AA149" s="3">
        <f>求节点(节奏总纲!F$4:F$163,T$5:T$164,$X149)*6</f>
        <v>40945.092501628569</v>
      </c>
      <c r="AB149" s="3">
        <f>求节点(节奏总纲!G$4:G$163,U$5:U$164,$X149)*6</f>
        <v>43134.124896456669</v>
      </c>
      <c r="AC149" s="3">
        <f>求节点(节奏总纲!H$4:H$163,V$5:V$164,$X149)*6</f>
        <v>47063.489413882482</v>
      </c>
      <c r="AG149" s="3">
        <v>145</v>
      </c>
      <c r="AH149" s="3">
        <v>1</v>
      </c>
      <c r="AI149" s="3">
        <f>[4]实力验证!$Z151</f>
        <v>1.6707062301711795</v>
      </c>
      <c r="AJ149" s="3">
        <f>[4]实力验证!$AE151</f>
        <v>2.8978875993062467</v>
      </c>
      <c r="AK149" s="3">
        <f>[4]实力验证!$AJ151</f>
        <v>7.9409787596718155</v>
      </c>
      <c r="AL149" s="3">
        <f>[4]实力验证!$AO151</f>
        <v>26.73029682592361</v>
      </c>
      <c r="AM149" s="3">
        <f t="shared" si="16"/>
        <v>246.66678503273909</v>
      </c>
      <c r="AR149" s="8">
        <v>145</v>
      </c>
      <c r="AS149" s="8">
        <f t="shared" si="4"/>
        <v>310.67175353638828</v>
      </c>
      <c r="AT149" s="8">
        <f t="shared" si="5"/>
        <v>311.16777491502774</v>
      </c>
      <c r="AU149" s="8">
        <f t="shared" si="6"/>
        <v>313.15845749926052</v>
      </c>
      <c r="AV149" s="8">
        <f t="shared" si="7"/>
        <v>313.90143708777055</v>
      </c>
      <c r="AW149" s="8">
        <f t="shared" si="8"/>
        <v>319.53039780163323</v>
      </c>
      <c r="AY149" s="8">
        <v>145</v>
      </c>
      <c r="AZ149" s="8">
        <f t="shared" si="9"/>
        <v>1824.9</v>
      </c>
      <c r="BA149" s="8">
        <f t="shared" si="10"/>
        <v>1829.52</v>
      </c>
      <c r="BB149" s="8">
        <f t="shared" si="11"/>
        <v>1838.76</v>
      </c>
      <c r="BC149" s="8">
        <f t="shared" si="12"/>
        <v>1852.6200000000001</v>
      </c>
      <c r="BD149" s="8">
        <f t="shared" si="13"/>
        <v>1871.1000000000001</v>
      </c>
      <c r="BF149" s="8">
        <v>145</v>
      </c>
      <c r="BG149" s="8">
        <f t="shared" si="14"/>
        <v>0.15064808849528574</v>
      </c>
      <c r="BH149" s="8">
        <f t="shared" si="15"/>
        <v>0.84935191150471423</v>
      </c>
      <c r="BL149" s="8">
        <v>145</v>
      </c>
      <c r="BM149" s="10">
        <f>'[1]功能-战损相关'!H155</f>
        <v>0.17499999999999999</v>
      </c>
      <c r="BN149" s="10">
        <f>'[1]功能-战损相关'!I155</f>
        <v>0.17499999999999999</v>
      </c>
      <c r="BO149" s="10">
        <f>'[1]功能-战损相关'!J155</f>
        <v>0.17499999999999999</v>
      </c>
      <c r="BP149" s="10">
        <f>'[1]功能-战损相关'!K155</f>
        <v>0.17499999999999999</v>
      </c>
      <c r="BQ149" s="10">
        <f>'[1]功能-战损相关'!L155</f>
        <v>0.17499999999999999</v>
      </c>
      <c r="BR149" s="10">
        <f>'[1]功能-战损相关'!M155</f>
        <v>0.125</v>
      </c>
      <c r="BS149" s="10">
        <f>'[1]功能-战损相关'!N155</f>
        <v>0.125</v>
      </c>
      <c r="BT149" s="10">
        <f>'[1]功能-战损相关'!O155</f>
        <v>0.125</v>
      </c>
      <c r="BU149" s="10">
        <f>'[1]功能-战损相关'!P155</f>
        <v>0.125</v>
      </c>
      <c r="BV149" s="10">
        <f>'[1]功能-战损相关'!Q155</f>
        <v>0.125</v>
      </c>
      <c r="BX149" s="8">
        <v>145</v>
      </c>
      <c r="BY149" s="10">
        <f>求节点($BL$5:$BL$364,BM$5:BM$364,节奏总纲!R148)</f>
        <v>0.17499999999999999</v>
      </c>
      <c r="BZ149" s="10">
        <f>求节点($BL$5:$BL$364,BN$5:BN$364,节奏总纲!S148)</f>
        <v>0.17499999999999999</v>
      </c>
      <c r="CA149" s="10">
        <f>求节点($BL$5:$BL$364,BO$5:BO$364,节奏总纲!T148)</f>
        <v>0.17499999999999999</v>
      </c>
      <c r="CB149" s="10">
        <f>求节点($BL$5:$BL$364,BP$5:BP$364,节奏总纲!U148)</f>
        <v>0.17499999999999999</v>
      </c>
      <c r="CC149" s="10">
        <f>求节点($BL$5:$BL$364,BQ$5:BQ$364,节奏总纲!V148)</f>
        <v>0.17499999999999999</v>
      </c>
      <c r="CD149" s="10">
        <f>求节点($BL$5:$BL$364,BR$5:BR$364,节奏总纲!R148)</f>
        <v>0.125</v>
      </c>
      <c r="CE149" s="10">
        <f>求节点($BL$5:$BL$364,BS$5:BS$364,节奏总纲!S148)</f>
        <v>0.125</v>
      </c>
      <c r="CF149" s="10">
        <f>求节点($BL$5:$BL$364,BT$5:BT$364,节奏总纲!T148)</f>
        <v>0.125</v>
      </c>
      <c r="CG149" s="10">
        <f>求节点($BL$5:$BL$364,BU$5:BU$364,节奏总纲!U148)</f>
        <v>0.125</v>
      </c>
      <c r="CH149" s="10">
        <f>求节点($BL$5:$BL$364,BV$5:BV$364,节奏总纲!V148)</f>
        <v>0.125</v>
      </c>
      <c r="DB149" s="3">
        <v>145</v>
      </c>
      <c r="DC149" s="3">
        <f>'[1]功能-实力'!BF149</f>
        <v>69830490</v>
      </c>
      <c r="DD149" s="3">
        <f>'[1]功能-实力'!BG149</f>
        <v>81042924</v>
      </c>
      <c r="DE149" s="3">
        <f>'[1]功能-实力'!BH149</f>
        <v>88746306</v>
      </c>
      <c r="DF149" s="3">
        <f>'[1]功能-实力'!BI149</f>
        <v>92321166</v>
      </c>
      <c r="DG149" s="3">
        <f>'[1]功能-实力'!BJ149</f>
        <v>95291364</v>
      </c>
    </row>
    <row r="150" spans="2:111" x14ac:dyDescent="0.2">
      <c r="B150" s="3">
        <v>146</v>
      </c>
      <c r="C150" s="3">
        <f>[1]服务器生态!W167</f>
        <v>147.08515409999998</v>
      </c>
      <c r="D150" s="3">
        <f>[1]服务器生态!X167</f>
        <v>145.02730879015465</v>
      </c>
      <c r="E150" s="3">
        <f>[1]服务器生态!Y167</f>
        <v>11.838621376511998</v>
      </c>
      <c r="F150" s="3">
        <f>[1]服务器生态!Z167</f>
        <v>2.1061744000000004</v>
      </c>
      <c r="G150" s="3">
        <f>[1]服务器生态!AA167</f>
        <v>0.60940799999999984</v>
      </c>
      <c r="H150" s="3">
        <f>[1]服务器生态!AC167</f>
        <v>0.47962550249999997</v>
      </c>
      <c r="I150" s="3">
        <f>[1]服务器生态!AD167</f>
        <v>0.47291513735919999</v>
      </c>
      <c r="J150" s="3">
        <f>[1]服务器生态!AE167</f>
        <v>3.8604200140800002E-2</v>
      </c>
      <c r="K150" s="3">
        <f>[1]服务器生态!AF167</f>
        <v>6.8679600000000019E-3</v>
      </c>
      <c r="L150" s="3">
        <f>[1]服务器生态!AG167</f>
        <v>1.9871999999999997E-3</v>
      </c>
      <c r="M150" s="3">
        <f>[3]基础信息!M149</f>
        <v>100</v>
      </c>
      <c r="Q150" s="3">
        <v>146</v>
      </c>
      <c r="R150" s="3">
        <f>[4]带兵数!D149</f>
        <v>11362.670468649558</v>
      </c>
      <c r="S150" s="3">
        <f>[4]带兵数!E149</f>
        <v>11403.293450531875</v>
      </c>
      <c r="T150" s="3">
        <f>[4]带兵数!F149</f>
        <v>11441.962550796872</v>
      </c>
      <c r="U150" s="3">
        <f>[4]带兵数!G149</f>
        <v>11484.074659052649</v>
      </c>
      <c r="V150" s="3">
        <f>[4]带兵数!H149</f>
        <v>11529.242541576048</v>
      </c>
      <c r="X150" s="3">
        <v>146</v>
      </c>
      <c r="Y150" s="3">
        <f>求节点(节奏总纲!D$4:D$163,R$5:R$164,$X150)*6</f>
        <v>38318.747704155132</v>
      </c>
      <c r="Z150" s="3">
        <f>求节点(节奏总纲!E$4:E$163,S$5:S$164,$X150)*6</f>
        <v>39477.696870134692</v>
      </c>
      <c r="AA150" s="3">
        <f>求节点(节奏总纲!F$4:F$163,T$5:T$164,$X150)*6</f>
        <v>40986.578612627731</v>
      </c>
      <c r="AB150" s="3">
        <f>求节点(节奏总纲!G$4:G$163,U$5:U$164,$X150)*6</f>
        <v>43174.959015893721</v>
      </c>
      <c r="AC150" s="3">
        <f>求节点(节奏总纲!H$4:H$163,V$5:V$164,$X150)*6</f>
        <v>47103.967420913919</v>
      </c>
      <c r="AG150" s="3">
        <v>146</v>
      </c>
      <c r="AH150" s="3">
        <v>1</v>
      </c>
      <c r="AI150" s="3">
        <f>[4]实力验证!$Z152</f>
        <v>1.6713851904274462</v>
      </c>
      <c r="AJ150" s="3">
        <f>[4]实力验证!$AE152</f>
        <v>2.8986359259942929</v>
      </c>
      <c r="AK150" s="3">
        <f>[4]实力验证!$AJ152</f>
        <v>7.9648747530070354</v>
      </c>
      <c r="AL150" s="3">
        <f>[4]实力验证!$AO152</f>
        <v>26.697271015564151</v>
      </c>
      <c r="AM150" s="3">
        <f t="shared" si="16"/>
        <v>246.77719238714346</v>
      </c>
      <c r="AR150" s="8">
        <v>146</v>
      </c>
      <c r="AS150" s="8">
        <f t="shared" si="4"/>
        <v>310.67175353638828</v>
      </c>
      <c r="AT150" s="8">
        <f t="shared" si="5"/>
        <v>311.16777491502774</v>
      </c>
      <c r="AU150" s="8">
        <f t="shared" si="6"/>
        <v>313.15845749926052</v>
      </c>
      <c r="AV150" s="8">
        <f t="shared" si="7"/>
        <v>313.90143708777055</v>
      </c>
      <c r="AW150" s="8">
        <f t="shared" si="8"/>
        <v>319.53039780163323</v>
      </c>
      <c r="AY150" s="8">
        <v>146</v>
      </c>
      <c r="AZ150" s="8">
        <f t="shared" si="9"/>
        <v>1824.9</v>
      </c>
      <c r="BA150" s="8">
        <f t="shared" si="10"/>
        <v>1829.52</v>
      </c>
      <c r="BB150" s="8">
        <f t="shared" si="11"/>
        <v>1838.76</v>
      </c>
      <c r="BC150" s="8">
        <f t="shared" si="12"/>
        <v>1852.6200000000001</v>
      </c>
      <c r="BD150" s="8">
        <f t="shared" si="13"/>
        <v>1871.1000000000001</v>
      </c>
      <c r="BF150" s="8">
        <v>146</v>
      </c>
      <c r="BG150" s="8">
        <f t="shared" si="14"/>
        <v>0.15064808849528574</v>
      </c>
      <c r="BH150" s="8">
        <f t="shared" si="15"/>
        <v>0.84935191150471423</v>
      </c>
      <c r="BL150" s="8">
        <v>146</v>
      </c>
      <c r="BM150" s="10">
        <f>'[1]功能-战损相关'!H156</f>
        <v>0.17499999999999999</v>
      </c>
      <c r="BN150" s="10">
        <f>'[1]功能-战损相关'!I156</f>
        <v>0.17499999999999999</v>
      </c>
      <c r="BO150" s="10">
        <f>'[1]功能-战损相关'!J156</f>
        <v>0.17499999999999999</v>
      </c>
      <c r="BP150" s="10">
        <f>'[1]功能-战损相关'!K156</f>
        <v>0.17499999999999999</v>
      </c>
      <c r="BQ150" s="10">
        <f>'[1]功能-战损相关'!L156</f>
        <v>0.17499999999999999</v>
      </c>
      <c r="BR150" s="10">
        <f>'[1]功能-战损相关'!M156</f>
        <v>0.125</v>
      </c>
      <c r="BS150" s="10">
        <f>'[1]功能-战损相关'!N156</f>
        <v>0.125</v>
      </c>
      <c r="BT150" s="10">
        <f>'[1]功能-战损相关'!O156</f>
        <v>0.125</v>
      </c>
      <c r="BU150" s="10">
        <f>'[1]功能-战损相关'!P156</f>
        <v>0.125</v>
      </c>
      <c r="BV150" s="10">
        <f>'[1]功能-战损相关'!Q156</f>
        <v>0.125</v>
      </c>
      <c r="BX150" s="8">
        <v>146</v>
      </c>
      <c r="BY150" s="10">
        <f>求节点($BL$5:$BL$364,BM$5:BM$364,节奏总纲!R149)</f>
        <v>0.17499999999999999</v>
      </c>
      <c r="BZ150" s="10">
        <f>求节点($BL$5:$BL$364,BN$5:BN$364,节奏总纲!S149)</f>
        <v>0.17499999999999999</v>
      </c>
      <c r="CA150" s="10">
        <f>求节点($BL$5:$BL$364,BO$5:BO$364,节奏总纲!T149)</f>
        <v>0.17499999999999999</v>
      </c>
      <c r="CB150" s="10">
        <f>求节点($BL$5:$BL$364,BP$5:BP$364,节奏总纲!U149)</f>
        <v>0.17499999999999999</v>
      </c>
      <c r="CC150" s="10">
        <f>求节点($BL$5:$BL$364,BQ$5:BQ$364,节奏总纲!V149)</f>
        <v>0.17499999999999999</v>
      </c>
      <c r="CD150" s="10">
        <f>求节点($BL$5:$BL$364,BR$5:BR$364,节奏总纲!R149)</f>
        <v>0.125</v>
      </c>
      <c r="CE150" s="10">
        <f>求节点($BL$5:$BL$364,BS$5:BS$364,节奏总纲!S149)</f>
        <v>0.125</v>
      </c>
      <c r="CF150" s="10">
        <f>求节点($BL$5:$BL$364,BT$5:BT$364,节奏总纲!T149)</f>
        <v>0.125</v>
      </c>
      <c r="CG150" s="10">
        <f>求节点($BL$5:$BL$364,BU$5:BU$364,节奏总纲!U149)</f>
        <v>0.125</v>
      </c>
      <c r="CH150" s="10">
        <f>求节点($BL$5:$BL$364,BV$5:BV$364,节奏总纲!V149)</f>
        <v>0.125</v>
      </c>
      <c r="DB150" s="3">
        <v>146</v>
      </c>
      <c r="DC150" s="3">
        <f>'[1]功能-实力'!BF150</f>
        <v>71255676</v>
      </c>
      <c r="DD150" s="3">
        <f>'[1]功能-实力'!BG150</f>
        <v>82873914</v>
      </c>
      <c r="DE150" s="3">
        <f>'[1]功能-实力'!BH150</f>
        <v>90452760</v>
      </c>
      <c r="DF150" s="3">
        <f>'[1]功能-实力'!BI150</f>
        <v>94017564</v>
      </c>
      <c r="DG150" s="3">
        <f>'[1]功能-实力'!BJ150</f>
        <v>96949146</v>
      </c>
    </row>
    <row r="151" spans="2:111" x14ac:dyDescent="0.2">
      <c r="B151" s="3">
        <v>147</v>
      </c>
      <c r="C151" s="3">
        <f>[1]服务器生态!W168</f>
        <v>146.2857782625</v>
      </c>
      <c r="D151" s="3">
        <f>[1]服务器生态!X168</f>
        <v>144.23911689455599</v>
      </c>
      <c r="E151" s="3">
        <f>[1]服务器生态!Y168</f>
        <v>11.774281042944001</v>
      </c>
      <c r="F151" s="3">
        <f>[1]服务器生态!Z168</f>
        <v>2.0947278000000007</v>
      </c>
      <c r="G151" s="3">
        <f>[1]服务器生态!AA168</f>
        <v>0.60609599999999997</v>
      </c>
      <c r="H151" s="3">
        <f>[1]服务器生态!AC168</f>
        <v>0.47962550249999997</v>
      </c>
      <c r="I151" s="3">
        <f>[1]服务器生态!AD168</f>
        <v>0.47291513735919999</v>
      </c>
      <c r="J151" s="3">
        <f>[1]服务器生态!AE168</f>
        <v>3.8604200140800002E-2</v>
      </c>
      <c r="K151" s="3">
        <f>[1]服务器生态!AF168</f>
        <v>6.8679600000000019E-3</v>
      </c>
      <c r="L151" s="3">
        <f>[1]服务器生态!AG168</f>
        <v>1.9871999999999997E-3</v>
      </c>
      <c r="M151" s="3">
        <f>[3]基础信息!M150</f>
        <v>100</v>
      </c>
      <c r="Q151" s="3">
        <v>147</v>
      </c>
      <c r="R151" s="3">
        <f>[4]带兵数!D150</f>
        <v>11431.898196356453</v>
      </c>
      <c r="S151" s="3">
        <f>[4]带兵数!E150</f>
        <v>11467.307935688159</v>
      </c>
      <c r="T151" s="3">
        <f>[4]带兵数!F150</f>
        <v>11506.434798405422</v>
      </c>
      <c r="U151" s="3">
        <f>[4]带兵数!G150</f>
        <v>11547.993015957931</v>
      </c>
      <c r="V151" s="3">
        <f>[4]带兵数!H150</f>
        <v>11593.913679298559</v>
      </c>
      <c r="X151" s="3">
        <v>147</v>
      </c>
      <c r="Y151" s="3">
        <f>求节点(节奏总纲!D$4:D$163,R$5:R$164,$X151)*6</f>
        <v>38357.674471007136</v>
      </c>
      <c r="Z151" s="3">
        <f>求节点(节奏总纲!E$4:E$163,S$5:S$164,$X151)*6</f>
        <v>39515.063980723324</v>
      </c>
      <c r="AA151" s="3">
        <f>求节点(节奏总纲!F$4:F$163,T$5:T$164,$X151)*6</f>
        <v>41025.996850251286</v>
      </c>
      <c r="AB151" s="3">
        <f>求节点(节奏总纲!G$4:G$163,U$5:U$164,$X151)*6</f>
        <v>43215.793135330772</v>
      </c>
      <c r="AC151" s="3">
        <f>求节点(节奏总纲!H$4:H$163,V$5:V$164,$X151)*6</f>
        <v>47144.445427945349</v>
      </c>
      <c r="AG151" s="3">
        <v>147</v>
      </c>
      <c r="AH151" s="3">
        <v>1</v>
      </c>
      <c r="AI151" s="3">
        <f>[4]实力验证!$Z153</f>
        <v>1.6712061738088271</v>
      </c>
      <c r="AJ151" s="3">
        <f>[4]实力验证!$AE153</f>
        <v>2.8973779772763604</v>
      </c>
      <c r="AK151" s="3">
        <f>[4]实力验证!$AJ153</f>
        <v>7.9831232763277242</v>
      </c>
      <c r="AL151" s="3">
        <f>[4]实力验证!$AO153</f>
        <v>26.647784515164396</v>
      </c>
      <c r="AM151" s="3">
        <f t="shared" si="16"/>
        <v>246.75613576730825</v>
      </c>
      <c r="AR151" s="8">
        <v>147</v>
      </c>
      <c r="AS151" s="8">
        <f t="shared" si="4"/>
        <v>310.67175353638828</v>
      </c>
      <c r="AT151" s="8">
        <f t="shared" si="5"/>
        <v>311.16777491502774</v>
      </c>
      <c r="AU151" s="8">
        <f t="shared" si="6"/>
        <v>313.15845749926052</v>
      </c>
      <c r="AV151" s="8">
        <f t="shared" si="7"/>
        <v>313.90143708777055</v>
      </c>
      <c r="AW151" s="8">
        <f t="shared" si="8"/>
        <v>319.53039780163323</v>
      </c>
      <c r="AY151" s="8">
        <v>147</v>
      </c>
      <c r="AZ151" s="8">
        <f t="shared" si="9"/>
        <v>1824.9</v>
      </c>
      <c r="BA151" s="8">
        <f t="shared" si="10"/>
        <v>1829.52</v>
      </c>
      <c r="BB151" s="8">
        <f t="shared" si="11"/>
        <v>1838.76</v>
      </c>
      <c r="BC151" s="8">
        <f t="shared" si="12"/>
        <v>1852.6200000000001</v>
      </c>
      <c r="BD151" s="8">
        <f t="shared" si="13"/>
        <v>1871.1000000000001</v>
      </c>
      <c r="BF151" s="8">
        <v>147</v>
      </c>
      <c r="BG151" s="8">
        <f t="shared" si="14"/>
        <v>0.15064808849528574</v>
      </c>
      <c r="BH151" s="8">
        <f t="shared" si="15"/>
        <v>0.84935191150471423</v>
      </c>
      <c r="BL151" s="8">
        <v>147</v>
      </c>
      <c r="BM151" s="10">
        <f>'[1]功能-战损相关'!H157</f>
        <v>0.17499999999999999</v>
      </c>
      <c r="BN151" s="10">
        <f>'[1]功能-战损相关'!I157</f>
        <v>0.17499999999999999</v>
      </c>
      <c r="BO151" s="10">
        <f>'[1]功能-战损相关'!J157</f>
        <v>0.17499999999999999</v>
      </c>
      <c r="BP151" s="10">
        <f>'[1]功能-战损相关'!K157</f>
        <v>0.17499999999999999</v>
      </c>
      <c r="BQ151" s="10">
        <f>'[1]功能-战损相关'!L157</f>
        <v>0.17499999999999999</v>
      </c>
      <c r="BR151" s="10">
        <f>'[1]功能-战损相关'!M157</f>
        <v>0.125</v>
      </c>
      <c r="BS151" s="10">
        <f>'[1]功能-战损相关'!N157</f>
        <v>0.125</v>
      </c>
      <c r="BT151" s="10">
        <f>'[1]功能-战损相关'!O157</f>
        <v>0.125</v>
      </c>
      <c r="BU151" s="10">
        <f>'[1]功能-战损相关'!P157</f>
        <v>0.125</v>
      </c>
      <c r="BV151" s="10">
        <f>'[1]功能-战损相关'!Q157</f>
        <v>0.125</v>
      </c>
      <c r="BX151" s="8">
        <v>147</v>
      </c>
      <c r="BY151" s="10">
        <f>求节点($BL$5:$BL$364,BM$5:BM$364,节奏总纲!R150)</f>
        <v>0.17499999999999999</v>
      </c>
      <c r="BZ151" s="10">
        <f>求节点($BL$5:$BL$364,BN$5:BN$364,节奏总纲!S150)</f>
        <v>0.17499999999999999</v>
      </c>
      <c r="CA151" s="10">
        <f>求节点($BL$5:$BL$364,BO$5:BO$364,节奏总纲!T150)</f>
        <v>0.17499999999999999</v>
      </c>
      <c r="CB151" s="10">
        <f>求节点($BL$5:$BL$364,BP$5:BP$364,节奏总纲!U150)</f>
        <v>0.17499999999999999</v>
      </c>
      <c r="CC151" s="10">
        <f>求节点($BL$5:$BL$364,BQ$5:BQ$364,节奏总纲!V150)</f>
        <v>0.17499999999999999</v>
      </c>
      <c r="CD151" s="10">
        <f>求节点($BL$5:$BL$364,BR$5:BR$364,节奏总纲!R150)</f>
        <v>0.125</v>
      </c>
      <c r="CE151" s="10">
        <f>求节点($BL$5:$BL$364,BS$5:BS$364,节奏总纲!S150)</f>
        <v>0.125</v>
      </c>
      <c r="CF151" s="10">
        <f>求节点($BL$5:$BL$364,BT$5:BT$364,节奏总纲!T150)</f>
        <v>0.125</v>
      </c>
      <c r="CG151" s="10">
        <f>求节点($BL$5:$BL$364,BU$5:BU$364,节奏总纲!U150)</f>
        <v>0.125</v>
      </c>
      <c r="CH151" s="10">
        <f>求节点($BL$5:$BL$364,BV$5:BV$364,节奏总纲!V150)</f>
        <v>0.125</v>
      </c>
      <c r="DB151" s="3">
        <v>147</v>
      </c>
      <c r="DC151" s="3">
        <f>'[1]功能-实力'!BF151</f>
        <v>72721218</v>
      </c>
      <c r="DD151" s="3">
        <f>'[1]功能-实力'!BG151</f>
        <v>84711690</v>
      </c>
      <c r="DE151" s="3">
        <f>'[1]功能-实力'!BH151</f>
        <v>92186454</v>
      </c>
      <c r="DF151" s="3">
        <f>'[1]功能-实力'!BI151</f>
        <v>95826414</v>
      </c>
      <c r="DG151" s="3">
        <f>'[1]功能-实力'!BJ151</f>
        <v>98668536</v>
      </c>
    </row>
    <row r="152" spans="2:111" x14ac:dyDescent="0.2">
      <c r="B152" s="3">
        <v>148</v>
      </c>
      <c r="C152" s="3">
        <f>[1]服务器生态!W169</f>
        <v>145.48640242499999</v>
      </c>
      <c r="D152" s="3">
        <f>[1]服务器生态!X169</f>
        <v>143.45092499895733</v>
      </c>
      <c r="E152" s="3">
        <f>[1]服务器生态!Y169</f>
        <v>11.709940709375999</v>
      </c>
      <c r="F152" s="3">
        <f>[1]服务器生态!Z169</f>
        <v>2.0832812000000005</v>
      </c>
      <c r="G152" s="3">
        <f>[1]服务器生态!AA169</f>
        <v>0.60278399999999988</v>
      </c>
      <c r="H152" s="3">
        <f>[1]服务器生态!AC169</f>
        <v>0.47962550249999997</v>
      </c>
      <c r="I152" s="3">
        <f>[1]服务器生态!AD169</f>
        <v>0.47291513735919999</v>
      </c>
      <c r="J152" s="3">
        <f>[1]服务器生态!AE169</f>
        <v>3.8604200140800002E-2</v>
      </c>
      <c r="K152" s="3">
        <f>[1]服务器生态!AF169</f>
        <v>6.8679600000000019E-3</v>
      </c>
      <c r="L152" s="3">
        <f>[1]服务器生态!AG169</f>
        <v>1.9871999999999997E-3</v>
      </c>
      <c r="M152" s="3">
        <f>[3]基础信息!M151</f>
        <v>100</v>
      </c>
      <c r="Q152" s="3">
        <v>148</v>
      </c>
      <c r="R152" s="3">
        <f>[4]带兵数!D151</f>
        <v>11497.795714916256</v>
      </c>
      <c r="S152" s="3">
        <f>[4]带兵数!E151</f>
        <v>11535.74702933821</v>
      </c>
      <c r="T152" s="3">
        <f>[4]带兵数!F151</f>
        <v>11573.571172452823</v>
      </c>
      <c r="U152" s="3">
        <f>[4]带兵数!G151</f>
        <v>11615.331010836411</v>
      </c>
      <c r="V152" s="3">
        <f>[4]带兵数!H151</f>
        <v>11660.147051593451</v>
      </c>
      <c r="X152" s="3">
        <v>148</v>
      </c>
      <c r="Y152" s="3">
        <f>求节点(节奏总纲!D$4:D$163,R$5:R$164,$X152)*6</f>
        <v>38396.558682462681</v>
      </c>
      <c r="Z152" s="3">
        <f>求节点(节奏总纲!E$4:E$163,S$5:S$164,$X152)*6</f>
        <v>39552.431091311955</v>
      </c>
      <c r="AA152" s="3">
        <f>求节点(节奏总纲!F$4:F$163,T$5:T$164,$X152)*6</f>
        <v>41063.0661649514</v>
      </c>
      <c r="AB152" s="3">
        <f>求节点(节奏总纲!G$4:G$163,U$5:U$164,$X152)*6</f>
        <v>43256.627254767824</v>
      </c>
      <c r="AC152" s="3">
        <f>求节点(节奏总纲!H$4:H$163,V$5:V$164,$X152)*6</f>
        <v>47184.875069222442</v>
      </c>
      <c r="AG152" s="3">
        <v>148</v>
      </c>
      <c r="AH152" s="3">
        <v>1</v>
      </c>
      <c r="AI152" s="3">
        <f>[4]实力验证!$Z154</f>
        <v>1.6709944002629489</v>
      </c>
      <c r="AJ152" s="3">
        <f>[4]实力验证!$AE154</f>
        <v>2.8959444930272999</v>
      </c>
      <c r="AK152" s="3">
        <f>[4]实力验证!$AJ154</f>
        <v>8.0007904443925408</v>
      </c>
      <c r="AL152" s="3">
        <f>[4]实力验证!$AO154</f>
        <v>26.600125225231061</v>
      </c>
      <c r="AM152" s="3">
        <f t="shared" si="16"/>
        <v>246.7295252305087</v>
      </c>
      <c r="AR152" s="8">
        <v>148</v>
      </c>
      <c r="AS152" s="8">
        <f t="shared" si="4"/>
        <v>310.67175353638828</v>
      </c>
      <c r="AT152" s="8">
        <f t="shared" si="5"/>
        <v>311.16777491502774</v>
      </c>
      <c r="AU152" s="8">
        <f t="shared" si="6"/>
        <v>313.15845749926052</v>
      </c>
      <c r="AV152" s="8">
        <f t="shared" si="7"/>
        <v>313.90143708777055</v>
      </c>
      <c r="AW152" s="8">
        <f t="shared" si="8"/>
        <v>319.53039780163323</v>
      </c>
      <c r="AY152" s="8">
        <v>148</v>
      </c>
      <c r="AZ152" s="8">
        <f t="shared" si="9"/>
        <v>1824.9</v>
      </c>
      <c r="BA152" s="8">
        <f t="shared" si="10"/>
        <v>1829.52</v>
      </c>
      <c r="BB152" s="8">
        <f t="shared" si="11"/>
        <v>1838.76</v>
      </c>
      <c r="BC152" s="8">
        <f t="shared" si="12"/>
        <v>1852.6200000000001</v>
      </c>
      <c r="BD152" s="8">
        <f t="shared" si="13"/>
        <v>1871.1000000000001</v>
      </c>
      <c r="BF152" s="8">
        <v>148</v>
      </c>
      <c r="BG152" s="8">
        <f t="shared" si="14"/>
        <v>0.15064808849528574</v>
      </c>
      <c r="BH152" s="8">
        <f t="shared" si="15"/>
        <v>0.84935191150471423</v>
      </c>
      <c r="BL152" s="8">
        <v>148</v>
      </c>
      <c r="BM152" s="10">
        <f>'[1]功能-战损相关'!H158</f>
        <v>0.17499999999999999</v>
      </c>
      <c r="BN152" s="10">
        <f>'[1]功能-战损相关'!I158</f>
        <v>0.17499999999999999</v>
      </c>
      <c r="BO152" s="10">
        <f>'[1]功能-战损相关'!J158</f>
        <v>0.17499999999999999</v>
      </c>
      <c r="BP152" s="10">
        <f>'[1]功能-战损相关'!K158</f>
        <v>0.17499999999999999</v>
      </c>
      <c r="BQ152" s="10">
        <f>'[1]功能-战损相关'!L158</f>
        <v>0.17499999999999999</v>
      </c>
      <c r="BR152" s="10">
        <f>'[1]功能-战损相关'!M158</f>
        <v>0.125</v>
      </c>
      <c r="BS152" s="10">
        <f>'[1]功能-战损相关'!N158</f>
        <v>0.125</v>
      </c>
      <c r="BT152" s="10">
        <f>'[1]功能-战损相关'!O158</f>
        <v>0.125</v>
      </c>
      <c r="BU152" s="10">
        <f>'[1]功能-战损相关'!P158</f>
        <v>0.125</v>
      </c>
      <c r="BV152" s="10">
        <f>'[1]功能-战损相关'!Q158</f>
        <v>0.125</v>
      </c>
      <c r="BX152" s="8">
        <v>148</v>
      </c>
      <c r="BY152" s="10">
        <f>求节点($BL$5:$BL$364,BM$5:BM$364,节奏总纲!R151)</f>
        <v>0.17499999999999999</v>
      </c>
      <c r="BZ152" s="10">
        <f>求节点($BL$5:$BL$364,BN$5:BN$364,节奏总纲!S151)</f>
        <v>0.17499999999999999</v>
      </c>
      <c r="CA152" s="10">
        <f>求节点($BL$5:$BL$364,BO$5:BO$364,节奏总纲!T151)</f>
        <v>0.17499999999999999</v>
      </c>
      <c r="CB152" s="10">
        <f>求节点($BL$5:$BL$364,BP$5:BP$364,节奏总纲!U151)</f>
        <v>0.17499999999999999</v>
      </c>
      <c r="CC152" s="10">
        <f>求节点($BL$5:$BL$364,BQ$5:BQ$364,节奏总纲!V151)</f>
        <v>0.17499999999999999</v>
      </c>
      <c r="CD152" s="10">
        <f>求节点($BL$5:$BL$364,BR$5:BR$364,节奏总纲!R151)</f>
        <v>0.125</v>
      </c>
      <c r="CE152" s="10">
        <f>求节点($BL$5:$BL$364,BS$5:BS$364,节奏总纲!S151)</f>
        <v>0.125</v>
      </c>
      <c r="CF152" s="10">
        <f>求节点($BL$5:$BL$364,BT$5:BT$364,节奏总纲!T151)</f>
        <v>0.125</v>
      </c>
      <c r="CG152" s="10">
        <f>求节点($BL$5:$BL$364,BU$5:BU$364,节奏总纲!U151)</f>
        <v>0.125</v>
      </c>
      <c r="CH152" s="10">
        <f>求节点($BL$5:$BL$364,BV$5:BV$364,节奏总纲!V151)</f>
        <v>0.125</v>
      </c>
      <c r="DB152" s="3">
        <v>148</v>
      </c>
      <c r="DC152" s="3">
        <f>'[1]功能-实力'!BF152</f>
        <v>74195586</v>
      </c>
      <c r="DD152" s="3">
        <f>'[1]功能-实力'!BG152</f>
        <v>86611704</v>
      </c>
      <c r="DE152" s="3">
        <f>'[1]功能-实力'!BH152</f>
        <v>94073736</v>
      </c>
      <c r="DF152" s="3">
        <f>'[1]功能-实力'!BI152</f>
        <v>97803054</v>
      </c>
      <c r="DG152" s="3">
        <f>'[1]功能-实力'!BJ152</f>
        <v>100417656</v>
      </c>
    </row>
    <row r="153" spans="2:111" x14ac:dyDescent="0.2">
      <c r="B153" s="3">
        <v>149</v>
      </c>
      <c r="C153" s="3">
        <f>[1]服务器生态!W170</f>
        <v>144.68702658749999</v>
      </c>
      <c r="D153" s="3">
        <f>[1]服务器生态!X170</f>
        <v>142.66273310335865</v>
      </c>
      <c r="E153" s="3">
        <f>[1]服务器生态!Y170</f>
        <v>11.645600375808</v>
      </c>
      <c r="F153" s="3">
        <f>[1]服务器生态!Z170</f>
        <v>2.0718346000000003</v>
      </c>
      <c r="G153" s="3">
        <f>[1]服务器生态!AA170</f>
        <v>0.59947199999999989</v>
      </c>
      <c r="H153" s="3">
        <f>[1]服务器生态!AC170</f>
        <v>0.47962550249999997</v>
      </c>
      <c r="I153" s="3">
        <f>[1]服务器生态!AD170</f>
        <v>0.47291513735919999</v>
      </c>
      <c r="J153" s="3">
        <f>[1]服务器生态!AE170</f>
        <v>3.8604200140800002E-2</v>
      </c>
      <c r="K153" s="3">
        <f>[1]服务器生态!AF170</f>
        <v>6.8679600000000019E-3</v>
      </c>
      <c r="L153" s="3">
        <f>[1]服务器生态!AG170</f>
        <v>1.9871999999999997E-3</v>
      </c>
      <c r="M153" s="3">
        <f>[3]基础信息!M152</f>
        <v>100</v>
      </c>
      <c r="Q153" s="3">
        <v>149</v>
      </c>
      <c r="R153" s="3">
        <f>[4]带兵数!D152</f>
        <v>11566.98745730492</v>
      </c>
      <c r="S153" s="3">
        <f>[4]带兵数!E152</f>
        <v>11602.727148234306</v>
      </c>
      <c r="T153" s="3">
        <f>[4]带兵数!F152</f>
        <v>11641.008196465773</v>
      </c>
      <c r="U153" s="3">
        <f>[4]带兵数!G152</f>
        <v>11682.726594348153</v>
      </c>
      <c r="V153" s="3">
        <f>[4]带兵数!H152</f>
        <v>11724.403494056831</v>
      </c>
      <c r="X153" s="3">
        <v>149</v>
      </c>
      <c r="Y153" s="3">
        <f>求节点(节奏总纲!D$4:D$163,R$5:R$164,$X153)*6</f>
        <v>38435.442893918225</v>
      </c>
      <c r="Z153" s="3">
        <f>求节点(节奏总纲!E$4:E$163,S$5:S$164,$X153)*6</f>
        <v>39589.798201900587</v>
      </c>
      <c r="AA153" s="3">
        <f>求节点(节奏总纲!F$4:F$163,T$5:T$164,$X153)*6</f>
        <v>41100.135479651515</v>
      </c>
      <c r="AB153" s="3">
        <f>求节点(节奏总纲!G$4:G$163,U$5:U$164,$X153)*6</f>
        <v>43297.461374204882</v>
      </c>
      <c r="AC153" s="3">
        <f>求节点(节奏总纲!H$4:H$163,V$5:V$164,$X153)*6</f>
        <v>47224.90539665593</v>
      </c>
      <c r="AG153" s="3">
        <v>149</v>
      </c>
      <c r="AH153" s="3">
        <v>1</v>
      </c>
      <c r="AI153" s="3">
        <f>[4]实力验证!$Z155</f>
        <v>1.6707872894737179</v>
      </c>
      <c r="AJ153" s="3">
        <f>[4]实力验证!$AE155</f>
        <v>2.894542570738365</v>
      </c>
      <c r="AK153" s="3">
        <f>[4]实力验证!$AJ155</f>
        <v>8.018068622864778</v>
      </c>
      <c r="AL153" s="3">
        <f>[4]实力验证!$AO155</f>
        <v>26.564231303686174</v>
      </c>
      <c r="AM153" s="3">
        <f t="shared" si="16"/>
        <v>246.71414803539042</v>
      </c>
      <c r="AR153" s="8">
        <v>149</v>
      </c>
      <c r="AS153" s="8">
        <f t="shared" si="4"/>
        <v>310.67175353638828</v>
      </c>
      <c r="AT153" s="8">
        <f t="shared" si="5"/>
        <v>311.16777491502774</v>
      </c>
      <c r="AU153" s="8">
        <f t="shared" si="6"/>
        <v>313.15845749926052</v>
      </c>
      <c r="AV153" s="8">
        <f t="shared" si="7"/>
        <v>313.90143708777055</v>
      </c>
      <c r="AW153" s="8">
        <f t="shared" si="8"/>
        <v>319.53039780163323</v>
      </c>
      <c r="AY153" s="8">
        <v>149</v>
      </c>
      <c r="AZ153" s="8">
        <f t="shared" si="9"/>
        <v>1824.9</v>
      </c>
      <c r="BA153" s="8">
        <f t="shared" si="10"/>
        <v>1829.52</v>
      </c>
      <c r="BB153" s="8">
        <f t="shared" si="11"/>
        <v>1838.76</v>
      </c>
      <c r="BC153" s="8">
        <f t="shared" si="12"/>
        <v>1852.6200000000001</v>
      </c>
      <c r="BD153" s="8">
        <f t="shared" si="13"/>
        <v>1871.1000000000001</v>
      </c>
      <c r="BF153" s="8">
        <v>149</v>
      </c>
      <c r="BG153" s="8">
        <f t="shared" si="14"/>
        <v>0.15064808849528574</v>
      </c>
      <c r="BH153" s="8">
        <f t="shared" si="15"/>
        <v>0.84935191150471423</v>
      </c>
      <c r="BL153" s="8">
        <v>149</v>
      </c>
      <c r="BM153" s="10">
        <f>'[1]功能-战损相关'!H159</f>
        <v>0.17499999999999999</v>
      </c>
      <c r="BN153" s="10">
        <f>'[1]功能-战损相关'!I159</f>
        <v>0.17499999999999999</v>
      </c>
      <c r="BO153" s="10">
        <f>'[1]功能-战损相关'!J159</f>
        <v>0.17499999999999999</v>
      </c>
      <c r="BP153" s="10">
        <f>'[1]功能-战损相关'!K159</f>
        <v>0.17499999999999999</v>
      </c>
      <c r="BQ153" s="10">
        <f>'[1]功能-战损相关'!L159</f>
        <v>0.17499999999999999</v>
      </c>
      <c r="BR153" s="10">
        <f>'[1]功能-战损相关'!M159</f>
        <v>0.125</v>
      </c>
      <c r="BS153" s="10">
        <f>'[1]功能-战损相关'!N159</f>
        <v>0.125</v>
      </c>
      <c r="BT153" s="10">
        <f>'[1]功能-战损相关'!O159</f>
        <v>0.125</v>
      </c>
      <c r="BU153" s="10">
        <f>'[1]功能-战损相关'!P159</f>
        <v>0.125</v>
      </c>
      <c r="BV153" s="10">
        <f>'[1]功能-战损相关'!Q159</f>
        <v>0.125</v>
      </c>
      <c r="BX153" s="8">
        <v>149</v>
      </c>
      <c r="BY153" s="10">
        <f>求节点($BL$5:$BL$364,BM$5:BM$364,节奏总纲!R152)</f>
        <v>0.17499999999999999</v>
      </c>
      <c r="BZ153" s="10">
        <f>求节点($BL$5:$BL$364,BN$5:BN$364,节奏总纲!S152)</f>
        <v>0.17499999999999999</v>
      </c>
      <c r="CA153" s="10">
        <f>求节点($BL$5:$BL$364,BO$5:BO$364,节奏总纲!T152)</f>
        <v>0.17499999999999999</v>
      </c>
      <c r="CB153" s="10">
        <f>求节点($BL$5:$BL$364,BP$5:BP$364,节奏总纲!U152)</f>
        <v>0.17499999999999999</v>
      </c>
      <c r="CC153" s="10">
        <f>求节点($BL$5:$BL$364,BQ$5:BQ$364,节奏总纲!V152)</f>
        <v>0.17499999999999999</v>
      </c>
      <c r="CD153" s="10">
        <f>求节点($BL$5:$BL$364,BR$5:BR$364,节奏总纲!R152)</f>
        <v>0.125</v>
      </c>
      <c r="CE153" s="10">
        <f>求节点($BL$5:$BL$364,BS$5:BS$364,节奏总纲!S152)</f>
        <v>0.125</v>
      </c>
      <c r="CF153" s="10">
        <f>求节点($BL$5:$BL$364,BT$5:BT$364,节奏总纲!T152)</f>
        <v>0.125</v>
      </c>
      <c r="CG153" s="10">
        <f>求节点($BL$5:$BL$364,BU$5:BU$364,节奏总纲!U152)</f>
        <v>0.125</v>
      </c>
      <c r="CH153" s="10">
        <f>求节点($BL$5:$BL$364,BV$5:BV$364,节奏总纲!V152)</f>
        <v>0.125</v>
      </c>
      <c r="DB153" s="3">
        <v>149</v>
      </c>
      <c r="DC153" s="3">
        <f>'[1]功能-实力'!BF153</f>
        <v>75713502</v>
      </c>
      <c r="DD153" s="3">
        <f>'[1]功能-实力'!BG153</f>
        <v>88665162</v>
      </c>
      <c r="DE153" s="3">
        <f>'[1]功能-实力'!BH153</f>
        <v>96084738</v>
      </c>
      <c r="DF153" s="3">
        <f>'[1]功能-实力'!BI153</f>
        <v>99811896</v>
      </c>
      <c r="DG153" s="3">
        <f>'[1]功能-实力'!BJ153</f>
        <v>102238158</v>
      </c>
    </row>
    <row r="154" spans="2:111" x14ac:dyDescent="0.2">
      <c r="B154" s="3">
        <v>150</v>
      </c>
      <c r="C154" s="3">
        <f>[1]服务器生态!W171</f>
        <v>143.88765074999998</v>
      </c>
      <c r="D154" s="3">
        <f>[1]服务器生态!X171</f>
        <v>141.87454120775999</v>
      </c>
      <c r="E154" s="3">
        <f>[1]服务器生态!Y171</f>
        <v>11.58126004224</v>
      </c>
      <c r="F154" s="3">
        <f>[1]服务器生态!Z171</f>
        <v>2.0603880000000006</v>
      </c>
      <c r="G154" s="3">
        <f>[1]服务器生态!AA171</f>
        <v>0.59615999999999991</v>
      </c>
      <c r="H154" s="3">
        <f>[1]服务器生态!AC171</f>
        <v>0.47962550249999997</v>
      </c>
      <c r="I154" s="3">
        <f>[1]服务器生态!AD171</f>
        <v>0.47291513735919999</v>
      </c>
      <c r="J154" s="3">
        <f>[1]服务器生态!AE171</f>
        <v>3.8604200140800002E-2</v>
      </c>
      <c r="K154" s="3">
        <f>[1]服务器生态!AF171</f>
        <v>6.8679600000000019E-3</v>
      </c>
      <c r="L154" s="3">
        <f>[1]服务器生态!AG171</f>
        <v>1.9871999999999997E-3</v>
      </c>
      <c r="M154" s="3">
        <f>[3]基础信息!M153</f>
        <v>100</v>
      </c>
      <c r="Q154" s="3">
        <v>150</v>
      </c>
      <c r="R154" s="3">
        <f>[4]带兵数!D153</f>
        <v>11624.742579711263</v>
      </c>
      <c r="S154" s="3">
        <f>[4]带兵数!E153</f>
        <v>11664.058947922429</v>
      </c>
      <c r="T154" s="3">
        <f>[4]带兵数!F153</f>
        <v>11708.151587460217</v>
      </c>
      <c r="U154" s="3">
        <f>[4]带兵数!G153</f>
        <v>11748.840204438227</v>
      </c>
      <c r="V154" s="3">
        <f>[4]带兵数!H153</f>
        <v>11792.448639298313</v>
      </c>
      <c r="X154" s="3">
        <v>150</v>
      </c>
      <c r="Y154" s="3">
        <f>求节点(节奏总纲!D$4:D$163,R$5:R$164,$X154)*6</f>
        <v>38474.32710537377</v>
      </c>
      <c r="Z154" s="3">
        <f>求节点(节奏总纲!E$4:E$163,S$5:S$164,$X154)*6</f>
        <v>39627.165312489218</v>
      </c>
      <c r="AA154" s="3">
        <f>求节点(节奏总纲!F$4:F$163,T$5:T$164,$X154)*6</f>
        <v>41137.20479435163</v>
      </c>
      <c r="AB154" s="3">
        <f>求节点(节奏总纲!G$4:G$163,U$5:U$164,$X154)*6</f>
        <v>43338.295493641934</v>
      </c>
      <c r="AC154" s="3">
        <f>求节点(节奏总纲!H$4:H$163,V$5:V$164,$X154)*6</f>
        <v>47264.935724089417</v>
      </c>
      <c r="AG154" s="3">
        <v>150</v>
      </c>
      <c r="AH154" s="3">
        <v>1</v>
      </c>
      <c r="AI154" s="3">
        <f>[4]实力验证!$Z156</f>
        <v>1.6705846891235285</v>
      </c>
      <c r="AJ154" s="3">
        <f>[4]实力验证!$AE156</f>
        <v>2.893171179379515</v>
      </c>
      <c r="AK154" s="3">
        <f>[4]实力验证!$AJ156</f>
        <v>8.0349705188118818</v>
      </c>
      <c r="AL154" s="3">
        <f>[4]实力验证!$AO156</f>
        <v>26.529119076546024</v>
      </c>
      <c r="AM154" s="3">
        <f t="shared" si="16"/>
        <v>246.69910572336275</v>
      </c>
      <c r="AR154" s="8">
        <v>150</v>
      </c>
      <c r="AS154" s="8">
        <f t="shared" si="4"/>
        <v>310.67175353638828</v>
      </c>
      <c r="AT154" s="8">
        <f t="shared" si="5"/>
        <v>311.16777491502774</v>
      </c>
      <c r="AU154" s="8">
        <f t="shared" si="6"/>
        <v>313.15845749926052</v>
      </c>
      <c r="AV154" s="8">
        <f t="shared" si="7"/>
        <v>313.90143708777055</v>
      </c>
      <c r="AW154" s="8">
        <f t="shared" si="8"/>
        <v>319.53039780163323</v>
      </c>
      <c r="AY154" s="8">
        <v>150</v>
      </c>
      <c r="AZ154" s="8">
        <f t="shared" si="9"/>
        <v>1824.9</v>
      </c>
      <c r="BA154" s="8">
        <f t="shared" si="10"/>
        <v>1829.52</v>
      </c>
      <c r="BB154" s="8">
        <f t="shared" si="11"/>
        <v>1838.76</v>
      </c>
      <c r="BC154" s="8">
        <f t="shared" si="12"/>
        <v>1852.6200000000001</v>
      </c>
      <c r="BD154" s="8">
        <f t="shared" si="13"/>
        <v>1871.1000000000001</v>
      </c>
      <c r="BF154" s="8">
        <v>150</v>
      </c>
      <c r="BG154" s="8">
        <f t="shared" si="14"/>
        <v>0.15064808849528574</v>
      </c>
      <c r="BH154" s="8">
        <f t="shared" si="15"/>
        <v>0.84935191150471423</v>
      </c>
      <c r="BL154" s="8">
        <v>150</v>
      </c>
      <c r="BM154" s="10">
        <f>'[1]功能-战损相关'!H160</f>
        <v>0.17499999999999999</v>
      </c>
      <c r="BN154" s="10">
        <f>'[1]功能-战损相关'!I160</f>
        <v>0.17499999999999999</v>
      </c>
      <c r="BO154" s="10">
        <f>'[1]功能-战损相关'!J160</f>
        <v>0.17499999999999999</v>
      </c>
      <c r="BP154" s="10">
        <f>'[1]功能-战损相关'!K160</f>
        <v>0.17499999999999999</v>
      </c>
      <c r="BQ154" s="10">
        <f>'[1]功能-战损相关'!L160</f>
        <v>0.17499999999999999</v>
      </c>
      <c r="BR154" s="10">
        <f>'[1]功能-战损相关'!M160</f>
        <v>0.125</v>
      </c>
      <c r="BS154" s="10">
        <f>'[1]功能-战损相关'!N160</f>
        <v>0.125</v>
      </c>
      <c r="BT154" s="10">
        <f>'[1]功能-战损相关'!O160</f>
        <v>0.125</v>
      </c>
      <c r="BU154" s="10">
        <f>'[1]功能-战损相关'!P160</f>
        <v>0.125</v>
      </c>
      <c r="BV154" s="10">
        <f>'[1]功能-战损相关'!Q160</f>
        <v>0.125</v>
      </c>
      <c r="BX154" s="8">
        <v>150</v>
      </c>
      <c r="BY154" s="10">
        <f>求节点($BL$5:$BL$364,BM$5:BM$364,节奏总纲!R153)</f>
        <v>0.17499999999999999</v>
      </c>
      <c r="BZ154" s="10">
        <f>求节点($BL$5:$BL$364,BN$5:BN$364,节奏总纲!S153)</f>
        <v>0.17499999999999999</v>
      </c>
      <c r="CA154" s="10">
        <f>求节点($BL$5:$BL$364,BO$5:BO$364,节奏总纲!T153)</f>
        <v>0.17499999999999999</v>
      </c>
      <c r="CB154" s="10">
        <f>求节点($BL$5:$BL$364,BP$5:BP$364,节奏总纲!U153)</f>
        <v>0.17499999999999999</v>
      </c>
      <c r="CC154" s="10">
        <f>求节点($BL$5:$BL$364,BQ$5:BQ$364,节奏总纲!V153)</f>
        <v>0.17499999999999999</v>
      </c>
      <c r="CD154" s="10">
        <f>求节点($BL$5:$BL$364,BR$5:BR$364,节奏总纲!R153)</f>
        <v>0.125</v>
      </c>
      <c r="CE154" s="10">
        <f>求节点($BL$5:$BL$364,BS$5:BS$364,节奏总纲!S153)</f>
        <v>0.125</v>
      </c>
      <c r="CF154" s="10">
        <f>求节点($BL$5:$BL$364,BT$5:BT$364,节奏总纲!T153)</f>
        <v>0.125</v>
      </c>
      <c r="CG154" s="10">
        <f>求节点($BL$5:$BL$364,BU$5:BU$364,节奏总纲!U153)</f>
        <v>0.125</v>
      </c>
      <c r="CH154" s="10">
        <f>求节点($BL$5:$BL$364,BV$5:BV$364,节奏总纲!V153)</f>
        <v>0.125</v>
      </c>
      <c r="DB154" s="3">
        <v>150</v>
      </c>
      <c r="DC154" s="3">
        <f>'[1]功能-实力'!BF154</f>
        <v>77396742</v>
      </c>
      <c r="DD154" s="3">
        <f>'[1]功能-实力'!BG154</f>
        <v>90754704</v>
      </c>
      <c r="DE154" s="3">
        <f>'[1]功能-实力'!BH154</f>
        <v>98128170</v>
      </c>
      <c r="DF154" s="3">
        <f>'[1]功能-实力'!BI154</f>
        <v>101911296</v>
      </c>
      <c r="DG154" s="3">
        <f>'[1]功能-实力'!BJ154</f>
        <v>104341458</v>
      </c>
    </row>
    <row r="155" spans="2:111" x14ac:dyDescent="0.2">
      <c r="B155" s="3">
        <v>151</v>
      </c>
      <c r="C155" s="3">
        <f>[1]服务器生态!W172</f>
        <v>143.048306120625</v>
      </c>
      <c r="D155" s="3">
        <f>[1]服务器生态!X172</f>
        <v>141.04693971738141</v>
      </c>
      <c r="E155" s="3">
        <f>[1]服务器生态!Y172</f>
        <v>11.513702691993601</v>
      </c>
      <c r="F155" s="3">
        <f>[1]服务器生态!Z172</f>
        <v>2.0483690700000006</v>
      </c>
      <c r="G155" s="3">
        <f>[1]服务器生态!AA172</f>
        <v>0.59268239999999994</v>
      </c>
      <c r="H155" s="3">
        <f>[1]服务器生态!AC172</f>
        <v>0.47962550249999997</v>
      </c>
      <c r="I155" s="3">
        <f>[1]服务器生态!AD172</f>
        <v>0.47291513735919999</v>
      </c>
      <c r="J155" s="3">
        <f>[1]服务器生态!AE172</f>
        <v>3.8604200140800002E-2</v>
      </c>
      <c r="K155" s="3">
        <f>[1]服务器生态!AF172</f>
        <v>6.8679600000000019E-3</v>
      </c>
      <c r="L155" s="3">
        <f>[1]服务器生态!AG172</f>
        <v>1.9871999999999997E-3</v>
      </c>
      <c r="M155" s="3">
        <f>[3]基础信息!M154</f>
        <v>100</v>
      </c>
      <c r="Q155" s="3">
        <v>151</v>
      </c>
      <c r="R155" s="3">
        <f>[4]带兵数!D154</f>
        <v>11676.328822995258</v>
      </c>
      <c r="S155" s="3">
        <f>[4]带兵数!E154</f>
        <v>11713.827000093619</v>
      </c>
      <c r="T155" s="3">
        <f>[4]带兵数!F154</f>
        <v>11758.457867652043</v>
      </c>
      <c r="U155" s="3">
        <f>[4]带兵数!G154</f>
        <v>11804.511526652987</v>
      </c>
      <c r="V155" s="3">
        <f>[4]带兵数!H154</f>
        <v>11858.396875073729</v>
      </c>
      <c r="X155" s="3">
        <v>151</v>
      </c>
      <c r="Y155" s="3">
        <f>求节点(节奏总纲!D$4:D$163,R$5:R$164,$X155)*6</f>
        <v>38513.211316829314</v>
      </c>
      <c r="Z155" s="3">
        <f>求节点(节奏总纲!E$4:E$163,S$5:S$164,$X155)*6</f>
        <v>39664.53242307785</v>
      </c>
      <c r="AA155" s="3">
        <f>求节点(节奏总纲!F$4:F$163,T$5:T$164,$X155)*6</f>
        <v>41174.274109051745</v>
      </c>
      <c r="AB155" s="3">
        <f>求节点(节奏总纲!G$4:G$163,U$5:U$164,$X155)*6</f>
        <v>43378.258911692559</v>
      </c>
      <c r="AC155" s="3">
        <f>求节点(节奏总纲!H$4:H$163,V$5:V$164,$X155)*6</f>
        <v>47304.966051522904</v>
      </c>
      <c r="AG155" s="3">
        <v>151</v>
      </c>
      <c r="AH155" s="3">
        <v>1</v>
      </c>
      <c r="AI155" s="3">
        <f>[4]实力验证!$Z157</f>
        <v>1.67038645345763</v>
      </c>
      <c r="AJ155" s="3">
        <f>[4]实力验证!$AE157</f>
        <v>2.8918293323443285</v>
      </c>
      <c r="AK155" s="3">
        <f>[4]实力验证!$AJ157</f>
        <v>8.0511463582383413</v>
      </c>
      <c r="AL155" s="3">
        <f>[4]实力验证!$AO157</f>
        <v>26.494763283370897</v>
      </c>
      <c r="AM155" s="3">
        <f t="shared" si="16"/>
        <v>246.68314460008534</v>
      </c>
      <c r="AR155" s="8">
        <v>151</v>
      </c>
      <c r="AS155" s="8">
        <f t="shared" si="4"/>
        <v>310.67175353638828</v>
      </c>
      <c r="AT155" s="8">
        <f t="shared" si="5"/>
        <v>311.16777491502774</v>
      </c>
      <c r="AU155" s="8">
        <f t="shared" si="6"/>
        <v>313.15845749926052</v>
      </c>
      <c r="AV155" s="8">
        <f t="shared" si="7"/>
        <v>313.90143708777055</v>
      </c>
      <c r="AW155" s="8">
        <f t="shared" si="8"/>
        <v>319.53039780163323</v>
      </c>
      <c r="AY155" s="8">
        <v>151</v>
      </c>
      <c r="AZ155" s="8">
        <f t="shared" si="9"/>
        <v>1824.9</v>
      </c>
      <c r="BA155" s="8">
        <f t="shared" si="10"/>
        <v>1829.52</v>
      </c>
      <c r="BB155" s="8">
        <f t="shared" si="11"/>
        <v>1838.76</v>
      </c>
      <c r="BC155" s="8">
        <f t="shared" si="12"/>
        <v>1852.6200000000001</v>
      </c>
      <c r="BD155" s="8">
        <f t="shared" si="13"/>
        <v>1871.1000000000001</v>
      </c>
      <c r="BF155" s="8">
        <v>151</v>
      </c>
      <c r="BG155" s="8">
        <f t="shared" si="14"/>
        <v>0.15064808849528574</v>
      </c>
      <c r="BH155" s="8">
        <f t="shared" si="15"/>
        <v>0.84935191150471423</v>
      </c>
      <c r="BL155" s="8">
        <v>151</v>
      </c>
      <c r="BM155" s="10">
        <f>'[1]功能-战损相关'!H161</f>
        <v>0.17499999999999999</v>
      </c>
      <c r="BN155" s="10">
        <f>'[1]功能-战损相关'!I161</f>
        <v>0.17499999999999999</v>
      </c>
      <c r="BO155" s="10">
        <f>'[1]功能-战损相关'!J161</f>
        <v>0.17499999999999999</v>
      </c>
      <c r="BP155" s="10">
        <f>'[1]功能-战损相关'!K161</f>
        <v>0.17499999999999999</v>
      </c>
      <c r="BQ155" s="10">
        <f>'[1]功能-战损相关'!L161</f>
        <v>0.17499999999999999</v>
      </c>
      <c r="BR155" s="10">
        <f>'[1]功能-战损相关'!M161</f>
        <v>0.125</v>
      </c>
      <c r="BS155" s="10">
        <f>'[1]功能-战损相关'!N161</f>
        <v>0.125</v>
      </c>
      <c r="BT155" s="10">
        <f>'[1]功能-战损相关'!O161</f>
        <v>0.125</v>
      </c>
      <c r="BU155" s="10">
        <f>'[1]功能-战损相关'!P161</f>
        <v>0.125</v>
      </c>
      <c r="BV155" s="10">
        <f>'[1]功能-战损相关'!Q161</f>
        <v>0.125</v>
      </c>
      <c r="BX155" s="8">
        <v>151</v>
      </c>
      <c r="BY155" s="10">
        <f>求节点($BL$5:$BL$364,BM$5:BM$364,节奏总纲!R154)</f>
        <v>0.17499999999999999</v>
      </c>
      <c r="BZ155" s="10">
        <f>求节点($BL$5:$BL$364,BN$5:BN$364,节奏总纲!S154)</f>
        <v>0.17499999999999999</v>
      </c>
      <c r="CA155" s="10">
        <f>求节点($BL$5:$BL$364,BO$5:BO$364,节奏总纲!T154)</f>
        <v>0.17499999999999999</v>
      </c>
      <c r="CB155" s="10">
        <f>求节点($BL$5:$BL$364,BP$5:BP$364,节奏总纲!U154)</f>
        <v>0.17499999999999999</v>
      </c>
      <c r="CC155" s="10">
        <f>求节点($BL$5:$BL$364,BQ$5:BQ$364,节奏总纲!V154)</f>
        <v>0.17499999999999999</v>
      </c>
      <c r="CD155" s="10">
        <f>求节点($BL$5:$BL$364,BR$5:BR$364,节奏总纲!R154)</f>
        <v>0.125</v>
      </c>
      <c r="CE155" s="10">
        <f>求节点($BL$5:$BL$364,BS$5:BS$364,节奏总纲!S154)</f>
        <v>0.125</v>
      </c>
      <c r="CF155" s="10">
        <f>求节点($BL$5:$BL$364,BT$5:BT$364,节奏总纲!T154)</f>
        <v>0.125</v>
      </c>
      <c r="CG155" s="10">
        <f>求节点($BL$5:$BL$364,BU$5:BU$364,节奏总纲!U154)</f>
        <v>0.125</v>
      </c>
      <c r="CH155" s="10">
        <f>求节点($BL$5:$BL$364,BV$5:BV$364,节奏总纲!V154)</f>
        <v>0.125</v>
      </c>
      <c r="DB155" s="3">
        <v>151</v>
      </c>
      <c r="DC155" s="3">
        <f>'[1]功能-实力'!BF155</f>
        <v>79095690</v>
      </c>
      <c r="DD155" s="3">
        <f>'[1]功能-实力'!BG155</f>
        <v>92617986</v>
      </c>
      <c r="DE155" s="3">
        <f>'[1]功能-实力'!BH155</f>
        <v>100036746</v>
      </c>
      <c r="DF155" s="3">
        <f>'[1]功能-实力'!BI155</f>
        <v>104115480</v>
      </c>
      <c r="DG155" s="3">
        <f>'[1]功能-实力'!BJ155</f>
        <v>106442646</v>
      </c>
    </row>
    <row r="156" spans="2:111" x14ac:dyDescent="0.2">
      <c r="B156" s="3">
        <v>152</v>
      </c>
      <c r="C156" s="3">
        <f>[1]服务器生态!W173</f>
        <v>142.20896149124999</v>
      </c>
      <c r="D156" s="3">
        <f>[1]服务器生态!X173</f>
        <v>140.21933822700279</v>
      </c>
      <c r="E156" s="3">
        <f>[1]服务器生态!Y173</f>
        <v>11.446145341747201</v>
      </c>
      <c r="F156" s="3">
        <f>[1]服务器生态!Z173</f>
        <v>2.0363501400000006</v>
      </c>
      <c r="G156" s="3">
        <f>[1]服务器生态!AA173</f>
        <v>0.58920479999999997</v>
      </c>
      <c r="H156" s="3">
        <f>[1]服务器生态!AC173</f>
        <v>0.47962550249999997</v>
      </c>
      <c r="I156" s="3">
        <f>[1]服务器生态!AD173</f>
        <v>0.47291513735919999</v>
      </c>
      <c r="J156" s="3">
        <f>[1]服务器生态!AE173</f>
        <v>3.8604200140800002E-2</v>
      </c>
      <c r="K156" s="3">
        <f>[1]服务器生态!AF173</f>
        <v>6.8679600000000019E-3</v>
      </c>
      <c r="L156" s="3">
        <f>[1]服务器生态!AG173</f>
        <v>1.9871999999999997E-3</v>
      </c>
      <c r="M156" s="3">
        <f>[3]基础信息!M155</f>
        <v>100</v>
      </c>
      <c r="Q156" s="3">
        <v>152</v>
      </c>
      <c r="R156" s="3">
        <f>[4]带兵数!D155</f>
        <v>11725.442568885095</v>
      </c>
      <c r="S156" s="3">
        <f>[4]带兵数!E155</f>
        <v>11763.745670637551</v>
      </c>
      <c r="T156" s="3">
        <f>[4]带兵数!F155</f>
        <v>11810.181406204985</v>
      </c>
      <c r="U156" s="3">
        <f>[4]带兵数!G155</f>
        <v>11860.867580422104</v>
      </c>
      <c r="V156" s="3">
        <f>[4]带兵数!H155</f>
        <v>11890</v>
      </c>
      <c r="X156" s="3">
        <v>152</v>
      </c>
      <c r="Y156" s="3">
        <f>求节点(节奏总纲!D$4:D$163,R$5:R$164,$X156)*6</f>
        <v>38552.095528284859</v>
      </c>
      <c r="Z156" s="3">
        <f>求节点(节奏总纲!E$4:E$163,S$5:S$164,$X156)*6</f>
        <v>39701.899533666481</v>
      </c>
      <c r="AA156" s="3">
        <f>求节点(节奏总纲!F$4:F$163,T$5:T$164,$X156)*6</f>
        <v>41211.34342375186</v>
      </c>
      <c r="AB156" s="3">
        <f>求节点(节奏总纲!G$4:G$163,U$5:U$164,$X156)*6</f>
        <v>43414.457586950724</v>
      </c>
      <c r="AC156" s="3">
        <f>求节点(节奏总纲!H$4:H$163,V$5:V$164,$X156)*6</f>
        <v>47344.996378956392</v>
      </c>
      <c r="AG156" s="3">
        <v>152</v>
      </c>
      <c r="AH156" s="3">
        <v>1</v>
      </c>
      <c r="AI156" s="3">
        <f>[4]实力验证!$Z158</f>
        <v>1.6701924429344273</v>
      </c>
      <c r="AJ156" s="3">
        <f>[4]实力验证!$AE158</f>
        <v>2.8905160850829219</v>
      </c>
      <c r="AK156" s="3">
        <f>[4]实力验证!$AJ158</f>
        <v>8.0654291773043258</v>
      </c>
      <c r="AL156" s="3">
        <f>[4]实力验证!$AO158</f>
        <v>26.461139740509768</v>
      </c>
      <c r="AM156" s="3">
        <f t="shared" si="16"/>
        <v>246.66220699887916</v>
      </c>
      <c r="AR156" s="8">
        <v>152</v>
      </c>
      <c r="AS156" s="8">
        <f t="shared" si="4"/>
        <v>310.67175353638828</v>
      </c>
      <c r="AT156" s="8">
        <f t="shared" si="5"/>
        <v>311.16777491502774</v>
      </c>
      <c r="AU156" s="8">
        <f t="shared" si="6"/>
        <v>313.15845749926052</v>
      </c>
      <c r="AV156" s="8">
        <f t="shared" si="7"/>
        <v>313.90143708777055</v>
      </c>
      <c r="AW156" s="8">
        <f t="shared" si="8"/>
        <v>319.53039780163323</v>
      </c>
      <c r="AY156" s="8">
        <v>152</v>
      </c>
      <c r="AZ156" s="8">
        <f t="shared" si="9"/>
        <v>1824.9</v>
      </c>
      <c r="BA156" s="8">
        <f t="shared" si="10"/>
        <v>1829.52</v>
      </c>
      <c r="BB156" s="8">
        <f t="shared" si="11"/>
        <v>1838.76</v>
      </c>
      <c r="BC156" s="8">
        <f t="shared" si="12"/>
        <v>1852.6200000000001</v>
      </c>
      <c r="BD156" s="8">
        <f t="shared" si="13"/>
        <v>1871.1000000000001</v>
      </c>
      <c r="BF156" s="8">
        <v>152</v>
      </c>
      <c r="BG156" s="8">
        <f t="shared" si="14"/>
        <v>0.15064808849528574</v>
      </c>
      <c r="BH156" s="8">
        <f t="shared" si="15"/>
        <v>0.84935191150471423</v>
      </c>
      <c r="BL156" s="8">
        <v>152</v>
      </c>
      <c r="BM156" s="10">
        <f>'[1]功能-战损相关'!H162</f>
        <v>0.17499999999999999</v>
      </c>
      <c r="BN156" s="10">
        <f>'[1]功能-战损相关'!I162</f>
        <v>0.17499999999999999</v>
      </c>
      <c r="BO156" s="10">
        <f>'[1]功能-战损相关'!J162</f>
        <v>0.17499999999999999</v>
      </c>
      <c r="BP156" s="10">
        <f>'[1]功能-战损相关'!K162</f>
        <v>0.17499999999999999</v>
      </c>
      <c r="BQ156" s="10">
        <f>'[1]功能-战损相关'!L162</f>
        <v>0.17499999999999999</v>
      </c>
      <c r="BR156" s="10">
        <f>'[1]功能-战损相关'!M162</f>
        <v>0.125</v>
      </c>
      <c r="BS156" s="10">
        <f>'[1]功能-战损相关'!N162</f>
        <v>0.125</v>
      </c>
      <c r="BT156" s="10">
        <f>'[1]功能-战损相关'!O162</f>
        <v>0.125</v>
      </c>
      <c r="BU156" s="10">
        <f>'[1]功能-战损相关'!P162</f>
        <v>0.125</v>
      </c>
      <c r="BV156" s="10">
        <f>'[1]功能-战损相关'!Q162</f>
        <v>0.125</v>
      </c>
      <c r="BX156" s="8">
        <v>152</v>
      </c>
      <c r="BY156" s="10">
        <f>求节点($BL$5:$BL$364,BM$5:BM$364,节奏总纲!R155)</f>
        <v>0.17499999999999999</v>
      </c>
      <c r="BZ156" s="10">
        <f>求节点($BL$5:$BL$364,BN$5:BN$364,节奏总纲!S155)</f>
        <v>0.17499999999999999</v>
      </c>
      <c r="CA156" s="10">
        <f>求节点($BL$5:$BL$364,BO$5:BO$364,节奏总纲!T155)</f>
        <v>0.17499999999999999</v>
      </c>
      <c r="CB156" s="10">
        <f>求节点($BL$5:$BL$364,BP$5:BP$364,节奏总纲!U155)</f>
        <v>0.17499999999999999</v>
      </c>
      <c r="CC156" s="10">
        <f>求节点($BL$5:$BL$364,BQ$5:BQ$364,节奏总纲!V155)</f>
        <v>0.17499999999999999</v>
      </c>
      <c r="CD156" s="10">
        <f>求节点($BL$5:$BL$364,BR$5:BR$364,节奏总纲!R155)</f>
        <v>0.125</v>
      </c>
      <c r="CE156" s="10">
        <f>求节点($BL$5:$BL$364,BS$5:BS$364,节奏总纲!S155)</f>
        <v>0.125</v>
      </c>
      <c r="CF156" s="10">
        <f>求节点($BL$5:$BL$364,BT$5:BT$364,节奏总纲!T155)</f>
        <v>0.125</v>
      </c>
      <c r="CG156" s="10">
        <f>求节点($BL$5:$BL$364,BU$5:BU$364,节奏总纲!U155)</f>
        <v>0.125</v>
      </c>
      <c r="CH156" s="10">
        <f>求节点($BL$5:$BL$364,BV$5:BV$364,节奏总纲!V155)</f>
        <v>0.125</v>
      </c>
      <c r="DB156" s="3">
        <v>152</v>
      </c>
      <c r="DC156" s="3">
        <f>'[1]功能-实力'!BF156</f>
        <v>80813028</v>
      </c>
      <c r="DD156" s="3">
        <f>'[1]功能-实力'!BG156</f>
        <v>94514604</v>
      </c>
      <c r="DE156" s="3">
        <f>'[1]功能-实力'!BH156</f>
        <v>102110340</v>
      </c>
      <c r="DF156" s="3">
        <f>'[1]功能-实力'!BI156</f>
        <v>106356132</v>
      </c>
      <c r="DG156" s="3">
        <f>'[1]功能-实力'!BJ156</f>
        <v>107490516</v>
      </c>
    </row>
    <row r="157" spans="2:111" x14ac:dyDescent="0.2">
      <c r="B157" s="3">
        <v>153</v>
      </c>
      <c r="C157" s="3">
        <f>[1]服务器生态!W174</f>
        <v>141.36961686187499</v>
      </c>
      <c r="D157" s="3">
        <f>[1]服务器生态!X174</f>
        <v>139.39173673662421</v>
      </c>
      <c r="E157" s="3">
        <f>[1]服务器生态!Y174</f>
        <v>11.378587991500801</v>
      </c>
      <c r="F157" s="3">
        <f>[1]服务器生态!Z174</f>
        <v>2.0243312100000006</v>
      </c>
      <c r="G157" s="3">
        <f>[1]服务器生态!AA174</f>
        <v>0.58572719999999989</v>
      </c>
      <c r="H157" s="3">
        <f>[1]服务器生态!AC174</f>
        <v>0.47962550249999997</v>
      </c>
      <c r="I157" s="3">
        <f>[1]服务器生态!AD174</f>
        <v>0.47291513735919999</v>
      </c>
      <c r="J157" s="3">
        <f>[1]服务器生态!AE174</f>
        <v>3.8604200140800002E-2</v>
      </c>
      <c r="K157" s="3">
        <f>[1]服务器生态!AF174</f>
        <v>6.8679600000000019E-3</v>
      </c>
      <c r="L157" s="3">
        <f>[1]服务器生态!AG174</f>
        <v>1.9871999999999997E-3</v>
      </c>
      <c r="M157" s="3">
        <f>[3]基础信息!M156</f>
        <v>100</v>
      </c>
      <c r="Q157" s="3">
        <v>153</v>
      </c>
      <c r="R157" s="3">
        <f>[4]带兵数!D156</f>
        <v>11776.704617727821</v>
      </c>
      <c r="S157" s="3">
        <f>[4]带兵数!E156</f>
        <v>11818.502895887566</v>
      </c>
      <c r="T157" s="3">
        <f>[4]带兵数!F156</f>
        <v>11865.275890824516</v>
      </c>
      <c r="U157" s="3">
        <f>[4]带兵数!G156</f>
        <v>11890</v>
      </c>
      <c r="V157" s="3">
        <f>[4]带兵数!H156</f>
        <v>11890</v>
      </c>
      <c r="X157" s="3">
        <v>153</v>
      </c>
      <c r="Y157" s="3">
        <f>求节点(节奏总纲!D$4:D$163,R$5:R$164,$X157)*6</f>
        <v>38590.979739740404</v>
      </c>
      <c r="Z157" s="3">
        <f>求节点(节奏总纲!E$4:E$163,S$5:S$164,$X157)*6</f>
        <v>39739.26664425512</v>
      </c>
      <c r="AA157" s="3">
        <f>求节点(节奏总纲!F$4:F$163,T$5:T$164,$X157)*6</f>
        <v>41248.412738451974</v>
      </c>
      <c r="AB157" s="3">
        <f>求节点(节奏总纲!G$4:G$163,U$5:U$164,$X157)*6</f>
        <v>43450.656262208897</v>
      </c>
      <c r="AC157" s="3">
        <f>求节点(节奏总纲!H$4:H$163,V$5:V$164,$X157)*6</f>
        <v>47385.026706389872</v>
      </c>
      <c r="AG157" s="3">
        <v>153</v>
      </c>
      <c r="AH157" s="3">
        <v>1</v>
      </c>
      <c r="AI157" s="3">
        <f>[4]实力验证!$Z159</f>
        <v>1.6700025238979102</v>
      </c>
      <c r="AJ157" s="3">
        <f>[4]实力验证!$AE159</f>
        <v>2.8892305328846266</v>
      </c>
      <c r="AK157" s="3">
        <f>[4]实力验证!$AJ159</f>
        <v>8.0794107860902269</v>
      </c>
      <c r="AL157" s="3">
        <f>[4]实力验证!$AO159</f>
        <v>26.428225284329354</v>
      </c>
      <c r="AM157" s="3">
        <f t="shared" si="16"/>
        <v>246.64171095061113</v>
      </c>
      <c r="AR157" s="8">
        <v>153</v>
      </c>
      <c r="AS157" s="8">
        <f t="shared" si="4"/>
        <v>310.67175353638828</v>
      </c>
      <c r="AT157" s="8">
        <f t="shared" si="5"/>
        <v>311.16777491502774</v>
      </c>
      <c r="AU157" s="8">
        <f t="shared" si="6"/>
        <v>313.15845749926052</v>
      </c>
      <c r="AV157" s="8">
        <f t="shared" si="7"/>
        <v>313.90143708777055</v>
      </c>
      <c r="AW157" s="8">
        <f t="shared" si="8"/>
        <v>319.53039780163323</v>
      </c>
      <c r="AY157" s="8">
        <v>153</v>
      </c>
      <c r="AZ157" s="8">
        <f t="shared" si="9"/>
        <v>1824.9</v>
      </c>
      <c r="BA157" s="8">
        <f t="shared" si="10"/>
        <v>1829.52</v>
      </c>
      <c r="BB157" s="8">
        <f t="shared" si="11"/>
        <v>1838.76</v>
      </c>
      <c r="BC157" s="8">
        <f t="shared" si="12"/>
        <v>1852.6200000000001</v>
      </c>
      <c r="BD157" s="8">
        <f t="shared" si="13"/>
        <v>1871.1000000000001</v>
      </c>
      <c r="BF157" s="8">
        <v>153</v>
      </c>
      <c r="BG157" s="8">
        <f t="shared" si="14"/>
        <v>0.15064808849528574</v>
      </c>
      <c r="BH157" s="8">
        <f t="shared" si="15"/>
        <v>0.84935191150471423</v>
      </c>
      <c r="BL157" s="8">
        <v>153</v>
      </c>
      <c r="BM157" s="10">
        <f>'[1]功能-战损相关'!H163</f>
        <v>0.17499999999999999</v>
      </c>
      <c r="BN157" s="10">
        <f>'[1]功能-战损相关'!I163</f>
        <v>0.17499999999999999</v>
      </c>
      <c r="BO157" s="10">
        <f>'[1]功能-战损相关'!J163</f>
        <v>0.17499999999999999</v>
      </c>
      <c r="BP157" s="10">
        <f>'[1]功能-战损相关'!K163</f>
        <v>0.17499999999999999</v>
      </c>
      <c r="BQ157" s="10">
        <f>'[1]功能-战损相关'!L163</f>
        <v>0.17499999999999999</v>
      </c>
      <c r="BR157" s="10">
        <f>'[1]功能-战损相关'!M163</f>
        <v>0.125</v>
      </c>
      <c r="BS157" s="10">
        <f>'[1]功能-战损相关'!N163</f>
        <v>0.125</v>
      </c>
      <c r="BT157" s="10">
        <f>'[1]功能-战损相关'!O163</f>
        <v>0.125</v>
      </c>
      <c r="BU157" s="10">
        <f>'[1]功能-战损相关'!P163</f>
        <v>0.125</v>
      </c>
      <c r="BV157" s="10">
        <f>'[1]功能-战损相关'!Q163</f>
        <v>0.125</v>
      </c>
      <c r="BX157" s="8">
        <v>153</v>
      </c>
      <c r="BY157" s="10">
        <f>求节点($BL$5:$BL$364,BM$5:BM$364,节奏总纲!R156)</f>
        <v>0.17499999999999999</v>
      </c>
      <c r="BZ157" s="10">
        <f>求节点($BL$5:$BL$364,BN$5:BN$364,节奏总纲!S156)</f>
        <v>0.17499999999999999</v>
      </c>
      <c r="CA157" s="10">
        <f>求节点($BL$5:$BL$364,BO$5:BO$364,节奏总纲!T156)</f>
        <v>0.17499999999999999</v>
      </c>
      <c r="CB157" s="10">
        <f>求节点($BL$5:$BL$364,BP$5:BP$364,节奏总纲!U156)</f>
        <v>0.17499999999999999</v>
      </c>
      <c r="CC157" s="10">
        <f>求节点($BL$5:$BL$364,BQ$5:BQ$364,节奏总纲!V156)</f>
        <v>0.17499999999999999</v>
      </c>
      <c r="CD157" s="10">
        <f>求节点($BL$5:$BL$364,BR$5:BR$364,节奏总纲!R156)</f>
        <v>0.125</v>
      </c>
      <c r="CE157" s="10">
        <f>求节点($BL$5:$BL$364,BS$5:BS$364,节奏总纲!S156)</f>
        <v>0.125</v>
      </c>
      <c r="CF157" s="10">
        <f>求节点($BL$5:$BL$364,BT$5:BT$364,节奏总纲!T156)</f>
        <v>0.125</v>
      </c>
      <c r="CG157" s="10">
        <f>求节点($BL$5:$BL$364,BU$5:BU$364,节奏总纲!U156)</f>
        <v>0.125</v>
      </c>
      <c r="CH157" s="10">
        <f>求节点($BL$5:$BL$364,BV$5:BV$364,节奏总纲!V156)</f>
        <v>0.125</v>
      </c>
      <c r="DB157" s="3">
        <v>153</v>
      </c>
      <c r="DC157" s="3">
        <f>'[1]功能-实力'!BF157</f>
        <v>82641936</v>
      </c>
      <c r="DD157" s="3">
        <f>'[1]功能-实力'!BG157</f>
        <v>96557688</v>
      </c>
      <c r="DE157" s="3">
        <f>'[1]功能-实力'!BH157</f>
        <v>104244660</v>
      </c>
      <c r="DF157" s="3">
        <f>'[1]功能-实力'!BI157</f>
        <v>107451630</v>
      </c>
      <c r="DG157" s="3">
        <f>'[1]功能-实力'!BJ157</f>
        <v>108231450</v>
      </c>
    </row>
    <row r="158" spans="2:111" x14ac:dyDescent="0.2">
      <c r="B158" s="3">
        <v>154</v>
      </c>
      <c r="C158" s="3">
        <f>[1]服务器生态!W175</f>
        <v>140.53027223249998</v>
      </c>
      <c r="D158" s="3">
        <f>[1]服务器生态!X175</f>
        <v>138.5641352462456</v>
      </c>
      <c r="E158" s="3">
        <f>[1]服务器生态!Y175</f>
        <v>11.311030641254401</v>
      </c>
      <c r="F158" s="3">
        <f>[1]服务器生态!Z175</f>
        <v>2.0123122800000006</v>
      </c>
      <c r="G158" s="3">
        <f>[1]服务器生态!AA175</f>
        <v>0.58224959999999992</v>
      </c>
      <c r="H158" s="3">
        <f>[1]服务器生态!AC175</f>
        <v>0.47962550249999997</v>
      </c>
      <c r="I158" s="3">
        <f>[1]服务器生态!AD175</f>
        <v>0.47291513735919999</v>
      </c>
      <c r="J158" s="3">
        <f>[1]服务器生态!AE175</f>
        <v>3.8604200140800002E-2</v>
      </c>
      <c r="K158" s="3">
        <f>[1]服务器生态!AF175</f>
        <v>6.8679600000000019E-3</v>
      </c>
      <c r="L158" s="3">
        <f>[1]服务器生态!AG175</f>
        <v>1.9871999999999997E-3</v>
      </c>
      <c r="M158" s="3">
        <f>[3]基础信息!M157</f>
        <v>100</v>
      </c>
      <c r="Q158" s="3">
        <v>154</v>
      </c>
      <c r="R158" s="3">
        <f>[4]带兵数!D157</f>
        <v>11823.556106724936</v>
      </c>
      <c r="S158" s="3">
        <f>[4]带兵数!E157</f>
        <v>11869.742879106872</v>
      </c>
      <c r="T158" s="3">
        <f>[4]带兵数!F157</f>
        <v>11890</v>
      </c>
      <c r="U158" s="3">
        <f>[4]带兵数!G157</f>
        <v>11890</v>
      </c>
      <c r="V158" s="3">
        <f>[4]带兵数!H157</f>
        <v>11890</v>
      </c>
      <c r="X158" s="3">
        <v>154</v>
      </c>
      <c r="Y158" s="3">
        <f>求节点(节奏总纲!D$4:D$163,R$5:R$164,$X158)*6</f>
        <v>38629.863951195948</v>
      </c>
      <c r="Z158" s="3">
        <f>求节点(节奏总纲!E$4:E$163,S$5:S$164,$X158)*6</f>
        <v>39776.633754843751</v>
      </c>
      <c r="AA158" s="3">
        <f>求节点(节奏总纲!F$4:F$163,T$5:T$164,$X158)*6</f>
        <v>41285.482053152089</v>
      </c>
      <c r="AB158" s="3">
        <f>求节点(节奏总纲!G$4:G$163,U$5:U$164,$X158)*6</f>
        <v>43486.854937467069</v>
      </c>
      <c r="AC158" s="3">
        <f>求节点(节奏总纲!H$4:H$163,V$5:V$164,$X158)*6</f>
        <v>47425.057033823359</v>
      </c>
      <c r="AG158" s="3">
        <v>154</v>
      </c>
      <c r="AH158" s="3">
        <v>1</v>
      </c>
      <c r="AI158" s="3">
        <f>[4]实力验证!$Z160</f>
        <v>1.6698165682705854</v>
      </c>
      <c r="AJ158" s="3">
        <f>[4]实力验证!$AE160</f>
        <v>2.8879718087994788</v>
      </c>
      <c r="AK158" s="3">
        <f>[4]实力验证!$AJ160</f>
        <v>8.0931006135054453</v>
      </c>
      <c r="AL158" s="3">
        <f>[4]实力验证!$AO160</f>
        <v>26.395997717997346</v>
      </c>
      <c r="AM158" s="3">
        <f t="shared" si="16"/>
        <v>246.62164263316788</v>
      </c>
      <c r="AR158" s="8">
        <v>154</v>
      </c>
      <c r="AS158" s="8">
        <f t="shared" si="4"/>
        <v>310.67175353638828</v>
      </c>
      <c r="AT158" s="8">
        <f t="shared" si="5"/>
        <v>311.16777491502774</v>
      </c>
      <c r="AU158" s="8">
        <f t="shared" si="6"/>
        <v>313.15845749926052</v>
      </c>
      <c r="AV158" s="8">
        <f t="shared" si="7"/>
        <v>313.90143708777055</v>
      </c>
      <c r="AW158" s="8">
        <f t="shared" si="8"/>
        <v>319.53039780163323</v>
      </c>
      <c r="AY158" s="8">
        <v>154</v>
      </c>
      <c r="AZ158" s="8">
        <f t="shared" si="9"/>
        <v>1824.9</v>
      </c>
      <c r="BA158" s="8">
        <f t="shared" si="10"/>
        <v>1829.52</v>
      </c>
      <c r="BB158" s="8">
        <f t="shared" si="11"/>
        <v>1838.76</v>
      </c>
      <c r="BC158" s="8">
        <f t="shared" si="12"/>
        <v>1852.6200000000001</v>
      </c>
      <c r="BD158" s="8">
        <f t="shared" si="13"/>
        <v>1871.1000000000001</v>
      </c>
      <c r="BF158" s="8">
        <v>154</v>
      </c>
      <c r="BG158" s="8">
        <f t="shared" si="14"/>
        <v>0.15064808849528574</v>
      </c>
      <c r="BH158" s="8">
        <f t="shared" si="15"/>
        <v>0.84935191150471423</v>
      </c>
      <c r="BL158" s="8">
        <v>154</v>
      </c>
      <c r="BM158" s="10">
        <f>'[1]功能-战损相关'!H164</f>
        <v>0.17499999999999999</v>
      </c>
      <c r="BN158" s="10">
        <f>'[1]功能-战损相关'!I164</f>
        <v>0.17499999999999999</v>
      </c>
      <c r="BO158" s="10">
        <f>'[1]功能-战损相关'!J164</f>
        <v>0.17499999999999999</v>
      </c>
      <c r="BP158" s="10">
        <f>'[1]功能-战损相关'!K164</f>
        <v>0.17499999999999999</v>
      </c>
      <c r="BQ158" s="10">
        <f>'[1]功能-战损相关'!L164</f>
        <v>0.17499999999999999</v>
      </c>
      <c r="BR158" s="10">
        <f>'[1]功能-战损相关'!M164</f>
        <v>0.125</v>
      </c>
      <c r="BS158" s="10">
        <f>'[1]功能-战损相关'!N164</f>
        <v>0.125</v>
      </c>
      <c r="BT158" s="10">
        <f>'[1]功能-战损相关'!O164</f>
        <v>0.125</v>
      </c>
      <c r="BU158" s="10">
        <f>'[1]功能-战损相关'!P164</f>
        <v>0.125</v>
      </c>
      <c r="BV158" s="10">
        <f>'[1]功能-战损相关'!Q164</f>
        <v>0.125</v>
      </c>
      <c r="BX158" s="8">
        <v>154</v>
      </c>
      <c r="BY158" s="10">
        <f>求节点($BL$5:$BL$364,BM$5:BM$364,节奏总纲!R157)</f>
        <v>0.17499999999999999</v>
      </c>
      <c r="BZ158" s="10">
        <f>求节点($BL$5:$BL$364,BN$5:BN$364,节奏总纲!S157)</f>
        <v>0.17499999999999999</v>
      </c>
      <c r="CA158" s="10">
        <f>求节点($BL$5:$BL$364,BO$5:BO$364,节奏总纲!T157)</f>
        <v>0.17499999999999999</v>
      </c>
      <c r="CB158" s="10">
        <f>求节点($BL$5:$BL$364,BP$5:BP$364,节奏总纲!U157)</f>
        <v>0.17499999999999999</v>
      </c>
      <c r="CC158" s="10">
        <f>求节点($BL$5:$BL$364,BQ$5:BQ$364,节奏总纲!V157)</f>
        <v>0.17499999999999999</v>
      </c>
      <c r="CD158" s="10">
        <f>求节点($BL$5:$BL$364,BR$5:BR$364,节奏总纲!R157)</f>
        <v>0.125</v>
      </c>
      <c r="CE158" s="10">
        <f>求节点($BL$5:$BL$364,BS$5:BS$364,节奏总纲!S157)</f>
        <v>0.125</v>
      </c>
      <c r="CF158" s="10">
        <f>求节点($BL$5:$BL$364,BT$5:BT$364,节奏总纲!T157)</f>
        <v>0.125</v>
      </c>
      <c r="CG158" s="10">
        <f>求节点($BL$5:$BL$364,BU$5:BU$364,节奏总纲!U157)</f>
        <v>0.125</v>
      </c>
      <c r="CH158" s="10">
        <f>求节点($BL$5:$BL$364,BV$5:BV$364,节奏总纲!V157)</f>
        <v>0.125</v>
      </c>
      <c r="DB158" s="3">
        <v>154</v>
      </c>
      <c r="DC158" s="3">
        <f>'[1]功能-实力'!BF158</f>
        <v>84496776</v>
      </c>
      <c r="DD158" s="3">
        <f>'[1]功能-实力'!BG158</f>
        <v>98634900</v>
      </c>
      <c r="DE158" s="3">
        <f>'[1]功能-实力'!BH158</f>
        <v>105293808</v>
      </c>
      <c r="DF158" s="3">
        <f>'[1]功能-实力'!BI158</f>
        <v>108189798</v>
      </c>
      <c r="DG158" s="3">
        <f>'[1]功能-实力'!BJ158</f>
        <v>108435876</v>
      </c>
    </row>
    <row r="159" spans="2:111" x14ac:dyDescent="0.2">
      <c r="B159" s="3">
        <v>155</v>
      </c>
      <c r="C159" s="3">
        <f>[1]服务器生态!W176</f>
        <v>139.690927603125</v>
      </c>
      <c r="D159" s="3">
        <f>[1]服务器生态!X176</f>
        <v>137.73653375586699</v>
      </c>
      <c r="E159" s="3">
        <f>[1]服务器生态!Y176</f>
        <v>11.243473291008</v>
      </c>
      <c r="F159" s="3">
        <f>[1]服务器生态!Z176</f>
        <v>2.0002933500000006</v>
      </c>
      <c r="G159" s="3">
        <f>[1]服务器生态!AA176</f>
        <v>0.57877199999999995</v>
      </c>
      <c r="H159" s="3">
        <f>[1]服务器生态!AC176</f>
        <v>0.47962550249999997</v>
      </c>
      <c r="I159" s="3">
        <f>[1]服务器生态!AD176</f>
        <v>0.47291513735919999</v>
      </c>
      <c r="J159" s="3">
        <f>[1]服务器生态!AE176</f>
        <v>3.8604200140800002E-2</v>
      </c>
      <c r="K159" s="3">
        <f>[1]服务器生态!AF176</f>
        <v>6.8679600000000019E-3</v>
      </c>
      <c r="L159" s="3">
        <f>[1]服务器生态!AG176</f>
        <v>1.9871999999999997E-3</v>
      </c>
      <c r="M159" s="3">
        <f>[3]基础信息!M158</f>
        <v>100</v>
      </c>
      <c r="Q159" s="3">
        <v>155</v>
      </c>
      <c r="R159" s="3">
        <f>[4]带兵数!D158</f>
        <v>11871.775179422561</v>
      </c>
      <c r="S159" s="3">
        <f>[4]带兵数!E158</f>
        <v>11890</v>
      </c>
      <c r="T159" s="3">
        <f>[4]带兵数!F158</f>
        <v>11890</v>
      </c>
      <c r="U159" s="3">
        <f>[4]带兵数!G158</f>
        <v>11890</v>
      </c>
      <c r="V159" s="3">
        <f>[4]带兵数!H158</f>
        <v>11890</v>
      </c>
      <c r="X159" s="3">
        <v>155</v>
      </c>
      <c r="Y159" s="3">
        <f>求节点(节奏总纲!D$4:D$163,R$5:R$164,$X159)*6</f>
        <v>38668.748162651493</v>
      </c>
      <c r="Z159" s="3">
        <f>求节点(节奏总纲!E$4:E$163,S$5:S$164,$X159)*6</f>
        <v>39814.000865432383</v>
      </c>
      <c r="AA159" s="3">
        <f>求节点(节奏总纲!F$4:F$163,T$5:T$164,$X159)*6</f>
        <v>41322.551367852204</v>
      </c>
      <c r="AB159" s="3">
        <f>求节点(节奏总纲!G$4:G$163,U$5:U$164,$X159)*6</f>
        <v>43523.053612725234</v>
      </c>
      <c r="AC159" s="3">
        <f>求节点(节奏总纲!H$4:H$163,V$5:V$164,$X159)*6</f>
        <v>47465.087361256847</v>
      </c>
      <c r="AG159" s="3">
        <v>155</v>
      </c>
      <c r="AH159" s="3">
        <v>1</v>
      </c>
      <c r="AI159" s="3">
        <f>[4]实力验证!$Z161</f>
        <v>1.6696344532654415</v>
      </c>
      <c r="AJ159" s="3">
        <f>[4]实力验证!$AE161</f>
        <v>2.8867390816885035</v>
      </c>
      <c r="AK159" s="3">
        <f>[4]实力验证!$AJ161</f>
        <v>8.1065076989806819</v>
      </c>
      <c r="AL159" s="3">
        <f>[4]实力验证!$AO161</f>
        <v>26.364435761563058</v>
      </c>
      <c r="AM159" s="3">
        <f t="shared" si="16"/>
        <v>246.6019887953841</v>
      </c>
      <c r="AR159" s="8">
        <v>155</v>
      </c>
      <c r="AS159" s="8">
        <f t="shared" si="4"/>
        <v>310.67175353638828</v>
      </c>
      <c r="AT159" s="8">
        <f t="shared" si="5"/>
        <v>311.16777491502774</v>
      </c>
      <c r="AU159" s="8">
        <f t="shared" si="6"/>
        <v>313.15845749926052</v>
      </c>
      <c r="AV159" s="8">
        <f t="shared" si="7"/>
        <v>313.90143708777055</v>
      </c>
      <c r="AW159" s="8">
        <f t="shared" si="8"/>
        <v>319.53039780163323</v>
      </c>
      <c r="AY159" s="8">
        <v>155</v>
      </c>
      <c r="AZ159" s="8">
        <f t="shared" si="9"/>
        <v>1824.9</v>
      </c>
      <c r="BA159" s="8">
        <f t="shared" si="10"/>
        <v>1829.52</v>
      </c>
      <c r="BB159" s="8">
        <f t="shared" si="11"/>
        <v>1838.76</v>
      </c>
      <c r="BC159" s="8">
        <f t="shared" si="12"/>
        <v>1852.6200000000001</v>
      </c>
      <c r="BD159" s="8">
        <f t="shared" si="13"/>
        <v>1871.1000000000001</v>
      </c>
      <c r="BF159" s="8">
        <v>155</v>
      </c>
      <c r="BG159" s="8">
        <f t="shared" si="14"/>
        <v>0.15064808849528574</v>
      </c>
      <c r="BH159" s="8">
        <f t="shared" si="15"/>
        <v>0.84935191150471423</v>
      </c>
      <c r="BL159" s="8">
        <v>155</v>
      </c>
      <c r="BM159" s="10">
        <f>'[1]功能-战损相关'!H165</f>
        <v>0.17499999999999999</v>
      </c>
      <c r="BN159" s="10">
        <f>'[1]功能-战损相关'!I165</f>
        <v>0.17499999999999999</v>
      </c>
      <c r="BO159" s="10">
        <f>'[1]功能-战损相关'!J165</f>
        <v>0.17499999999999999</v>
      </c>
      <c r="BP159" s="10">
        <f>'[1]功能-战损相关'!K165</f>
        <v>0.17499999999999999</v>
      </c>
      <c r="BQ159" s="10">
        <f>'[1]功能-战损相关'!L165</f>
        <v>0.17499999999999999</v>
      </c>
      <c r="BR159" s="10">
        <f>'[1]功能-战损相关'!M165</f>
        <v>0.125</v>
      </c>
      <c r="BS159" s="10">
        <f>'[1]功能-战损相关'!N165</f>
        <v>0.125</v>
      </c>
      <c r="BT159" s="10">
        <f>'[1]功能-战损相关'!O165</f>
        <v>0.125</v>
      </c>
      <c r="BU159" s="10">
        <f>'[1]功能-战损相关'!P165</f>
        <v>0.125</v>
      </c>
      <c r="BV159" s="10">
        <f>'[1]功能-战损相关'!Q165</f>
        <v>0.125</v>
      </c>
      <c r="BX159" s="8">
        <v>155</v>
      </c>
      <c r="BY159" s="10">
        <f>求节点($BL$5:$BL$364,BM$5:BM$364,节奏总纲!R158)</f>
        <v>0.17499999999999999</v>
      </c>
      <c r="BZ159" s="10">
        <f>求节点($BL$5:$BL$364,BN$5:BN$364,节奏总纲!S158)</f>
        <v>0.17499999999999999</v>
      </c>
      <c r="CA159" s="10">
        <f>求节点($BL$5:$BL$364,BO$5:BO$364,节奏总纲!T158)</f>
        <v>0.17499999999999999</v>
      </c>
      <c r="CB159" s="10">
        <f>求节点($BL$5:$BL$364,BP$5:BP$364,节奏总纲!U158)</f>
        <v>0.17499999999999999</v>
      </c>
      <c r="CC159" s="10">
        <f>求节点($BL$5:$BL$364,BQ$5:BQ$364,节奏总纲!V158)</f>
        <v>0.17499999999999999</v>
      </c>
      <c r="CD159" s="10">
        <f>求节点($BL$5:$BL$364,BR$5:BR$364,节奏总纲!R158)</f>
        <v>0.125</v>
      </c>
      <c r="CE159" s="10">
        <f>求节点($BL$5:$BL$364,BS$5:BS$364,节奏总纲!S158)</f>
        <v>0.125</v>
      </c>
      <c r="CF159" s="10">
        <f>求节点($BL$5:$BL$364,BT$5:BT$364,节奏总纲!T158)</f>
        <v>0.125</v>
      </c>
      <c r="CG159" s="10">
        <f>求节点($BL$5:$BL$364,BU$5:BU$364,节奏总纲!U158)</f>
        <v>0.125</v>
      </c>
      <c r="CH159" s="10">
        <f>求节点($BL$5:$BL$364,BV$5:BV$364,节奏总纲!V158)</f>
        <v>0.125</v>
      </c>
      <c r="DB159" s="3">
        <v>155</v>
      </c>
      <c r="DC159" s="3">
        <f>'[1]功能-实力'!BF159</f>
        <v>86395872</v>
      </c>
      <c r="DD159" s="3">
        <f>'[1]功能-实力'!BG159</f>
        <v>100136322</v>
      </c>
      <c r="DE159" s="3">
        <f>'[1]功能-实力'!BH159</f>
        <v>106006164</v>
      </c>
      <c r="DF159" s="3">
        <f>'[1]功能-实力'!BI159</f>
        <v>108419316</v>
      </c>
      <c r="DG159" s="3">
        <f>'[1]功能-实力'!BJ159</f>
        <v>108592854</v>
      </c>
    </row>
    <row r="160" spans="2:111" x14ac:dyDescent="0.2">
      <c r="B160" s="3">
        <v>156</v>
      </c>
      <c r="C160" s="3">
        <f>[1]服务器生态!W177</f>
        <v>138.85158297375</v>
      </c>
      <c r="D160" s="3">
        <f>[1]服务器生态!X177</f>
        <v>136.9089322654884</v>
      </c>
      <c r="E160" s="3">
        <f>[1]服务器生态!Y177</f>
        <v>11.1759159407616</v>
      </c>
      <c r="F160" s="3">
        <f>[1]服务器生态!Z177</f>
        <v>1.9882744200000007</v>
      </c>
      <c r="G160" s="3">
        <f>[1]服务器生态!AA177</f>
        <v>0.57529439999999987</v>
      </c>
      <c r="H160" s="3">
        <f>[1]服务器生态!AC177</f>
        <v>0.47962550249999997</v>
      </c>
      <c r="I160" s="3">
        <f>[1]服务器生态!AD177</f>
        <v>0.47291513735919999</v>
      </c>
      <c r="J160" s="3">
        <f>[1]服务器生态!AE177</f>
        <v>3.8604200140800002E-2</v>
      </c>
      <c r="K160" s="3">
        <f>[1]服务器生态!AF177</f>
        <v>6.8679600000000019E-3</v>
      </c>
      <c r="L160" s="3">
        <f>[1]服务器生态!AG177</f>
        <v>1.9871999999999997E-3</v>
      </c>
      <c r="M160" s="3">
        <f>[3]基础信息!M159</f>
        <v>100</v>
      </c>
      <c r="Q160" s="3">
        <v>156</v>
      </c>
      <c r="R160" s="3">
        <f>[4]带兵数!D159</f>
        <v>11890</v>
      </c>
      <c r="S160" s="3">
        <f>[4]带兵数!E159</f>
        <v>11890</v>
      </c>
      <c r="T160" s="3">
        <f>[4]带兵数!F159</f>
        <v>11890</v>
      </c>
      <c r="U160" s="3">
        <f>[4]带兵数!G159</f>
        <v>11890</v>
      </c>
      <c r="V160" s="3">
        <f>[4]带兵数!H159</f>
        <v>11890</v>
      </c>
      <c r="X160" s="3">
        <v>156</v>
      </c>
      <c r="Y160" s="3">
        <f>求节点(节奏总纲!D$4:D$163,R$5:R$164,$X160)*6</f>
        <v>38707.632374107037</v>
      </c>
      <c r="Z160" s="3">
        <f>求节点(节奏总纲!E$4:E$163,S$5:S$164,$X160)*6</f>
        <v>39851.209973401215</v>
      </c>
      <c r="AA160" s="3">
        <f>求节点(节奏总纲!F$4:F$163,T$5:T$164,$X160)*6</f>
        <v>41359.620682552311</v>
      </c>
      <c r="AB160" s="3">
        <f>求节点(节奏总纲!G$4:G$163,U$5:U$164,$X160)*6</f>
        <v>43559.252287983407</v>
      </c>
      <c r="AC160" s="3">
        <f>求节点(节奏总纲!H$4:H$163,V$5:V$164,$X160)*6</f>
        <v>47505.117688690327</v>
      </c>
      <c r="AG160" s="3">
        <v>156</v>
      </c>
      <c r="AH160" s="3">
        <v>1</v>
      </c>
      <c r="AI160" s="3">
        <f>[4]实力验证!$Z162</f>
        <v>1.6697461359801262</v>
      </c>
      <c r="AJ160" s="3">
        <f>[4]实力验证!$AE162</f>
        <v>2.885531554393562</v>
      </c>
      <c r="AK160" s="3">
        <f>[4]实力验证!$AJ162</f>
        <v>8.1196407123725614</v>
      </c>
      <c r="AL160" s="3">
        <f>[4]实力验证!$AO162</f>
        <v>26.333519005099397</v>
      </c>
      <c r="AM160" s="3">
        <f t="shared" si="16"/>
        <v>246.60331384702636</v>
      </c>
      <c r="AR160" s="8">
        <v>156</v>
      </c>
      <c r="AS160" s="8">
        <f t="shared" si="4"/>
        <v>310.67175353638828</v>
      </c>
      <c r="AT160" s="8">
        <f t="shared" si="5"/>
        <v>311.16777491502774</v>
      </c>
      <c r="AU160" s="8">
        <f t="shared" si="6"/>
        <v>313.15845749926052</v>
      </c>
      <c r="AV160" s="8">
        <f t="shared" si="7"/>
        <v>313.90143708777055</v>
      </c>
      <c r="AW160" s="8">
        <f t="shared" si="8"/>
        <v>319.53039780163323</v>
      </c>
      <c r="AY160" s="8">
        <v>156</v>
      </c>
      <c r="AZ160" s="8">
        <f t="shared" si="9"/>
        <v>1824.9</v>
      </c>
      <c r="BA160" s="8">
        <f t="shared" si="10"/>
        <v>1829.52</v>
      </c>
      <c r="BB160" s="8">
        <f t="shared" si="11"/>
        <v>1838.76</v>
      </c>
      <c r="BC160" s="8">
        <f t="shared" si="12"/>
        <v>1852.6200000000001</v>
      </c>
      <c r="BD160" s="8">
        <f t="shared" si="13"/>
        <v>1871.1000000000001</v>
      </c>
      <c r="BF160" s="8">
        <v>156</v>
      </c>
      <c r="BG160" s="8">
        <f t="shared" si="14"/>
        <v>0.15064808849528574</v>
      </c>
      <c r="BH160" s="8">
        <f t="shared" si="15"/>
        <v>0.84935191150471423</v>
      </c>
      <c r="BL160" s="8">
        <v>156</v>
      </c>
      <c r="BM160" s="10">
        <f>'[1]功能-战损相关'!H166</f>
        <v>0.17499999999999999</v>
      </c>
      <c r="BN160" s="10">
        <f>'[1]功能-战损相关'!I166</f>
        <v>0.17499999999999999</v>
      </c>
      <c r="BO160" s="10">
        <f>'[1]功能-战损相关'!J166</f>
        <v>0.17499999999999999</v>
      </c>
      <c r="BP160" s="10">
        <f>'[1]功能-战损相关'!K166</f>
        <v>0.17499999999999999</v>
      </c>
      <c r="BQ160" s="10">
        <f>'[1]功能-战损相关'!L166</f>
        <v>0.17499999999999999</v>
      </c>
      <c r="BR160" s="10">
        <f>'[1]功能-战损相关'!M166</f>
        <v>0.125</v>
      </c>
      <c r="BS160" s="10">
        <f>'[1]功能-战损相关'!N166</f>
        <v>0.125</v>
      </c>
      <c r="BT160" s="10">
        <f>'[1]功能-战损相关'!O166</f>
        <v>0.125</v>
      </c>
      <c r="BU160" s="10">
        <f>'[1]功能-战损相关'!P166</f>
        <v>0.125</v>
      </c>
      <c r="BV160" s="10">
        <f>'[1]功能-战损相关'!Q166</f>
        <v>0.125</v>
      </c>
      <c r="BX160" s="8">
        <v>156</v>
      </c>
      <c r="BY160" s="10">
        <f>求节点($BL$5:$BL$364,BM$5:BM$364,节奏总纲!R159)</f>
        <v>0.17499999999999999</v>
      </c>
      <c r="BZ160" s="10">
        <f>求节点($BL$5:$BL$364,BN$5:BN$364,节奏总纲!S159)</f>
        <v>0.17499999999999999</v>
      </c>
      <c r="CA160" s="10">
        <f>求节点($BL$5:$BL$364,BO$5:BO$364,节奏总纲!T159)</f>
        <v>0.17499999999999999</v>
      </c>
      <c r="CB160" s="10">
        <f>求节点($BL$5:$BL$364,BP$5:BP$364,节奏总纲!U159)</f>
        <v>0.17499999999999999</v>
      </c>
      <c r="CC160" s="10">
        <f>求节点($BL$5:$BL$364,BQ$5:BQ$364,节奏总纲!V159)</f>
        <v>0.17499999999999999</v>
      </c>
      <c r="CD160" s="10">
        <f>求节点($BL$5:$BL$364,BR$5:BR$364,节奏总纲!R159)</f>
        <v>0.125</v>
      </c>
      <c r="CE160" s="10">
        <f>求节点($BL$5:$BL$364,BS$5:BS$364,节奏总纲!S159)</f>
        <v>0.125</v>
      </c>
      <c r="CF160" s="10">
        <f>求节点($BL$5:$BL$364,BT$5:BT$364,节奏总纲!T159)</f>
        <v>0.125</v>
      </c>
      <c r="CG160" s="10">
        <f>求节点($BL$5:$BL$364,BU$5:BU$364,节奏总纲!U159)</f>
        <v>0.125</v>
      </c>
      <c r="CH160" s="10">
        <f>求节点($BL$5:$BL$364,BV$5:BV$364,节奏总纲!V159)</f>
        <v>0.125</v>
      </c>
      <c r="DB160" s="3">
        <v>156</v>
      </c>
      <c r="DC160" s="3">
        <f>'[1]功能-实力'!BF160</f>
        <v>87665862</v>
      </c>
      <c r="DD160" s="3">
        <f>'[1]功能-实力'!BG160</f>
        <v>101166864</v>
      </c>
      <c r="DE160" s="3">
        <f>'[1]功能-实力'!BH160</f>
        <v>106236204</v>
      </c>
      <c r="DF160" s="3">
        <f>'[1]功能-实力'!BI160</f>
        <v>108575268</v>
      </c>
      <c r="DG160" s="3">
        <f>'[1]功能-实力'!BJ160</f>
        <v>108749790</v>
      </c>
    </row>
    <row r="161" spans="2:111" x14ac:dyDescent="0.2">
      <c r="B161" s="3">
        <v>157</v>
      </c>
      <c r="C161" s="3">
        <f>[1]服务器生态!W178</f>
        <v>138.01223834437499</v>
      </c>
      <c r="D161" s="3">
        <f>[1]服务器生态!X178</f>
        <v>136.08133077510979</v>
      </c>
      <c r="E161" s="3">
        <f>[1]服务器生态!Y178</f>
        <v>11.1083585905152</v>
      </c>
      <c r="F161" s="3">
        <f>[1]服务器生态!Z178</f>
        <v>1.9762554900000007</v>
      </c>
      <c r="G161" s="3">
        <f>[1]服务器生态!AA178</f>
        <v>0.5718167999999999</v>
      </c>
      <c r="H161" s="3">
        <f>[1]服务器生态!AC178</f>
        <v>0.47962550249999997</v>
      </c>
      <c r="I161" s="3">
        <f>[1]服务器生态!AD178</f>
        <v>0.47291513735919999</v>
      </c>
      <c r="J161" s="3">
        <f>[1]服务器生态!AE178</f>
        <v>3.8604200140800002E-2</v>
      </c>
      <c r="K161" s="3">
        <f>[1]服务器生态!AF178</f>
        <v>6.8679600000000019E-3</v>
      </c>
      <c r="L161" s="3">
        <f>[1]服务器生态!AG178</f>
        <v>1.9871999999999997E-3</v>
      </c>
      <c r="M161" s="3">
        <f>[3]基础信息!M160</f>
        <v>100</v>
      </c>
      <c r="Q161" s="3">
        <v>157</v>
      </c>
      <c r="R161" s="3">
        <f>[4]带兵数!D160</f>
        <v>11890</v>
      </c>
      <c r="S161" s="3">
        <f>[4]带兵数!E160</f>
        <v>11890</v>
      </c>
      <c r="T161" s="3">
        <f>[4]带兵数!F160</f>
        <v>11890</v>
      </c>
      <c r="U161" s="3">
        <f>[4]带兵数!G160</f>
        <v>11890</v>
      </c>
      <c r="V161" s="3">
        <f>[4]带兵数!H160</f>
        <v>11890</v>
      </c>
      <c r="X161" s="3">
        <v>157</v>
      </c>
      <c r="Y161" s="3">
        <f>求节点(节奏总纲!D$4:D$163,R$5:R$164,$X161)*6</f>
        <v>38744.805088851361</v>
      </c>
      <c r="Z161" s="3">
        <f>求节点(节奏总纲!E$4:E$163,S$5:S$164,$X161)*6</f>
        <v>39887.938097068953</v>
      </c>
      <c r="AA161" s="3">
        <f>求节点(节奏总纲!F$4:F$163,T$5:T$164,$X161)*6</f>
        <v>41396.689997252426</v>
      </c>
      <c r="AB161" s="3">
        <f>求节点(节奏总纲!G$4:G$163,U$5:U$164,$X161)*6</f>
        <v>43595.450963241572</v>
      </c>
      <c r="AC161" s="3">
        <f>求节点(节奏总纲!H$4:H$163,V$5:V$164,$X161)*6</f>
        <v>47545.148016123814</v>
      </c>
      <c r="AG161" s="3">
        <v>157</v>
      </c>
      <c r="AH161" s="3">
        <v>1</v>
      </c>
      <c r="AI161" s="3">
        <f>[4]实力验证!$Z163</f>
        <v>1.6703851639199883</v>
      </c>
      <c r="AJ161" s="3">
        <f>[4]实力验证!$AE163</f>
        <v>2.8837537290306177</v>
      </c>
      <c r="AK161" s="3">
        <f>[4]实力验证!$AJ163</f>
        <v>8.1308311049625459</v>
      </c>
      <c r="AL161" s="3">
        <f>[4]实力验证!$AO163</f>
        <v>26.297804318436395</v>
      </c>
      <c r="AM161" s="3">
        <f t="shared" si="16"/>
        <v>246.62070202984069</v>
      </c>
      <c r="AR161" s="8">
        <v>157</v>
      </c>
      <c r="AS161" s="8">
        <f t="shared" si="4"/>
        <v>310.67175353638828</v>
      </c>
      <c r="AT161" s="8">
        <f t="shared" si="5"/>
        <v>311.16777491502774</v>
      </c>
      <c r="AU161" s="8">
        <f t="shared" si="6"/>
        <v>313.15845749926052</v>
      </c>
      <c r="AV161" s="8">
        <f t="shared" si="7"/>
        <v>313.90143708777055</v>
      </c>
      <c r="AW161" s="8">
        <f t="shared" si="8"/>
        <v>319.53039780163323</v>
      </c>
      <c r="AY161" s="8">
        <v>157</v>
      </c>
      <c r="AZ161" s="8">
        <f t="shared" si="9"/>
        <v>1824.9</v>
      </c>
      <c r="BA161" s="8">
        <f t="shared" si="10"/>
        <v>1829.52</v>
      </c>
      <c r="BB161" s="8">
        <f t="shared" si="11"/>
        <v>1838.76</v>
      </c>
      <c r="BC161" s="8">
        <f t="shared" si="12"/>
        <v>1852.6200000000001</v>
      </c>
      <c r="BD161" s="8">
        <f t="shared" si="13"/>
        <v>1871.1000000000001</v>
      </c>
      <c r="BF161" s="8">
        <v>157</v>
      </c>
      <c r="BG161" s="8">
        <f t="shared" si="14"/>
        <v>0.15064808849528574</v>
      </c>
      <c r="BH161" s="8">
        <f t="shared" si="15"/>
        <v>0.84935191150471423</v>
      </c>
      <c r="BL161" s="8">
        <v>157</v>
      </c>
      <c r="BM161" s="10">
        <f>'[1]功能-战损相关'!H167</f>
        <v>0.17499999999999999</v>
      </c>
      <c r="BN161" s="10">
        <f>'[1]功能-战损相关'!I167</f>
        <v>0.17499999999999999</v>
      </c>
      <c r="BO161" s="10">
        <f>'[1]功能-战损相关'!J167</f>
        <v>0.17499999999999999</v>
      </c>
      <c r="BP161" s="10">
        <f>'[1]功能-战损相关'!K167</f>
        <v>0.17499999999999999</v>
      </c>
      <c r="BQ161" s="10">
        <f>'[1]功能-战损相关'!L167</f>
        <v>0.17499999999999999</v>
      </c>
      <c r="BR161" s="10">
        <f>'[1]功能-战损相关'!M167</f>
        <v>0.125</v>
      </c>
      <c r="BS161" s="10">
        <f>'[1]功能-战损相关'!N167</f>
        <v>0.125</v>
      </c>
      <c r="BT161" s="10">
        <f>'[1]功能-战损相关'!O167</f>
        <v>0.125</v>
      </c>
      <c r="BU161" s="10">
        <f>'[1]功能-战损相关'!P167</f>
        <v>0.125</v>
      </c>
      <c r="BV161" s="10">
        <f>'[1]功能-战损相关'!Q167</f>
        <v>0.125</v>
      </c>
      <c r="BX161" s="8">
        <v>157</v>
      </c>
      <c r="BY161" s="10">
        <f>求节点($BL$5:$BL$364,BM$5:BM$364,节奏总纲!R160)</f>
        <v>0.17499999999999999</v>
      </c>
      <c r="BZ161" s="10">
        <f>求节点($BL$5:$BL$364,BN$5:BN$364,节奏总纲!S160)</f>
        <v>0.17499999999999999</v>
      </c>
      <c r="CA161" s="10">
        <f>求节点($BL$5:$BL$364,BO$5:BO$364,节奏总纲!T160)</f>
        <v>0.17499999999999999</v>
      </c>
      <c r="CB161" s="10">
        <f>求节点($BL$5:$BL$364,BP$5:BP$364,节奏总纲!U160)</f>
        <v>0.17499999999999999</v>
      </c>
      <c r="CC161" s="10">
        <f>求节点($BL$5:$BL$364,BQ$5:BQ$364,节奏总纲!V160)</f>
        <v>0.17499999999999999</v>
      </c>
      <c r="CD161" s="10">
        <f>求节点($BL$5:$BL$364,BR$5:BR$364,节奏总纲!R160)</f>
        <v>0.125</v>
      </c>
      <c r="CE161" s="10">
        <f>求节点($BL$5:$BL$364,BS$5:BS$364,节奏总纲!S160)</f>
        <v>0.125</v>
      </c>
      <c r="CF161" s="10">
        <f>求节点($BL$5:$BL$364,BT$5:BT$364,节奏总纲!T160)</f>
        <v>0.125</v>
      </c>
      <c r="CG161" s="10">
        <f>求节点($BL$5:$BL$364,BU$5:BU$364,节奏总纲!U160)</f>
        <v>0.125</v>
      </c>
      <c r="CH161" s="10">
        <f>求节点($BL$5:$BL$364,BV$5:BV$364,节奏总纲!V160)</f>
        <v>0.125</v>
      </c>
      <c r="DB161" s="3">
        <v>157</v>
      </c>
      <c r="DC161" s="3">
        <f>'[1]功能-实力'!BF161</f>
        <v>88576434</v>
      </c>
      <c r="DD161" s="3">
        <f>'[1]功能-实力'!BG161</f>
        <v>101983752</v>
      </c>
      <c r="DE161" s="3">
        <f>'[1]功能-实力'!BH161</f>
        <v>106381254</v>
      </c>
      <c r="DF161" s="3">
        <f>'[1]功能-实力'!BI161</f>
        <v>108731178</v>
      </c>
      <c r="DG161" s="3">
        <f>'[1]功能-实力'!BJ161</f>
        <v>108906690</v>
      </c>
    </row>
    <row r="162" spans="2:111" x14ac:dyDescent="0.2">
      <c r="B162" s="3">
        <v>158</v>
      </c>
      <c r="C162" s="3">
        <f>[1]服务器生态!W179</f>
        <v>137.17289371499996</v>
      </c>
      <c r="D162" s="3">
        <f>[1]服务器生态!X179</f>
        <v>135.25372928473118</v>
      </c>
      <c r="E162" s="3">
        <f>[1]服务器生态!Y179</f>
        <v>11.040801240268799</v>
      </c>
      <c r="F162" s="3">
        <f>[1]服务器生态!Z179</f>
        <v>1.9642365600000002</v>
      </c>
      <c r="G162" s="3">
        <f>[1]服务器生态!AA179</f>
        <v>0.56833919999999982</v>
      </c>
      <c r="H162" s="3">
        <f>[1]服务器生态!AC179</f>
        <v>0.47962550249999997</v>
      </c>
      <c r="I162" s="3">
        <f>[1]服务器生态!AD179</f>
        <v>0.47291513735919999</v>
      </c>
      <c r="J162" s="3">
        <f>[1]服务器生态!AE179</f>
        <v>3.8604200140800002E-2</v>
      </c>
      <c r="K162" s="3">
        <f>[1]服务器生态!AF179</f>
        <v>6.8679600000000019E-3</v>
      </c>
      <c r="L162" s="3">
        <f>[1]服务器生态!AG179</f>
        <v>1.9871999999999997E-3</v>
      </c>
      <c r="M162" s="3">
        <f>[3]基础信息!M161</f>
        <v>100</v>
      </c>
      <c r="Q162" s="3">
        <v>158</v>
      </c>
      <c r="R162" s="3">
        <f>[4]带兵数!D161</f>
        <v>11890</v>
      </c>
      <c r="S162" s="3">
        <f>[4]带兵数!E161</f>
        <v>11890</v>
      </c>
      <c r="T162" s="3">
        <f>[4]带兵数!F161</f>
        <v>11890</v>
      </c>
      <c r="U162" s="3">
        <f>[4]带兵数!G161</f>
        <v>11890</v>
      </c>
      <c r="V162" s="3">
        <f>[4]带兵数!H161</f>
        <v>11890</v>
      </c>
      <c r="X162" s="3">
        <v>158</v>
      </c>
      <c r="Y162" s="3">
        <f>求节点(节奏总纲!D$4:D$163,R$5:R$164,$X162)*6</f>
        <v>38779.550402489273</v>
      </c>
      <c r="Z162" s="3">
        <f>求节点(节奏总纲!E$4:E$163,S$5:S$164,$X162)*6</f>
        <v>39924.66622073669</v>
      </c>
      <c r="AA162" s="3">
        <f>求节点(节奏总纲!F$4:F$163,T$5:T$164,$X162)*6</f>
        <v>41433.135023633178</v>
      </c>
      <c r="AB162" s="3">
        <f>求节点(节奏总纲!G$4:G$163,U$5:U$164,$X162)*6</f>
        <v>43631.649638499744</v>
      </c>
      <c r="AC162" s="3">
        <f>求节点(节奏总纲!H$4:H$163,V$5:V$164,$X162)*6</f>
        <v>47583.489786915394</v>
      </c>
      <c r="AG162" s="3">
        <v>158</v>
      </c>
      <c r="AH162" s="3">
        <v>1</v>
      </c>
      <c r="AI162" s="3">
        <f>[4]实力验证!$Z164</f>
        <v>1.6705275933020802</v>
      </c>
      <c r="AJ162" s="3">
        <f>[4]实力验证!$AE164</f>
        <v>2.8813547289865182</v>
      </c>
      <c r="AK162" s="3">
        <f>[4]实力验证!$AJ164</f>
        <v>8.1394368512609265</v>
      </c>
      <c r="AL162" s="3">
        <f>[4]实力验证!$AO164</f>
        <v>26.25392830461659</v>
      </c>
      <c r="AM162" s="3">
        <f t="shared" si="16"/>
        <v>246.57508716977435</v>
      </c>
      <c r="AR162" s="8">
        <v>158</v>
      </c>
      <c r="AS162" s="8">
        <f t="shared" si="4"/>
        <v>310.67175353638828</v>
      </c>
      <c r="AT162" s="8">
        <f t="shared" si="5"/>
        <v>311.16777491502774</v>
      </c>
      <c r="AU162" s="8">
        <f t="shared" si="6"/>
        <v>313.15845749926052</v>
      </c>
      <c r="AV162" s="8">
        <f t="shared" si="7"/>
        <v>313.90143708777055</v>
      </c>
      <c r="AW162" s="8">
        <f t="shared" si="8"/>
        <v>319.53039780163323</v>
      </c>
      <c r="AY162" s="8">
        <v>158</v>
      </c>
      <c r="AZ162" s="8">
        <f t="shared" si="9"/>
        <v>1824.9</v>
      </c>
      <c r="BA162" s="8">
        <f t="shared" si="10"/>
        <v>1829.52</v>
      </c>
      <c r="BB162" s="8">
        <f t="shared" si="11"/>
        <v>1838.76</v>
      </c>
      <c r="BC162" s="8">
        <f t="shared" si="12"/>
        <v>1852.6200000000001</v>
      </c>
      <c r="BD162" s="8">
        <f t="shared" si="13"/>
        <v>1871.1000000000001</v>
      </c>
      <c r="BF162" s="8">
        <v>158</v>
      </c>
      <c r="BG162" s="8">
        <f t="shared" si="14"/>
        <v>0.15064808849528574</v>
      </c>
      <c r="BH162" s="8">
        <f t="shared" si="15"/>
        <v>0.84935191150471423</v>
      </c>
      <c r="BL162" s="8">
        <v>158</v>
      </c>
      <c r="BM162" s="10">
        <f>'[1]功能-战损相关'!H168</f>
        <v>0.17499999999999999</v>
      </c>
      <c r="BN162" s="10">
        <f>'[1]功能-战损相关'!I168</f>
        <v>0.17499999999999999</v>
      </c>
      <c r="BO162" s="10">
        <f>'[1]功能-战损相关'!J168</f>
        <v>0.17499999999999999</v>
      </c>
      <c r="BP162" s="10">
        <f>'[1]功能-战损相关'!K168</f>
        <v>0.17499999999999999</v>
      </c>
      <c r="BQ162" s="10">
        <f>'[1]功能-战损相关'!L168</f>
        <v>0.17499999999999999</v>
      </c>
      <c r="BR162" s="10">
        <f>'[1]功能-战损相关'!M168</f>
        <v>0.125</v>
      </c>
      <c r="BS162" s="10">
        <f>'[1]功能-战损相关'!N168</f>
        <v>0.125</v>
      </c>
      <c r="BT162" s="10">
        <f>'[1]功能-战损相关'!O168</f>
        <v>0.125</v>
      </c>
      <c r="BU162" s="10">
        <f>'[1]功能-战损相关'!P168</f>
        <v>0.125</v>
      </c>
      <c r="BV162" s="10">
        <f>'[1]功能-战损相关'!Q168</f>
        <v>0.125</v>
      </c>
      <c r="BX162" s="8">
        <v>158</v>
      </c>
      <c r="BY162" s="10">
        <f>求节点($BL$5:$BL$364,BM$5:BM$364,节奏总纲!R161)</f>
        <v>0.17499999999999999</v>
      </c>
      <c r="BZ162" s="10">
        <f>求节点($BL$5:$BL$364,BN$5:BN$364,节奏总纲!S161)</f>
        <v>0.17499999999999999</v>
      </c>
      <c r="CA162" s="10">
        <f>求节点($BL$5:$BL$364,BO$5:BO$364,节奏总纲!T161)</f>
        <v>0.17499999999999999</v>
      </c>
      <c r="CB162" s="10">
        <f>求节点($BL$5:$BL$364,BP$5:BP$364,节奏总纲!U161)</f>
        <v>0.17499999999999999</v>
      </c>
      <c r="CC162" s="10">
        <f>求节点($BL$5:$BL$364,BQ$5:BQ$364,节奏总纲!V161)</f>
        <v>0.17499999999999999</v>
      </c>
      <c r="CD162" s="10">
        <f>求节点($BL$5:$BL$364,BR$5:BR$364,节奏总纲!R161)</f>
        <v>0.125</v>
      </c>
      <c r="CE162" s="10">
        <f>求节点($BL$5:$BL$364,BS$5:BS$364,节奏总纲!S161)</f>
        <v>0.125</v>
      </c>
      <c r="CF162" s="10">
        <f>求节点($BL$5:$BL$364,BT$5:BT$364,节奏总纲!T161)</f>
        <v>0.125</v>
      </c>
      <c r="CG162" s="10">
        <f>求节点($BL$5:$BL$364,BU$5:BU$364,节奏总纲!U161)</f>
        <v>0.125</v>
      </c>
      <c r="CH162" s="10">
        <f>求节点($BL$5:$BL$364,BV$5:BV$364,节奏总纲!V161)</f>
        <v>0.125</v>
      </c>
      <c r="DB162" s="3">
        <v>158</v>
      </c>
      <c r="DC162" s="3">
        <f>'[1]功能-实力'!BF162</f>
        <v>89193900</v>
      </c>
      <c r="DD162" s="3">
        <f>'[1]功能-实力'!BG162</f>
        <v>102499566</v>
      </c>
      <c r="DE162" s="3">
        <f>'[1]功能-实力'!BH162</f>
        <v>106526292</v>
      </c>
      <c r="DF162" s="3">
        <f>'[1]功能-实力'!BI162</f>
        <v>108887064</v>
      </c>
      <c r="DG162" s="3">
        <f>'[1]功能-实力'!BJ162</f>
        <v>109063566</v>
      </c>
    </row>
    <row r="163" spans="2:111" x14ac:dyDescent="0.2">
      <c r="B163" s="3">
        <v>159</v>
      </c>
      <c r="C163" s="3">
        <f>[1]服务器生态!W180</f>
        <v>136.33354908562498</v>
      </c>
      <c r="D163" s="3">
        <f>[1]服务器生态!X180</f>
        <v>134.4261277943526</v>
      </c>
      <c r="E163" s="3">
        <f>[1]服务器生态!Y180</f>
        <v>10.973243890022401</v>
      </c>
      <c r="F163" s="3">
        <f>[1]服务器生态!Z180</f>
        <v>1.9522176300000005</v>
      </c>
      <c r="G163" s="3">
        <f>[1]服务器生态!AA180</f>
        <v>0.56486159999999996</v>
      </c>
      <c r="H163" s="3">
        <f>[1]服务器生态!AC180</f>
        <v>0.47962550249999997</v>
      </c>
      <c r="I163" s="3">
        <f>[1]服务器生态!AD180</f>
        <v>0.47291513735919999</v>
      </c>
      <c r="J163" s="3">
        <f>[1]服务器生态!AE180</f>
        <v>3.8604200140800002E-2</v>
      </c>
      <c r="K163" s="3">
        <f>[1]服务器生态!AF180</f>
        <v>6.8679600000000019E-3</v>
      </c>
      <c r="L163" s="3">
        <f>[1]服务器生态!AG180</f>
        <v>1.9871999999999997E-3</v>
      </c>
      <c r="M163" s="3">
        <f>[3]基础信息!M162</f>
        <v>100</v>
      </c>
      <c r="Q163" s="3">
        <v>159</v>
      </c>
      <c r="R163" s="3">
        <f>[4]带兵数!D162</f>
        <v>11890</v>
      </c>
      <c r="S163" s="3">
        <f>[4]带兵数!E162</f>
        <v>11890</v>
      </c>
      <c r="T163" s="3">
        <f>[4]带兵数!F162</f>
        <v>11890</v>
      </c>
      <c r="U163" s="3">
        <f>[4]带兵数!G162</f>
        <v>11890</v>
      </c>
      <c r="V163" s="3">
        <f>[4]带兵数!H162</f>
        <v>11890</v>
      </c>
      <c r="X163" s="3">
        <v>159</v>
      </c>
      <c r="Y163" s="3">
        <f>求节点(节奏总纲!D$4:D$163,R$5:R$164,$X163)*6</f>
        <v>38814.295716127192</v>
      </c>
      <c r="Z163" s="3">
        <f>求节点(节奏总纲!E$4:E$163,S$5:S$164,$X163)*6</f>
        <v>39961.394344404434</v>
      </c>
      <c r="AA163" s="3">
        <f>求节点(节奏总纲!F$4:F$163,T$5:T$164,$X163)*6</f>
        <v>41469.39056102623</v>
      </c>
      <c r="AB163" s="3">
        <f>求节点(节奏总纲!G$4:G$163,U$5:U$164,$X163)*6</f>
        <v>43667.84831375791</v>
      </c>
      <c r="AC163" s="3">
        <f>求节点(节奏总纲!H$4:H$163,V$5:V$164,$X163)*6</f>
        <v>47618.75878491324</v>
      </c>
      <c r="AG163" s="3">
        <v>159</v>
      </c>
      <c r="AH163" s="3">
        <v>1</v>
      </c>
      <c r="AI163" s="3">
        <f>[4]实力验证!$Z165</f>
        <v>1.6706670619599751</v>
      </c>
      <c r="AJ163" s="3">
        <f>[4]实力验证!$AE165</f>
        <v>2.8790586042225446</v>
      </c>
      <c r="AK163" s="3">
        <f>[4]实力验证!$AJ165</f>
        <v>8.1478637072142792</v>
      </c>
      <c r="AL163" s="3">
        <f>[4]实力验证!$AO165</f>
        <v>26.208638753453226</v>
      </c>
      <c r="AM163" s="3">
        <f t="shared" si="16"/>
        <v>246.52903062549942</v>
      </c>
      <c r="AR163" s="8">
        <v>159</v>
      </c>
      <c r="AS163" s="8">
        <f t="shared" si="4"/>
        <v>310.67175353638828</v>
      </c>
      <c r="AT163" s="8">
        <f t="shared" si="5"/>
        <v>311.16777491502774</v>
      </c>
      <c r="AU163" s="8">
        <f t="shared" si="6"/>
        <v>313.15845749926052</v>
      </c>
      <c r="AV163" s="8">
        <f t="shared" si="7"/>
        <v>313.90143708777055</v>
      </c>
      <c r="AW163" s="8">
        <f t="shared" si="8"/>
        <v>319.53039780163323</v>
      </c>
      <c r="AY163" s="8">
        <v>159</v>
      </c>
      <c r="AZ163" s="8">
        <f t="shared" si="9"/>
        <v>1824.9</v>
      </c>
      <c r="BA163" s="8">
        <f t="shared" si="10"/>
        <v>1829.52</v>
      </c>
      <c r="BB163" s="8">
        <f t="shared" si="11"/>
        <v>1838.76</v>
      </c>
      <c r="BC163" s="8">
        <f t="shared" si="12"/>
        <v>1852.6200000000001</v>
      </c>
      <c r="BD163" s="8">
        <f t="shared" si="13"/>
        <v>1871.1000000000001</v>
      </c>
      <c r="BF163" s="8">
        <v>159</v>
      </c>
      <c r="BG163" s="8">
        <f t="shared" si="14"/>
        <v>0.15064808849528574</v>
      </c>
      <c r="BH163" s="8">
        <f t="shared" si="15"/>
        <v>0.84935191150471423</v>
      </c>
      <c r="BL163" s="8">
        <v>159</v>
      </c>
      <c r="BM163" s="10">
        <f>'[1]功能-战损相关'!H169</f>
        <v>0.17499999999999999</v>
      </c>
      <c r="BN163" s="10">
        <f>'[1]功能-战损相关'!I169</f>
        <v>0.17499999999999999</v>
      </c>
      <c r="BO163" s="10">
        <f>'[1]功能-战损相关'!J169</f>
        <v>0.17499999999999999</v>
      </c>
      <c r="BP163" s="10">
        <f>'[1]功能-战损相关'!K169</f>
        <v>0.17499999999999999</v>
      </c>
      <c r="BQ163" s="10">
        <f>'[1]功能-战损相关'!L169</f>
        <v>0.17499999999999999</v>
      </c>
      <c r="BR163" s="10">
        <f>'[1]功能-战损相关'!M169</f>
        <v>0.125</v>
      </c>
      <c r="BS163" s="10">
        <f>'[1]功能-战损相关'!N169</f>
        <v>0.125</v>
      </c>
      <c r="BT163" s="10">
        <f>'[1]功能-战损相关'!O169</f>
        <v>0.125</v>
      </c>
      <c r="BU163" s="10">
        <f>'[1]功能-战损相关'!P169</f>
        <v>0.125</v>
      </c>
      <c r="BV163" s="10">
        <f>'[1]功能-战损相关'!Q169</f>
        <v>0.125</v>
      </c>
      <c r="BX163" s="8">
        <v>159</v>
      </c>
      <c r="BY163" s="10">
        <f>求节点($BL$5:$BL$364,BM$5:BM$364,节奏总纲!R162)</f>
        <v>0.17499999999999999</v>
      </c>
      <c r="BZ163" s="10">
        <f>求节点($BL$5:$BL$364,BN$5:BN$364,节奏总纲!S162)</f>
        <v>0.17499999999999999</v>
      </c>
      <c r="CA163" s="10">
        <f>求节点($BL$5:$BL$364,BO$5:BO$364,节奏总纲!T162)</f>
        <v>0.17499999999999999</v>
      </c>
      <c r="CB163" s="10">
        <f>求节点($BL$5:$BL$364,BP$5:BP$364,节奏总纲!U162)</f>
        <v>0.17499999999999999</v>
      </c>
      <c r="CC163" s="10">
        <f>求节点($BL$5:$BL$364,BQ$5:BQ$364,节奏总纲!V162)</f>
        <v>0.17499999999999999</v>
      </c>
      <c r="CD163" s="10">
        <f>求节点($BL$5:$BL$364,BR$5:BR$364,节奏总纲!R162)</f>
        <v>0.125</v>
      </c>
      <c r="CE163" s="10">
        <f>求节点($BL$5:$BL$364,BS$5:BS$364,节奏总纲!S162)</f>
        <v>0.125</v>
      </c>
      <c r="CF163" s="10">
        <f>求节点($BL$5:$BL$364,BT$5:BT$364,节奏总纲!T162)</f>
        <v>0.125</v>
      </c>
      <c r="CG163" s="10">
        <f>求节点($BL$5:$BL$364,BU$5:BU$364,节奏总纲!U162)</f>
        <v>0.125</v>
      </c>
      <c r="CH163" s="10">
        <f>求节点($BL$5:$BL$364,BV$5:BV$364,节奏总纲!V162)</f>
        <v>0.125</v>
      </c>
      <c r="DB163" s="3">
        <v>159</v>
      </c>
      <c r="DC163" s="3">
        <f>'[1]功能-实力'!BF163</f>
        <v>89650110</v>
      </c>
      <c r="DD163" s="3">
        <f>'[1]功能-实力'!BG163</f>
        <v>102856722</v>
      </c>
      <c r="DE163" s="3">
        <f>'[1]功能-实力'!BH163</f>
        <v>106671306</v>
      </c>
      <c r="DF163" s="3">
        <f>'[1]功能-实力'!BI163</f>
        <v>109042908</v>
      </c>
      <c r="DG163" s="3">
        <f>'[1]功能-实力'!BJ163</f>
        <v>109220406</v>
      </c>
    </row>
    <row r="164" spans="2:111" x14ac:dyDescent="0.2">
      <c r="B164" s="3">
        <v>160</v>
      </c>
      <c r="C164" s="3">
        <f>[1]服务器生态!W181</f>
        <v>135.49420445625</v>
      </c>
      <c r="D164" s="3">
        <f>[1]服务器生态!X181</f>
        <v>133.59852630397398</v>
      </c>
      <c r="E164" s="3">
        <f>[1]服务器生态!Y181</f>
        <v>10.905686539776001</v>
      </c>
      <c r="F164" s="3">
        <f>[1]服务器生态!Z181</f>
        <v>1.9401987000000005</v>
      </c>
      <c r="G164" s="3">
        <f>[1]服务器生态!AA181</f>
        <v>0.56138399999999988</v>
      </c>
      <c r="H164" s="3">
        <f>[1]服务器生态!AC181</f>
        <v>0.47962550249999997</v>
      </c>
      <c r="I164" s="3">
        <f>[1]服务器生态!AD181</f>
        <v>0.47291513735919999</v>
      </c>
      <c r="J164" s="3">
        <f>[1]服务器生态!AE181</f>
        <v>3.8604200140800002E-2</v>
      </c>
      <c r="K164" s="3">
        <f>[1]服务器生态!AF181</f>
        <v>6.8679600000000019E-3</v>
      </c>
      <c r="L164" s="3">
        <f>[1]服务器生态!AG181</f>
        <v>1.9871999999999997E-3</v>
      </c>
      <c r="M164" s="3">
        <f>[3]基础信息!M163</f>
        <v>100</v>
      </c>
      <c r="Q164" s="3">
        <v>160</v>
      </c>
      <c r="R164" s="3">
        <f>[4]带兵数!D163</f>
        <v>11890</v>
      </c>
      <c r="S164" s="3">
        <f>[4]带兵数!E163</f>
        <v>11890</v>
      </c>
      <c r="T164" s="3">
        <f>[4]带兵数!F163</f>
        <v>11890</v>
      </c>
      <c r="U164" s="3">
        <f>[4]带兵数!G163</f>
        <v>11890</v>
      </c>
      <c r="V164" s="3">
        <f>[4]带兵数!H163</f>
        <v>11890</v>
      </c>
      <c r="X164" s="3">
        <v>160</v>
      </c>
      <c r="Y164" s="3">
        <f>求节点(节奏总纲!D$4:D$163,R$5:R$164,$X164)*6</f>
        <v>38849.041029765096</v>
      </c>
      <c r="Z164" s="3">
        <f>求节点(节奏总纲!E$4:E$163,S$5:S$164,$X164)*6</f>
        <v>39998.122468072179</v>
      </c>
      <c r="AA164" s="3">
        <f>求节点(节奏总纲!F$4:F$163,T$5:T$164,$X164)*6</f>
        <v>41505.646098419289</v>
      </c>
      <c r="AB164" s="3">
        <f>求节点(节奏总纲!G$4:G$163,U$5:U$164,$X164)*6</f>
        <v>43704.046989016082</v>
      </c>
      <c r="AC164" s="3">
        <f>求节点(节奏总纲!H$4:H$163,V$5:V$164,$X164)*6</f>
        <v>47654.027782911086</v>
      </c>
      <c r="AG164" s="3">
        <v>160</v>
      </c>
      <c r="AH164" s="3">
        <v>1</v>
      </c>
      <c r="AI164" s="3">
        <f>[4]实力验证!$Z166</f>
        <v>1.6708036612622701</v>
      </c>
      <c r="AJ164" s="3">
        <f>[4]实力验证!$AE166</f>
        <v>2.8768097187347412</v>
      </c>
      <c r="AK164" s="3">
        <f>[4]实力验证!$AJ166</f>
        <v>8.1561171934179164</v>
      </c>
      <c r="AL164" s="3">
        <f>[4]实力验证!$AO166</f>
        <v>26.164280965950368</v>
      </c>
      <c r="AM164" s="3">
        <f t="shared" si="16"/>
        <v>246.4839216246022</v>
      </c>
      <c r="AR164" s="8">
        <v>160</v>
      </c>
      <c r="AS164" s="8">
        <f t="shared" si="4"/>
        <v>310.67175353638828</v>
      </c>
      <c r="AT164" s="8">
        <f t="shared" si="5"/>
        <v>311.16777491502774</v>
      </c>
      <c r="AU164" s="8">
        <f t="shared" si="6"/>
        <v>313.15845749926052</v>
      </c>
      <c r="AV164" s="8">
        <f t="shared" si="7"/>
        <v>313.90143708777055</v>
      </c>
      <c r="AW164" s="8">
        <f t="shared" si="8"/>
        <v>319.53039780163323</v>
      </c>
      <c r="AY164" s="8">
        <v>160</v>
      </c>
      <c r="AZ164" s="8">
        <f t="shared" si="9"/>
        <v>1824.9</v>
      </c>
      <c r="BA164" s="8">
        <f t="shared" si="10"/>
        <v>1829.52</v>
      </c>
      <c r="BB164" s="8">
        <f t="shared" si="11"/>
        <v>1838.76</v>
      </c>
      <c r="BC164" s="8">
        <f t="shared" si="12"/>
        <v>1852.6200000000001</v>
      </c>
      <c r="BD164" s="8">
        <f t="shared" si="13"/>
        <v>1871.1000000000001</v>
      </c>
      <c r="BF164" s="8">
        <v>160</v>
      </c>
      <c r="BG164" s="8">
        <f t="shared" si="14"/>
        <v>0.15064808849528574</v>
      </c>
      <c r="BH164" s="8">
        <f t="shared" si="15"/>
        <v>0.84935191150471423</v>
      </c>
      <c r="BL164" s="8">
        <v>160</v>
      </c>
      <c r="BM164" s="10">
        <f>'[1]功能-战损相关'!H170</f>
        <v>0.17499999999999999</v>
      </c>
      <c r="BN164" s="10">
        <f>'[1]功能-战损相关'!I170</f>
        <v>0.17499999999999999</v>
      </c>
      <c r="BO164" s="10">
        <f>'[1]功能-战损相关'!J170</f>
        <v>0.17499999999999999</v>
      </c>
      <c r="BP164" s="10">
        <f>'[1]功能-战损相关'!K170</f>
        <v>0.17499999999999999</v>
      </c>
      <c r="BQ164" s="10">
        <f>'[1]功能-战损相关'!L170</f>
        <v>0.17499999999999999</v>
      </c>
      <c r="BR164" s="10">
        <f>'[1]功能-战损相关'!M170</f>
        <v>0.125</v>
      </c>
      <c r="BS164" s="10">
        <f>'[1]功能-战损相关'!N170</f>
        <v>0.125</v>
      </c>
      <c r="BT164" s="10">
        <f>'[1]功能-战损相关'!O170</f>
        <v>0.125</v>
      </c>
      <c r="BU164" s="10">
        <f>'[1]功能-战损相关'!P170</f>
        <v>0.125</v>
      </c>
      <c r="BV164" s="10">
        <f>'[1]功能-战损相关'!Q170</f>
        <v>0.125</v>
      </c>
      <c r="BX164" s="8">
        <v>160</v>
      </c>
      <c r="BY164" s="10">
        <f>求节点($BL$5:$BL$364,BM$5:BM$364,节奏总纲!R163)</f>
        <v>0.17499999999999999</v>
      </c>
      <c r="BZ164" s="10">
        <f>求节点($BL$5:$BL$364,BN$5:BN$364,节奏总纲!S163)</f>
        <v>0.17499999999999999</v>
      </c>
      <c r="CA164" s="10">
        <f>求节点($BL$5:$BL$364,BO$5:BO$364,节奏总纲!T163)</f>
        <v>0.17499999999999999</v>
      </c>
      <c r="CB164" s="10">
        <f>求节点($BL$5:$BL$364,BP$5:BP$364,节奏总纲!U163)</f>
        <v>0.17499999999999999</v>
      </c>
      <c r="CC164" s="10">
        <f>求节点($BL$5:$BL$364,BQ$5:BQ$364,节奏总纲!V163)</f>
        <v>0.17499999999999999</v>
      </c>
      <c r="CD164" s="10">
        <f>求节点($BL$5:$BL$364,BR$5:BR$364,节奏总纲!R163)</f>
        <v>0.125</v>
      </c>
      <c r="CE164" s="10">
        <f>求节点($BL$5:$BL$364,BS$5:BS$364,节奏总纲!S163)</f>
        <v>0.125</v>
      </c>
      <c r="CF164" s="10">
        <f>求节点($BL$5:$BL$364,BT$5:BT$364,节奏总纲!T163)</f>
        <v>0.125</v>
      </c>
      <c r="CG164" s="10">
        <f>求节点($BL$5:$BL$364,BU$5:BU$364,节奏总纲!U163)</f>
        <v>0.125</v>
      </c>
      <c r="CH164" s="10">
        <f>求节点($BL$5:$BL$364,BV$5:BV$364,节奏总纲!V163)</f>
        <v>0.125</v>
      </c>
      <c r="DB164" s="3">
        <v>160</v>
      </c>
      <c r="DC164" s="3">
        <f>'[1]功能-实力'!BF164</f>
        <v>90106854</v>
      </c>
      <c r="DD164" s="3">
        <f>'[1]功能-实力'!BG164</f>
        <v>103214268</v>
      </c>
      <c r="DE164" s="3">
        <f>'[1]功能-实力'!BH164</f>
        <v>106816266</v>
      </c>
      <c r="DF164" s="3">
        <f>'[1]功能-实力'!BI164</f>
        <v>109198698</v>
      </c>
      <c r="DG164" s="3">
        <f>'[1]功能-实力'!BJ164</f>
        <v>109377174</v>
      </c>
    </row>
    <row r="165" spans="2:111" x14ac:dyDescent="0.2">
      <c r="B165" s="3">
        <v>161</v>
      </c>
      <c r="C165" s="3">
        <f>[1]服务器生态!W182</f>
        <v>134.654859826875</v>
      </c>
      <c r="D165" s="3">
        <f>[1]服务器生态!X182</f>
        <v>132.7709248135954</v>
      </c>
      <c r="E165" s="3">
        <f>[1]服务器生态!Y182</f>
        <v>10.838129189529601</v>
      </c>
      <c r="F165" s="3">
        <f>[1]服务器生态!Z182</f>
        <v>1.9281797700000005</v>
      </c>
      <c r="G165" s="3">
        <f>[1]服务器生态!AA182</f>
        <v>0.55790639999999991</v>
      </c>
      <c r="H165" s="3">
        <f>[1]服务器生态!AC182</f>
        <v>0.47962550249999997</v>
      </c>
      <c r="I165" s="3">
        <f>[1]服务器生态!AD182</f>
        <v>0.47291513735919999</v>
      </c>
      <c r="J165" s="3">
        <f>[1]服务器生态!AE182</f>
        <v>3.8604200140800002E-2</v>
      </c>
      <c r="K165" s="3">
        <f>[1]服务器生态!AF182</f>
        <v>6.8679600000000019E-3</v>
      </c>
      <c r="L165" s="3">
        <f>[1]服务器生态!AG182</f>
        <v>1.9871999999999997E-3</v>
      </c>
      <c r="M165" s="3">
        <f>[3]基础信息!M164</f>
        <v>100</v>
      </c>
      <c r="X165" s="3">
        <v>161</v>
      </c>
      <c r="Y165" s="3">
        <f>求节点(节奏总纲!D$4:D$163,R$5:R$164,$X165)*6</f>
        <v>38883.786343403015</v>
      </c>
      <c r="Z165" s="3">
        <f>求节点(节奏总纲!E$4:E$163,S$5:S$164,$X165)*6</f>
        <v>40034.850591739916</v>
      </c>
      <c r="AA165" s="3">
        <f>求节点(节奏总纲!F$4:F$163,T$5:T$164,$X165)*6</f>
        <v>41541.901635812348</v>
      </c>
      <c r="AB165" s="3">
        <f>求节点(节奏总纲!G$4:G$163,U$5:U$164,$X165)*6</f>
        <v>43740.245664274255</v>
      </c>
      <c r="AC165" s="3">
        <f>求节点(节奏总纲!H$4:H$163,V$5:V$164,$X165)*6</f>
        <v>47689.296780908931</v>
      </c>
      <c r="AG165" s="3">
        <v>161</v>
      </c>
      <c r="AH165" s="3">
        <v>1</v>
      </c>
      <c r="AI165" s="3">
        <f>[4]实力验证!$Z167</f>
        <v>1.6709374788563054</v>
      </c>
      <c r="AJ165" s="3">
        <f>[4]实力验证!$AE167</f>
        <v>2.8746066295521446</v>
      </c>
      <c r="AK165" s="3">
        <f>[4]实力验证!$AJ167</f>
        <v>8.1642026056243484</v>
      </c>
      <c r="AL165" s="3">
        <f>[4]实力验证!$AO167</f>
        <v>26.120826480454571</v>
      </c>
      <c r="AM165" s="3">
        <f t="shared" si="16"/>
        <v>246.439731223422</v>
      </c>
      <c r="BL165" s="8">
        <v>161</v>
      </c>
      <c r="BM165" s="10">
        <f>'[1]功能-战损相关'!H171</f>
        <v>0</v>
      </c>
      <c r="BN165" s="10">
        <f>'[1]功能-战损相关'!I171</f>
        <v>0</v>
      </c>
      <c r="BO165" s="10">
        <f>'[1]功能-战损相关'!J171</f>
        <v>0</v>
      </c>
      <c r="BP165" s="10">
        <f>'[1]功能-战损相关'!K171</f>
        <v>0</v>
      </c>
      <c r="BQ165" s="10">
        <f>'[1]功能-战损相关'!L171</f>
        <v>0</v>
      </c>
      <c r="BR165" s="10">
        <f>'[1]功能-战损相关'!M171</f>
        <v>0</v>
      </c>
      <c r="BS165" s="10">
        <f>'[1]功能-战损相关'!N171</f>
        <v>0</v>
      </c>
      <c r="BT165" s="10">
        <f>'[1]功能-战损相关'!O171</f>
        <v>0</v>
      </c>
      <c r="BU165" s="10">
        <f>'[1]功能-战损相关'!P171</f>
        <v>0</v>
      </c>
      <c r="BV165" s="10">
        <f>'[1]功能-战损相关'!Q171</f>
        <v>0</v>
      </c>
      <c r="BX165" s="8">
        <v>161</v>
      </c>
      <c r="BY165" s="10">
        <f>求节点($BL$5:$BL$364,BM$5:BM$364,节奏总纲!R164)</f>
        <v>0.17499999999999999</v>
      </c>
      <c r="BZ165" s="10">
        <f>求节点($BL$5:$BL$364,BN$5:BN$364,节奏总纲!S164)</f>
        <v>0.17499999999999999</v>
      </c>
      <c r="CA165" s="10">
        <f>求节点($BL$5:$BL$364,BO$5:BO$364,节奏总纲!T164)</f>
        <v>0.17499999999999999</v>
      </c>
      <c r="CB165" s="10">
        <f>求节点($BL$5:$BL$364,BP$5:BP$364,节奏总纲!U164)</f>
        <v>0.17499999999999999</v>
      </c>
      <c r="CC165" s="10">
        <f>求节点($BL$5:$BL$364,BQ$5:BQ$364,节奏总纲!V164)</f>
        <v>0.17499999999999999</v>
      </c>
      <c r="CD165" s="10">
        <f>求节点($BL$5:$BL$364,BR$5:BR$364,节奏总纲!R164)</f>
        <v>0.125</v>
      </c>
      <c r="CE165" s="10">
        <f>求节点($BL$5:$BL$364,BS$5:BS$364,节奏总纲!S164)</f>
        <v>0.125</v>
      </c>
      <c r="CF165" s="10">
        <f>求节点($BL$5:$BL$364,BT$5:BT$364,节奏总纲!T164)</f>
        <v>0.125</v>
      </c>
      <c r="CG165" s="10">
        <f>求节点($BL$5:$BL$364,BU$5:BU$364,节奏总纲!U164)</f>
        <v>0.125</v>
      </c>
      <c r="CH165" s="10">
        <f>求节点($BL$5:$BL$364,BV$5:BV$364,节奏总纲!V164)</f>
        <v>0.125</v>
      </c>
    </row>
    <row r="166" spans="2:111" x14ac:dyDescent="0.2">
      <c r="B166" s="3">
        <v>162</v>
      </c>
      <c r="C166" s="3">
        <f>[1]服务器生态!W183</f>
        <v>133.81551519749999</v>
      </c>
      <c r="D166" s="3">
        <f>[1]服务器生态!X183</f>
        <v>131.94332332321679</v>
      </c>
      <c r="E166" s="3">
        <f>[1]服务器生态!Y183</f>
        <v>10.7705718392832</v>
      </c>
      <c r="F166" s="3">
        <f>[1]服务器生态!Z183</f>
        <v>1.9161608400000005</v>
      </c>
      <c r="G166" s="3">
        <f>[1]服务器生态!AA183</f>
        <v>0.55442879999999994</v>
      </c>
      <c r="H166" s="3">
        <f>[1]服务器生态!AC183</f>
        <v>0.47962550249999997</v>
      </c>
      <c r="I166" s="3">
        <f>[1]服务器生态!AD183</f>
        <v>0.47291513735919999</v>
      </c>
      <c r="J166" s="3">
        <f>[1]服务器生态!AE183</f>
        <v>3.8604200140800002E-2</v>
      </c>
      <c r="K166" s="3">
        <f>[1]服务器生态!AF183</f>
        <v>6.8679600000000019E-3</v>
      </c>
      <c r="L166" s="3">
        <f>[1]服务器生态!AG183</f>
        <v>1.9871999999999997E-3</v>
      </c>
      <c r="M166" s="3">
        <f>[3]基础信息!M165</f>
        <v>100</v>
      </c>
      <c r="X166" s="3">
        <v>162</v>
      </c>
      <c r="Y166" s="3">
        <f>求节点(节奏总纲!D$4:D$163,R$5:R$164,$X166)*6</f>
        <v>38918.53165704092</v>
      </c>
      <c r="Z166" s="3">
        <f>求节点(节奏总纲!E$4:E$163,S$5:S$164,$X166)*6</f>
        <v>40071.578715407653</v>
      </c>
      <c r="AA166" s="3">
        <f>求节点(节奏总纲!F$4:F$163,T$5:T$164,$X166)*6</f>
        <v>41578.157173205407</v>
      </c>
      <c r="AB166" s="3">
        <f>求节点(节奏总纲!G$4:G$163,U$5:U$164,$X166)*6</f>
        <v>43776.138934736366</v>
      </c>
      <c r="AC166" s="3">
        <f>求节点(节奏总纲!H$4:H$163,V$5:V$164,$X166)*6</f>
        <v>47724.565778906777</v>
      </c>
      <c r="AG166" s="3">
        <v>162</v>
      </c>
      <c r="AH166" s="3">
        <v>1</v>
      </c>
      <c r="AI166" s="3">
        <f>[4]实力验证!$Z168</f>
        <v>1.671068598855697</v>
      </c>
      <c r="AJ166" s="3">
        <f>[4]实力验证!$AE168</f>
        <v>2.872447951880754</v>
      </c>
      <c r="AK166" s="3">
        <f>[4]实力验证!$AJ168</f>
        <v>8.1731785710048719</v>
      </c>
      <c r="AL166" s="3">
        <f>[4]实力验证!$AO168</f>
        <v>26.078247982814709</v>
      </c>
      <c r="AM166" s="3">
        <f t="shared" si="16"/>
        <v>246.40004949745324</v>
      </c>
      <c r="BL166" s="8">
        <v>162</v>
      </c>
      <c r="BM166" s="10">
        <f>'[1]功能-战损相关'!H172</f>
        <v>0</v>
      </c>
      <c r="BN166" s="10">
        <f>'[1]功能-战损相关'!I172</f>
        <v>0</v>
      </c>
      <c r="BO166" s="10">
        <f>'[1]功能-战损相关'!J172</f>
        <v>0</v>
      </c>
      <c r="BP166" s="10">
        <f>'[1]功能-战损相关'!K172</f>
        <v>0</v>
      </c>
      <c r="BQ166" s="10">
        <f>'[1]功能-战损相关'!L172</f>
        <v>0</v>
      </c>
      <c r="BR166" s="10">
        <f>'[1]功能-战损相关'!M172</f>
        <v>0</v>
      </c>
      <c r="BS166" s="10">
        <f>'[1]功能-战损相关'!N172</f>
        <v>0</v>
      </c>
      <c r="BT166" s="10">
        <f>'[1]功能-战损相关'!O172</f>
        <v>0</v>
      </c>
      <c r="BU166" s="10">
        <f>'[1]功能-战损相关'!P172</f>
        <v>0</v>
      </c>
      <c r="BV166" s="10">
        <f>'[1]功能-战损相关'!Q172</f>
        <v>0</v>
      </c>
      <c r="BX166" s="8">
        <v>162</v>
      </c>
      <c r="BY166" s="10">
        <f>求节点($BL$5:$BL$364,BM$5:BM$364,节奏总纲!R165)</f>
        <v>0.17499999999999999</v>
      </c>
      <c r="BZ166" s="10">
        <f>求节点($BL$5:$BL$364,BN$5:BN$364,节奏总纲!S165)</f>
        <v>0.17499999999999999</v>
      </c>
      <c r="CA166" s="10">
        <f>求节点($BL$5:$BL$364,BO$5:BO$364,节奏总纲!T165)</f>
        <v>0.17499999999999999</v>
      </c>
      <c r="CB166" s="10">
        <f>求节点($BL$5:$BL$364,BP$5:BP$364,节奏总纲!U165)</f>
        <v>0.17499999999999999</v>
      </c>
      <c r="CC166" s="10">
        <f>求节点($BL$5:$BL$364,BQ$5:BQ$364,节奏总纲!V165)</f>
        <v>0.17499999999999999</v>
      </c>
      <c r="CD166" s="10">
        <f>求节点($BL$5:$BL$364,BR$5:BR$364,节奏总纲!R165)</f>
        <v>0.125</v>
      </c>
      <c r="CE166" s="10">
        <f>求节点($BL$5:$BL$364,BS$5:BS$364,节奏总纲!S165)</f>
        <v>0.125</v>
      </c>
      <c r="CF166" s="10">
        <f>求节点($BL$5:$BL$364,BT$5:BT$364,节奏总纲!T165)</f>
        <v>0.125</v>
      </c>
      <c r="CG166" s="10">
        <f>求节点($BL$5:$BL$364,BU$5:BU$364,节奏总纲!U165)</f>
        <v>0.125</v>
      </c>
      <c r="CH166" s="10">
        <f>求节点($BL$5:$BL$364,BV$5:BV$364,节奏总纲!V165)</f>
        <v>0.125</v>
      </c>
    </row>
    <row r="167" spans="2:111" x14ac:dyDescent="0.2">
      <c r="B167" s="3">
        <v>163</v>
      </c>
      <c r="C167" s="3">
        <f>[1]服务器生态!W184</f>
        <v>132.97617056812499</v>
      </c>
      <c r="D167" s="3">
        <f>[1]服务器生态!X184</f>
        <v>131.1157218328382</v>
      </c>
      <c r="E167" s="3">
        <f>[1]服务器生态!Y184</f>
        <v>10.7030144890368</v>
      </c>
      <c r="F167" s="3">
        <f>[1]服务器生态!Z184</f>
        <v>1.9041419100000005</v>
      </c>
      <c r="G167" s="3">
        <f>[1]服务器生态!AA184</f>
        <v>0.55095119999999997</v>
      </c>
      <c r="H167" s="3">
        <f>[1]服务器生态!AC184</f>
        <v>0.47962550249999997</v>
      </c>
      <c r="I167" s="3">
        <f>[1]服务器生态!AD184</f>
        <v>0.47291513735919999</v>
      </c>
      <c r="J167" s="3">
        <f>[1]服务器生态!AE184</f>
        <v>3.8604200140800002E-2</v>
      </c>
      <c r="K167" s="3">
        <f>[1]服务器生态!AF184</f>
        <v>6.8679600000000019E-3</v>
      </c>
      <c r="L167" s="3">
        <f>[1]服务器生态!AG184</f>
        <v>1.9871999999999997E-3</v>
      </c>
      <c r="M167" s="3">
        <f>[3]基础信息!M166</f>
        <v>100</v>
      </c>
      <c r="X167" s="3">
        <v>163</v>
      </c>
      <c r="Y167" s="3">
        <f>求节点(节奏总纲!D$4:D$163,R$5:R$164,$X167)*6</f>
        <v>38953.276970678839</v>
      </c>
      <c r="Z167" s="3">
        <f>求节点(节奏总纲!E$4:E$163,S$5:S$164,$X167)*6</f>
        <v>40108.306839075398</v>
      </c>
      <c r="AA167" s="3">
        <f>求节点(节奏总纲!F$4:F$163,T$5:T$164,$X167)*6</f>
        <v>41614.412710598466</v>
      </c>
      <c r="AB167" s="3">
        <f>求节点(节奏总纲!G$4:G$163,U$5:U$164,$X167)*6</f>
        <v>43811.611909923486</v>
      </c>
      <c r="AC167" s="3">
        <f>求节点(节奏总纲!H$4:H$163,V$5:V$164,$X167)*6</f>
        <v>47759.83477690463</v>
      </c>
      <c r="AG167" s="3">
        <v>163</v>
      </c>
      <c r="AH167" s="3">
        <v>1</v>
      </c>
      <c r="AI167" s="3">
        <f>[4]实力验证!$Z169</f>
        <v>1.6711971020166543</v>
      </c>
      <c r="AJ167" s="3">
        <f>[4]实力验证!$AE169</f>
        <v>2.870332356200854</v>
      </c>
      <c r="AK167" s="3">
        <f>[4]实力验证!$AJ169</f>
        <v>8.1834108086158857</v>
      </c>
      <c r="AL167" s="3">
        <f>[4]实力验证!$AO169</f>
        <v>26.036519249128652</v>
      </c>
      <c r="AM167" s="3">
        <f t="shared" si="16"/>
        <v>246.36608889490677</v>
      </c>
      <c r="BL167" s="8">
        <v>163</v>
      </c>
      <c r="BM167" s="10">
        <f>'[1]功能-战损相关'!H173</f>
        <v>0</v>
      </c>
      <c r="BN167" s="10">
        <f>'[1]功能-战损相关'!I173</f>
        <v>0</v>
      </c>
      <c r="BO167" s="10">
        <f>'[1]功能-战损相关'!J173</f>
        <v>0</v>
      </c>
      <c r="BP167" s="10">
        <f>'[1]功能-战损相关'!K173</f>
        <v>0</v>
      </c>
      <c r="BQ167" s="10">
        <f>'[1]功能-战损相关'!L173</f>
        <v>0</v>
      </c>
      <c r="BR167" s="10">
        <f>'[1]功能-战损相关'!M173</f>
        <v>0</v>
      </c>
      <c r="BS167" s="10">
        <f>'[1]功能-战损相关'!N173</f>
        <v>0</v>
      </c>
      <c r="BT167" s="10">
        <f>'[1]功能-战损相关'!O173</f>
        <v>0</v>
      </c>
      <c r="BU167" s="10">
        <f>'[1]功能-战损相关'!P173</f>
        <v>0</v>
      </c>
      <c r="BV167" s="10">
        <f>'[1]功能-战损相关'!Q173</f>
        <v>0</v>
      </c>
      <c r="BX167" s="8">
        <v>163</v>
      </c>
      <c r="BY167" s="10">
        <f>求节点($BL$5:$BL$364,BM$5:BM$364,节奏总纲!R166)</f>
        <v>0.17499999999999999</v>
      </c>
      <c r="BZ167" s="10">
        <f>求节点($BL$5:$BL$364,BN$5:BN$364,节奏总纲!S166)</f>
        <v>0.17499999999999999</v>
      </c>
      <c r="CA167" s="10">
        <f>求节点($BL$5:$BL$364,BO$5:BO$364,节奏总纲!T166)</f>
        <v>0.17499999999999999</v>
      </c>
      <c r="CB167" s="10">
        <f>求节点($BL$5:$BL$364,BP$5:BP$364,节奏总纲!U166)</f>
        <v>0.17499999999999999</v>
      </c>
      <c r="CC167" s="10">
        <f>求节点($BL$5:$BL$364,BQ$5:BQ$364,节奏总纲!V166)</f>
        <v>0.17499999999999999</v>
      </c>
      <c r="CD167" s="10">
        <f>求节点($BL$5:$BL$364,BR$5:BR$364,节奏总纲!R166)</f>
        <v>0.125</v>
      </c>
      <c r="CE167" s="10">
        <f>求节点($BL$5:$BL$364,BS$5:BS$364,节奏总纲!S166)</f>
        <v>0.125</v>
      </c>
      <c r="CF167" s="10">
        <f>求节点($BL$5:$BL$364,BT$5:BT$364,节奏总纲!T166)</f>
        <v>0.125</v>
      </c>
      <c r="CG167" s="10">
        <f>求节点($BL$5:$BL$364,BU$5:BU$364,节奏总纲!U166)</f>
        <v>0.125</v>
      </c>
      <c r="CH167" s="10">
        <f>求节点($BL$5:$BL$364,BV$5:BV$364,节奏总纲!V166)</f>
        <v>0.125</v>
      </c>
    </row>
    <row r="168" spans="2:111" x14ac:dyDescent="0.2">
      <c r="B168" s="3">
        <v>164</v>
      </c>
      <c r="C168" s="3">
        <f>[1]服务器生态!W185</f>
        <v>132.13682593874998</v>
      </c>
      <c r="D168" s="3">
        <f>[1]服务器生态!X185</f>
        <v>130.28812034245959</v>
      </c>
      <c r="E168" s="3">
        <f>[1]服务器生态!Y185</f>
        <v>10.6354571387904</v>
      </c>
      <c r="F168" s="3">
        <f>[1]服务器生态!Z185</f>
        <v>1.8921229800000006</v>
      </c>
      <c r="G168" s="3">
        <f>[1]服务器生态!AA185</f>
        <v>0.54747359999999989</v>
      </c>
      <c r="H168" s="3">
        <f>[1]服务器生态!AC185</f>
        <v>0.47962550249999997</v>
      </c>
      <c r="I168" s="3">
        <f>[1]服务器生态!AD185</f>
        <v>0.47291513735919999</v>
      </c>
      <c r="J168" s="3">
        <f>[1]服务器生态!AE185</f>
        <v>3.8604200140800002E-2</v>
      </c>
      <c r="K168" s="3">
        <f>[1]服务器生态!AF185</f>
        <v>6.8679600000000019E-3</v>
      </c>
      <c r="L168" s="3">
        <f>[1]服务器生态!AG185</f>
        <v>1.9871999999999997E-3</v>
      </c>
      <c r="M168" s="3">
        <f>[3]基础信息!M167</f>
        <v>100</v>
      </c>
      <c r="X168" s="3">
        <v>164</v>
      </c>
      <c r="Y168" s="3">
        <f>求节点(节奏总纲!D$4:D$163,R$5:R$164,$X168)*6</f>
        <v>38988.022284316743</v>
      </c>
      <c r="Z168" s="3">
        <f>求节点(节奏总纲!E$4:E$163,S$5:S$164,$X168)*6</f>
        <v>40145.034962743142</v>
      </c>
      <c r="AA168" s="3">
        <f>求节点(节奏总纲!F$4:F$163,T$5:T$164,$X168)*6</f>
        <v>41650.668247991525</v>
      </c>
      <c r="AB168" s="3">
        <f>求节点(节奏总纲!G$4:G$163,U$5:U$164,$X168)*6</f>
        <v>43847.084885110613</v>
      </c>
      <c r="AC168" s="3">
        <f>求节点(节奏总纲!H$4:H$163,V$5:V$164,$X168)*6</f>
        <v>47795.103774902476</v>
      </c>
      <c r="AG168" s="3">
        <v>164</v>
      </c>
      <c r="AH168" s="3">
        <v>1</v>
      </c>
      <c r="AI168" s="3">
        <f>[4]实力验证!$Z170</f>
        <v>1.6713230659038358</v>
      </c>
      <c r="AJ168" s="3">
        <f>[4]实力验证!$AE170</f>
        <v>2.8682585655364106</v>
      </c>
      <c r="AK168" s="3">
        <f>[4]实力验证!$AJ170</f>
        <v>8.1934408531256597</v>
      </c>
      <c r="AL168" s="3">
        <f>[4]实力验证!$AO170</f>
        <v>25.995615091883792</v>
      </c>
      <c r="AM168" s="3">
        <f t="shared" si="16"/>
        <v>246.33279936742812</v>
      </c>
      <c r="BL168" s="8">
        <v>164</v>
      </c>
      <c r="BM168" s="10">
        <f>'[1]功能-战损相关'!H174</f>
        <v>0</v>
      </c>
      <c r="BN168" s="10">
        <f>'[1]功能-战损相关'!I174</f>
        <v>0</v>
      </c>
      <c r="BO168" s="10">
        <f>'[1]功能-战损相关'!J174</f>
        <v>0</v>
      </c>
      <c r="BP168" s="10">
        <f>'[1]功能-战损相关'!K174</f>
        <v>0</v>
      </c>
      <c r="BQ168" s="10">
        <f>'[1]功能-战损相关'!L174</f>
        <v>0</v>
      </c>
      <c r="BR168" s="10">
        <f>'[1]功能-战损相关'!M174</f>
        <v>0</v>
      </c>
      <c r="BS168" s="10">
        <f>'[1]功能-战损相关'!N174</f>
        <v>0</v>
      </c>
      <c r="BT168" s="10">
        <f>'[1]功能-战损相关'!O174</f>
        <v>0</v>
      </c>
      <c r="BU168" s="10">
        <f>'[1]功能-战损相关'!P174</f>
        <v>0</v>
      </c>
      <c r="BV168" s="10">
        <f>'[1]功能-战损相关'!Q174</f>
        <v>0</v>
      </c>
      <c r="BX168" s="8">
        <v>164</v>
      </c>
      <c r="BY168" s="10">
        <f>求节点($BL$5:$BL$364,BM$5:BM$364,节奏总纲!R167)</f>
        <v>0.17499999999999999</v>
      </c>
      <c r="BZ168" s="10">
        <f>求节点($BL$5:$BL$364,BN$5:BN$364,节奏总纲!S167)</f>
        <v>0.17499999999999999</v>
      </c>
      <c r="CA168" s="10">
        <f>求节点($BL$5:$BL$364,BO$5:BO$364,节奏总纲!T167)</f>
        <v>0.17499999999999999</v>
      </c>
      <c r="CB168" s="10">
        <f>求节点($BL$5:$BL$364,BP$5:BP$364,节奏总纲!U167)</f>
        <v>0.17499999999999999</v>
      </c>
      <c r="CC168" s="10">
        <f>求节点($BL$5:$BL$364,BQ$5:BQ$364,节奏总纲!V167)</f>
        <v>0.17499999999999999</v>
      </c>
      <c r="CD168" s="10">
        <f>求节点($BL$5:$BL$364,BR$5:BR$364,节奏总纲!R167)</f>
        <v>0.125</v>
      </c>
      <c r="CE168" s="10">
        <f>求节点($BL$5:$BL$364,BS$5:BS$364,节奏总纲!S167)</f>
        <v>0.125</v>
      </c>
      <c r="CF168" s="10">
        <f>求节点($BL$5:$BL$364,BT$5:BT$364,节奏总纲!T167)</f>
        <v>0.125</v>
      </c>
      <c r="CG168" s="10">
        <f>求节点($BL$5:$BL$364,BU$5:BU$364,节奏总纲!U167)</f>
        <v>0.125</v>
      </c>
      <c r="CH168" s="10">
        <f>求节点($BL$5:$BL$364,BV$5:BV$364,节奏总纲!V167)</f>
        <v>0.125</v>
      </c>
    </row>
    <row r="169" spans="2:111" x14ac:dyDescent="0.2">
      <c r="B169" s="3">
        <v>165</v>
      </c>
      <c r="C169" s="3">
        <f>[1]服务器生态!W186</f>
        <v>131.29748130937497</v>
      </c>
      <c r="D169" s="3">
        <f>[1]服务器生态!X186</f>
        <v>129.46051885208098</v>
      </c>
      <c r="E169" s="3">
        <f>[1]服务器生态!Y186</f>
        <v>10.567899788543999</v>
      </c>
      <c r="F169" s="3">
        <f>[1]服务器生态!Z186</f>
        <v>1.8801040500000001</v>
      </c>
      <c r="G169" s="3">
        <f>[1]服务器生态!AA186</f>
        <v>0.54399599999999981</v>
      </c>
      <c r="H169" s="3">
        <f>[1]服务器生态!AC186</f>
        <v>0.47962550249999997</v>
      </c>
      <c r="I169" s="3">
        <f>[1]服务器生态!AD186</f>
        <v>0.47291513735919999</v>
      </c>
      <c r="J169" s="3">
        <f>[1]服务器生态!AE186</f>
        <v>3.8604200140800002E-2</v>
      </c>
      <c r="K169" s="3">
        <f>[1]服务器生态!AF186</f>
        <v>6.8679600000000019E-3</v>
      </c>
      <c r="L169" s="3">
        <f>[1]服务器生态!AG186</f>
        <v>1.9871999999999997E-3</v>
      </c>
      <c r="M169" s="3">
        <f>[3]基础信息!M168</f>
        <v>100</v>
      </c>
      <c r="X169" s="3">
        <v>165</v>
      </c>
      <c r="Y169" s="3">
        <f>求节点(节奏总纲!D$4:D$163,R$5:R$164,$X169)*6</f>
        <v>39022.767597954662</v>
      </c>
      <c r="Z169" s="3">
        <f>求节点(节奏总纲!E$4:E$163,S$5:S$164,$X169)*6</f>
        <v>40181.76308641088</v>
      </c>
      <c r="AA169" s="3">
        <f>求节点(节奏总纲!F$4:F$163,T$5:T$164,$X169)*6</f>
        <v>41686.923785384584</v>
      </c>
      <c r="AB169" s="3">
        <f>求节点(节奏总纲!G$4:G$163,U$5:U$164,$X169)*6</f>
        <v>43882.55786029774</v>
      </c>
      <c r="AC169" s="3">
        <f>求节点(节奏总纲!H$4:H$163,V$5:V$164,$X169)*6</f>
        <v>47830.372772900315</v>
      </c>
      <c r="AG169" s="3">
        <v>165</v>
      </c>
      <c r="AH169" s="3">
        <v>1</v>
      </c>
      <c r="AI169" s="3">
        <f>[4]实力验证!$Z171</f>
        <v>1.6714465650464736</v>
      </c>
      <c r="AJ169" s="3">
        <f>[4]实力验证!$AE171</f>
        <v>2.8662253528847565</v>
      </c>
      <c r="AK169" s="3">
        <f>[4]实力验证!$AJ171</f>
        <v>8.2032746390248761</v>
      </c>
      <c r="AL169" s="3">
        <f>[4]实力验证!$AO171</f>
        <v>25.955511309259322</v>
      </c>
      <c r="AM169" s="3">
        <f t="shared" si="16"/>
        <v>246.30016121855536</v>
      </c>
      <c r="BL169" s="8">
        <v>165</v>
      </c>
      <c r="BM169" s="10">
        <f>'[1]功能-战损相关'!H175</f>
        <v>0</v>
      </c>
      <c r="BN169" s="10">
        <f>'[1]功能-战损相关'!I175</f>
        <v>0</v>
      </c>
      <c r="BO169" s="10">
        <f>'[1]功能-战损相关'!J175</f>
        <v>0</v>
      </c>
      <c r="BP169" s="10">
        <f>'[1]功能-战损相关'!K175</f>
        <v>0</v>
      </c>
      <c r="BQ169" s="10">
        <f>'[1]功能-战损相关'!L175</f>
        <v>0</v>
      </c>
      <c r="BR169" s="10">
        <f>'[1]功能-战损相关'!M175</f>
        <v>0</v>
      </c>
      <c r="BS169" s="10">
        <f>'[1]功能-战损相关'!N175</f>
        <v>0</v>
      </c>
      <c r="BT169" s="10">
        <f>'[1]功能-战损相关'!O175</f>
        <v>0</v>
      </c>
      <c r="BU169" s="10">
        <f>'[1]功能-战损相关'!P175</f>
        <v>0</v>
      </c>
      <c r="BV169" s="10">
        <f>'[1]功能-战损相关'!Q175</f>
        <v>0</v>
      </c>
      <c r="BX169" s="8">
        <v>165</v>
      </c>
      <c r="BY169" s="10">
        <f>求节点($BL$5:$BL$364,BM$5:BM$364,节奏总纲!R168)</f>
        <v>0.17499999999999999</v>
      </c>
      <c r="BZ169" s="10">
        <f>求节点($BL$5:$BL$364,BN$5:BN$364,节奏总纲!S168)</f>
        <v>0.17499999999999999</v>
      </c>
      <c r="CA169" s="10">
        <f>求节点($BL$5:$BL$364,BO$5:BO$364,节奏总纲!T168)</f>
        <v>0.17499999999999999</v>
      </c>
      <c r="CB169" s="10">
        <f>求节点($BL$5:$BL$364,BP$5:BP$364,节奏总纲!U168)</f>
        <v>0.17499999999999999</v>
      </c>
      <c r="CC169" s="10">
        <f>求节点($BL$5:$BL$364,BQ$5:BQ$364,节奏总纲!V168)</f>
        <v>0.17499999999999999</v>
      </c>
      <c r="CD169" s="10">
        <f>求节点($BL$5:$BL$364,BR$5:BR$364,节奏总纲!R168)</f>
        <v>0.125</v>
      </c>
      <c r="CE169" s="10">
        <f>求节点($BL$5:$BL$364,BS$5:BS$364,节奏总纲!S168)</f>
        <v>0.125</v>
      </c>
      <c r="CF169" s="10">
        <f>求节点($BL$5:$BL$364,BT$5:BT$364,节奏总纲!T168)</f>
        <v>0.125</v>
      </c>
      <c r="CG169" s="10">
        <f>求节点($BL$5:$BL$364,BU$5:BU$364,节奏总纲!U168)</f>
        <v>0.125</v>
      </c>
      <c r="CH169" s="10">
        <f>求节点($BL$5:$BL$364,BV$5:BV$364,节奏总纲!V168)</f>
        <v>0.125</v>
      </c>
    </row>
    <row r="170" spans="2:111" x14ac:dyDescent="0.2">
      <c r="B170" s="3">
        <v>166</v>
      </c>
      <c r="C170" s="3">
        <f>[1]服务器生态!W187</f>
        <v>130.45813668</v>
      </c>
      <c r="D170" s="3">
        <f>[1]服务器生态!X187</f>
        <v>128.6329173617024</v>
      </c>
      <c r="E170" s="3">
        <f>[1]服务器生态!Y187</f>
        <v>10.500342438297601</v>
      </c>
      <c r="F170" s="3">
        <f>[1]服务器生态!Z187</f>
        <v>1.8680851200000006</v>
      </c>
      <c r="G170" s="3">
        <f>[1]服务器生态!AA187</f>
        <v>0.54051839999999995</v>
      </c>
      <c r="H170" s="3">
        <f>[1]服务器生态!AC187</f>
        <v>0.47962550249999997</v>
      </c>
      <c r="I170" s="3">
        <f>[1]服务器生态!AD187</f>
        <v>0.47291513735919999</v>
      </c>
      <c r="J170" s="3">
        <f>[1]服务器生态!AE187</f>
        <v>3.8604200140800002E-2</v>
      </c>
      <c r="K170" s="3">
        <f>[1]服务器生态!AF187</f>
        <v>6.8679600000000019E-3</v>
      </c>
      <c r="L170" s="3">
        <f>[1]服务器生态!AG187</f>
        <v>1.9871999999999997E-3</v>
      </c>
      <c r="M170" s="3">
        <f>[3]基础信息!M169</f>
        <v>100</v>
      </c>
      <c r="X170" s="3">
        <v>166</v>
      </c>
      <c r="Y170" s="3">
        <f>求节点(节奏总纲!D$4:D$163,R$5:R$164,$X170)*6</f>
        <v>39057.512911592567</v>
      </c>
      <c r="Z170" s="3">
        <f>求节点(节奏总纲!E$4:E$163,S$5:S$164,$X170)*6</f>
        <v>40218.491210078617</v>
      </c>
      <c r="AA170" s="3">
        <f>求节点(节奏总纲!F$4:F$163,T$5:T$164,$X170)*6</f>
        <v>41723.179322777636</v>
      </c>
      <c r="AB170" s="3">
        <f>求节点(节奏总纲!G$4:G$163,U$5:U$164,$X170)*6</f>
        <v>43918.030835484868</v>
      </c>
      <c r="AC170" s="3">
        <f>求节点(节奏总纲!H$4:H$163,V$5:V$164,$X170)*6</f>
        <v>47865.641770898168</v>
      </c>
      <c r="AG170" s="3">
        <v>166</v>
      </c>
      <c r="AH170" s="3">
        <v>1</v>
      </c>
      <c r="AI170" s="3">
        <f>[4]实力验证!$Z172</f>
        <v>1.6715676710854208</v>
      </c>
      <c r="AJ170" s="3">
        <f>[4]实力验证!$AE172</f>
        <v>2.8642315387956945</v>
      </c>
      <c r="AK170" s="3">
        <f>[4]实力验证!$AJ172</f>
        <v>8.2129178708131167</v>
      </c>
      <c r="AL170" s="3">
        <f>[4]实力验证!$AO172</f>
        <v>25.916184637375622</v>
      </c>
      <c r="AM170" s="3">
        <f t="shared" si="16"/>
        <v>246.26815551516245</v>
      </c>
      <c r="BL170" s="8">
        <v>166</v>
      </c>
      <c r="BM170" s="10">
        <f>'[1]功能-战损相关'!H176</f>
        <v>0</v>
      </c>
      <c r="BN170" s="10">
        <f>'[1]功能-战损相关'!I176</f>
        <v>0</v>
      </c>
      <c r="BO170" s="10">
        <f>'[1]功能-战损相关'!J176</f>
        <v>0</v>
      </c>
      <c r="BP170" s="10">
        <f>'[1]功能-战损相关'!K176</f>
        <v>0</v>
      </c>
      <c r="BQ170" s="10">
        <f>'[1]功能-战损相关'!L176</f>
        <v>0</v>
      </c>
      <c r="BR170" s="10">
        <f>'[1]功能-战损相关'!M176</f>
        <v>0</v>
      </c>
      <c r="BS170" s="10">
        <f>'[1]功能-战损相关'!N176</f>
        <v>0</v>
      </c>
      <c r="BT170" s="10">
        <f>'[1]功能-战损相关'!O176</f>
        <v>0</v>
      </c>
      <c r="BU170" s="10">
        <f>'[1]功能-战损相关'!P176</f>
        <v>0</v>
      </c>
      <c r="BV170" s="10">
        <f>'[1]功能-战损相关'!Q176</f>
        <v>0</v>
      </c>
      <c r="BX170" s="8">
        <v>166</v>
      </c>
      <c r="BY170" s="10">
        <f>求节点($BL$5:$BL$364,BM$5:BM$364,节奏总纲!R169)</f>
        <v>0.17499999999999999</v>
      </c>
      <c r="BZ170" s="10">
        <f>求节点($BL$5:$BL$364,BN$5:BN$364,节奏总纲!S169)</f>
        <v>0.17499999999999999</v>
      </c>
      <c r="CA170" s="10">
        <f>求节点($BL$5:$BL$364,BO$5:BO$364,节奏总纲!T169)</f>
        <v>0.17499999999999999</v>
      </c>
      <c r="CB170" s="10">
        <f>求节点($BL$5:$BL$364,BP$5:BP$364,节奏总纲!U169)</f>
        <v>0.17499999999999999</v>
      </c>
      <c r="CC170" s="10">
        <f>求节点($BL$5:$BL$364,BQ$5:BQ$364,节奏总纲!V169)</f>
        <v>0.17499999999999999</v>
      </c>
      <c r="CD170" s="10">
        <f>求节点($BL$5:$BL$364,BR$5:BR$364,节奏总纲!R169)</f>
        <v>0.125</v>
      </c>
      <c r="CE170" s="10">
        <f>求节点($BL$5:$BL$364,BS$5:BS$364,节奏总纲!S169)</f>
        <v>0.125</v>
      </c>
      <c r="CF170" s="10">
        <f>求节点($BL$5:$BL$364,BT$5:BT$364,节奏总纲!T169)</f>
        <v>0.125</v>
      </c>
      <c r="CG170" s="10">
        <f>求节点($BL$5:$BL$364,BU$5:BU$364,节奏总纲!U169)</f>
        <v>0.125</v>
      </c>
      <c r="CH170" s="10">
        <f>求节点($BL$5:$BL$364,BV$5:BV$364,节奏总纲!V169)</f>
        <v>0.125</v>
      </c>
    </row>
    <row r="171" spans="2:111" x14ac:dyDescent="0.2">
      <c r="B171" s="3">
        <v>167</v>
      </c>
      <c r="C171" s="3">
        <f>[1]服务器生态!W188</f>
        <v>129.61879205062496</v>
      </c>
      <c r="D171" s="3">
        <f>[1]服务器生态!X188</f>
        <v>127.80531587132377</v>
      </c>
      <c r="E171" s="3">
        <f>[1]服务器生态!Y188</f>
        <v>10.432785088051197</v>
      </c>
      <c r="F171" s="3">
        <f>[1]服务器生态!Z188</f>
        <v>1.8560661900000002</v>
      </c>
      <c r="G171" s="3">
        <f>[1]服务器生态!AA188</f>
        <v>0.53704079999999976</v>
      </c>
      <c r="H171" s="3">
        <f>[1]服务器生态!AC188</f>
        <v>0.47962550249999997</v>
      </c>
      <c r="I171" s="3">
        <f>[1]服务器生态!AD188</f>
        <v>0.47291513735919999</v>
      </c>
      <c r="J171" s="3">
        <f>[1]服务器生态!AE188</f>
        <v>3.8604200140800002E-2</v>
      </c>
      <c r="K171" s="3">
        <f>[1]服务器生态!AF188</f>
        <v>6.8679600000000019E-3</v>
      </c>
      <c r="L171" s="3">
        <f>[1]服务器生态!AG188</f>
        <v>1.9871999999999997E-3</v>
      </c>
      <c r="M171" s="3">
        <f>[3]基础信息!M170</f>
        <v>100</v>
      </c>
      <c r="X171" s="3">
        <v>167</v>
      </c>
      <c r="Y171" s="3">
        <f>求节点(节奏总纲!D$4:D$163,R$5:R$164,$X171)*6</f>
        <v>39092.258225230486</v>
      </c>
      <c r="Z171" s="3">
        <f>求节点(节奏总纲!E$4:E$163,S$5:S$164,$X171)*6</f>
        <v>40255.108938082441</v>
      </c>
      <c r="AA171" s="3">
        <f>求节点(节奏总纲!F$4:F$163,T$5:T$164,$X171)*6</f>
        <v>41759.434860170695</v>
      </c>
      <c r="AB171" s="3">
        <f>求节点(节奏总纲!G$4:G$163,U$5:U$164,$X171)*6</f>
        <v>43953.503810671988</v>
      </c>
      <c r="AC171" s="3">
        <f>求节点(节奏总纲!H$4:H$163,V$5:V$164,$X171)*6</f>
        <v>47900.910768896014</v>
      </c>
      <c r="AG171" s="3">
        <v>167</v>
      </c>
      <c r="AH171" s="3">
        <v>1</v>
      </c>
      <c r="AI171" s="3">
        <f>[4]实力验证!$Z173</f>
        <v>1.6716984994905892</v>
      </c>
      <c r="AJ171" s="3">
        <f>[4]实力验证!$AE173</f>
        <v>2.8622759890899792</v>
      </c>
      <c r="AK171" s="3">
        <f>[4]实力验证!$AJ173</f>
        <v>8.2223760340335872</v>
      </c>
      <c r="AL171" s="3">
        <f>[4]实力验证!$AO173</f>
        <v>25.877612705292886</v>
      </c>
      <c r="AM171" s="3">
        <f t="shared" si="16"/>
        <v>246.23761860225986</v>
      </c>
      <c r="BL171" s="8">
        <v>167</v>
      </c>
      <c r="BM171" s="10">
        <f>'[1]功能-战损相关'!H177</f>
        <v>0</v>
      </c>
      <c r="BN171" s="10">
        <f>'[1]功能-战损相关'!I177</f>
        <v>0</v>
      </c>
      <c r="BO171" s="10">
        <f>'[1]功能-战损相关'!J177</f>
        <v>0</v>
      </c>
      <c r="BP171" s="10">
        <f>'[1]功能-战损相关'!K177</f>
        <v>0</v>
      </c>
      <c r="BQ171" s="10">
        <f>'[1]功能-战损相关'!L177</f>
        <v>0</v>
      </c>
      <c r="BR171" s="10">
        <f>'[1]功能-战损相关'!M177</f>
        <v>0</v>
      </c>
      <c r="BS171" s="10">
        <f>'[1]功能-战损相关'!N177</f>
        <v>0</v>
      </c>
      <c r="BT171" s="10">
        <f>'[1]功能-战损相关'!O177</f>
        <v>0</v>
      </c>
      <c r="BU171" s="10">
        <f>'[1]功能-战损相关'!P177</f>
        <v>0</v>
      </c>
      <c r="BV171" s="10">
        <f>'[1]功能-战损相关'!Q177</f>
        <v>0</v>
      </c>
      <c r="BX171" s="8">
        <v>167</v>
      </c>
      <c r="BY171" s="10">
        <f>求节点($BL$5:$BL$364,BM$5:BM$364,节奏总纲!R170)</f>
        <v>0.17499999999999999</v>
      </c>
      <c r="BZ171" s="10">
        <f>求节点($BL$5:$BL$364,BN$5:BN$364,节奏总纲!S170)</f>
        <v>0.17499999999999999</v>
      </c>
      <c r="CA171" s="10">
        <f>求节点($BL$5:$BL$364,BO$5:BO$364,节奏总纲!T170)</f>
        <v>0.17499999999999999</v>
      </c>
      <c r="CB171" s="10">
        <f>求节点($BL$5:$BL$364,BP$5:BP$364,节奏总纲!U170)</f>
        <v>0.17499999999999999</v>
      </c>
      <c r="CC171" s="10">
        <f>求节点($BL$5:$BL$364,BQ$5:BQ$364,节奏总纲!V170)</f>
        <v>0.17499999999999999</v>
      </c>
      <c r="CD171" s="10">
        <f>求节点($BL$5:$BL$364,BR$5:BR$364,节奏总纲!R170)</f>
        <v>0.125</v>
      </c>
      <c r="CE171" s="10">
        <f>求节点($BL$5:$BL$364,BS$5:BS$364,节奏总纲!S170)</f>
        <v>0.125</v>
      </c>
      <c r="CF171" s="10">
        <f>求节点($BL$5:$BL$364,BT$5:BT$364,节奏总纲!T170)</f>
        <v>0.125</v>
      </c>
      <c r="CG171" s="10">
        <f>求节点($BL$5:$BL$364,BU$5:BU$364,节奏总纲!U170)</f>
        <v>0.125</v>
      </c>
      <c r="CH171" s="10">
        <f>求节点($BL$5:$BL$364,BV$5:BV$364,节奏总纲!V170)</f>
        <v>0.125</v>
      </c>
    </row>
    <row r="172" spans="2:111" x14ac:dyDescent="0.2">
      <c r="B172" s="3">
        <v>168</v>
      </c>
      <c r="C172" s="3">
        <f>[1]服务器生态!W189</f>
        <v>128.77944742124998</v>
      </c>
      <c r="D172" s="3">
        <f>[1]服务器生态!X189</f>
        <v>126.9777143809452</v>
      </c>
      <c r="E172" s="3">
        <f>[1]服务器生态!Y189</f>
        <v>10.365227737804801</v>
      </c>
      <c r="F172" s="3">
        <f>[1]服务器生态!Z189</f>
        <v>1.8440472600000006</v>
      </c>
      <c r="G172" s="3">
        <f>[1]服务器生态!AA189</f>
        <v>0.5335631999999999</v>
      </c>
      <c r="H172" s="3">
        <f>[1]服务器生态!AC189</f>
        <v>0.47962550249999997</v>
      </c>
      <c r="I172" s="3">
        <f>[1]服务器生态!AD189</f>
        <v>0.47291513735919999</v>
      </c>
      <c r="J172" s="3">
        <f>[1]服务器生态!AE189</f>
        <v>3.8604200140800002E-2</v>
      </c>
      <c r="K172" s="3">
        <f>[1]服务器生态!AF189</f>
        <v>6.8679600000000019E-3</v>
      </c>
      <c r="L172" s="3">
        <f>[1]服务器生态!AG189</f>
        <v>1.9871999999999997E-3</v>
      </c>
      <c r="M172" s="3">
        <f>[3]基础信息!M171</f>
        <v>100</v>
      </c>
      <c r="X172" s="3">
        <v>168</v>
      </c>
      <c r="Y172" s="3">
        <f>求节点(节奏总纲!D$4:D$163,R$5:R$164,$X172)*6</f>
        <v>39126.93036711515</v>
      </c>
      <c r="Z172" s="3">
        <f>求节点(节奏总纲!E$4:E$163,S$5:S$164,$X172)*6</f>
        <v>40287.51808123423</v>
      </c>
      <c r="AA172" s="3">
        <f>求节点(节奏总纲!F$4:F$163,T$5:T$164,$X172)*6</f>
        <v>41795.690397563754</v>
      </c>
      <c r="AB172" s="3">
        <f>求节点(节奏总纲!G$4:G$163,U$5:U$164,$X172)*6</f>
        <v>43988.976785859108</v>
      </c>
      <c r="AC172" s="3">
        <f>求节点(节奏总纲!H$4:H$163,V$5:V$164,$X172)*6</f>
        <v>47936.17976689386</v>
      </c>
      <c r="AG172" s="3">
        <v>168</v>
      </c>
      <c r="AH172" s="3">
        <v>1</v>
      </c>
      <c r="AI172" s="3">
        <f>[4]实力验证!$Z174</f>
        <v>1.6722046126057415</v>
      </c>
      <c r="AJ172" s="3">
        <f>[4]实力验证!$AE174</f>
        <v>2.8602257164191478</v>
      </c>
      <c r="AK172" s="3">
        <f>[4]实力验证!$AJ174</f>
        <v>8.2312748291312801</v>
      </c>
      <c r="AL172" s="3">
        <f>[4]实力验证!$AO174</f>
        <v>25.838582473628573</v>
      </c>
      <c r="AM172" s="3">
        <f t="shared" si="16"/>
        <v>246.2296816200359</v>
      </c>
      <c r="BL172" s="8">
        <v>168</v>
      </c>
      <c r="BM172" s="10">
        <f>'[1]功能-战损相关'!H178</f>
        <v>0</v>
      </c>
      <c r="BN172" s="10">
        <f>'[1]功能-战损相关'!I178</f>
        <v>0</v>
      </c>
      <c r="BO172" s="10">
        <f>'[1]功能-战损相关'!J178</f>
        <v>0</v>
      </c>
      <c r="BP172" s="10">
        <f>'[1]功能-战损相关'!K178</f>
        <v>0</v>
      </c>
      <c r="BQ172" s="10">
        <f>'[1]功能-战损相关'!L178</f>
        <v>0</v>
      </c>
      <c r="BR172" s="10">
        <f>'[1]功能-战损相关'!M178</f>
        <v>0</v>
      </c>
      <c r="BS172" s="10">
        <f>'[1]功能-战损相关'!N178</f>
        <v>0</v>
      </c>
      <c r="BT172" s="10">
        <f>'[1]功能-战损相关'!O178</f>
        <v>0</v>
      </c>
      <c r="BU172" s="10">
        <f>'[1]功能-战损相关'!P178</f>
        <v>0</v>
      </c>
      <c r="BV172" s="10">
        <f>'[1]功能-战损相关'!Q178</f>
        <v>0</v>
      </c>
      <c r="BX172" s="8">
        <v>168</v>
      </c>
      <c r="BY172" s="10">
        <f>求节点($BL$5:$BL$364,BM$5:BM$364,节奏总纲!R171)</f>
        <v>0.17499999999999999</v>
      </c>
      <c r="BZ172" s="10">
        <f>求节点($BL$5:$BL$364,BN$5:BN$364,节奏总纲!S171)</f>
        <v>0.17499999999999999</v>
      </c>
      <c r="CA172" s="10">
        <f>求节点($BL$5:$BL$364,BO$5:BO$364,节奏总纲!T171)</f>
        <v>0.17499999999999999</v>
      </c>
      <c r="CB172" s="10">
        <f>求节点($BL$5:$BL$364,BP$5:BP$364,节奏总纲!U171)</f>
        <v>0.17499999999999999</v>
      </c>
      <c r="CC172" s="10">
        <f>求节点($BL$5:$BL$364,BQ$5:BQ$364,节奏总纲!V171)</f>
        <v>0.17499999999999999</v>
      </c>
      <c r="CD172" s="10">
        <f>求节点($BL$5:$BL$364,BR$5:BR$364,节奏总纲!R171)</f>
        <v>0.125</v>
      </c>
      <c r="CE172" s="10">
        <f>求节点($BL$5:$BL$364,BS$5:BS$364,节奏总纲!S171)</f>
        <v>0.125</v>
      </c>
      <c r="CF172" s="10">
        <f>求节点($BL$5:$BL$364,BT$5:BT$364,节奏总纲!T171)</f>
        <v>0.125</v>
      </c>
      <c r="CG172" s="10">
        <f>求节点($BL$5:$BL$364,BU$5:BU$364,节奏总纲!U171)</f>
        <v>0.125</v>
      </c>
      <c r="CH172" s="10">
        <f>求节点($BL$5:$BL$364,BV$5:BV$364,节奏总纲!V171)</f>
        <v>0.125</v>
      </c>
    </row>
    <row r="173" spans="2:111" x14ac:dyDescent="0.2">
      <c r="B173" s="3">
        <v>169</v>
      </c>
      <c r="C173" s="3">
        <f>[1]服务器生态!W190</f>
        <v>127.94010279187499</v>
      </c>
      <c r="D173" s="3">
        <f>[1]服务器生态!X190</f>
        <v>126.1501128905666</v>
      </c>
      <c r="E173" s="3">
        <f>[1]服务器生态!Y190</f>
        <v>10.2976703875584</v>
      </c>
      <c r="F173" s="3">
        <f>[1]服务器生态!Z190</f>
        <v>1.8320283300000004</v>
      </c>
      <c r="G173" s="3">
        <f>[1]服务器生态!AA190</f>
        <v>0.53008559999999993</v>
      </c>
      <c r="H173" s="3">
        <f>[1]服务器生态!AC190</f>
        <v>0.47962550249999997</v>
      </c>
      <c r="I173" s="3">
        <f>[1]服务器生态!AD190</f>
        <v>0.47291513735919999</v>
      </c>
      <c r="J173" s="3">
        <f>[1]服务器生态!AE190</f>
        <v>3.8604200140800002E-2</v>
      </c>
      <c r="K173" s="3">
        <f>[1]服务器生态!AF190</f>
        <v>6.8679600000000019E-3</v>
      </c>
      <c r="L173" s="3">
        <f>[1]服务器生态!AG190</f>
        <v>1.9871999999999997E-3</v>
      </c>
      <c r="M173" s="3">
        <f>[3]基础信息!M172</f>
        <v>100</v>
      </c>
      <c r="X173" s="3">
        <v>169</v>
      </c>
      <c r="Y173" s="3">
        <f>求节点(节奏总纲!D$4:D$163,R$5:R$164,$X173)*6</f>
        <v>39160.965188612514</v>
      </c>
      <c r="Z173" s="3">
        <f>求节点(节奏总纲!E$4:E$163,S$5:S$164,$X173)*6</f>
        <v>40319.927224386018</v>
      </c>
      <c r="AA173" s="3">
        <f>求节点(节奏总纲!F$4:F$163,T$5:T$164,$X173)*6</f>
        <v>41830.994723898017</v>
      </c>
      <c r="AB173" s="3">
        <f>求节点(节奏总纲!G$4:G$163,U$5:U$164,$X173)*6</f>
        <v>44024.449761046242</v>
      </c>
      <c r="AC173" s="3">
        <f>求节点(节奏总纲!H$4:H$163,V$5:V$164,$X173)*6</f>
        <v>47970.99463009258</v>
      </c>
      <c r="AG173" s="3">
        <v>169</v>
      </c>
      <c r="AH173" s="3">
        <v>1</v>
      </c>
      <c r="AI173" s="3">
        <f>[4]实力验证!$Z175</f>
        <v>1.6720359623727781</v>
      </c>
      <c r="AJ173" s="3">
        <f>[4]实力验证!$AE175</f>
        <v>2.8575595961051059</v>
      </c>
      <c r="AK173" s="3">
        <f>[4]实力验证!$AJ175</f>
        <v>8.2367284346405008</v>
      </c>
      <c r="AL173" s="3">
        <f>[4]实力验证!$AO175</f>
        <v>25.793236278730145</v>
      </c>
      <c r="AM173" s="3">
        <f t="shared" si="16"/>
        <v>246.14507407682703</v>
      </c>
      <c r="BL173" s="8">
        <v>169</v>
      </c>
      <c r="BM173" s="10">
        <f>'[1]功能-战损相关'!H179</f>
        <v>0</v>
      </c>
      <c r="BN173" s="10">
        <f>'[1]功能-战损相关'!I179</f>
        <v>0</v>
      </c>
      <c r="BO173" s="10">
        <f>'[1]功能-战损相关'!J179</f>
        <v>0</v>
      </c>
      <c r="BP173" s="10">
        <f>'[1]功能-战损相关'!K179</f>
        <v>0</v>
      </c>
      <c r="BQ173" s="10">
        <f>'[1]功能-战损相关'!L179</f>
        <v>0</v>
      </c>
      <c r="BR173" s="10">
        <f>'[1]功能-战损相关'!M179</f>
        <v>0</v>
      </c>
      <c r="BS173" s="10">
        <f>'[1]功能-战损相关'!N179</f>
        <v>0</v>
      </c>
      <c r="BT173" s="10">
        <f>'[1]功能-战损相关'!O179</f>
        <v>0</v>
      </c>
      <c r="BU173" s="10">
        <f>'[1]功能-战损相关'!P179</f>
        <v>0</v>
      </c>
      <c r="BV173" s="10">
        <f>'[1]功能-战损相关'!Q179</f>
        <v>0</v>
      </c>
      <c r="BX173" s="8">
        <v>169</v>
      </c>
      <c r="BY173" s="10">
        <f>求节点($BL$5:$BL$364,BM$5:BM$364,节奏总纲!R172)</f>
        <v>0.17499999999999999</v>
      </c>
      <c r="BZ173" s="10">
        <f>求节点($BL$5:$BL$364,BN$5:BN$364,节奏总纲!S172)</f>
        <v>0.17499999999999999</v>
      </c>
      <c r="CA173" s="10">
        <f>求节点($BL$5:$BL$364,BO$5:BO$364,节奏总纲!T172)</f>
        <v>0.17499999999999999</v>
      </c>
      <c r="CB173" s="10">
        <f>求节点($BL$5:$BL$364,BP$5:BP$364,节奏总纲!U172)</f>
        <v>0.17499999999999999</v>
      </c>
      <c r="CC173" s="10">
        <f>求节点($BL$5:$BL$364,BQ$5:BQ$364,节奏总纲!V172)</f>
        <v>0.17499999999999999</v>
      </c>
      <c r="CD173" s="10">
        <f>求节点($BL$5:$BL$364,BR$5:BR$364,节奏总纲!R172)</f>
        <v>0.125</v>
      </c>
      <c r="CE173" s="10">
        <f>求节点($BL$5:$BL$364,BS$5:BS$364,节奏总纲!S172)</f>
        <v>0.125</v>
      </c>
      <c r="CF173" s="10">
        <f>求节点($BL$5:$BL$364,BT$5:BT$364,节奏总纲!T172)</f>
        <v>0.125</v>
      </c>
      <c r="CG173" s="10">
        <f>求节点($BL$5:$BL$364,BU$5:BU$364,节奏总纲!U172)</f>
        <v>0.125</v>
      </c>
      <c r="CH173" s="10">
        <f>求节点($BL$5:$BL$364,BV$5:BV$364,节奏总纲!V172)</f>
        <v>0.125</v>
      </c>
    </row>
    <row r="174" spans="2:111" x14ac:dyDescent="0.2">
      <c r="B174" s="3">
        <v>170</v>
      </c>
      <c r="C174" s="3">
        <f>[1]服务器生态!W191</f>
        <v>127.10075816249999</v>
      </c>
      <c r="D174" s="3">
        <f>[1]服务器生态!X191</f>
        <v>125.32251140018799</v>
      </c>
      <c r="E174" s="3">
        <f>[1]服务器生态!Y191</f>
        <v>10.230113037312</v>
      </c>
      <c r="F174" s="3">
        <f>[1]服务器生态!Z191</f>
        <v>1.8200094000000004</v>
      </c>
      <c r="G174" s="3">
        <f>[1]服务器生态!AA191</f>
        <v>0.52660799999999997</v>
      </c>
      <c r="H174" s="3">
        <f>[1]服务器生态!AC191</f>
        <v>0.47962550249999997</v>
      </c>
      <c r="I174" s="3">
        <f>[1]服务器生态!AD191</f>
        <v>0.47291513735919999</v>
      </c>
      <c r="J174" s="3">
        <f>[1]服务器生态!AE191</f>
        <v>3.8604200140800002E-2</v>
      </c>
      <c r="K174" s="3">
        <f>[1]服务器生态!AF191</f>
        <v>6.8679600000000019E-3</v>
      </c>
      <c r="L174" s="3">
        <f>[1]服务器生态!AG191</f>
        <v>1.9871999999999997E-3</v>
      </c>
      <c r="M174" s="3">
        <f>[3]基础信息!M173</f>
        <v>100</v>
      </c>
      <c r="X174" s="3">
        <v>170</v>
      </c>
      <c r="Y174" s="3">
        <f>求节点(节奏总纲!D$4:D$163,R$5:R$164,$X174)*6</f>
        <v>39195.00001010987</v>
      </c>
      <c r="Z174" s="3">
        <f>求节点(节奏总纲!E$4:E$163,S$5:S$164,$X174)*6</f>
        <v>40352.336367537806</v>
      </c>
      <c r="AA174" s="3">
        <f>求节点(节奏总纲!F$4:F$163,T$5:T$164,$X174)*6</f>
        <v>41863.655866373309</v>
      </c>
      <c r="AB174" s="3">
        <f>求节点(节奏总纲!G$4:G$163,U$5:U$164,$X174)*6</f>
        <v>44059.922736233362</v>
      </c>
      <c r="AC174" s="3">
        <f>求节点(节奏总纲!H$4:H$163,V$5:V$164,$X174)*6</f>
        <v>48005.564917405442</v>
      </c>
      <c r="AG174" s="3">
        <v>170</v>
      </c>
      <c r="AH174" s="3">
        <v>1</v>
      </c>
      <c r="AI174" s="3">
        <f>[4]实力验证!$Z176</f>
        <v>1.6718706034035207</v>
      </c>
      <c r="AJ174" s="3">
        <f>[4]实力验证!$AE176</f>
        <v>2.8562717858160909</v>
      </c>
      <c r="AK174" s="3">
        <f>[4]实力验证!$AJ176</f>
        <v>8.2420756112787465</v>
      </c>
      <c r="AL174" s="3">
        <f>[4]实力验证!$AO176</f>
        <v>25.750484606774883</v>
      </c>
      <c r="AM174" s="3">
        <f t="shared" si="16"/>
        <v>246.08685630049229</v>
      </c>
      <c r="BL174" s="8">
        <v>170</v>
      </c>
      <c r="BM174" s="10">
        <f>'[1]功能-战损相关'!H180</f>
        <v>0</v>
      </c>
      <c r="BN174" s="10">
        <f>'[1]功能-战损相关'!I180</f>
        <v>0</v>
      </c>
      <c r="BO174" s="10">
        <f>'[1]功能-战损相关'!J180</f>
        <v>0</v>
      </c>
      <c r="BP174" s="10">
        <f>'[1]功能-战损相关'!K180</f>
        <v>0</v>
      </c>
      <c r="BQ174" s="10">
        <f>'[1]功能-战损相关'!L180</f>
        <v>0</v>
      </c>
      <c r="BR174" s="10">
        <f>'[1]功能-战损相关'!M180</f>
        <v>0</v>
      </c>
      <c r="BS174" s="10">
        <f>'[1]功能-战损相关'!N180</f>
        <v>0</v>
      </c>
      <c r="BT174" s="10">
        <f>'[1]功能-战损相关'!O180</f>
        <v>0</v>
      </c>
      <c r="BU174" s="10">
        <f>'[1]功能-战损相关'!P180</f>
        <v>0</v>
      </c>
      <c r="BV174" s="10">
        <f>'[1]功能-战损相关'!Q180</f>
        <v>0</v>
      </c>
      <c r="BX174" s="8">
        <v>170</v>
      </c>
      <c r="BY174" s="10">
        <f>求节点($BL$5:$BL$364,BM$5:BM$364,节奏总纲!R173)</f>
        <v>0.17499999999999999</v>
      </c>
      <c r="BZ174" s="10">
        <f>求节点($BL$5:$BL$364,BN$5:BN$364,节奏总纲!S173)</f>
        <v>0.17499999999999999</v>
      </c>
      <c r="CA174" s="10">
        <f>求节点($BL$5:$BL$364,BO$5:BO$364,节奏总纲!T173)</f>
        <v>0.17499999999999999</v>
      </c>
      <c r="CB174" s="10">
        <f>求节点($BL$5:$BL$364,BP$5:BP$364,节奏总纲!U173)</f>
        <v>0.17499999999999999</v>
      </c>
      <c r="CC174" s="10">
        <f>求节点($BL$5:$BL$364,BQ$5:BQ$364,节奏总纲!V173)</f>
        <v>0.17499999999999999</v>
      </c>
      <c r="CD174" s="10">
        <f>求节点($BL$5:$BL$364,BR$5:BR$364,节奏总纲!R173)</f>
        <v>0.125</v>
      </c>
      <c r="CE174" s="10">
        <f>求节点($BL$5:$BL$364,BS$5:BS$364,节奏总纲!S173)</f>
        <v>0.125</v>
      </c>
      <c r="CF174" s="10">
        <f>求节点($BL$5:$BL$364,BT$5:BT$364,节奏总纲!T173)</f>
        <v>0.125</v>
      </c>
      <c r="CG174" s="10">
        <f>求节点($BL$5:$BL$364,BU$5:BU$364,节奏总纲!U173)</f>
        <v>0.125</v>
      </c>
      <c r="CH174" s="10">
        <f>求节点($BL$5:$BL$364,BV$5:BV$364,节奏总纲!V173)</f>
        <v>0.125</v>
      </c>
    </row>
    <row r="175" spans="2:111" x14ac:dyDescent="0.2">
      <c r="B175" s="3">
        <v>171</v>
      </c>
      <c r="C175" s="3">
        <f>[1]服务器生态!W192</f>
        <v>126.26141353312499</v>
      </c>
      <c r="D175" s="3">
        <f>[1]服务器生态!X192</f>
        <v>124.49490990980939</v>
      </c>
      <c r="E175" s="3">
        <f>[1]服务器生态!Y192</f>
        <v>10.1625556870656</v>
      </c>
      <c r="F175" s="3">
        <f>[1]服务器生态!Z192</f>
        <v>1.8079904700000005</v>
      </c>
      <c r="G175" s="3">
        <f>[1]服务器生态!AA192</f>
        <v>0.52313039999999988</v>
      </c>
      <c r="H175" s="3">
        <f>[1]服务器生态!AC192</f>
        <v>0.47962550249999997</v>
      </c>
      <c r="I175" s="3">
        <f>[1]服务器生态!AD192</f>
        <v>0.47291513735919999</v>
      </c>
      <c r="J175" s="3">
        <f>[1]服务器生态!AE192</f>
        <v>3.8604200140800002E-2</v>
      </c>
      <c r="K175" s="3">
        <f>[1]服务器生态!AF192</f>
        <v>6.8679600000000019E-3</v>
      </c>
      <c r="L175" s="3">
        <f>[1]服务器生态!AG192</f>
        <v>1.9871999999999997E-3</v>
      </c>
      <c r="M175" s="3">
        <f>[3]基础信息!M174</f>
        <v>100</v>
      </c>
      <c r="X175" s="3">
        <v>171</v>
      </c>
      <c r="Y175" s="3">
        <f>求节点(节奏总纲!D$4:D$163,R$5:R$164,$X175)*6</f>
        <v>39229.034831607234</v>
      </c>
      <c r="Z175" s="3">
        <f>求节点(节奏总纲!E$4:E$163,S$5:S$164,$X175)*6</f>
        <v>40384.745510689594</v>
      </c>
      <c r="AA175" s="3">
        <f>求节点(节奏总纲!F$4:F$163,T$5:T$164,$X175)*6</f>
        <v>41896.3170088486</v>
      </c>
      <c r="AB175" s="3">
        <f>求节点(节奏总纲!G$4:G$163,U$5:U$164,$X175)*6</f>
        <v>44095.39571142049</v>
      </c>
      <c r="AC175" s="3">
        <f>求节点(节奏总纲!H$4:H$163,V$5:V$164,$X175)*6</f>
        <v>48040.13520471831</v>
      </c>
      <c r="AG175" s="3">
        <v>171</v>
      </c>
      <c r="AH175" s="3">
        <v>1</v>
      </c>
      <c r="AI175" s="3">
        <f>[4]实力验证!$Z177</f>
        <v>1.6717084402838791</v>
      </c>
      <c r="AJ175" s="3">
        <f>[4]实力验证!$AE177</f>
        <v>2.8550088647002223</v>
      </c>
      <c r="AK175" s="3">
        <f>[4]实力验证!$AJ177</f>
        <v>8.2473194444305111</v>
      </c>
      <c r="AL175" s="3">
        <f>[4]实力验证!$AO177</f>
        <v>25.70855918521897</v>
      </c>
      <c r="AM175" s="3">
        <f t="shared" si="16"/>
        <v>246.02976368391722</v>
      </c>
      <c r="BL175" s="8">
        <v>171</v>
      </c>
      <c r="BM175" s="10">
        <f>'[1]功能-战损相关'!H181</f>
        <v>0</v>
      </c>
      <c r="BN175" s="10">
        <f>'[1]功能-战损相关'!I181</f>
        <v>0</v>
      </c>
      <c r="BO175" s="10">
        <f>'[1]功能-战损相关'!J181</f>
        <v>0</v>
      </c>
      <c r="BP175" s="10">
        <f>'[1]功能-战损相关'!K181</f>
        <v>0</v>
      </c>
      <c r="BQ175" s="10">
        <f>'[1]功能-战损相关'!L181</f>
        <v>0</v>
      </c>
      <c r="BR175" s="10">
        <f>'[1]功能-战损相关'!M181</f>
        <v>0</v>
      </c>
      <c r="BS175" s="10">
        <f>'[1]功能-战损相关'!N181</f>
        <v>0</v>
      </c>
      <c r="BT175" s="10">
        <f>'[1]功能-战损相关'!O181</f>
        <v>0</v>
      </c>
      <c r="BU175" s="10">
        <f>'[1]功能-战损相关'!P181</f>
        <v>0</v>
      </c>
      <c r="BV175" s="10">
        <f>'[1]功能-战损相关'!Q181</f>
        <v>0</v>
      </c>
      <c r="BX175" s="8">
        <v>171</v>
      </c>
      <c r="BY175" s="10">
        <f>求节点($BL$5:$BL$364,BM$5:BM$364,节奏总纲!R174)</f>
        <v>0.17499999999999999</v>
      </c>
      <c r="BZ175" s="10">
        <f>求节点($BL$5:$BL$364,BN$5:BN$364,节奏总纲!S174)</f>
        <v>0.17499999999999999</v>
      </c>
      <c r="CA175" s="10">
        <f>求节点($BL$5:$BL$364,BO$5:BO$364,节奏总纲!T174)</f>
        <v>0.17499999999999999</v>
      </c>
      <c r="CB175" s="10">
        <f>求节点($BL$5:$BL$364,BP$5:BP$364,节奏总纲!U174)</f>
        <v>0.17499999999999999</v>
      </c>
      <c r="CC175" s="10">
        <f>求节点($BL$5:$BL$364,BQ$5:BQ$364,节奏总纲!V174)</f>
        <v>0.17499999999999999</v>
      </c>
      <c r="CD175" s="10">
        <f>求节点($BL$5:$BL$364,BR$5:BR$364,节奏总纲!R174)</f>
        <v>0.125</v>
      </c>
      <c r="CE175" s="10">
        <f>求节点($BL$5:$BL$364,BS$5:BS$364,节奏总纲!S174)</f>
        <v>0.125</v>
      </c>
      <c r="CF175" s="10">
        <f>求节点($BL$5:$BL$364,BT$5:BT$364,节奏总纲!T174)</f>
        <v>0.125</v>
      </c>
      <c r="CG175" s="10">
        <f>求节点($BL$5:$BL$364,BU$5:BU$364,节奏总纲!U174)</f>
        <v>0.125</v>
      </c>
      <c r="CH175" s="10">
        <f>求节点($BL$5:$BL$364,BV$5:BV$364,节奏总纲!V174)</f>
        <v>0.125</v>
      </c>
    </row>
    <row r="176" spans="2:111" x14ac:dyDescent="0.2">
      <c r="B176" s="3">
        <v>172</v>
      </c>
      <c r="C176" s="3">
        <f>[1]服务器生态!W193</f>
        <v>125.42206890374999</v>
      </c>
      <c r="D176" s="3">
        <f>[1]服务器生态!X193</f>
        <v>123.6673084194308</v>
      </c>
      <c r="E176" s="3">
        <f>[1]服务器生态!Y193</f>
        <v>10.0949983368192</v>
      </c>
      <c r="F176" s="3">
        <f>[1]服务器生态!Z193</f>
        <v>1.7959715400000005</v>
      </c>
      <c r="G176" s="3">
        <f>[1]服务器生态!AA193</f>
        <v>0.51965279999999991</v>
      </c>
      <c r="H176" s="3">
        <f>[1]服务器生态!AC193</f>
        <v>0.47962550249999997</v>
      </c>
      <c r="I176" s="3">
        <f>[1]服务器生态!AD193</f>
        <v>0.47291513735919999</v>
      </c>
      <c r="J176" s="3">
        <f>[1]服务器生态!AE193</f>
        <v>3.8604200140800002E-2</v>
      </c>
      <c r="K176" s="3">
        <f>[1]服务器生态!AF193</f>
        <v>6.8679600000000019E-3</v>
      </c>
      <c r="L176" s="3">
        <f>[1]服务器生态!AG193</f>
        <v>1.9871999999999997E-3</v>
      </c>
      <c r="M176" s="3">
        <f>[3]基础信息!M175</f>
        <v>100</v>
      </c>
      <c r="X176" s="3">
        <v>172</v>
      </c>
      <c r="Y176" s="3">
        <f>求节点(节奏总纲!D$4:D$163,R$5:R$164,$X176)*6</f>
        <v>39263.069653104591</v>
      </c>
      <c r="Z176" s="3">
        <f>求节点(节奏总纲!E$4:E$163,S$5:S$164,$X176)*6</f>
        <v>40417.154653841382</v>
      </c>
      <c r="AA176" s="3">
        <f>求节点(节奏总纲!F$4:F$163,T$5:T$164,$X176)*6</f>
        <v>41928.9781513239</v>
      </c>
      <c r="AB176" s="3">
        <f>求节点(节奏总纲!G$4:G$163,U$5:U$164,$X176)*6</f>
        <v>44130.86868660761</v>
      </c>
      <c r="AC176" s="3">
        <f>求节点(节奏总纲!H$4:H$163,V$5:V$164,$X176)*6</f>
        <v>48074.705492031178</v>
      </c>
      <c r="AG176" s="3">
        <v>172</v>
      </c>
      <c r="AH176" s="3">
        <v>1</v>
      </c>
      <c r="AI176" s="3">
        <f>[4]实力验证!$Z178</f>
        <v>1.6715493812525499</v>
      </c>
      <c r="AJ176" s="3">
        <f>[4]实力验证!$AE178</f>
        <v>2.8537701181234478</v>
      </c>
      <c r="AK176" s="3">
        <f>[4]实力验证!$AJ178</f>
        <v>8.2524629013608806</v>
      </c>
      <c r="AL176" s="3">
        <f>[4]实力验证!$AO178</f>
        <v>25.66743629022605</v>
      </c>
      <c r="AM176" s="3">
        <f t="shared" si="16"/>
        <v>245.97376392078655</v>
      </c>
      <c r="BL176" s="8">
        <v>172</v>
      </c>
      <c r="BM176" s="10">
        <f>'[1]功能-战损相关'!H182</f>
        <v>0</v>
      </c>
      <c r="BN176" s="10">
        <f>'[1]功能-战损相关'!I182</f>
        <v>0</v>
      </c>
      <c r="BO176" s="10">
        <f>'[1]功能-战损相关'!J182</f>
        <v>0</v>
      </c>
      <c r="BP176" s="10">
        <f>'[1]功能-战损相关'!K182</f>
        <v>0</v>
      </c>
      <c r="BQ176" s="10">
        <f>'[1]功能-战损相关'!L182</f>
        <v>0</v>
      </c>
      <c r="BR176" s="10">
        <f>'[1]功能-战损相关'!M182</f>
        <v>0</v>
      </c>
      <c r="BS176" s="10">
        <f>'[1]功能-战损相关'!N182</f>
        <v>0</v>
      </c>
      <c r="BT176" s="10">
        <f>'[1]功能-战损相关'!O182</f>
        <v>0</v>
      </c>
      <c r="BU176" s="10">
        <f>'[1]功能-战损相关'!P182</f>
        <v>0</v>
      </c>
      <c r="BV176" s="10">
        <f>'[1]功能-战损相关'!Q182</f>
        <v>0</v>
      </c>
      <c r="BX176" s="8">
        <v>172</v>
      </c>
      <c r="BY176" s="10">
        <f>求节点($BL$5:$BL$364,BM$5:BM$364,节奏总纲!R175)</f>
        <v>0.17499999999999999</v>
      </c>
      <c r="BZ176" s="10">
        <f>求节点($BL$5:$BL$364,BN$5:BN$364,节奏总纲!S175)</f>
        <v>0.17499999999999999</v>
      </c>
      <c r="CA176" s="10">
        <f>求节点($BL$5:$BL$364,BO$5:BO$364,节奏总纲!T175)</f>
        <v>0.17499999999999999</v>
      </c>
      <c r="CB176" s="10">
        <f>求节点($BL$5:$BL$364,BP$5:BP$364,节奏总纲!U175)</f>
        <v>0.17499999999999999</v>
      </c>
      <c r="CC176" s="10">
        <f>求节点($BL$5:$BL$364,BQ$5:BQ$364,节奏总纲!V175)</f>
        <v>0.17499999999999999</v>
      </c>
      <c r="CD176" s="10">
        <f>求节点($BL$5:$BL$364,BR$5:BR$364,节奏总纲!R175)</f>
        <v>0.125</v>
      </c>
      <c r="CE176" s="10">
        <f>求节点($BL$5:$BL$364,BS$5:BS$364,节奏总纲!S175)</f>
        <v>0.125</v>
      </c>
      <c r="CF176" s="10">
        <f>求节点($BL$5:$BL$364,BT$5:BT$364,节奏总纲!T175)</f>
        <v>0.125</v>
      </c>
      <c r="CG176" s="10">
        <f>求节点($BL$5:$BL$364,BU$5:BU$364,节奏总纲!U175)</f>
        <v>0.125</v>
      </c>
      <c r="CH176" s="10">
        <f>求节点($BL$5:$BL$364,BV$5:BV$364,节奏总纲!V175)</f>
        <v>0.125</v>
      </c>
    </row>
    <row r="177" spans="2:86" x14ac:dyDescent="0.2">
      <c r="B177" s="3">
        <v>173</v>
      </c>
      <c r="C177" s="3">
        <f>[1]服务器生态!W194</f>
        <v>124.582724274375</v>
      </c>
      <c r="D177" s="3">
        <f>[1]服务器生态!X194</f>
        <v>122.8397069290522</v>
      </c>
      <c r="E177" s="3">
        <f>[1]服务器生态!Y194</f>
        <v>10.027440986572801</v>
      </c>
      <c r="F177" s="3">
        <f>[1]服务器生态!Z194</f>
        <v>1.7839526100000005</v>
      </c>
      <c r="G177" s="3">
        <f>[1]服务器生态!AA194</f>
        <v>0.51617519999999995</v>
      </c>
      <c r="H177" s="3">
        <f>[1]服务器生态!AC194</f>
        <v>0.47962550249999997</v>
      </c>
      <c r="I177" s="3">
        <f>[1]服务器生态!AD194</f>
        <v>0.47291513735919999</v>
      </c>
      <c r="J177" s="3">
        <f>[1]服务器生态!AE194</f>
        <v>3.8604200140800002E-2</v>
      </c>
      <c r="K177" s="3">
        <f>[1]服务器生态!AF194</f>
        <v>6.8679600000000019E-3</v>
      </c>
      <c r="L177" s="3">
        <f>[1]服务器生态!AG194</f>
        <v>1.9871999999999997E-3</v>
      </c>
      <c r="M177" s="3">
        <f>[3]基础信息!M176</f>
        <v>100</v>
      </c>
      <c r="X177" s="3">
        <v>173</v>
      </c>
      <c r="Y177" s="3">
        <f>求节点(节奏总纲!D$4:D$163,R$5:R$164,$X177)*6</f>
        <v>39297.104474601954</v>
      </c>
      <c r="Z177" s="3">
        <f>求节点(节奏总纲!E$4:E$163,S$5:S$164,$X177)*6</f>
        <v>40449.56379699317</v>
      </c>
      <c r="AA177" s="3">
        <f>求节点(节奏总纲!F$4:F$163,T$5:T$164,$X177)*6</f>
        <v>41961.639293799191</v>
      </c>
      <c r="AB177" s="3">
        <f>求节点(节奏总纲!G$4:G$163,U$5:U$164,$X177)*6</f>
        <v>44166.255377266643</v>
      </c>
      <c r="AC177" s="3">
        <f>求节点(节奏总纲!H$4:H$163,V$5:V$164,$X177)*6</f>
        <v>48109.275779344047</v>
      </c>
      <c r="AG177" s="3">
        <v>173</v>
      </c>
      <c r="AH177" s="3">
        <v>1</v>
      </c>
      <c r="AI177" s="3">
        <f>[4]实力验证!$Z179</f>
        <v>1.6713933380278738</v>
      </c>
      <c r="AJ177" s="3">
        <f>[4]实力验证!$AE179</f>
        <v>2.8525548585510658</v>
      </c>
      <c r="AK177" s="3">
        <f>[4]实力验证!$AJ179</f>
        <v>8.2573199513899098</v>
      </c>
      <c r="AL177" s="3">
        <f>[4]实力验证!$AO179</f>
        <v>25.627093097581806</v>
      </c>
      <c r="AM177" s="3">
        <f t="shared" si="16"/>
        <v>245.91817730108932</v>
      </c>
      <c r="BL177" s="8">
        <v>173</v>
      </c>
      <c r="BM177" s="10">
        <f>'[1]功能-战损相关'!H183</f>
        <v>0</v>
      </c>
      <c r="BN177" s="10">
        <f>'[1]功能-战损相关'!I183</f>
        <v>0</v>
      </c>
      <c r="BO177" s="10">
        <f>'[1]功能-战损相关'!J183</f>
        <v>0</v>
      </c>
      <c r="BP177" s="10">
        <f>'[1]功能-战损相关'!K183</f>
        <v>0</v>
      </c>
      <c r="BQ177" s="10">
        <f>'[1]功能-战损相关'!L183</f>
        <v>0</v>
      </c>
      <c r="BR177" s="10">
        <f>'[1]功能-战损相关'!M183</f>
        <v>0</v>
      </c>
      <c r="BS177" s="10">
        <f>'[1]功能-战损相关'!N183</f>
        <v>0</v>
      </c>
      <c r="BT177" s="10">
        <f>'[1]功能-战损相关'!O183</f>
        <v>0</v>
      </c>
      <c r="BU177" s="10">
        <f>'[1]功能-战损相关'!P183</f>
        <v>0</v>
      </c>
      <c r="BV177" s="10">
        <f>'[1]功能-战损相关'!Q183</f>
        <v>0</v>
      </c>
      <c r="BX177" s="8">
        <v>173</v>
      </c>
      <c r="BY177" s="10">
        <f>求节点($BL$5:$BL$364,BM$5:BM$364,节奏总纲!R176)</f>
        <v>0.17499999999999999</v>
      </c>
      <c r="BZ177" s="10">
        <f>求节点($BL$5:$BL$364,BN$5:BN$364,节奏总纲!S176)</f>
        <v>0.17499999999999999</v>
      </c>
      <c r="CA177" s="10">
        <f>求节点($BL$5:$BL$364,BO$5:BO$364,节奏总纲!T176)</f>
        <v>0.17499999999999999</v>
      </c>
      <c r="CB177" s="10">
        <f>求节点($BL$5:$BL$364,BP$5:BP$364,节奏总纲!U176)</f>
        <v>0.17499999999999999</v>
      </c>
      <c r="CC177" s="10">
        <f>求节点($BL$5:$BL$364,BQ$5:BQ$364,节奏总纲!V176)</f>
        <v>0.17499999999999999</v>
      </c>
      <c r="CD177" s="10">
        <f>求节点($BL$5:$BL$364,BR$5:BR$364,节奏总纲!R176)</f>
        <v>0.125</v>
      </c>
      <c r="CE177" s="10">
        <f>求节点($BL$5:$BL$364,BS$5:BS$364,节奏总纲!S176)</f>
        <v>0.125</v>
      </c>
      <c r="CF177" s="10">
        <f>求节点($BL$5:$BL$364,BT$5:BT$364,节奏总纲!T176)</f>
        <v>0.125</v>
      </c>
      <c r="CG177" s="10">
        <f>求节点($BL$5:$BL$364,BU$5:BU$364,节奏总纲!U176)</f>
        <v>0.125</v>
      </c>
      <c r="CH177" s="10">
        <f>求节点($BL$5:$BL$364,BV$5:BV$364,节奏总纲!V176)</f>
        <v>0.125</v>
      </c>
    </row>
    <row r="178" spans="2:86" x14ac:dyDescent="0.2">
      <c r="B178" s="3">
        <v>174</v>
      </c>
      <c r="C178" s="3">
        <f>[1]服务器生态!W195</f>
        <v>123.74337964499996</v>
      </c>
      <c r="D178" s="3">
        <f>[1]服务器生态!X195</f>
        <v>122.01210543867357</v>
      </c>
      <c r="E178" s="3">
        <f>[1]服务器生态!Y195</f>
        <v>9.9598836363263974</v>
      </c>
      <c r="F178" s="3">
        <f>[1]服务器生态!Z195</f>
        <v>1.7719336800000001</v>
      </c>
      <c r="G178" s="3">
        <f>[1]服务器生态!AA195</f>
        <v>0.51269759999999986</v>
      </c>
      <c r="H178" s="3">
        <f>[1]服务器生态!AC195</f>
        <v>0.47962550249999997</v>
      </c>
      <c r="I178" s="3">
        <f>[1]服务器生态!AD195</f>
        <v>0.47291513735919999</v>
      </c>
      <c r="J178" s="3">
        <f>[1]服务器生态!AE195</f>
        <v>3.8604200140800002E-2</v>
      </c>
      <c r="K178" s="3">
        <f>[1]服务器生态!AF195</f>
        <v>6.8679600000000019E-3</v>
      </c>
      <c r="L178" s="3">
        <f>[1]服务器生态!AG195</f>
        <v>1.9871999999999997E-3</v>
      </c>
      <c r="M178" s="3">
        <f>[3]基础信息!M177</f>
        <v>100</v>
      </c>
      <c r="X178" s="3">
        <v>174</v>
      </c>
      <c r="Y178" s="3">
        <f>求节点(节奏总纲!D$4:D$163,R$5:R$164,$X178)*6</f>
        <v>39331.139296099318</v>
      </c>
      <c r="Z178" s="3">
        <f>求节点(节奏总纲!E$4:E$163,S$5:S$164,$X178)*6</f>
        <v>40481.972940144959</v>
      </c>
      <c r="AA178" s="3">
        <f>求节点(节奏总纲!F$4:F$163,T$5:T$164,$X178)*6</f>
        <v>41994.300436274483</v>
      </c>
      <c r="AB178" s="3">
        <f>求节点(节奏总纲!G$4:G$163,U$5:U$164,$X178)*6</f>
        <v>44197.908539511765</v>
      </c>
      <c r="AC178" s="3">
        <f>求节点(节奏总纲!H$4:H$163,V$5:V$164,$X178)*6</f>
        <v>48143.846066656915</v>
      </c>
      <c r="AG178" s="3">
        <v>174</v>
      </c>
      <c r="AH178" s="3">
        <v>1</v>
      </c>
      <c r="AI178" s="3">
        <f>[4]实力验证!$Z180</f>
        <v>1.6712402256444456</v>
      </c>
      <c r="AJ178" s="3">
        <f>[4]实力验证!$AE180</f>
        <v>2.8513624242752571</v>
      </c>
      <c r="AK178" s="3">
        <f>[4]实力验证!$AJ180</f>
        <v>8.2539894638802984</v>
      </c>
      <c r="AL178" s="3">
        <f>[4]实力验证!$AO180</f>
        <v>25.587507640451637</v>
      </c>
      <c r="AM178" s="3">
        <f t="shared" si="16"/>
        <v>245.83583215166334</v>
      </c>
      <c r="BL178" s="8">
        <v>174</v>
      </c>
      <c r="BM178" s="10">
        <f>'[1]功能-战损相关'!H184</f>
        <v>0</v>
      </c>
      <c r="BN178" s="10">
        <f>'[1]功能-战损相关'!I184</f>
        <v>0</v>
      </c>
      <c r="BO178" s="10">
        <f>'[1]功能-战损相关'!J184</f>
        <v>0</v>
      </c>
      <c r="BP178" s="10">
        <f>'[1]功能-战损相关'!K184</f>
        <v>0</v>
      </c>
      <c r="BQ178" s="10">
        <f>'[1]功能-战损相关'!L184</f>
        <v>0</v>
      </c>
      <c r="BR178" s="10">
        <f>'[1]功能-战损相关'!M184</f>
        <v>0</v>
      </c>
      <c r="BS178" s="10">
        <f>'[1]功能-战损相关'!N184</f>
        <v>0</v>
      </c>
      <c r="BT178" s="10">
        <f>'[1]功能-战损相关'!O184</f>
        <v>0</v>
      </c>
      <c r="BU178" s="10">
        <f>'[1]功能-战损相关'!P184</f>
        <v>0</v>
      </c>
      <c r="BV178" s="10">
        <f>'[1]功能-战损相关'!Q184</f>
        <v>0</v>
      </c>
      <c r="BX178" s="8">
        <v>174</v>
      </c>
      <c r="BY178" s="10">
        <f>求节点($BL$5:$BL$364,BM$5:BM$364,节奏总纲!R177)</f>
        <v>0.17499999999999999</v>
      </c>
      <c r="BZ178" s="10">
        <f>求节点($BL$5:$BL$364,BN$5:BN$364,节奏总纲!S177)</f>
        <v>0.17499999999999999</v>
      </c>
      <c r="CA178" s="10">
        <f>求节点($BL$5:$BL$364,BO$5:BO$364,节奏总纲!T177)</f>
        <v>0.17499999999999999</v>
      </c>
      <c r="CB178" s="10">
        <f>求节点($BL$5:$BL$364,BP$5:BP$364,节奏总纲!U177)</f>
        <v>0.17499999999999999</v>
      </c>
      <c r="CC178" s="10">
        <f>求节点($BL$5:$BL$364,BQ$5:BQ$364,节奏总纲!V177)</f>
        <v>0.17499999999999999</v>
      </c>
      <c r="CD178" s="10">
        <f>求节点($BL$5:$BL$364,BR$5:BR$364,节奏总纲!R177)</f>
        <v>0.125</v>
      </c>
      <c r="CE178" s="10">
        <f>求节点($BL$5:$BL$364,BS$5:BS$364,节奏总纲!S177)</f>
        <v>0.125</v>
      </c>
      <c r="CF178" s="10">
        <f>求节点($BL$5:$BL$364,BT$5:BT$364,节奏总纲!T177)</f>
        <v>0.125</v>
      </c>
      <c r="CG178" s="10">
        <f>求节点($BL$5:$BL$364,BU$5:BU$364,节奏总纲!U177)</f>
        <v>0.125</v>
      </c>
      <c r="CH178" s="10">
        <f>求节点($BL$5:$BL$364,BV$5:BV$364,节奏总纲!V177)</f>
        <v>0.125</v>
      </c>
    </row>
    <row r="179" spans="2:86" x14ac:dyDescent="0.2">
      <c r="B179" s="3">
        <v>175</v>
      </c>
      <c r="C179" s="3">
        <f>[1]服务器生态!W196</f>
        <v>122.904035015625</v>
      </c>
      <c r="D179" s="3">
        <f>[1]服务器生态!X196</f>
        <v>121.184503948295</v>
      </c>
      <c r="E179" s="3">
        <f>[1]服务器生态!Y196</f>
        <v>9.8923262860800012</v>
      </c>
      <c r="F179" s="3">
        <f>[1]服务器生态!Z196</f>
        <v>1.7599147500000005</v>
      </c>
      <c r="G179" s="3">
        <f>[1]服务器生态!AA196</f>
        <v>0.50921999999999989</v>
      </c>
      <c r="H179" s="3">
        <f>[1]服务器生态!AC196</f>
        <v>0.47962550249999997</v>
      </c>
      <c r="I179" s="3">
        <f>[1]服务器生态!AD196</f>
        <v>0.47291513735919999</v>
      </c>
      <c r="J179" s="3">
        <f>[1]服务器生态!AE196</f>
        <v>3.8604200140800002E-2</v>
      </c>
      <c r="K179" s="3">
        <f>[1]服务器生态!AF196</f>
        <v>6.8679600000000019E-3</v>
      </c>
      <c r="L179" s="3">
        <f>[1]服务器生态!AG196</f>
        <v>1.9871999999999997E-3</v>
      </c>
      <c r="M179" s="3">
        <f>[3]基础信息!M178</f>
        <v>100</v>
      </c>
      <c r="X179" s="3">
        <v>175</v>
      </c>
      <c r="Y179" s="3">
        <f>求节点(节奏总纲!D$4:D$163,R$5:R$164,$X179)*6</f>
        <v>39365.174117596674</v>
      </c>
      <c r="Z179" s="3">
        <f>求节点(节奏总纲!E$4:E$163,S$5:S$164,$X179)*6</f>
        <v>40514.382083296747</v>
      </c>
      <c r="AA179" s="3">
        <f>求节点(节奏总纲!F$4:F$163,T$5:T$164,$X179)*6</f>
        <v>42026.961578749775</v>
      </c>
      <c r="AB179" s="3">
        <f>求节点(节奏总纲!G$4:G$163,U$5:U$164,$X179)*6</f>
        <v>44229.561701756887</v>
      </c>
      <c r="AC179" s="3">
        <f>求节点(节奏总纲!H$4:H$163,V$5:V$164,$X179)*6</f>
        <v>48178.416353969777</v>
      </c>
      <c r="AG179" s="3">
        <v>175</v>
      </c>
      <c r="AH179" s="3">
        <v>1</v>
      </c>
      <c r="AI179" s="3">
        <f>[4]实力验证!$Z181</f>
        <v>1.6710899622988469</v>
      </c>
      <c r="AJ179" s="3">
        <f>[4]实力验证!$AE181</f>
        <v>2.8501921782136517</v>
      </c>
      <c r="AK179" s="3">
        <f>[4]实力验证!$AJ181</f>
        <v>8.2507209483986337</v>
      </c>
      <c r="AL179" s="3">
        <f>[4]实力验证!$AO181</f>
        <v>25.548658769496452</v>
      </c>
      <c r="AM179" s="3">
        <f t="shared" si="16"/>
        <v>245.75501923915073</v>
      </c>
      <c r="BL179" s="8">
        <v>175</v>
      </c>
      <c r="BM179" s="10">
        <f>'[1]功能-战损相关'!H185</f>
        <v>0</v>
      </c>
      <c r="BN179" s="10">
        <f>'[1]功能-战损相关'!I185</f>
        <v>0</v>
      </c>
      <c r="BO179" s="10">
        <f>'[1]功能-战损相关'!J185</f>
        <v>0</v>
      </c>
      <c r="BP179" s="10">
        <f>'[1]功能-战损相关'!K185</f>
        <v>0</v>
      </c>
      <c r="BQ179" s="10">
        <f>'[1]功能-战损相关'!L185</f>
        <v>0</v>
      </c>
      <c r="BR179" s="10">
        <f>'[1]功能-战损相关'!M185</f>
        <v>0</v>
      </c>
      <c r="BS179" s="10">
        <f>'[1]功能-战损相关'!N185</f>
        <v>0</v>
      </c>
      <c r="BT179" s="10">
        <f>'[1]功能-战损相关'!O185</f>
        <v>0</v>
      </c>
      <c r="BU179" s="10">
        <f>'[1]功能-战损相关'!P185</f>
        <v>0</v>
      </c>
      <c r="BV179" s="10">
        <f>'[1]功能-战损相关'!Q185</f>
        <v>0</v>
      </c>
      <c r="BX179" s="8">
        <v>175</v>
      </c>
      <c r="BY179" s="10">
        <f>求节点($BL$5:$BL$364,BM$5:BM$364,节奏总纲!R178)</f>
        <v>0.17499999999999999</v>
      </c>
      <c r="BZ179" s="10">
        <f>求节点($BL$5:$BL$364,BN$5:BN$364,节奏总纲!S178)</f>
        <v>0.17499999999999999</v>
      </c>
      <c r="CA179" s="10">
        <f>求节点($BL$5:$BL$364,BO$5:BO$364,节奏总纲!T178)</f>
        <v>0.17499999999999999</v>
      </c>
      <c r="CB179" s="10">
        <f>求节点($BL$5:$BL$364,BP$5:BP$364,节奏总纲!U178)</f>
        <v>0.17499999999999999</v>
      </c>
      <c r="CC179" s="10">
        <f>求节点($BL$5:$BL$364,BQ$5:BQ$364,节奏总纲!V178)</f>
        <v>0.17499999999999999</v>
      </c>
      <c r="CD179" s="10">
        <f>求节点($BL$5:$BL$364,BR$5:BR$364,节奏总纲!R178)</f>
        <v>0.125</v>
      </c>
      <c r="CE179" s="10">
        <f>求节点($BL$5:$BL$364,BS$5:BS$364,节奏总纲!S178)</f>
        <v>0.125</v>
      </c>
      <c r="CF179" s="10">
        <f>求节点($BL$5:$BL$364,BT$5:BT$364,节奏总纲!T178)</f>
        <v>0.125</v>
      </c>
      <c r="CG179" s="10">
        <f>求节点($BL$5:$BL$364,BU$5:BU$364,节奏总纲!U178)</f>
        <v>0.125</v>
      </c>
      <c r="CH179" s="10">
        <f>求节点($BL$5:$BL$364,BV$5:BV$364,节奏总纲!V178)</f>
        <v>0.125</v>
      </c>
    </row>
    <row r="180" spans="2:86" x14ac:dyDescent="0.2">
      <c r="B180" s="3">
        <v>176</v>
      </c>
      <c r="C180" s="3">
        <f>[1]服务器生态!W197</f>
        <v>122.06469038624998</v>
      </c>
      <c r="D180" s="3">
        <f>[1]服务器生态!X197</f>
        <v>120.35690245791638</v>
      </c>
      <c r="E180" s="3">
        <f>[1]服务器生态!Y197</f>
        <v>9.8247689358335997</v>
      </c>
      <c r="F180" s="3">
        <f>[1]服务器生态!Z197</f>
        <v>1.7478958200000003</v>
      </c>
      <c r="G180" s="3">
        <f>[1]服务器生态!AA197</f>
        <v>0.50574239999999993</v>
      </c>
      <c r="H180" s="3">
        <f>[1]服务器生态!AC197</f>
        <v>0.47962550249999997</v>
      </c>
      <c r="I180" s="3">
        <f>[1]服务器生态!AD197</f>
        <v>0.47291513735919999</v>
      </c>
      <c r="J180" s="3">
        <f>[1]服务器生态!AE197</f>
        <v>3.8604200140800002E-2</v>
      </c>
      <c r="K180" s="3">
        <f>[1]服务器生态!AF197</f>
        <v>6.8679600000000019E-3</v>
      </c>
      <c r="L180" s="3">
        <f>[1]服务器生态!AG197</f>
        <v>1.9871999999999997E-3</v>
      </c>
      <c r="M180" s="3">
        <f>[3]基础信息!M179</f>
        <v>100</v>
      </c>
      <c r="X180" s="3">
        <v>176</v>
      </c>
      <c r="Y180" s="3">
        <f>求节点(节奏总纲!D$4:D$163,R$5:R$164,$X180)*6</f>
        <v>39399.208939094038</v>
      </c>
      <c r="Z180" s="3">
        <f>求节点(节奏总纲!E$4:E$163,S$5:S$164,$X180)*6</f>
        <v>40546.791226448535</v>
      </c>
      <c r="AA180" s="3">
        <f>求节点(节奏总纲!F$4:F$163,T$5:T$164,$X180)*6</f>
        <v>42059.622721225067</v>
      </c>
      <c r="AB180" s="3">
        <f>求节点(节奏总纲!G$4:G$163,U$5:U$164,$X180)*6</f>
        <v>44261.214864002002</v>
      </c>
      <c r="AC180" s="3">
        <f>求节点(节奏总纲!H$4:H$163,V$5:V$164,$X180)*6</f>
        <v>48212.986641282645</v>
      </c>
      <c r="AG180" s="3">
        <v>176</v>
      </c>
      <c r="AH180" s="3">
        <v>1</v>
      </c>
      <c r="AI180" s="3">
        <f>[4]实力验证!$Z182</f>
        <v>1.6709424692039092</v>
      </c>
      <c r="AJ180" s="3">
        <f>[4]实力验证!$AE182</f>
        <v>2.8490435067743438</v>
      </c>
      <c r="AK180" s="3">
        <f>[4]实力验证!$AJ182</f>
        <v>8.2475126911731635</v>
      </c>
      <c r="AL180" s="3">
        <f>[4]实力验证!$AO182</f>
        <v>25.510526115194345</v>
      </c>
      <c r="AM180" s="3">
        <f t="shared" si="16"/>
        <v>245.67569619113863</v>
      </c>
      <c r="BL180" s="8">
        <v>176</v>
      </c>
      <c r="BM180" s="10">
        <f>'[1]功能-战损相关'!H186</f>
        <v>0</v>
      </c>
      <c r="BN180" s="10">
        <f>'[1]功能-战损相关'!I186</f>
        <v>0</v>
      </c>
      <c r="BO180" s="10">
        <f>'[1]功能-战损相关'!J186</f>
        <v>0</v>
      </c>
      <c r="BP180" s="10">
        <f>'[1]功能-战损相关'!K186</f>
        <v>0</v>
      </c>
      <c r="BQ180" s="10">
        <f>'[1]功能-战损相关'!L186</f>
        <v>0</v>
      </c>
      <c r="BR180" s="10">
        <f>'[1]功能-战损相关'!M186</f>
        <v>0</v>
      </c>
      <c r="BS180" s="10">
        <f>'[1]功能-战损相关'!N186</f>
        <v>0</v>
      </c>
      <c r="BT180" s="10">
        <f>'[1]功能-战损相关'!O186</f>
        <v>0</v>
      </c>
      <c r="BU180" s="10">
        <f>'[1]功能-战损相关'!P186</f>
        <v>0</v>
      </c>
      <c r="BV180" s="10">
        <f>'[1]功能-战损相关'!Q186</f>
        <v>0</v>
      </c>
      <c r="BX180" s="8">
        <v>176</v>
      </c>
      <c r="BY180" s="10">
        <f>求节点($BL$5:$BL$364,BM$5:BM$364,节奏总纲!R179)</f>
        <v>0.17499999999999999</v>
      </c>
      <c r="BZ180" s="10">
        <f>求节点($BL$5:$BL$364,BN$5:BN$364,节奏总纲!S179)</f>
        <v>0.17499999999999999</v>
      </c>
      <c r="CA180" s="10">
        <f>求节点($BL$5:$BL$364,BO$5:BO$364,节奏总纲!T179)</f>
        <v>0.17499999999999999</v>
      </c>
      <c r="CB180" s="10">
        <f>求节点($BL$5:$BL$364,BP$5:BP$364,节奏总纲!U179)</f>
        <v>0.17499999999999999</v>
      </c>
      <c r="CC180" s="10">
        <f>求节点($BL$5:$BL$364,BQ$5:BQ$364,节奏总纲!V179)</f>
        <v>0.17499999999999999</v>
      </c>
      <c r="CD180" s="10">
        <f>求节点($BL$5:$BL$364,BR$5:BR$364,节奏总纲!R179)</f>
        <v>0.125</v>
      </c>
      <c r="CE180" s="10">
        <f>求节点($BL$5:$BL$364,BS$5:BS$364,节奏总纲!S179)</f>
        <v>0.125</v>
      </c>
      <c r="CF180" s="10">
        <f>求节点($BL$5:$BL$364,BT$5:BT$364,节奏总纲!T179)</f>
        <v>0.125</v>
      </c>
      <c r="CG180" s="10">
        <f>求节点($BL$5:$BL$364,BU$5:BU$364,节奏总纲!U179)</f>
        <v>0.125</v>
      </c>
      <c r="CH180" s="10">
        <f>求节点($BL$5:$BL$364,BV$5:BV$364,节奏总纲!V179)</f>
        <v>0.125</v>
      </c>
    </row>
    <row r="181" spans="2:86" x14ac:dyDescent="0.2">
      <c r="B181" s="3">
        <v>177</v>
      </c>
      <c r="C181" s="3">
        <f>[1]服务器生态!W198</f>
        <v>121.22534575687499</v>
      </c>
      <c r="D181" s="3">
        <f>[1]服务器生态!X198</f>
        <v>119.52930096753779</v>
      </c>
      <c r="E181" s="3">
        <f>[1]服务器生态!Y198</f>
        <v>9.7572115855871999</v>
      </c>
      <c r="F181" s="3">
        <f>[1]服务器生态!Z198</f>
        <v>1.7358768900000006</v>
      </c>
      <c r="G181" s="3">
        <f>[1]服务器生态!AA198</f>
        <v>0.50226479999999996</v>
      </c>
      <c r="H181" s="3">
        <f>[1]服务器生态!AC198</f>
        <v>0.47962550249999997</v>
      </c>
      <c r="I181" s="3">
        <f>[1]服务器生态!AD198</f>
        <v>0.47291513735919999</v>
      </c>
      <c r="J181" s="3">
        <f>[1]服务器生态!AE198</f>
        <v>3.8604200140800002E-2</v>
      </c>
      <c r="K181" s="3">
        <f>[1]服务器生态!AF198</f>
        <v>6.8679600000000019E-3</v>
      </c>
      <c r="L181" s="3">
        <f>[1]服务器生态!AG198</f>
        <v>1.9871999999999997E-3</v>
      </c>
      <c r="M181" s="3">
        <f>[3]基础信息!M180</f>
        <v>100</v>
      </c>
      <c r="X181" s="3">
        <v>177</v>
      </c>
      <c r="Y181" s="3">
        <f>求节点(节奏总纲!D$4:D$163,R$5:R$164,$X181)*6</f>
        <v>39433.243760591395</v>
      </c>
      <c r="Z181" s="3">
        <f>求节点(节奏总纲!E$4:E$163,S$5:S$164,$X181)*6</f>
        <v>40579.200369600323</v>
      </c>
      <c r="AA181" s="3">
        <f>求节点(节奏总纲!F$4:F$163,T$5:T$164,$X181)*6</f>
        <v>42092.283863700366</v>
      </c>
      <c r="AB181" s="3">
        <f>求节点(节奏总纲!G$4:G$163,U$5:U$164,$X181)*6</f>
        <v>44292.868026247124</v>
      </c>
      <c r="AC181" s="3">
        <f>求节点(节奏总纲!H$4:H$163,V$5:V$164,$X181)*6</f>
        <v>48247.556928595513</v>
      </c>
      <c r="AG181" s="3">
        <v>177</v>
      </c>
      <c r="AH181" s="3">
        <v>1</v>
      </c>
      <c r="AI181" s="3">
        <f>[4]实力验证!$Z183</f>
        <v>1.6707976704509671</v>
      </c>
      <c r="AJ181" s="3">
        <f>[4]实力验证!$AE183</f>
        <v>2.8479158187831048</v>
      </c>
      <c r="AK181" s="3">
        <f>[4]实力验证!$AJ183</f>
        <v>8.244363041045057</v>
      </c>
      <c r="AL181" s="3">
        <f>[4]实力验证!$AO183</f>
        <v>25.473090052227199</v>
      </c>
      <c r="AM181" s="3">
        <f t="shared" si="16"/>
        <v>245.59782218329738</v>
      </c>
      <c r="BL181" s="8">
        <v>177</v>
      </c>
      <c r="BM181" s="10">
        <f>'[1]功能-战损相关'!H187</f>
        <v>0</v>
      </c>
      <c r="BN181" s="10">
        <f>'[1]功能-战损相关'!I187</f>
        <v>0</v>
      </c>
      <c r="BO181" s="10">
        <f>'[1]功能-战损相关'!J187</f>
        <v>0</v>
      </c>
      <c r="BP181" s="10">
        <f>'[1]功能-战损相关'!K187</f>
        <v>0</v>
      </c>
      <c r="BQ181" s="10">
        <f>'[1]功能-战损相关'!L187</f>
        <v>0</v>
      </c>
      <c r="BR181" s="10">
        <f>'[1]功能-战损相关'!M187</f>
        <v>0</v>
      </c>
      <c r="BS181" s="10">
        <f>'[1]功能-战损相关'!N187</f>
        <v>0</v>
      </c>
      <c r="BT181" s="10">
        <f>'[1]功能-战损相关'!O187</f>
        <v>0</v>
      </c>
      <c r="BU181" s="10">
        <f>'[1]功能-战损相关'!P187</f>
        <v>0</v>
      </c>
      <c r="BV181" s="10">
        <f>'[1]功能-战损相关'!Q187</f>
        <v>0</v>
      </c>
      <c r="BX181" s="8">
        <v>177</v>
      </c>
      <c r="BY181" s="10">
        <f>求节点($BL$5:$BL$364,BM$5:BM$364,节奏总纲!R180)</f>
        <v>0.17499999999999999</v>
      </c>
      <c r="BZ181" s="10">
        <f>求节点($BL$5:$BL$364,BN$5:BN$364,节奏总纲!S180)</f>
        <v>0.17499999999999999</v>
      </c>
      <c r="CA181" s="10">
        <f>求节点($BL$5:$BL$364,BO$5:BO$364,节奏总纲!T180)</f>
        <v>0.17499999999999999</v>
      </c>
      <c r="CB181" s="10">
        <f>求节点($BL$5:$BL$364,BP$5:BP$364,节奏总纲!U180)</f>
        <v>0.17499999999999999</v>
      </c>
      <c r="CC181" s="10">
        <f>求节点($BL$5:$BL$364,BQ$5:BQ$364,节奏总纲!V180)</f>
        <v>0.17499999999999999</v>
      </c>
      <c r="CD181" s="10">
        <f>求节点($BL$5:$BL$364,BR$5:BR$364,节奏总纲!R180)</f>
        <v>0.125</v>
      </c>
      <c r="CE181" s="10">
        <f>求节点($BL$5:$BL$364,BS$5:BS$364,节奏总纲!S180)</f>
        <v>0.125</v>
      </c>
      <c r="CF181" s="10">
        <f>求节点($BL$5:$BL$364,BT$5:BT$364,节奏总纲!T180)</f>
        <v>0.125</v>
      </c>
      <c r="CG181" s="10">
        <f>求节点($BL$5:$BL$364,BU$5:BU$364,节奏总纲!U180)</f>
        <v>0.125</v>
      </c>
      <c r="CH181" s="10">
        <f>求节点($BL$5:$BL$364,BV$5:BV$364,节奏总纲!V180)</f>
        <v>0.125</v>
      </c>
    </row>
    <row r="182" spans="2:86" x14ac:dyDescent="0.2">
      <c r="B182" s="3">
        <v>178</v>
      </c>
      <c r="C182" s="3">
        <f>[1]服务器生态!W199</f>
        <v>120.38600112749998</v>
      </c>
      <c r="D182" s="3">
        <f>[1]服务器生态!X199</f>
        <v>118.70169947715918</v>
      </c>
      <c r="E182" s="3">
        <f>[1]服务器生态!Y199</f>
        <v>9.6896542353408002</v>
      </c>
      <c r="F182" s="3">
        <f>[1]服务器生态!Z199</f>
        <v>1.7238579600000004</v>
      </c>
      <c r="G182" s="3">
        <f>[1]服务器生态!AA199</f>
        <v>0.49878719999999988</v>
      </c>
      <c r="H182" s="3">
        <f>[1]服务器生态!AC199</f>
        <v>0.47962550249999997</v>
      </c>
      <c r="I182" s="3">
        <f>[1]服务器生态!AD199</f>
        <v>0.47291513735919999</v>
      </c>
      <c r="J182" s="3">
        <f>[1]服务器生态!AE199</f>
        <v>3.8604200140800002E-2</v>
      </c>
      <c r="K182" s="3">
        <f>[1]服务器生态!AF199</f>
        <v>6.8679600000000019E-3</v>
      </c>
      <c r="L182" s="3">
        <f>[1]服务器生态!AG199</f>
        <v>1.9871999999999997E-3</v>
      </c>
      <c r="M182" s="3">
        <f>[3]基础信息!M181</f>
        <v>100</v>
      </c>
      <c r="X182" s="3">
        <v>178</v>
      </c>
      <c r="Y182" s="3">
        <f>求节点(节奏总纲!D$4:D$163,R$5:R$164,$X182)*6</f>
        <v>39467.278582088758</v>
      </c>
      <c r="Z182" s="3">
        <f>求节点(节奏总纲!E$4:E$163,S$5:S$164,$X182)*6</f>
        <v>40611.609512752111</v>
      </c>
      <c r="AA182" s="3">
        <f>求节点(节奏总纲!F$4:F$163,T$5:T$164,$X182)*6</f>
        <v>42124.945006175658</v>
      </c>
      <c r="AB182" s="3">
        <f>求节点(节奏总纲!G$4:G$163,U$5:U$164,$X182)*6</f>
        <v>44324.521188492246</v>
      </c>
      <c r="AC182" s="3">
        <f>求节点(节奏总纲!H$4:H$163,V$5:V$164,$X182)*6</f>
        <v>48282.127215908375</v>
      </c>
      <c r="AG182" s="3">
        <v>178</v>
      </c>
      <c r="AH182" s="3">
        <v>1</v>
      </c>
      <c r="AI182" s="3">
        <f>[4]实力验证!$Z184</f>
        <v>1.6706554928795894</v>
      </c>
      <c r="AJ182" s="3">
        <f>[4]实力验证!$AE184</f>
        <v>2.8468085444688644</v>
      </c>
      <c r="AK182" s="3">
        <f>[4]实力验证!$AJ184</f>
        <v>8.2412704066348379</v>
      </c>
      <c r="AL182" s="3">
        <f>[4]实力验证!$AO184</f>
        <v>25.436331665801276</v>
      </c>
      <c r="AM182" s="3">
        <f t="shared" si="16"/>
        <v>245.52135786932098</v>
      </c>
      <c r="BL182" s="8">
        <v>178</v>
      </c>
      <c r="BM182" s="10">
        <f>'[1]功能-战损相关'!H188</f>
        <v>0</v>
      </c>
      <c r="BN182" s="10">
        <f>'[1]功能-战损相关'!I188</f>
        <v>0</v>
      </c>
      <c r="BO182" s="10">
        <f>'[1]功能-战损相关'!J188</f>
        <v>0</v>
      </c>
      <c r="BP182" s="10">
        <f>'[1]功能-战损相关'!K188</f>
        <v>0</v>
      </c>
      <c r="BQ182" s="10">
        <f>'[1]功能-战损相关'!L188</f>
        <v>0</v>
      </c>
      <c r="BR182" s="10">
        <f>'[1]功能-战损相关'!M188</f>
        <v>0</v>
      </c>
      <c r="BS182" s="10">
        <f>'[1]功能-战损相关'!N188</f>
        <v>0</v>
      </c>
      <c r="BT182" s="10">
        <f>'[1]功能-战损相关'!O188</f>
        <v>0</v>
      </c>
      <c r="BU182" s="10">
        <f>'[1]功能-战损相关'!P188</f>
        <v>0</v>
      </c>
      <c r="BV182" s="10">
        <f>'[1]功能-战损相关'!Q188</f>
        <v>0</v>
      </c>
      <c r="BX182" s="8">
        <v>178</v>
      </c>
      <c r="BY182" s="10">
        <f>求节点($BL$5:$BL$364,BM$5:BM$364,节奏总纲!R181)</f>
        <v>0.17499999999999999</v>
      </c>
      <c r="BZ182" s="10">
        <f>求节点($BL$5:$BL$364,BN$5:BN$364,节奏总纲!S181)</f>
        <v>0.17499999999999999</v>
      </c>
      <c r="CA182" s="10">
        <f>求节点($BL$5:$BL$364,BO$5:BO$364,节奏总纲!T181)</f>
        <v>0.17499999999999999</v>
      </c>
      <c r="CB182" s="10">
        <f>求节点($BL$5:$BL$364,BP$5:BP$364,节奏总纲!U181)</f>
        <v>0.17499999999999999</v>
      </c>
      <c r="CC182" s="10">
        <f>求节点($BL$5:$BL$364,BQ$5:BQ$364,节奏总纲!V181)</f>
        <v>0.17499999999999999</v>
      </c>
      <c r="CD182" s="10">
        <f>求节点($BL$5:$BL$364,BR$5:BR$364,节奏总纲!R181)</f>
        <v>0.125</v>
      </c>
      <c r="CE182" s="10">
        <f>求节点($BL$5:$BL$364,BS$5:BS$364,节奏总纲!S181)</f>
        <v>0.125</v>
      </c>
      <c r="CF182" s="10">
        <f>求节点($BL$5:$BL$364,BT$5:BT$364,节奏总纲!T181)</f>
        <v>0.125</v>
      </c>
      <c r="CG182" s="10">
        <f>求节点($BL$5:$BL$364,BU$5:BU$364,节奏总纲!U181)</f>
        <v>0.125</v>
      </c>
      <c r="CH182" s="10">
        <f>求节点($BL$5:$BL$364,BV$5:BV$364,节奏总纲!V181)</f>
        <v>0.125</v>
      </c>
    </row>
    <row r="183" spans="2:86" x14ac:dyDescent="0.2">
      <c r="B183" s="3">
        <v>179</v>
      </c>
      <c r="C183" s="3">
        <f>[1]服务器生态!W200</f>
        <v>119.54665649812497</v>
      </c>
      <c r="D183" s="3">
        <f>[1]服务器生态!X200</f>
        <v>117.87409798678058</v>
      </c>
      <c r="E183" s="3">
        <f>[1]服务器生态!Y200</f>
        <v>9.6220968850943986</v>
      </c>
      <c r="F183" s="3">
        <f>[1]服务器生态!Z200</f>
        <v>1.7118390300000004</v>
      </c>
      <c r="G183" s="3">
        <f>[1]服务器生态!AA200</f>
        <v>0.49530959999999985</v>
      </c>
      <c r="H183" s="3">
        <f>[1]服务器生态!AC200</f>
        <v>0.47962550249999997</v>
      </c>
      <c r="I183" s="3">
        <f>[1]服务器生态!AD200</f>
        <v>0.47291513735919999</v>
      </c>
      <c r="J183" s="3">
        <f>[1]服务器生态!AE200</f>
        <v>3.8604200140800002E-2</v>
      </c>
      <c r="K183" s="3">
        <f>[1]服务器生态!AF200</f>
        <v>6.8679600000000019E-3</v>
      </c>
      <c r="L183" s="3">
        <f>[1]服务器生态!AG200</f>
        <v>1.9871999999999997E-3</v>
      </c>
      <c r="M183" s="3">
        <f>[3]基础信息!M182</f>
        <v>100</v>
      </c>
      <c r="X183" s="3">
        <v>179</v>
      </c>
      <c r="Y183" s="3">
        <f>求节点(节奏总纲!D$4:D$163,R$5:R$164,$X183)*6</f>
        <v>39501.313403586122</v>
      </c>
      <c r="Z183" s="3">
        <f>求节点(节奏总纲!E$4:E$163,S$5:S$164,$X183)*6</f>
        <v>40644.018655903899</v>
      </c>
      <c r="AA183" s="3">
        <f>求节点(节奏总纲!F$4:F$163,T$5:T$164,$X183)*6</f>
        <v>42157.606148650957</v>
      </c>
      <c r="AB183" s="3">
        <f>求节点(节奏总纲!G$4:G$163,U$5:U$164,$X183)*6</f>
        <v>44356.174350737369</v>
      </c>
      <c r="AC183" s="3">
        <f>求节点(节奏总纲!H$4:H$163,V$5:V$164,$X183)*6</f>
        <v>48316.697503221236</v>
      </c>
      <c r="AG183" s="3">
        <v>179</v>
      </c>
      <c r="AH183" s="3">
        <v>1</v>
      </c>
      <c r="AI183" s="3">
        <f>[4]实力验证!$Z185</f>
        <v>1.6705158659543191</v>
      </c>
      <c r="AJ183" s="3">
        <f>[4]实力验证!$AE185</f>
        <v>2.8457211345037785</v>
      </c>
      <c r="AK183" s="3">
        <f>[4]实力验证!$AJ185</f>
        <v>8.2382332536612779</v>
      </c>
      <c r="AL183" s="3">
        <f>[4]实力验证!$AO185</f>
        <v>25.400232719780419</v>
      </c>
      <c r="AM183" s="3">
        <f t="shared" si="16"/>
        <v>245.4462653146378</v>
      </c>
      <c r="BL183" s="8">
        <v>179</v>
      </c>
      <c r="BM183" s="10">
        <f>'[1]功能-战损相关'!H189</f>
        <v>0</v>
      </c>
      <c r="BN183" s="10">
        <f>'[1]功能-战损相关'!I189</f>
        <v>0</v>
      </c>
      <c r="BO183" s="10">
        <f>'[1]功能-战损相关'!J189</f>
        <v>0</v>
      </c>
      <c r="BP183" s="10">
        <f>'[1]功能-战损相关'!K189</f>
        <v>0</v>
      </c>
      <c r="BQ183" s="10">
        <f>'[1]功能-战损相关'!L189</f>
        <v>0</v>
      </c>
      <c r="BR183" s="10">
        <f>'[1]功能-战损相关'!M189</f>
        <v>0</v>
      </c>
      <c r="BS183" s="10">
        <f>'[1]功能-战损相关'!N189</f>
        <v>0</v>
      </c>
      <c r="BT183" s="10">
        <f>'[1]功能-战损相关'!O189</f>
        <v>0</v>
      </c>
      <c r="BU183" s="10">
        <f>'[1]功能-战损相关'!P189</f>
        <v>0</v>
      </c>
      <c r="BV183" s="10">
        <f>'[1]功能-战损相关'!Q189</f>
        <v>0</v>
      </c>
      <c r="BX183" s="8">
        <v>179</v>
      </c>
      <c r="BY183" s="10">
        <f>求节点($BL$5:$BL$364,BM$5:BM$364,节奏总纲!R182)</f>
        <v>0.17499999999999999</v>
      </c>
      <c r="BZ183" s="10">
        <f>求节点($BL$5:$BL$364,BN$5:BN$364,节奏总纲!S182)</f>
        <v>0.17499999999999999</v>
      </c>
      <c r="CA183" s="10">
        <f>求节点($BL$5:$BL$364,BO$5:BO$364,节奏总纲!T182)</f>
        <v>0.17499999999999999</v>
      </c>
      <c r="CB183" s="10">
        <f>求节点($BL$5:$BL$364,BP$5:BP$364,节奏总纲!U182)</f>
        <v>0.17499999999999999</v>
      </c>
      <c r="CC183" s="10">
        <f>求节点($BL$5:$BL$364,BQ$5:BQ$364,节奏总纲!V182)</f>
        <v>0.17499999999999999</v>
      </c>
      <c r="CD183" s="10">
        <f>求节点($BL$5:$BL$364,BR$5:BR$364,节奏总纲!R182)</f>
        <v>0.125</v>
      </c>
      <c r="CE183" s="10">
        <f>求节点($BL$5:$BL$364,BS$5:BS$364,节奏总纲!S182)</f>
        <v>0.125</v>
      </c>
      <c r="CF183" s="10">
        <f>求节点($BL$5:$BL$364,BT$5:BT$364,节奏总纲!T182)</f>
        <v>0.125</v>
      </c>
      <c r="CG183" s="10">
        <f>求节点($BL$5:$BL$364,BU$5:BU$364,节奏总纲!U182)</f>
        <v>0.125</v>
      </c>
      <c r="CH183" s="10">
        <f>求节点($BL$5:$BL$364,BV$5:BV$364,节奏总纲!V182)</f>
        <v>0.125</v>
      </c>
    </row>
    <row r="184" spans="2:86" x14ac:dyDescent="0.2">
      <c r="B184" s="3">
        <v>180</v>
      </c>
      <c r="C184" s="3">
        <f>[1]服务器生态!W201</f>
        <v>118.70731186874998</v>
      </c>
      <c r="D184" s="3">
        <f>[1]服务器生态!X201</f>
        <v>117.04649649640199</v>
      </c>
      <c r="E184" s="3">
        <f>[1]服务器生态!Y201</f>
        <v>9.5545395348479989</v>
      </c>
      <c r="F184" s="3">
        <f>[1]服务器生态!Z201</f>
        <v>1.6998201000000004</v>
      </c>
      <c r="G184" s="3">
        <f>[1]服务器生态!AA201</f>
        <v>0.49183199999999988</v>
      </c>
      <c r="H184" s="3">
        <f>[1]服务器生态!AC201</f>
        <v>0.47962550249999997</v>
      </c>
      <c r="I184" s="3">
        <f>[1]服务器生态!AD201</f>
        <v>0.47291513735919999</v>
      </c>
      <c r="J184" s="3">
        <f>[1]服务器生态!AE201</f>
        <v>3.8604200140800002E-2</v>
      </c>
      <c r="K184" s="3">
        <f>[1]服务器生态!AF201</f>
        <v>6.8679600000000019E-3</v>
      </c>
      <c r="L184" s="3">
        <f>[1]服务器生态!AG201</f>
        <v>1.9871999999999997E-3</v>
      </c>
      <c r="M184" s="3">
        <f>[3]基础信息!M183</f>
        <v>100</v>
      </c>
      <c r="X184" s="3">
        <v>180</v>
      </c>
      <c r="Y184" s="3">
        <f>求节点(节奏总纲!D$4:D$163,R$5:R$164,$X184)*6</f>
        <v>39535.348225083479</v>
      </c>
      <c r="Z184" s="3">
        <f>求节点(节奏总纲!E$4:E$163,S$5:S$164,$X184)*6</f>
        <v>40675.85676370842</v>
      </c>
      <c r="AA184" s="3">
        <f>求节点(节奏总纲!F$4:F$163,T$5:T$164,$X184)*6</f>
        <v>42190.267291126249</v>
      </c>
      <c r="AB184" s="3">
        <f>求节点(节奏总纲!G$4:G$163,U$5:U$164,$X184)*6</f>
        <v>44387.827512982491</v>
      </c>
      <c r="AC184" s="3">
        <f>求节点(节奏总纲!H$4:H$163,V$5:V$164,$X184)*6</f>
        <v>48349.851639656124</v>
      </c>
      <c r="AG184" s="3">
        <v>180</v>
      </c>
      <c r="AH184" s="3">
        <v>1</v>
      </c>
      <c r="AI184" s="3">
        <f>[4]实力验证!$Z186</f>
        <v>1.6696497630976219</v>
      </c>
      <c r="AJ184" s="3">
        <f>[4]实力验证!$AE186</f>
        <v>2.844653059094512</v>
      </c>
      <c r="AK184" s="3">
        <f>[4]实力验证!$AJ186</f>
        <v>8.2352501024033415</v>
      </c>
      <c r="AL184" s="3">
        <f>[4]实力验证!$AO186</f>
        <v>25.348370835207099</v>
      </c>
      <c r="AM184" s="3">
        <f t="shared" si="16"/>
        <v>245.30449780306353</v>
      </c>
      <c r="BL184" s="8">
        <v>180</v>
      </c>
      <c r="BM184" s="10">
        <f>'[1]功能-战损相关'!H190</f>
        <v>0</v>
      </c>
      <c r="BN184" s="10">
        <f>'[1]功能-战损相关'!I190</f>
        <v>0</v>
      </c>
      <c r="BO184" s="10">
        <f>'[1]功能-战损相关'!J190</f>
        <v>0</v>
      </c>
      <c r="BP184" s="10">
        <f>'[1]功能-战损相关'!K190</f>
        <v>0</v>
      </c>
      <c r="BQ184" s="10">
        <f>'[1]功能-战损相关'!L190</f>
        <v>0</v>
      </c>
      <c r="BR184" s="10">
        <f>'[1]功能-战损相关'!M190</f>
        <v>0</v>
      </c>
      <c r="BS184" s="10">
        <f>'[1]功能-战损相关'!N190</f>
        <v>0</v>
      </c>
      <c r="BT184" s="10">
        <f>'[1]功能-战损相关'!O190</f>
        <v>0</v>
      </c>
      <c r="BU184" s="10">
        <f>'[1]功能-战损相关'!P190</f>
        <v>0</v>
      </c>
      <c r="BV184" s="10">
        <f>'[1]功能-战损相关'!Q190</f>
        <v>0</v>
      </c>
      <c r="BX184" s="8">
        <v>180</v>
      </c>
      <c r="BY184" s="10">
        <f>求节点($BL$5:$BL$364,BM$5:BM$364,节奏总纲!R183)</f>
        <v>0.17499999999999999</v>
      </c>
      <c r="BZ184" s="10">
        <f>求节点($BL$5:$BL$364,BN$5:BN$364,节奏总纲!S183)</f>
        <v>0.17499999999999999</v>
      </c>
      <c r="CA184" s="10">
        <f>求节点($BL$5:$BL$364,BO$5:BO$364,节奏总纲!T183)</f>
        <v>0.17499999999999999</v>
      </c>
      <c r="CB184" s="10">
        <f>求节点($BL$5:$BL$364,BP$5:BP$364,节奏总纲!U183)</f>
        <v>0.17499999999999999</v>
      </c>
      <c r="CC184" s="10">
        <f>求节点($BL$5:$BL$364,BQ$5:BQ$364,节奏总纲!V183)</f>
        <v>0.17499999999999999</v>
      </c>
      <c r="CD184" s="10">
        <f>求节点($BL$5:$BL$364,BR$5:BR$364,节奏总纲!R183)</f>
        <v>0.125</v>
      </c>
      <c r="CE184" s="10">
        <f>求节点($BL$5:$BL$364,BS$5:BS$364,节奏总纲!S183)</f>
        <v>0.125</v>
      </c>
      <c r="CF184" s="10">
        <f>求节点($BL$5:$BL$364,BT$5:BT$364,节奏总纲!T183)</f>
        <v>0.125</v>
      </c>
      <c r="CG184" s="10">
        <f>求节点($BL$5:$BL$364,BU$5:BU$364,节奏总纲!U183)</f>
        <v>0.125</v>
      </c>
      <c r="CH184" s="10">
        <f>求节点($BL$5:$BL$364,BV$5:BV$364,节奏总纲!V183)</f>
        <v>0.125</v>
      </c>
    </row>
    <row r="185" spans="2:86" x14ac:dyDescent="0.2">
      <c r="B185" s="3">
        <v>181</v>
      </c>
      <c r="C185" s="3">
        <f>[1]服务器生态!W202</f>
        <v>118.01485254951561</v>
      </c>
      <c r="D185" s="3">
        <f>[1]服务器生态!X202</f>
        <v>116.36372526683964</v>
      </c>
      <c r="E185" s="3">
        <f>[1]服务器生态!Y202</f>
        <v>9.4988047208947197</v>
      </c>
      <c r="F185" s="3">
        <f>[1]服务器生态!Z202</f>
        <v>1.6899044827500003</v>
      </c>
      <c r="G185" s="3">
        <f>[1]服务器生态!AA202</f>
        <v>0.48896297999999988</v>
      </c>
      <c r="H185" s="3">
        <f>[1]服务器生态!AC202</f>
        <v>0.47962550249999997</v>
      </c>
      <c r="I185" s="3">
        <f>[1]服务器生态!AD202</f>
        <v>0.47291513735919999</v>
      </c>
      <c r="J185" s="3">
        <f>[1]服务器生态!AE202</f>
        <v>3.8604200140800002E-2</v>
      </c>
      <c r="K185" s="3">
        <f>[1]服务器生态!AF202</f>
        <v>6.8679600000000019E-3</v>
      </c>
      <c r="L185" s="3">
        <f>[1]服务器生态!AG202</f>
        <v>1.9871999999999997E-3</v>
      </c>
      <c r="M185" s="3">
        <f>[3]基础信息!M184</f>
        <v>100</v>
      </c>
      <c r="X185" s="3">
        <v>181</v>
      </c>
      <c r="Y185" s="3">
        <f>求节点(节奏总纲!D$4:D$163,R$5:R$164,$X185)*6</f>
        <v>39565.530156965608</v>
      </c>
      <c r="Z185" s="3">
        <f>求节点(节奏总纲!E$4:E$163,S$5:S$164,$X185)*6</f>
        <v>40707.613792417571</v>
      </c>
      <c r="AA185" s="3">
        <f>求节点(节奏总纲!F$4:F$163,T$5:T$164,$X185)*6</f>
        <v>42222.517942541715</v>
      </c>
      <c r="AB185" s="3">
        <f>求节点(节奏总纲!G$4:G$163,U$5:U$164,$X185)*6</f>
        <v>44419.480675227613</v>
      </c>
      <c r="AC185" s="3">
        <f>求节点(节奏总纲!H$4:H$163,V$5:V$164,$X185)*6</f>
        <v>48380.457363272792</v>
      </c>
      <c r="AG185" s="3">
        <v>181</v>
      </c>
      <c r="AH185" s="3">
        <v>1</v>
      </c>
      <c r="AI185" s="3">
        <f>[4]实力验证!$Z187</f>
        <v>1.666930245662386</v>
      </c>
      <c r="AJ185" s="3">
        <f>[4]实力验证!$AE187</f>
        <v>2.8417152409760353</v>
      </c>
      <c r="AK185" s="3">
        <f>[4]实力验证!$AJ187</f>
        <v>8.2236067325528559</v>
      </c>
      <c r="AL185" s="3">
        <f>[4]实力验证!$AO187</f>
        <v>25.241419170398427</v>
      </c>
      <c r="AM185" s="3">
        <f t="shared" si="16"/>
        <v>244.91429693211487</v>
      </c>
      <c r="BL185" s="8">
        <v>181</v>
      </c>
      <c r="BM185" s="10">
        <f>'[1]功能-战损相关'!H191</f>
        <v>0</v>
      </c>
      <c r="BN185" s="10">
        <f>'[1]功能-战损相关'!I191</f>
        <v>0</v>
      </c>
      <c r="BO185" s="10">
        <f>'[1]功能-战损相关'!J191</f>
        <v>0</v>
      </c>
      <c r="BP185" s="10">
        <f>'[1]功能-战损相关'!K191</f>
        <v>0</v>
      </c>
      <c r="BQ185" s="10">
        <f>'[1]功能-战损相关'!L191</f>
        <v>0</v>
      </c>
      <c r="BR185" s="10">
        <f>'[1]功能-战损相关'!M191</f>
        <v>0</v>
      </c>
      <c r="BS185" s="10">
        <f>'[1]功能-战损相关'!N191</f>
        <v>0</v>
      </c>
      <c r="BT185" s="10">
        <f>'[1]功能-战损相关'!O191</f>
        <v>0</v>
      </c>
      <c r="BU185" s="10">
        <f>'[1]功能-战损相关'!P191</f>
        <v>0</v>
      </c>
      <c r="BV185" s="10">
        <f>'[1]功能-战损相关'!Q191</f>
        <v>0</v>
      </c>
      <c r="BX185" s="8">
        <v>181</v>
      </c>
      <c r="BY185" s="10">
        <f>求节点($BL$5:$BL$364,BM$5:BM$364,节奏总纲!R184)</f>
        <v>0.17499999999999999</v>
      </c>
      <c r="BZ185" s="10">
        <f>求节点($BL$5:$BL$364,BN$5:BN$364,节奏总纲!S184)</f>
        <v>0.17499999999999999</v>
      </c>
      <c r="CA185" s="10">
        <f>求节点($BL$5:$BL$364,BO$5:BO$364,节奏总纲!T184)</f>
        <v>0.17499999999999999</v>
      </c>
      <c r="CB185" s="10">
        <f>求节点($BL$5:$BL$364,BP$5:BP$364,节奏总纲!U184)</f>
        <v>0.17499999999999999</v>
      </c>
      <c r="CC185" s="10">
        <f>求节点($BL$5:$BL$364,BQ$5:BQ$364,节奏总纲!V184)</f>
        <v>0.17499999999999999</v>
      </c>
      <c r="CD185" s="10">
        <f>求节点($BL$5:$BL$364,BR$5:BR$364,节奏总纲!R184)</f>
        <v>0.125</v>
      </c>
      <c r="CE185" s="10">
        <f>求节点($BL$5:$BL$364,BS$5:BS$364,节奏总纲!S184)</f>
        <v>0.125</v>
      </c>
      <c r="CF185" s="10">
        <f>求节点($BL$5:$BL$364,BT$5:BT$364,节奏总纲!T184)</f>
        <v>0.125</v>
      </c>
      <c r="CG185" s="10">
        <f>求节点($BL$5:$BL$364,BU$5:BU$364,节奏总纲!U184)</f>
        <v>0.125</v>
      </c>
      <c r="CH185" s="10">
        <f>求节点($BL$5:$BL$364,BV$5:BV$364,节奏总纲!V184)</f>
        <v>0.125</v>
      </c>
    </row>
    <row r="186" spans="2:86" x14ac:dyDescent="0.2">
      <c r="B186" s="3">
        <v>182</v>
      </c>
      <c r="C186" s="3">
        <f>[1]服务器生态!W203</f>
        <v>117.32239323028124</v>
      </c>
      <c r="D186" s="3">
        <f>[1]服务器生态!X203</f>
        <v>115.6809540372773</v>
      </c>
      <c r="E186" s="3">
        <f>[1]服务器生态!Y203</f>
        <v>9.4430699069414405</v>
      </c>
      <c r="F186" s="3">
        <f>[1]服务器生态!Z203</f>
        <v>1.6799888655000004</v>
      </c>
      <c r="G186" s="3">
        <f>[1]服务器生态!AA203</f>
        <v>0.48609395999999988</v>
      </c>
      <c r="H186" s="3">
        <f>[1]服务器生态!AC203</f>
        <v>0.47962550249999997</v>
      </c>
      <c r="I186" s="3">
        <f>[1]服务器生态!AD203</f>
        <v>0.47291513735919999</v>
      </c>
      <c r="J186" s="3">
        <f>[1]服务器生态!AE203</f>
        <v>3.8604200140800002E-2</v>
      </c>
      <c r="K186" s="3">
        <f>[1]服务器生态!AF203</f>
        <v>6.8679600000000019E-3</v>
      </c>
      <c r="L186" s="3">
        <f>[1]服务器生态!AG203</f>
        <v>1.9871999999999997E-3</v>
      </c>
      <c r="M186" s="3">
        <f>[3]基础信息!M185</f>
        <v>100</v>
      </c>
      <c r="X186" s="3">
        <v>182</v>
      </c>
      <c r="Y186" s="3">
        <f>求节点(节奏总纲!D$4:D$163,R$5:R$164,$X186)*6</f>
        <v>39595.636120514268</v>
      </c>
      <c r="Z186" s="3">
        <f>求节点(节奏总纲!E$4:E$163,S$5:S$164,$X186)*6</f>
        <v>40739.370821126722</v>
      </c>
      <c r="AA186" s="3">
        <f>求节点(节奏总纲!F$4:F$163,T$5:T$164,$X186)*6</f>
        <v>42254.560875589545</v>
      </c>
      <c r="AB186" s="3">
        <f>求节点(节奏总纲!G$4:G$163,U$5:U$164,$X186)*6</f>
        <v>44451.133837472735</v>
      </c>
      <c r="AC186" s="3">
        <f>求节点(节奏总纲!H$4:H$163,V$5:V$164,$X186)*6</f>
        <v>48411.063086889459</v>
      </c>
      <c r="AG186" s="3">
        <v>182</v>
      </c>
      <c r="AH186" s="3">
        <v>1</v>
      </c>
      <c r="AI186" s="3">
        <f>[4]实力验证!$Z188</f>
        <v>1.6642294481657305</v>
      </c>
      <c r="AJ186" s="3">
        <f>[4]实力验证!$AE188</f>
        <v>2.8393378385600174</v>
      </c>
      <c r="AK186" s="3">
        <f>[4]实力验证!$AJ188</f>
        <v>8.212021053110881</v>
      </c>
      <c r="AL186" s="3">
        <f>[4]实力验证!$AO188</f>
        <v>25.136036768379277</v>
      </c>
      <c r="AM186" s="3">
        <f t="shared" si="16"/>
        <v>244.53691680970451</v>
      </c>
      <c r="BL186" s="8">
        <v>182</v>
      </c>
      <c r="BM186" s="10">
        <f>'[1]功能-战损相关'!H192</f>
        <v>0</v>
      </c>
      <c r="BN186" s="10">
        <f>'[1]功能-战损相关'!I192</f>
        <v>0</v>
      </c>
      <c r="BO186" s="10">
        <f>'[1]功能-战损相关'!J192</f>
        <v>0</v>
      </c>
      <c r="BP186" s="10">
        <f>'[1]功能-战损相关'!K192</f>
        <v>0</v>
      </c>
      <c r="BQ186" s="10">
        <f>'[1]功能-战损相关'!L192</f>
        <v>0</v>
      </c>
      <c r="BR186" s="10">
        <f>'[1]功能-战损相关'!M192</f>
        <v>0</v>
      </c>
      <c r="BS186" s="10">
        <f>'[1]功能-战损相关'!N192</f>
        <v>0</v>
      </c>
      <c r="BT186" s="10">
        <f>'[1]功能-战损相关'!O192</f>
        <v>0</v>
      </c>
      <c r="BU186" s="10">
        <f>'[1]功能-战损相关'!P192</f>
        <v>0</v>
      </c>
      <c r="BV186" s="10">
        <f>'[1]功能-战损相关'!Q192</f>
        <v>0</v>
      </c>
      <c r="BX186" s="8">
        <v>182</v>
      </c>
      <c r="BY186" s="10">
        <f>求节点($BL$5:$BL$364,BM$5:BM$364,节奏总纲!R185)</f>
        <v>0.17499999999999999</v>
      </c>
      <c r="BZ186" s="10">
        <f>求节点($BL$5:$BL$364,BN$5:BN$364,节奏总纲!S185)</f>
        <v>0.17499999999999999</v>
      </c>
      <c r="CA186" s="10">
        <f>求节点($BL$5:$BL$364,BO$5:BO$364,节奏总纲!T185)</f>
        <v>0.17499999999999999</v>
      </c>
      <c r="CB186" s="10">
        <f>求节点($BL$5:$BL$364,BP$5:BP$364,节奏总纲!U185)</f>
        <v>0.17499999999999999</v>
      </c>
      <c r="CC186" s="10">
        <f>求节点($BL$5:$BL$364,BQ$5:BQ$364,节奏总纲!V185)</f>
        <v>0.17499999999999999</v>
      </c>
      <c r="CD186" s="10">
        <f>求节点($BL$5:$BL$364,BR$5:BR$364,节奏总纲!R185)</f>
        <v>0.125</v>
      </c>
      <c r="CE186" s="10">
        <f>求节点($BL$5:$BL$364,BS$5:BS$364,节奏总纲!S185)</f>
        <v>0.125</v>
      </c>
      <c r="CF186" s="10">
        <f>求节点($BL$5:$BL$364,BT$5:BT$364,节奏总纲!T185)</f>
        <v>0.125</v>
      </c>
      <c r="CG186" s="10">
        <f>求节点($BL$5:$BL$364,BU$5:BU$364,节奏总纲!U185)</f>
        <v>0.125</v>
      </c>
      <c r="CH186" s="10">
        <f>求节点($BL$5:$BL$364,BV$5:BV$364,节奏总纲!V185)</f>
        <v>0.125</v>
      </c>
    </row>
    <row r="187" spans="2:86" x14ac:dyDescent="0.2">
      <c r="B187" s="3">
        <v>183</v>
      </c>
      <c r="C187" s="3">
        <f>[1]服务器生态!W204</f>
        <v>116.62993391104686</v>
      </c>
      <c r="D187" s="3">
        <f>[1]服务器生态!X204</f>
        <v>114.99818280771495</v>
      </c>
      <c r="E187" s="3">
        <f>[1]服务器生态!Y204</f>
        <v>9.3873350929881596</v>
      </c>
      <c r="F187" s="3">
        <f>[1]服务器生态!Z204</f>
        <v>1.6700732482500005</v>
      </c>
      <c r="G187" s="3">
        <f>[1]服务器生态!AA204</f>
        <v>0.48322493999999994</v>
      </c>
      <c r="H187" s="3">
        <f>[1]服务器生态!AC204</f>
        <v>0.47962550249999997</v>
      </c>
      <c r="I187" s="3">
        <f>[1]服务器生态!AD204</f>
        <v>0.47291513735919999</v>
      </c>
      <c r="J187" s="3">
        <f>[1]服务器生态!AE204</f>
        <v>3.8604200140800002E-2</v>
      </c>
      <c r="K187" s="3">
        <f>[1]服务器生态!AF204</f>
        <v>6.8679600000000019E-3</v>
      </c>
      <c r="L187" s="3">
        <f>[1]服务器生态!AG204</f>
        <v>1.9871999999999997E-3</v>
      </c>
      <c r="M187" s="3">
        <f>[3]基础信息!M186</f>
        <v>100</v>
      </c>
      <c r="X187" s="3">
        <v>183</v>
      </c>
      <c r="Y187" s="3">
        <f>求节点(节奏总纲!D$4:D$163,R$5:R$164,$X187)*6</f>
        <v>39625.74208406292</v>
      </c>
      <c r="Z187" s="3">
        <f>求节点(节奏总纲!E$4:E$163,S$5:S$164,$X187)*6</f>
        <v>40771.127849835873</v>
      </c>
      <c r="AA187" s="3">
        <f>求节点(节奏总纲!F$4:F$163,T$5:T$164,$X187)*6</f>
        <v>42286.603808637381</v>
      </c>
      <c r="AB187" s="3">
        <f>求节点(节奏总纲!G$4:G$163,U$5:U$164,$X187)*6</f>
        <v>44482.78699971785</v>
      </c>
      <c r="AC187" s="3">
        <f>求节点(节奏总纲!H$4:H$163,V$5:V$164,$X187)*6</f>
        <v>48441.668810506126</v>
      </c>
      <c r="AG187" s="3">
        <v>183</v>
      </c>
      <c r="AH187" s="3">
        <v>1</v>
      </c>
      <c r="AI187" s="3">
        <f>[4]实力验证!$Z189</f>
        <v>1.6615809934261998</v>
      </c>
      <c r="AJ187" s="3">
        <f>[4]实力验证!$AE189</f>
        <v>2.8370065113486023</v>
      </c>
      <c r="AK187" s="3">
        <f>[4]实力验证!$AJ189</f>
        <v>8.200659909720164</v>
      </c>
      <c r="AL187" s="3">
        <f>[4]实力验证!$AO189</f>
        <v>25.032696728099925</v>
      </c>
      <c r="AM187" s="3">
        <f t="shared" si="16"/>
        <v>244.16685049594344</v>
      </c>
      <c r="BL187" s="8">
        <v>183</v>
      </c>
      <c r="BM187" s="10">
        <f>'[1]功能-战损相关'!H193</f>
        <v>0</v>
      </c>
      <c r="BN187" s="10">
        <f>'[1]功能-战损相关'!I193</f>
        <v>0</v>
      </c>
      <c r="BO187" s="10">
        <f>'[1]功能-战损相关'!J193</f>
        <v>0</v>
      </c>
      <c r="BP187" s="10">
        <f>'[1]功能-战损相关'!K193</f>
        <v>0</v>
      </c>
      <c r="BQ187" s="10">
        <f>'[1]功能-战损相关'!L193</f>
        <v>0</v>
      </c>
      <c r="BR187" s="10">
        <f>'[1]功能-战损相关'!M193</f>
        <v>0</v>
      </c>
      <c r="BS187" s="10">
        <f>'[1]功能-战损相关'!N193</f>
        <v>0</v>
      </c>
      <c r="BT187" s="10">
        <f>'[1]功能-战损相关'!O193</f>
        <v>0</v>
      </c>
      <c r="BU187" s="10">
        <f>'[1]功能-战损相关'!P193</f>
        <v>0</v>
      </c>
      <c r="BV187" s="10">
        <f>'[1]功能-战损相关'!Q193</f>
        <v>0</v>
      </c>
      <c r="BX187" s="8">
        <v>183</v>
      </c>
      <c r="BY187" s="10">
        <f>求节点($BL$5:$BL$364,BM$5:BM$364,节奏总纲!R186)</f>
        <v>0.17499999999999999</v>
      </c>
      <c r="BZ187" s="10">
        <f>求节点($BL$5:$BL$364,BN$5:BN$364,节奏总纲!S186)</f>
        <v>0.17499999999999999</v>
      </c>
      <c r="CA187" s="10">
        <f>求节点($BL$5:$BL$364,BO$5:BO$364,节奏总纲!T186)</f>
        <v>0.17499999999999999</v>
      </c>
      <c r="CB187" s="10">
        <f>求节点($BL$5:$BL$364,BP$5:BP$364,节奏总纲!U186)</f>
        <v>0.17499999999999999</v>
      </c>
      <c r="CC187" s="10">
        <f>求节点($BL$5:$BL$364,BQ$5:BQ$364,节奏总纲!V186)</f>
        <v>0.17499999999999999</v>
      </c>
      <c r="CD187" s="10">
        <f>求节点($BL$5:$BL$364,BR$5:BR$364,节奏总纲!R186)</f>
        <v>0.125</v>
      </c>
      <c r="CE187" s="10">
        <f>求节点($BL$5:$BL$364,BS$5:BS$364,节奏总纲!S186)</f>
        <v>0.125</v>
      </c>
      <c r="CF187" s="10">
        <f>求节点($BL$5:$BL$364,BT$5:BT$364,节奏总纲!T186)</f>
        <v>0.125</v>
      </c>
      <c r="CG187" s="10">
        <f>求节点($BL$5:$BL$364,BU$5:BU$364,节奏总纲!U186)</f>
        <v>0.125</v>
      </c>
      <c r="CH187" s="10">
        <f>求节点($BL$5:$BL$364,BV$5:BV$364,节奏总纲!V186)</f>
        <v>0.125</v>
      </c>
    </row>
    <row r="188" spans="2:86" x14ac:dyDescent="0.2">
      <c r="B188" s="3">
        <v>184</v>
      </c>
      <c r="C188" s="3">
        <f>[1]服务器生态!W205</f>
        <v>115.93747459181247</v>
      </c>
      <c r="D188" s="3">
        <f>[1]服务器生态!X205</f>
        <v>114.31541157815261</v>
      </c>
      <c r="E188" s="3">
        <f>[1]服务器生态!Y205</f>
        <v>9.3316002790348787</v>
      </c>
      <c r="F188" s="3">
        <f>[1]服务器生态!Z205</f>
        <v>1.6601576310000001</v>
      </c>
      <c r="G188" s="3">
        <f>[1]服务器生态!AA205</f>
        <v>0.48035591999999988</v>
      </c>
      <c r="H188" s="3">
        <f>[1]服务器生态!AC205</f>
        <v>0.47962550249999997</v>
      </c>
      <c r="I188" s="3">
        <f>[1]服务器生态!AD205</f>
        <v>0.47291513735919999</v>
      </c>
      <c r="J188" s="3">
        <f>[1]服务器生态!AE205</f>
        <v>3.8604200140800002E-2</v>
      </c>
      <c r="K188" s="3">
        <f>[1]服务器生态!AF205</f>
        <v>6.8679600000000019E-3</v>
      </c>
      <c r="L188" s="3">
        <f>[1]服务器生态!AG205</f>
        <v>1.9871999999999997E-3</v>
      </c>
      <c r="M188" s="3">
        <f>[3]基础信息!M187</f>
        <v>100</v>
      </c>
      <c r="X188" s="3">
        <v>184</v>
      </c>
      <c r="Y188" s="3">
        <f>求节点(节奏总纲!D$4:D$163,R$5:R$164,$X188)*6</f>
        <v>39655.848047611573</v>
      </c>
      <c r="Z188" s="3">
        <f>求节点(节奏总纲!E$4:E$163,S$5:S$164,$X188)*6</f>
        <v>40802.884878545025</v>
      </c>
      <c r="AA188" s="3">
        <f>求节点(节奏总纲!F$4:F$163,T$5:T$164,$X188)*6</f>
        <v>42318.64674168521</v>
      </c>
      <c r="AB188" s="3">
        <f>求节点(节奏总纲!G$4:G$163,U$5:U$164,$X188)*6</f>
        <v>44514.440161962972</v>
      </c>
      <c r="AC188" s="3">
        <f>求节点(节奏总纲!H$4:H$163,V$5:V$164,$X188)*6</f>
        <v>48472.274534122793</v>
      </c>
      <c r="AG188" s="3">
        <v>184</v>
      </c>
      <c r="AH188" s="3">
        <v>1</v>
      </c>
      <c r="AI188" s="3">
        <f>[4]实力验证!$Z190</f>
        <v>1.6589833744055682</v>
      </c>
      <c r="AJ188" s="3">
        <f>[4]实力验证!$AE190</f>
        <v>2.8347199327572077</v>
      </c>
      <c r="AK188" s="3">
        <f>[4]实力验证!$AJ190</f>
        <v>8.1895168376006566</v>
      </c>
      <c r="AL188" s="3">
        <f>[4]实力验证!$AO190</f>
        <v>24.931340246444496</v>
      </c>
      <c r="AM188" s="3">
        <f t="shared" ref="AM188:AM251" si="17">AH188*H188*$M188*AH$2+AI188*I188*$M188*AI$2+AJ188*J188*$M188*AJ$2+AK188*K188*$M188*AK$2+AL188*L188*$M188*AL$2</f>
        <v>243.8038874136704</v>
      </c>
      <c r="BL188" s="8">
        <v>184</v>
      </c>
      <c r="BM188" s="10">
        <f>'[1]功能-战损相关'!H194</f>
        <v>0</v>
      </c>
      <c r="BN188" s="10">
        <f>'[1]功能-战损相关'!I194</f>
        <v>0</v>
      </c>
      <c r="BO188" s="10">
        <f>'[1]功能-战损相关'!J194</f>
        <v>0</v>
      </c>
      <c r="BP188" s="10">
        <f>'[1]功能-战损相关'!K194</f>
        <v>0</v>
      </c>
      <c r="BQ188" s="10">
        <f>'[1]功能-战损相关'!L194</f>
        <v>0</v>
      </c>
      <c r="BR188" s="10">
        <f>'[1]功能-战损相关'!M194</f>
        <v>0</v>
      </c>
      <c r="BS188" s="10">
        <f>'[1]功能-战损相关'!N194</f>
        <v>0</v>
      </c>
      <c r="BT188" s="10">
        <f>'[1]功能-战损相关'!O194</f>
        <v>0</v>
      </c>
      <c r="BU188" s="10">
        <f>'[1]功能-战损相关'!P194</f>
        <v>0</v>
      </c>
      <c r="BV188" s="10">
        <f>'[1]功能-战损相关'!Q194</f>
        <v>0</v>
      </c>
      <c r="BX188" s="8">
        <v>184</v>
      </c>
      <c r="BY188" s="10">
        <f>求节点($BL$5:$BL$364,BM$5:BM$364,节奏总纲!R187)</f>
        <v>0.17499999999999999</v>
      </c>
      <c r="BZ188" s="10">
        <f>求节点($BL$5:$BL$364,BN$5:BN$364,节奏总纲!S187)</f>
        <v>0.17499999999999999</v>
      </c>
      <c r="CA188" s="10">
        <f>求节点($BL$5:$BL$364,BO$5:BO$364,节奏总纲!T187)</f>
        <v>0.17499999999999999</v>
      </c>
      <c r="CB188" s="10">
        <f>求节点($BL$5:$BL$364,BP$5:BP$364,节奏总纲!U187)</f>
        <v>0.17499999999999999</v>
      </c>
      <c r="CC188" s="10">
        <f>求节点($BL$5:$BL$364,BQ$5:BQ$364,节奏总纲!V187)</f>
        <v>0.17499999999999999</v>
      </c>
      <c r="CD188" s="10">
        <f>求节点($BL$5:$BL$364,BR$5:BR$364,节奏总纲!R187)</f>
        <v>0.125</v>
      </c>
      <c r="CE188" s="10">
        <f>求节点($BL$5:$BL$364,BS$5:BS$364,节奏总纲!S187)</f>
        <v>0.125</v>
      </c>
      <c r="CF188" s="10">
        <f>求节点($BL$5:$BL$364,BT$5:BT$364,节奏总纲!T187)</f>
        <v>0.125</v>
      </c>
      <c r="CG188" s="10">
        <f>求节点($BL$5:$BL$364,BU$5:BU$364,节奏总纲!U187)</f>
        <v>0.125</v>
      </c>
      <c r="CH188" s="10">
        <f>求节点($BL$5:$BL$364,BV$5:BV$364,节奏总纲!V187)</f>
        <v>0.125</v>
      </c>
    </row>
    <row r="189" spans="2:86" x14ac:dyDescent="0.2">
      <c r="B189" s="3">
        <v>185</v>
      </c>
      <c r="C189" s="3">
        <f>[1]服务器生态!W206</f>
        <v>115.2450152725781</v>
      </c>
      <c r="D189" s="3">
        <f>[1]服务器生态!X206</f>
        <v>113.63264034859026</v>
      </c>
      <c r="E189" s="3">
        <f>[1]服务器生态!Y206</f>
        <v>9.2758654650815995</v>
      </c>
      <c r="F189" s="3">
        <f>[1]服务器生态!Z206</f>
        <v>1.6502420137500002</v>
      </c>
      <c r="G189" s="3">
        <f>[1]服务器生态!AA206</f>
        <v>0.47748689999999988</v>
      </c>
      <c r="H189" s="3">
        <f>[1]服务器生态!AC206</f>
        <v>0.47962550249999997</v>
      </c>
      <c r="I189" s="3">
        <f>[1]服务器生态!AD206</f>
        <v>0.47291513735919999</v>
      </c>
      <c r="J189" s="3">
        <f>[1]服务器生态!AE206</f>
        <v>3.8604200140800002E-2</v>
      </c>
      <c r="K189" s="3">
        <f>[1]服务器生态!AF206</f>
        <v>6.8679600000000019E-3</v>
      </c>
      <c r="L189" s="3">
        <f>[1]服务器生态!AG206</f>
        <v>1.9871999999999997E-3</v>
      </c>
      <c r="M189" s="3">
        <f>[3]基础信息!M188</f>
        <v>100</v>
      </c>
      <c r="X189" s="3">
        <v>185</v>
      </c>
      <c r="Y189" s="3">
        <f>求节点(节奏总纲!D$4:D$163,R$5:R$164,$X189)*6</f>
        <v>39685.954011160233</v>
      </c>
      <c r="Z189" s="3">
        <f>求节点(节奏总纲!E$4:E$163,S$5:S$164,$X189)*6</f>
        <v>40834.641907254176</v>
      </c>
      <c r="AA189" s="3">
        <f>求节点(节奏总纲!F$4:F$163,T$5:T$164,$X189)*6</f>
        <v>42350.689674733047</v>
      </c>
      <c r="AB189" s="3">
        <f>求节点(节奏总纲!G$4:G$163,U$5:U$164,$X189)*6</f>
        <v>44546.093324208094</v>
      </c>
      <c r="AC189" s="3">
        <f>求节点(节奏总纲!H$4:H$163,V$5:V$164,$X189)*6</f>
        <v>48502.88025773946</v>
      </c>
      <c r="AG189" s="3">
        <v>185</v>
      </c>
      <c r="AH189" s="3">
        <v>1</v>
      </c>
      <c r="AI189" s="3">
        <f>[4]实力验证!$Z191</f>
        <v>1.656435141369291</v>
      </c>
      <c r="AJ189" s="3">
        <f>[4]实力验证!$AE191</f>
        <v>2.8324768266433575</v>
      </c>
      <c r="AK189" s="3">
        <f>[4]实力验证!$AJ191</f>
        <v>8.1785856177893557</v>
      </c>
      <c r="AL189" s="3">
        <f>[4]实力验证!$AO191</f>
        <v>24.831910756229131</v>
      </c>
      <c r="AM189" s="3">
        <f t="shared" si="17"/>
        <v>243.44782499271841</v>
      </c>
      <c r="BL189" s="8">
        <v>185</v>
      </c>
      <c r="BM189" s="10">
        <f>'[1]功能-战损相关'!H195</f>
        <v>0</v>
      </c>
      <c r="BN189" s="10">
        <f>'[1]功能-战损相关'!I195</f>
        <v>0</v>
      </c>
      <c r="BO189" s="10">
        <f>'[1]功能-战损相关'!J195</f>
        <v>0</v>
      </c>
      <c r="BP189" s="10">
        <f>'[1]功能-战损相关'!K195</f>
        <v>0</v>
      </c>
      <c r="BQ189" s="10">
        <f>'[1]功能-战损相关'!L195</f>
        <v>0</v>
      </c>
      <c r="BR189" s="10">
        <f>'[1]功能-战损相关'!M195</f>
        <v>0</v>
      </c>
      <c r="BS189" s="10">
        <f>'[1]功能-战损相关'!N195</f>
        <v>0</v>
      </c>
      <c r="BT189" s="10">
        <f>'[1]功能-战损相关'!O195</f>
        <v>0</v>
      </c>
      <c r="BU189" s="10">
        <f>'[1]功能-战损相关'!P195</f>
        <v>0</v>
      </c>
      <c r="BV189" s="10">
        <f>'[1]功能-战损相关'!Q195</f>
        <v>0</v>
      </c>
      <c r="BX189" s="8">
        <v>185</v>
      </c>
      <c r="BY189" s="10">
        <f>求节点($BL$5:$BL$364,BM$5:BM$364,节奏总纲!R188)</f>
        <v>0.17499999999999999</v>
      </c>
      <c r="BZ189" s="10">
        <f>求节点($BL$5:$BL$364,BN$5:BN$364,节奏总纲!S188)</f>
        <v>0.17499999999999999</v>
      </c>
      <c r="CA189" s="10">
        <f>求节点($BL$5:$BL$364,BO$5:BO$364,节奏总纲!T188)</f>
        <v>0.17499999999999999</v>
      </c>
      <c r="CB189" s="10">
        <f>求节点($BL$5:$BL$364,BP$5:BP$364,节奏总纲!U188)</f>
        <v>0.17499999999999999</v>
      </c>
      <c r="CC189" s="10">
        <f>求节点($BL$5:$BL$364,BQ$5:BQ$364,节奏总纲!V188)</f>
        <v>0.17499999999999999</v>
      </c>
      <c r="CD189" s="10">
        <f>求节点($BL$5:$BL$364,BR$5:BR$364,节奏总纲!R188)</f>
        <v>0.125</v>
      </c>
      <c r="CE189" s="10">
        <f>求节点($BL$5:$BL$364,BS$5:BS$364,节奏总纲!S188)</f>
        <v>0.125</v>
      </c>
      <c r="CF189" s="10">
        <f>求节点($BL$5:$BL$364,BT$5:BT$364,节奏总纲!T188)</f>
        <v>0.125</v>
      </c>
      <c r="CG189" s="10">
        <f>求节点($BL$5:$BL$364,BU$5:BU$364,节奏总纲!U188)</f>
        <v>0.125</v>
      </c>
      <c r="CH189" s="10">
        <f>求节点($BL$5:$BL$364,BV$5:BV$364,节奏总纲!V188)</f>
        <v>0.125</v>
      </c>
    </row>
    <row r="190" spans="2:86" x14ac:dyDescent="0.2">
      <c r="B190" s="3">
        <v>186</v>
      </c>
      <c r="C190" s="3">
        <f>[1]服务器生态!W207</f>
        <v>114.55255595334373</v>
      </c>
      <c r="D190" s="3">
        <f>[1]服务器生态!X207</f>
        <v>112.94986911902792</v>
      </c>
      <c r="E190" s="3">
        <f>[1]服务器生态!Y207</f>
        <v>9.2201306511283203</v>
      </c>
      <c r="F190" s="3">
        <f>[1]服务器生态!Z207</f>
        <v>1.6403263965000003</v>
      </c>
      <c r="G190" s="3">
        <f>[1]服务器生态!AA207</f>
        <v>0.47461787999999988</v>
      </c>
      <c r="H190" s="3">
        <f>[1]服务器生态!AC207</f>
        <v>0.47962550249999997</v>
      </c>
      <c r="I190" s="3">
        <f>[1]服务器生态!AD207</f>
        <v>0.47291513735919999</v>
      </c>
      <c r="J190" s="3">
        <f>[1]服务器生态!AE207</f>
        <v>3.8604200140800002E-2</v>
      </c>
      <c r="K190" s="3">
        <f>[1]服务器生态!AF207</f>
        <v>6.8679600000000019E-3</v>
      </c>
      <c r="L190" s="3">
        <f>[1]服务器生态!AG207</f>
        <v>1.9871999999999997E-3</v>
      </c>
      <c r="M190" s="3">
        <f>[3]基础信息!M189</f>
        <v>100</v>
      </c>
      <c r="X190" s="3">
        <v>186</v>
      </c>
      <c r="Y190" s="3">
        <f>求节点(节奏总纲!D$4:D$163,R$5:R$164,$X190)*6</f>
        <v>39716.059974708885</v>
      </c>
      <c r="Z190" s="3">
        <f>求节点(节奏总纲!E$4:E$163,S$5:S$164,$X190)*6</f>
        <v>40866.39893596332</v>
      </c>
      <c r="AA190" s="3">
        <f>求节点(节奏总纲!F$4:F$163,T$5:T$164,$X190)*6</f>
        <v>42382.732607780876</v>
      </c>
      <c r="AB190" s="3">
        <f>求节点(节奏总纲!G$4:G$163,U$5:U$164,$X190)*6</f>
        <v>44577.135140730767</v>
      </c>
      <c r="AC190" s="3">
        <f>求节点(节奏总纲!H$4:H$163,V$5:V$164,$X190)*6</f>
        <v>48533.48598135612</v>
      </c>
      <c r="AG190" s="3">
        <v>186</v>
      </c>
      <c r="AH190" s="3">
        <v>1</v>
      </c>
      <c r="AI190" s="3">
        <f>[4]实力验证!$Z192</f>
        <v>1.6539348991885068</v>
      </c>
      <c r="AJ190" s="3">
        <f>[4]实力验证!$AE192</f>
        <v>2.8302759649317379</v>
      </c>
      <c r="AK190" s="3">
        <f>[4]实力验证!$AJ192</f>
        <v>8.1699173863522692</v>
      </c>
      <c r="AL190" s="3">
        <f>[4]实力验证!$AO192</f>
        <v>24.734353820928735</v>
      </c>
      <c r="AM190" s="3">
        <f t="shared" si="17"/>
        <v>243.10553240456116</v>
      </c>
      <c r="BL190" s="8">
        <v>186</v>
      </c>
      <c r="BM190" s="10">
        <f>'[1]功能-战损相关'!H196</f>
        <v>0</v>
      </c>
      <c r="BN190" s="10">
        <f>'[1]功能-战损相关'!I196</f>
        <v>0</v>
      </c>
      <c r="BO190" s="10">
        <f>'[1]功能-战损相关'!J196</f>
        <v>0</v>
      </c>
      <c r="BP190" s="10">
        <f>'[1]功能-战损相关'!K196</f>
        <v>0</v>
      </c>
      <c r="BQ190" s="10">
        <f>'[1]功能-战损相关'!L196</f>
        <v>0</v>
      </c>
      <c r="BR190" s="10">
        <f>'[1]功能-战损相关'!M196</f>
        <v>0</v>
      </c>
      <c r="BS190" s="10">
        <f>'[1]功能-战损相关'!N196</f>
        <v>0</v>
      </c>
      <c r="BT190" s="10">
        <f>'[1]功能-战损相关'!O196</f>
        <v>0</v>
      </c>
      <c r="BU190" s="10">
        <f>'[1]功能-战损相关'!P196</f>
        <v>0</v>
      </c>
      <c r="BV190" s="10">
        <f>'[1]功能-战损相关'!Q196</f>
        <v>0</v>
      </c>
      <c r="BX190" s="8">
        <v>186</v>
      </c>
      <c r="BY190" s="10">
        <f>求节点($BL$5:$BL$364,BM$5:BM$364,节奏总纲!R189)</f>
        <v>0.17499999999999999</v>
      </c>
      <c r="BZ190" s="10">
        <f>求节点($BL$5:$BL$364,BN$5:BN$364,节奏总纲!S189)</f>
        <v>0.17499999999999999</v>
      </c>
      <c r="CA190" s="10">
        <f>求节点($BL$5:$BL$364,BO$5:BO$364,节奏总纲!T189)</f>
        <v>0.17499999999999999</v>
      </c>
      <c r="CB190" s="10">
        <f>求节点($BL$5:$BL$364,BP$5:BP$364,节奏总纲!U189)</f>
        <v>0.17499999999999999</v>
      </c>
      <c r="CC190" s="10">
        <f>求节点($BL$5:$BL$364,BQ$5:BQ$364,节奏总纲!V189)</f>
        <v>0.17499999999999999</v>
      </c>
      <c r="CD190" s="10">
        <f>求节点($BL$5:$BL$364,BR$5:BR$364,节奏总纲!R189)</f>
        <v>0.125</v>
      </c>
      <c r="CE190" s="10">
        <f>求节点($BL$5:$BL$364,BS$5:BS$364,节奏总纲!S189)</f>
        <v>0.125</v>
      </c>
      <c r="CF190" s="10">
        <f>求节点($BL$5:$BL$364,BT$5:BT$364,节奏总纲!T189)</f>
        <v>0.125</v>
      </c>
      <c r="CG190" s="10">
        <f>求节点($BL$5:$BL$364,BU$5:BU$364,节奏总纲!U189)</f>
        <v>0.125</v>
      </c>
      <c r="CH190" s="10">
        <f>求节点($BL$5:$BL$364,BV$5:BV$364,节奏总纲!V189)</f>
        <v>0.125</v>
      </c>
    </row>
    <row r="191" spans="2:86" x14ac:dyDescent="0.2">
      <c r="B191" s="3">
        <v>187</v>
      </c>
      <c r="C191" s="3">
        <f>[1]服务器生态!W208</f>
        <v>113.86009663410934</v>
      </c>
      <c r="D191" s="3">
        <f>[1]服务器生态!X208</f>
        <v>112.26709788946556</v>
      </c>
      <c r="E191" s="3">
        <f>[1]服务器生态!Y208</f>
        <v>9.1643958371750394</v>
      </c>
      <c r="F191" s="3">
        <f>[1]服务器生态!Z208</f>
        <v>1.6304107792500002</v>
      </c>
      <c r="G191" s="3">
        <f>[1]服务器生态!AA208</f>
        <v>0.47174885999999983</v>
      </c>
      <c r="H191" s="3">
        <f>[1]服务器生态!AC208</f>
        <v>0.47962550249999997</v>
      </c>
      <c r="I191" s="3">
        <f>[1]服务器生态!AD208</f>
        <v>0.47291513735919999</v>
      </c>
      <c r="J191" s="3">
        <f>[1]服务器生态!AE208</f>
        <v>3.8604200140800002E-2</v>
      </c>
      <c r="K191" s="3">
        <f>[1]服务器生态!AF208</f>
        <v>6.8679600000000019E-3</v>
      </c>
      <c r="L191" s="3">
        <f>[1]服务器生态!AG208</f>
        <v>1.9871999999999997E-3</v>
      </c>
      <c r="M191" s="3">
        <f>[3]基础信息!M190</f>
        <v>100</v>
      </c>
      <c r="X191" s="3">
        <v>187</v>
      </c>
      <c r="Y191" s="3">
        <f>求节点(节奏总纲!D$4:D$163,R$5:R$164,$X191)*6</f>
        <v>39746.165938257538</v>
      </c>
      <c r="Z191" s="3">
        <f>求节点(节奏总纲!E$4:E$163,S$5:S$164,$X191)*6</f>
        <v>40898.155964672471</v>
      </c>
      <c r="AA191" s="3">
        <f>求节点(节奏总纲!F$4:F$163,T$5:T$164,$X191)*6</f>
        <v>42414.775540828712</v>
      </c>
      <c r="AB191" s="3">
        <f>求节点(节奏总纲!G$4:G$163,U$5:U$164,$X191)*6</f>
        <v>44607.353632038525</v>
      </c>
      <c r="AC191" s="3">
        <f>求节点(节奏总纲!H$4:H$163,V$5:V$164,$X191)*6</f>
        <v>48564.091704972787</v>
      </c>
      <c r="AG191" s="3">
        <v>187</v>
      </c>
      <c r="AH191" s="3">
        <v>1</v>
      </c>
      <c r="AI191" s="3">
        <f>[4]实力验证!$Z193</f>
        <v>1.6514813047930454</v>
      </c>
      <c r="AJ191" s="3">
        <f>[4]实力验证!$AE193</f>
        <v>2.8281161653721929</v>
      </c>
      <c r="AK191" s="3">
        <f>[4]实力验证!$AJ193</f>
        <v>8.1641554483722185</v>
      </c>
      <c r="AL191" s="3">
        <f>[4]实力验证!$AO193</f>
        <v>24.638617035296125</v>
      </c>
      <c r="AM191" s="3">
        <f t="shared" si="17"/>
        <v>242.77905086448155</v>
      </c>
      <c r="BL191" s="8">
        <v>187</v>
      </c>
      <c r="BM191" s="10">
        <f>'[1]功能-战损相关'!H197</f>
        <v>0</v>
      </c>
      <c r="BN191" s="10">
        <f>'[1]功能-战损相关'!I197</f>
        <v>0</v>
      </c>
      <c r="BO191" s="10">
        <f>'[1]功能-战损相关'!J197</f>
        <v>0</v>
      </c>
      <c r="BP191" s="10">
        <f>'[1]功能-战损相关'!K197</f>
        <v>0</v>
      </c>
      <c r="BQ191" s="10">
        <f>'[1]功能-战损相关'!L197</f>
        <v>0</v>
      </c>
      <c r="BR191" s="10">
        <f>'[1]功能-战损相关'!M197</f>
        <v>0</v>
      </c>
      <c r="BS191" s="10">
        <f>'[1]功能-战损相关'!N197</f>
        <v>0</v>
      </c>
      <c r="BT191" s="10">
        <f>'[1]功能-战损相关'!O197</f>
        <v>0</v>
      </c>
      <c r="BU191" s="10">
        <f>'[1]功能-战损相关'!P197</f>
        <v>0</v>
      </c>
      <c r="BV191" s="10">
        <f>'[1]功能-战损相关'!Q197</f>
        <v>0</v>
      </c>
      <c r="BX191" s="8">
        <v>187</v>
      </c>
      <c r="BY191" s="10">
        <f>求节点($BL$5:$BL$364,BM$5:BM$364,节奏总纲!R190)</f>
        <v>0.17499999999999999</v>
      </c>
      <c r="BZ191" s="10">
        <f>求节点($BL$5:$BL$364,BN$5:BN$364,节奏总纲!S190)</f>
        <v>0.17499999999999999</v>
      </c>
      <c r="CA191" s="10">
        <f>求节点($BL$5:$BL$364,BO$5:BO$364,节奏总纲!T190)</f>
        <v>0.17499999999999999</v>
      </c>
      <c r="CB191" s="10">
        <f>求节点($BL$5:$BL$364,BP$5:BP$364,节奏总纲!U190)</f>
        <v>0.17499999999999999</v>
      </c>
      <c r="CC191" s="10">
        <f>求节点($BL$5:$BL$364,BQ$5:BQ$364,节奏总纲!V190)</f>
        <v>0.17499999999999999</v>
      </c>
      <c r="CD191" s="10">
        <f>求节点($BL$5:$BL$364,BR$5:BR$364,节奏总纲!R190)</f>
        <v>0.125</v>
      </c>
      <c r="CE191" s="10">
        <f>求节点($BL$5:$BL$364,BS$5:BS$364,节奏总纲!S190)</f>
        <v>0.125</v>
      </c>
      <c r="CF191" s="10">
        <f>求节点($BL$5:$BL$364,BT$5:BT$364,节奏总纲!T190)</f>
        <v>0.125</v>
      </c>
      <c r="CG191" s="10">
        <f>求节点($BL$5:$BL$364,BU$5:BU$364,节奏总纲!U190)</f>
        <v>0.125</v>
      </c>
      <c r="CH191" s="10">
        <f>求节点($BL$5:$BL$364,BV$5:BV$364,节奏总纲!V190)</f>
        <v>0.125</v>
      </c>
    </row>
    <row r="192" spans="2:86" x14ac:dyDescent="0.2">
      <c r="B192" s="3">
        <v>188</v>
      </c>
      <c r="C192" s="3">
        <f>[1]服务器生态!W209</f>
        <v>113.16763731487498</v>
      </c>
      <c r="D192" s="3">
        <f>[1]服务器生态!X209</f>
        <v>111.58432665990323</v>
      </c>
      <c r="E192" s="3">
        <f>[1]服务器生态!Y209</f>
        <v>9.1086610232217602</v>
      </c>
      <c r="F192" s="3">
        <f>[1]服务器生态!Z209</f>
        <v>1.6204951620000003</v>
      </c>
      <c r="G192" s="3">
        <f>[1]服务器生态!AA209</f>
        <v>0.46887983999999994</v>
      </c>
      <c r="H192" s="3">
        <f>[1]服务器生态!AC209</f>
        <v>0.47962550249999997</v>
      </c>
      <c r="I192" s="3">
        <f>[1]服务器生态!AD209</f>
        <v>0.47291513735919999</v>
      </c>
      <c r="J192" s="3">
        <f>[1]服务器生态!AE209</f>
        <v>3.8604200140800002E-2</v>
      </c>
      <c r="K192" s="3">
        <f>[1]服务器生态!AF209</f>
        <v>6.8679600000000019E-3</v>
      </c>
      <c r="L192" s="3">
        <f>[1]服务器生态!AG209</f>
        <v>1.9871999999999997E-3</v>
      </c>
      <c r="M192" s="3">
        <f>[3]基础信息!M191</f>
        <v>100</v>
      </c>
      <c r="X192" s="3">
        <v>188</v>
      </c>
      <c r="Y192" s="3">
        <f>求节点(节奏总纲!D$4:D$163,R$5:R$164,$X192)*6</f>
        <v>39776.271901806191</v>
      </c>
      <c r="Z192" s="3">
        <f>求节点(节奏总纲!E$4:E$163,S$5:S$164,$X192)*6</f>
        <v>40929.912993381622</v>
      </c>
      <c r="AA192" s="3">
        <f>求节点(节奏总纲!F$4:F$163,T$5:T$164,$X192)*6</f>
        <v>42446.818473876549</v>
      </c>
      <c r="AB192" s="3">
        <f>求节点(节奏总纲!G$4:G$163,U$5:U$164,$X192)*6</f>
        <v>44637.57212334629</v>
      </c>
      <c r="AC192" s="3">
        <f>求节点(节奏总纲!H$4:H$163,V$5:V$164,$X192)*6</f>
        <v>48594.697428589454</v>
      </c>
      <c r="AG192" s="3">
        <v>188</v>
      </c>
      <c r="AH192" s="3">
        <v>1</v>
      </c>
      <c r="AI192" s="3">
        <f>[4]实力验证!$Z194</f>
        <v>1.6490730647656893</v>
      </c>
      <c r="AJ192" s="3">
        <f>[4]实力验证!$AE194</f>
        <v>2.8259962894220418</v>
      </c>
      <c r="AK192" s="3">
        <f>[4]实力验证!$AJ194</f>
        <v>8.1585000190541646</v>
      </c>
      <c r="AL192" s="3">
        <f>[4]实力验证!$AO194</f>
        <v>24.544649931492238</v>
      </c>
      <c r="AM192" s="3">
        <f t="shared" si="17"/>
        <v>242.45860429251874</v>
      </c>
      <c r="BL192" s="8">
        <v>188</v>
      </c>
      <c r="BM192" s="10">
        <f>'[1]功能-战损相关'!H198</f>
        <v>0</v>
      </c>
      <c r="BN192" s="10">
        <f>'[1]功能-战损相关'!I198</f>
        <v>0</v>
      </c>
      <c r="BO192" s="10">
        <f>'[1]功能-战损相关'!J198</f>
        <v>0</v>
      </c>
      <c r="BP192" s="10">
        <f>'[1]功能-战损相关'!K198</f>
        <v>0</v>
      </c>
      <c r="BQ192" s="10">
        <f>'[1]功能-战损相关'!L198</f>
        <v>0</v>
      </c>
      <c r="BR192" s="10">
        <f>'[1]功能-战损相关'!M198</f>
        <v>0</v>
      </c>
      <c r="BS192" s="10">
        <f>'[1]功能-战损相关'!N198</f>
        <v>0</v>
      </c>
      <c r="BT192" s="10">
        <f>'[1]功能-战损相关'!O198</f>
        <v>0</v>
      </c>
      <c r="BU192" s="10">
        <f>'[1]功能-战损相关'!P198</f>
        <v>0</v>
      </c>
      <c r="BV192" s="10">
        <f>'[1]功能-战损相关'!Q198</f>
        <v>0</v>
      </c>
      <c r="BX192" s="8">
        <v>188</v>
      </c>
      <c r="BY192" s="10">
        <f>求节点($BL$5:$BL$364,BM$5:BM$364,节奏总纲!R191)</f>
        <v>0.17499999999999999</v>
      </c>
      <c r="BZ192" s="10">
        <f>求节点($BL$5:$BL$364,BN$5:BN$364,节奏总纲!S191)</f>
        <v>0.17499999999999999</v>
      </c>
      <c r="CA192" s="10">
        <f>求节点($BL$5:$BL$364,BO$5:BO$364,节奏总纲!T191)</f>
        <v>0.17499999999999999</v>
      </c>
      <c r="CB192" s="10">
        <f>求节点($BL$5:$BL$364,BP$5:BP$364,节奏总纲!U191)</f>
        <v>0.17499999999999999</v>
      </c>
      <c r="CC192" s="10">
        <f>求节点($BL$5:$BL$364,BQ$5:BQ$364,节奏总纲!V191)</f>
        <v>0.17499999999999999</v>
      </c>
      <c r="CD192" s="10">
        <f>求节点($BL$5:$BL$364,BR$5:BR$364,节奏总纲!R191)</f>
        <v>0.125</v>
      </c>
      <c r="CE192" s="10">
        <f>求节点($BL$5:$BL$364,BS$5:BS$364,节奏总纲!S191)</f>
        <v>0.125</v>
      </c>
      <c r="CF192" s="10">
        <f>求节点($BL$5:$BL$364,BT$5:BT$364,节奏总纲!T191)</f>
        <v>0.125</v>
      </c>
      <c r="CG192" s="10">
        <f>求节点($BL$5:$BL$364,BU$5:BU$364,节奏总纲!U191)</f>
        <v>0.125</v>
      </c>
      <c r="CH192" s="10">
        <f>求节点($BL$5:$BL$364,BV$5:BV$364,节奏总纲!V191)</f>
        <v>0.125</v>
      </c>
    </row>
    <row r="193" spans="2:86" x14ac:dyDescent="0.2">
      <c r="B193" s="3">
        <v>189</v>
      </c>
      <c r="C193" s="3">
        <f>[1]服务器生态!W210</f>
        <v>112.47517799564061</v>
      </c>
      <c r="D193" s="3">
        <f>[1]服务器生态!X210</f>
        <v>110.90155543034088</v>
      </c>
      <c r="E193" s="3">
        <f>[1]服务器生态!Y210</f>
        <v>9.0529262092684792</v>
      </c>
      <c r="F193" s="3">
        <f>[1]服务器生态!Z210</f>
        <v>1.6105795447500002</v>
      </c>
      <c r="G193" s="3">
        <f>[1]服务器生态!AA210</f>
        <v>0.46601081999999988</v>
      </c>
      <c r="H193" s="3">
        <f>[1]服务器生态!AC210</f>
        <v>0.47962550249999997</v>
      </c>
      <c r="I193" s="3">
        <f>[1]服务器生态!AD210</f>
        <v>0.47291513735919999</v>
      </c>
      <c r="J193" s="3">
        <f>[1]服务器生态!AE210</f>
        <v>3.8604200140800002E-2</v>
      </c>
      <c r="K193" s="3">
        <f>[1]服务器生态!AF210</f>
        <v>6.8679600000000019E-3</v>
      </c>
      <c r="L193" s="3">
        <f>[1]服务器生态!AG210</f>
        <v>1.9871999999999997E-3</v>
      </c>
      <c r="M193" s="3">
        <f>[3]基础信息!M192</f>
        <v>100</v>
      </c>
      <c r="X193" s="3">
        <v>189</v>
      </c>
      <c r="Y193" s="3">
        <f>求节点(节奏总纲!D$4:D$163,R$5:R$164,$X193)*6</f>
        <v>39806.377865354851</v>
      </c>
      <c r="Z193" s="3">
        <f>求节点(节奏总纲!E$4:E$163,S$5:S$164,$X193)*6</f>
        <v>40961.670022090773</v>
      </c>
      <c r="AA193" s="3">
        <f>求节点(节奏总纲!F$4:F$163,T$5:T$164,$X193)*6</f>
        <v>42478.861406924378</v>
      </c>
      <c r="AB193" s="3">
        <f>求节点(节奏总纲!G$4:G$163,U$5:U$164,$X193)*6</f>
        <v>44667.790614654048</v>
      </c>
      <c r="AC193" s="3">
        <f>求节点(节奏总纲!H$4:H$163,V$5:V$164,$X193)*6</f>
        <v>48625.303152206121</v>
      </c>
      <c r="AG193" s="3">
        <v>189</v>
      </c>
      <c r="AH193" s="3">
        <v>1</v>
      </c>
      <c r="AI193" s="3">
        <f>[4]实力验证!$Z195</f>
        <v>1.6467089330686093</v>
      </c>
      <c r="AJ193" s="3">
        <f>[4]实力验证!$AE195</f>
        <v>2.8239152402447596</v>
      </c>
      <c r="AK193" s="3">
        <f>[4]实力验证!$AJ195</f>
        <v>8.1529481722450736</v>
      </c>
      <c r="AL193" s="3">
        <f>[4]实力验证!$AO195</f>
        <v>24.452403890374242</v>
      </c>
      <c r="AM193" s="3">
        <f t="shared" si="17"/>
        <v>242.14402688769525</v>
      </c>
      <c r="BL193" s="8">
        <v>189</v>
      </c>
      <c r="BM193" s="10">
        <f>'[1]功能-战损相关'!H199</f>
        <v>0</v>
      </c>
      <c r="BN193" s="10">
        <f>'[1]功能-战损相关'!I199</f>
        <v>0</v>
      </c>
      <c r="BO193" s="10">
        <f>'[1]功能-战损相关'!J199</f>
        <v>0</v>
      </c>
      <c r="BP193" s="10">
        <f>'[1]功能-战损相关'!K199</f>
        <v>0</v>
      </c>
      <c r="BQ193" s="10">
        <f>'[1]功能-战损相关'!L199</f>
        <v>0</v>
      </c>
      <c r="BR193" s="10">
        <f>'[1]功能-战损相关'!M199</f>
        <v>0</v>
      </c>
      <c r="BS193" s="10">
        <f>'[1]功能-战损相关'!N199</f>
        <v>0</v>
      </c>
      <c r="BT193" s="10">
        <f>'[1]功能-战损相关'!O199</f>
        <v>0</v>
      </c>
      <c r="BU193" s="10">
        <f>'[1]功能-战损相关'!P199</f>
        <v>0</v>
      </c>
      <c r="BV193" s="10">
        <f>'[1]功能-战损相关'!Q199</f>
        <v>0</v>
      </c>
      <c r="BX193" s="8">
        <v>189</v>
      </c>
      <c r="BY193" s="10">
        <f>求节点($BL$5:$BL$364,BM$5:BM$364,节奏总纲!R192)</f>
        <v>0.17499999999999999</v>
      </c>
      <c r="BZ193" s="10">
        <f>求节点($BL$5:$BL$364,BN$5:BN$364,节奏总纲!S192)</f>
        <v>0.17499999999999999</v>
      </c>
      <c r="CA193" s="10">
        <f>求节点($BL$5:$BL$364,BO$5:BO$364,节奏总纲!T192)</f>
        <v>0.17499999999999999</v>
      </c>
      <c r="CB193" s="10">
        <f>求节点($BL$5:$BL$364,BP$5:BP$364,节奏总纲!U192)</f>
        <v>0.17499999999999999</v>
      </c>
      <c r="CC193" s="10">
        <f>求节点($BL$5:$BL$364,BQ$5:BQ$364,节奏总纲!V192)</f>
        <v>0.17499999999999999</v>
      </c>
      <c r="CD193" s="10">
        <f>求节点($BL$5:$BL$364,BR$5:BR$364,节奏总纲!R192)</f>
        <v>0.125</v>
      </c>
      <c r="CE193" s="10">
        <f>求节点($BL$5:$BL$364,BS$5:BS$364,节奏总纲!S192)</f>
        <v>0.125</v>
      </c>
      <c r="CF193" s="10">
        <f>求节点($BL$5:$BL$364,BT$5:BT$364,节奏总纲!T192)</f>
        <v>0.125</v>
      </c>
      <c r="CG193" s="10">
        <f>求节点($BL$5:$BL$364,BU$5:BU$364,节奏总纲!U192)</f>
        <v>0.125</v>
      </c>
      <c r="CH193" s="10">
        <f>求节点($BL$5:$BL$364,BV$5:BV$364,节奏总纲!V192)</f>
        <v>0.125</v>
      </c>
    </row>
    <row r="194" spans="2:86" x14ac:dyDescent="0.2">
      <c r="B194" s="3">
        <v>190</v>
      </c>
      <c r="C194" s="3">
        <f>[1]服务器生态!W211</f>
        <v>111.78271867640623</v>
      </c>
      <c r="D194" s="3">
        <f>[1]服务器生态!X211</f>
        <v>110.21878420077853</v>
      </c>
      <c r="E194" s="3">
        <f>[1]服务器生态!Y211</f>
        <v>8.9971913953152001</v>
      </c>
      <c r="F194" s="3">
        <f>[1]服务器生态!Z211</f>
        <v>1.6006639275000003</v>
      </c>
      <c r="G194" s="3">
        <f>[1]服务器生态!AA211</f>
        <v>0.46314179999999988</v>
      </c>
      <c r="H194" s="3">
        <f>[1]服务器生态!AC211</f>
        <v>0.47962550249999997</v>
      </c>
      <c r="I194" s="3">
        <f>[1]服务器生态!AD211</f>
        <v>0.47291513735919999</v>
      </c>
      <c r="J194" s="3">
        <f>[1]服务器生态!AE211</f>
        <v>3.8604200140800002E-2</v>
      </c>
      <c r="K194" s="3">
        <f>[1]服务器生态!AF211</f>
        <v>6.8679600000000019E-3</v>
      </c>
      <c r="L194" s="3">
        <f>[1]服务器生态!AG211</f>
        <v>1.9871999999999997E-3</v>
      </c>
      <c r="M194" s="3">
        <f>[3]基础信息!M193</f>
        <v>100</v>
      </c>
      <c r="X194" s="3">
        <v>190</v>
      </c>
      <c r="Y194" s="3">
        <f>求节点(节奏总纲!D$4:D$163,R$5:R$164,$X194)*6</f>
        <v>39836.483828903496</v>
      </c>
      <c r="Z194" s="3">
        <f>求节点(节奏总纲!E$4:E$163,S$5:S$164,$X194)*6</f>
        <v>40993.427050799917</v>
      </c>
      <c r="AA194" s="3">
        <f>求节点(节奏总纲!F$4:F$163,T$5:T$164,$X194)*6</f>
        <v>42510.904339972214</v>
      </c>
      <c r="AB194" s="3">
        <f>求节点(节奏总纲!G$4:G$163,U$5:U$164,$X194)*6</f>
        <v>44698.009105961813</v>
      </c>
      <c r="AC194" s="3">
        <f>求节点(节奏总纲!H$4:H$163,V$5:V$164,$X194)*6</f>
        <v>48655.908875822788</v>
      </c>
      <c r="AG194" s="3">
        <v>190</v>
      </c>
      <c r="AH194" s="3">
        <v>1</v>
      </c>
      <c r="AI194" s="3">
        <f>[4]实力验证!$Z196</f>
        <v>1.6443877088936045</v>
      </c>
      <c r="AJ194" s="3">
        <f>[4]实力验证!$AE196</f>
        <v>2.8218719608176244</v>
      </c>
      <c r="AK194" s="3">
        <f>[4]实力验证!$AJ196</f>
        <v>8.1474970880076309</v>
      </c>
      <c r="AL194" s="3">
        <f>[4]实力验证!$AO196</f>
        <v>24.361832057613789</v>
      </c>
      <c r="AM194" s="3">
        <f t="shared" si="17"/>
        <v>241.83515886740327</v>
      </c>
      <c r="BL194" s="8">
        <v>190</v>
      </c>
      <c r="BM194" s="10">
        <f>'[1]功能-战损相关'!H200</f>
        <v>0</v>
      </c>
      <c r="BN194" s="10">
        <f>'[1]功能-战损相关'!I200</f>
        <v>0</v>
      </c>
      <c r="BO194" s="10">
        <f>'[1]功能-战损相关'!J200</f>
        <v>0</v>
      </c>
      <c r="BP194" s="10">
        <f>'[1]功能-战损相关'!K200</f>
        <v>0</v>
      </c>
      <c r="BQ194" s="10">
        <f>'[1]功能-战损相关'!L200</f>
        <v>0</v>
      </c>
      <c r="BR194" s="10">
        <f>'[1]功能-战损相关'!M200</f>
        <v>0</v>
      </c>
      <c r="BS194" s="10">
        <f>'[1]功能-战损相关'!N200</f>
        <v>0</v>
      </c>
      <c r="BT194" s="10">
        <f>'[1]功能-战损相关'!O200</f>
        <v>0</v>
      </c>
      <c r="BU194" s="10">
        <f>'[1]功能-战损相关'!P200</f>
        <v>0</v>
      </c>
      <c r="BV194" s="10">
        <f>'[1]功能-战损相关'!Q200</f>
        <v>0</v>
      </c>
      <c r="BX194" s="8">
        <v>190</v>
      </c>
      <c r="BY194" s="10">
        <f>求节点($BL$5:$BL$364,BM$5:BM$364,节奏总纲!R193)</f>
        <v>0.17499999999999999</v>
      </c>
      <c r="BZ194" s="10">
        <f>求节点($BL$5:$BL$364,BN$5:BN$364,节奏总纲!S193)</f>
        <v>0.17499999999999999</v>
      </c>
      <c r="CA194" s="10">
        <f>求节点($BL$5:$BL$364,BO$5:BO$364,节奏总纲!T193)</f>
        <v>0.17499999999999999</v>
      </c>
      <c r="CB194" s="10">
        <f>求节点($BL$5:$BL$364,BP$5:BP$364,节奏总纲!U193)</f>
        <v>0.17499999999999999</v>
      </c>
      <c r="CC194" s="10">
        <f>求节点($BL$5:$BL$364,BQ$5:BQ$364,节奏总纲!V193)</f>
        <v>0.17499999999999999</v>
      </c>
      <c r="CD194" s="10">
        <f>求节点($BL$5:$BL$364,BR$5:BR$364,节奏总纲!R193)</f>
        <v>0.125</v>
      </c>
      <c r="CE194" s="10">
        <f>求节点($BL$5:$BL$364,BS$5:BS$364,节奏总纲!S193)</f>
        <v>0.125</v>
      </c>
      <c r="CF194" s="10">
        <f>求节点($BL$5:$BL$364,BT$5:BT$364,节奏总纲!T193)</f>
        <v>0.125</v>
      </c>
      <c r="CG194" s="10">
        <f>求节点($BL$5:$BL$364,BU$5:BU$364,节奏总纲!U193)</f>
        <v>0.125</v>
      </c>
      <c r="CH194" s="10">
        <f>求节点($BL$5:$BL$364,BV$5:BV$364,节奏总纲!V193)</f>
        <v>0.125</v>
      </c>
    </row>
    <row r="195" spans="2:86" x14ac:dyDescent="0.2">
      <c r="B195" s="3">
        <v>191</v>
      </c>
      <c r="C195" s="3">
        <f>[1]服务器生态!W212</f>
        <v>111.09025935717186</v>
      </c>
      <c r="D195" s="3">
        <f>[1]服务器生态!X212</f>
        <v>109.53601297121619</v>
      </c>
      <c r="E195" s="3">
        <f>[1]服务器生态!Y212</f>
        <v>8.9414565813619191</v>
      </c>
      <c r="F195" s="3">
        <f>[1]服务器生态!Z212</f>
        <v>1.5907483102500002</v>
      </c>
      <c r="G195" s="3">
        <f>[1]服务器生态!AA212</f>
        <v>0.46027277999999988</v>
      </c>
      <c r="H195" s="3">
        <f>[1]服务器生态!AC212</f>
        <v>0.47962550249999997</v>
      </c>
      <c r="I195" s="3">
        <f>[1]服务器生态!AD212</f>
        <v>0.47291513735919999</v>
      </c>
      <c r="J195" s="3">
        <f>[1]服务器生态!AE212</f>
        <v>3.8604200140800002E-2</v>
      </c>
      <c r="K195" s="3">
        <f>[1]服务器生态!AF212</f>
        <v>6.8679600000000019E-3</v>
      </c>
      <c r="L195" s="3">
        <f>[1]服务器生态!AG212</f>
        <v>1.9871999999999997E-3</v>
      </c>
      <c r="M195" s="3">
        <f>[3]基础信息!M194</f>
        <v>100</v>
      </c>
      <c r="X195" s="3">
        <v>191</v>
      </c>
      <c r="Y195" s="3">
        <f>求节点(节奏总纲!D$4:D$163,R$5:R$164,$X195)*6</f>
        <v>39866.589792452156</v>
      </c>
      <c r="Z195" s="3">
        <f>求节点(节奏总纲!E$4:E$163,S$5:S$164,$X195)*6</f>
        <v>41025.184079509068</v>
      </c>
      <c r="AA195" s="3">
        <f>求节点(节奏总纲!F$4:F$163,T$5:T$164,$X195)*6</f>
        <v>42542.94727302005</v>
      </c>
      <c r="AB195" s="3">
        <f>求节点(节奏总纲!G$4:G$163,U$5:U$164,$X195)*6</f>
        <v>44728.227597269572</v>
      </c>
      <c r="AC195" s="3">
        <f>求节点(节奏总纲!H$4:H$163,V$5:V$164,$X195)*6</f>
        <v>48686.514599439455</v>
      </c>
      <c r="AG195" s="3">
        <v>191</v>
      </c>
      <c r="AH195" s="3">
        <v>1</v>
      </c>
      <c r="AI195" s="3">
        <f>[4]实力验证!$Z197</f>
        <v>1.6421082346283298</v>
      </c>
      <c r="AJ195" s="3">
        <f>[4]实力验证!$AE197</f>
        <v>2.8198654321414738</v>
      </c>
      <c r="AK195" s="3">
        <f>[4]实力验证!$AJ197</f>
        <v>8.1421440478442157</v>
      </c>
      <c r="AL195" s="3">
        <f>[4]实力验证!$AO197</f>
        <v>24.272889264341451</v>
      </c>
      <c r="AM195" s="3">
        <f t="shared" si="17"/>
        <v>241.53184619678609</v>
      </c>
      <c r="BL195" s="8">
        <v>191</v>
      </c>
      <c r="BM195" s="10">
        <f>'[1]功能-战损相关'!H201</f>
        <v>0</v>
      </c>
      <c r="BN195" s="10">
        <f>'[1]功能-战损相关'!I201</f>
        <v>0</v>
      </c>
      <c r="BO195" s="10">
        <f>'[1]功能-战损相关'!J201</f>
        <v>0</v>
      </c>
      <c r="BP195" s="10">
        <f>'[1]功能-战损相关'!K201</f>
        <v>0</v>
      </c>
      <c r="BQ195" s="10">
        <f>'[1]功能-战损相关'!L201</f>
        <v>0</v>
      </c>
      <c r="BR195" s="10">
        <f>'[1]功能-战损相关'!M201</f>
        <v>0</v>
      </c>
      <c r="BS195" s="10">
        <f>'[1]功能-战损相关'!N201</f>
        <v>0</v>
      </c>
      <c r="BT195" s="10">
        <f>'[1]功能-战损相关'!O201</f>
        <v>0</v>
      </c>
      <c r="BU195" s="10">
        <f>'[1]功能-战损相关'!P201</f>
        <v>0</v>
      </c>
      <c r="BV195" s="10">
        <f>'[1]功能-战损相关'!Q201</f>
        <v>0</v>
      </c>
      <c r="BX195" s="8">
        <v>191</v>
      </c>
      <c r="BY195" s="10">
        <f>求节点($BL$5:$BL$364,BM$5:BM$364,节奏总纲!R194)</f>
        <v>0.17499999999999999</v>
      </c>
      <c r="BZ195" s="10">
        <f>求节点($BL$5:$BL$364,BN$5:BN$364,节奏总纲!S194)</f>
        <v>0.17499999999999999</v>
      </c>
      <c r="CA195" s="10">
        <f>求节点($BL$5:$BL$364,BO$5:BO$364,节奏总纲!T194)</f>
        <v>0.17499999999999999</v>
      </c>
      <c r="CB195" s="10">
        <f>求节点($BL$5:$BL$364,BP$5:BP$364,节奏总纲!U194)</f>
        <v>0.17499999999999999</v>
      </c>
      <c r="CC195" s="10">
        <f>求节点($BL$5:$BL$364,BQ$5:BQ$364,节奏总纲!V194)</f>
        <v>0.17499999999999999</v>
      </c>
      <c r="CD195" s="10">
        <f>求节点($BL$5:$BL$364,BR$5:BR$364,节奏总纲!R194)</f>
        <v>0.125</v>
      </c>
      <c r="CE195" s="10">
        <f>求节点($BL$5:$BL$364,BS$5:BS$364,节奏总纲!S194)</f>
        <v>0.125</v>
      </c>
      <c r="CF195" s="10">
        <f>求节点($BL$5:$BL$364,BT$5:BT$364,节奏总纲!T194)</f>
        <v>0.125</v>
      </c>
      <c r="CG195" s="10">
        <f>求节点($BL$5:$BL$364,BU$5:BU$364,节奏总纲!U194)</f>
        <v>0.125</v>
      </c>
      <c r="CH195" s="10">
        <f>求节点($BL$5:$BL$364,BV$5:BV$364,节奏总纲!V194)</f>
        <v>0.125</v>
      </c>
    </row>
    <row r="196" spans="2:86" x14ac:dyDescent="0.2">
      <c r="B196" s="3">
        <v>192</v>
      </c>
      <c r="C196" s="3">
        <f>[1]服务器生态!W213</f>
        <v>110.39780003793747</v>
      </c>
      <c r="D196" s="3">
        <f>[1]服务器生态!X213</f>
        <v>108.85324174165383</v>
      </c>
      <c r="E196" s="3">
        <f>[1]服务器生态!Y213</f>
        <v>8.8857217674086382</v>
      </c>
      <c r="F196" s="3">
        <f>[1]服务器生态!Z213</f>
        <v>1.5808326930000001</v>
      </c>
      <c r="G196" s="3">
        <f>[1]服务器生态!AA213</f>
        <v>0.45740375999999983</v>
      </c>
      <c r="H196" s="3">
        <f>[1]服务器生态!AC213</f>
        <v>0.47962550249999997</v>
      </c>
      <c r="I196" s="3">
        <f>[1]服务器生态!AD213</f>
        <v>0.47291513735919999</v>
      </c>
      <c r="J196" s="3">
        <f>[1]服务器生态!AE213</f>
        <v>3.8604200140800002E-2</v>
      </c>
      <c r="K196" s="3">
        <f>[1]服务器生态!AF213</f>
        <v>6.8679600000000019E-3</v>
      </c>
      <c r="L196" s="3">
        <f>[1]服务器生态!AG213</f>
        <v>1.9871999999999997E-3</v>
      </c>
      <c r="M196" s="3">
        <f>[3]基础信息!M195</f>
        <v>100</v>
      </c>
      <c r="X196" s="3">
        <v>192</v>
      </c>
      <c r="Y196" s="3">
        <f>求节点(节奏总纲!D$4:D$163,R$5:R$164,$X196)*6</f>
        <v>39896.695756000809</v>
      </c>
      <c r="Z196" s="3">
        <f>求节点(节奏总纲!E$4:E$163,S$5:S$164,$X196)*6</f>
        <v>41056.94110821822</v>
      </c>
      <c r="AA196" s="3">
        <f>求节点(节奏总纲!F$4:F$163,T$5:T$164,$X196)*6</f>
        <v>42574.990206067887</v>
      </c>
      <c r="AB196" s="3">
        <f>求节点(节奏总纲!G$4:G$163,U$5:U$164,$X196)*6</f>
        <v>44758.446088577337</v>
      </c>
      <c r="AC196" s="3">
        <f>求节点(节奏总纲!H$4:H$163,V$5:V$164,$X196)*6</f>
        <v>48717.120323056122</v>
      </c>
      <c r="AG196" s="3">
        <v>192</v>
      </c>
      <c r="AH196" s="3">
        <v>1</v>
      </c>
      <c r="AI196" s="3">
        <f>[4]实力验证!$Z198</f>
        <v>1.6398693939312903</v>
      </c>
      <c r="AJ196" s="3">
        <f>[4]实力验证!$AE198</f>
        <v>2.8178946715462008</v>
      </c>
      <c r="AK196" s="3">
        <f>[4]实力验证!$AJ198</f>
        <v>8.1368864301762684</v>
      </c>
      <c r="AL196" s="3">
        <f>[4]实力验证!$AO198</f>
        <v>24.185531952034836</v>
      </c>
      <c r="AM196" s="3">
        <f t="shared" si="17"/>
        <v>241.23394033259166</v>
      </c>
      <c r="BL196" s="8">
        <v>192</v>
      </c>
      <c r="BM196" s="10">
        <f>'[1]功能-战损相关'!H202</f>
        <v>0</v>
      </c>
      <c r="BN196" s="10">
        <f>'[1]功能-战损相关'!I202</f>
        <v>0</v>
      </c>
      <c r="BO196" s="10">
        <f>'[1]功能-战损相关'!J202</f>
        <v>0</v>
      </c>
      <c r="BP196" s="10">
        <f>'[1]功能-战损相关'!K202</f>
        <v>0</v>
      </c>
      <c r="BQ196" s="10">
        <f>'[1]功能-战损相关'!L202</f>
        <v>0</v>
      </c>
      <c r="BR196" s="10">
        <f>'[1]功能-战损相关'!M202</f>
        <v>0</v>
      </c>
      <c r="BS196" s="10">
        <f>'[1]功能-战损相关'!N202</f>
        <v>0</v>
      </c>
      <c r="BT196" s="10">
        <f>'[1]功能-战损相关'!O202</f>
        <v>0</v>
      </c>
      <c r="BU196" s="10">
        <f>'[1]功能-战损相关'!P202</f>
        <v>0</v>
      </c>
      <c r="BV196" s="10">
        <f>'[1]功能-战损相关'!Q202</f>
        <v>0</v>
      </c>
      <c r="BX196" s="8">
        <v>192</v>
      </c>
      <c r="BY196" s="10">
        <f>求节点($BL$5:$BL$364,BM$5:BM$364,节奏总纲!R195)</f>
        <v>0.17499999999999999</v>
      </c>
      <c r="BZ196" s="10">
        <f>求节点($BL$5:$BL$364,BN$5:BN$364,节奏总纲!S195)</f>
        <v>0.17499999999999999</v>
      </c>
      <c r="CA196" s="10">
        <f>求节点($BL$5:$BL$364,BO$5:BO$364,节奏总纲!T195)</f>
        <v>0.17499999999999999</v>
      </c>
      <c r="CB196" s="10">
        <f>求节点($BL$5:$BL$364,BP$5:BP$364,节奏总纲!U195)</f>
        <v>0.17499999999999999</v>
      </c>
      <c r="CC196" s="10">
        <f>求节点($BL$5:$BL$364,BQ$5:BQ$364,节奏总纲!V195)</f>
        <v>0.17499999999999999</v>
      </c>
      <c r="CD196" s="10">
        <f>求节点($BL$5:$BL$364,BR$5:BR$364,节奏总纲!R195)</f>
        <v>0.125</v>
      </c>
      <c r="CE196" s="10">
        <f>求节点($BL$5:$BL$364,BS$5:BS$364,节奏总纲!S195)</f>
        <v>0.125</v>
      </c>
      <c r="CF196" s="10">
        <f>求节点($BL$5:$BL$364,BT$5:BT$364,节奏总纲!T195)</f>
        <v>0.125</v>
      </c>
      <c r="CG196" s="10">
        <f>求节点($BL$5:$BL$364,BU$5:BU$364,节奏总纲!U195)</f>
        <v>0.125</v>
      </c>
      <c r="CH196" s="10">
        <f>求节点($BL$5:$BL$364,BV$5:BV$364,节奏总纲!V195)</f>
        <v>0.125</v>
      </c>
    </row>
    <row r="197" spans="2:86" x14ac:dyDescent="0.2">
      <c r="B197" s="3">
        <v>193</v>
      </c>
      <c r="C197" s="3">
        <f>[1]服务器生态!W214</f>
        <v>109.70534071870311</v>
      </c>
      <c r="D197" s="3">
        <f>[1]服务器生态!X214</f>
        <v>108.17047051209151</v>
      </c>
      <c r="E197" s="3">
        <f>[1]服务器生态!Y214</f>
        <v>8.8299869534553608</v>
      </c>
      <c r="F197" s="3">
        <f>[1]服务器生态!Z214</f>
        <v>1.5709170757500004</v>
      </c>
      <c r="G197" s="3">
        <f>[1]服务器生态!AA214</f>
        <v>0.45453473999999994</v>
      </c>
      <c r="H197" s="3">
        <f>[1]服务器生态!AC214</f>
        <v>0.47962550249999997</v>
      </c>
      <c r="I197" s="3">
        <f>[1]服务器生态!AD214</f>
        <v>0.47291513735919999</v>
      </c>
      <c r="J197" s="3">
        <f>[1]服务器生态!AE214</f>
        <v>3.8604200140800002E-2</v>
      </c>
      <c r="K197" s="3">
        <f>[1]服务器生态!AF214</f>
        <v>6.8679600000000019E-3</v>
      </c>
      <c r="L197" s="3">
        <f>[1]服务器生态!AG214</f>
        <v>1.9871999999999997E-3</v>
      </c>
      <c r="M197" s="3">
        <f>[3]基础信息!M196</f>
        <v>100</v>
      </c>
      <c r="X197" s="3">
        <v>193</v>
      </c>
      <c r="Y197" s="3">
        <f>求节点(节奏总纲!D$4:D$163,R$5:R$164,$X197)*6</f>
        <v>39926.801719549461</v>
      </c>
      <c r="Z197" s="3">
        <f>求节点(节奏总纲!E$4:E$163,S$5:S$164,$X197)*6</f>
        <v>41085.434952855881</v>
      </c>
      <c r="AA197" s="3">
        <f>求节点(节奏总纲!F$4:F$163,T$5:T$164,$X197)*6</f>
        <v>42605.928300990068</v>
      </c>
      <c r="AB197" s="3">
        <f>求节点(节奏总纲!G$4:G$163,U$5:U$164,$X197)*6</f>
        <v>44788.664579885102</v>
      </c>
      <c r="AC197" s="3">
        <f>求节点(节奏总纲!H$4:H$163,V$5:V$164,$X197)*6</f>
        <v>48747.514087571173</v>
      </c>
      <c r="AG197" s="3">
        <v>193</v>
      </c>
      <c r="AH197" s="3">
        <v>1</v>
      </c>
      <c r="AI197" s="3">
        <f>[4]实力验证!$Z199</f>
        <v>1.638882809635767</v>
      </c>
      <c r="AJ197" s="3">
        <f>[4]实力验证!$AE199</f>
        <v>2.8159211798815225</v>
      </c>
      <c r="AK197" s="3">
        <f>[4]实力验证!$AJ199</f>
        <v>8.1317217060632885</v>
      </c>
      <c r="AL197" s="3">
        <f>[4]实力验证!$AO199</f>
        <v>24.099731370724083</v>
      </c>
      <c r="AM197" s="3">
        <f t="shared" si="17"/>
        <v>241.026684438307</v>
      </c>
      <c r="BL197" s="8">
        <v>193</v>
      </c>
      <c r="BM197" s="10">
        <f>'[1]功能-战损相关'!H203</f>
        <v>0</v>
      </c>
      <c r="BN197" s="10">
        <f>'[1]功能-战损相关'!I203</f>
        <v>0</v>
      </c>
      <c r="BO197" s="10">
        <f>'[1]功能-战损相关'!J203</f>
        <v>0</v>
      </c>
      <c r="BP197" s="10">
        <f>'[1]功能-战损相关'!K203</f>
        <v>0</v>
      </c>
      <c r="BQ197" s="10">
        <f>'[1]功能-战损相关'!L203</f>
        <v>0</v>
      </c>
      <c r="BR197" s="10">
        <f>'[1]功能-战损相关'!M203</f>
        <v>0</v>
      </c>
      <c r="BS197" s="10">
        <f>'[1]功能-战损相关'!N203</f>
        <v>0</v>
      </c>
      <c r="BT197" s="10">
        <f>'[1]功能-战损相关'!O203</f>
        <v>0</v>
      </c>
      <c r="BU197" s="10">
        <f>'[1]功能-战损相关'!P203</f>
        <v>0</v>
      </c>
      <c r="BV197" s="10">
        <f>'[1]功能-战损相关'!Q203</f>
        <v>0</v>
      </c>
      <c r="BX197" s="8">
        <v>193</v>
      </c>
      <c r="BY197" s="10">
        <f>求节点($BL$5:$BL$364,BM$5:BM$364,节奏总纲!R196)</f>
        <v>0.17499999999999999</v>
      </c>
      <c r="BZ197" s="10">
        <f>求节点($BL$5:$BL$364,BN$5:BN$364,节奏总纲!S196)</f>
        <v>0.17499999999999999</v>
      </c>
      <c r="CA197" s="10">
        <f>求节点($BL$5:$BL$364,BO$5:BO$364,节奏总纲!T196)</f>
        <v>0.17499999999999999</v>
      </c>
      <c r="CB197" s="10">
        <f>求节点($BL$5:$BL$364,BP$5:BP$364,节奏总纲!U196)</f>
        <v>0.17499999999999999</v>
      </c>
      <c r="CC197" s="10">
        <f>求节点($BL$5:$BL$364,BQ$5:BQ$364,节奏总纲!V196)</f>
        <v>0.17499999999999999</v>
      </c>
      <c r="CD197" s="10">
        <f>求节点($BL$5:$BL$364,BR$5:BR$364,节奏总纲!R196)</f>
        <v>0.125</v>
      </c>
      <c r="CE197" s="10">
        <f>求节点($BL$5:$BL$364,BS$5:BS$364,节奏总纲!S196)</f>
        <v>0.125</v>
      </c>
      <c r="CF197" s="10">
        <f>求节点($BL$5:$BL$364,BT$5:BT$364,节奏总纲!T196)</f>
        <v>0.125</v>
      </c>
      <c r="CG197" s="10">
        <f>求节点($BL$5:$BL$364,BU$5:BU$364,节奏总纲!U196)</f>
        <v>0.125</v>
      </c>
      <c r="CH197" s="10">
        <f>求节点($BL$5:$BL$364,BV$5:BV$364,节奏总纲!V196)</f>
        <v>0.125</v>
      </c>
    </row>
    <row r="198" spans="2:86" x14ac:dyDescent="0.2">
      <c r="B198" s="3">
        <v>194</v>
      </c>
      <c r="C198" s="3">
        <f>[1]服务器生态!W215</f>
        <v>109.01288139946872</v>
      </c>
      <c r="D198" s="3">
        <f>[1]服务器生态!X215</f>
        <v>107.48769928252915</v>
      </c>
      <c r="E198" s="3">
        <f>[1]服务器生态!Y215</f>
        <v>8.7742521395020798</v>
      </c>
      <c r="F198" s="3">
        <f>[1]服务器生态!Z215</f>
        <v>1.5610014585000003</v>
      </c>
      <c r="G198" s="3">
        <f>[1]服务器生态!AA215</f>
        <v>0.45166571999999988</v>
      </c>
      <c r="H198" s="3">
        <f>[1]服务器生态!AC215</f>
        <v>0.47962550249999997</v>
      </c>
      <c r="I198" s="3">
        <f>[1]服务器生态!AD215</f>
        <v>0.47291513735919999</v>
      </c>
      <c r="J198" s="3">
        <f>[1]服务器生态!AE215</f>
        <v>3.8604200140800002E-2</v>
      </c>
      <c r="K198" s="3">
        <f>[1]服务器生态!AF215</f>
        <v>6.8679600000000019E-3</v>
      </c>
      <c r="L198" s="3">
        <f>[1]服务器生态!AG215</f>
        <v>1.9871999999999997E-3</v>
      </c>
      <c r="M198" s="3">
        <f>[3]基础信息!M197</f>
        <v>100</v>
      </c>
      <c r="X198" s="3">
        <v>194</v>
      </c>
      <c r="Y198" s="3">
        <f>求节点(节奏总纲!D$4:D$163,R$5:R$164,$X198)*6</f>
        <v>39956.254776165675</v>
      </c>
      <c r="Z198" s="3">
        <f>求节点(节奏总纲!E$4:E$163,S$5:S$164,$X198)*6</f>
        <v>41113.7827696889</v>
      </c>
      <c r="AA198" s="3">
        <f>求节点(节奏总纲!F$4:F$163,T$5:T$164,$X198)*6</f>
        <v>42634.582162972089</v>
      </c>
      <c r="AB198" s="3">
        <f>求节点(节奏总纲!G$4:G$163,U$5:U$164,$X198)*6</f>
        <v>44818.88307119286</v>
      </c>
      <c r="AC198" s="3">
        <f>求节点(节奏总纲!H$4:H$163,V$5:V$164,$X198)*6</f>
        <v>48776.754731887755</v>
      </c>
      <c r="AG198" s="3">
        <v>194</v>
      </c>
      <c r="AH198" s="3">
        <v>1</v>
      </c>
      <c r="AI198" s="3">
        <f>[4]实力验证!$Z200</f>
        <v>1.6372420052245684</v>
      </c>
      <c r="AJ198" s="3">
        <f>[4]实力验证!$AE200</f>
        <v>2.8126592972336781</v>
      </c>
      <c r="AK198" s="3">
        <f>[4]实力验证!$AJ200</f>
        <v>8.1230489551418597</v>
      </c>
      <c r="AL198" s="3">
        <f>[4]实力验证!$AO200</f>
        <v>24.004870960995529</v>
      </c>
      <c r="AM198" s="3">
        <f t="shared" si="17"/>
        <v>240.72958982870841</v>
      </c>
      <c r="BL198" s="8">
        <v>194</v>
      </c>
      <c r="BM198" s="10">
        <f>'[1]功能-战损相关'!H204</f>
        <v>0</v>
      </c>
      <c r="BN198" s="10">
        <f>'[1]功能-战损相关'!I204</f>
        <v>0</v>
      </c>
      <c r="BO198" s="10">
        <f>'[1]功能-战损相关'!J204</f>
        <v>0</v>
      </c>
      <c r="BP198" s="10">
        <f>'[1]功能-战损相关'!K204</f>
        <v>0</v>
      </c>
      <c r="BQ198" s="10">
        <f>'[1]功能-战损相关'!L204</f>
        <v>0</v>
      </c>
      <c r="BR198" s="10">
        <f>'[1]功能-战损相关'!M204</f>
        <v>0</v>
      </c>
      <c r="BS198" s="10">
        <f>'[1]功能-战损相关'!N204</f>
        <v>0</v>
      </c>
      <c r="BT198" s="10">
        <f>'[1]功能-战损相关'!O204</f>
        <v>0</v>
      </c>
      <c r="BU198" s="10">
        <f>'[1]功能-战损相关'!P204</f>
        <v>0</v>
      </c>
      <c r="BV198" s="10">
        <f>'[1]功能-战损相关'!Q204</f>
        <v>0</v>
      </c>
      <c r="BX198" s="8">
        <v>194</v>
      </c>
      <c r="BY198" s="10">
        <f>求节点($BL$5:$BL$364,BM$5:BM$364,节奏总纲!R197)</f>
        <v>0.17499999999999999</v>
      </c>
      <c r="BZ198" s="10">
        <f>求节点($BL$5:$BL$364,BN$5:BN$364,节奏总纲!S197)</f>
        <v>0.17499999999999999</v>
      </c>
      <c r="CA198" s="10">
        <f>求节点($BL$5:$BL$364,BO$5:BO$364,节奏总纲!T197)</f>
        <v>0.17499999999999999</v>
      </c>
      <c r="CB198" s="10">
        <f>求节点($BL$5:$BL$364,BP$5:BP$364,节奏总纲!U197)</f>
        <v>0.17499999999999999</v>
      </c>
      <c r="CC198" s="10">
        <f>求节点($BL$5:$BL$364,BQ$5:BQ$364,节奏总纲!V197)</f>
        <v>0.17499999999999999</v>
      </c>
      <c r="CD198" s="10">
        <f>求节点($BL$5:$BL$364,BR$5:BR$364,节奏总纲!R197)</f>
        <v>0.125</v>
      </c>
      <c r="CE198" s="10">
        <f>求节点($BL$5:$BL$364,BS$5:BS$364,节奏总纲!S197)</f>
        <v>0.125</v>
      </c>
      <c r="CF198" s="10">
        <f>求节点($BL$5:$BL$364,BT$5:BT$364,节奏总纲!T197)</f>
        <v>0.125</v>
      </c>
      <c r="CG198" s="10">
        <f>求节点($BL$5:$BL$364,BU$5:BU$364,节奏总纲!U197)</f>
        <v>0.125</v>
      </c>
      <c r="CH198" s="10">
        <f>求节点($BL$5:$BL$364,BV$5:BV$364,节奏总纲!V197)</f>
        <v>0.125</v>
      </c>
    </row>
    <row r="199" spans="2:86" x14ac:dyDescent="0.2">
      <c r="B199" s="3">
        <v>195</v>
      </c>
      <c r="C199" s="3">
        <f>[1]服务器生态!W216</f>
        <v>108.32042208023435</v>
      </c>
      <c r="D199" s="3">
        <f>[1]服务器生态!X216</f>
        <v>106.80492805296682</v>
      </c>
      <c r="E199" s="3">
        <f>[1]服务器生态!Y216</f>
        <v>8.7185173255487989</v>
      </c>
      <c r="F199" s="3">
        <f>[1]服务器生态!Z216</f>
        <v>1.5510858412500002</v>
      </c>
      <c r="G199" s="3">
        <f>[1]服务器生态!AA216</f>
        <v>0.44879669999999988</v>
      </c>
      <c r="H199" s="3">
        <f>[1]服务器生态!AC216</f>
        <v>0.47962550249999997</v>
      </c>
      <c r="I199" s="3">
        <f>[1]服务器生态!AD216</f>
        <v>0.47291513735919999</v>
      </c>
      <c r="J199" s="3">
        <f>[1]服务器生态!AE216</f>
        <v>3.8604200140800002E-2</v>
      </c>
      <c r="K199" s="3">
        <f>[1]服务器生态!AF216</f>
        <v>6.8679600000000019E-3</v>
      </c>
      <c r="L199" s="3">
        <f>[1]服务器生态!AG216</f>
        <v>1.9871999999999997E-3</v>
      </c>
      <c r="M199" s="3">
        <f>[3]基础信息!M198</f>
        <v>100</v>
      </c>
      <c r="X199" s="3">
        <v>195</v>
      </c>
      <c r="Y199" s="3">
        <f>求节点(节奏总纲!D$4:D$163,R$5:R$164,$X199)*6</f>
        <v>39985.700089623693</v>
      </c>
      <c r="Z199" s="3">
        <f>求节点(节奏总纲!E$4:E$163,S$5:S$164,$X199)*6</f>
        <v>41142.130586521911</v>
      </c>
      <c r="AA199" s="3">
        <f>求节点(节奏总纲!F$4:F$163,T$5:T$164,$X199)*6</f>
        <v>42663.236024954109</v>
      </c>
      <c r="AB199" s="3">
        <f>求节点(节奏总纲!G$4:G$163,U$5:U$164,$X199)*6</f>
        <v>44849.101562500626</v>
      </c>
      <c r="AC199" s="3">
        <f>求节点(节奏总纲!H$4:H$163,V$5:V$164,$X199)*6</f>
        <v>48805.995376204344</v>
      </c>
      <c r="AG199" s="3">
        <v>195</v>
      </c>
      <c r="AH199" s="3">
        <v>1</v>
      </c>
      <c r="AI199" s="3">
        <f>[4]实力验证!$Z201</f>
        <v>1.6356225916657987</v>
      </c>
      <c r="AJ199" s="3">
        <f>[4]实力验证!$AE201</f>
        <v>2.8094422398138037</v>
      </c>
      <c r="AK199" s="3">
        <f>[4]实力验证!$AJ201</f>
        <v>8.1144920316129667</v>
      </c>
      <c r="AL199" s="3">
        <f>[4]实力验证!$AO201</f>
        <v>23.911614854443545</v>
      </c>
      <c r="AM199" s="3">
        <f t="shared" si="17"/>
        <v>240.43678311131495</v>
      </c>
      <c r="BL199" s="8">
        <v>195</v>
      </c>
      <c r="BM199" s="10">
        <f>'[1]功能-战损相关'!H205</f>
        <v>0</v>
      </c>
      <c r="BN199" s="10">
        <f>'[1]功能-战损相关'!I205</f>
        <v>0</v>
      </c>
      <c r="BO199" s="10">
        <f>'[1]功能-战损相关'!J205</f>
        <v>0</v>
      </c>
      <c r="BP199" s="10">
        <f>'[1]功能-战损相关'!K205</f>
        <v>0</v>
      </c>
      <c r="BQ199" s="10">
        <f>'[1]功能-战损相关'!L205</f>
        <v>0</v>
      </c>
      <c r="BR199" s="10">
        <f>'[1]功能-战损相关'!M205</f>
        <v>0</v>
      </c>
      <c r="BS199" s="10">
        <f>'[1]功能-战损相关'!N205</f>
        <v>0</v>
      </c>
      <c r="BT199" s="10">
        <f>'[1]功能-战损相关'!O205</f>
        <v>0</v>
      </c>
      <c r="BU199" s="10">
        <f>'[1]功能-战损相关'!P205</f>
        <v>0</v>
      </c>
      <c r="BV199" s="10">
        <f>'[1]功能-战损相关'!Q205</f>
        <v>0</v>
      </c>
      <c r="BX199" s="8">
        <v>195</v>
      </c>
      <c r="BY199" s="10">
        <f>求节点($BL$5:$BL$364,BM$5:BM$364,节奏总纲!R198)</f>
        <v>0.17499999999999999</v>
      </c>
      <c r="BZ199" s="10">
        <f>求节点($BL$5:$BL$364,BN$5:BN$364,节奏总纲!S198)</f>
        <v>0.17499999999999999</v>
      </c>
      <c r="CA199" s="10">
        <f>求节点($BL$5:$BL$364,BO$5:BO$364,节奏总纲!T198)</f>
        <v>0.17499999999999999</v>
      </c>
      <c r="CB199" s="10">
        <f>求节点($BL$5:$BL$364,BP$5:BP$364,节奏总纲!U198)</f>
        <v>0.17499999999999999</v>
      </c>
      <c r="CC199" s="10">
        <f>求节点($BL$5:$BL$364,BQ$5:BQ$364,节奏总纲!V198)</f>
        <v>0.17499999999999999</v>
      </c>
      <c r="CD199" s="10">
        <f>求节点($BL$5:$BL$364,BR$5:BR$364,节奏总纲!R198)</f>
        <v>0.125</v>
      </c>
      <c r="CE199" s="10">
        <f>求节点($BL$5:$BL$364,BS$5:BS$364,节奏总纲!S198)</f>
        <v>0.125</v>
      </c>
      <c r="CF199" s="10">
        <f>求节点($BL$5:$BL$364,BT$5:BT$364,节奏总纲!T198)</f>
        <v>0.125</v>
      </c>
      <c r="CG199" s="10">
        <f>求节点($BL$5:$BL$364,BU$5:BU$364,节奏总纲!U198)</f>
        <v>0.125</v>
      </c>
      <c r="CH199" s="10">
        <f>求节点($BL$5:$BL$364,BV$5:BV$364,节奏总纲!V198)</f>
        <v>0.125</v>
      </c>
    </row>
    <row r="200" spans="2:86" x14ac:dyDescent="0.2">
      <c r="B200" s="3">
        <v>196</v>
      </c>
      <c r="C200" s="3">
        <f>[1]服务器生态!W217</f>
        <v>107.62796276099998</v>
      </c>
      <c r="D200" s="3">
        <f>[1]服务器生态!X217</f>
        <v>106.12215682340447</v>
      </c>
      <c r="E200" s="3">
        <f>[1]服务器生态!Y217</f>
        <v>8.6627825115955197</v>
      </c>
      <c r="F200" s="3">
        <f>[1]服务器生态!Z217</f>
        <v>1.5411702240000003</v>
      </c>
      <c r="G200" s="3">
        <f>[1]服务器生态!AA217</f>
        <v>0.44592767999999988</v>
      </c>
      <c r="H200" s="3">
        <f>[1]服务器生态!AC217</f>
        <v>0.47962550249999997</v>
      </c>
      <c r="I200" s="3">
        <f>[1]服务器生态!AD217</f>
        <v>0.47291513735919999</v>
      </c>
      <c r="J200" s="3">
        <f>[1]服务器生态!AE217</f>
        <v>3.8604200140800002E-2</v>
      </c>
      <c r="K200" s="3">
        <f>[1]服务器生态!AF217</f>
        <v>6.8679600000000019E-3</v>
      </c>
      <c r="L200" s="3">
        <f>[1]服务器生态!AG217</f>
        <v>1.9871999999999997E-3</v>
      </c>
      <c r="M200" s="3">
        <f>[3]基础信息!M199</f>
        <v>100</v>
      </c>
      <c r="X200" s="3">
        <v>196</v>
      </c>
      <c r="Y200" s="3">
        <f>求节点(节奏总纲!D$4:D$163,R$5:R$164,$X200)*6</f>
        <v>40015.145403081704</v>
      </c>
      <c r="Z200" s="3">
        <f>求节点(节奏总纲!E$4:E$163,S$5:S$164,$X200)*6</f>
        <v>41170.478403354922</v>
      </c>
      <c r="AA200" s="3">
        <f>求节点(节奏总纲!F$4:F$163,T$5:T$164,$X200)*6</f>
        <v>42691.889886936129</v>
      </c>
      <c r="AB200" s="3">
        <f>求节点(节奏总纲!G$4:G$163,U$5:U$164,$X200)*6</f>
        <v>44879.320053808391</v>
      </c>
      <c r="AC200" s="3">
        <f>求节点(节奏总纲!H$4:H$163,V$5:V$164,$X200)*6</f>
        <v>48835.236020520926</v>
      </c>
      <c r="AG200" s="3">
        <v>196</v>
      </c>
      <c r="AH200" s="3">
        <v>1</v>
      </c>
      <c r="AI200" s="3">
        <f>[4]实力验证!$Z202</f>
        <v>1.6340324400811017</v>
      </c>
      <c r="AJ200" s="3">
        <f>[4]实力验证!$AE202</f>
        <v>2.8062833129747791</v>
      </c>
      <c r="AK200" s="3">
        <f>[4]实力验证!$AJ202</f>
        <v>8.1060897273121775</v>
      </c>
      <c r="AL200" s="3">
        <f>[4]实力验证!$AO202</f>
        <v>23.820043838001641</v>
      </c>
      <c r="AM200" s="3">
        <f t="shared" si="17"/>
        <v>240.14926726142491</v>
      </c>
      <c r="BL200" s="8">
        <v>196</v>
      </c>
      <c r="BM200" s="10">
        <f>'[1]功能-战损相关'!H206</f>
        <v>0</v>
      </c>
      <c r="BN200" s="10">
        <f>'[1]功能-战损相关'!I206</f>
        <v>0</v>
      </c>
      <c r="BO200" s="10">
        <f>'[1]功能-战损相关'!J206</f>
        <v>0</v>
      </c>
      <c r="BP200" s="10">
        <f>'[1]功能-战损相关'!K206</f>
        <v>0</v>
      </c>
      <c r="BQ200" s="10">
        <f>'[1]功能-战损相关'!L206</f>
        <v>0</v>
      </c>
      <c r="BR200" s="10">
        <f>'[1]功能-战损相关'!M206</f>
        <v>0</v>
      </c>
      <c r="BS200" s="10">
        <f>'[1]功能-战损相关'!N206</f>
        <v>0</v>
      </c>
      <c r="BT200" s="10">
        <f>'[1]功能-战损相关'!O206</f>
        <v>0</v>
      </c>
      <c r="BU200" s="10">
        <f>'[1]功能-战损相关'!P206</f>
        <v>0</v>
      </c>
      <c r="BV200" s="10">
        <f>'[1]功能-战损相关'!Q206</f>
        <v>0</v>
      </c>
      <c r="BX200" s="8">
        <v>196</v>
      </c>
      <c r="BY200" s="10">
        <f>求节点($BL$5:$BL$364,BM$5:BM$364,节奏总纲!R199)</f>
        <v>0.17499999999999999</v>
      </c>
      <c r="BZ200" s="10">
        <f>求节点($BL$5:$BL$364,BN$5:BN$364,节奏总纲!S199)</f>
        <v>0.17499999999999999</v>
      </c>
      <c r="CA200" s="10">
        <f>求节点($BL$5:$BL$364,BO$5:BO$364,节奏总纲!T199)</f>
        <v>0.17499999999999999</v>
      </c>
      <c r="CB200" s="10">
        <f>求节点($BL$5:$BL$364,BP$5:BP$364,节奏总纲!U199)</f>
        <v>0.17499999999999999</v>
      </c>
      <c r="CC200" s="10">
        <f>求节点($BL$5:$BL$364,BQ$5:BQ$364,节奏总纲!V199)</f>
        <v>0.17499999999999999</v>
      </c>
      <c r="CD200" s="10">
        <f>求节点($BL$5:$BL$364,BR$5:BR$364,节奏总纲!R199)</f>
        <v>0.125</v>
      </c>
      <c r="CE200" s="10">
        <f>求节点($BL$5:$BL$364,BS$5:BS$364,节奏总纲!S199)</f>
        <v>0.125</v>
      </c>
      <c r="CF200" s="10">
        <f>求节点($BL$5:$BL$364,BT$5:BT$364,节奏总纲!T199)</f>
        <v>0.125</v>
      </c>
      <c r="CG200" s="10">
        <f>求节点($BL$5:$BL$364,BU$5:BU$364,节奏总纲!U199)</f>
        <v>0.125</v>
      </c>
      <c r="CH200" s="10">
        <f>求节点($BL$5:$BL$364,BV$5:BV$364,节奏总纲!V199)</f>
        <v>0.125</v>
      </c>
    </row>
    <row r="201" spans="2:86" x14ac:dyDescent="0.2">
      <c r="B201" s="3">
        <v>197</v>
      </c>
      <c r="C201" s="3">
        <f>[1]服务器生态!W218</f>
        <v>106.93550344176559</v>
      </c>
      <c r="D201" s="3">
        <f>[1]服务器生态!X218</f>
        <v>105.4393855938421</v>
      </c>
      <c r="E201" s="3">
        <f>[1]服务器生态!Y218</f>
        <v>8.6070476976422388</v>
      </c>
      <c r="F201" s="3">
        <f>[1]服务器生态!Z218</f>
        <v>1.5312546067500001</v>
      </c>
      <c r="G201" s="3">
        <f>[1]服务器生态!AA218</f>
        <v>0.44305865999999983</v>
      </c>
      <c r="H201" s="3">
        <f>[1]服务器生态!AC218</f>
        <v>0.47962550249999997</v>
      </c>
      <c r="I201" s="3">
        <f>[1]服务器生态!AD218</f>
        <v>0.47291513735919999</v>
      </c>
      <c r="J201" s="3">
        <f>[1]服务器生态!AE218</f>
        <v>3.8604200140800002E-2</v>
      </c>
      <c r="K201" s="3">
        <f>[1]服务器生态!AF218</f>
        <v>6.8679600000000019E-3</v>
      </c>
      <c r="L201" s="3">
        <f>[1]服务器生态!AG218</f>
        <v>1.9871999999999997E-3</v>
      </c>
      <c r="M201" s="3">
        <f>[3]基础信息!M200</f>
        <v>100</v>
      </c>
      <c r="X201" s="3">
        <v>197</v>
      </c>
      <c r="Y201" s="3">
        <f>求节点(节奏总纲!D$4:D$163,R$5:R$164,$X201)*6</f>
        <v>40044.590716539722</v>
      </c>
      <c r="Z201" s="3">
        <f>求节点(节奏总纲!E$4:E$163,S$5:S$164,$X201)*6</f>
        <v>41198.826220187933</v>
      </c>
      <c r="AA201" s="3">
        <f>求节点(节奏总纲!F$4:F$163,T$5:T$164,$X201)*6</f>
        <v>42720.543748918157</v>
      </c>
      <c r="AB201" s="3">
        <f>求节点(节奏总纲!G$4:G$163,U$5:U$164,$X201)*6</f>
        <v>44909.538545116156</v>
      </c>
      <c r="AC201" s="3">
        <f>求节点(节奏总纲!H$4:H$163,V$5:V$164,$X201)*6</f>
        <v>48864.476664837508</v>
      </c>
      <c r="AG201" s="3">
        <v>197</v>
      </c>
      <c r="AH201" s="3">
        <v>1</v>
      </c>
      <c r="AI201" s="3">
        <f>[4]实力验证!$Z203</f>
        <v>1.6324707644486434</v>
      </c>
      <c r="AJ201" s="3">
        <f>[4]实力验证!$AE203</f>
        <v>2.8031809552393931</v>
      </c>
      <c r="AK201" s="3">
        <f>[4]实力验证!$AJ203</f>
        <v>8.0978378889281419</v>
      </c>
      <c r="AL201" s="3">
        <f>[4]实力验证!$AO203</f>
        <v>23.730112647545994</v>
      </c>
      <c r="AM201" s="3">
        <f t="shared" si="17"/>
        <v>239.86690015816262</v>
      </c>
      <c r="BL201" s="8">
        <v>197</v>
      </c>
      <c r="BM201" s="10">
        <f>'[1]功能-战损相关'!H207</f>
        <v>0</v>
      </c>
      <c r="BN201" s="10">
        <f>'[1]功能-战损相关'!I207</f>
        <v>0</v>
      </c>
      <c r="BO201" s="10">
        <f>'[1]功能-战损相关'!J207</f>
        <v>0</v>
      </c>
      <c r="BP201" s="10">
        <f>'[1]功能-战损相关'!K207</f>
        <v>0</v>
      </c>
      <c r="BQ201" s="10">
        <f>'[1]功能-战损相关'!L207</f>
        <v>0</v>
      </c>
      <c r="BR201" s="10">
        <f>'[1]功能-战损相关'!M207</f>
        <v>0</v>
      </c>
      <c r="BS201" s="10">
        <f>'[1]功能-战损相关'!N207</f>
        <v>0</v>
      </c>
      <c r="BT201" s="10">
        <f>'[1]功能-战损相关'!O207</f>
        <v>0</v>
      </c>
      <c r="BU201" s="10">
        <f>'[1]功能-战损相关'!P207</f>
        <v>0</v>
      </c>
      <c r="BV201" s="10">
        <f>'[1]功能-战损相关'!Q207</f>
        <v>0</v>
      </c>
      <c r="BX201" s="8">
        <v>197</v>
      </c>
      <c r="BY201" s="10">
        <f>求节点($BL$5:$BL$364,BM$5:BM$364,节奏总纲!R200)</f>
        <v>0.17499999999999999</v>
      </c>
      <c r="BZ201" s="10">
        <f>求节点($BL$5:$BL$364,BN$5:BN$364,节奏总纲!S200)</f>
        <v>0.17499999999999999</v>
      </c>
      <c r="CA201" s="10">
        <f>求节点($BL$5:$BL$364,BO$5:BO$364,节奏总纲!T200)</f>
        <v>0.17499999999999999</v>
      </c>
      <c r="CB201" s="10">
        <f>求节点($BL$5:$BL$364,BP$5:BP$364,节奏总纲!U200)</f>
        <v>0.17499999999999999</v>
      </c>
      <c r="CC201" s="10">
        <f>求节点($BL$5:$BL$364,BQ$5:BQ$364,节奏总纲!V200)</f>
        <v>0.17499999999999999</v>
      </c>
      <c r="CD201" s="10">
        <f>求节点($BL$5:$BL$364,BR$5:BR$364,节奏总纲!R200)</f>
        <v>0.125</v>
      </c>
      <c r="CE201" s="10">
        <f>求节点($BL$5:$BL$364,BS$5:BS$364,节奏总纲!S200)</f>
        <v>0.125</v>
      </c>
      <c r="CF201" s="10">
        <f>求节点($BL$5:$BL$364,BT$5:BT$364,节奏总纲!T200)</f>
        <v>0.125</v>
      </c>
      <c r="CG201" s="10">
        <f>求节点($BL$5:$BL$364,BU$5:BU$364,节奏总纲!U200)</f>
        <v>0.125</v>
      </c>
      <c r="CH201" s="10">
        <f>求节点($BL$5:$BL$364,BV$5:BV$364,节奏总纲!V200)</f>
        <v>0.125</v>
      </c>
    </row>
    <row r="202" spans="2:86" x14ac:dyDescent="0.2">
      <c r="B202" s="3">
        <v>198</v>
      </c>
      <c r="C202" s="3">
        <f>[1]服务器生态!W219</f>
        <v>106.24304412253122</v>
      </c>
      <c r="D202" s="3">
        <f>[1]服务器生态!X219</f>
        <v>104.75661436427977</v>
      </c>
      <c r="E202" s="3">
        <f>[1]服务器生态!Y219</f>
        <v>8.5513128836889596</v>
      </c>
      <c r="F202" s="3">
        <f>[1]服务器生态!Z219</f>
        <v>1.5213389895000002</v>
      </c>
      <c r="G202" s="3">
        <f>[1]服务器生态!AA219</f>
        <v>0.44018963999999988</v>
      </c>
      <c r="H202" s="3">
        <f>[1]服务器生态!AC219</f>
        <v>0.47962550249999997</v>
      </c>
      <c r="I202" s="3">
        <f>[1]服务器生态!AD219</f>
        <v>0.47291513735919999</v>
      </c>
      <c r="J202" s="3">
        <f>[1]服务器生态!AE219</f>
        <v>3.8604200140800002E-2</v>
      </c>
      <c r="K202" s="3">
        <f>[1]服务器生态!AF219</f>
        <v>6.8679600000000019E-3</v>
      </c>
      <c r="L202" s="3">
        <f>[1]服务器生态!AG219</f>
        <v>1.9871999999999997E-3</v>
      </c>
      <c r="M202" s="3">
        <f>[3]基础信息!M201</f>
        <v>100</v>
      </c>
      <c r="X202" s="3">
        <v>198</v>
      </c>
      <c r="Y202" s="3">
        <f>求节点(节奏总纲!D$4:D$163,R$5:R$164,$X202)*6</f>
        <v>40074.036029997733</v>
      </c>
      <c r="Z202" s="3">
        <f>求节点(节奏总纲!E$4:E$163,S$5:S$164,$X202)*6</f>
        <v>41227.174037020945</v>
      </c>
      <c r="AA202" s="3">
        <f>求节点(节奏总纲!F$4:F$163,T$5:T$164,$X202)*6</f>
        <v>42749.197610900177</v>
      </c>
      <c r="AB202" s="3">
        <f>求节点(节奏总纲!G$4:G$163,U$5:U$164,$X202)*6</f>
        <v>44939.757036423915</v>
      </c>
      <c r="AC202" s="3">
        <f>求节点(节奏总纲!H$4:H$163,V$5:V$164,$X202)*6</f>
        <v>48893.717309154097</v>
      </c>
      <c r="AG202" s="3">
        <v>198</v>
      </c>
      <c r="AH202" s="3">
        <v>1</v>
      </c>
      <c r="AI202" s="3">
        <f>[4]实力验证!$Z204</f>
        <v>1.6309368066484424</v>
      </c>
      <c r="AJ202" s="3">
        <f>[4]实力验证!$AE204</f>
        <v>2.8001336605590517</v>
      </c>
      <c r="AK202" s="3">
        <f>[4]实力验证!$AJ204</f>
        <v>8.0897325105818947</v>
      </c>
      <c r="AL202" s="3">
        <f>[4]实力验证!$AO204</f>
        <v>23.641777625718433</v>
      </c>
      <c r="AM202" s="3">
        <f t="shared" si="17"/>
        <v>239.589544725596</v>
      </c>
      <c r="BL202" s="8">
        <v>198</v>
      </c>
      <c r="BM202" s="10">
        <f>'[1]功能-战损相关'!H208</f>
        <v>0</v>
      </c>
      <c r="BN202" s="10">
        <f>'[1]功能-战损相关'!I208</f>
        <v>0</v>
      </c>
      <c r="BO202" s="10">
        <f>'[1]功能-战损相关'!J208</f>
        <v>0</v>
      </c>
      <c r="BP202" s="10">
        <f>'[1]功能-战损相关'!K208</f>
        <v>0</v>
      </c>
      <c r="BQ202" s="10">
        <f>'[1]功能-战损相关'!L208</f>
        <v>0</v>
      </c>
      <c r="BR202" s="10">
        <f>'[1]功能-战损相关'!M208</f>
        <v>0</v>
      </c>
      <c r="BS202" s="10">
        <f>'[1]功能-战损相关'!N208</f>
        <v>0</v>
      </c>
      <c r="BT202" s="10">
        <f>'[1]功能-战损相关'!O208</f>
        <v>0</v>
      </c>
      <c r="BU202" s="10">
        <f>'[1]功能-战损相关'!P208</f>
        <v>0</v>
      </c>
      <c r="BV202" s="10">
        <f>'[1]功能-战损相关'!Q208</f>
        <v>0</v>
      </c>
      <c r="BX202" s="8">
        <v>198</v>
      </c>
      <c r="BY202" s="10">
        <f>求节点($BL$5:$BL$364,BM$5:BM$364,节奏总纲!R201)</f>
        <v>0.17499999999999999</v>
      </c>
      <c r="BZ202" s="10">
        <f>求节点($BL$5:$BL$364,BN$5:BN$364,节奏总纲!S201)</f>
        <v>0.17499999999999999</v>
      </c>
      <c r="CA202" s="10">
        <f>求节点($BL$5:$BL$364,BO$5:BO$364,节奏总纲!T201)</f>
        <v>0.17499999999999999</v>
      </c>
      <c r="CB202" s="10">
        <f>求节点($BL$5:$BL$364,BP$5:BP$364,节奏总纲!U201)</f>
        <v>0.17499999999999999</v>
      </c>
      <c r="CC202" s="10">
        <f>求节点($BL$5:$BL$364,BQ$5:BQ$364,节奏总纲!V201)</f>
        <v>0.17499999999999999</v>
      </c>
      <c r="CD202" s="10">
        <f>求节点($BL$5:$BL$364,BR$5:BR$364,节奏总纲!R201)</f>
        <v>0.125</v>
      </c>
      <c r="CE202" s="10">
        <f>求节点($BL$5:$BL$364,BS$5:BS$364,节奏总纲!S201)</f>
        <v>0.125</v>
      </c>
      <c r="CF202" s="10">
        <f>求节点($BL$5:$BL$364,BT$5:BT$364,节奏总纲!T201)</f>
        <v>0.125</v>
      </c>
      <c r="CG202" s="10">
        <f>求节点($BL$5:$BL$364,BU$5:BU$364,节奏总纲!U201)</f>
        <v>0.125</v>
      </c>
      <c r="CH202" s="10">
        <f>求节点($BL$5:$BL$364,BV$5:BV$364,节奏总纲!V201)</f>
        <v>0.125</v>
      </c>
    </row>
    <row r="203" spans="2:86" x14ac:dyDescent="0.2">
      <c r="B203" s="3">
        <v>199</v>
      </c>
      <c r="C203" s="3">
        <f>[1]服务器生态!W220</f>
        <v>105.55058480329686</v>
      </c>
      <c r="D203" s="3">
        <f>[1]服务器生态!X220</f>
        <v>104.07384313471742</v>
      </c>
      <c r="E203" s="3">
        <f>[1]服务器生态!Y220</f>
        <v>8.4955780697356786</v>
      </c>
      <c r="F203" s="3">
        <f>[1]服务器生态!Z220</f>
        <v>1.5114233722500001</v>
      </c>
      <c r="G203" s="3">
        <f>[1]服务器生态!AA220</f>
        <v>0.43732061999999988</v>
      </c>
      <c r="H203" s="3">
        <f>[1]服务器生态!AC220</f>
        <v>0.47962550249999997</v>
      </c>
      <c r="I203" s="3">
        <f>[1]服务器生态!AD220</f>
        <v>0.47291513735919999</v>
      </c>
      <c r="J203" s="3">
        <f>[1]服务器生态!AE220</f>
        <v>3.8604200140800002E-2</v>
      </c>
      <c r="K203" s="3">
        <f>[1]服务器生态!AF220</f>
        <v>6.8679600000000019E-3</v>
      </c>
      <c r="L203" s="3">
        <f>[1]服务器生态!AG220</f>
        <v>1.9871999999999997E-3</v>
      </c>
      <c r="M203" s="3">
        <f>[3]基础信息!M202</f>
        <v>100</v>
      </c>
      <c r="X203" s="3">
        <v>199</v>
      </c>
      <c r="Y203" s="3">
        <f>求节点(节奏总纲!D$4:D$163,R$5:R$164,$X203)*6</f>
        <v>40103.481343455758</v>
      </c>
      <c r="Z203" s="3">
        <f>求节点(节奏总纲!E$4:E$163,S$5:S$164,$X203)*6</f>
        <v>41255.521853853956</v>
      </c>
      <c r="AA203" s="3">
        <f>求节点(节奏总纲!F$4:F$163,T$5:T$164,$X203)*6</f>
        <v>42777.851472882197</v>
      </c>
      <c r="AB203" s="3">
        <f>求节点(节奏总纲!G$4:G$163,U$5:U$164,$X203)*6</f>
        <v>44969.97552773168</v>
      </c>
      <c r="AC203" s="3">
        <f>求节点(节奏总纲!H$4:H$163,V$5:V$164,$X203)*6</f>
        <v>48922.957953470679</v>
      </c>
      <c r="AG203" s="3">
        <v>199</v>
      </c>
      <c r="AH203" s="3">
        <v>1</v>
      </c>
      <c r="AI203" s="3">
        <f>[4]实力验证!$Z205</f>
        <v>1.6294298352352017</v>
      </c>
      <c r="AJ203" s="3">
        <f>[4]实力验证!$AE205</f>
        <v>2.7971399758759428</v>
      </c>
      <c r="AK203" s="3">
        <f>[4]实力验证!$AJ205</f>
        <v>8.0817697273425519</v>
      </c>
      <c r="AL203" s="3">
        <f>[4]实力验证!$AO205</f>
        <v>23.554996651258275</v>
      </c>
      <c r="AM203" s="3">
        <f t="shared" si="17"/>
        <v>239.31706871085143</v>
      </c>
      <c r="BL203" s="8">
        <v>199</v>
      </c>
      <c r="BM203" s="10">
        <f>'[1]功能-战损相关'!H209</f>
        <v>0</v>
      </c>
      <c r="BN203" s="10">
        <f>'[1]功能-战损相关'!I209</f>
        <v>0</v>
      </c>
      <c r="BO203" s="10">
        <f>'[1]功能-战损相关'!J209</f>
        <v>0</v>
      </c>
      <c r="BP203" s="10">
        <f>'[1]功能-战损相关'!K209</f>
        <v>0</v>
      </c>
      <c r="BQ203" s="10">
        <f>'[1]功能-战损相关'!L209</f>
        <v>0</v>
      </c>
      <c r="BR203" s="10">
        <f>'[1]功能-战损相关'!M209</f>
        <v>0</v>
      </c>
      <c r="BS203" s="10">
        <f>'[1]功能-战损相关'!N209</f>
        <v>0</v>
      </c>
      <c r="BT203" s="10">
        <f>'[1]功能-战损相关'!O209</f>
        <v>0</v>
      </c>
      <c r="BU203" s="10">
        <f>'[1]功能-战损相关'!P209</f>
        <v>0</v>
      </c>
      <c r="BV203" s="10">
        <f>'[1]功能-战损相关'!Q209</f>
        <v>0</v>
      </c>
      <c r="BX203" s="8">
        <v>199</v>
      </c>
      <c r="BY203" s="10">
        <f>求节点($BL$5:$BL$364,BM$5:BM$364,节奏总纲!R202)</f>
        <v>0.17499999999999999</v>
      </c>
      <c r="BZ203" s="10">
        <f>求节点($BL$5:$BL$364,BN$5:BN$364,节奏总纲!S202)</f>
        <v>0.17499999999999999</v>
      </c>
      <c r="CA203" s="10">
        <f>求节点($BL$5:$BL$364,BO$5:BO$364,节奏总纲!T202)</f>
        <v>0.17499999999999999</v>
      </c>
      <c r="CB203" s="10">
        <f>求节点($BL$5:$BL$364,BP$5:BP$364,节奏总纲!U202)</f>
        <v>0.17499999999999999</v>
      </c>
      <c r="CC203" s="10">
        <f>求节点($BL$5:$BL$364,BQ$5:BQ$364,节奏总纲!V202)</f>
        <v>0.17499999999999999</v>
      </c>
      <c r="CD203" s="10">
        <f>求节点($BL$5:$BL$364,BR$5:BR$364,节奏总纲!R202)</f>
        <v>0.125</v>
      </c>
      <c r="CE203" s="10">
        <f>求节点($BL$5:$BL$364,BS$5:BS$364,节奏总纲!S202)</f>
        <v>0.125</v>
      </c>
      <c r="CF203" s="10">
        <f>求节点($BL$5:$BL$364,BT$5:BT$364,节奏总纲!T202)</f>
        <v>0.125</v>
      </c>
      <c r="CG203" s="10">
        <f>求节点($BL$5:$BL$364,BU$5:BU$364,节奏总纲!U202)</f>
        <v>0.125</v>
      </c>
      <c r="CH203" s="10">
        <f>求节点($BL$5:$BL$364,BV$5:BV$364,节奏总纲!V202)</f>
        <v>0.125</v>
      </c>
    </row>
    <row r="204" spans="2:86" x14ac:dyDescent="0.2">
      <c r="B204" s="3">
        <v>200</v>
      </c>
      <c r="C204" s="3">
        <f>[1]服务器生态!W221</f>
        <v>104.85812548406248</v>
      </c>
      <c r="D204" s="3">
        <f>[1]服务器生态!X221</f>
        <v>103.39107190515509</v>
      </c>
      <c r="E204" s="3">
        <f>[1]服务器生态!Y221</f>
        <v>8.4398432557823995</v>
      </c>
      <c r="F204" s="3">
        <f>[1]服务器生态!Z221</f>
        <v>1.5015077550000002</v>
      </c>
      <c r="G204" s="3">
        <f>[1]服务器生态!AA221</f>
        <v>0.43445159999999988</v>
      </c>
      <c r="H204" s="3">
        <f>[1]服务器生态!AC221</f>
        <v>0.47962550249999997</v>
      </c>
      <c r="I204" s="3">
        <f>[1]服务器生态!AD221</f>
        <v>0.47291513735919999</v>
      </c>
      <c r="J204" s="3">
        <f>[1]服务器生态!AE221</f>
        <v>3.8604200140800002E-2</v>
      </c>
      <c r="K204" s="3">
        <f>[1]服务器生态!AF221</f>
        <v>6.8679600000000019E-3</v>
      </c>
      <c r="L204" s="3">
        <f>[1]服务器生态!AG221</f>
        <v>1.9871999999999997E-3</v>
      </c>
      <c r="M204" s="3">
        <f>[3]基础信息!M203</f>
        <v>100</v>
      </c>
      <c r="X204" s="3">
        <v>200</v>
      </c>
      <c r="Y204" s="3">
        <f>求节点(节奏总纲!D$4:D$163,R$5:R$164,$X204)*6</f>
        <v>40132.926656913769</v>
      </c>
      <c r="Z204" s="3">
        <f>求节点(节奏总纲!E$4:E$163,S$5:S$164,$X204)*6</f>
        <v>41283.869670686967</v>
      </c>
      <c r="AA204" s="3">
        <f>求节点(节奏总纲!F$4:F$163,T$5:T$164,$X204)*6</f>
        <v>42806.505334864225</v>
      </c>
      <c r="AB204" s="3">
        <f>求节点(节奏总纲!G$4:G$163,U$5:U$164,$X204)*6</f>
        <v>44999.155316672324</v>
      </c>
      <c r="AC204" s="3">
        <f>求节点(节奏总纲!H$4:H$163,V$5:V$164,$X204)*6</f>
        <v>48952.198597787268</v>
      </c>
      <c r="AG204" s="3">
        <v>200</v>
      </c>
      <c r="AH204" s="3">
        <v>1</v>
      </c>
      <c r="AI204" s="3">
        <f>[4]实力验证!$Z206</f>
        <v>1.6279491442753384</v>
      </c>
      <c r="AJ204" s="3">
        <f>[4]实力验证!$AE206</f>
        <v>2.7941984988127344</v>
      </c>
      <c r="AK204" s="3">
        <f>[4]实力验证!$AJ206</f>
        <v>8.0788997856840776</v>
      </c>
      <c r="AL204" s="3">
        <f>[4]实力验证!$AO206</f>
        <v>23.469729072031356</v>
      </c>
      <c r="AM204" s="3">
        <f t="shared" si="17"/>
        <v>239.06635633040872</v>
      </c>
      <c r="BL204" s="8">
        <v>200</v>
      </c>
      <c r="BM204" s="10">
        <f>'[1]功能-战损相关'!H210</f>
        <v>0</v>
      </c>
      <c r="BN204" s="10">
        <f>'[1]功能-战损相关'!I210</f>
        <v>0</v>
      </c>
      <c r="BO204" s="10">
        <f>'[1]功能-战损相关'!J210</f>
        <v>0</v>
      </c>
      <c r="BP204" s="10">
        <f>'[1]功能-战损相关'!K210</f>
        <v>0</v>
      </c>
      <c r="BQ204" s="10">
        <f>'[1]功能-战损相关'!L210</f>
        <v>0</v>
      </c>
      <c r="BR204" s="10">
        <f>'[1]功能-战损相关'!M210</f>
        <v>0</v>
      </c>
      <c r="BS204" s="10">
        <f>'[1]功能-战损相关'!N210</f>
        <v>0</v>
      </c>
      <c r="BT204" s="10">
        <f>'[1]功能-战损相关'!O210</f>
        <v>0</v>
      </c>
      <c r="BU204" s="10">
        <f>'[1]功能-战损相关'!P210</f>
        <v>0</v>
      </c>
      <c r="BV204" s="10">
        <f>'[1]功能-战损相关'!Q210</f>
        <v>0</v>
      </c>
      <c r="BX204" s="8">
        <v>200</v>
      </c>
      <c r="BY204" s="10">
        <f>求节点($BL$5:$BL$364,BM$5:BM$364,节奏总纲!R203)</f>
        <v>0.17499999999999999</v>
      </c>
      <c r="BZ204" s="10">
        <f>求节点($BL$5:$BL$364,BN$5:BN$364,节奏总纲!S203)</f>
        <v>0.17499999999999999</v>
      </c>
      <c r="CA204" s="10">
        <f>求节点($BL$5:$BL$364,BO$5:BO$364,节奏总纲!T203)</f>
        <v>0.17499999999999999</v>
      </c>
      <c r="CB204" s="10">
        <f>求节点($BL$5:$BL$364,BP$5:BP$364,节奏总纲!U203)</f>
        <v>0.17499999999999999</v>
      </c>
      <c r="CC204" s="10">
        <f>求节点($BL$5:$BL$364,BQ$5:BQ$364,节奏总纲!V203)</f>
        <v>0.17499999999999999</v>
      </c>
      <c r="CD204" s="10">
        <f>求节点($BL$5:$BL$364,BR$5:BR$364,节奏总纲!R203)</f>
        <v>0.125</v>
      </c>
      <c r="CE204" s="10">
        <f>求节点($BL$5:$BL$364,BS$5:BS$364,节奏总纲!S203)</f>
        <v>0.125</v>
      </c>
      <c r="CF204" s="10">
        <f>求节点($BL$5:$BL$364,BT$5:BT$364,节奏总纲!T203)</f>
        <v>0.125</v>
      </c>
      <c r="CG204" s="10">
        <f>求节点($BL$5:$BL$364,BU$5:BU$364,节奏总纲!U203)</f>
        <v>0.125</v>
      </c>
      <c r="CH204" s="10">
        <f>求节点($BL$5:$BL$364,BV$5:BV$364,节奏总纲!V203)</f>
        <v>0.125</v>
      </c>
    </row>
    <row r="205" spans="2:86" x14ac:dyDescent="0.2">
      <c r="B205" s="3">
        <v>201</v>
      </c>
      <c r="C205" s="3">
        <f>[1]服务器生态!W222</f>
        <v>104.16566616482811</v>
      </c>
      <c r="D205" s="3">
        <f>[1]服务器生态!X222</f>
        <v>102.70830067559274</v>
      </c>
      <c r="E205" s="3">
        <f>[1]服务器生态!Y222</f>
        <v>8.3841084418291203</v>
      </c>
      <c r="F205" s="3">
        <f>[1]服务器生态!Z222</f>
        <v>1.4915921377500003</v>
      </c>
      <c r="G205" s="3">
        <f>[1]服务器生态!AA222</f>
        <v>0.43158257999999988</v>
      </c>
      <c r="H205" s="3">
        <f>[1]服务器生态!AC222</f>
        <v>0.47962550249999997</v>
      </c>
      <c r="I205" s="3">
        <f>[1]服务器生态!AD222</f>
        <v>0.47291513735919999</v>
      </c>
      <c r="J205" s="3">
        <f>[1]服务器生态!AE222</f>
        <v>3.8604200140800002E-2</v>
      </c>
      <c r="K205" s="3">
        <f>[1]服务器生态!AF222</f>
        <v>6.8679600000000019E-3</v>
      </c>
      <c r="L205" s="3">
        <f>[1]服务器生态!AG222</f>
        <v>1.9871999999999997E-3</v>
      </c>
      <c r="M205" s="3">
        <f>[3]基础信息!M204</f>
        <v>100</v>
      </c>
      <c r="X205" s="3">
        <v>201</v>
      </c>
      <c r="Y205" s="3">
        <f>求节点(节奏总纲!D$4:D$163,R$5:R$164,$X205)*6</f>
        <v>40162.371970371787</v>
      </c>
      <c r="Z205" s="3">
        <f>求节点(节奏总纲!E$4:E$163,S$5:S$164,$X205)*6</f>
        <v>41312.217487519978</v>
      </c>
      <c r="AA205" s="3">
        <f>求节点(节奏总纲!F$4:F$163,T$5:T$164,$X205)*6</f>
        <v>42835.159196846245</v>
      </c>
      <c r="AB205" s="3">
        <f>求节点(节奏总纲!G$4:G$163,U$5:U$164,$X205)*6</f>
        <v>45027.658427964649</v>
      </c>
      <c r="AC205" s="3">
        <f>求节点(节奏总纲!H$4:H$163,V$5:V$164,$X205)*6</f>
        <v>48981.43924210385</v>
      </c>
      <c r="AG205" s="3">
        <v>201</v>
      </c>
      <c r="AH205" s="3">
        <v>1</v>
      </c>
      <c r="AI205" s="3">
        <f>[4]实力验证!$Z207</f>
        <v>1.6264940522443412</v>
      </c>
      <c r="AJ205" s="3">
        <f>[4]实力验证!$AE207</f>
        <v>2.7913078754821026</v>
      </c>
      <c r="AK205" s="3">
        <f>[4]实力验证!$AJ207</f>
        <v>8.0792789026412155</v>
      </c>
      <c r="AL205" s="3">
        <f>[4]实力验证!$AO207</f>
        <v>23.385935641532519</v>
      </c>
      <c r="AM205" s="3">
        <f t="shared" si="17"/>
        <v>238.83096521004279</v>
      </c>
      <c r="BL205" s="8">
        <v>201</v>
      </c>
      <c r="BM205" s="10">
        <f>'[1]功能-战损相关'!H211</f>
        <v>0</v>
      </c>
      <c r="BN205" s="10">
        <f>'[1]功能-战损相关'!I211</f>
        <v>0</v>
      </c>
      <c r="BO205" s="10">
        <f>'[1]功能-战损相关'!J211</f>
        <v>0</v>
      </c>
      <c r="BP205" s="10">
        <f>'[1]功能-战损相关'!K211</f>
        <v>0</v>
      </c>
      <c r="BQ205" s="10">
        <f>'[1]功能-战损相关'!L211</f>
        <v>0</v>
      </c>
      <c r="BR205" s="10">
        <f>'[1]功能-战损相关'!M211</f>
        <v>0</v>
      </c>
      <c r="BS205" s="10">
        <f>'[1]功能-战损相关'!N211</f>
        <v>0</v>
      </c>
      <c r="BT205" s="10">
        <f>'[1]功能-战损相关'!O211</f>
        <v>0</v>
      </c>
      <c r="BU205" s="10">
        <f>'[1]功能-战损相关'!P211</f>
        <v>0</v>
      </c>
      <c r="BV205" s="10">
        <f>'[1]功能-战损相关'!Q211</f>
        <v>0</v>
      </c>
      <c r="BX205" s="8">
        <v>201</v>
      </c>
      <c r="BY205" s="10">
        <f>求节点($BL$5:$BL$364,BM$5:BM$364,节奏总纲!R204)</f>
        <v>0.17499999999999999</v>
      </c>
      <c r="BZ205" s="10">
        <f>求节点($BL$5:$BL$364,BN$5:BN$364,节奏总纲!S204)</f>
        <v>0.17499999999999999</v>
      </c>
      <c r="CA205" s="10">
        <f>求节点($BL$5:$BL$364,BO$5:BO$364,节奏总纲!T204)</f>
        <v>0.17499999999999999</v>
      </c>
      <c r="CB205" s="10">
        <f>求节点($BL$5:$BL$364,BP$5:BP$364,节奏总纲!U204)</f>
        <v>0.17499999999999999</v>
      </c>
      <c r="CC205" s="10">
        <f>求节点($BL$5:$BL$364,BQ$5:BQ$364,节奏总纲!V204)</f>
        <v>0.17499999999999999</v>
      </c>
      <c r="CD205" s="10">
        <f>求节点($BL$5:$BL$364,BR$5:BR$364,节奏总纲!R204)</f>
        <v>0.125</v>
      </c>
      <c r="CE205" s="10">
        <f>求节点($BL$5:$BL$364,BS$5:BS$364,节奏总纲!S204)</f>
        <v>0.125</v>
      </c>
      <c r="CF205" s="10">
        <f>求节点($BL$5:$BL$364,BT$5:BT$364,节奏总纲!T204)</f>
        <v>0.125</v>
      </c>
      <c r="CG205" s="10">
        <f>求节点($BL$5:$BL$364,BU$5:BU$364,节奏总纲!U204)</f>
        <v>0.125</v>
      </c>
      <c r="CH205" s="10">
        <f>求节点($BL$5:$BL$364,BV$5:BV$364,节奏总纲!V204)</f>
        <v>0.125</v>
      </c>
    </row>
    <row r="206" spans="2:86" x14ac:dyDescent="0.2">
      <c r="B206" s="3">
        <v>202</v>
      </c>
      <c r="C206" s="3">
        <f>[1]服务器生态!W223</f>
        <v>103.47320684559372</v>
      </c>
      <c r="D206" s="3">
        <f>[1]服务器生态!X223</f>
        <v>102.02552944603039</v>
      </c>
      <c r="E206" s="3">
        <f>[1]服务器生态!Y223</f>
        <v>8.3283736278758393</v>
      </c>
      <c r="F206" s="3">
        <f>[1]服务器生态!Z223</f>
        <v>1.4816765205000002</v>
      </c>
      <c r="G206" s="3">
        <f>[1]服务器生态!AA223</f>
        <v>0.42871355999999983</v>
      </c>
      <c r="H206" s="3">
        <f>[1]服务器生态!AC223</f>
        <v>0.47962550249999997</v>
      </c>
      <c r="I206" s="3">
        <f>[1]服务器生态!AD223</f>
        <v>0.47291513735919999</v>
      </c>
      <c r="J206" s="3">
        <f>[1]服务器生态!AE223</f>
        <v>3.8604200140800002E-2</v>
      </c>
      <c r="K206" s="3">
        <f>[1]服务器生态!AF223</f>
        <v>6.8679600000000019E-3</v>
      </c>
      <c r="L206" s="3">
        <f>[1]服务器生态!AG223</f>
        <v>1.9871999999999997E-3</v>
      </c>
      <c r="M206" s="3">
        <f>[3]基础信息!M205</f>
        <v>100</v>
      </c>
      <c r="X206" s="3">
        <v>202</v>
      </c>
      <c r="Y206" s="3">
        <f>求节点(节奏总纲!D$4:D$163,R$5:R$164,$X206)*6</f>
        <v>40191.817283829798</v>
      </c>
      <c r="Z206" s="3">
        <f>求节点(节奏总纲!E$4:E$163,S$5:S$164,$X206)*6</f>
        <v>41340.565304352989</v>
      </c>
      <c r="AA206" s="3">
        <f>求节点(节奏总纲!F$4:F$163,T$5:T$164,$X206)*6</f>
        <v>42863.813058828266</v>
      </c>
      <c r="AB206" s="3">
        <f>求节点(节奏总纲!G$4:G$163,U$5:U$164,$X206)*6</f>
        <v>45056.161539256966</v>
      </c>
      <c r="AC206" s="3">
        <f>求节点(节奏总纲!H$4:H$163,V$5:V$164,$X206)*6</f>
        <v>49010.679886420432</v>
      </c>
      <c r="AG206" s="3">
        <v>202</v>
      </c>
      <c r="AH206" s="3">
        <v>1</v>
      </c>
      <c r="AI206" s="3">
        <f>[4]实力验证!$Z208</f>
        <v>1.6250639009808161</v>
      </c>
      <c r="AJ206" s="3">
        <f>[4]实力验证!$AE208</f>
        <v>2.7884667984088911</v>
      </c>
      <c r="AK206" s="3">
        <f>[4]实力验证!$AJ208</f>
        <v>8.079651521406026</v>
      </c>
      <c r="AL206" s="3">
        <f>[4]实力验证!$AO208</f>
        <v>23.303578458653249</v>
      </c>
      <c r="AM206" s="3">
        <f t="shared" si="17"/>
        <v>238.59960877275742</v>
      </c>
      <c r="BL206" s="8">
        <v>202</v>
      </c>
      <c r="BM206" s="10">
        <f>'[1]功能-战损相关'!H212</f>
        <v>0</v>
      </c>
      <c r="BN206" s="10">
        <f>'[1]功能-战损相关'!I212</f>
        <v>0</v>
      </c>
      <c r="BO206" s="10">
        <f>'[1]功能-战损相关'!J212</f>
        <v>0</v>
      </c>
      <c r="BP206" s="10">
        <f>'[1]功能-战损相关'!K212</f>
        <v>0</v>
      </c>
      <c r="BQ206" s="10">
        <f>'[1]功能-战损相关'!L212</f>
        <v>0</v>
      </c>
      <c r="BR206" s="10">
        <f>'[1]功能-战损相关'!M212</f>
        <v>0</v>
      </c>
      <c r="BS206" s="10">
        <f>'[1]功能-战损相关'!N212</f>
        <v>0</v>
      </c>
      <c r="BT206" s="10">
        <f>'[1]功能-战损相关'!O212</f>
        <v>0</v>
      </c>
      <c r="BU206" s="10">
        <f>'[1]功能-战损相关'!P212</f>
        <v>0</v>
      </c>
      <c r="BV206" s="10">
        <f>'[1]功能-战损相关'!Q212</f>
        <v>0</v>
      </c>
      <c r="BX206" s="8">
        <v>202</v>
      </c>
      <c r="BY206" s="10">
        <f>求节点($BL$5:$BL$364,BM$5:BM$364,节奏总纲!R205)</f>
        <v>0.17499999999999999</v>
      </c>
      <c r="BZ206" s="10">
        <f>求节点($BL$5:$BL$364,BN$5:BN$364,节奏总纲!S205)</f>
        <v>0.17499999999999999</v>
      </c>
      <c r="CA206" s="10">
        <f>求节点($BL$5:$BL$364,BO$5:BO$364,节奏总纲!T205)</f>
        <v>0.17499999999999999</v>
      </c>
      <c r="CB206" s="10">
        <f>求节点($BL$5:$BL$364,BP$5:BP$364,节奏总纲!U205)</f>
        <v>0.17499999999999999</v>
      </c>
      <c r="CC206" s="10">
        <f>求节点($BL$5:$BL$364,BQ$5:BQ$364,节奏总纲!V205)</f>
        <v>0.17499999999999999</v>
      </c>
      <c r="CD206" s="10">
        <f>求节点($BL$5:$BL$364,BR$5:BR$364,节奏总纲!R205)</f>
        <v>0.125</v>
      </c>
      <c r="CE206" s="10">
        <f>求节点($BL$5:$BL$364,BS$5:BS$364,节奏总纲!S205)</f>
        <v>0.125</v>
      </c>
      <c r="CF206" s="10">
        <f>求节点($BL$5:$BL$364,BT$5:BT$364,节奏总纲!T205)</f>
        <v>0.125</v>
      </c>
      <c r="CG206" s="10">
        <f>求节点($BL$5:$BL$364,BU$5:BU$364,节奏总纲!U205)</f>
        <v>0.125</v>
      </c>
      <c r="CH206" s="10">
        <f>求节点($BL$5:$BL$364,BV$5:BV$364,节奏总纲!V205)</f>
        <v>0.125</v>
      </c>
    </row>
    <row r="207" spans="2:86" x14ac:dyDescent="0.2">
      <c r="B207" s="3">
        <v>203</v>
      </c>
      <c r="C207" s="3">
        <f>[1]服务器生态!W224</f>
        <v>102.78074752635935</v>
      </c>
      <c r="D207" s="3">
        <f>[1]服务器生态!X224</f>
        <v>101.34275821646804</v>
      </c>
      <c r="E207" s="3">
        <f>[1]服务器生态!Y224</f>
        <v>8.2726388139225584</v>
      </c>
      <c r="F207" s="3">
        <f>[1]服务器生态!Z224</f>
        <v>1.4717609032500001</v>
      </c>
      <c r="G207" s="3">
        <f>[1]服务器生态!AA224</f>
        <v>0.42584453999999988</v>
      </c>
      <c r="H207" s="3">
        <f>[1]服务器生态!AC224</f>
        <v>0.47962550249999997</v>
      </c>
      <c r="I207" s="3">
        <f>[1]服务器生态!AD224</f>
        <v>0.47291513735919999</v>
      </c>
      <c r="J207" s="3">
        <f>[1]服务器生态!AE224</f>
        <v>3.8604200140800002E-2</v>
      </c>
      <c r="K207" s="3">
        <f>[1]服务器生态!AF224</f>
        <v>6.8679600000000019E-3</v>
      </c>
      <c r="L207" s="3">
        <f>[1]服务器生态!AG224</f>
        <v>1.9871999999999997E-3</v>
      </c>
      <c r="M207" s="3">
        <f>[3]基础信息!M206</f>
        <v>100</v>
      </c>
      <c r="X207" s="3">
        <v>203</v>
      </c>
      <c r="Y207" s="3">
        <f>求节点(节奏总纲!D$4:D$163,R$5:R$164,$X207)*6</f>
        <v>40221.262597287816</v>
      </c>
      <c r="Z207" s="3">
        <f>求节点(节奏总纲!E$4:E$163,S$5:S$164,$X207)*6</f>
        <v>41368.913121186</v>
      </c>
      <c r="AA207" s="3">
        <f>求节点(节奏总纲!F$4:F$163,T$5:T$164,$X207)*6</f>
        <v>42892.466920810286</v>
      </c>
      <c r="AB207" s="3">
        <f>求节点(节奏总纲!G$4:G$163,U$5:U$164,$X207)*6</f>
        <v>45084.664650549283</v>
      </c>
      <c r="AC207" s="3">
        <f>求节点(节奏总纲!H$4:H$163,V$5:V$164,$X207)*6</f>
        <v>49039.920530737014</v>
      </c>
      <c r="AG207" s="3">
        <v>203</v>
      </c>
      <c r="AH207" s="3">
        <v>1</v>
      </c>
      <c r="AI207" s="3">
        <f>[4]实力验证!$Z209</f>
        <v>1.6236580546938668</v>
      </c>
      <c r="AJ207" s="3">
        <f>[4]实力验证!$AE209</f>
        <v>2.7856740045582149</v>
      </c>
      <c r="AK207" s="3">
        <f>[4]实力验证!$AJ209</f>
        <v>8.0800178076306484</v>
      </c>
      <c r="AL207" s="3">
        <f>[4]实力验证!$AO209</f>
        <v>23.22262091052017</v>
      </c>
      <c r="AM207" s="3">
        <f t="shared" si="17"/>
        <v>238.37218416627366</v>
      </c>
      <c r="BL207" s="8">
        <v>203</v>
      </c>
      <c r="BM207" s="10">
        <f>'[1]功能-战损相关'!H213</f>
        <v>0</v>
      </c>
      <c r="BN207" s="10">
        <f>'[1]功能-战损相关'!I213</f>
        <v>0</v>
      </c>
      <c r="BO207" s="10">
        <f>'[1]功能-战损相关'!J213</f>
        <v>0</v>
      </c>
      <c r="BP207" s="10">
        <f>'[1]功能-战损相关'!K213</f>
        <v>0</v>
      </c>
      <c r="BQ207" s="10">
        <f>'[1]功能-战损相关'!L213</f>
        <v>0</v>
      </c>
      <c r="BR207" s="10">
        <f>'[1]功能-战损相关'!M213</f>
        <v>0</v>
      </c>
      <c r="BS207" s="10">
        <f>'[1]功能-战损相关'!N213</f>
        <v>0</v>
      </c>
      <c r="BT207" s="10">
        <f>'[1]功能-战损相关'!O213</f>
        <v>0</v>
      </c>
      <c r="BU207" s="10">
        <f>'[1]功能-战损相关'!P213</f>
        <v>0</v>
      </c>
      <c r="BV207" s="10">
        <f>'[1]功能-战损相关'!Q213</f>
        <v>0</v>
      </c>
      <c r="BX207" s="8">
        <v>203</v>
      </c>
      <c r="BY207" s="10">
        <f>求节点($BL$5:$BL$364,BM$5:BM$364,节奏总纲!R206)</f>
        <v>0.17499999999999999</v>
      </c>
      <c r="BZ207" s="10">
        <f>求节点($BL$5:$BL$364,BN$5:BN$364,节奏总纲!S206)</f>
        <v>0.17499999999999999</v>
      </c>
      <c r="CA207" s="10">
        <f>求节点($BL$5:$BL$364,BO$5:BO$364,节奏总纲!T206)</f>
        <v>0.17499999999999999</v>
      </c>
      <c r="CB207" s="10">
        <f>求节点($BL$5:$BL$364,BP$5:BP$364,节奏总纲!U206)</f>
        <v>0.17499999999999999</v>
      </c>
      <c r="CC207" s="10">
        <f>求节点($BL$5:$BL$364,BQ$5:BQ$364,节奏总纲!V206)</f>
        <v>0.17499999999999999</v>
      </c>
      <c r="CD207" s="10">
        <f>求节点($BL$5:$BL$364,BR$5:BR$364,节奏总纲!R206)</f>
        <v>0.125</v>
      </c>
      <c r="CE207" s="10">
        <f>求节点($BL$5:$BL$364,BS$5:BS$364,节奏总纲!S206)</f>
        <v>0.125</v>
      </c>
      <c r="CF207" s="10">
        <f>求节点($BL$5:$BL$364,BT$5:BT$364,节奏总纲!T206)</f>
        <v>0.125</v>
      </c>
      <c r="CG207" s="10">
        <f>求节点($BL$5:$BL$364,BU$5:BU$364,节奏总纲!U206)</f>
        <v>0.125</v>
      </c>
      <c r="CH207" s="10">
        <f>求节点($BL$5:$BL$364,BV$5:BV$364,节奏总纲!V206)</f>
        <v>0.125</v>
      </c>
    </row>
    <row r="208" spans="2:86" x14ac:dyDescent="0.2">
      <c r="B208" s="3">
        <v>204</v>
      </c>
      <c r="C208" s="3">
        <f>[1]服务器生态!W225</f>
        <v>102.08828820712499</v>
      </c>
      <c r="D208" s="3">
        <f>[1]服务器生态!X225</f>
        <v>100.65998698690572</v>
      </c>
      <c r="E208" s="3">
        <f>[1]服务器生态!Y225</f>
        <v>8.216903999969281</v>
      </c>
      <c r="F208" s="3">
        <f>[1]服务器生态!Z225</f>
        <v>1.4618452860000004</v>
      </c>
      <c r="G208" s="3">
        <f>[1]服务器生态!AA225</f>
        <v>0.42297551999999994</v>
      </c>
      <c r="H208" s="3">
        <f>[1]服务器生态!AC225</f>
        <v>0.47962550249999997</v>
      </c>
      <c r="I208" s="3">
        <f>[1]服务器生态!AD225</f>
        <v>0.47291513735919999</v>
      </c>
      <c r="J208" s="3">
        <f>[1]服务器生态!AE225</f>
        <v>3.8604200140800002E-2</v>
      </c>
      <c r="K208" s="3">
        <f>[1]服务器生态!AF225</f>
        <v>6.8679600000000019E-3</v>
      </c>
      <c r="L208" s="3">
        <f>[1]服务器生态!AG225</f>
        <v>1.9871999999999997E-3</v>
      </c>
      <c r="M208" s="3">
        <f>[3]基础信息!M207</f>
        <v>100</v>
      </c>
      <c r="X208" s="3">
        <v>204</v>
      </c>
      <c r="Y208" s="3">
        <f>求节点(节奏总纲!D$4:D$163,R$5:R$164,$X208)*6</f>
        <v>40250.707910745834</v>
      </c>
      <c r="Z208" s="3">
        <f>求节点(节奏总纲!E$4:E$163,S$5:S$164,$X208)*6</f>
        <v>41397.260938019012</v>
      </c>
      <c r="AA208" s="3">
        <f>求节点(节奏总纲!F$4:F$163,T$5:T$164,$X208)*6</f>
        <v>42921.120782792306</v>
      </c>
      <c r="AB208" s="3">
        <f>求节点(节奏总纲!G$4:G$163,U$5:U$164,$X208)*6</f>
        <v>45113.1677618416</v>
      </c>
      <c r="AC208" s="3">
        <f>求节点(节奏总纲!H$4:H$163,V$5:V$164,$X208)*6</f>
        <v>49069.161175053596</v>
      </c>
      <c r="AG208" s="3">
        <v>204</v>
      </c>
      <c r="AH208" s="3">
        <v>1</v>
      </c>
      <c r="AI208" s="3">
        <f>[4]实力验证!$Z210</f>
        <v>1.6222758990206532</v>
      </c>
      <c r="AJ208" s="3">
        <f>[4]实力验证!$AE210</f>
        <v>2.7829282734632415</v>
      </c>
      <c r="AK208" s="3">
        <f>[4]实力验证!$AJ210</f>
        <v>8.080377921384251</v>
      </c>
      <c r="AL208" s="3">
        <f>[4]实力验证!$AO210</f>
        <v>23.143027618223314</v>
      </c>
      <c r="AM208" s="3">
        <f t="shared" si="17"/>
        <v>238.14859200474223</v>
      </c>
      <c r="BL208" s="8">
        <v>204</v>
      </c>
      <c r="BM208" s="10">
        <f>'[1]功能-战损相关'!H214</f>
        <v>0</v>
      </c>
      <c r="BN208" s="10">
        <f>'[1]功能-战损相关'!I214</f>
        <v>0</v>
      </c>
      <c r="BO208" s="10">
        <f>'[1]功能-战损相关'!J214</f>
        <v>0</v>
      </c>
      <c r="BP208" s="10">
        <f>'[1]功能-战损相关'!K214</f>
        <v>0</v>
      </c>
      <c r="BQ208" s="10">
        <f>'[1]功能-战损相关'!L214</f>
        <v>0</v>
      </c>
      <c r="BR208" s="10">
        <f>'[1]功能-战损相关'!M214</f>
        <v>0</v>
      </c>
      <c r="BS208" s="10">
        <f>'[1]功能-战损相关'!N214</f>
        <v>0</v>
      </c>
      <c r="BT208" s="10">
        <f>'[1]功能-战损相关'!O214</f>
        <v>0</v>
      </c>
      <c r="BU208" s="10">
        <f>'[1]功能-战损相关'!P214</f>
        <v>0</v>
      </c>
      <c r="BV208" s="10">
        <f>'[1]功能-战损相关'!Q214</f>
        <v>0</v>
      </c>
      <c r="BX208" s="8">
        <v>204</v>
      </c>
      <c r="BY208" s="10">
        <f>求节点($BL$5:$BL$364,BM$5:BM$364,节奏总纲!R207)</f>
        <v>0.17499999999999999</v>
      </c>
      <c r="BZ208" s="10">
        <f>求节点($BL$5:$BL$364,BN$5:BN$364,节奏总纲!S207)</f>
        <v>0.17499999999999999</v>
      </c>
      <c r="CA208" s="10">
        <f>求节点($BL$5:$BL$364,BO$5:BO$364,节奏总纲!T207)</f>
        <v>0.17499999999999999</v>
      </c>
      <c r="CB208" s="10">
        <f>求节点($BL$5:$BL$364,BP$5:BP$364,节奏总纲!U207)</f>
        <v>0.17499999999999999</v>
      </c>
      <c r="CC208" s="10">
        <f>求节点($BL$5:$BL$364,BQ$5:BQ$364,节奏总纲!V207)</f>
        <v>0.17499999999999999</v>
      </c>
      <c r="CD208" s="10">
        <f>求节点($BL$5:$BL$364,BR$5:BR$364,节奏总纲!R207)</f>
        <v>0.125</v>
      </c>
      <c r="CE208" s="10">
        <f>求节点($BL$5:$BL$364,BS$5:BS$364,节奏总纲!S207)</f>
        <v>0.125</v>
      </c>
      <c r="CF208" s="10">
        <f>求节点($BL$5:$BL$364,BT$5:BT$364,节奏总纲!T207)</f>
        <v>0.125</v>
      </c>
      <c r="CG208" s="10">
        <f>求节点($BL$5:$BL$364,BU$5:BU$364,节奏总纲!U207)</f>
        <v>0.125</v>
      </c>
      <c r="CH208" s="10">
        <f>求节点($BL$5:$BL$364,BV$5:BV$364,节奏总纲!V207)</f>
        <v>0.125</v>
      </c>
    </row>
    <row r="209" spans="2:86" x14ac:dyDescent="0.2">
      <c r="B209" s="3">
        <v>205</v>
      </c>
      <c r="C209" s="3">
        <f>[1]服务器生态!W226</f>
        <v>101.3958288878906</v>
      </c>
      <c r="D209" s="3">
        <f>[1]服务器生态!X226</f>
        <v>99.977215757343359</v>
      </c>
      <c r="E209" s="3">
        <f>[1]服务器生态!Y226</f>
        <v>8.1611691860160001</v>
      </c>
      <c r="F209" s="3">
        <f>[1]服务器生态!Z226</f>
        <v>1.4519296687500003</v>
      </c>
      <c r="G209" s="3">
        <f>[1]服务器生态!AA226</f>
        <v>0.42010649999999988</v>
      </c>
      <c r="H209" s="3">
        <f>[1]服务器生态!AC226</f>
        <v>0.47962550249999997</v>
      </c>
      <c r="I209" s="3">
        <f>[1]服务器生态!AD226</f>
        <v>0.47291513735919999</v>
      </c>
      <c r="J209" s="3">
        <f>[1]服务器生态!AE226</f>
        <v>3.8604200140800002E-2</v>
      </c>
      <c r="K209" s="3">
        <f>[1]服务器生态!AF226</f>
        <v>6.8679600000000019E-3</v>
      </c>
      <c r="L209" s="3">
        <f>[1]服务器生态!AG226</f>
        <v>1.9871999999999997E-3</v>
      </c>
      <c r="M209" s="3">
        <f>[3]基础信息!M208</f>
        <v>100</v>
      </c>
      <c r="X209" s="3">
        <v>205</v>
      </c>
      <c r="Y209" s="3">
        <f>求节点(节奏总纲!D$4:D$163,R$5:R$164,$X209)*6</f>
        <v>40280.153224203845</v>
      </c>
      <c r="Z209" s="3">
        <f>求节点(节奏总纲!E$4:E$163,S$5:S$164,$X209)*6</f>
        <v>41425.608754852023</v>
      </c>
      <c r="AA209" s="3">
        <f>求节点(节奏总纲!F$4:F$163,T$5:T$164,$X209)*6</f>
        <v>42949.774644774327</v>
      </c>
      <c r="AB209" s="3">
        <f>求节点(节奏总纲!G$4:G$163,U$5:U$164,$X209)*6</f>
        <v>45141.670873133917</v>
      </c>
      <c r="AC209" s="3">
        <f>求节点(节奏总纲!H$4:H$163,V$5:V$164,$X209)*6</f>
        <v>49098.401819370192</v>
      </c>
      <c r="AG209" s="3">
        <v>205</v>
      </c>
      <c r="AH209" s="3">
        <v>1</v>
      </c>
      <c r="AI209" s="3">
        <f>[4]实力验证!$Z211</f>
        <v>1.6209168401311966</v>
      </c>
      <c r="AJ209" s="3">
        <f>[4]实力验证!$AE211</f>
        <v>2.7802284254468423</v>
      </c>
      <c r="AK209" s="3">
        <f>[4]实力验证!$AJ211</f>
        <v>8.080732017386266</v>
      </c>
      <c r="AL209" s="3">
        <f>[4]实力验证!$AO211</f>
        <v>23.064764385265153</v>
      </c>
      <c r="AM209" s="3">
        <f t="shared" si="17"/>
        <v>237.92873622392733</v>
      </c>
      <c r="BL209" s="8">
        <v>205</v>
      </c>
      <c r="BM209" s="10">
        <f>'[1]功能-战损相关'!H215</f>
        <v>0</v>
      </c>
      <c r="BN209" s="10">
        <f>'[1]功能-战损相关'!I215</f>
        <v>0</v>
      </c>
      <c r="BO209" s="10">
        <f>'[1]功能-战损相关'!J215</f>
        <v>0</v>
      </c>
      <c r="BP209" s="10">
        <f>'[1]功能-战损相关'!K215</f>
        <v>0</v>
      </c>
      <c r="BQ209" s="10">
        <f>'[1]功能-战损相关'!L215</f>
        <v>0</v>
      </c>
      <c r="BR209" s="10">
        <f>'[1]功能-战损相关'!M215</f>
        <v>0</v>
      </c>
      <c r="BS209" s="10">
        <f>'[1]功能-战损相关'!N215</f>
        <v>0</v>
      </c>
      <c r="BT209" s="10">
        <f>'[1]功能-战损相关'!O215</f>
        <v>0</v>
      </c>
      <c r="BU209" s="10">
        <f>'[1]功能-战损相关'!P215</f>
        <v>0</v>
      </c>
      <c r="BV209" s="10">
        <f>'[1]功能-战损相关'!Q215</f>
        <v>0</v>
      </c>
      <c r="BX209" s="8">
        <v>205</v>
      </c>
      <c r="BY209" s="10">
        <f>求节点($BL$5:$BL$364,BM$5:BM$364,节奏总纲!R208)</f>
        <v>0.17499999999999999</v>
      </c>
      <c r="BZ209" s="10">
        <f>求节点($BL$5:$BL$364,BN$5:BN$364,节奏总纲!S208)</f>
        <v>0.17499999999999999</v>
      </c>
      <c r="CA209" s="10">
        <f>求节点($BL$5:$BL$364,BO$5:BO$364,节奏总纲!T208)</f>
        <v>0.17499999999999999</v>
      </c>
      <c r="CB209" s="10">
        <f>求节点($BL$5:$BL$364,BP$5:BP$364,节奏总纲!U208)</f>
        <v>0.17499999999999999</v>
      </c>
      <c r="CC209" s="10">
        <f>求节点($BL$5:$BL$364,BQ$5:BQ$364,节奏总纲!V208)</f>
        <v>0.17499999999999999</v>
      </c>
      <c r="CD209" s="10">
        <f>求节点($BL$5:$BL$364,BR$5:BR$364,节奏总纲!R208)</f>
        <v>0.125</v>
      </c>
      <c r="CE209" s="10">
        <f>求节点($BL$5:$BL$364,BS$5:BS$364,节奏总纲!S208)</f>
        <v>0.125</v>
      </c>
      <c r="CF209" s="10">
        <f>求节点($BL$5:$BL$364,BT$5:BT$364,节奏总纲!T208)</f>
        <v>0.125</v>
      </c>
      <c r="CG209" s="10">
        <f>求节点($BL$5:$BL$364,BU$5:BU$364,节奏总纲!U208)</f>
        <v>0.125</v>
      </c>
      <c r="CH209" s="10">
        <f>求节点($BL$5:$BL$364,BV$5:BV$364,节奏总纲!V208)</f>
        <v>0.125</v>
      </c>
    </row>
    <row r="210" spans="2:86" x14ac:dyDescent="0.2">
      <c r="B210" s="3">
        <v>206</v>
      </c>
      <c r="C210" s="3">
        <f>[1]服务器生态!W227</f>
        <v>100.70336956865623</v>
      </c>
      <c r="D210" s="3">
        <f>[1]服务器生态!X227</f>
        <v>99.29444452778101</v>
      </c>
      <c r="E210" s="3">
        <f>[1]服务器生态!Y227</f>
        <v>8.1054343720627191</v>
      </c>
      <c r="F210" s="3">
        <f>[1]服务器生态!Z227</f>
        <v>1.4420140515000002</v>
      </c>
      <c r="G210" s="3">
        <f>[1]服务器生态!AA227</f>
        <v>0.41723747999999988</v>
      </c>
      <c r="H210" s="3">
        <f>[1]服务器生态!AC227</f>
        <v>0.47962550249999997</v>
      </c>
      <c r="I210" s="3">
        <f>[1]服务器生态!AD227</f>
        <v>0.47291513735919999</v>
      </c>
      <c r="J210" s="3">
        <f>[1]服务器生态!AE227</f>
        <v>3.8604200140800002E-2</v>
      </c>
      <c r="K210" s="3">
        <f>[1]服务器生态!AF227</f>
        <v>6.8679600000000019E-3</v>
      </c>
      <c r="L210" s="3">
        <f>[1]服务器生态!AG227</f>
        <v>1.9871999999999997E-3</v>
      </c>
      <c r="M210" s="3">
        <f>[3]基础信息!M209</f>
        <v>100</v>
      </c>
      <c r="X210" s="3">
        <v>206</v>
      </c>
      <c r="Y210" s="3">
        <f>求节点(节奏总纲!D$4:D$163,R$5:R$164,$X210)*6</f>
        <v>40309.598537661863</v>
      </c>
      <c r="Z210" s="3">
        <f>求节点(节奏总纲!E$4:E$163,S$5:S$164,$X210)*6</f>
        <v>41453.956571685041</v>
      </c>
      <c r="AA210" s="3">
        <f>求节点(节奏总纲!F$4:F$163,T$5:T$164,$X210)*6</f>
        <v>42978.428506756354</v>
      </c>
      <c r="AB210" s="3">
        <f>求节点(节奏总纲!G$4:G$163,U$5:U$164,$X210)*6</f>
        <v>45170.173984426234</v>
      </c>
      <c r="AC210" s="3">
        <f>求节点(节奏总纲!H$4:H$163,V$5:V$164,$X210)*6</f>
        <v>49127.642463686774</v>
      </c>
      <c r="AG210" s="3">
        <v>206</v>
      </c>
      <c r="AH210" s="3">
        <v>1</v>
      </c>
      <c r="AI210" s="3">
        <f>[4]实力验证!$Z212</f>
        <v>1.6195803038776919</v>
      </c>
      <c r="AJ210" s="3">
        <f>[4]实力验证!$AE212</f>
        <v>2.7775733199316481</v>
      </c>
      <c r="AK210" s="3">
        <f>[4]实力验证!$AJ212</f>
        <v>8.0810802452280406</v>
      </c>
      <c r="AL210" s="3">
        <f>[4]实力验证!$AO212</f>
        <v>22.98779814857258</v>
      </c>
      <c r="AM210" s="3">
        <f t="shared" si="17"/>
        <v>237.71252394359038</v>
      </c>
      <c r="BL210" s="8">
        <v>206</v>
      </c>
      <c r="BM210" s="10">
        <f>'[1]功能-战损相关'!H216</f>
        <v>0</v>
      </c>
      <c r="BN210" s="10">
        <f>'[1]功能-战损相关'!I216</f>
        <v>0</v>
      </c>
      <c r="BO210" s="10">
        <f>'[1]功能-战损相关'!J216</f>
        <v>0</v>
      </c>
      <c r="BP210" s="10">
        <f>'[1]功能-战损相关'!K216</f>
        <v>0</v>
      </c>
      <c r="BQ210" s="10">
        <f>'[1]功能-战损相关'!L216</f>
        <v>0</v>
      </c>
      <c r="BR210" s="10">
        <f>'[1]功能-战损相关'!M216</f>
        <v>0</v>
      </c>
      <c r="BS210" s="10">
        <f>'[1]功能-战损相关'!N216</f>
        <v>0</v>
      </c>
      <c r="BT210" s="10">
        <f>'[1]功能-战损相关'!O216</f>
        <v>0</v>
      </c>
      <c r="BU210" s="10">
        <f>'[1]功能-战损相关'!P216</f>
        <v>0</v>
      </c>
      <c r="BV210" s="10">
        <f>'[1]功能-战损相关'!Q216</f>
        <v>0</v>
      </c>
      <c r="BX210" s="8">
        <v>206</v>
      </c>
      <c r="BY210" s="10">
        <f>求节点($BL$5:$BL$364,BM$5:BM$364,节奏总纲!R209)</f>
        <v>0.17499999999999999</v>
      </c>
      <c r="BZ210" s="10">
        <f>求节点($BL$5:$BL$364,BN$5:BN$364,节奏总纲!S209)</f>
        <v>0.17499999999999999</v>
      </c>
      <c r="CA210" s="10">
        <f>求节点($BL$5:$BL$364,BO$5:BO$364,节奏总纲!T209)</f>
        <v>0.17499999999999999</v>
      </c>
      <c r="CB210" s="10">
        <f>求节点($BL$5:$BL$364,BP$5:BP$364,节奏总纲!U209)</f>
        <v>0.17499999999999999</v>
      </c>
      <c r="CC210" s="10">
        <f>求节点($BL$5:$BL$364,BQ$5:BQ$364,节奏总纲!V209)</f>
        <v>0.17499999999999999</v>
      </c>
      <c r="CD210" s="10">
        <f>求节点($BL$5:$BL$364,BR$5:BR$364,节奏总纲!R209)</f>
        <v>0.125</v>
      </c>
      <c r="CE210" s="10">
        <f>求节点($BL$5:$BL$364,BS$5:BS$364,节奏总纲!S209)</f>
        <v>0.125</v>
      </c>
      <c r="CF210" s="10">
        <f>求节点($BL$5:$BL$364,BT$5:BT$364,节奏总纲!T209)</f>
        <v>0.125</v>
      </c>
      <c r="CG210" s="10">
        <f>求节点($BL$5:$BL$364,BU$5:BU$364,节奏总纲!U209)</f>
        <v>0.125</v>
      </c>
      <c r="CH210" s="10">
        <f>求节点($BL$5:$BL$364,BV$5:BV$364,节奏总纲!V209)</f>
        <v>0.125</v>
      </c>
    </row>
    <row r="211" spans="2:86" x14ac:dyDescent="0.2">
      <c r="B211" s="3">
        <v>207</v>
      </c>
      <c r="C211" s="3">
        <f>[1]服务器生态!W228</f>
        <v>100.01091024942184</v>
      </c>
      <c r="D211" s="3">
        <f>[1]服务器生态!X228</f>
        <v>98.611673298218662</v>
      </c>
      <c r="E211" s="3">
        <f>[1]服务器生态!Y228</f>
        <v>8.0496995581094382</v>
      </c>
      <c r="F211" s="3">
        <f>[1]服务器生态!Z228</f>
        <v>1.4320984342500001</v>
      </c>
      <c r="G211" s="3">
        <f>[1]服务器生态!AA228</f>
        <v>0.41436845999999983</v>
      </c>
      <c r="H211" s="3">
        <f>[1]服务器生态!AC228</f>
        <v>0.47962550249999997</v>
      </c>
      <c r="I211" s="3">
        <f>[1]服务器生态!AD228</f>
        <v>0.47291513735919999</v>
      </c>
      <c r="J211" s="3">
        <f>[1]服务器生态!AE228</f>
        <v>3.8604200140800002E-2</v>
      </c>
      <c r="K211" s="3">
        <f>[1]服务器生态!AF228</f>
        <v>6.8679600000000019E-3</v>
      </c>
      <c r="L211" s="3">
        <f>[1]服务器生态!AG228</f>
        <v>1.9871999999999997E-3</v>
      </c>
      <c r="M211" s="3">
        <f>[3]基础信息!M210</f>
        <v>100</v>
      </c>
      <c r="X211" s="3">
        <v>207</v>
      </c>
      <c r="Y211" s="3">
        <f>求节点(节奏总纲!D$4:D$163,R$5:R$164,$X211)*6</f>
        <v>40338.851329909347</v>
      </c>
      <c r="Z211" s="3">
        <f>求节点(节奏总纲!E$4:E$163,S$5:S$164,$X211)*6</f>
        <v>41481.420498442167</v>
      </c>
      <c r="AA211" s="3">
        <f>求节点(节奏总纲!F$4:F$163,T$5:T$164,$X211)*6</f>
        <v>43006.159264559006</v>
      </c>
      <c r="AB211" s="3">
        <f>求节点(节奏总纲!G$4:G$163,U$5:U$164,$X211)*6</f>
        <v>45198.677095718551</v>
      </c>
      <c r="AC211" s="3">
        <f>求节点(节奏总纲!H$4:H$163,V$5:V$164,$X211)*6</f>
        <v>49156.435837823585</v>
      </c>
      <c r="AG211" s="3">
        <v>207</v>
      </c>
      <c r="AH211" s="3">
        <v>1</v>
      </c>
      <c r="AI211" s="3">
        <f>[4]实力验证!$Z213</f>
        <v>1.6192109715927063</v>
      </c>
      <c r="AJ211" s="3">
        <f>[4]实力验证!$AE213</f>
        <v>2.7757335999377069</v>
      </c>
      <c r="AK211" s="3">
        <f>[4]实力验证!$AJ213</f>
        <v>8.0818904966935001</v>
      </c>
      <c r="AL211" s="3">
        <f>[4]实力验证!$AO213</f>
        <v>22.912361444037899</v>
      </c>
      <c r="AM211" s="3">
        <f t="shared" si="17"/>
        <v>237.58219358356718</v>
      </c>
      <c r="BL211" s="8">
        <v>207</v>
      </c>
      <c r="BM211" s="10">
        <f>'[1]功能-战损相关'!H217</f>
        <v>0</v>
      </c>
      <c r="BN211" s="10">
        <f>'[1]功能-战损相关'!I217</f>
        <v>0</v>
      </c>
      <c r="BO211" s="10">
        <f>'[1]功能-战损相关'!J217</f>
        <v>0</v>
      </c>
      <c r="BP211" s="10">
        <f>'[1]功能-战损相关'!K217</f>
        <v>0</v>
      </c>
      <c r="BQ211" s="10">
        <f>'[1]功能-战损相关'!L217</f>
        <v>0</v>
      </c>
      <c r="BR211" s="10">
        <f>'[1]功能-战损相关'!M217</f>
        <v>0</v>
      </c>
      <c r="BS211" s="10">
        <f>'[1]功能-战损相关'!N217</f>
        <v>0</v>
      </c>
      <c r="BT211" s="10">
        <f>'[1]功能-战损相关'!O217</f>
        <v>0</v>
      </c>
      <c r="BU211" s="10">
        <f>'[1]功能-战损相关'!P217</f>
        <v>0</v>
      </c>
      <c r="BV211" s="10">
        <f>'[1]功能-战损相关'!Q217</f>
        <v>0</v>
      </c>
      <c r="BX211" s="8">
        <v>207</v>
      </c>
      <c r="BY211" s="10">
        <f>求节点($BL$5:$BL$364,BM$5:BM$364,节奏总纲!R210)</f>
        <v>0.17499999999999999</v>
      </c>
      <c r="BZ211" s="10">
        <f>求节点($BL$5:$BL$364,BN$5:BN$364,节奏总纲!S210)</f>
        <v>0.17499999999999999</v>
      </c>
      <c r="CA211" s="10">
        <f>求节点($BL$5:$BL$364,BO$5:BO$364,节奏总纲!T210)</f>
        <v>0.17499999999999999</v>
      </c>
      <c r="CB211" s="10">
        <f>求节点($BL$5:$BL$364,BP$5:BP$364,节奏总纲!U210)</f>
        <v>0.17499999999999999</v>
      </c>
      <c r="CC211" s="10">
        <f>求节点($BL$5:$BL$364,BQ$5:BQ$364,节奏总纲!V210)</f>
        <v>0.17499999999999999</v>
      </c>
      <c r="CD211" s="10">
        <f>求节点($BL$5:$BL$364,BR$5:BR$364,节奏总纲!R210)</f>
        <v>0.125</v>
      </c>
      <c r="CE211" s="10">
        <f>求节点($BL$5:$BL$364,BS$5:BS$364,节奏总纲!S210)</f>
        <v>0.125</v>
      </c>
      <c r="CF211" s="10">
        <f>求节点($BL$5:$BL$364,BT$5:BT$364,节奏总纲!T210)</f>
        <v>0.125</v>
      </c>
      <c r="CG211" s="10">
        <f>求节点($BL$5:$BL$364,BU$5:BU$364,节奏总纲!U210)</f>
        <v>0.125</v>
      </c>
      <c r="CH211" s="10">
        <f>求节点($BL$5:$BL$364,BV$5:BV$364,节奏总纲!V210)</f>
        <v>0.125</v>
      </c>
    </row>
    <row r="212" spans="2:86" x14ac:dyDescent="0.2">
      <c r="B212" s="3">
        <v>208</v>
      </c>
      <c r="C212" s="3">
        <f>[1]服务器生态!W229</f>
        <v>99.318450930187481</v>
      </c>
      <c r="D212" s="3">
        <f>[1]服务器生态!X229</f>
        <v>97.928902068656313</v>
      </c>
      <c r="E212" s="3">
        <f>[1]服务器生态!Y229</f>
        <v>7.993964744156159</v>
      </c>
      <c r="F212" s="3">
        <f>[1]服务器生态!Z229</f>
        <v>1.4221828170000002</v>
      </c>
      <c r="G212" s="3">
        <f>[1]服务器生态!AA229</f>
        <v>0.41149943999999988</v>
      </c>
      <c r="H212" s="3">
        <f>[1]服务器生态!AC229</f>
        <v>0.47962550249999997</v>
      </c>
      <c r="I212" s="3">
        <f>[1]服务器生态!AD229</f>
        <v>0.47291513735919999</v>
      </c>
      <c r="J212" s="3">
        <f>[1]服务器生态!AE229</f>
        <v>3.8604200140800002E-2</v>
      </c>
      <c r="K212" s="3">
        <f>[1]服务器生态!AF229</f>
        <v>6.8679600000000019E-3</v>
      </c>
      <c r="L212" s="3">
        <f>[1]服务器生态!AG229</f>
        <v>1.9871999999999997E-3</v>
      </c>
      <c r="M212" s="3">
        <f>[3]基础信息!M211</f>
        <v>100</v>
      </c>
      <c r="X212" s="3">
        <v>208</v>
      </c>
      <c r="Y212" s="3">
        <f>求节点(节奏总纲!D$4:D$163,R$5:R$164,$X212)*6</f>
        <v>40365.25938605077</v>
      </c>
      <c r="Z212" s="3">
        <f>求节点(节奏总纲!E$4:E$163,S$5:S$164,$X212)*6</f>
        <v>41508.808791016141</v>
      </c>
      <c r="AA212" s="3">
        <f>求节点(节奏总纲!F$4:F$163,T$5:T$164,$X212)*6</f>
        <v>43033.329928793726</v>
      </c>
      <c r="AB212" s="3">
        <f>求节点(节奏总纲!G$4:G$163,U$5:U$164,$X212)*6</f>
        <v>45227.180207010868</v>
      </c>
      <c r="AC212" s="3">
        <f>求节点(节奏总纲!H$4:H$163,V$5:V$164,$X212)*6</f>
        <v>49182.481402563055</v>
      </c>
      <c r="AG212" s="3">
        <v>208</v>
      </c>
      <c r="AH212" s="3">
        <v>1</v>
      </c>
      <c r="AI212" s="3">
        <f>[4]实力验证!$Z214</f>
        <v>1.6202944168819682</v>
      </c>
      <c r="AJ212" s="3">
        <f>[4]实力验证!$AE214</f>
        <v>2.7766469372930573</v>
      </c>
      <c r="AK212" s="3">
        <f>[4]实力验证!$AJ214</f>
        <v>8.0895501146745108</v>
      </c>
      <c r="AL212" s="3">
        <f>[4]实力验证!$AO214</f>
        <v>22.851061577311036</v>
      </c>
      <c r="AM212" s="3">
        <f t="shared" si="17"/>
        <v>237.6403120587386</v>
      </c>
      <c r="BL212" s="8">
        <v>208</v>
      </c>
      <c r="BM212" s="10">
        <f>'[1]功能-战损相关'!H218</f>
        <v>0</v>
      </c>
      <c r="BN212" s="10">
        <f>'[1]功能-战损相关'!I218</f>
        <v>0</v>
      </c>
      <c r="BO212" s="10">
        <f>'[1]功能-战损相关'!J218</f>
        <v>0</v>
      </c>
      <c r="BP212" s="10">
        <f>'[1]功能-战损相关'!K218</f>
        <v>0</v>
      </c>
      <c r="BQ212" s="10">
        <f>'[1]功能-战损相关'!L218</f>
        <v>0</v>
      </c>
      <c r="BR212" s="10">
        <f>'[1]功能-战损相关'!M218</f>
        <v>0</v>
      </c>
      <c r="BS212" s="10">
        <f>'[1]功能-战损相关'!N218</f>
        <v>0</v>
      </c>
      <c r="BT212" s="10">
        <f>'[1]功能-战损相关'!O218</f>
        <v>0</v>
      </c>
      <c r="BU212" s="10">
        <f>'[1]功能-战损相关'!P218</f>
        <v>0</v>
      </c>
      <c r="BV212" s="10">
        <f>'[1]功能-战损相关'!Q218</f>
        <v>0</v>
      </c>
      <c r="BX212" s="8">
        <v>208</v>
      </c>
      <c r="BY212" s="10">
        <f>求节点($BL$5:$BL$364,BM$5:BM$364,节奏总纲!R211)</f>
        <v>0.17499999999999999</v>
      </c>
      <c r="BZ212" s="10">
        <f>求节点($BL$5:$BL$364,BN$5:BN$364,节奏总纲!S211)</f>
        <v>0.17499999999999999</v>
      </c>
      <c r="CA212" s="10">
        <f>求节点($BL$5:$BL$364,BO$5:BO$364,节奏总纲!T211)</f>
        <v>0.17499999999999999</v>
      </c>
      <c r="CB212" s="10">
        <f>求节点($BL$5:$BL$364,BP$5:BP$364,节奏总纲!U211)</f>
        <v>0.17499999999999999</v>
      </c>
      <c r="CC212" s="10">
        <f>求节点($BL$5:$BL$364,BQ$5:BQ$364,节奏总纲!V211)</f>
        <v>0.17499999999999999</v>
      </c>
      <c r="CD212" s="10">
        <f>求节点($BL$5:$BL$364,BR$5:BR$364,节奏总纲!R211)</f>
        <v>0.125</v>
      </c>
      <c r="CE212" s="10">
        <f>求节点($BL$5:$BL$364,BS$5:BS$364,节奏总纲!S211)</f>
        <v>0.125</v>
      </c>
      <c r="CF212" s="10">
        <f>求节点($BL$5:$BL$364,BT$5:BT$364,节奏总纲!T211)</f>
        <v>0.125</v>
      </c>
      <c r="CG212" s="10">
        <f>求节点($BL$5:$BL$364,BU$5:BU$364,节奏总纲!U211)</f>
        <v>0.125</v>
      </c>
      <c r="CH212" s="10">
        <f>求节点($BL$5:$BL$364,BV$5:BV$364,节奏总纲!V211)</f>
        <v>0.125</v>
      </c>
    </row>
    <row r="213" spans="2:86" x14ac:dyDescent="0.2">
      <c r="B213" s="3">
        <v>209</v>
      </c>
      <c r="C213" s="3">
        <f>[1]服务器生态!W230</f>
        <v>98.625991610953093</v>
      </c>
      <c r="D213" s="3">
        <f>[1]服务器生态!X230</f>
        <v>97.246130839093965</v>
      </c>
      <c r="E213" s="3">
        <f>[1]服务器生态!Y230</f>
        <v>7.938229930202878</v>
      </c>
      <c r="F213" s="3">
        <f>[1]服务器生态!Z230</f>
        <v>1.41226719975</v>
      </c>
      <c r="G213" s="3">
        <f>[1]服务器生态!AA230</f>
        <v>0.40863041999999983</v>
      </c>
      <c r="H213" s="3">
        <f>[1]服务器生态!AC230</f>
        <v>0.47962550249999997</v>
      </c>
      <c r="I213" s="3">
        <f>[1]服务器生态!AD230</f>
        <v>0.47291513735919999</v>
      </c>
      <c r="J213" s="3">
        <f>[1]服务器生态!AE230</f>
        <v>3.8604200140800002E-2</v>
      </c>
      <c r="K213" s="3">
        <f>[1]服务器生态!AF230</f>
        <v>6.8679600000000019E-3</v>
      </c>
      <c r="L213" s="3">
        <f>[1]服务器生态!AG230</f>
        <v>1.9871999999999997E-3</v>
      </c>
      <c r="M213" s="3">
        <f>[3]基础信息!M212</f>
        <v>100</v>
      </c>
      <c r="X213" s="3">
        <v>209</v>
      </c>
      <c r="Y213" s="3">
        <f>求节点(节奏总纲!D$4:D$163,R$5:R$164,$X213)*6</f>
        <v>40391.667442192193</v>
      </c>
      <c r="Z213" s="3">
        <f>求节点(节奏总纲!E$4:E$163,S$5:S$164,$X213)*6</f>
        <v>41536.197083590123</v>
      </c>
      <c r="AA213" s="3">
        <f>求节点(节奏总纲!F$4:F$163,T$5:T$164,$X213)*6</f>
        <v>43060.500593028453</v>
      </c>
      <c r="AB213" s="3">
        <f>求节点(节奏总纲!G$4:G$163,U$5:U$164,$X213)*6</f>
        <v>45255.683318303192</v>
      </c>
      <c r="AC213" s="3">
        <f>求节点(节奏总纲!H$4:H$163,V$5:V$164,$X213)*6</f>
        <v>49208.526967302525</v>
      </c>
      <c r="AG213" s="3">
        <v>209</v>
      </c>
      <c r="AH213" s="3">
        <v>1</v>
      </c>
      <c r="AI213" s="3">
        <f>[4]实力验证!$Z215</f>
        <v>1.6213622601728401</v>
      </c>
      <c r="AJ213" s="3">
        <f>[4]实力验证!$AE215</f>
        <v>2.7775471222649064</v>
      </c>
      <c r="AK213" s="3">
        <f>[4]实力验证!$AJ215</f>
        <v>8.0970994314261091</v>
      </c>
      <c r="AL213" s="3">
        <f>[4]实力验证!$AO215</f>
        <v>22.7906444505171</v>
      </c>
      <c r="AM213" s="3">
        <f t="shared" si="17"/>
        <v>237.69759360714957</v>
      </c>
      <c r="BL213" s="8">
        <v>209</v>
      </c>
      <c r="BM213" s="10">
        <f>'[1]功能-战损相关'!H219</f>
        <v>0</v>
      </c>
      <c r="BN213" s="10">
        <f>'[1]功能-战损相关'!I219</f>
        <v>0</v>
      </c>
      <c r="BO213" s="10">
        <f>'[1]功能-战损相关'!J219</f>
        <v>0</v>
      </c>
      <c r="BP213" s="10">
        <f>'[1]功能-战损相关'!K219</f>
        <v>0</v>
      </c>
      <c r="BQ213" s="10">
        <f>'[1]功能-战损相关'!L219</f>
        <v>0</v>
      </c>
      <c r="BR213" s="10">
        <f>'[1]功能-战损相关'!M219</f>
        <v>0</v>
      </c>
      <c r="BS213" s="10">
        <f>'[1]功能-战损相关'!N219</f>
        <v>0</v>
      </c>
      <c r="BT213" s="10">
        <f>'[1]功能-战损相关'!O219</f>
        <v>0</v>
      </c>
      <c r="BU213" s="10">
        <f>'[1]功能-战损相关'!P219</f>
        <v>0</v>
      </c>
      <c r="BV213" s="10">
        <f>'[1]功能-战损相关'!Q219</f>
        <v>0</v>
      </c>
      <c r="BX213" s="8">
        <v>209</v>
      </c>
      <c r="BY213" s="10">
        <f>求节点($BL$5:$BL$364,BM$5:BM$364,节奏总纲!R212)</f>
        <v>0.17499999999999999</v>
      </c>
      <c r="BZ213" s="10">
        <f>求节点($BL$5:$BL$364,BN$5:BN$364,节奏总纲!S212)</f>
        <v>0.17499999999999999</v>
      </c>
      <c r="CA213" s="10">
        <f>求节点($BL$5:$BL$364,BO$5:BO$364,节奏总纲!T212)</f>
        <v>0.17499999999999999</v>
      </c>
      <c r="CB213" s="10">
        <f>求节点($BL$5:$BL$364,BP$5:BP$364,节奏总纲!U212)</f>
        <v>0.17499999999999999</v>
      </c>
      <c r="CC213" s="10">
        <f>求节点($BL$5:$BL$364,BQ$5:BQ$364,节奏总纲!V212)</f>
        <v>0.17499999999999999</v>
      </c>
      <c r="CD213" s="10">
        <f>求节点($BL$5:$BL$364,BR$5:BR$364,节奏总纲!R212)</f>
        <v>0.125</v>
      </c>
      <c r="CE213" s="10">
        <f>求节点($BL$5:$BL$364,BS$5:BS$364,节奏总纲!S212)</f>
        <v>0.125</v>
      </c>
      <c r="CF213" s="10">
        <f>求节点($BL$5:$BL$364,BT$5:BT$364,节奏总纲!T212)</f>
        <v>0.125</v>
      </c>
      <c r="CG213" s="10">
        <f>求节点($BL$5:$BL$364,BU$5:BU$364,节奏总纲!U212)</f>
        <v>0.125</v>
      </c>
      <c r="CH213" s="10">
        <f>求节点($BL$5:$BL$364,BV$5:BV$364,节奏总纲!V212)</f>
        <v>0.125</v>
      </c>
    </row>
    <row r="214" spans="2:86" x14ac:dyDescent="0.2">
      <c r="B214" s="3">
        <v>210</v>
      </c>
      <c r="C214" s="3">
        <f>[1]服务器生态!W231</f>
        <v>97.933532291718734</v>
      </c>
      <c r="D214" s="3">
        <f>[1]服务器生态!X231</f>
        <v>96.563359609531631</v>
      </c>
      <c r="E214" s="3">
        <f>[1]服务器生态!Y231</f>
        <v>7.8824951162495989</v>
      </c>
      <c r="F214" s="3">
        <f>[1]服务器生态!Z231</f>
        <v>1.4023515825000001</v>
      </c>
      <c r="G214" s="3">
        <f>[1]服务器生态!AA231</f>
        <v>0.40576139999999988</v>
      </c>
      <c r="H214" s="3">
        <f>[1]服务器生态!AC231</f>
        <v>0.47962550249999997</v>
      </c>
      <c r="I214" s="3">
        <f>[1]服务器生态!AD231</f>
        <v>0.47291513735919999</v>
      </c>
      <c r="J214" s="3">
        <f>[1]服务器生态!AE231</f>
        <v>3.8604200140800002E-2</v>
      </c>
      <c r="K214" s="3">
        <f>[1]服务器生态!AF231</f>
        <v>6.8679600000000019E-3</v>
      </c>
      <c r="L214" s="3">
        <f>[1]服务器生态!AG231</f>
        <v>1.9871999999999997E-3</v>
      </c>
      <c r="M214" s="3">
        <f>[3]基础信息!M213</f>
        <v>100</v>
      </c>
      <c r="X214" s="3">
        <v>210</v>
      </c>
      <c r="Y214" s="3">
        <f>求节点(节奏总纲!D$4:D$163,R$5:R$164,$X214)*6</f>
        <v>40418.075498333616</v>
      </c>
      <c r="Z214" s="3">
        <f>求节点(节奏总纲!E$4:E$163,S$5:S$164,$X214)*6</f>
        <v>41563.58537616409</v>
      </c>
      <c r="AA214" s="3">
        <f>求节点(节奏总纲!F$4:F$163,T$5:T$164,$X214)*6</f>
        <v>43087.67125726318</v>
      </c>
      <c r="AB214" s="3">
        <f>求节点(节奏总纲!G$4:G$163,U$5:U$164,$X214)*6</f>
        <v>45284.186429595509</v>
      </c>
      <c r="AC214" s="3">
        <f>求节点(节奏总纲!H$4:H$163,V$5:V$164,$X214)*6</f>
        <v>49234.572532041995</v>
      </c>
      <c r="AG214" s="3">
        <v>210</v>
      </c>
      <c r="AH214" s="3">
        <v>1</v>
      </c>
      <c r="AI214" s="3">
        <f>[4]实力验证!$Z216</f>
        <v>1.6224148360676334</v>
      </c>
      <c r="AJ214" s="3">
        <f>[4]实力验证!$AE216</f>
        <v>2.7784344369208331</v>
      </c>
      <c r="AK214" s="3">
        <f>[4]实力验证!$AJ216</f>
        <v>8.1045408124815683</v>
      </c>
      <c r="AL214" s="3">
        <f>[4]实力验证!$AO216</f>
        <v>22.731091132310581</v>
      </c>
      <c r="AM214" s="3">
        <f t="shared" si="17"/>
        <v>237.75405617763082</v>
      </c>
      <c r="BL214" s="8">
        <v>210</v>
      </c>
      <c r="BM214" s="10">
        <f>'[1]功能-战损相关'!H220</f>
        <v>0</v>
      </c>
      <c r="BN214" s="10">
        <f>'[1]功能-战损相关'!I220</f>
        <v>0</v>
      </c>
      <c r="BO214" s="10">
        <f>'[1]功能-战损相关'!J220</f>
        <v>0</v>
      </c>
      <c r="BP214" s="10">
        <f>'[1]功能-战损相关'!K220</f>
        <v>0</v>
      </c>
      <c r="BQ214" s="10">
        <f>'[1]功能-战损相关'!L220</f>
        <v>0</v>
      </c>
      <c r="BR214" s="10">
        <f>'[1]功能-战损相关'!M220</f>
        <v>0</v>
      </c>
      <c r="BS214" s="10">
        <f>'[1]功能-战损相关'!N220</f>
        <v>0</v>
      </c>
      <c r="BT214" s="10">
        <f>'[1]功能-战损相关'!O220</f>
        <v>0</v>
      </c>
      <c r="BU214" s="10">
        <f>'[1]功能-战损相关'!P220</f>
        <v>0</v>
      </c>
      <c r="BV214" s="10">
        <f>'[1]功能-战损相关'!Q220</f>
        <v>0</v>
      </c>
      <c r="BX214" s="8">
        <v>210</v>
      </c>
      <c r="BY214" s="10">
        <f>求节点($BL$5:$BL$364,BM$5:BM$364,节奏总纲!R213)</f>
        <v>0.17499999999999999</v>
      </c>
      <c r="BZ214" s="10">
        <f>求节点($BL$5:$BL$364,BN$5:BN$364,节奏总纲!S213)</f>
        <v>0.17499999999999999</v>
      </c>
      <c r="CA214" s="10">
        <f>求节点($BL$5:$BL$364,BO$5:BO$364,节奏总纲!T213)</f>
        <v>0.17499999999999999</v>
      </c>
      <c r="CB214" s="10">
        <f>求节点($BL$5:$BL$364,BP$5:BP$364,节奏总纲!U213)</f>
        <v>0.17499999999999999</v>
      </c>
      <c r="CC214" s="10">
        <f>求节点($BL$5:$BL$364,BQ$5:BQ$364,节奏总纲!V213)</f>
        <v>0.17499999999999999</v>
      </c>
      <c r="CD214" s="10">
        <f>求节点($BL$5:$BL$364,BR$5:BR$364,节奏总纲!R213)</f>
        <v>0.125</v>
      </c>
      <c r="CE214" s="10">
        <f>求节点($BL$5:$BL$364,BS$5:BS$364,节奏总纲!S213)</f>
        <v>0.125</v>
      </c>
      <c r="CF214" s="10">
        <f>求节点($BL$5:$BL$364,BT$5:BT$364,节奏总纲!T213)</f>
        <v>0.125</v>
      </c>
      <c r="CG214" s="10">
        <f>求节点($BL$5:$BL$364,BU$5:BU$364,节奏总纲!U213)</f>
        <v>0.125</v>
      </c>
      <c r="CH214" s="10">
        <f>求节点($BL$5:$BL$364,BV$5:BV$364,节奏总纲!V213)</f>
        <v>0.125</v>
      </c>
    </row>
    <row r="215" spans="2:86" x14ac:dyDescent="0.2">
      <c r="B215" s="3">
        <v>211</v>
      </c>
      <c r="C215" s="3">
        <f>[1]服务器生态!W232</f>
        <v>97.362253353350368</v>
      </c>
      <c r="D215" s="3">
        <f>[1]服务器生态!X232</f>
        <v>96.00007334514271</v>
      </c>
      <c r="E215" s="3">
        <f>[1]服务器生态!Y232</f>
        <v>7.8365138947381432</v>
      </c>
      <c r="F215" s="3">
        <f>[1]服务器生态!Z232</f>
        <v>1.3941711982687504</v>
      </c>
      <c r="G215" s="3">
        <f>[1]服务器生态!AA232</f>
        <v>0.40339445849999989</v>
      </c>
      <c r="H215" s="3">
        <f>[1]服务器生态!AC232</f>
        <v>0.47962550249999997</v>
      </c>
      <c r="I215" s="3">
        <f>[1]服务器生态!AD232</f>
        <v>0.47291513735919999</v>
      </c>
      <c r="J215" s="3">
        <f>[1]服务器生态!AE232</f>
        <v>3.8604200140800002E-2</v>
      </c>
      <c r="K215" s="3">
        <f>[1]服务器生态!AF232</f>
        <v>6.8679600000000019E-3</v>
      </c>
      <c r="L215" s="3">
        <f>[1]服务器生态!AG232</f>
        <v>1.9871999999999997E-3</v>
      </c>
      <c r="M215" s="3">
        <f>[3]基础信息!M214</f>
        <v>100</v>
      </c>
      <c r="X215" s="3">
        <v>211</v>
      </c>
      <c r="Y215" s="3">
        <f>求节点(节奏总纲!D$4:D$163,R$5:R$164,$X215)*6</f>
        <v>40444.483554475031</v>
      </c>
      <c r="Z215" s="3">
        <f>求节点(节奏总纲!E$4:E$163,S$5:S$164,$X215)*6</f>
        <v>41590.973668738072</v>
      </c>
      <c r="AA215" s="3">
        <f>求节点(节奏总纲!F$4:F$163,T$5:T$164,$X215)*6</f>
        <v>43114.841921497908</v>
      </c>
      <c r="AB215" s="3">
        <f>求节点(节奏总纲!G$4:G$163,U$5:U$164,$X215)*6</f>
        <v>45312.689540887819</v>
      </c>
      <c r="AC215" s="3">
        <f>求节点(节奏总纲!H$4:H$163,V$5:V$164,$X215)*6</f>
        <v>49260.618096781465</v>
      </c>
      <c r="AG215" s="3">
        <v>211</v>
      </c>
      <c r="AH215" s="3">
        <v>1</v>
      </c>
      <c r="AI215" s="3">
        <f>[4]实力验证!$Z217</f>
        <v>1.623452469668679</v>
      </c>
      <c r="AJ215" s="3">
        <f>[4]实力验证!$AE217</f>
        <v>2.7793091553199951</v>
      </c>
      <c r="AK215" s="3">
        <f>[4]实力验证!$AJ217</f>
        <v>8.1118765562122785</v>
      </c>
      <c r="AL215" s="3">
        <f>[4]实力验证!$AO217</f>
        <v>22.672383228842094</v>
      </c>
      <c r="AM215" s="3">
        <f t="shared" si="17"/>
        <v>237.80971720941264</v>
      </c>
      <c r="BL215" s="8">
        <v>211</v>
      </c>
      <c r="BM215" s="10">
        <f>'[1]功能-战损相关'!H221</f>
        <v>0</v>
      </c>
      <c r="BN215" s="10">
        <f>'[1]功能-战损相关'!I221</f>
        <v>0</v>
      </c>
      <c r="BO215" s="10">
        <f>'[1]功能-战损相关'!J221</f>
        <v>0</v>
      </c>
      <c r="BP215" s="10">
        <f>'[1]功能-战损相关'!K221</f>
        <v>0</v>
      </c>
      <c r="BQ215" s="10">
        <f>'[1]功能-战损相关'!L221</f>
        <v>0</v>
      </c>
      <c r="BR215" s="10">
        <f>'[1]功能-战损相关'!M221</f>
        <v>0</v>
      </c>
      <c r="BS215" s="10">
        <f>'[1]功能-战损相关'!N221</f>
        <v>0</v>
      </c>
      <c r="BT215" s="10">
        <f>'[1]功能-战损相关'!O221</f>
        <v>0</v>
      </c>
      <c r="BU215" s="10">
        <f>'[1]功能-战损相关'!P221</f>
        <v>0</v>
      </c>
      <c r="BV215" s="10">
        <f>'[1]功能-战损相关'!Q221</f>
        <v>0</v>
      </c>
      <c r="BX215" s="8">
        <v>211</v>
      </c>
      <c r="BY215" s="10">
        <f>求节点($BL$5:$BL$364,BM$5:BM$364,节奏总纲!R214)</f>
        <v>0.17499999999999999</v>
      </c>
      <c r="BZ215" s="10">
        <f>求节点($BL$5:$BL$364,BN$5:BN$364,节奏总纲!S214)</f>
        <v>0.17499999999999999</v>
      </c>
      <c r="CA215" s="10">
        <f>求节点($BL$5:$BL$364,BO$5:BO$364,节奏总纲!T214)</f>
        <v>0.17499999999999999</v>
      </c>
      <c r="CB215" s="10">
        <f>求节点($BL$5:$BL$364,BP$5:BP$364,节奏总纲!U214)</f>
        <v>0.17499999999999999</v>
      </c>
      <c r="CC215" s="10">
        <f>求节点($BL$5:$BL$364,BQ$5:BQ$364,节奏总纲!V214)</f>
        <v>0.17499999999999999</v>
      </c>
      <c r="CD215" s="10">
        <f>求节点($BL$5:$BL$364,BR$5:BR$364,节奏总纲!R214)</f>
        <v>0.125</v>
      </c>
      <c r="CE215" s="10">
        <f>求节点($BL$5:$BL$364,BS$5:BS$364,节奏总纲!S214)</f>
        <v>0.125</v>
      </c>
      <c r="CF215" s="10">
        <f>求节点($BL$5:$BL$364,BT$5:BT$364,节奏总纲!T214)</f>
        <v>0.125</v>
      </c>
      <c r="CG215" s="10">
        <f>求节点($BL$5:$BL$364,BU$5:BU$364,节奏总纲!U214)</f>
        <v>0.125</v>
      </c>
      <c r="CH215" s="10">
        <f>求节点($BL$5:$BL$364,BV$5:BV$364,节奏总纲!V214)</f>
        <v>0.125</v>
      </c>
    </row>
    <row r="216" spans="2:86" x14ac:dyDescent="0.2">
      <c r="B216" s="3">
        <v>212</v>
      </c>
      <c r="C216" s="3">
        <f>[1]服务器生态!W233</f>
        <v>96.790974414982003</v>
      </c>
      <c r="D216" s="3">
        <f>[1]服务器生态!X233</f>
        <v>95.43678708075376</v>
      </c>
      <c r="E216" s="3">
        <f>[1]服务器生态!Y233</f>
        <v>7.7905326732266866</v>
      </c>
      <c r="F216" s="3">
        <f>[1]服务器生态!Z233</f>
        <v>1.3859908140375001</v>
      </c>
      <c r="G216" s="3">
        <f>[1]服务器生态!AA233</f>
        <v>0.40102751699999983</v>
      </c>
      <c r="H216" s="3">
        <f>[1]服务器生态!AC233</f>
        <v>0.47962550249999997</v>
      </c>
      <c r="I216" s="3">
        <f>[1]服务器生态!AD233</f>
        <v>0.47291513735919999</v>
      </c>
      <c r="J216" s="3">
        <f>[1]服务器生态!AE233</f>
        <v>3.8604200140800002E-2</v>
      </c>
      <c r="K216" s="3">
        <f>[1]服务器生态!AF233</f>
        <v>6.8679600000000019E-3</v>
      </c>
      <c r="L216" s="3">
        <f>[1]服务器生态!AG233</f>
        <v>1.9871999999999997E-3</v>
      </c>
      <c r="M216" s="3">
        <f>[3]基础信息!M215</f>
        <v>100</v>
      </c>
      <c r="X216" s="3">
        <v>212</v>
      </c>
      <c r="Y216" s="3">
        <f>求节点(节奏总纲!D$4:D$163,R$5:R$164,$X216)*6</f>
        <v>40470.891610616454</v>
      </c>
      <c r="Z216" s="3">
        <f>求节点(节奏总纲!E$4:E$163,S$5:S$164,$X216)*6</f>
        <v>41618.361961312054</v>
      </c>
      <c r="AA216" s="3">
        <f>求节点(节奏总纲!F$4:F$163,T$5:T$164,$X216)*6</f>
        <v>43142.012585732635</v>
      </c>
      <c r="AB216" s="3">
        <f>求节点(节奏总纲!G$4:G$163,U$5:U$164,$X216)*6</f>
        <v>45341.192652180143</v>
      </c>
      <c r="AC216" s="3">
        <f>求节点(节奏总纲!H$4:H$163,V$5:V$164,$X216)*6</f>
        <v>49286.663661520935</v>
      </c>
      <c r="AG216" s="3">
        <v>212</v>
      </c>
      <c r="AH216" s="3">
        <v>1</v>
      </c>
      <c r="AI216" s="3">
        <f>[4]实力验证!$Z218</f>
        <v>1.6244754769130993</v>
      </c>
      <c r="AJ216" s="3">
        <f>[4]实力验证!$AE218</f>
        <v>2.7801715437953374</v>
      </c>
      <c r="AK216" s="3">
        <f>[4]实力验证!$AJ218</f>
        <v>8.1191088961944899</v>
      </c>
      <c r="AL216" s="3">
        <f>[4]实力验证!$AO218</f>
        <v>22.614502864817144</v>
      </c>
      <c r="AM216" s="3">
        <f t="shared" si="17"/>
        <v>237.86459365008227</v>
      </c>
      <c r="BL216" s="8">
        <v>212</v>
      </c>
      <c r="BM216" s="10">
        <f>'[1]功能-战损相关'!H222</f>
        <v>0</v>
      </c>
      <c r="BN216" s="10">
        <f>'[1]功能-战损相关'!I222</f>
        <v>0</v>
      </c>
      <c r="BO216" s="10">
        <f>'[1]功能-战损相关'!J222</f>
        <v>0</v>
      </c>
      <c r="BP216" s="10">
        <f>'[1]功能-战损相关'!K222</f>
        <v>0</v>
      </c>
      <c r="BQ216" s="10">
        <f>'[1]功能-战损相关'!L222</f>
        <v>0</v>
      </c>
      <c r="BR216" s="10">
        <f>'[1]功能-战损相关'!M222</f>
        <v>0</v>
      </c>
      <c r="BS216" s="10">
        <f>'[1]功能-战损相关'!N222</f>
        <v>0</v>
      </c>
      <c r="BT216" s="10">
        <f>'[1]功能-战损相关'!O222</f>
        <v>0</v>
      </c>
      <c r="BU216" s="10">
        <f>'[1]功能-战损相关'!P222</f>
        <v>0</v>
      </c>
      <c r="BV216" s="10">
        <f>'[1]功能-战损相关'!Q222</f>
        <v>0</v>
      </c>
      <c r="BX216" s="8">
        <v>212</v>
      </c>
      <c r="BY216" s="10">
        <f>求节点($BL$5:$BL$364,BM$5:BM$364,节奏总纲!R215)</f>
        <v>0.17499999999999999</v>
      </c>
      <c r="BZ216" s="10">
        <f>求节点($BL$5:$BL$364,BN$5:BN$364,节奏总纲!S215)</f>
        <v>0.17499999999999999</v>
      </c>
      <c r="CA216" s="10">
        <f>求节点($BL$5:$BL$364,BO$5:BO$364,节奏总纲!T215)</f>
        <v>0.17499999999999999</v>
      </c>
      <c r="CB216" s="10">
        <f>求节点($BL$5:$BL$364,BP$5:BP$364,节奏总纲!U215)</f>
        <v>0.17499999999999999</v>
      </c>
      <c r="CC216" s="10">
        <f>求节点($BL$5:$BL$364,BQ$5:BQ$364,节奏总纲!V215)</f>
        <v>0.17499999999999999</v>
      </c>
      <c r="CD216" s="10">
        <f>求节点($BL$5:$BL$364,BR$5:BR$364,节奏总纲!R215)</f>
        <v>0.125</v>
      </c>
      <c r="CE216" s="10">
        <f>求节点($BL$5:$BL$364,BS$5:BS$364,节奏总纲!S215)</f>
        <v>0.125</v>
      </c>
      <c r="CF216" s="10">
        <f>求节点($BL$5:$BL$364,BT$5:BT$364,节奏总纲!T215)</f>
        <v>0.125</v>
      </c>
      <c r="CG216" s="10">
        <f>求节点($BL$5:$BL$364,BU$5:BU$364,节奏总纲!U215)</f>
        <v>0.125</v>
      </c>
      <c r="CH216" s="10">
        <f>求节点($BL$5:$BL$364,BV$5:BV$364,节奏总纲!V215)</f>
        <v>0.125</v>
      </c>
    </row>
    <row r="217" spans="2:86" x14ac:dyDescent="0.2">
      <c r="B217" s="3">
        <v>213</v>
      </c>
      <c r="C217" s="3">
        <f>[1]服务器生态!W234</f>
        <v>96.219695476613651</v>
      </c>
      <c r="D217" s="3">
        <f>[1]服务器生态!X234</f>
        <v>94.873500816364825</v>
      </c>
      <c r="E217" s="3">
        <f>[1]服务器生态!Y234</f>
        <v>7.744551451715231</v>
      </c>
      <c r="F217" s="3">
        <f>[1]服务器生态!Z234</f>
        <v>1.3778104298062501</v>
      </c>
      <c r="G217" s="3">
        <f>[1]服务器生态!AA234</f>
        <v>0.39866057549999989</v>
      </c>
      <c r="H217" s="3">
        <f>[1]服务器生态!AC234</f>
        <v>0.47962550249999997</v>
      </c>
      <c r="I217" s="3">
        <f>[1]服务器生态!AD234</f>
        <v>0.47291513735919999</v>
      </c>
      <c r="J217" s="3">
        <f>[1]服务器生态!AE234</f>
        <v>3.8604200140800002E-2</v>
      </c>
      <c r="K217" s="3">
        <f>[1]服务器生态!AF234</f>
        <v>6.8679600000000019E-3</v>
      </c>
      <c r="L217" s="3">
        <f>[1]服务器生态!AG234</f>
        <v>1.9871999999999997E-3</v>
      </c>
      <c r="M217" s="3">
        <f>[3]基础信息!M216</f>
        <v>100</v>
      </c>
      <c r="X217" s="3">
        <v>213</v>
      </c>
      <c r="Y217" s="3">
        <f>求节点(节奏总纲!D$4:D$163,R$5:R$164,$X217)*6</f>
        <v>40497.299666757877</v>
      </c>
      <c r="Z217" s="3">
        <f>求节点(节奏总纲!E$4:E$163,S$5:S$164,$X217)*6</f>
        <v>41645.750253886028</v>
      </c>
      <c r="AA217" s="3">
        <f>求节点(节奏总纲!F$4:F$163,T$5:T$164,$X217)*6</f>
        <v>43169.183249967362</v>
      </c>
      <c r="AB217" s="3">
        <f>求节点(节奏总纲!G$4:G$163,U$5:U$164,$X217)*6</f>
        <v>45369.288601708271</v>
      </c>
      <c r="AC217" s="3">
        <f>求节点(节奏总纲!H$4:H$163,V$5:V$164,$X217)*6</f>
        <v>49312.709226260406</v>
      </c>
      <c r="AG217" s="3">
        <v>213</v>
      </c>
      <c r="AH217" s="3">
        <v>1</v>
      </c>
      <c r="AI217" s="3">
        <f>[4]实力验证!$Z219</f>
        <v>1.6254841648935325</v>
      </c>
      <c r="AJ217" s="3">
        <f>[4]实力验证!$AE219</f>
        <v>2.7810218612239646</v>
      </c>
      <c r="AK217" s="3">
        <f>[4]实力验证!$AJ219</f>
        <v>8.1282658362884046</v>
      </c>
      <c r="AL217" s="3">
        <f>[4]实力验证!$AO219</f>
        <v>22.557432665350344</v>
      </c>
      <c r="AM217" s="3">
        <f t="shared" si="17"/>
        <v>237.92565864214768</v>
      </c>
      <c r="BL217" s="8">
        <v>213</v>
      </c>
      <c r="BM217" s="10">
        <f>'[1]功能-战损相关'!H223</f>
        <v>0</v>
      </c>
      <c r="BN217" s="10">
        <f>'[1]功能-战损相关'!I223</f>
        <v>0</v>
      </c>
      <c r="BO217" s="10">
        <f>'[1]功能-战损相关'!J223</f>
        <v>0</v>
      </c>
      <c r="BP217" s="10">
        <f>'[1]功能-战损相关'!K223</f>
        <v>0</v>
      </c>
      <c r="BQ217" s="10">
        <f>'[1]功能-战损相关'!L223</f>
        <v>0</v>
      </c>
      <c r="BR217" s="10">
        <f>'[1]功能-战损相关'!M223</f>
        <v>0</v>
      </c>
      <c r="BS217" s="10">
        <f>'[1]功能-战损相关'!N223</f>
        <v>0</v>
      </c>
      <c r="BT217" s="10">
        <f>'[1]功能-战损相关'!O223</f>
        <v>0</v>
      </c>
      <c r="BU217" s="10">
        <f>'[1]功能-战损相关'!P223</f>
        <v>0</v>
      </c>
      <c r="BV217" s="10">
        <f>'[1]功能-战损相关'!Q223</f>
        <v>0</v>
      </c>
      <c r="BX217" s="8">
        <v>213</v>
      </c>
      <c r="BY217" s="10">
        <f>求节点($BL$5:$BL$364,BM$5:BM$364,节奏总纲!R216)</f>
        <v>0.17499999999999999</v>
      </c>
      <c r="BZ217" s="10">
        <f>求节点($BL$5:$BL$364,BN$5:BN$364,节奏总纲!S216)</f>
        <v>0.17499999999999999</v>
      </c>
      <c r="CA217" s="10">
        <f>求节点($BL$5:$BL$364,BO$5:BO$364,节奏总纲!T216)</f>
        <v>0.17499999999999999</v>
      </c>
      <c r="CB217" s="10">
        <f>求节点($BL$5:$BL$364,BP$5:BP$364,节奏总纲!U216)</f>
        <v>0.17499999999999999</v>
      </c>
      <c r="CC217" s="10">
        <f>求节点($BL$5:$BL$364,BQ$5:BQ$364,节奏总纲!V216)</f>
        <v>0.17499999999999999</v>
      </c>
      <c r="CD217" s="10">
        <f>求节点($BL$5:$BL$364,BR$5:BR$364,节奏总纲!R216)</f>
        <v>0.125</v>
      </c>
      <c r="CE217" s="10">
        <f>求节点($BL$5:$BL$364,BS$5:BS$364,节奏总纲!S216)</f>
        <v>0.125</v>
      </c>
      <c r="CF217" s="10">
        <f>求节点($BL$5:$BL$364,BT$5:BT$364,节奏总纲!T216)</f>
        <v>0.125</v>
      </c>
      <c r="CG217" s="10">
        <f>求节点($BL$5:$BL$364,BU$5:BU$364,节奏总纲!U216)</f>
        <v>0.125</v>
      </c>
      <c r="CH217" s="10">
        <f>求节点($BL$5:$BL$364,BV$5:BV$364,节奏总纲!V216)</f>
        <v>0.125</v>
      </c>
    </row>
    <row r="218" spans="2:86" x14ac:dyDescent="0.2">
      <c r="B218" s="3">
        <v>214</v>
      </c>
      <c r="C218" s="3">
        <f>[1]服务器生态!W235</f>
        <v>95.648416538245286</v>
      </c>
      <c r="D218" s="3">
        <f>[1]服务器生态!X235</f>
        <v>94.310214551975889</v>
      </c>
      <c r="E218" s="3">
        <f>[1]服务器生态!Y235</f>
        <v>7.6985702302037753</v>
      </c>
      <c r="F218" s="3">
        <f>[1]服务器生态!Z235</f>
        <v>1.3696300455750001</v>
      </c>
      <c r="G218" s="3">
        <f>[1]服务器生态!AA235</f>
        <v>0.39629363399999989</v>
      </c>
      <c r="H218" s="3">
        <f>[1]服务器生态!AC235</f>
        <v>0.47962550249999997</v>
      </c>
      <c r="I218" s="3">
        <f>[1]服务器生态!AD235</f>
        <v>0.47291513735919999</v>
      </c>
      <c r="J218" s="3">
        <f>[1]服务器生态!AE235</f>
        <v>3.8604200140800002E-2</v>
      </c>
      <c r="K218" s="3">
        <f>[1]服务器生态!AF235</f>
        <v>6.8679600000000019E-3</v>
      </c>
      <c r="L218" s="3">
        <f>[1]服务器生态!AG235</f>
        <v>1.9871999999999997E-3</v>
      </c>
      <c r="M218" s="3">
        <f>[3]基础信息!M217</f>
        <v>100</v>
      </c>
      <c r="X218" s="3">
        <v>214</v>
      </c>
      <c r="Y218" s="3">
        <f>求节点(节奏总纲!D$4:D$163,R$5:R$164,$X218)*6</f>
        <v>40523.7077228993</v>
      </c>
      <c r="Z218" s="3">
        <f>求节点(节奏总纲!E$4:E$163,S$5:S$164,$X218)*6</f>
        <v>41673.138546460003</v>
      </c>
      <c r="AA218" s="3">
        <f>求节点(节奏总纲!F$4:F$163,T$5:T$164,$X218)*6</f>
        <v>43196.353914202089</v>
      </c>
      <c r="AB218" s="3">
        <f>求节点(节奏总纲!G$4:G$163,U$5:U$164,$X218)*6</f>
        <v>45396.819870333842</v>
      </c>
      <c r="AC218" s="3">
        <f>求节点(节奏总纲!H$4:H$163,V$5:V$164,$X218)*6</f>
        <v>49338.754790999876</v>
      </c>
      <c r="AG218" s="3">
        <v>214</v>
      </c>
      <c r="AH218" s="3">
        <v>1</v>
      </c>
      <c r="AI218" s="3">
        <f>[4]实力验证!$Z220</f>
        <v>1.6264788321654733</v>
      </c>
      <c r="AJ218" s="3">
        <f>[4]实力验证!$AE220</f>
        <v>2.7818603592862226</v>
      </c>
      <c r="AK218" s="3">
        <f>[4]实力验证!$AJ220</f>
        <v>8.1400855380533859</v>
      </c>
      <c r="AL218" s="3">
        <f>[4]实力验证!$AO220</f>
        <v>22.501155738576244</v>
      </c>
      <c r="AM218" s="3">
        <f t="shared" si="17"/>
        <v>237.99545578475824</v>
      </c>
      <c r="BL218" s="8">
        <v>214</v>
      </c>
      <c r="BM218" s="10">
        <f>'[1]功能-战损相关'!H224</f>
        <v>0</v>
      </c>
      <c r="BN218" s="10">
        <f>'[1]功能-战损相关'!I224</f>
        <v>0</v>
      </c>
      <c r="BO218" s="10">
        <f>'[1]功能-战损相关'!J224</f>
        <v>0</v>
      </c>
      <c r="BP218" s="10">
        <f>'[1]功能-战损相关'!K224</f>
        <v>0</v>
      </c>
      <c r="BQ218" s="10">
        <f>'[1]功能-战损相关'!L224</f>
        <v>0</v>
      </c>
      <c r="BR218" s="10">
        <f>'[1]功能-战损相关'!M224</f>
        <v>0</v>
      </c>
      <c r="BS218" s="10">
        <f>'[1]功能-战损相关'!N224</f>
        <v>0</v>
      </c>
      <c r="BT218" s="10">
        <f>'[1]功能-战损相关'!O224</f>
        <v>0</v>
      </c>
      <c r="BU218" s="10">
        <f>'[1]功能-战损相关'!P224</f>
        <v>0</v>
      </c>
      <c r="BV218" s="10">
        <f>'[1]功能-战损相关'!Q224</f>
        <v>0</v>
      </c>
      <c r="BX218" s="8">
        <v>214</v>
      </c>
      <c r="BY218" s="10">
        <f>求节点($BL$5:$BL$364,BM$5:BM$364,节奏总纲!R217)</f>
        <v>0.17499999999999999</v>
      </c>
      <c r="BZ218" s="10">
        <f>求节点($BL$5:$BL$364,BN$5:BN$364,节奏总纲!S217)</f>
        <v>0.17499999999999999</v>
      </c>
      <c r="CA218" s="10">
        <f>求节点($BL$5:$BL$364,BO$5:BO$364,节奏总纲!T217)</f>
        <v>0.17499999999999999</v>
      </c>
      <c r="CB218" s="10">
        <f>求节点($BL$5:$BL$364,BP$5:BP$364,节奏总纲!U217)</f>
        <v>0.17499999999999999</v>
      </c>
      <c r="CC218" s="10">
        <f>求节点($BL$5:$BL$364,BQ$5:BQ$364,节奏总纲!V217)</f>
        <v>0.17499999999999999</v>
      </c>
      <c r="CD218" s="10">
        <f>求节点($BL$5:$BL$364,BR$5:BR$364,节奏总纲!R217)</f>
        <v>0.125</v>
      </c>
      <c r="CE218" s="10">
        <f>求节点($BL$5:$BL$364,BS$5:BS$364,节奏总纲!S217)</f>
        <v>0.125</v>
      </c>
      <c r="CF218" s="10">
        <f>求节点($BL$5:$BL$364,BT$5:BT$364,节奏总纲!T217)</f>
        <v>0.125</v>
      </c>
      <c r="CG218" s="10">
        <f>求节点($BL$5:$BL$364,BU$5:BU$364,节奏总纲!U217)</f>
        <v>0.125</v>
      </c>
      <c r="CH218" s="10">
        <f>求节点($BL$5:$BL$364,BV$5:BV$364,节奏总纲!V217)</f>
        <v>0.125</v>
      </c>
    </row>
    <row r="219" spans="2:86" x14ac:dyDescent="0.2">
      <c r="B219" s="3">
        <v>215</v>
      </c>
      <c r="C219" s="3">
        <f>[1]服务器生态!W236</f>
        <v>95.07713759987692</v>
      </c>
      <c r="D219" s="3">
        <f>[1]服务器生态!X236</f>
        <v>93.746928287586954</v>
      </c>
      <c r="E219" s="3">
        <f>[1]服务器生态!Y236</f>
        <v>7.6525890086923187</v>
      </c>
      <c r="F219" s="3">
        <f>[1]服务器生态!Z236</f>
        <v>1.3614496613437501</v>
      </c>
      <c r="G219" s="3">
        <f>[1]服务器生态!AA236</f>
        <v>0.39392669249999984</v>
      </c>
      <c r="H219" s="3">
        <f>[1]服务器生态!AC236</f>
        <v>0.47962550249999997</v>
      </c>
      <c r="I219" s="3">
        <f>[1]服务器生态!AD236</f>
        <v>0.47291513735919999</v>
      </c>
      <c r="J219" s="3">
        <f>[1]服务器生态!AE236</f>
        <v>3.8604200140800002E-2</v>
      </c>
      <c r="K219" s="3">
        <f>[1]服务器生态!AF236</f>
        <v>6.8679600000000019E-3</v>
      </c>
      <c r="L219" s="3">
        <f>[1]服务器生态!AG236</f>
        <v>1.9871999999999997E-3</v>
      </c>
      <c r="M219" s="3">
        <f>[3]基础信息!M218</f>
        <v>100</v>
      </c>
      <c r="X219" s="3">
        <v>215</v>
      </c>
      <c r="Y219" s="3">
        <f>求节点(节奏总纲!D$4:D$163,R$5:R$164,$X219)*6</f>
        <v>40550.115779040723</v>
      </c>
      <c r="Z219" s="3">
        <f>求节点(节奏总纲!E$4:E$163,S$5:S$164,$X219)*6</f>
        <v>41700.526839033984</v>
      </c>
      <c r="AA219" s="3">
        <f>求节点(节奏总纲!F$4:F$163,T$5:T$164,$X219)*6</f>
        <v>43223.524578436816</v>
      </c>
      <c r="AB219" s="3">
        <f>求节点(节奏总纲!G$4:G$163,U$5:U$164,$X219)*6</f>
        <v>45424.351138959399</v>
      </c>
      <c r="AC219" s="3">
        <f>求节点(节奏总纲!H$4:H$163,V$5:V$164,$X219)*6</f>
        <v>49364.800355739346</v>
      </c>
      <c r="AG219" s="3">
        <v>215</v>
      </c>
      <c r="AH219" s="3">
        <v>1</v>
      </c>
      <c r="AI219" s="3">
        <f>[4]实力验证!$Z221</f>
        <v>1.627459769041891</v>
      </c>
      <c r="AJ219" s="3">
        <f>[4]实力验证!$AE221</f>
        <v>2.782687282714063</v>
      </c>
      <c r="AK219" s="3">
        <f>[4]实力验证!$AJ221</f>
        <v>8.151742080554186</v>
      </c>
      <c r="AL219" s="3">
        <f>[4]实力验证!$AO221</f>
        <v>22.445655658980289</v>
      </c>
      <c r="AM219" s="3">
        <f t="shared" si="17"/>
        <v>238.06428944701563</v>
      </c>
      <c r="BL219" s="8">
        <v>215</v>
      </c>
      <c r="BM219" s="10">
        <f>'[1]功能-战损相关'!H225</f>
        <v>0</v>
      </c>
      <c r="BN219" s="10">
        <f>'[1]功能-战损相关'!I225</f>
        <v>0</v>
      </c>
      <c r="BO219" s="10">
        <f>'[1]功能-战损相关'!J225</f>
        <v>0</v>
      </c>
      <c r="BP219" s="10">
        <f>'[1]功能-战损相关'!K225</f>
        <v>0</v>
      </c>
      <c r="BQ219" s="10">
        <f>'[1]功能-战损相关'!L225</f>
        <v>0</v>
      </c>
      <c r="BR219" s="10">
        <f>'[1]功能-战损相关'!M225</f>
        <v>0</v>
      </c>
      <c r="BS219" s="10">
        <f>'[1]功能-战损相关'!N225</f>
        <v>0</v>
      </c>
      <c r="BT219" s="10">
        <f>'[1]功能-战损相关'!O225</f>
        <v>0</v>
      </c>
      <c r="BU219" s="10">
        <f>'[1]功能-战损相关'!P225</f>
        <v>0</v>
      </c>
      <c r="BV219" s="10">
        <f>'[1]功能-战损相关'!Q225</f>
        <v>0</v>
      </c>
      <c r="BX219" s="8">
        <v>215</v>
      </c>
      <c r="BY219" s="10">
        <f>求节点($BL$5:$BL$364,BM$5:BM$364,节奏总纲!R218)</f>
        <v>0.17499999999999999</v>
      </c>
      <c r="BZ219" s="10">
        <f>求节点($BL$5:$BL$364,BN$5:BN$364,节奏总纲!S218)</f>
        <v>0.17499999999999999</v>
      </c>
      <c r="CA219" s="10">
        <f>求节点($BL$5:$BL$364,BO$5:BO$364,节奏总纲!T218)</f>
        <v>0.17499999999999999</v>
      </c>
      <c r="CB219" s="10">
        <f>求节点($BL$5:$BL$364,BP$5:BP$364,节奏总纲!U218)</f>
        <v>0.17499999999999999</v>
      </c>
      <c r="CC219" s="10">
        <f>求节点($BL$5:$BL$364,BQ$5:BQ$364,节奏总纲!V218)</f>
        <v>0.17499999999999999</v>
      </c>
      <c r="CD219" s="10">
        <f>求节点($BL$5:$BL$364,BR$5:BR$364,节奏总纲!R218)</f>
        <v>0.125</v>
      </c>
      <c r="CE219" s="10">
        <f>求节点($BL$5:$BL$364,BS$5:BS$364,节奏总纲!S218)</f>
        <v>0.125</v>
      </c>
      <c r="CF219" s="10">
        <f>求节点($BL$5:$BL$364,BT$5:BT$364,节奏总纲!T218)</f>
        <v>0.125</v>
      </c>
      <c r="CG219" s="10">
        <f>求节点($BL$5:$BL$364,BU$5:BU$364,节奏总纲!U218)</f>
        <v>0.125</v>
      </c>
      <c r="CH219" s="10">
        <f>求节点($BL$5:$BL$364,BV$5:BV$364,节奏总纲!V218)</f>
        <v>0.125</v>
      </c>
    </row>
    <row r="220" spans="2:86" x14ac:dyDescent="0.2">
      <c r="B220" s="3">
        <v>216</v>
      </c>
      <c r="C220" s="3">
        <f>[1]服务器生态!W237</f>
        <v>94.505858661508569</v>
      </c>
      <c r="D220" s="3">
        <f>[1]服务器生态!X237</f>
        <v>93.183642023198018</v>
      </c>
      <c r="E220" s="3">
        <f>[1]服务器生态!Y237</f>
        <v>7.6066077871808631</v>
      </c>
      <c r="F220" s="3">
        <f>[1]服务器生态!Z237</f>
        <v>1.3532692771125001</v>
      </c>
      <c r="G220" s="3">
        <f>[1]服务器生态!AA237</f>
        <v>0.39155975099999984</v>
      </c>
      <c r="H220" s="3">
        <f>[1]服务器生态!AC237</f>
        <v>0.47962550249999997</v>
      </c>
      <c r="I220" s="3">
        <f>[1]服务器生态!AD237</f>
        <v>0.47291513735919999</v>
      </c>
      <c r="J220" s="3">
        <f>[1]服务器生态!AE237</f>
        <v>3.8604200140800002E-2</v>
      </c>
      <c r="K220" s="3">
        <f>[1]服务器生态!AF237</f>
        <v>6.8679600000000019E-3</v>
      </c>
      <c r="L220" s="3">
        <f>[1]服务器生态!AG237</f>
        <v>1.9871999999999997E-3</v>
      </c>
      <c r="M220" s="3">
        <f>[3]基础信息!M219</f>
        <v>100</v>
      </c>
      <c r="X220" s="3">
        <v>216</v>
      </c>
      <c r="Y220" s="3">
        <f>求节点(节奏总纲!D$4:D$163,R$5:R$164,$X220)*6</f>
        <v>40576.523835182139</v>
      </c>
      <c r="Z220" s="3">
        <f>求节点(节奏总纲!E$4:E$163,S$5:S$164,$X220)*6</f>
        <v>41727.915131607966</v>
      </c>
      <c r="AA220" s="3">
        <f>求节点(节奏总纲!F$4:F$163,T$5:T$164,$X220)*6</f>
        <v>43250.695242671543</v>
      </c>
      <c r="AB220" s="3">
        <f>求节点(节奏总纲!G$4:G$163,U$5:U$164,$X220)*6</f>
        <v>45451.882407584962</v>
      </c>
      <c r="AC220" s="3">
        <f>求节点(节奏总纲!H$4:H$163,V$5:V$164,$X220)*6</f>
        <v>49390.845920478816</v>
      </c>
      <c r="AG220" s="3">
        <v>216</v>
      </c>
      <c r="AH220" s="3">
        <v>1</v>
      </c>
      <c r="AI220" s="3">
        <f>[4]实力验证!$Z222</f>
        <v>1.6284272578757311</v>
      </c>
      <c r="AJ220" s="3">
        <f>[4]实力验证!$AE222</f>
        <v>2.7835028695291877</v>
      </c>
      <c r="AK220" s="3">
        <f>[4]实力验证!$AJ222</f>
        <v>8.163238819010882</v>
      </c>
      <c r="AL220" s="3">
        <f>[4]实力验证!$AO222</f>
        <v>22.390916451415396</v>
      </c>
      <c r="AM220" s="3">
        <f t="shared" si="17"/>
        <v>238.13217944200647</v>
      </c>
      <c r="BL220" s="8">
        <v>216</v>
      </c>
      <c r="BM220" s="10">
        <f>'[1]功能-战损相关'!H226</f>
        <v>0</v>
      </c>
      <c r="BN220" s="10">
        <f>'[1]功能-战损相关'!I226</f>
        <v>0</v>
      </c>
      <c r="BO220" s="10">
        <f>'[1]功能-战损相关'!J226</f>
        <v>0</v>
      </c>
      <c r="BP220" s="10">
        <f>'[1]功能-战损相关'!K226</f>
        <v>0</v>
      </c>
      <c r="BQ220" s="10">
        <f>'[1]功能-战损相关'!L226</f>
        <v>0</v>
      </c>
      <c r="BR220" s="10">
        <f>'[1]功能-战损相关'!M226</f>
        <v>0</v>
      </c>
      <c r="BS220" s="10">
        <f>'[1]功能-战损相关'!N226</f>
        <v>0</v>
      </c>
      <c r="BT220" s="10">
        <f>'[1]功能-战损相关'!O226</f>
        <v>0</v>
      </c>
      <c r="BU220" s="10">
        <f>'[1]功能-战损相关'!P226</f>
        <v>0</v>
      </c>
      <c r="BV220" s="10">
        <f>'[1]功能-战损相关'!Q226</f>
        <v>0</v>
      </c>
      <c r="BX220" s="8">
        <v>216</v>
      </c>
      <c r="BY220" s="10">
        <f>求节点($BL$5:$BL$364,BM$5:BM$364,节奏总纲!R219)</f>
        <v>0.17499999999999999</v>
      </c>
      <c r="BZ220" s="10">
        <f>求节点($BL$5:$BL$364,BN$5:BN$364,节奏总纲!S219)</f>
        <v>0.17499999999999999</v>
      </c>
      <c r="CA220" s="10">
        <f>求节点($BL$5:$BL$364,BO$5:BO$364,节奏总纲!T219)</f>
        <v>0.17499999999999999</v>
      </c>
      <c r="CB220" s="10">
        <f>求节点($BL$5:$BL$364,BP$5:BP$364,节奏总纲!U219)</f>
        <v>0.17499999999999999</v>
      </c>
      <c r="CC220" s="10">
        <f>求节点($BL$5:$BL$364,BQ$5:BQ$364,节奏总纲!V219)</f>
        <v>0.17499999999999999</v>
      </c>
      <c r="CD220" s="10">
        <f>求节点($BL$5:$BL$364,BR$5:BR$364,节奏总纲!R219)</f>
        <v>0.125</v>
      </c>
      <c r="CE220" s="10">
        <f>求节点($BL$5:$BL$364,BS$5:BS$364,节奏总纲!S219)</f>
        <v>0.125</v>
      </c>
      <c r="CF220" s="10">
        <f>求节点($BL$5:$BL$364,BT$5:BT$364,节奏总纲!T219)</f>
        <v>0.125</v>
      </c>
      <c r="CG220" s="10">
        <f>求节点($BL$5:$BL$364,BU$5:BU$364,节奏总纲!U219)</f>
        <v>0.125</v>
      </c>
      <c r="CH220" s="10">
        <f>求节点($BL$5:$BL$364,BV$5:BV$364,节奏总纲!V219)</f>
        <v>0.125</v>
      </c>
    </row>
    <row r="221" spans="2:86" x14ac:dyDescent="0.2">
      <c r="B221" s="3">
        <v>217</v>
      </c>
      <c r="C221" s="3">
        <f>[1]服务器生态!W238</f>
        <v>93.934579723140203</v>
      </c>
      <c r="D221" s="3">
        <f>[1]服务器生态!X238</f>
        <v>92.620355758809083</v>
      </c>
      <c r="E221" s="3">
        <f>[1]服务器生态!Y238</f>
        <v>7.5606265656694065</v>
      </c>
      <c r="F221" s="3">
        <f>[1]服务器生态!Z238</f>
        <v>1.3450888928812501</v>
      </c>
      <c r="G221" s="3">
        <f>[1]服务器生态!AA238</f>
        <v>0.38919280949999985</v>
      </c>
      <c r="H221" s="3">
        <f>[1]服务器生态!AC238</f>
        <v>0.47962550249999997</v>
      </c>
      <c r="I221" s="3">
        <f>[1]服务器生态!AD238</f>
        <v>0.47291513735919999</v>
      </c>
      <c r="J221" s="3">
        <f>[1]服务器生态!AE238</f>
        <v>3.8604200140800002E-2</v>
      </c>
      <c r="K221" s="3">
        <f>[1]服务器生态!AF238</f>
        <v>6.8679600000000019E-3</v>
      </c>
      <c r="L221" s="3">
        <f>[1]服务器生态!AG238</f>
        <v>1.9871999999999997E-3</v>
      </c>
      <c r="M221" s="3">
        <f>[3]基础信息!M220</f>
        <v>100</v>
      </c>
      <c r="X221" s="3">
        <v>217</v>
      </c>
      <c r="Y221" s="3">
        <f>求节点(节奏总纲!D$4:D$163,R$5:R$164,$X221)*6</f>
        <v>40602.931891323562</v>
      </c>
      <c r="Z221" s="3">
        <f>求节点(节奏总纲!E$4:E$163,S$5:S$164,$X221)*6</f>
        <v>41755.30342418194</v>
      </c>
      <c r="AA221" s="3">
        <f>求节点(节奏总纲!F$4:F$163,T$5:T$164,$X221)*6</f>
        <v>43277.865906906271</v>
      </c>
      <c r="AB221" s="3">
        <f>求节点(节奏总纲!G$4:G$163,U$5:U$164,$X221)*6</f>
        <v>45479.413676210534</v>
      </c>
      <c r="AC221" s="3">
        <f>求节点(节奏总纲!H$4:H$163,V$5:V$164,$X221)*6</f>
        <v>49416.891485218286</v>
      </c>
      <c r="AG221" s="3">
        <v>217</v>
      </c>
      <c r="AH221" s="3">
        <v>1</v>
      </c>
      <c r="AI221" s="3">
        <f>[4]实力验证!$Z223</f>
        <v>1.6293815733308723</v>
      </c>
      <c r="AJ221" s="3">
        <f>[4]实力验证!$AE223</f>
        <v>2.7843073512714658</v>
      </c>
      <c r="AK221" s="3">
        <f>[4]实力验证!$AJ223</f>
        <v>8.1745790172738371</v>
      </c>
      <c r="AL221" s="3">
        <f>[4]实力验证!$AO223</f>
        <v>22.336922575771343</v>
      </c>
      <c r="AM221" s="3">
        <f t="shared" si="17"/>
        <v>238.19914504326522</v>
      </c>
      <c r="BL221" s="8">
        <v>217</v>
      </c>
      <c r="BM221" s="10">
        <f>'[1]功能-战损相关'!H227</f>
        <v>0</v>
      </c>
      <c r="BN221" s="10">
        <f>'[1]功能-战损相关'!I227</f>
        <v>0</v>
      </c>
      <c r="BO221" s="10">
        <f>'[1]功能-战损相关'!J227</f>
        <v>0</v>
      </c>
      <c r="BP221" s="10">
        <f>'[1]功能-战损相关'!K227</f>
        <v>0</v>
      </c>
      <c r="BQ221" s="10">
        <f>'[1]功能-战损相关'!L227</f>
        <v>0</v>
      </c>
      <c r="BR221" s="10">
        <f>'[1]功能-战损相关'!M227</f>
        <v>0</v>
      </c>
      <c r="BS221" s="10">
        <f>'[1]功能-战损相关'!N227</f>
        <v>0</v>
      </c>
      <c r="BT221" s="10">
        <f>'[1]功能-战损相关'!O227</f>
        <v>0</v>
      </c>
      <c r="BU221" s="10">
        <f>'[1]功能-战损相关'!P227</f>
        <v>0</v>
      </c>
      <c r="BV221" s="10">
        <f>'[1]功能-战损相关'!Q227</f>
        <v>0</v>
      </c>
      <c r="BX221" s="8">
        <v>217</v>
      </c>
      <c r="BY221" s="10">
        <f>求节点($BL$5:$BL$364,BM$5:BM$364,节奏总纲!R220)</f>
        <v>0.17499999999999999</v>
      </c>
      <c r="BZ221" s="10">
        <f>求节点($BL$5:$BL$364,BN$5:BN$364,节奏总纲!S220)</f>
        <v>0.17499999999999999</v>
      </c>
      <c r="CA221" s="10">
        <f>求节点($BL$5:$BL$364,BO$5:BO$364,节奏总纲!T220)</f>
        <v>0.17499999999999999</v>
      </c>
      <c r="CB221" s="10">
        <f>求节点($BL$5:$BL$364,BP$5:BP$364,节奏总纲!U220)</f>
        <v>0.17499999999999999</v>
      </c>
      <c r="CC221" s="10">
        <f>求节点($BL$5:$BL$364,BQ$5:BQ$364,节奏总纲!V220)</f>
        <v>0.17499999999999999</v>
      </c>
      <c r="CD221" s="10">
        <f>求节点($BL$5:$BL$364,BR$5:BR$364,节奏总纲!R220)</f>
        <v>0.125</v>
      </c>
      <c r="CE221" s="10">
        <f>求节点($BL$5:$BL$364,BS$5:BS$364,节奏总纲!S220)</f>
        <v>0.125</v>
      </c>
      <c r="CF221" s="10">
        <f>求节点($BL$5:$BL$364,BT$5:BT$364,节奏总纲!T220)</f>
        <v>0.125</v>
      </c>
      <c r="CG221" s="10">
        <f>求节点($BL$5:$BL$364,BU$5:BU$364,节奏总纲!U220)</f>
        <v>0.125</v>
      </c>
      <c r="CH221" s="10">
        <f>求节点($BL$5:$BL$364,BV$5:BV$364,节奏总纲!V220)</f>
        <v>0.125</v>
      </c>
    </row>
    <row r="222" spans="2:86" x14ac:dyDescent="0.2">
      <c r="B222" s="3">
        <v>218</v>
      </c>
      <c r="C222" s="3">
        <f>[1]服务器生态!W239</f>
        <v>93.363300784771852</v>
      </c>
      <c r="D222" s="3">
        <f>[1]服务器生态!X239</f>
        <v>92.057069494420162</v>
      </c>
      <c r="E222" s="3">
        <f>[1]服务器生态!Y239</f>
        <v>7.5146453441579508</v>
      </c>
      <c r="F222" s="3">
        <f>[1]服务器生态!Z239</f>
        <v>1.3369085086500001</v>
      </c>
      <c r="G222" s="3">
        <f>[1]服务器生态!AA239</f>
        <v>0.38682586799999991</v>
      </c>
      <c r="H222" s="3">
        <f>[1]服务器生态!AC239</f>
        <v>0.47962550249999997</v>
      </c>
      <c r="I222" s="3">
        <f>[1]服务器生态!AD239</f>
        <v>0.47291513735919999</v>
      </c>
      <c r="J222" s="3">
        <f>[1]服务器生态!AE239</f>
        <v>3.8604200140800002E-2</v>
      </c>
      <c r="K222" s="3">
        <f>[1]服务器生态!AF239</f>
        <v>6.8679600000000019E-3</v>
      </c>
      <c r="L222" s="3">
        <f>[1]服务器生态!AG239</f>
        <v>1.9871999999999997E-3</v>
      </c>
      <c r="M222" s="3">
        <f>[3]基础信息!M221</f>
        <v>100</v>
      </c>
      <c r="X222" s="3">
        <v>218</v>
      </c>
      <c r="Y222" s="3">
        <f>求节点(节奏总纲!D$4:D$163,R$5:R$164,$X222)*6</f>
        <v>40629.339947464985</v>
      </c>
      <c r="Z222" s="3">
        <f>求节点(节奏总纲!E$4:E$163,S$5:S$164,$X222)*6</f>
        <v>41782.691716755915</v>
      </c>
      <c r="AA222" s="3">
        <f>求节点(节奏总纲!F$4:F$163,T$5:T$164,$X222)*6</f>
        <v>43305.036571140998</v>
      </c>
      <c r="AB222" s="3">
        <f>求节点(节奏总纲!G$4:G$163,U$5:U$164,$X222)*6</f>
        <v>45506.94494483609</v>
      </c>
      <c r="AC222" s="3">
        <f>求节点(节奏总纲!H$4:H$163,V$5:V$164,$X222)*6</f>
        <v>49442.937049957756</v>
      </c>
      <c r="AG222" s="3">
        <v>218</v>
      </c>
      <c r="AH222" s="3">
        <v>1</v>
      </c>
      <c r="AI222" s="3">
        <f>[4]实力验证!$Z224</f>
        <v>1.6303229826420962</v>
      </c>
      <c r="AJ222" s="3">
        <f>[4]实力验证!$AE224</f>
        <v>2.7851009532180879</v>
      </c>
      <c r="AK222" s="3">
        <f>[4]实力验证!$AJ224</f>
        <v>8.1857658509129223</v>
      </c>
      <c r="AL222" s="3">
        <f>[4]实力验证!$AO224</f>
        <v>22.283658912266223</v>
      </c>
      <c r="AM222" s="3">
        <f t="shared" si="17"/>
        <v>238.26520500301658</v>
      </c>
      <c r="BL222" s="8">
        <v>218</v>
      </c>
      <c r="BM222" s="10">
        <f>'[1]功能-战损相关'!H228</f>
        <v>0</v>
      </c>
      <c r="BN222" s="10">
        <f>'[1]功能-战损相关'!I228</f>
        <v>0</v>
      </c>
      <c r="BO222" s="10">
        <f>'[1]功能-战损相关'!J228</f>
        <v>0</v>
      </c>
      <c r="BP222" s="10">
        <f>'[1]功能-战损相关'!K228</f>
        <v>0</v>
      </c>
      <c r="BQ222" s="10">
        <f>'[1]功能-战损相关'!L228</f>
        <v>0</v>
      </c>
      <c r="BR222" s="10">
        <f>'[1]功能-战损相关'!M228</f>
        <v>0</v>
      </c>
      <c r="BS222" s="10">
        <f>'[1]功能-战损相关'!N228</f>
        <v>0</v>
      </c>
      <c r="BT222" s="10">
        <f>'[1]功能-战损相关'!O228</f>
        <v>0</v>
      </c>
      <c r="BU222" s="10">
        <f>'[1]功能-战损相关'!P228</f>
        <v>0</v>
      </c>
      <c r="BV222" s="10">
        <f>'[1]功能-战损相关'!Q228</f>
        <v>0</v>
      </c>
      <c r="BX222" s="8">
        <v>218</v>
      </c>
      <c r="BY222" s="10">
        <f>求节点($BL$5:$BL$364,BM$5:BM$364,节奏总纲!R221)</f>
        <v>0.17499999999999999</v>
      </c>
      <c r="BZ222" s="10">
        <f>求节点($BL$5:$BL$364,BN$5:BN$364,节奏总纲!S221)</f>
        <v>0.17499999999999999</v>
      </c>
      <c r="CA222" s="10">
        <f>求节点($BL$5:$BL$364,BO$5:BO$364,节奏总纲!T221)</f>
        <v>0.17499999999999999</v>
      </c>
      <c r="CB222" s="10">
        <f>求节点($BL$5:$BL$364,BP$5:BP$364,节奏总纲!U221)</f>
        <v>0.17499999999999999</v>
      </c>
      <c r="CC222" s="10">
        <f>求节点($BL$5:$BL$364,BQ$5:BQ$364,节奏总纲!V221)</f>
        <v>0.17499999999999999</v>
      </c>
      <c r="CD222" s="10">
        <f>求节点($BL$5:$BL$364,BR$5:BR$364,节奏总纲!R221)</f>
        <v>0.125</v>
      </c>
      <c r="CE222" s="10">
        <f>求节点($BL$5:$BL$364,BS$5:BS$364,节奏总纲!S221)</f>
        <v>0.125</v>
      </c>
      <c r="CF222" s="10">
        <f>求节点($BL$5:$BL$364,BT$5:BT$364,节奏总纲!T221)</f>
        <v>0.125</v>
      </c>
      <c r="CG222" s="10">
        <f>求节点($BL$5:$BL$364,BU$5:BU$364,节奏总纲!U221)</f>
        <v>0.125</v>
      </c>
      <c r="CH222" s="10">
        <f>求节点($BL$5:$BL$364,BV$5:BV$364,节奏总纲!V221)</f>
        <v>0.125</v>
      </c>
    </row>
    <row r="223" spans="2:86" x14ac:dyDescent="0.2">
      <c r="B223" s="3">
        <v>219</v>
      </c>
      <c r="C223" s="3">
        <f>[1]服务器生态!W240</f>
        <v>92.792021846403486</v>
      </c>
      <c r="D223" s="3">
        <f>[1]服务器生态!X240</f>
        <v>91.493783230031212</v>
      </c>
      <c r="E223" s="3">
        <f>[1]服务器生态!Y240</f>
        <v>7.4686641226464943</v>
      </c>
      <c r="F223" s="3">
        <f>[1]服务器生态!Z240</f>
        <v>1.3287281244187501</v>
      </c>
      <c r="G223" s="3">
        <f>[1]服务器生态!AA240</f>
        <v>0.38445892649999985</v>
      </c>
      <c r="H223" s="3">
        <f>[1]服务器生态!AC240</f>
        <v>0.47962550249999997</v>
      </c>
      <c r="I223" s="3">
        <f>[1]服务器生态!AD240</f>
        <v>0.47291513735919999</v>
      </c>
      <c r="J223" s="3">
        <f>[1]服务器生态!AE240</f>
        <v>3.8604200140800002E-2</v>
      </c>
      <c r="K223" s="3">
        <f>[1]服务器生态!AF240</f>
        <v>6.8679600000000019E-3</v>
      </c>
      <c r="L223" s="3">
        <f>[1]服务器生态!AG240</f>
        <v>1.9871999999999997E-3</v>
      </c>
      <c r="M223" s="3">
        <f>[3]基础信息!M222</f>
        <v>100</v>
      </c>
      <c r="X223" s="3">
        <v>219</v>
      </c>
      <c r="Y223" s="3">
        <f>求节点(节奏总纲!D$4:D$163,R$5:R$164,$X223)*6</f>
        <v>40655.748003606408</v>
      </c>
      <c r="Z223" s="3">
        <f>求节点(节奏总纲!E$4:E$163,S$5:S$164,$X223)*6</f>
        <v>41810.080009329889</v>
      </c>
      <c r="AA223" s="3">
        <f>求节点(节奏总纲!F$4:F$163,T$5:T$164,$X223)*6</f>
        <v>43332.207235375718</v>
      </c>
      <c r="AB223" s="3">
        <f>求节点(节奏总纲!G$4:G$163,U$5:U$164,$X223)*6</f>
        <v>45534.476213461654</v>
      </c>
      <c r="AC223" s="3">
        <f>求节点(节奏总纲!H$4:H$163,V$5:V$164,$X223)*6</f>
        <v>49468.982614697226</v>
      </c>
      <c r="AG223" s="3">
        <v>219</v>
      </c>
      <c r="AH223" s="3">
        <v>1</v>
      </c>
      <c r="AI223" s="3">
        <f>[4]实力验证!$Z225</f>
        <v>1.6312517458645766</v>
      </c>
      <c r="AJ223" s="3">
        <f>[4]实力验证!$AE225</f>
        <v>2.7858838945938778</v>
      </c>
      <c r="AK223" s="3">
        <f>[4]实力验证!$AJ225</f>
        <v>8.1968024101822152</v>
      </c>
      <c r="AL223" s="3">
        <f>[4]实力验证!$AO225</f>
        <v>22.2311107473306</v>
      </c>
      <c r="AM223" s="3">
        <f t="shared" si="17"/>
        <v>238.33037756968238</v>
      </c>
      <c r="BL223" s="8">
        <v>219</v>
      </c>
      <c r="BM223" s="10">
        <f>'[1]功能-战损相关'!H229</f>
        <v>0</v>
      </c>
      <c r="BN223" s="10">
        <f>'[1]功能-战损相关'!I229</f>
        <v>0</v>
      </c>
      <c r="BO223" s="10">
        <f>'[1]功能-战损相关'!J229</f>
        <v>0</v>
      </c>
      <c r="BP223" s="10">
        <f>'[1]功能-战损相关'!K229</f>
        <v>0</v>
      </c>
      <c r="BQ223" s="10">
        <f>'[1]功能-战损相关'!L229</f>
        <v>0</v>
      </c>
      <c r="BR223" s="10">
        <f>'[1]功能-战损相关'!M229</f>
        <v>0</v>
      </c>
      <c r="BS223" s="10">
        <f>'[1]功能-战损相关'!N229</f>
        <v>0</v>
      </c>
      <c r="BT223" s="10">
        <f>'[1]功能-战损相关'!O229</f>
        <v>0</v>
      </c>
      <c r="BU223" s="10">
        <f>'[1]功能-战损相关'!P229</f>
        <v>0</v>
      </c>
      <c r="BV223" s="10">
        <f>'[1]功能-战损相关'!Q229</f>
        <v>0</v>
      </c>
      <c r="BX223" s="8">
        <v>219</v>
      </c>
      <c r="BY223" s="10">
        <f>求节点($BL$5:$BL$364,BM$5:BM$364,节奏总纲!R222)</f>
        <v>0.17499999999999999</v>
      </c>
      <c r="BZ223" s="10">
        <f>求节点($BL$5:$BL$364,BN$5:BN$364,节奏总纲!S222)</f>
        <v>0.17499999999999999</v>
      </c>
      <c r="CA223" s="10">
        <f>求节点($BL$5:$BL$364,BO$5:BO$364,节奏总纲!T222)</f>
        <v>0.17499999999999999</v>
      </c>
      <c r="CB223" s="10">
        <f>求节点($BL$5:$BL$364,BP$5:BP$364,节奏总纲!U222)</f>
        <v>0.17499999999999999</v>
      </c>
      <c r="CC223" s="10">
        <f>求节点($BL$5:$BL$364,BQ$5:BQ$364,节奏总纲!V222)</f>
        <v>0.17499999999999999</v>
      </c>
      <c r="CD223" s="10">
        <f>求节点($BL$5:$BL$364,BR$5:BR$364,节奏总纲!R222)</f>
        <v>0.125</v>
      </c>
      <c r="CE223" s="10">
        <f>求节点($BL$5:$BL$364,BS$5:BS$364,节奏总纲!S222)</f>
        <v>0.125</v>
      </c>
      <c r="CF223" s="10">
        <f>求节点($BL$5:$BL$364,BT$5:BT$364,节奏总纲!T222)</f>
        <v>0.125</v>
      </c>
      <c r="CG223" s="10">
        <f>求节点($BL$5:$BL$364,BU$5:BU$364,节奏总纲!U222)</f>
        <v>0.125</v>
      </c>
      <c r="CH223" s="10">
        <f>求节点($BL$5:$BL$364,BV$5:BV$364,节奏总纲!V222)</f>
        <v>0.125</v>
      </c>
    </row>
    <row r="224" spans="2:86" x14ac:dyDescent="0.2">
      <c r="B224" s="3">
        <v>220</v>
      </c>
      <c r="C224" s="3">
        <f>[1]服务器生态!W241</f>
        <v>92.220742908035135</v>
      </c>
      <c r="D224" s="3">
        <f>[1]服务器生态!X241</f>
        <v>90.930496965642277</v>
      </c>
      <c r="E224" s="3">
        <f>[1]服务器生态!Y241</f>
        <v>7.4226829011350386</v>
      </c>
      <c r="F224" s="3">
        <f>[1]服务器生态!Z241</f>
        <v>1.3205477401875001</v>
      </c>
      <c r="G224" s="3">
        <f>[1]服务器生态!AA241</f>
        <v>0.38209198499999986</v>
      </c>
      <c r="H224" s="3">
        <f>[1]服务器生态!AC241</f>
        <v>0.47962550249999997</v>
      </c>
      <c r="I224" s="3">
        <f>[1]服务器生态!AD241</f>
        <v>0.47291513735919999</v>
      </c>
      <c r="J224" s="3">
        <f>[1]服务器生态!AE241</f>
        <v>3.8604200140800002E-2</v>
      </c>
      <c r="K224" s="3">
        <f>[1]服务器生态!AF241</f>
        <v>6.8679600000000019E-3</v>
      </c>
      <c r="L224" s="3">
        <f>[1]服务器生态!AG241</f>
        <v>1.9871999999999997E-3</v>
      </c>
      <c r="M224" s="3">
        <f>[3]基础信息!M223</f>
        <v>100</v>
      </c>
      <c r="X224" s="3">
        <v>220</v>
      </c>
      <c r="Y224" s="3">
        <f>求节点(节奏总纲!D$4:D$163,R$5:R$164,$X224)*6</f>
        <v>40682.156059747831</v>
      </c>
      <c r="Z224" s="3">
        <f>求节点(节奏总纲!E$4:E$163,S$5:S$164,$X224)*6</f>
        <v>41837.468301903871</v>
      </c>
      <c r="AA224" s="3">
        <f>求节点(节奏总纲!F$4:F$163,T$5:T$164,$X224)*6</f>
        <v>43359.377899610452</v>
      </c>
      <c r="AB224" s="3">
        <f>求节点(节奏总纲!G$4:G$163,U$5:U$164,$X224)*6</f>
        <v>45562.007482087225</v>
      </c>
      <c r="AC224" s="3">
        <f>求节点(节奏总纲!H$4:H$163,V$5:V$164,$X224)*6</f>
        <v>49495.028179436697</v>
      </c>
      <c r="AG224" s="3">
        <v>220</v>
      </c>
      <c r="AH224" s="3">
        <v>1</v>
      </c>
      <c r="AI224" s="3">
        <f>[4]实力验证!$Z226</f>
        <v>1.6321681161133825</v>
      </c>
      <c r="AJ224" s="3">
        <f>[4]实力验证!$AE226</f>
        <v>2.7866563887731974</v>
      </c>
      <c r="AK224" s="3">
        <f>[4]实力验证!$AJ226</f>
        <v>8.207691702866045</v>
      </c>
      <c r="AL224" s="3">
        <f>[4]实力验证!$AO226</f>
        <v>22.179263760056752</v>
      </c>
      <c r="AM224" s="3">
        <f t="shared" si="17"/>
        <v>238.3946805046881</v>
      </c>
      <c r="BL224" s="8">
        <v>220</v>
      </c>
      <c r="BM224" s="10">
        <f>'[1]功能-战损相关'!H230</f>
        <v>0</v>
      </c>
      <c r="BN224" s="10">
        <f>'[1]功能-战损相关'!I230</f>
        <v>0</v>
      </c>
      <c r="BO224" s="10">
        <f>'[1]功能-战损相关'!J230</f>
        <v>0</v>
      </c>
      <c r="BP224" s="10">
        <f>'[1]功能-战损相关'!K230</f>
        <v>0</v>
      </c>
      <c r="BQ224" s="10">
        <f>'[1]功能-战损相关'!L230</f>
        <v>0</v>
      </c>
      <c r="BR224" s="10">
        <f>'[1]功能-战损相关'!M230</f>
        <v>0</v>
      </c>
      <c r="BS224" s="10">
        <f>'[1]功能-战损相关'!N230</f>
        <v>0</v>
      </c>
      <c r="BT224" s="10">
        <f>'[1]功能-战损相关'!O230</f>
        <v>0</v>
      </c>
      <c r="BU224" s="10">
        <f>'[1]功能-战损相关'!P230</f>
        <v>0</v>
      </c>
      <c r="BV224" s="10">
        <f>'[1]功能-战损相关'!Q230</f>
        <v>0</v>
      </c>
      <c r="BX224" s="8">
        <v>220</v>
      </c>
      <c r="BY224" s="10">
        <f>求节点($BL$5:$BL$364,BM$5:BM$364,节奏总纲!R223)</f>
        <v>0.17499999999999999</v>
      </c>
      <c r="BZ224" s="10">
        <f>求节点($BL$5:$BL$364,BN$5:BN$364,节奏总纲!S223)</f>
        <v>0.17499999999999999</v>
      </c>
      <c r="CA224" s="10">
        <f>求节点($BL$5:$BL$364,BO$5:BO$364,节奏总纲!T223)</f>
        <v>0.17499999999999999</v>
      </c>
      <c r="CB224" s="10">
        <f>求节点($BL$5:$BL$364,BP$5:BP$364,节奏总纲!U223)</f>
        <v>0.17499999999999999</v>
      </c>
      <c r="CC224" s="10">
        <f>求节点($BL$5:$BL$364,BQ$5:BQ$364,节奏总纲!V223)</f>
        <v>0.17499999999999999</v>
      </c>
      <c r="CD224" s="10">
        <f>求节点($BL$5:$BL$364,BR$5:BR$364,节奏总纲!R223)</f>
        <v>0.125</v>
      </c>
      <c r="CE224" s="10">
        <f>求节点($BL$5:$BL$364,BS$5:BS$364,节奏总纲!S223)</f>
        <v>0.125</v>
      </c>
      <c r="CF224" s="10">
        <f>求节点($BL$5:$BL$364,BT$5:BT$364,节奏总纲!T223)</f>
        <v>0.125</v>
      </c>
      <c r="CG224" s="10">
        <f>求节点($BL$5:$BL$364,BU$5:BU$364,节奏总纲!U223)</f>
        <v>0.125</v>
      </c>
      <c r="CH224" s="10">
        <f>求节点($BL$5:$BL$364,BV$5:BV$364,节奏总纲!V223)</f>
        <v>0.125</v>
      </c>
    </row>
    <row r="225" spans="2:86" x14ac:dyDescent="0.2">
      <c r="B225" s="3">
        <v>221</v>
      </c>
      <c r="C225" s="3">
        <f>[1]服务器生态!W242</f>
        <v>91.649463969666769</v>
      </c>
      <c r="D225" s="3">
        <f>[1]服务器生态!X242</f>
        <v>90.367210701253342</v>
      </c>
      <c r="E225" s="3">
        <f>[1]服务器生态!Y242</f>
        <v>7.3767016796235829</v>
      </c>
      <c r="F225" s="3">
        <f>[1]服务器生态!Z242</f>
        <v>1.3123673559562501</v>
      </c>
      <c r="G225" s="3">
        <f>[1]服务器生态!AA242</f>
        <v>0.37972504349999986</v>
      </c>
      <c r="H225" s="3">
        <f>[1]服务器生态!AC242</f>
        <v>0.47962550249999997</v>
      </c>
      <c r="I225" s="3">
        <f>[1]服务器生态!AD242</f>
        <v>0.47291513735919999</v>
      </c>
      <c r="J225" s="3">
        <f>[1]服务器生态!AE242</f>
        <v>3.8604200140800002E-2</v>
      </c>
      <c r="K225" s="3">
        <f>[1]服务器生态!AF242</f>
        <v>6.8679600000000019E-3</v>
      </c>
      <c r="L225" s="3">
        <f>[1]服务器生态!AG242</f>
        <v>1.9871999999999997E-3</v>
      </c>
      <c r="M225" s="3">
        <f>[3]基础信息!M224</f>
        <v>100</v>
      </c>
      <c r="X225" s="3">
        <v>221</v>
      </c>
      <c r="Y225" s="3">
        <f>求节点(节奏总纲!D$4:D$163,R$5:R$164,$X225)*6</f>
        <v>40708.564115889247</v>
      </c>
      <c r="Z225" s="3">
        <f>求节点(节奏总纲!E$4:E$163,S$5:S$164,$X225)*6</f>
        <v>41864.856594477846</v>
      </c>
      <c r="AA225" s="3">
        <f>求节点(节奏总纲!F$4:F$163,T$5:T$164,$X225)*6</f>
        <v>43386.548563845172</v>
      </c>
      <c r="AB225" s="3">
        <f>求节点(节奏总纲!G$4:G$163,U$5:U$164,$X225)*6</f>
        <v>45589.538750712782</v>
      </c>
      <c r="AC225" s="3">
        <f>求节点(节奏总纲!H$4:H$163,V$5:V$164,$X225)*6</f>
        <v>49521.073744176167</v>
      </c>
      <c r="AG225" s="3">
        <v>221</v>
      </c>
      <c r="AH225" s="3">
        <v>1</v>
      </c>
      <c r="AI225" s="3">
        <f>[4]实力验证!$Z227</f>
        <v>1.6330723397934583</v>
      </c>
      <c r="AJ225" s="3">
        <f>[4]实力验证!$AE227</f>
        <v>2.7874186434738188</v>
      </c>
      <c r="AK225" s="3">
        <f>[4]实力验证!$AJ227</f>
        <v>8.218436657011841</v>
      </c>
      <c r="AL225" s="3">
        <f>[4]实力验证!$AO227</f>
        <v>22.128104009186764</v>
      </c>
      <c r="AM225" s="3">
        <f t="shared" si="17"/>
        <v>238.4581310986008</v>
      </c>
      <c r="BL225" s="8">
        <v>221</v>
      </c>
      <c r="BM225" s="10">
        <f>'[1]功能-战损相关'!H231</f>
        <v>0</v>
      </c>
      <c r="BN225" s="10">
        <f>'[1]功能-战损相关'!I231</f>
        <v>0</v>
      </c>
      <c r="BO225" s="10">
        <f>'[1]功能-战损相关'!J231</f>
        <v>0</v>
      </c>
      <c r="BP225" s="10">
        <f>'[1]功能-战损相关'!K231</f>
        <v>0</v>
      </c>
      <c r="BQ225" s="10">
        <f>'[1]功能-战损相关'!L231</f>
        <v>0</v>
      </c>
      <c r="BR225" s="10">
        <f>'[1]功能-战损相关'!M231</f>
        <v>0</v>
      </c>
      <c r="BS225" s="10">
        <f>'[1]功能-战损相关'!N231</f>
        <v>0</v>
      </c>
      <c r="BT225" s="10">
        <f>'[1]功能-战损相关'!O231</f>
        <v>0</v>
      </c>
      <c r="BU225" s="10">
        <f>'[1]功能-战损相关'!P231</f>
        <v>0</v>
      </c>
      <c r="BV225" s="10">
        <f>'[1]功能-战损相关'!Q231</f>
        <v>0</v>
      </c>
      <c r="BX225" s="8">
        <v>221</v>
      </c>
      <c r="BY225" s="10">
        <f>求节点($BL$5:$BL$364,BM$5:BM$364,节奏总纲!R224)</f>
        <v>0.17499999999999999</v>
      </c>
      <c r="BZ225" s="10">
        <f>求节点($BL$5:$BL$364,BN$5:BN$364,节奏总纲!S224)</f>
        <v>0.17499999999999999</v>
      </c>
      <c r="CA225" s="10">
        <f>求节点($BL$5:$BL$364,BO$5:BO$364,节奏总纲!T224)</f>
        <v>0.17499999999999999</v>
      </c>
      <c r="CB225" s="10">
        <f>求节点($BL$5:$BL$364,BP$5:BP$364,节奏总纲!U224)</f>
        <v>0.17499999999999999</v>
      </c>
      <c r="CC225" s="10">
        <f>求节点($BL$5:$BL$364,BQ$5:BQ$364,节奏总纲!V224)</f>
        <v>0.17499999999999999</v>
      </c>
      <c r="CD225" s="10">
        <f>求节点($BL$5:$BL$364,BR$5:BR$364,节奏总纲!R224)</f>
        <v>0.125</v>
      </c>
      <c r="CE225" s="10">
        <f>求节点($BL$5:$BL$364,BS$5:BS$364,节奏总纲!S224)</f>
        <v>0.125</v>
      </c>
      <c r="CF225" s="10">
        <f>求节点($BL$5:$BL$364,BT$5:BT$364,节奏总纲!T224)</f>
        <v>0.125</v>
      </c>
      <c r="CG225" s="10">
        <f>求节点($BL$5:$BL$364,BU$5:BU$364,节奏总纲!U224)</f>
        <v>0.125</v>
      </c>
      <c r="CH225" s="10">
        <f>求节点($BL$5:$BL$364,BV$5:BV$364,节奏总纲!V224)</f>
        <v>0.125</v>
      </c>
    </row>
    <row r="226" spans="2:86" x14ac:dyDescent="0.2">
      <c r="B226" s="3">
        <v>222</v>
      </c>
      <c r="C226" s="3">
        <f>[1]服务器生态!W243</f>
        <v>91.078185031298403</v>
      </c>
      <c r="D226" s="3">
        <f>[1]服务器生态!X243</f>
        <v>89.803924436864406</v>
      </c>
      <c r="E226" s="3">
        <f>[1]服务器生态!Y243</f>
        <v>7.3307204581121264</v>
      </c>
      <c r="F226" s="3">
        <f>[1]服务器生态!Z243</f>
        <v>1.3041869717249999</v>
      </c>
      <c r="G226" s="3">
        <f>[1]服务器生态!AA243</f>
        <v>0.37735810199999981</v>
      </c>
      <c r="H226" s="3">
        <f>[1]服务器生态!AC243</f>
        <v>0.47962550249999997</v>
      </c>
      <c r="I226" s="3">
        <f>[1]服务器生态!AD243</f>
        <v>0.47291513735919999</v>
      </c>
      <c r="J226" s="3">
        <f>[1]服务器生态!AE243</f>
        <v>3.8604200140800002E-2</v>
      </c>
      <c r="K226" s="3">
        <f>[1]服务器生态!AF243</f>
        <v>6.8679600000000019E-3</v>
      </c>
      <c r="L226" s="3">
        <f>[1]服务器生态!AG243</f>
        <v>1.9871999999999997E-3</v>
      </c>
      <c r="M226" s="3">
        <f>[3]基础信息!M225</f>
        <v>100</v>
      </c>
      <c r="X226" s="3">
        <v>222</v>
      </c>
      <c r="Y226" s="3">
        <f>求节点(节奏总纲!D$4:D$163,R$5:R$164,$X226)*6</f>
        <v>40734.842637817492</v>
      </c>
      <c r="Z226" s="3">
        <f>求节点(节奏总纲!E$4:E$163,S$5:S$164,$X226)*6</f>
        <v>41890.285151702592</v>
      </c>
      <c r="AA226" s="3">
        <f>求节点(节奏总纲!F$4:F$163,T$5:T$164,$X226)*6</f>
        <v>43412.806733072088</v>
      </c>
      <c r="AB226" s="3">
        <f>求节点(节奏总纲!G$4:G$163,U$5:U$164,$X226)*6</f>
        <v>45617.070019338345</v>
      </c>
      <c r="AC226" s="3">
        <f>求节点(节奏总纲!H$4:H$163,V$5:V$164,$X226)*6</f>
        <v>49547.119308915637</v>
      </c>
      <c r="AG226" s="3">
        <v>222</v>
      </c>
      <c r="AH226" s="3">
        <v>1</v>
      </c>
      <c r="AI226" s="3">
        <f>[4]实力验证!$Z228</f>
        <v>1.6360183652202573</v>
      </c>
      <c r="AJ226" s="3">
        <f>[4]实力验证!$AE228</f>
        <v>2.7888447848083486</v>
      </c>
      <c r="AK226" s="3">
        <f>[4]实力验证!$AJ228</f>
        <v>8.2290710339743924</v>
      </c>
      <c r="AL226" s="3">
        <f>[4]实力验证!$AO228</f>
        <v>22.077700849901362</v>
      </c>
      <c r="AM226" s="3">
        <f t="shared" si="17"/>
        <v>238.67832653072165</v>
      </c>
      <c r="BL226" s="8">
        <v>222</v>
      </c>
      <c r="BM226" s="10">
        <f>'[1]功能-战损相关'!H232</f>
        <v>0</v>
      </c>
      <c r="BN226" s="10">
        <f>'[1]功能-战损相关'!I232</f>
        <v>0</v>
      </c>
      <c r="BO226" s="10">
        <f>'[1]功能-战损相关'!J232</f>
        <v>0</v>
      </c>
      <c r="BP226" s="10">
        <f>'[1]功能-战损相关'!K232</f>
        <v>0</v>
      </c>
      <c r="BQ226" s="10">
        <f>'[1]功能-战损相关'!L232</f>
        <v>0</v>
      </c>
      <c r="BR226" s="10">
        <f>'[1]功能-战损相关'!M232</f>
        <v>0</v>
      </c>
      <c r="BS226" s="10">
        <f>'[1]功能-战损相关'!N232</f>
        <v>0</v>
      </c>
      <c r="BT226" s="10">
        <f>'[1]功能-战损相关'!O232</f>
        <v>0</v>
      </c>
      <c r="BU226" s="10">
        <f>'[1]功能-战损相关'!P232</f>
        <v>0</v>
      </c>
      <c r="BV226" s="10">
        <f>'[1]功能-战损相关'!Q232</f>
        <v>0</v>
      </c>
      <c r="BX226" s="8">
        <v>222</v>
      </c>
      <c r="BY226" s="10">
        <f>求节点($BL$5:$BL$364,BM$5:BM$364,节奏总纲!R225)</f>
        <v>0.17499999999999999</v>
      </c>
      <c r="BZ226" s="10">
        <f>求节点($BL$5:$BL$364,BN$5:BN$364,节奏总纲!S225)</f>
        <v>0.17499999999999999</v>
      </c>
      <c r="CA226" s="10">
        <f>求节点($BL$5:$BL$364,BO$5:BO$364,节奏总纲!T225)</f>
        <v>0.17499999999999999</v>
      </c>
      <c r="CB226" s="10">
        <f>求节点($BL$5:$BL$364,BP$5:BP$364,节奏总纲!U225)</f>
        <v>0.17499999999999999</v>
      </c>
      <c r="CC226" s="10">
        <f>求节点($BL$5:$BL$364,BQ$5:BQ$364,节奏总纲!V225)</f>
        <v>0.17499999999999999</v>
      </c>
      <c r="CD226" s="10">
        <f>求节点($BL$5:$BL$364,BR$5:BR$364,节奏总纲!R225)</f>
        <v>0.125</v>
      </c>
      <c r="CE226" s="10">
        <f>求节点($BL$5:$BL$364,BS$5:BS$364,节奏总纲!S225)</f>
        <v>0.125</v>
      </c>
      <c r="CF226" s="10">
        <f>求节点($BL$5:$BL$364,BT$5:BT$364,节奏总纲!T225)</f>
        <v>0.125</v>
      </c>
      <c r="CG226" s="10">
        <f>求节点($BL$5:$BL$364,BU$5:BU$364,节奏总纲!U225)</f>
        <v>0.125</v>
      </c>
      <c r="CH226" s="10">
        <f>求节点($BL$5:$BL$364,BV$5:BV$364,节奏总纲!V225)</f>
        <v>0.125</v>
      </c>
    </row>
    <row r="227" spans="2:86" x14ac:dyDescent="0.2">
      <c r="B227" s="3">
        <v>223</v>
      </c>
      <c r="C227" s="3">
        <f>[1]服务器生态!W244</f>
        <v>90.506906092930052</v>
      </c>
      <c r="D227" s="3">
        <f>[1]服务器生态!X244</f>
        <v>89.240638172475471</v>
      </c>
      <c r="E227" s="3">
        <f>[1]服务器生态!Y244</f>
        <v>7.2847392366006707</v>
      </c>
      <c r="F227" s="3">
        <f>[1]服务器生态!Z244</f>
        <v>1.2960065874937501</v>
      </c>
      <c r="G227" s="3">
        <f>[1]服务器生态!AA244</f>
        <v>0.37499116049999986</v>
      </c>
      <c r="H227" s="3">
        <f>[1]服务器生态!AC244</f>
        <v>0.47962550249999997</v>
      </c>
      <c r="I227" s="3">
        <f>[1]服务器生态!AD244</f>
        <v>0.47291513735919999</v>
      </c>
      <c r="J227" s="3">
        <f>[1]服务器生态!AE244</f>
        <v>3.8604200140800002E-2</v>
      </c>
      <c r="K227" s="3">
        <f>[1]服务器生态!AF244</f>
        <v>6.8679600000000019E-3</v>
      </c>
      <c r="L227" s="3">
        <f>[1]服务器生态!AG244</f>
        <v>1.9871999999999997E-3</v>
      </c>
      <c r="M227" s="3">
        <f>[3]基础信息!M226</f>
        <v>100</v>
      </c>
      <c r="X227" s="3">
        <v>223</v>
      </c>
      <c r="Y227" s="3">
        <f>求节点(节奏总纲!D$4:D$163,R$5:R$164,$X227)*6</f>
        <v>40760.319167070244</v>
      </c>
      <c r="Z227" s="3">
        <f>求节点(节奏总纲!E$4:E$163,S$5:S$164,$X227)*6</f>
        <v>41915.531657009647</v>
      </c>
      <c r="AA227" s="3">
        <f>求节点(节奏总纲!F$4:F$163,T$5:T$164,$X227)*6</f>
        <v>43437.92786774112</v>
      </c>
      <c r="AB227" s="3">
        <f>求节点(节奏总纲!G$4:G$163,U$5:U$164,$X227)*6</f>
        <v>45644.601287963917</v>
      </c>
      <c r="AC227" s="3">
        <f>求节点(节奏总纲!H$4:H$163,V$5:V$164,$X227)*6</f>
        <v>49573.164873655107</v>
      </c>
      <c r="AG227" s="3">
        <v>223</v>
      </c>
      <c r="AH227" s="3">
        <v>1</v>
      </c>
      <c r="AI227" s="3">
        <f>[4]实力验证!$Z229</f>
        <v>1.6391527129231351</v>
      </c>
      <c r="AJ227" s="3">
        <f>[4]实力验证!$AE229</f>
        <v>2.7911380708286875</v>
      </c>
      <c r="AK227" s="3">
        <f>[4]实力验证!$AJ229</f>
        <v>8.2397567476538605</v>
      </c>
      <c r="AL227" s="3">
        <f>[4]实力验证!$AO229</f>
        <v>22.028465630631533</v>
      </c>
      <c r="AM227" s="3">
        <f t="shared" si="17"/>
        <v>238.92828172771104</v>
      </c>
      <c r="BL227" s="8">
        <v>223</v>
      </c>
      <c r="BM227" s="10">
        <f>'[1]功能-战损相关'!H233</f>
        <v>0</v>
      </c>
      <c r="BN227" s="10">
        <f>'[1]功能-战损相关'!I233</f>
        <v>0</v>
      </c>
      <c r="BO227" s="10">
        <f>'[1]功能-战损相关'!J233</f>
        <v>0</v>
      </c>
      <c r="BP227" s="10">
        <f>'[1]功能-战损相关'!K233</f>
        <v>0</v>
      </c>
      <c r="BQ227" s="10">
        <f>'[1]功能-战损相关'!L233</f>
        <v>0</v>
      </c>
      <c r="BR227" s="10">
        <f>'[1]功能-战损相关'!M233</f>
        <v>0</v>
      </c>
      <c r="BS227" s="10">
        <f>'[1]功能-战损相关'!N233</f>
        <v>0</v>
      </c>
      <c r="BT227" s="10">
        <f>'[1]功能-战损相关'!O233</f>
        <v>0</v>
      </c>
      <c r="BU227" s="10">
        <f>'[1]功能-战损相关'!P233</f>
        <v>0</v>
      </c>
      <c r="BV227" s="10">
        <f>'[1]功能-战损相关'!Q233</f>
        <v>0</v>
      </c>
      <c r="BX227" s="8">
        <v>223</v>
      </c>
      <c r="BY227" s="10">
        <f>求节点($BL$5:$BL$364,BM$5:BM$364,节奏总纲!R226)</f>
        <v>0.17499999999999999</v>
      </c>
      <c r="BZ227" s="10">
        <f>求节点($BL$5:$BL$364,BN$5:BN$364,节奏总纲!S226)</f>
        <v>0.17499999999999999</v>
      </c>
      <c r="CA227" s="10">
        <f>求节点($BL$5:$BL$364,BO$5:BO$364,节奏总纲!T226)</f>
        <v>0.17499999999999999</v>
      </c>
      <c r="CB227" s="10">
        <f>求节点($BL$5:$BL$364,BP$5:BP$364,节奏总纲!U226)</f>
        <v>0.17499999999999999</v>
      </c>
      <c r="CC227" s="10">
        <f>求节点($BL$5:$BL$364,BQ$5:BQ$364,节奏总纲!V226)</f>
        <v>0.17499999999999999</v>
      </c>
      <c r="CD227" s="10">
        <f>求节点($BL$5:$BL$364,BR$5:BR$364,节奏总纲!R226)</f>
        <v>0.125</v>
      </c>
      <c r="CE227" s="10">
        <f>求节点($BL$5:$BL$364,BS$5:BS$364,节奏总纲!S226)</f>
        <v>0.125</v>
      </c>
      <c r="CF227" s="10">
        <f>求节点($BL$5:$BL$364,BT$5:BT$364,节奏总纲!T226)</f>
        <v>0.125</v>
      </c>
      <c r="CG227" s="10">
        <f>求节点($BL$5:$BL$364,BU$5:BU$364,节奏总纲!U226)</f>
        <v>0.125</v>
      </c>
      <c r="CH227" s="10">
        <f>求节点($BL$5:$BL$364,BV$5:BV$364,节奏总纲!V226)</f>
        <v>0.125</v>
      </c>
    </row>
    <row r="228" spans="2:86" x14ac:dyDescent="0.2">
      <c r="B228" s="3">
        <v>224</v>
      </c>
      <c r="C228" s="3">
        <f>[1]服务器生态!W245</f>
        <v>89.935627154561686</v>
      </c>
      <c r="D228" s="3">
        <f>[1]服务器生态!X245</f>
        <v>88.677351908086536</v>
      </c>
      <c r="E228" s="3">
        <f>[1]服务器生态!Y245</f>
        <v>7.2387580150892141</v>
      </c>
      <c r="F228" s="3">
        <f>[1]服务器生态!Z245</f>
        <v>1.2878262032625001</v>
      </c>
      <c r="G228" s="3">
        <f>[1]服务器生态!AA245</f>
        <v>0.37262421899999987</v>
      </c>
      <c r="H228" s="3">
        <f>[1]服务器生态!AC245</f>
        <v>0.47962550249999997</v>
      </c>
      <c r="I228" s="3">
        <f>[1]服务器生态!AD245</f>
        <v>0.47291513735919999</v>
      </c>
      <c r="J228" s="3">
        <f>[1]服务器生态!AE245</f>
        <v>3.8604200140800002E-2</v>
      </c>
      <c r="K228" s="3">
        <f>[1]服务器生态!AF245</f>
        <v>6.8679600000000019E-3</v>
      </c>
      <c r="L228" s="3">
        <f>[1]服务器生态!AG245</f>
        <v>1.9871999999999997E-3</v>
      </c>
      <c r="M228" s="3">
        <f>[3]基础信息!M227</f>
        <v>100</v>
      </c>
      <c r="X228" s="3">
        <v>224</v>
      </c>
      <c r="Y228" s="3">
        <f>求节点(节奏总纲!D$4:D$163,R$5:R$164,$X228)*6</f>
        <v>40785.795696322988</v>
      </c>
      <c r="Z228" s="3">
        <f>求节点(节奏总纲!E$4:E$163,S$5:S$164,$X228)*6</f>
        <v>41940.77816231671</v>
      </c>
      <c r="AA228" s="3">
        <f>求节点(节奏总纲!F$4:F$163,T$5:T$164,$X228)*6</f>
        <v>43463.04900241016</v>
      </c>
      <c r="AB228" s="3">
        <f>求节点(节奏总纲!G$4:G$163,U$5:U$164,$X228)*6</f>
        <v>45672.132556589473</v>
      </c>
      <c r="AC228" s="3">
        <f>求节点(节奏总纲!H$4:H$163,V$5:V$164,$X228)*6</f>
        <v>49598.294255223795</v>
      </c>
      <c r="AG228" s="3">
        <v>224</v>
      </c>
      <c r="AH228" s="3">
        <v>1</v>
      </c>
      <c r="AI228" s="3">
        <f>[4]实力验证!$Z230</f>
        <v>1.6422464893297419</v>
      </c>
      <c r="AJ228" s="3">
        <f>[4]实力验证!$AE230</f>
        <v>2.7934016723355684</v>
      </c>
      <c r="AK228" s="3">
        <f>[4]实力验证!$AJ230</f>
        <v>8.2503041444340379</v>
      </c>
      <c r="AL228" s="3">
        <f>[4]实力验证!$AO230</f>
        <v>21.980268747994309</v>
      </c>
      <c r="AM228" s="3">
        <f t="shared" si="17"/>
        <v>239.17539994538606</v>
      </c>
      <c r="BL228" s="8">
        <v>224</v>
      </c>
      <c r="BM228" s="10">
        <f>'[1]功能-战损相关'!H234</f>
        <v>0</v>
      </c>
      <c r="BN228" s="10">
        <f>'[1]功能-战损相关'!I234</f>
        <v>0</v>
      </c>
      <c r="BO228" s="10">
        <f>'[1]功能-战损相关'!J234</f>
        <v>0</v>
      </c>
      <c r="BP228" s="10">
        <f>'[1]功能-战损相关'!K234</f>
        <v>0</v>
      </c>
      <c r="BQ228" s="10">
        <f>'[1]功能-战损相关'!L234</f>
        <v>0</v>
      </c>
      <c r="BR228" s="10">
        <f>'[1]功能-战损相关'!M234</f>
        <v>0</v>
      </c>
      <c r="BS228" s="10">
        <f>'[1]功能-战损相关'!N234</f>
        <v>0</v>
      </c>
      <c r="BT228" s="10">
        <f>'[1]功能-战损相关'!O234</f>
        <v>0</v>
      </c>
      <c r="BU228" s="10">
        <f>'[1]功能-战损相关'!P234</f>
        <v>0</v>
      </c>
      <c r="BV228" s="10">
        <f>'[1]功能-战损相关'!Q234</f>
        <v>0</v>
      </c>
      <c r="BX228" s="8">
        <v>224</v>
      </c>
      <c r="BY228" s="10">
        <f>求节点($BL$5:$BL$364,BM$5:BM$364,节奏总纲!R227)</f>
        <v>0.17499999999999999</v>
      </c>
      <c r="BZ228" s="10">
        <f>求节点($BL$5:$BL$364,BN$5:BN$364,节奏总纲!S227)</f>
        <v>0.17499999999999999</v>
      </c>
      <c r="CA228" s="10">
        <f>求节点($BL$5:$BL$364,BO$5:BO$364,节奏总纲!T227)</f>
        <v>0.17499999999999999</v>
      </c>
      <c r="CB228" s="10">
        <f>求节点($BL$5:$BL$364,BP$5:BP$364,节奏总纲!U227)</f>
        <v>0.17499999999999999</v>
      </c>
      <c r="CC228" s="10">
        <f>求节点($BL$5:$BL$364,BQ$5:BQ$364,节奏总纲!V227)</f>
        <v>0.17499999999999999</v>
      </c>
      <c r="CD228" s="10">
        <f>求节点($BL$5:$BL$364,BR$5:BR$364,节奏总纲!R227)</f>
        <v>0.125</v>
      </c>
      <c r="CE228" s="10">
        <f>求节点($BL$5:$BL$364,BS$5:BS$364,节奏总纲!S227)</f>
        <v>0.125</v>
      </c>
      <c r="CF228" s="10">
        <f>求节点($BL$5:$BL$364,BT$5:BT$364,节奏总纲!T227)</f>
        <v>0.125</v>
      </c>
      <c r="CG228" s="10">
        <f>求节点($BL$5:$BL$364,BU$5:BU$364,节奏总纲!U227)</f>
        <v>0.125</v>
      </c>
      <c r="CH228" s="10">
        <f>求节点($BL$5:$BL$364,BV$5:BV$364,节奏总纲!V227)</f>
        <v>0.125</v>
      </c>
    </row>
    <row r="229" spans="2:86" x14ac:dyDescent="0.2">
      <c r="B229" s="3">
        <v>225</v>
      </c>
      <c r="C229" s="3">
        <f>[1]服务器生态!W246</f>
        <v>89.364348216193335</v>
      </c>
      <c r="D229" s="3">
        <f>[1]服务器生态!X246</f>
        <v>88.114065643697614</v>
      </c>
      <c r="E229" s="3">
        <f>[1]服务器生态!Y246</f>
        <v>7.1927767935777585</v>
      </c>
      <c r="F229" s="3">
        <f>[1]服务器生态!Z246</f>
        <v>1.2796458190312501</v>
      </c>
      <c r="G229" s="3">
        <f>[1]服务器生态!AA246</f>
        <v>0.37025727749999987</v>
      </c>
      <c r="H229" s="3">
        <f>[1]服务器生态!AC246</f>
        <v>0.47962550249999997</v>
      </c>
      <c r="I229" s="3">
        <f>[1]服务器生态!AD246</f>
        <v>0.47291513735919999</v>
      </c>
      <c r="J229" s="3">
        <f>[1]服务器生态!AE246</f>
        <v>3.8604200140800002E-2</v>
      </c>
      <c r="K229" s="3">
        <f>[1]服务器生态!AF246</f>
        <v>6.8679600000000019E-3</v>
      </c>
      <c r="L229" s="3">
        <f>[1]服务器生态!AG246</f>
        <v>1.9871999999999997E-3</v>
      </c>
      <c r="M229" s="3">
        <f>[3]基础信息!M228</f>
        <v>100</v>
      </c>
      <c r="X229" s="3">
        <v>225</v>
      </c>
      <c r="Y229" s="3">
        <f>求节点(节奏总纲!D$4:D$163,R$5:R$164,$X229)*6</f>
        <v>40811.27222557574</v>
      </c>
      <c r="Z229" s="3">
        <f>求节点(节奏总纲!E$4:E$163,S$5:S$164,$X229)*6</f>
        <v>41966.024667623773</v>
      </c>
      <c r="AA229" s="3">
        <f>求节点(节奏总纲!F$4:F$163,T$5:T$164,$X229)*6</f>
        <v>43488.1701370792</v>
      </c>
      <c r="AB229" s="3">
        <f>求节点(节奏总纲!G$4:G$163,U$5:U$164,$X229)*6</f>
        <v>45699.663825215037</v>
      </c>
      <c r="AC229" s="3">
        <f>求节点(节奏总纲!H$4:H$163,V$5:V$164,$X229)*6</f>
        <v>49623.022240392645</v>
      </c>
      <c r="AG229" s="3">
        <v>225</v>
      </c>
      <c r="AH229" s="3">
        <v>1</v>
      </c>
      <c r="AI229" s="3">
        <f>[4]实力验证!$Z231</f>
        <v>1.6453004771126891</v>
      </c>
      <c r="AJ229" s="3">
        <f>[4]实力验证!$AE231</f>
        <v>2.7956361619815273</v>
      </c>
      <c r="AK229" s="3">
        <f>[4]实力验证!$AJ231</f>
        <v>8.260715892626239</v>
      </c>
      <c r="AL229" s="3">
        <f>[4]实力验证!$AO231</f>
        <v>21.932866287907483</v>
      </c>
      <c r="AM229" s="3">
        <f t="shared" si="17"/>
        <v>239.41951346235803</v>
      </c>
      <c r="BL229" s="8">
        <v>225</v>
      </c>
      <c r="BM229" s="10">
        <f>'[1]功能-战损相关'!H235</f>
        <v>0</v>
      </c>
      <c r="BN229" s="10">
        <f>'[1]功能-战损相关'!I235</f>
        <v>0</v>
      </c>
      <c r="BO229" s="10">
        <f>'[1]功能-战损相关'!J235</f>
        <v>0</v>
      </c>
      <c r="BP229" s="10">
        <f>'[1]功能-战损相关'!K235</f>
        <v>0</v>
      </c>
      <c r="BQ229" s="10">
        <f>'[1]功能-战损相关'!L235</f>
        <v>0</v>
      </c>
      <c r="BR229" s="10">
        <f>'[1]功能-战损相关'!M235</f>
        <v>0</v>
      </c>
      <c r="BS229" s="10">
        <f>'[1]功能-战损相关'!N235</f>
        <v>0</v>
      </c>
      <c r="BT229" s="10">
        <f>'[1]功能-战损相关'!O235</f>
        <v>0</v>
      </c>
      <c r="BU229" s="10">
        <f>'[1]功能-战损相关'!P235</f>
        <v>0</v>
      </c>
      <c r="BV229" s="10">
        <f>'[1]功能-战损相关'!Q235</f>
        <v>0</v>
      </c>
      <c r="BX229" s="8">
        <v>225</v>
      </c>
      <c r="BY229" s="10">
        <f>求节点($BL$5:$BL$364,BM$5:BM$364,节奏总纲!R228)</f>
        <v>0.17499999999999999</v>
      </c>
      <c r="BZ229" s="10">
        <f>求节点($BL$5:$BL$364,BN$5:BN$364,节奏总纲!S228)</f>
        <v>0.17499999999999999</v>
      </c>
      <c r="CA229" s="10">
        <f>求节点($BL$5:$BL$364,BO$5:BO$364,节奏总纲!T228)</f>
        <v>0.17499999999999999</v>
      </c>
      <c r="CB229" s="10">
        <f>求节点($BL$5:$BL$364,BP$5:BP$364,节奏总纲!U228)</f>
        <v>0.17499999999999999</v>
      </c>
      <c r="CC229" s="10">
        <f>求节点($BL$5:$BL$364,BQ$5:BQ$364,节奏总纲!V228)</f>
        <v>0.17499999999999999</v>
      </c>
      <c r="CD229" s="10">
        <f>求节点($BL$5:$BL$364,BR$5:BR$364,节奏总纲!R228)</f>
        <v>0.125</v>
      </c>
      <c r="CE229" s="10">
        <f>求节点($BL$5:$BL$364,BS$5:BS$364,节奏总纲!S228)</f>
        <v>0.125</v>
      </c>
      <c r="CF229" s="10">
        <f>求节点($BL$5:$BL$364,BT$5:BT$364,节奏总纲!T228)</f>
        <v>0.125</v>
      </c>
      <c r="CG229" s="10">
        <f>求节点($BL$5:$BL$364,BU$5:BU$364,节奏总纲!U228)</f>
        <v>0.125</v>
      </c>
      <c r="CH229" s="10">
        <f>求节点($BL$5:$BL$364,BV$5:BV$364,节奏总纲!V228)</f>
        <v>0.125</v>
      </c>
    </row>
    <row r="230" spans="2:86" x14ac:dyDescent="0.2">
      <c r="B230" s="3">
        <v>226</v>
      </c>
      <c r="C230" s="3">
        <f>[1]服务器生态!W247</f>
        <v>88.793069277824969</v>
      </c>
      <c r="D230" s="3">
        <f>[1]服务器生态!X247</f>
        <v>87.550779379308665</v>
      </c>
      <c r="E230" s="3">
        <f>[1]服务器生态!Y247</f>
        <v>7.1467955720663019</v>
      </c>
      <c r="F230" s="3">
        <f>[1]服务器生态!Z247</f>
        <v>1.2714654347999998</v>
      </c>
      <c r="G230" s="3">
        <f>[1]服务器生态!AA247</f>
        <v>0.36789033599999982</v>
      </c>
      <c r="H230" s="3">
        <f>[1]服务器生态!AC247</f>
        <v>0.47962550249999997</v>
      </c>
      <c r="I230" s="3">
        <f>[1]服务器生态!AD247</f>
        <v>0.47291513735919999</v>
      </c>
      <c r="J230" s="3">
        <f>[1]服务器生态!AE247</f>
        <v>3.8604200140800002E-2</v>
      </c>
      <c r="K230" s="3">
        <f>[1]服务器生态!AF247</f>
        <v>6.8679600000000019E-3</v>
      </c>
      <c r="L230" s="3">
        <f>[1]服务器生态!AG247</f>
        <v>1.9871999999999997E-3</v>
      </c>
      <c r="M230" s="3">
        <f>[3]基础信息!M229</f>
        <v>100</v>
      </c>
      <c r="X230" s="3">
        <v>226</v>
      </c>
      <c r="Y230" s="3">
        <f>求节点(节奏总纲!D$4:D$163,R$5:R$164,$X230)*6</f>
        <v>40836.748754828484</v>
      </c>
      <c r="Z230" s="3">
        <f>求节点(节奏总纲!E$4:E$163,S$5:S$164,$X230)*6</f>
        <v>41991.271172930828</v>
      </c>
      <c r="AA230" s="3">
        <f>求节点(节奏总纲!F$4:F$163,T$5:T$164,$X230)*6</f>
        <v>43513.291271748232</v>
      </c>
      <c r="AB230" s="3">
        <f>求节点(节奏总纲!G$4:G$163,U$5:U$164,$X230)*6</f>
        <v>45727.195093840608</v>
      </c>
      <c r="AC230" s="3">
        <f>求节点(节奏总纲!H$4:H$163,V$5:V$164,$X230)*6</f>
        <v>49647.750225561496</v>
      </c>
      <c r="AG230" s="3">
        <v>226</v>
      </c>
      <c r="AH230" s="3">
        <v>1</v>
      </c>
      <c r="AI230" s="3">
        <f>[4]实力验证!$Z232</f>
        <v>1.6483154389415307</v>
      </c>
      <c r="AJ230" s="3">
        <f>[4]实力验证!$AE232</f>
        <v>2.797842097783604</v>
      </c>
      <c r="AK230" s="3">
        <f>[4]实力验证!$AJ232</f>
        <v>8.2709945923467405</v>
      </c>
      <c r="AL230" s="3">
        <f>[4]实力验证!$AO232</f>
        <v>21.886069569023082</v>
      </c>
      <c r="AM230" s="3">
        <f t="shared" si="17"/>
        <v>239.6605075290941</v>
      </c>
      <c r="BL230" s="8">
        <v>226</v>
      </c>
      <c r="BM230" s="10">
        <f>'[1]功能-战损相关'!H236</f>
        <v>0</v>
      </c>
      <c r="BN230" s="10">
        <f>'[1]功能-战损相关'!I236</f>
        <v>0</v>
      </c>
      <c r="BO230" s="10">
        <f>'[1]功能-战损相关'!J236</f>
        <v>0</v>
      </c>
      <c r="BP230" s="10">
        <f>'[1]功能-战损相关'!K236</f>
        <v>0</v>
      </c>
      <c r="BQ230" s="10">
        <f>'[1]功能-战损相关'!L236</f>
        <v>0</v>
      </c>
      <c r="BR230" s="10">
        <f>'[1]功能-战损相关'!M236</f>
        <v>0</v>
      </c>
      <c r="BS230" s="10">
        <f>'[1]功能-战损相关'!N236</f>
        <v>0</v>
      </c>
      <c r="BT230" s="10">
        <f>'[1]功能-战损相关'!O236</f>
        <v>0</v>
      </c>
      <c r="BU230" s="10">
        <f>'[1]功能-战损相关'!P236</f>
        <v>0</v>
      </c>
      <c r="BV230" s="10">
        <f>'[1]功能-战损相关'!Q236</f>
        <v>0</v>
      </c>
      <c r="BX230" s="8">
        <v>226</v>
      </c>
      <c r="BY230" s="10">
        <f>求节点($BL$5:$BL$364,BM$5:BM$364,节奏总纲!R229)</f>
        <v>0.17499999999999999</v>
      </c>
      <c r="BZ230" s="10">
        <f>求节点($BL$5:$BL$364,BN$5:BN$364,节奏总纲!S229)</f>
        <v>0.17499999999999999</v>
      </c>
      <c r="CA230" s="10">
        <f>求节点($BL$5:$BL$364,BO$5:BO$364,节奏总纲!T229)</f>
        <v>0.17499999999999999</v>
      </c>
      <c r="CB230" s="10">
        <f>求节点($BL$5:$BL$364,BP$5:BP$364,节奏总纲!U229)</f>
        <v>0.17499999999999999</v>
      </c>
      <c r="CC230" s="10">
        <f>求节点($BL$5:$BL$364,BQ$5:BQ$364,节奏总纲!V229)</f>
        <v>0.17499999999999999</v>
      </c>
      <c r="CD230" s="10">
        <f>求节点($BL$5:$BL$364,BR$5:BR$364,节奏总纲!R229)</f>
        <v>0.125</v>
      </c>
      <c r="CE230" s="10">
        <f>求节点($BL$5:$BL$364,BS$5:BS$364,节奏总纲!S229)</f>
        <v>0.125</v>
      </c>
      <c r="CF230" s="10">
        <f>求节点($BL$5:$BL$364,BT$5:BT$364,节奏总纲!T229)</f>
        <v>0.125</v>
      </c>
      <c r="CG230" s="10">
        <f>求节点($BL$5:$BL$364,BU$5:BU$364,节奏总纲!U229)</f>
        <v>0.125</v>
      </c>
      <c r="CH230" s="10">
        <f>求节点($BL$5:$BL$364,BV$5:BV$364,节奏总纲!V229)</f>
        <v>0.125</v>
      </c>
    </row>
    <row r="231" spans="2:86" x14ac:dyDescent="0.2">
      <c r="B231" s="3">
        <v>227</v>
      </c>
      <c r="C231" s="3">
        <f>[1]服务器生态!W248</f>
        <v>88.221790339456604</v>
      </c>
      <c r="D231" s="3">
        <f>[1]服务器生态!X248</f>
        <v>86.987493114919729</v>
      </c>
      <c r="E231" s="3">
        <f>[1]服务器生态!Y248</f>
        <v>7.1008143505548462</v>
      </c>
      <c r="F231" s="3">
        <f>[1]服务器生态!Z248</f>
        <v>1.2632850505687501</v>
      </c>
      <c r="G231" s="3">
        <f>[1]服务器生态!AA248</f>
        <v>0.36552339449999982</v>
      </c>
      <c r="H231" s="3">
        <f>[1]服务器生态!AC248</f>
        <v>0.47962550249999997</v>
      </c>
      <c r="I231" s="3">
        <f>[1]服务器生态!AD248</f>
        <v>0.47291513735919999</v>
      </c>
      <c r="J231" s="3">
        <f>[1]服务器生态!AE248</f>
        <v>3.8604200140800002E-2</v>
      </c>
      <c r="K231" s="3">
        <f>[1]服务器生态!AF248</f>
        <v>6.8679600000000019E-3</v>
      </c>
      <c r="L231" s="3">
        <f>[1]服务器生态!AG248</f>
        <v>1.9871999999999997E-3</v>
      </c>
      <c r="M231" s="3">
        <f>[3]基础信息!M230</f>
        <v>100</v>
      </c>
      <c r="X231" s="3">
        <v>227</v>
      </c>
      <c r="Y231" s="3">
        <f>求节点(节奏总纲!D$4:D$163,R$5:R$164,$X231)*6</f>
        <v>40862.225284081229</v>
      </c>
      <c r="Z231" s="3">
        <f>求节点(节奏总纲!E$4:E$163,S$5:S$164,$X231)*6</f>
        <v>42016.517678237884</v>
      </c>
      <c r="AA231" s="3">
        <f>求节点(节奏总纲!F$4:F$163,T$5:T$164,$X231)*6</f>
        <v>43538.412406417265</v>
      </c>
      <c r="AB231" s="3">
        <f>求节点(节奏总纲!G$4:G$163,U$5:U$164,$X231)*6</f>
        <v>45753.29831779284</v>
      </c>
      <c r="AC231" s="3">
        <f>求节点(节奏总纲!H$4:H$163,V$5:V$164,$X231)*6</f>
        <v>49672.478210730347</v>
      </c>
      <c r="AG231" s="3">
        <v>227</v>
      </c>
      <c r="AH231" s="3">
        <v>1</v>
      </c>
      <c r="AI231" s="3">
        <f>[4]实力验证!$Z233</f>
        <v>1.6512921181177387</v>
      </c>
      <c r="AJ231" s="3">
        <f>[4]实力验证!$AE233</f>
        <v>2.8000200235879307</v>
      </c>
      <c r="AK231" s="3">
        <f>[4]实力验证!$AJ233</f>
        <v>8.2829704890384903</v>
      </c>
      <c r="AL231" s="3">
        <f>[4]实力验证!$AO233</f>
        <v>21.839867054190048</v>
      </c>
      <c r="AM231" s="3">
        <f t="shared" si="17"/>
        <v>239.90471788394001</v>
      </c>
      <c r="BL231" s="8">
        <v>227</v>
      </c>
      <c r="BM231" s="10">
        <f>'[1]功能-战损相关'!H237</f>
        <v>0</v>
      </c>
      <c r="BN231" s="10">
        <f>'[1]功能-战损相关'!I237</f>
        <v>0</v>
      </c>
      <c r="BO231" s="10">
        <f>'[1]功能-战损相关'!J237</f>
        <v>0</v>
      </c>
      <c r="BP231" s="10">
        <f>'[1]功能-战损相关'!K237</f>
        <v>0</v>
      </c>
      <c r="BQ231" s="10">
        <f>'[1]功能-战损相关'!L237</f>
        <v>0</v>
      </c>
      <c r="BR231" s="10">
        <f>'[1]功能-战损相关'!M237</f>
        <v>0</v>
      </c>
      <c r="BS231" s="10">
        <f>'[1]功能-战损相关'!N237</f>
        <v>0</v>
      </c>
      <c r="BT231" s="10">
        <f>'[1]功能-战损相关'!O237</f>
        <v>0</v>
      </c>
      <c r="BU231" s="10">
        <f>'[1]功能-战损相关'!P237</f>
        <v>0</v>
      </c>
      <c r="BV231" s="10">
        <f>'[1]功能-战损相关'!Q237</f>
        <v>0</v>
      </c>
      <c r="BX231" s="8">
        <v>227</v>
      </c>
      <c r="BY231" s="10">
        <f>求节点($BL$5:$BL$364,BM$5:BM$364,节奏总纲!R230)</f>
        <v>0.17499999999999999</v>
      </c>
      <c r="BZ231" s="10">
        <f>求节点($BL$5:$BL$364,BN$5:BN$364,节奏总纲!S230)</f>
        <v>0.17499999999999999</v>
      </c>
      <c r="CA231" s="10">
        <f>求节点($BL$5:$BL$364,BO$5:BO$364,节奏总纲!T230)</f>
        <v>0.17499999999999999</v>
      </c>
      <c r="CB231" s="10">
        <f>求节点($BL$5:$BL$364,BP$5:BP$364,节奏总纲!U230)</f>
        <v>0.17499999999999999</v>
      </c>
      <c r="CC231" s="10">
        <f>求节点($BL$5:$BL$364,BQ$5:BQ$364,节奏总纲!V230)</f>
        <v>0.17499999999999999</v>
      </c>
      <c r="CD231" s="10">
        <f>求节点($BL$5:$BL$364,BR$5:BR$364,节奏总纲!R230)</f>
        <v>0.125</v>
      </c>
      <c r="CE231" s="10">
        <f>求节点($BL$5:$BL$364,BS$5:BS$364,节奏总纲!S230)</f>
        <v>0.125</v>
      </c>
      <c r="CF231" s="10">
        <f>求节点($BL$5:$BL$364,BT$5:BT$364,节奏总纲!T230)</f>
        <v>0.125</v>
      </c>
      <c r="CG231" s="10">
        <f>求节点($BL$5:$BL$364,BU$5:BU$364,节奏总纲!U230)</f>
        <v>0.125</v>
      </c>
      <c r="CH231" s="10">
        <f>求节点($BL$5:$BL$364,BV$5:BV$364,节奏总纲!V230)</f>
        <v>0.125</v>
      </c>
    </row>
    <row r="232" spans="2:86" x14ac:dyDescent="0.2">
      <c r="B232" s="3">
        <v>228</v>
      </c>
      <c r="C232" s="3">
        <f>[1]服务器生态!W249</f>
        <v>87.650511401088266</v>
      </c>
      <c r="D232" s="3">
        <f>[1]服务器生态!X249</f>
        <v>86.424206850530823</v>
      </c>
      <c r="E232" s="3">
        <f>[1]服务器生态!Y249</f>
        <v>7.0548331290433914</v>
      </c>
      <c r="F232" s="3">
        <f>[1]服务器生态!Z249</f>
        <v>1.2551046663375003</v>
      </c>
      <c r="G232" s="3">
        <f>[1]服务器生态!AA249</f>
        <v>0.36315645299999993</v>
      </c>
      <c r="H232" s="3">
        <f>[1]服务器生态!AC249</f>
        <v>0.47962550249999997</v>
      </c>
      <c r="I232" s="3">
        <f>[1]服务器生态!AD249</f>
        <v>0.47291513735919999</v>
      </c>
      <c r="J232" s="3">
        <f>[1]服务器生态!AE249</f>
        <v>3.8604200140800002E-2</v>
      </c>
      <c r="K232" s="3">
        <f>[1]服务器生态!AF249</f>
        <v>6.8679600000000019E-3</v>
      </c>
      <c r="L232" s="3">
        <f>[1]服务器生态!AG249</f>
        <v>1.9871999999999997E-3</v>
      </c>
      <c r="M232" s="3">
        <f>[3]基础信息!M231</f>
        <v>100</v>
      </c>
      <c r="X232" s="3">
        <v>228</v>
      </c>
      <c r="Y232" s="3">
        <f>求节点(节奏总纲!D$4:D$163,R$5:R$164,$X232)*6</f>
        <v>40887.701813333981</v>
      </c>
      <c r="Z232" s="3">
        <f>求节点(节奏总纲!E$4:E$163,S$5:S$164,$X232)*6</f>
        <v>42041.764183544939</v>
      </c>
      <c r="AA232" s="3">
        <f>求节点(节奏总纲!F$4:F$163,T$5:T$164,$X232)*6</f>
        <v>43563.533541086312</v>
      </c>
      <c r="AB232" s="3">
        <f>求节点(节奏总纲!G$4:G$163,U$5:U$164,$X232)*6</f>
        <v>45779.390513135353</v>
      </c>
      <c r="AC232" s="3">
        <f>求节点(节奏总纲!H$4:H$163,V$5:V$164,$X232)*6</f>
        <v>49697.206195899198</v>
      </c>
      <c r="AG232" s="3">
        <v>228</v>
      </c>
      <c r="AH232" s="3">
        <v>1</v>
      </c>
      <c r="AI232" s="3">
        <f>[4]实力验证!$Z234</f>
        <v>1.6542312391856446</v>
      </c>
      <c r="AJ232" s="3">
        <f>[4]实力验证!$AE234</f>
        <v>2.8021704695167355</v>
      </c>
      <c r="AK232" s="3">
        <f>[4]实力验证!$AJ234</f>
        <v>8.2948093065583421</v>
      </c>
      <c r="AL232" s="3">
        <f>[4]实力验证!$AO234</f>
        <v>21.794247497396245</v>
      </c>
      <c r="AM232" s="3">
        <f t="shared" si="17"/>
        <v>240.14589509169053</v>
      </c>
      <c r="BL232" s="8">
        <v>228</v>
      </c>
      <c r="BM232" s="10">
        <f>'[1]功能-战损相关'!H238</f>
        <v>0</v>
      </c>
      <c r="BN232" s="10">
        <f>'[1]功能-战损相关'!I238</f>
        <v>0</v>
      </c>
      <c r="BO232" s="10">
        <f>'[1]功能-战损相关'!J238</f>
        <v>0</v>
      </c>
      <c r="BP232" s="10">
        <f>'[1]功能-战损相关'!K238</f>
        <v>0</v>
      </c>
      <c r="BQ232" s="10">
        <f>'[1]功能-战损相关'!L238</f>
        <v>0</v>
      </c>
      <c r="BR232" s="10">
        <f>'[1]功能-战损相关'!M238</f>
        <v>0</v>
      </c>
      <c r="BS232" s="10">
        <f>'[1]功能-战损相关'!N238</f>
        <v>0</v>
      </c>
      <c r="BT232" s="10">
        <f>'[1]功能-战损相关'!O238</f>
        <v>0</v>
      </c>
      <c r="BU232" s="10">
        <f>'[1]功能-战损相关'!P238</f>
        <v>0</v>
      </c>
      <c r="BV232" s="10">
        <f>'[1]功能-战损相关'!Q238</f>
        <v>0</v>
      </c>
      <c r="BX232" s="8">
        <v>228</v>
      </c>
      <c r="BY232" s="10">
        <f>求节点($BL$5:$BL$364,BM$5:BM$364,节奏总纲!R231)</f>
        <v>0.17499999999999999</v>
      </c>
      <c r="BZ232" s="10">
        <f>求节点($BL$5:$BL$364,BN$5:BN$364,节奏总纲!S231)</f>
        <v>0.17499999999999999</v>
      </c>
      <c r="CA232" s="10">
        <f>求节点($BL$5:$BL$364,BO$5:BO$364,节奏总纲!T231)</f>
        <v>0.17499999999999999</v>
      </c>
      <c r="CB232" s="10">
        <f>求节点($BL$5:$BL$364,BP$5:BP$364,节奏总纲!U231)</f>
        <v>0.17499999999999999</v>
      </c>
      <c r="CC232" s="10">
        <f>求节点($BL$5:$BL$364,BQ$5:BQ$364,节奏总纲!V231)</f>
        <v>0.17499999999999999</v>
      </c>
      <c r="CD232" s="10">
        <f>求节点($BL$5:$BL$364,BR$5:BR$364,节奏总纲!R231)</f>
        <v>0.125</v>
      </c>
      <c r="CE232" s="10">
        <f>求节点($BL$5:$BL$364,BS$5:BS$364,节奏总纲!S231)</f>
        <v>0.125</v>
      </c>
      <c r="CF232" s="10">
        <f>求节点($BL$5:$BL$364,BT$5:BT$364,节奏总纲!T231)</f>
        <v>0.125</v>
      </c>
      <c r="CG232" s="10">
        <f>求节点($BL$5:$BL$364,BU$5:BU$364,节奏总纲!U231)</f>
        <v>0.125</v>
      </c>
      <c r="CH232" s="10">
        <f>求节点($BL$5:$BL$364,BV$5:BV$364,节奏总纲!V231)</f>
        <v>0.125</v>
      </c>
    </row>
    <row r="233" spans="2:86" x14ac:dyDescent="0.2">
      <c r="B233" s="3">
        <v>229</v>
      </c>
      <c r="C233" s="3">
        <f>[1]服务器生态!W250</f>
        <v>87.079232462719887</v>
      </c>
      <c r="D233" s="3">
        <f>[1]服务器生态!X250</f>
        <v>85.860920586141859</v>
      </c>
      <c r="E233" s="3">
        <f>[1]服务器生态!Y250</f>
        <v>7.008851907531934</v>
      </c>
      <c r="F233" s="3">
        <f>[1]服务器生态!Z250</f>
        <v>1.2469242821062498</v>
      </c>
      <c r="G233" s="3">
        <f>[1]服务器生态!AA250</f>
        <v>0.36078951149999983</v>
      </c>
      <c r="H233" s="3">
        <f>[1]服务器生态!AC250</f>
        <v>0.47962550249999997</v>
      </c>
      <c r="I233" s="3">
        <f>[1]服务器生态!AD250</f>
        <v>0.47291513735919999</v>
      </c>
      <c r="J233" s="3">
        <f>[1]服务器生态!AE250</f>
        <v>3.8604200140800002E-2</v>
      </c>
      <c r="K233" s="3">
        <f>[1]服务器生态!AF250</f>
        <v>6.8679600000000019E-3</v>
      </c>
      <c r="L233" s="3">
        <f>[1]服务器生态!AG250</f>
        <v>1.9871999999999997E-3</v>
      </c>
      <c r="M233" s="3">
        <f>[3]基础信息!M232</f>
        <v>100</v>
      </c>
      <c r="X233" s="3">
        <v>229</v>
      </c>
      <c r="Y233" s="3">
        <f>求节点(节奏总纲!D$4:D$163,R$5:R$164,$X233)*6</f>
        <v>40913.178342586725</v>
      </c>
      <c r="Z233" s="3">
        <f>求节点(节奏总纲!E$4:E$163,S$5:S$164,$X233)*6</f>
        <v>42067.010688851995</v>
      </c>
      <c r="AA233" s="3">
        <f>求节点(节奏总纲!F$4:F$163,T$5:T$164,$X233)*6</f>
        <v>43588.654675755344</v>
      </c>
      <c r="AB233" s="3">
        <f>求节点(节奏总纲!G$4:G$163,U$5:U$164,$X233)*6</f>
        <v>45805.482708477859</v>
      </c>
      <c r="AC233" s="3">
        <f>求节点(节奏总纲!H$4:H$163,V$5:V$164,$X233)*6</f>
        <v>49721.934181068049</v>
      </c>
      <c r="AG233" s="3">
        <v>229</v>
      </c>
      <c r="AH233" s="3">
        <v>1</v>
      </c>
      <c r="AI233" s="3">
        <f>[4]实力验证!$Z235</f>
        <v>1.6571335085203951</v>
      </c>
      <c r="AJ233" s="3">
        <f>[4]实力验证!$AE235</f>
        <v>2.8042939523985253</v>
      </c>
      <c r="AK233" s="3">
        <f>[4]实力验证!$AJ235</f>
        <v>8.3064996848223593</v>
      </c>
      <c r="AL233" s="3">
        <f>[4]实力验证!$AO235</f>
        <v>21.749199934642416</v>
      </c>
      <c r="AM233" s="3">
        <f t="shared" si="17"/>
        <v>240.38404833482784</v>
      </c>
      <c r="BL233" s="8">
        <v>229</v>
      </c>
      <c r="BM233" s="10">
        <f>'[1]功能-战损相关'!H239</f>
        <v>0</v>
      </c>
      <c r="BN233" s="10">
        <f>'[1]功能-战损相关'!I239</f>
        <v>0</v>
      </c>
      <c r="BO233" s="10">
        <f>'[1]功能-战损相关'!J239</f>
        <v>0</v>
      </c>
      <c r="BP233" s="10">
        <f>'[1]功能-战损相关'!K239</f>
        <v>0</v>
      </c>
      <c r="BQ233" s="10">
        <f>'[1]功能-战损相关'!L239</f>
        <v>0</v>
      </c>
      <c r="BR233" s="10">
        <f>'[1]功能-战损相关'!M239</f>
        <v>0</v>
      </c>
      <c r="BS233" s="10">
        <f>'[1]功能-战损相关'!N239</f>
        <v>0</v>
      </c>
      <c r="BT233" s="10">
        <f>'[1]功能-战损相关'!O239</f>
        <v>0</v>
      </c>
      <c r="BU233" s="10">
        <f>'[1]功能-战损相关'!P239</f>
        <v>0</v>
      </c>
      <c r="BV233" s="10">
        <f>'[1]功能-战损相关'!Q239</f>
        <v>0</v>
      </c>
      <c r="BX233" s="8">
        <v>229</v>
      </c>
      <c r="BY233" s="10">
        <f>求节点($BL$5:$BL$364,BM$5:BM$364,节奏总纲!R232)</f>
        <v>0.17499999999999999</v>
      </c>
      <c r="BZ233" s="10">
        <f>求节点($BL$5:$BL$364,BN$5:BN$364,节奏总纲!S232)</f>
        <v>0.17499999999999999</v>
      </c>
      <c r="CA233" s="10">
        <f>求节点($BL$5:$BL$364,BO$5:BO$364,节奏总纲!T232)</f>
        <v>0.17499999999999999</v>
      </c>
      <c r="CB233" s="10">
        <f>求节点($BL$5:$BL$364,BP$5:BP$364,节奏总纲!U232)</f>
        <v>0.17499999999999999</v>
      </c>
      <c r="CC233" s="10">
        <f>求节点($BL$5:$BL$364,BQ$5:BQ$364,节奏总纲!V232)</f>
        <v>0.17499999999999999</v>
      </c>
      <c r="CD233" s="10">
        <f>求节点($BL$5:$BL$364,BR$5:BR$364,节奏总纲!R232)</f>
        <v>0.125</v>
      </c>
      <c r="CE233" s="10">
        <f>求节点($BL$5:$BL$364,BS$5:BS$364,节奏总纲!S232)</f>
        <v>0.125</v>
      </c>
      <c r="CF233" s="10">
        <f>求节点($BL$5:$BL$364,BT$5:BT$364,节奏总纲!T232)</f>
        <v>0.125</v>
      </c>
      <c r="CG233" s="10">
        <f>求节点($BL$5:$BL$364,BU$5:BU$364,节奏总纲!U232)</f>
        <v>0.125</v>
      </c>
      <c r="CH233" s="10">
        <f>求节点($BL$5:$BL$364,BV$5:BV$364,节奏总纲!V232)</f>
        <v>0.125</v>
      </c>
    </row>
    <row r="234" spans="2:86" x14ac:dyDescent="0.2">
      <c r="B234" s="3">
        <v>230</v>
      </c>
      <c r="C234" s="3">
        <f>[1]服务器生态!W251</f>
        <v>86.507953524351535</v>
      </c>
      <c r="D234" s="3">
        <f>[1]服务器生态!X251</f>
        <v>85.297634321752938</v>
      </c>
      <c r="E234" s="3">
        <f>[1]服务器生态!Y251</f>
        <v>6.9628706860204792</v>
      </c>
      <c r="F234" s="3">
        <f>[1]服务器生态!Z251</f>
        <v>1.2387438978750001</v>
      </c>
      <c r="G234" s="3">
        <f>[1]服务器生态!AA251</f>
        <v>0.35842256999999988</v>
      </c>
      <c r="H234" s="3">
        <f>[1]服务器生态!AC251</f>
        <v>0.47962550249999997</v>
      </c>
      <c r="I234" s="3">
        <f>[1]服务器生态!AD251</f>
        <v>0.47291513735919999</v>
      </c>
      <c r="J234" s="3">
        <f>[1]服务器生态!AE251</f>
        <v>3.8604200140800002E-2</v>
      </c>
      <c r="K234" s="3">
        <f>[1]服务器生态!AF251</f>
        <v>6.8679600000000019E-3</v>
      </c>
      <c r="L234" s="3">
        <f>[1]服务器生态!AG251</f>
        <v>1.9871999999999997E-3</v>
      </c>
      <c r="M234" s="3">
        <f>[3]基础信息!M233</f>
        <v>100</v>
      </c>
      <c r="X234" s="3">
        <v>230</v>
      </c>
      <c r="Y234" s="3">
        <f>求节点(节奏总纲!D$4:D$163,R$5:R$164,$X234)*6</f>
        <v>40938.654871839477</v>
      </c>
      <c r="Z234" s="3">
        <f>求节点(节奏总纲!E$4:E$163,S$5:S$164,$X234)*6</f>
        <v>42092.257194159058</v>
      </c>
      <c r="AA234" s="3">
        <f>求节点(节奏总纲!F$4:F$163,T$5:T$164,$X234)*6</f>
        <v>43613.775810424384</v>
      </c>
      <c r="AB234" s="3">
        <f>求节点(节奏总纲!G$4:G$163,U$5:U$164,$X234)*6</f>
        <v>45831.574903820365</v>
      </c>
      <c r="AC234" s="3">
        <f>求节点(节奏总纲!H$4:H$163,V$5:V$164,$X234)*6</f>
        <v>49746.6621662369</v>
      </c>
      <c r="AG234" s="3">
        <v>230</v>
      </c>
      <c r="AH234" s="3">
        <v>1</v>
      </c>
      <c r="AI234" s="3">
        <f>[4]实力验证!$Z236</f>
        <v>1.6599996148939353</v>
      </c>
      <c r="AJ234" s="3">
        <f>[4]实力验证!$AE236</f>
        <v>2.8063909761822008</v>
      </c>
      <c r="AK234" s="3">
        <f>[4]实力验证!$AJ236</f>
        <v>8.318044398212816</v>
      </c>
      <c r="AL234" s="3">
        <f>[4]实力验证!$AO236</f>
        <v>21.704713675157372</v>
      </c>
      <c r="AM234" s="3">
        <f t="shared" si="17"/>
        <v>240.61923413232162</v>
      </c>
      <c r="BL234" s="8">
        <v>230</v>
      </c>
      <c r="BM234" s="10">
        <f>'[1]功能-战损相关'!H240</f>
        <v>0</v>
      </c>
      <c r="BN234" s="10">
        <f>'[1]功能-战损相关'!I240</f>
        <v>0</v>
      </c>
      <c r="BO234" s="10">
        <f>'[1]功能-战损相关'!J240</f>
        <v>0</v>
      </c>
      <c r="BP234" s="10">
        <f>'[1]功能-战损相关'!K240</f>
        <v>0</v>
      </c>
      <c r="BQ234" s="10">
        <f>'[1]功能-战损相关'!L240</f>
        <v>0</v>
      </c>
      <c r="BR234" s="10">
        <f>'[1]功能-战损相关'!M240</f>
        <v>0</v>
      </c>
      <c r="BS234" s="10">
        <f>'[1]功能-战损相关'!N240</f>
        <v>0</v>
      </c>
      <c r="BT234" s="10">
        <f>'[1]功能-战损相关'!O240</f>
        <v>0</v>
      </c>
      <c r="BU234" s="10">
        <f>'[1]功能-战损相关'!P240</f>
        <v>0</v>
      </c>
      <c r="BV234" s="10">
        <f>'[1]功能-战损相关'!Q240</f>
        <v>0</v>
      </c>
      <c r="BX234" s="8">
        <v>230</v>
      </c>
      <c r="BY234" s="10">
        <f>求节点($BL$5:$BL$364,BM$5:BM$364,节奏总纲!R233)</f>
        <v>0.17499999999999999</v>
      </c>
      <c r="BZ234" s="10">
        <f>求节点($BL$5:$BL$364,BN$5:BN$364,节奏总纲!S233)</f>
        <v>0.17499999999999999</v>
      </c>
      <c r="CA234" s="10">
        <f>求节点($BL$5:$BL$364,BO$5:BO$364,节奏总纲!T233)</f>
        <v>0.17499999999999999</v>
      </c>
      <c r="CB234" s="10">
        <f>求节点($BL$5:$BL$364,BP$5:BP$364,节奏总纲!U233)</f>
        <v>0.17499999999999999</v>
      </c>
      <c r="CC234" s="10">
        <f>求节点($BL$5:$BL$364,BQ$5:BQ$364,节奏总纲!V233)</f>
        <v>0.17499999999999999</v>
      </c>
      <c r="CD234" s="10">
        <f>求节点($BL$5:$BL$364,BR$5:BR$364,节奏总纲!R233)</f>
        <v>0.125</v>
      </c>
      <c r="CE234" s="10">
        <f>求节点($BL$5:$BL$364,BS$5:BS$364,节奏总纲!S233)</f>
        <v>0.125</v>
      </c>
      <c r="CF234" s="10">
        <f>求节点($BL$5:$BL$364,BT$5:BT$364,节奏总纲!T233)</f>
        <v>0.125</v>
      </c>
      <c r="CG234" s="10">
        <f>求节点($BL$5:$BL$364,BU$5:BU$364,节奏总纲!U233)</f>
        <v>0.125</v>
      </c>
      <c r="CH234" s="10">
        <f>求节点($BL$5:$BL$364,BV$5:BV$364,节奏总纲!V233)</f>
        <v>0.125</v>
      </c>
    </row>
    <row r="235" spans="2:86" x14ac:dyDescent="0.2">
      <c r="B235" s="3">
        <v>231</v>
      </c>
      <c r="C235" s="3">
        <f>[1]服务器生态!W252</f>
        <v>85.936674585983184</v>
      </c>
      <c r="D235" s="3">
        <f>[1]服务器生态!X252</f>
        <v>84.734348057364002</v>
      </c>
      <c r="E235" s="3">
        <f>[1]服务器生态!Y252</f>
        <v>6.9168894645090235</v>
      </c>
      <c r="F235" s="3">
        <f>[1]服务器生态!Z252</f>
        <v>1.2305635136437501</v>
      </c>
      <c r="G235" s="3">
        <f>[1]服务器生态!AA252</f>
        <v>0.35605562849999989</v>
      </c>
      <c r="H235" s="3">
        <f>[1]服务器生态!AC252</f>
        <v>0.47962550249999997</v>
      </c>
      <c r="I235" s="3">
        <f>[1]服务器生态!AD252</f>
        <v>0.47291513735919999</v>
      </c>
      <c r="J235" s="3">
        <f>[1]服务器生态!AE252</f>
        <v>3.8604200140800002E-2</v>
      </c>
      <c r="K235" s="3">
        <f>[1]服务器生态!AF252</f>
        <v>6.8679600000000019E-3</v>
      </c>
      <c r="L235" s="3">
        <f>[1]服务器生态!AG252</f>
        <v>1.9871999999999997E-3</v>
      </c>
      <c r="M235" s="3">
        <f>[3]基础信息!M234</f>
        <v>100</v>
      </c>
      <c r="X235" s="3">
        <v>231</v>
      </c>
      <c r="Y235" s="3">
        <f>求节点(节奏总纲!D$4:D$163,R$5:R$164,$X235)*6</f>
        <v>40964.131401092221</v>
      </c>
      <c r="Z235" s="3">
        <f>求节点(节奏总纲!E$4:E$163,S$5:S$164,$X235)*6</f>
        <v>42117.503699466113</v>
      </c>
      <c r="AA235" s="3">
        <f>求节点(节奏总纲!F$4:F$163,T$5:T$164,$X235)*6</f>
        <v>43638.896945093416</v>
      </c>
      <c r="AB235" s="3">
        <f>求节点(节奏总纲!G$4:G$163,U$5:U$164,$X235)*6</f>
        <v>45857.667099162871</v>
      </c>
      <c r="AC235" s="3">
        <f>求节点(节奏总纲!H$4:H$163,V$5:V$164,$X235)*6</f>
        <v>49771.390151405751</v>
      </c>
      <c r="AG235" s="3">
        <v>231</v>
      </c>
      <c r="AH235" s="3">
        <v>1</v>
      </c>
      <c r="AI235" s="3">
        <f>[4]实力验证!$Z237</f>
        <v>1.6628302300199629</v>
      </c>
      <c r="AJ235" s="3">
        <f>[4]实力验证!$AE237</f>
        <v>2.8084620323357719</v>
      </c>
      <c r="AK235" s="3">
        <f>[4]实力验证!$AJ237</f>
        <v>8.3294461524011343</v>
      </c>
      <c r="AL235" s="3">
        <f>[4]实力验证!$AO237</f>
        <v>21.660778292939426</v>
      </c>
      <c r="AM235" s="3">
        <f t="shared" si="17"/>
        <v>240.8515076033828</v>
      </c>
      <c r="BL235" s="8">
        <v>231</v>
      </c>
      <c r="BM235" s="10">
        <f>'[1]功能-战损相关'!H241</f>
        <v>0</v>
      </c>
      <c r="BN235" s="10">
        <f>'[1]功能-战损相关'!I241</f>
        <v>0</v>
      </c>
      <c r="BO235" s="10">
        <f>'[1]功能-战损相关'!J241</f>
        <v>0</v>
      </c>
      <c r="BP235" s="10">
        <f>'[1]功能-战损相关'!K241</f>
        <v>0</v>
      </c>
      <c r="BQ235" s="10">
        <f>'[1]功能-战损相关'!L241</f>
        <v>0</v>
      </c>
      <c r="BR235" s="10">
        <f>'[1]功能-战损相关'!M241</f>
        <v>0</v>
      </c>
      <c r="BS235" s="10">
        <f>'[1]功能-战损相关'!N241</f>
        <v>0</v>
      </c>
      <c r="BT235" s="10">
        <f>'[1]功能-战损相关'!O241</f>
        <v>0</v>
      </c>
      <c r="BU235" s="10">
        <f>'[1]功能-战损相关'!P241</f>
        <v>0</v>
      </c>
      <c r="BV235" s="10">
        <f>'[1]功能-战损相关'!Q241</f>
        <v>0</v>
      </c>
      <c r="BX235" s="8">
        <v>231</v>
      </c>
      <c r="BY235" s="10">
        <f>求节点($BL$5:$BL$364,BM$5:BM$364,节奏总纲!R234)</f>
        <v>0.17499999999999999</v>
      </c>
      <c r="BZ235" s="10">
        <f>求节点($BL$5:$BL$364,BN$5:BN$364,节奏总纲!S234)</f>
        <v>0.17499999999999999</v>
      </c>
      <c r="CA235" s="10">
        <f>求节点($BL$5:$BL$364,BO$5:BO$364,节奏总纲!T234)</f>
        <v>0.17499999999999999</v>
      </c>
      <c r="CB235" s="10">
        <f>求节点($BL$5:$BL$364,BP$5:BP$364,节奏总纲!U234)</f>
        <v>0.17499999999999999</v>
      </c>
      <c r="CC235" s="10">
        <f>求节点($BL$5:$BL$364,BQ$5:BQ$364,节奏总纲!V234)</f>
        <v>0.17499999999999999</v>
      </c>
      <c r="CD235" s="10">
        <f>求节点($BL$5:$BL$364,BR$5:BR$364,节奏总纲!R234)</f>
        <v>0.125</v>
      </c>
      <c r="CE235" s="10">
        <f>求节点($BL$5:$BL$364,BS$5:BS$364,节奏总纲!S234)</f>
        <v>0.125</v>
      </c>
      <c r="CF235" s="10">
        <f>求节点($BL$5:$BL$364,BT$5:BT$364,节奏总纲!T234)</f>
        <v>0.125</v>
      </c>
      <c r="CG235" s="10">
        <f>求节点($BL$5:$BL$364,BU$5:BU$364,节奏总纲!U234)</f>
        <v>0.125</v>
      </c>
      <c r="CH235" s="10">
        <f>求节点($BL$5:$BL$364,BV$5:BV$364,节奏总纲!V234)</f>
        <v>0.125</v>
      </c>
    </row>
    <row r="236" spans="2:86" x14ac:dyDescent="0.2">
      <c r="B236" s="3">
        <v>232</v>
      </c>
      <c r="C236" s="3">
        <f>[1]服务器生态!W253</f>
        <v>85.365395647614818</v>
      </c>
      <c r="D236" s="3">
        <f>[1]服务器生态!X253</f>
        <v>84.171061792975067</v>
      </c>
      <c r="E236" s="3">
        <f>[1]服务器生态!Y253</f>
        <v>6.8709082429975661</v>
      </c>
      <c r="F236" s="3">
        <f>[1]服务器生态!Z253</f>
        <v>1.2223831294125</v>
      </c>
      <c r="G236" s="3">
        <f>[1]服务器生态!AA253</f>
        <v>0.35368868699999984</v>
      </c>
      <c r="H236" s="3">
        <f>[1]服务器生态!AC253</f>
        <v>0.47962550249999997</v>
      </c>
      <c r="I236" s="3">
        <f>[1]服务器生态!AD253</f>
        <v>0.47291513735919999</v>
      </c>
      <c r="J236" s="3">
        <f>[1]服务器生态!AE253</f>
        <v>3.8604200140800002E-2</v>
      </c>
      <c r="K236" s="3">
        <f>[1]服务器生态!AF253</f>
        <v>6.8679600000000019E-3</v>
      </c>
      <c r="L236" s="3">
        <f>[1]服务器生态!AG253</f>
        <v>1.9871999999999997E-3</v>
      </c>
      <c r="M236" s="3">
        <f>[3]基础信息!M235</f>
        <v>100</v>
      </c>
      <c r="X236" s="3">
        <v>232</v>
      </c>
      <c r="Y236" s="3">
        <f>求节点(节奏总纲!D$4:D$163,R$5:R$164,$X236)*6</f>
        <v>40989.607930344966</v>
      </c>
      <c r="Z236" s="3">
        <f>求节点(节奏总纲!E$4:E$163,S$5:S$164,$X236)*6</f>
        <v>42142.750204773169</v>
      </c>
      <c r="AA236" s="3">
        <f>求节点(节奏总纲!F$4:F$163,T$5:T$164,$X236)*6</f>
        <v>43664.018079762456</v>
      </c>
      <c r="AB236" s="3">
        <f>求节点(节奏总纲!G$4:G$163,U$5:U$164,$X236)*6</f>
        <v>45883.759294505384</v>
      </c>
      <c r="AC236" s="3">
        <f>求节点(节奏总纲!H$4:H$163,V$5:V$164,$X236)*6</f>
        <v>49796.118136574602</v>
      </c>
      <c r="AG236" s="3">
        <v>232</v>
      </c>
      <c r="AH236" s="3">
        <v>1</v>
      </c>
      <c r="AI236" s="3">
        <f>[4]实力验证!$Z238</f>
        <v>1.6656260090787642</v>
      </c>
      <c r="AJ236" s="3">
        <f>[4]实力验证!$AE238</f>
        <v>2.8105076002303662</v>
      </c>
      <c r="AK236" s="3">
        <f>[4]实力验证!$AJ238</f>
        <v>8.3407075864619458</v>
      </c>
      <c r="AL236" s="3">
        <f>[4]实力验证!$AO238</f>
        <v>21.617383618610205</v>
      </c>
      <c r="AM236" s="3">
        <f t="shared" si="17"/>
        <v>241.08092251053031</v>
      </c>
      <c r="BL236" s="8">
        <v>232</v>
      </c>
      <c r="BM236" s="10">
        <f>'[1]功能-战损相关'!H242</f>
        <v>0</v>
      </c>
      <c r="BN236" s="10">
        <f>'[1]功能-战损相关'!I242</f>
        <v>0</v>
      </c>
      <c r="BO236" s="10">
        <f>'[1]功能-战损相关'!J242</f>
        <v>0</v>
      </c>
      <c r="BP236" s="10">
        <f>'[1]功能-战损相关'!K242</f>
        <v>0</v>
      </c>
      <c r="BQ236" s="10">
        <f>'[1]功能-战损相关'!L242</f>
        <v>0</v>
      </c>
      <c r="BR236" s="10">
        <f>'[1]功能-战损相关'!M242</f>
        <v>0</v>
      </c>
      <c r="BS236" s="10">
        <f>'[1]功能-战损相关'!N242</f>
        <v>0</v>
      </c>
      <c r="BT236" s="10">
        <f>'[1]功能-战损相关'!O242</f>
        <v>0</v>
      </c>
      <c r="BU236" s="10">
        <f>'[1]功能-战损相关'!P242</f>
        <v>0</v>
      </c>
      <c r="BV236" s="10">
        <f>'[1]功能-战损相关'!Q242</f>
        <v>0</v>
      </c>
      <c r="BX236" s="8">
        <v>232</v>
      </c>
      <c r="BY236" s="10">
        <f>求节点($BL$5:$BL$364,BM$5:BM$364,节奏总纲!R235)</f>
        <v>0.17499999999999999</v>
      </c>
      <c r="BZ236" s="10">
        <f>求节点($BL$5:$BL$364,BN$5:BN$364,节奏总纲!S235)</f>
        <v>0.17499999999999999</v>
      </c>
      <c r="CA236" s="10">
        <f>求节点($BL$5:$BL$364,BO$5:BO$364,节奏总纲!T235)</f>
        <v>0.17499999999999999</v>
      </c>
      <c r="CB236" s="10">
        <f>求节点($BL$5:$BL$364,BP$5:BP$364,节奏总纲!U235)</f>
        <v>0.17499999999999999</v>
      </c>
      <c r="CC236" s="10">
        <f>求节点($BL$5:$BL$364,BQ$5:BQ$364,节奏总纲!V235)</f>
        <v>0.17499999999999999</v>
      </c>
      <c r="CD236" s="10">
        <f>求节点($BL$5:$BL$364,BR$5:BR$364,节奏总纲!R235)</f>
        <v>0.125</v>
      </c>
      <c r="CE236" s="10">
        <f>求节点($BL$5:$BL$364,BS$5:BS$364,节奏总纲!S235)</f>
        <v>0.125</v>
      </c>
      <c r="CF236" s="10">
        <f>求节点($BL$5:$BL$364,BT$5:BT$364,节奏总纲!T235)</f>
        <v>0.125</v>
      </c>
      <c r="CG236" s="10">
        <f>求节点($BL$5:$BL$364,BU$5:BU$364,节奏总纲!U235)</f>
        <v>0.125</v>
      </c>
      <c r="CH236" s="10">
        <f>求节点($BL$5:$BL$364,BV$5:BV$364,节奏总纲!V235)</f>
        <v>0.125</v>
      </c>
    </row>
    <row r="237" spans="2:86" x14ac:dyDescent="0.2">
      <c r="B237" s="3">
        <v>233</v>
      </c>
      <c r="C237" s="3">
        <f>[1]服务器生态!W254</f>
        <v>84.794116709246453</v>
      </c>
      <c r="D237" s="3">
        <f>[1]服务器生态!X254</f>
        <v>83.607775528586131</v>
      </c>
      <c r="E237" s="3">
        <f>[1]服务器生态!Y254</f>
        <v>6.8249270214861104</v>
      </c>
      <c r="F237" s="3">
        <f>[1]服务器生态!Z254</f>
        <v>1.21420274518125</v>
      </c>
      <c r="G237" s="3">
        <f>[1]服务器生态!AA254</f>
        <v>0.35132174549999989</v>
      </c>
      <c r="H237" s="3">
        <f>[1]服务器生态!AC254</f>
        <v>0.47962550249999997</v>
      </c>
      <c r="I237" s="3">
        <f>[1]服务器生态!AD254</f>
        <v>0.47291513735919999</v>
      </c>
      <c r="J237" s="3">
        <f>[1]服务器生态!AE254</f>
        <v>3.8604200140800002E-2</v>
      </c>
      <c r="K237" s="3">
        <f>[1]服务器生态!AF254</f>
        <v>6.8679600000000019E-3</v>
      </c>
      <c r="L237" s="3">
        <f>[1]服务器生态!AG254</f>
        <v>1.9871999999999997E-3</v>
      </c>
      <c r="M237" s="3">
        <f>[3]基础信息!M236</f>
        <v>100</v>
      </c>
      <c r="X237" s="3">
        <v>233</v>
      </c>
      <c r="Y237" s="3">
        <f>求节点(节奏总纲!D$4:D$163,R$5:R$164,$X237)*6</f>
        <v>41015.084459597718</v>
      </c>
      <c r="Z237" s="3">
        <f>求节点(节奏总纲!E$4:E$163,S$5:S$164,$X237)*6</f>
        <v>42167.996710080231</v>
      </c>
      <c r="AA237" s="3">
        <f>求节点(节奏总纲!F$4:F$163,T$5:T$164,$X237)*6</f>
        <v>43689.139214431489</v>
      </c>
      <c r="AB237" s="3">
        <f>求节点(节奏总纲!G$4:G$163,U$5:U$164,$X237)*6</f>
        <v>45909.85148984789</v>
      </c>
      <c r="AC237" s="3">
        <f>求节点(节奏总纲!H$4:H$163,V$5:V$164,$X237)*6</f>
        <v>49820.846121743452</v>
      </c>
      <c r="AG237" s="3">
        <v>233</v>
      </c>
      <c r="AH237" s="3">
        <v>1</v>
      </c>
      <c r="AI237" s="3">
        <f>[4]实力验证!$Z239</f>
        <v>1.6683875912227881</v>
      </c>
      <c r="AJ237" s="3">
        <f>[4]实力验证!$AE239</f>
        <v>2.8125281475101369</v>
      </c>
      <c r="AK237" s="3">
        <f>[4]实力验证!$AJ239</f>
        <v>8.35183127490955</v>
      </c>
      <c r="AL237" s="3">
        <f>[4]实力验证!$AO239</f>
        <v>21.574519731567324</v>
      </c>
      <c r="AM237" s="3">
        <f t="shared" si="17"/>
        <v>241.30753130107729</v>
      </c>
      <c r="BL237" s="8">
        <v>233</v>
      </c>
      <c r="BM237" s="10">
        <f>'[1]功能-战损相关'!H243</f>
        <v>0</v>
      </c>
      <c r="BN237" s="10">
        <f>'[1]功能-战损相关'!I243</f>
        <v>0</v>
      </c>
      <c r="BO237" s="10">
        <f>'[1]功能-战损相关'!J243</f>
        <v>0</v>
      </c>
      <c r="BP237" s="10">
        <f>'[1]功能-战损相关'!K243</f>
        <v>0</v>
      </c>
      <c r="BQ237" s="10">
        <f>'[1]功能-战损相关'!L243</f>
        <v>0</v>
      </c>
      <c r="BR237" s="10">
        <f>'[1]功能-战损相关'!M243</f>
        <v>0</v>
      </c>
      <c r="BS237" s="10">
        <f>'[1]功能-战损相关'!N243</f>
        <v>0</v>
      </c>
      <c r="BT237" s="10">
        <f>'[1]功能-战损相关'!O243</f>
        <v>0</v>
      </c>
      <c r="BU237" s="10">
        <f>'[1]功能-战损相关'!P243</f>
        <v>0</v>
      </c>
      <c r="BV237" s="10">
        <f>'[1]功能-战损相关'!Q243</f>
        <v>0</v>
      </c>
      <c r="BX237" s="8">
        <v>233</v>
      </c>
      <c r="BY237" s="10">
        <f>求节点($BL$5:$BL$364,BM$5:BM$364,节奏总纲!R236)</f>
        <v>0.17499999999999999</v>
      </c>
      <c r="BZ237" s="10">
        <f>求节点($BL$5:$BL$364,BN$5:BN$364,节奏总纲!S236)</f>
        <v>0.17499999999999999</v>
      </c>
      <c r="CA237" s="10">
        <f>求节点($BL$5:$BL$364,BO$5:BO$364,节奏总纲!T236)</f>
        <v>0.17499999999999999</v>
      </c>
      <c r="CB237" s="10">
        <f>求节点($BL$5:$BL$364,BP$5:BP$364,节奏总纲!U236)</f>
        <v>0.17499999999999999</v>
      </c>
      <c r="CC237" s="10">
        <f>求节点($BL$5:$BL$364,BQ$5:BQ$364,节奏总纲!V236)</f>
        <v>0.17499999999999999</v>
      </c>
      <c r="CD237" s="10">
        <f>求节点($BL$5:$BL$364,BR$5:BR$364,节奏总纲!R236)</f>
        <v>0.125</v>
      </c>
      <c r="CE237" s="10">
        <f>求节点($BL$5:$BL$364,BS$5:BS$364,节奏总纲!S236)</f>
        <v>0.125</v>
      </c>
      <c r="CF237" s="10">
        <f>求节点($BL$5:$BL$364,BT$5:BT$364,节奏总纲!T236)</f>
        <v>0.125</v>
      </c>
      <c r="CG237" s="10">
        <f>求节点($BL$5:$BL$364,BU$5:BU$364,节奏总纲!U236)</f>
        <v>0.125</v>
      </c>
      <c r="CH237" s="10">
        <f>求节点($BL$5:$BL$364,BV$5:BV$364,节奏总纲!V236)</f>
        <v>0.125</v>
      </c>
    </row>
    <row r="238" spans="2:86" x14ac:dyDescent="0.2">
      <c r="B238" s="3">
        <v>234</v>
      </c>
      <c r="C238" s="3">
        <f>[1]服务器生态!W255</f>
        <v>84.222837770878101</v>
      </c>
      <c r="D238" s="3">
        <f>[1]服务器生态!X255</f>
        <v>83.044489264197196</v>
      </c>
      <c r="E238" s="3">
        <f>[1]服务器生态!Y255</f>
        <v>6.7789457999746547</v>
      </c>
      <c r="F238" s="3">
        <f>[1]服务器生态!Z255</f>
        <v>1.20602236095</v>
      </c>
      <c r="G238" s="3">
        <f>[1]服务器生态!AA255</f>
        <v>0.3489548039999999</v>
      </c>
      <c r="H238" s="3">
        <f>[1]服务器生态!AC255</f>
        <v>0.47962550249999997</v>
      </c>
      <c r="I238" s="3">
        <f>[1]服务器生态!AD255</f>
        <v>0.47291513735919999</v>
      </c>
      <c r="J238" s="3">
        <f>[1]服务器生态!AE255</f>
        <v>3.8604200140800002E-2</v>
      </c>
      <c r="K238" s="3">
        <f>[1]服务器生态!AF255</f>
        <v>6.8679600000000019E-3</v>
      </c>
      <c r="L238" s="3">
        <f>[1]服务器生态!AG255</f>
        <v>1.9871999999999997E-3</v>
      </c>
      <c r="M238" s="3">
        <f>[3]基础信息!M237</f>
        <v>100</v>
      </c>
      <c r="X238" s="3">
        <v>234</v>
      </c>
      <c r="Y238" s="3">
        <f>求节点(节奏总纲!D$4:D$163,R$5:R$164,$X238)*6</f>
        <v>41040.560988850462</v>
      </c>
      <c r="Z238" s="3">
        <f>求节点(节奏总纲!E$4:E$163,S$5:S$164,$X238)*6</f>
        <v>42193.243215387287</v>
      </c>
      <c r="AA238" s="3">
        <f>求节点(节奏总纲!F$4:F$163,T$5:T$164,$X238)*6</f>
        <v>43714.260349100528</v>
      </c>
      <c r="AB238" s="3">
        <f>求节点(节奏总纲!G$4:G$163,U$5:U$164,$X238)*6</f>
        <v>45935.943685190403</v>
      </c>
      <c r="AC238" s="3">
        <f>求节点(节奏总纲!H$4:H$163,V$5:V$164,$X238)*6</f>
        <v>49845.574106912303</v>
      </c>
      <c r="AG238" s="3">
        <v>234</v>
      </c>
      <c r="AH238" s="3">
        <v>1</v>
      </c>
      <c r="AI238" s="3">
        <f>[4]实力验证!$Z240</f>
        <v>1.6711156000637841</v>
      </c>
      <c r="AJ238" s="3">
        <f>[4]实力验证!$AE240</f>
        <v>2.814524130448683</v>
      </c>
      <c r="AK238" s="3">
        <f>[4]实力验证!$AJ240</f>
        <v>8.3628197296601066</v>
      </c>
      <c r="AL238" s="3">
        <f>[4]实力验证!$AO240</f>
        <v>21.532176952423317</v>
      </c>
      <c r="AM238" s="3">
        <f t="shared" si="17"/>
        <v>241.5313851471044</v>
      </c>
      <c r="BL238" s="8">
        <v>234</v>
      </c>
      <c r="BM238" s="10">
        <f>'[1]功能-战损相关'!H244</f>
        <v>0</v>
      </c>
      <c r="BN238" s="10">
        <f>'[1]功能-战损相关'!I244</f>
        <v>0</v>
      </c>
      <c r="BO238" s="10">
        <f>'[1]功能-战损相关'!J244</f>
        <v>0</v>
      </c>
      <c r="BP238" s="10">
        <f>'[1]功能-战损相关'!K244</f>
        <v>0</v>
      </c>
      <c r="BQ238" s="10">
        <f>'[1]功能-战损相关'!L244</f>
        <v>0</v>
      </c>
      <c r="BR238" s="10">
        <f>'[1]功能-战损相关'!M244</f>
        <v>0</v>
      </c>
      <c r="BS238" s="10">
        <f>'[1]功能-战损相关'!N244</f>
        <v>0</v>
      </c>
      <c r="BT238" s="10">
        <f>'[1]功能-战损相关'!O244</f>
        <v>0</v>
      </c>
      <c r="BU238" s="10">
        <f>'[1]功能-战损相关'!P244</f>
        <v>0</v>
      </c>
      <c r="BV238" s="10">
        <f>'[1]功能-战损相关'!Q244</f>
        <v>0</v>
      </c>
      <c r="BX238" s="8">
        <v>234</v>
      </c>
      <c r="BY238" s="10">
        <f>求节点($BL$5:$BL$364,BM$5:BM$364,节奏总纲!R237)</f>
        <v>0.17499999999999999</v>
      </c>
      <c r="BZ238" s="10">
        <f>求节点($BL$5:$BL$364,BN$5:BN$364,节奏总纲!S237)</f>
        <v>0.17499999999999999</v>
      </c>
      <c r="CA238" s="10">
        <f>求节点($BL$5:$BL$364,BO$5:BO$364,节奏总纲!T237)</f>
        <v>0.17499999999999999</v>
      </c>
      <c r="CB238" s="10">
        <f>求节点($BL$5:$BL$364,BP$5:BP$364,节奏总纲!U237)</f>
        <v>0.17499999999999999</v>
      </c>
      <c r="CC238" s="10">
        <f>求节点($BL$5:$BL$364,BQ$5:BQ$364,节奏总纲!V237)</f>
        <v>0.17499999999999999</v>
      </c>
      <c r="CD238" s="10">
        <f>求节点($BL$5:$BL$364,BR$5:BR$364,节奏总纲!R237)</f>
        <v>0.125</v>
      </c>
      <c r="CE238" s="10">
        <f>求节点($BL$5:$BL$364,BS$5:BS$364,节奏总纲!S237)</f>
        <v>0.125</v>
      </c>
      <c r="CF238" s="10">
        <f>求节点($BL$5:$BL$364,BT$5:BT$364,节奏总纲!T237)</f>
        <v>0.125</v>
      </c>
      <c r="CG238" s="10">
        <f>求节点($BL$5:$BL$364,BU$5:BU$364,节奏总纲!U237)</f>
        <v>0.125</v>
      </c>
      <c r="CH238" s="10">
        <f>求节点($BL$5:$BL$364,BV$5:BV$364,节奏总纲!V237)</f>
        <v>0.125</v>
      </c>
    </row>
    <row r="239" spans="2:86" x14ac:dyDescent="0.2">
      <c r="B239" s="3">
        <v>235</v>
      </c>
      <c r="C239" s="3">
        <f>[1]服务器生态!W256</f>
        <v>83.651558832509735</v>
      </c>
      <c r="D239" s="3">
        <f>[1]服务器生态!X256</f>
        <v>82.481202999808261</v>
      </c>
      <c r="E239" s="3">
        <f>[1]服务器生态!Y256</f>
        <v>6.7329645784631982</v>
      </c>
      <c r="F239" s="3">
        <f>[1]服务器生态!Z256</f>
        <v>1.19784197671875</v>
      </c>
      <c r="G239" s="3">
        <f>[1]服务器生态!AA256</f>
        <v>0.34658786249999984</v>
      </c>
      <c r="H239" s="3">
        <f>[1]服务器生态!AC256</f>
        <v>0.47962550249999997</v>
      </c>
      <c r="I239" s="3">
        <f>[1]服务器生态!AD256</f>
        <v>0.47291513735919999</v>
      </c>
      <c r="J239" s="3">
        <f>[1]服务器生态!AE256</f>
        <v>3.8604200140800002E-2</v>
      </c>
      <c r="K239" s="3">
        <f>[1]服务器生态!AF256</f>
        <v>6.8679600000000019E-3</v>
      </c>
      <c r="L239" s="3">
        <f>[1]服务器生态!AG256</f>
        <v>1.9871999999999997E-3</v>
      </c>
      <c r="M239" s="3">
        <f>[3]基础信息!M238</f>
        <v>100</v>
      </c>
      <c r="X239" s="3">
        <v>235</v>
      </c>
      <c r="Y239" s="3">
        <f>求节点(节奏总纲!D$4:D$163,R$5:R$164,$X239)*6</f>
        <v>41066.037518103214</v>
      </c>
      <c r="Z239" s="3">
        <f>求节点(节奏总纲!E$4:E$163,S$5:S$164,$X239)*6</f>
        <v>42218.489720694342</v>
      </c>
      <c r="AA239" s="3">
        <f>求节点(节奏总纲!F$4:F$163,T$5:T$164,$X239)*6</f>
        <v>43739.381483769568</v>
      </c>
      <c r="AB239" s="3">
        <f>求节点(节奏总纲!G$4:G$163,U$5:U$164,$X239)*6</f>
        <v>45962.035880532909</v>
      </c>
      <c r="AC239" s="3">
        <f>求节点(节奏总纲!H$4:H$163,V$5:V$164,$X239)*6</f>
        <v>49870.302092081154</v>
      </c>
      <c r="AG239" s="3">
        <v>235</v>
      </c>
      <c r="AH239" s="3">
        <v>1</v>
      </c>
      <c r="AI239" s="3">
        <f>[4]实力验证!$Z241</f>
        <v>1.6738106441422813</v>
      </c>
      <c r="AJ239" s="3">
        <f>[4]实力验证!$AE241</f>
        <v>2.8164959942925503</v>
      </c>
      <c r="AK239" s="3">
        <f>[4]实力验证!$AJ241</f>
        <v>8.3736754019227035</v>
      </c>
      <c r="AL239" s="3">
        <f>[4]实力验证!$AO241</f>
        <v>21.490345835718617</v>
      </c>
      <c r="AM239" s="3">
        <f t="shared" si="17"/>
        <v>241.75253398398425</v>
      </c>
      <c r="BL239" s="8">
        <v>235</v>
      </c>
      <c r="BM239" s="10">
        <f>'[1]功能-战损相关'!H245</f>
        <v>0</v>
      </c>
      <c r="BN239" s="10">
        <f>'[1]功能-战损相关'!I245</f>
        <v>0</v>
      </c>
      <c r="BO239" s="10">
        <f>'[1]功能-战损相关'!J245</f>
        <v>0</v>
      </c>
      <c r="BP239" s="10">
        <f>'[1]功能-战损相关'!K245</f>
        <v>0</v>
      </c>
      <c r="BQ239" s="10">
        <f>'[1]功能-战损相关'!L245</f>
        <v>0</v>
      </c>
      <c r="BR239" s="10">
        <f>'[1]功能-战损相关'!M245</f>
        <v>0</v>
      </c>
      <c r="BS239" s="10">
        <f>'[1]功能-战损相关'!N245</f>
        <v>0</v>
      </c>
      <c r="BT239" s="10">
        <f>'[1]功能-战损相关'!O245</f>
        <v>0</v>
      </c>
      <c r="BU239" s="10">
        <f>'[1]功能-战损相关'!P245</f>
        <v>0</v>
      </c>
      <c r="BV239" s="10">
        <f>'[1]功能-战损相关'!Q245</f>
        <v>0</v>
      </c>
      <c r="BX239" s="8">
        <v>235</v>
      </c>
      <c r="BY239" s="10">
        <f>求节点($BL$5:$BL$364,BM$5:BM$364,节奏总纲!R238)</f>
        <v>0.17499999999999999</v>
      </c>
      <c r="BZ239" s="10">
        <f>求节点($BL$5:$BL$364,BN$5:BN$364,节奏总纲!S238)</f>
        <v>0.17499999999999999</v>
      </c>
      <c r="CA239" s="10">
        <f>求节点($BL$5:$BL$364,BO$5:BO$364,节奏总纲!T238)</f>
        <v>0.17499999999999999</v>
      </c>
      <c r="CB239" s="10">
        <f>求节点($BL$5:$BL$364,BP$5:BP$364,节奏总纲!U238)</f>
        <v>0.17499999999999999</v>
      </c>
      <c r="CC239" s="10">
        <f>求节点($BL$5:$BL$364,BQ$5:BQ$364,节奏总纲!V238)</f>
        <v>0.17499999999999999</v>
      </c>
      <c r="CD239" s="10">
        <f>求节点($BL$5:$BL$364,BR$5:BR$364,节奏总纲!R238)</f>
        <v>0.125</v>
      </c>
      <c r="CE239" s="10">
        <f>求节点($BL$5:$BL$364,BS$5:BS$364,节奏总纲!S238)</f>
        <v>0.125</v>
      </c>
      <c r="CF239" s="10">
        <f>求节点($BL$5:$BL$364,BT$5:BT$364,节奏总纲!T238)</f>
        <v>0.125</v>
      </c>
      <c r="CG239" s="10">
        <f>求节点($BL$5:$BL$364,BU$5:BU$364,节奏总纲!U238)</f>
        <v>0.125</v>
      </c>
      <c r="CH239" s="10">
        <f>求节点($BL$5:$BL$364,BV$5:BV$364,节奏总纲!V238)</f>
        <v>0.125</v>
      </c>
    </row>
    <row r="240" spans="2:86" x14ac:dyDescent="0.2">
      <c r="B240" s="3">
        <v>236</v>
      </c>
      <c r="C240" s="3">
        <f>[1]服务器生态!W257</f>
        <v>83.08027989414137</v>
      </c>
      <c r="D240" s="3">
        <f>[1]服务器生态!X257</f>
        <v>81.917916735419325</v>
      </c>
      <c r="E240" s="3">
        <f>[1]服务器生态!Y257</f>
        <v>6.6869833569517425</v>
      </c>
      <c r="F240" s="3">
        <f>[1]服务器生态!Z257</f>
        <v>1.1896615924875</v>
      </c>
      <c r="G240" s="3">
        <f>[1]服务器生态!AA257</f>
        <v>0.34422092099999985</v>
      </c>
      <c r="H240" s="3">
        <f>[1]服务器生态!AC257</f>
        <v>0.47962550249999997</v>
      </c>
      <c r="I240" s="3">
        <f>[1]服务器生态!AD257</f>
        <v>0.47291513735919999</v>
      </c>
      <c r="J240" s="3">
        <f>[1]服务器生态!AE257</f>
        <v>3.8604200140800002E-2</v>
      </c>
      <c r="K240" s="3">
        <f>[1]服务器生态!AF257</f>
        <v>6.8679600000000019E-3</v>
      </c>
      <c r="L240" s="3">
        <f>[1]服务器生态!AG257</f>
        <v>1.9871999999999997E-3</v>
      </c>
      <c r="M240" s="3">
        <f>[3]基础信息!M239</f>
        <v>100</v>
      </c>
      <c r="X240" s="3">
        <v>236</v>
      </c>
      <c r="Y240" s="3">
        <f>求节点(节奏总纲!D$4:D$163,R$5:R$164,$X240)*6</f>
        <v>41091.514047355966</v>
      </c>
      <c r="Z240" s="3">
        <f>求节点(节奏总纲!E$4:E$163,S$5:S$164,$X240)*6</f>
        <v>42243.736226001405</v>
      </c>
      <c r="AA240" s="3">
        <f>求节点(节奏总纲!F$4:F$163,T$5:T$164,$X240)*6</f>
        <v>43764.502618438608</v>
      </c>
      <c r="AB240" s="3">
        <f>求节点(节奏总纲!G$4:G$163,U$5:U$164,$X240)*6</f>
        <v>45988.128075875415</v>
      </c>
      <c r="AC240" s="3">
        <f>求节点(节奏总纲!H$4:H$163,V$5:V$164,$X240)*6</f>
        <v>49895.030077250005</v>
      </c>
      <c r="AG240" s="3">
        <v>236</v>
      </c>
      <c r="AH240" s="3">
        <v>1</v>
      </c>
      <c r="AI240" s="3">
        <f>[4]实力验证!$Z242</f>
        <v>1.6764733173801458</v>
      </c>
      <c r="AJ240" s="3">
        <f>[4]实力验证!$AE242</f>
        <v>2.8184441735923502</v>
      </c>
      <c r="AK240" s="3">
        <f>[4]实力验证!$AJ242</f>
        <v>8.3844006840222676</v>
      </c>
      <c r="AL240" s="3">
        <f>[4]实力验证!$AO242</f>
        <v>21.449017162897164</v>
      </c>
      <c r="AM240" s="3">
        <f t="shared" si="17"/>
        <v>241.97102654751706</v>
      </c>
      <c r="BL240" s="8">
        <v>236</v>
      </c>
      <c r="BM240" s="10">
        <f>'[1]功能-战损相关'!H246</f>
        <v>0</v>
      </c>
      <c r="BN240" s="10">
        <f>'[1]功能-战损相关'!I246</f>
        <v>0</v>
      </c>
      <c r="BO240" s="10">
        <f>'[1]功能-战损相关'!J246</f>
        <v>0</v>
      </c>
      <c r="BP240" s="10">
        <f>'[1]功能-战损相关'!K246</f>
        <v>0</v>
      </c>
      <c r="BQ240" s="10">
        <f>'[1]功能-战损相关'!L246</f>
        <v>0</v>
      </c>
      <c r="BR240" s="10">
        <f>'[1]功能-战损相关'!M246</f>
        <v>0</v>
      </c>
      <c r="BS240" s="10">
        <f>'[1]功能-战损相关'!N246</f>
        <v>0</v>
      </c>
      <c r="BT240" s="10">
        <f>'[1]功能-战损相关'!O246</f>
        <v>0</v>
      </c>
      <c r="BU240" s="10">
        <f>'[1]功能-战损相关'!P246</f>
        <v>0</v>
      </c>
      <c r="BV240" s="10">
        <f>'[1]功能-战损相关'!Q246</f>
        <v>0</v>
      </c>
      <c r="BX240" s="8">
        <v>236</v>
      </c>
      <c r="BY240" s="10">
        <f>求节点($BL$5:$BL$364,BM$5:BM$364,节奏总纲!R239)</f>
        <v>0.17499999999999999</v>
      </c>
      <c r="BZ240" s="10">
        <f>求节点($BL$5:$BL$364,BN$5:BN$364,节奏总纲!S239)</f>
        <v>0.17499999999999999</v>
      </c>
      <c r="CA240" s="10">
        <f>求节点($BL$5:$BL$364,BO$5:BO$364,节奏总纲!T239)</f>
        <v>0.17499999999999999</v>
      </c>
      <c r="CB240" s="10">
        <f>求节点($BL$5:$BL$364,BP$5:BP$364,节奏总纲!U239)</f>
        <v>0.17499999999999999</v>
      </c>
      <c r="CC240" s="10">
        <f>求节点($BL$5:$BL$364,BQ$5:BQ$364,节奏总纲!V239)</f>
        <v>0.17499999999999999</v>
      </c>
      <c r="CD240" s="10">
        <f>求节点($BL$5:$BL$364,BR$5:BR$364,节奏总纲!R239)</f>
        <v>0.125</v>
      </c>
      <c r="CE240" s="10">
        <f>求节点($BL$5:$BL$364,BS$5:BS$364,节奏总纲!S239)</f>
        <v>0.125</v>
      </c>
      <c r="CF240" s="10">
        <f>求节点($BL$5:$BL$364,BT$5:BT$364,节奏总纲!T239)</f>
        <v>0.125</v>
      </c>
      <c r="CG240" s="10">
        <f>求节点($BL$5:$BL$364,BU$5:BU$364,节奏总纲!U239)</f>
        <v>0.125</v>
      </c>
      <c r="CH240" s="10">
        <f>求节点($BL$5:$BL$364,BV$5:BV$364,节奏总纲!V239)</f>
        <v>0.125</v>
      </c>
    </row>
    <row r="241" spans="2:86" x14ac:dyDescent="0.2">
      <c r="B241" s="3">
        <v>237</v>
      </c>
      <c r="C241" s="3">
        <f>[1]服务器生态!W258</f>
        <v>82.509000955773018</v>
      </c>
      <c r="D241" s="3">
        <f>[1]服务器生态!X258</f>
        <v>81.35463047103039</v>
      </c>
      <c r="E241" s="3">
        <f>[1]服务器生态!Y258</f>
        <v>6.6410021354402868</v>
      </c>
      <c r="F241" s="3">
        <f>[1]服务器生态!Z258</f>
        <v>1.18148120825625</v>
      </c>
      <c r="G241" s="3">
        <f>[1]服务器生态!AA258</f>
        <v>0.34185397949999985</v>
      </c>
      <c r="H241" s="3">
        <f>[1]服务器生态!AC258</f>
        <v>0.47962550249999997</v>
      </c>
      <c r="I241" s="3">
        <f>[1]服务器生态!AD258</f>
        <v>0.47291513735919999</v>
      </c>
      <c r="J241" s="3">
        <f>[1]服务器生态!AE258</f>
        <v>3.8604200140800002E-2</v>
      </c>
      <c r="K241" s="3">
        <f>[1]服务器生态!AF258</f>
        <v>6.8679600000000019E-3</v>
      </c>
      <c r="L241" s="3">
        <f>[1]服务器生态!AG258</f>
        <v>1.9871999999999997E-3</v>
      </c>
      <c r="M241" s="3">
        <f>[3]基础信息!M240</f>
        <v>100</v>
      </c>
      <c r="X241" s="3">
        <v>237</v>
      </c>
      <c r="Y241" s="3">
        <f>求节点(节奏总纲!D$4:D$163,R$5:R$164,$X241)*6</f>
        <v>41116.99057660871</v>
      </c>
      <c r="Z241" s="3">
        <f>求节点(节奏总纲!E$4:E$163,S$5:S$164,$X241)*6</f>
        <v>42268.109564321712</v>
      </c>
      <c r="AA241" s="3">
        <f>求节点(节奏总纲!F$4:F$163,T$5:T$164,$X241)*6</f>
        <v>43789.62375310764</v>
      </c>
      <c r="AB241" s="3">
        <f>求节点(节奏总纲!G$4:G$163,U$5:U$164,$X241)*6</f>
        <v>46014.220271217928</v>
      </c>
      <c r="AC241" s="3">
        <f>求节点(节奏总纲!H$4:H$163,V$5:V$164,$X241)*6</f>
        <v>49919.758062418856</v>
      </c>
      <c r="AG241" s="3">
        <v>237</v>
      </c>
      <c r="AH241" s="3">
        <v>1</v>
      </c>
      <c r="AI241" s="3">
        <f>[4]实力验证!$Z243</f>
        <v>1.6785324166875195</v>
      </c>
      <c r="AJ241" s="3">
        <f>[4]实力验证!$AE243</f>
        <v>2.8203690925220255</v>
      </c>
      <c r="AK241" s="3">
        <f>[4]实力验证!$AJ243</f>
        <v>8.3949979111571995</v>
      </c>
      <c r="AL241" s="3">
        <f>[4]实力验证!$AO243</f>
        <v>21.408181935533594</v>
      </c>
      <c r="AM241" s="3">
        <f t="shared" si="17"/>
        <v>242.14634969644004</v>
      </c>
      <c r="BL241" s="8">
        <v>237</v>
      </c>
      <c r="BM241" s="10">
        <f>'[1]功能-战损相关'!H247</f>
        <v>0</v>
      </c>
      <c r="BN241" s="10">
        <f>'[1]功能-战损相关'!I247</f>
        <v>0</v>
      </c>
      <c r="BO241" s="10">
        <f>'[1]功能-战损相关'!J247</f>
        <v>0</v>
      </c>
      <c r="BP241" s="10">
        <f>'[1]功能-战损相关'!K247</f>
        <v>0</v>
      </c>
      <c r="BQ241" s="10">
        <f>'[1]功能-战损相关'!L247</f>
        <v>0</v>
      </c>
      <c r="BR241" s="10">
        <f>'[1]功能-战损相关'!M247</f>
        <v>0</v>
      </c>
      <c r="BS241" s="10">
        <f>'[1]功能-战损相关'!N247</f>
        <v>0</v>
      </c>
      <c r="BT241" s="10">
        <f>'[1]功能-战损相关'!O247</f>
        <v>0</v>
      </c>
      <c r="BU241" s="10">
        <f>'[1]功能-战损相关'!P247</f>
        <v>0</v>
      </c>
      <c r="BV241" s="10">
        <f>'[1]功能-战损相关'!Q247</f>
        <v>0</v>
      </c>
      <c r="BX241" s="8">
        <v>237</v>
      </c>
      <c r="BY241" s="10">
        <f>求节点($BL$5:$BL$364,BM$5:BM$364,节奏总纲!R240)</f>
        <v>0.17499999999999999</v>
      </c>
      <c r="BZ241" s="10">
        <f>求节点($BL$5:$BL$364,BN$5:BN$364,节奏总纲!S240)</f>
        <v>0.17499999999999999</v>
      </c>
      <c r="CA241" s="10">
        <f>求节点($BL$5:$BL$364,BO$5:BO$364,节奏总纲!T240)</f>
        <v>0.17499999999999999</v>
      </c>
      <c r="CB241" s="10">
        <f>求节点($BL$5:$BL$364,BP$5:BP$364,节奏总纲!U240)</f>
        <v>0.17499999999999999</v>
      </c>
      <c r="CC241" s="10">
        <f>求节点($BL$5:$BL$364,BQ$5:BQ$364,节奏总纲!V240)</f>
        <v>0.17499999999999999</v>
      </c>
      <c r="CD241" s="10">
        <f>求节点($BL$5:$BL$364,BR$5:BR$364,节奏总纲!R240)</f>
        <v>0.125</v>
      </c>
      <c r="CE241" s="10">
        <f>求节点($BL$5:$BL$364,BS$5:BS$364,节奏总纲!S240)</f>
        <v>0.125</v>
      </c>
      <c r="CF241" s="10">
        <f>求节点($BL$5:$BL$364,BT$5:BT$364,节奏总纲!T240)</f>
        <v>0.125</v>
      </c>
      <c r="CG241" s="10">
        <f>求节点($BL$5:$BL$364,BU$5:BU$364,节奏总纲!U240)</f>
        <v>0.125</v>
      </c>
      <c r="CH241" s="10">
        <f>求节点($BL$5:$BL$364,BV$5:BV$364,节奏总纲!V240)</f>
        <v>0.125</v>
      </c>
    </row>
    <row r="242" spans="2:86" x14ac:dyDescent="0.2">
      <c r="B242" s="3">
        <v>238</v>
      </c>
      <c r="C242" s="3">
        <f>[1]服务器生态!W259</f>
        <v>81.937722017404667</v>
      </c>
      <c r="D242" s="3">
        <f>[1]服务器生态!X259</f>
        <v>80.791344206641455</v>
      </c>
      <c r="E242" s="3">
        <f>[1]服务器生态!Y259</f>
        <v>6.5950209139288312</v>
      </c>
      <c r="F242" s="3">
        <f>[1]服务器生态!Z259</f>
        <v>1.173300824025</v>
      </c>
      <c r="G242" s="3">
        <f>[1]服务器生态!AA259</f>
        <v>0.33948703799999991</v>
      </c>
      <c r="H242" s="3">
        <f>[1]服务器生态!AC259</f>
        <v>0.47962550249999997</v>
      </c>
      <c r="I242" s="3">
        <f>[1]服务器生态!AD259</f>
        <v>0.47291513735919999</v>
      </c>
      <c r="J242" s="3">
        <f>[1]服务器生态!AE259</f>
        <v>3.8604200140800002E-2</v>
      </c>
      <c r="K242" s="3">
        <f>[1]服务器生态!AF259</f>
        <v>6.8679600000000019E-3</v>
      </c>
      <c r="L242" s="3">
        <f>[1]服务器生态!AG259</f>
        <v>1.9871999999999997E-3</v>
      </c>
      <c r="M242" s="3">
        <f>[3]基础信息!M241</f>
        <v>100</v>
      </c>
      <c r="X242" s="3">
        <v>238</v>
      </c>
      <c r="Y242" s="3">
        <f>求节点(节奏总纲!D$4:D$163,R$5:R$164,$X242)*6</f>
        <v>41142.134766234405</v>
      </c>
      <c r="Z242" s="3">
        <f>求节点(节奏总纲!E$4:E$163,S$5:S$164,$X242)*6</f>
        <v>42291.993521906574</v>
      </c>
      <c r="AA242" s="3">
        <f>求节点(节奏总纲!F$4:F$163,T$5:T$164,$X242)*6</f>
        <v>43813.810341151213</v>
      </c>
      <c r="AB242" s="3">
        <f>求节点(节奏总纲!G$4:G$163,U$5:U$164,$X242)*6</f>
        <v>46040.312466560434</v>
      </c>
      <c r="AC242" s="3">
        <f>求节点(节奏总纲!H$4:H$163,V$5:V$164,$X242)*6</f>
        <v>49944.486047587707</v>
      </c>
      <c r="AG242" s="3">
        <v>238</v>
      </c>
      <c r="AH242" s="3">
        <v>1</v>
      </c>
      <c r="AI242" s="3">
        <f>[4]实力验证!$Z244</f>
        <v>1.6802215170251416</v>
      </c>
      <c r="AJ242" s="3">
        <f>[4]实力验证!$AE244</f>
        <v>2.8229375222706437</v>
      </c>
      <c r="AK242" s="3">
        <f>[4]实力验证!$AJ244</f>
        <v>8.405334310880745</v>
      </c>
      <c r="AL242" s="3">
        <f>[4]实力验证!$AO244</f>
        <v>21.367488047946672</v>
      </c>
      <c r="AM242" s="3">
        <f t="shared" si="17"/>
        <v>242.30584988661181</v>
      </c>
      <c r="BL242" s="8">
        <v>238</v>
      </c>
      <c r="BM242" s="10">
        <f>'[1]功能-战损相关'!H248</f>
        <v>0</v>
      </c>
      <c r="BN242" s="10">
        <f>'[1]功能-战损相关'!I248</f>
        <v>0</v>
      </c>
      <c r="BO242" s="10">
        <f>'[1]功能-战损相关'!J248</f>
        <v>0</v>
      </c>
      <c r="BP242" s="10">
        <f>'[1]功能-战损相关'!K248</f>
        <v>0</v>
      </c>
      <c r="BQ242" s="10">
        <f>'[1]功能-战损相关'!L248</f>
        <v>0</v>
      </c>
      <c r="BR242" s="10">
        <f>'[1]功能-战损相关'!M248</f>
        <v>0</v>
      </c>
      <c r="BS242" s="10">
        <f>'[1]功能-战损相关'!N248</f>
        <v>0</v>
      </c>
      <c r="BT242" s="10">
        <f>'[1]功能-战损相关'!O248</f>
        <v>0</v>
      </c>
      <c r="BU242" s="10">
        <f>'[1]功能-战损相关'!P248</f>
        <v>0</v>
      </c>
      <c r="BV242" s="10">
        <f>'[1]功能-战损相关'!Q248</f>
        <v>0</v>
      </c>
      <c r="BX242" s="8">
        <v>238</v>
      </c>
      <c r="BY242" s="10">
        <f>求节点($BL$5:$BL$364,BM$5:BM$364,节奏总纲!R241)</f>
        <v>0.17499999999999999</v>
      </c>
      <c r="BZ242" s="10">
        <f>求节点($BL$5:$BL$364,BN$5:BN$364,节奏总纲!S241)</f>
        <v>0.17499999999999999</v>
      </c>
      <c r="CA242" s="10">
        <f>求节点($BL$5:$BL$364,BO$5:BO$364,节奏总纲!T241)</f>
        <v>0.17499999999999999</v>
      </c>
      <c r="CB242" s="10">
        <f>求节点($BL$5:$BL$364,BP$5:BP$364,节奏总纲!U241)</f>
        <v>0.17499999999999999</v>
      </c>
      <c r="CC242" s="10">
        <f>求节点($BL$5:$BL$364,BQ$5:BQ$364,节奏总纲!V241)</f>
        <v>0.17499999999999999</v>
      </c>
      <c r="CD242" s="10">
        <f>求节点($BL$5:$BL$364,BR$5:BR$364,节奏总纲!R241)</f>
        <v>0.125</v>
      </c>
      <c r="CE242" s="10">
        <f>求节点($BL$5:$BL$364,BS$5:BS$364,节奏总纲!S241)</f>
        <v>0.125</v>
      </c>
      <c r="CF242" s="10">
        <f>求节点($BL$5:$BL$364,BT$5:BT$364,节奏总纲!T241)</f>
        <v>0.125</v>
      </c>
      <c r="CG242" s="10">
        <f>求节点($BL$5:$BL$364,BU$5:BU$364,节奏总纲!U241)</f>
        <v>0.125</v>
      </c>
      <c r="CH242" s="10">
        <f>求节点($BL$5:$BL$364,BV$5:BV$364,节奏总纲!V241)</f>
        <v>0.125</v>
      </c>
    </row>
    <row r="243" spans="2:86" x14ac:dyDescent="0.2">
      <c r="B243" s="3">
        <v>239</v>
      </c>
      <c r="C243" s="3">
        <f>[1]服务器生态!W260</f>
        <v>81.366443079036301</v>
      </c>
      <c r="D243" s="3">
        <f>[1]服务器生态!X260</f>
        <v>80.228057942252519</v>
      </c>
      <c r="E243" s="3">
        <f>[1]服务器生态!Y260</f>
        <v>6.5490396924173737</v>
      </c>
      <c r="F243" s="3">
        <f>[1]服务器生态!Z260</f>
        <v>1.16512043979375</v>
      </c>
      <c r="G243" s="3">
        <f>[1]服务器生态!AA260</f>
        <v>0.33712009649999986</v>
      </c>
      <c r="H243" s="3">
        <f>[1]服务器生态!AC260</f>
        <v>0.47962550249999997</v>
      </c>
      <c r="I243" s="3">
        <f>[1]服务器生态!AD260</f>
        <v>0.47291513735919999</v>
      </c>
      <c r="J243" s="3">
        <f>[1]服务器生态!AE260</f>
        <v>3.8604200140800002E-2</v>
      </c>
      <c r="K243" s="3">
        <f>[1]服务器生态!AF260</f>
        <v>6.8679600000000019E-3</v>
      </c>
      <c r="L243" s="3">
        <f>[1]服务器生态!AG260</f>
        <v>1.9871999999999997E-3</v>
      </c>
      <c r="M243" s="3">
        <f>[3]基础信息!M242</f>
        <v>100</v>
      </c>
      <c r="X243" s="3">
        <v>239</v>
      </c>
      <c r="Y243" s="3">
        <f>求节点(节奏总纲!D$4:D$163,R$5:R$164,$X243)*6</f>
        <v>41165.296213765912</v>
      </c>
      <c r="Z243" s="3">
        <f>求节点(节奏总纲!E$4:E$163,S$5:S$164,$X243)*6</f>
        <v>42315.877479491435</v>
      </c>
      <c r="AA243" s="3">
        <f>求节点(节奏总纲!F$4:F$163,T$5:T$164,$X243)*6</f>
        <v>43837.648831396305</v>
      </c>
      <c r="AB243" s="3">
        <f>求节点(节奏总纲!G$4:G$163,U$5:U$164,$X243)*6</f>
        <v>46066.40466190294</v>
      </c>
      <c r="AC243" s="3">
        <f>求节点(节奏总纲!H$4:H$163,V$5:V$164,$X243)*6</f>
        <v>49969.214032756558</v>
      </c>
      <c r="AG243" s="3">
        <v>239</v>
      </c>
      <c r="AH243" s="3">
        <v>1</v>
      </c>
      <c r="AI243" s="3">
        <f>[4]实力验证!$Z245</f>
        <v>1.6817303828213688</v>
      </c>
      <c r="AJ243" s="3">
        <f>[4]实力验证!$AE245</f>
        <v>2.8254698533358455</v>
      </c>
      <c r="AK243" s="3">
        <f>[4]实力验证!$AJ245</f>
        <v>8.414746587359426</v>
      </c>
      <c r="AL243" s="3">
        <f>[4]实力验证!$AO245</f>
        <v>21.325243496444674</v>
      </c>
      <c r="AM243" s="3">
        <f t="shared" si="17"/>
        <v>242.44722346758229</v>
      </c>
      <c r="BL243" s="8">
        <v>239</v>
      </c>
      <c r="BM243" s="10">
        <f>'[1]功能-战损相关'!H249</f>
        <v>0</v>
      </c>
      <c r="BN243" s="10">
        <f>'[1]功能-战损相关'!I249</f>
        <v>0</v>
      </c>
      <c r="BO243" s="10">
        <f>'[1]功能-战损相关'!J249</f>
        <v>0</v>
      </c>
      <c r="BP243" s="10">
        <f>'[1]功能-战损相关'!K249</f>
        <v>0</v>
      </c>
      <c r="BQ243" s="10">
        <f>'[1]功能-战损相关'!L249</f>
        <v>0</v>
      </c>
      <c r="BR243" s="10">
        <f>'[1]功能-战损相关'!M249</f>
        <v>0</v>
      </c>
      <c r="BS243" s="10">
        <f>'[1]功能-战损相关'!N249</f>
        <v>0</v>
      </c>
      <c r="BT243" s="10">
        <f>'[1]功能-战损相关'!O249</f>
        <v>0</v>
      </c>
      <c r="BU243" s="10">
        <f>'[1]功能-战损相关'!P249</f>
        <v>0</v>
      </c>
      <c r="BV243" s="10">
        <f>'[1]功能-战损相关'!Q249</f>
        <v>0</v>
      </c>
      <c r="BX243" s="8">
        <v>239</v>
      </c>
      <c r="BY243" s="10">
        <f>求节点($BL$5:$BL$364,BM$5:BM$364,节奏总纲!R242)</f>
        <v>0.17499999999999999</v>
      </c>
      <c r="BZ243" s="10">
        <f>求节点($BL$5:$BL$364,BN$5:BN$364,节奏总纲!S242)</f>
        <v>0.17499999999999999</v>
      </c>
      <c r="CA243" s="10">
        <f>求节点($BL$5:$BL$364,BO$5:BO$364,节奏总纲!T242)</f>
        <v>0.17499999999999999</v>
      </c>
      <c r="CB243" s="10">
        <f>求节点($BL$5:$BL$364,BP$5:BP$364,节奏总纲!U242)</f>
        <v>0.17499999999999999</v>
      </c>
      <c r="CC243" s="10">
        <f>求节点($BL$5:$BL$364,BQ$5:BQ$364,节奏总纲!V242)</f>
        <v>0.17499999999999999</v>
      </c>
      <c r="CD243" s="10">
        <f>求节点($BL$5:$BL$364,BR$5:BR$364,节奏总纲!R242)</f>
        <v>0.125</v>
      </c>
      <c r="CE243" s="10">
        <f>求节点($BL$5:$BL$364,BS$5:BS$364,节奏总纲!S242)</f>
        <v>0.125</v>
      </c>
      <c r="CF243" s="10">
        <f>求节点($BL$5:$BL$364,BT$5:BT$364,节奏总纲!T242)</f>
        <v>0.125</v>
      </c>
      <c r="CG243" s="10">
        <f>求节点($BL$5:$BL$364,BU$5:BU$364,节奏总纲!U242)</f>
        <v>0.125</v>
      </c>
      <c r="CH243" s="10">
        <f>求节点($BL$5:$BL$364,BV$5:BV$364,节奏总纲!V242)</f>
        <v>0.125</v>
      </c>
    </row>
    <row r="244" spans="2:86" x14ac:dyDescent="0.2">
      <c r="B244" s="3">
        <v>240</v>
      </c>
      <c r="C244" s="3">
        <f>[1]服务器生态!W261</f>
        <v>80.795164140667936</v>
      </c>
      <c r="D244" s="3">
        <f>[1]服务器生态!X261</f>
        <v>79.664771677863584</v>
      </c>
      <c r="E244" s="3">
        <f>[1]服务器生态!Y261</f>
        <v>6.503058470905918</v>
      </c>
      <c r="F244" s="3">
        <f>[1]服务器生态!Z261</f>
        <v>1.1569400555625</v>
      </c>
      <c r="G244" s="3">
        <f>[1]服务器生态!AA261</f>
        <v>0.33475315499999986</v>
      </c>
      <c r="H244" s="3">
        <f>[1]服务器生态!AC261</f>
        <v>0.47962550249999997</v>
      </c>
      <c r="I244" s="3">
        <f>[1]服务器生态!AD261</f>
        <v>0.47291513735919999</v>
      </c>
      <c r="J244" s="3">
        <f>[1]服务器生态!AE261</f>
        <v>3.8604200140800002E-2</v>
      </c>
      <c r="K244" s="3">
        <f>[1]服务器生态!AF261</f>
        <v>6.8679600000000019E-3</v>
      </c>
      <c r="L244" s="3">
        <f>[1]服务器生态!AG261</f>
        <v>1.9871999999999997E-3</v>
      </c>
      <c r="M244" s="3">
        <f>[3]基础信息!M243</f>
        <v>100</v>
      </c>
      <c r="X244" s="3">
        <v>240</v>
      </c>
      <c r="Y244" s="3">
        <f>求节点(节奏总纲!D$4:D$163,R$5:R$164,$X244)*6</f>
        <v>41188.45766129742</v>
      </c>
      <c r="Z244" s="3">
        <f>求节点(节奏总纲!E$4:E$163,S$5:S$164,$X244)*6</f>
        <v>42339.761437076304</v>
      </c>
      <c r="AA244" s="3">
        <f>求节点(节奏总纲!F$4:F$163,T$5:T$164,$X244)*6</f>
        <v>43861.487321641391</v>
      </c>
      <c r="AB244" s="3">
        <f>求节点(节奏总纲!G$4:G$163,U$5:U$164,$X244)*6</f>
        <v>46092.496857245445</v>
      </c>
      <c r="AC244" s="3">
        <f>求节点(节奏总纲!H$4:H$163,V$5:V$164,$X244)*6</f>
        <v>49993.942017925408</v>
      </c>
      <c r="AG244" s="3">
        <v>240</v>
      </c>
      <c r="AH244" s="3">
        <v>1</v>
      </c>
      <c r="AI244" s="3">
        <f>[4]实力验证!$Z246</f>
        <v>1.6832212208862385</v>
      </c>
      <c r="AJ244" s="3">
        <f>[4]实力验证!$AE246</f>
        <v>2.8279719284404017</v>
      </c>
      <c r="AK244" s="3">
        <f>[4]实力验证!$AJ246</f>
        <v>8.4240464071887224</v>
      </c>
      <c r="AL244" s="3">
        <f>[4]实力验证!$AO246</f>
        <v>21.283503677323591</v>
      </c>
      <c r="AM244" s="3">
        <f t="shared" si="17"/>
        <v>242.58690793548186</v>
      </c>
      <c r="BL244" s="8">
        <v>240</v>
      </c>
      <c r="BM244" s="10">
        <f>'[1]功能-战损相关'!H250</f>
        <v>0</v>
      </c>
      <c r="BN244" s="10">
        <f>'[1]功能-战损相关'!I250</f>
        <v>0</v>
      </c>
      <c r="BO244" s="10">
        <f>'[1]功能-战损相关'!J250</f>
        <v>0</v>
      </c>
      <c r="BP244" s="10">
        <f>'[1]功能-战损相关'!K250</f>
        <v>0</v>
      </c>
      <c r="BQ244" s="10">
        <f>'[1]功能-战损相关'!L250</f>
        <v>0</v>
      </c>
      <c r="BR244" s="10">
        <f>'[1]功能-战损相关'!M250</f>
        <v>0</v>
      </c>
      <c r="BS244" s="10">
        <f>'[1]功能-战损相关'!N250</f>
        <v>0</v>
      </c>
      <c r="BT244" s="10">
        <f>'[1]功能-战损相关'!O250</f>
        <v>0</v>
      </c>
      <c r="BU244" s="10">
        <f>'[1]功能-战损相关'!P250</f>
        <v>0</v>
      </c>
      <c r="BV244" s="10">
        <f>'[1]功能-战损相关'!Q250</f>
        <v>0</v>
      </c>
      <c r="BX244" s="8">
        <v>240</v>
      </c>
      <c r="BY244" s="10">
        <f>求节点($BL$5:$BL$364,BM$5:BM$364,节奏总纲!R243)</f>
        <v>0.17499999999999999</v>
      </c>
      <c r="BZ244" s="10">
        <f>求节点($BL$5:$BL$364,BN$5:BN$364,节奏总纲!S243)</f>
        <v>0.17499999999999999</v>
      </c>
      <c r="CA244" s="10">
        <f>求节点($BL$5:$BL$364,BO$5:BO$364,节奏总纲!T243)</f>
        <v>0.17499999999999999</v>
      </c>
      <c r="CB244" s="10">
        <f>求节点($BL$5:$BL$364,BP$5:BP$364,节奏总纲!U243)</f>
        <v>0.17499999999999999</v>
      </c>
      <c r="CC244" s="10">
        <f>求节点($BL$5:$BL$364,BQ$5:BQ$364,节奏总纲!V243)</f>
        <v>0.17499999999999999</v>
      </c>
      <c r="CD244" s="10">
        <f>求节点($BL$5:$BL$364,BR$5:BR$364,节奏总纲!R243)</f>
        <v>0.125</v>
      </c>
      <c r="CE244" s="10">
        <f>求节点($BL$5:$BL$364,BS$5:BS$364,节奏总纲!S243)</f>
        <v>0.125</v>
      </c>
      <c r="CF244" s="10">
        <f>求节点($BL$5:$BL$364,BT$5:BT$364,节奏总纲!T243)</f>
        <v>0.125</v>
      </c>
      <c r="CG244" s="10">
        <f>求节点($BL$5:$BL$364,BU$5:BU$364,节奏总纲!U243)</f>
        <v>0.125</v>
      </c>
      <c r="CH244" s="10">
        <f>求节点($BL$5:$BL$364,BV$5:BV$364,节奏总纲!V243)</f>
        <v>0.125</v>
      </c>
    </row>
    <row r="245" spans="2:86" x14ac:dyDescent="0.2">
      <c r="B245" s="3">
        <v>241</v>
      </c>
      <c r="C245" s="3">
        <f>[1]服务器生态!W262</f>
        <v>80.323859016514049</v>
      </c>
      <c r="D245" s="3">
        <f>[1]服务器生态!X262</f>
        <v>79.200060509742727</v>
      </c>
      <c r="E245" s="3">
        <f>[1]服务器生态!Y262</f>
        <v>6.4651239631589679</v>
      </c>
      <c r="F245" s="3">
        <f>[1]服务器生态!Z262</f>
        <v>1.1501912385717188</v>
      </c>
      <c r="G245" s="3">
        <f>[1]服务器生态!AA262</f>
        <v>0.33280042826249989</v>
      </c>
      <c r="H245" s="3">
        <f>[1]服务器生态!AC262</f>
        <v>0.47962550249999997</v>
      </c>
      <c r="I245" s="3">
        <f>[1]服务器生态!AD262</f>
        <v>0.47291513735919999</v>
      </c>
      <c r="J245" s="3">
        <f>[1]服务器生态!AE262</f>
        <v>3.8604200140800002E-2</v>
      </c>
      <c r="K245" s="3">
        <f>[1]服务器生态!AF262</f>
        <v>6.8679600000000019E-3</v>
      </c>
      <c r="L245" s="3">
        <f>[1]服务器生态!AG262</f>
        <v>1.9871999999999997E-3</v>
      </c>
      <c r="M245" s="3">
        <f>[3]基础信息!M244</f>
        <v>100</v>
      </c>
      <c r="X245" s="3">
        <v>241</v>
      </c>
      <c r="Y245" s="3">
        <f>求节点(节奏总纲!D$4:D$163,R$5:R$164,$X245)*6</f>
        <v>41211.61910882892</v>
      </c>
      <c r="Z245" s="3">
        <f>求节点(节奏总纲!E$4:E$163,S$5:S$164,$X245)*6</f>
        <v>42363.645394661165</v>
      </c>
      <c r="AA245" s="3">
        <f>求节点(节奏总纲!F$4:F$163,T$5:T$164,$X245)*6</f>
        <v>43885.325811886491</v>
      </c>
      <c r="AB245" s="3">
        <f>求节点(节奏总纲!G$4:G$163,U$5:U$164,$X245)*6</f>
        <v>46117.345643339999</v>
      </c>
      <c r="AC245" s="3">
        <f>求节点(节奏总纲!H$4:H$163,V$5:V$164,$X245)*6</f>
        <v>50018.341706641106</v>
      </c>
      <c r="AG245" s="3">
        <v>241</v>
      </c>
      <c r="AH245" s="3">
        <v>1</v>
      </c>
      <c r="AI245" s="3">
        <f>[4]实力验证!$Z247</f>
        <v>1.6846943523905651</v>
      </c>
      <c r="AJ245" s="3">
        <f>[4]实力验证!$AE247</f>
        <v>2.8304442866056294</v>
      </c>
      <c r="AK245" s="3">
        <f>[4]实力验证!$AJ247</f>
        <v>8.4344803558996748</v>
      </c>
      <c r="AL245" s="3">
        <f>[4]实力验证!$AO247</f>
        <v>21.243776911283916</v>
      </c>
      <c r="AM245" s="3">
        <f t="shared" si="17"/>
        <v>242.73071485434036</v>
      </c>
      <c r="BL245" s="8">
        <v>241</v>
      </c>
      <c r="BM245" s="10">
        <f>'[1]功能-战损相关'!H251</f>
        <v>0</v>
      </c>
      <c r="BN245" s="10">
        <f>'[1]功能-战损相关'!I251</f>
        <v>0</v>
      </c>
      <c r="BO245" s="10">
        <f>'[1]功能-战损相关'!J251</f>
        <v>0</v>
      </c>
      <c r="BP245" s="10">
        <f>'[1]功能-战损相关'!K251</f>
        <v>0</v>
      </c>
      <c r="BQ245" s="10">
        <f>'[1]功能-战损相关'!L251</f>
        <v>0</v>
      </c>
      <c r="BR245" s="10">
        <f>'[1]功能-战损相关'!M251</f>
        <v>0</v>
      </c>
      <c r="BS245" s="10">
        <f>'[1]功能-战损相关'!N251</f>
        <v>0</v>
      </c>
      <c r="BT245" s="10">
        <f>'[1]功能-战损相关'!O251</f>
        <v>0</v>
      </c>
      <c r="BU245" s="10">
        <f>'[1]功能-战损相关'!P251</f>
        <v>0</v>
      </c>
      <c r="BV245" s="10">
        <f>'[1]功能-战损相关'!Q251</f>
        <v>0</v>
      </c>
      <c r="BX245" s="8">
        <v>241</v>
      </c>
      <c r="BY245" s="10">
        <f>求节点($BL$5:$BL$364,BM$5:BM$364,节奏总纲!R244)</f>
        <v>0.17499999999999999</v>
      </c>
      <c r="BZ245" s="10">
        <f>求节点($BL$5:$BL$364,BN$5:BN$364,节奏总纲!S244)</f>
        <v>0.17499999999999999</v>
      </c>
      <c r="CA245" s="10">
        <f>求节点($BL$5:$BL$364,BO$5:BO$364,节奏总纲!T244)</f>
        <v>0.17499999999999999</v>
      </c>
      <c r="CB245" s="10">
        <f>求节点($BL$5:$BL$364,BP$5:BP$364,节奏总纲!U244)</f>
        <v>0.17499999999999999</v>
      </c>
      <c r="CC245" s="10">
        <f>求节点($BL$5:$BL$364,BQ$5:BQ$364,节奏总纲!V244)</f>
        <v>0.17499999999999999</v>
      </c>
      <c r="CD245" s="10">
        <f>求节点($BL$5:$BL$364,BR$5:BR$364,节奏总纲!R244)</f>
        <v>0.125</v>
      </c>
      <c r="CE245" s="10">
        <f>求节点($BL$5:$BL$364,BS$5:BS$364,节奏总纲!S244)</f>
        <v>0.125</v>
      </c>
      <c r="CF245" s="10">
        <f>求节点($BL$5:$BL$364,BT$5:BT$364,节奏总纲!T244)</f>
        <v>0.125</v>
      </c>
      <c r="CG245" s="10">
        <f>求节点($BL$5:$BL$364,BU$5:BU$364,节奏总纲!U244)</f>
        <v>0.125</v>
      </c>
      <c r="CH245" s="10">
        <f>求节点($BL$5:$BL$364,BV$5:BV$364,节奏总纲!V244)</f>
        <v>0.125</v>
      </c>
    </row>
    <row r="246" spans="2:86" x14ac:dyDescent="0.2">
      <c r="B246" s="3">
        <v>242</v>
      </c>
      <c r="C246" s="3">
        <f>[1]服务器生态!W263</f>
        <v>79.852553892360135</v>
      </c>
      <c r="D246" s="3">
        <f>[1]服务器生态!X263</f>
        <v>78.735349341621841</v>
      </c>
      <c r="E246" s="3">
        <f>[1]服务器生态!Y263</f>
        <v>6.4271894554120159</v>
      </c>
      <c r="F246" s="3">
        <f>[1]服务器生态!Z263</f>
        <v>1.1434424215809373</v>
      </c>
      <c r="G246" s="3">
        <f>[1]服务器生态!AA263</f>
        <v>0.33084770152499982</v>
      </c>
      <c r="H246" s="3">
        <f>[1]服务器生态!AC263</f>
        <v>0.47962550249999997</v>
      </c>
      <c r="I246" s="3">
        <f>[1]服务器生态!AD263</f>
        <v>0.47291513735919999</v>
      </c>
      <c r="J246" s="3">
        <f>[1]服务器生态!AE263</f>
        <v>3.8604200140800002E-2</v>
      </c>
      <c r="K246" s="3">
        <f>[1]服务器生态!AF263</f>
        <v>6.8679600000000019E-3</v>
      </c>
      <c r="L246" s="3">
        <f>[1]服务器生态!AG263</f>
        <v>1.9871999999999997E-3</v>
      </c>
      <c r="M246" s="3">
        <f>[3]基础信息!M245</f>
        <v>100</v>
      </c>
      <c r="X246" s="3">
        <v>242</v>
      </c>
      <c r="Y246" s="3">
        <f>求节点(节奏总纲!D$4:D$163,R$5:R$164,$X246)*6</f>
        <v>41234.780556360427</v>
      </c>
      <c r="Z246" s="3">
        <f>求节点(节奏总纲!E$4:E$163,S$5:S$164,$X246)*6</f>
        <v>42387.529352246027</v>
      </c>
      <c r="AA246" s="3">
        <f>求节点(节奏总纲!F$4:F$163,T$5:T$164,$X246)*6</f>
        <v>43909.164302131583</v>
      </c>
      <c r="AB246" s="3">
        <f>求节点(节奏总纲!G$4:G$163,U$5:U$164,$X246)*6</f>
        <v>46141.633262854717</v>
      </c>
      <c r="AC246" s="3">
        <f>求节点(节奏总纲!H$4:H$163,V$5:V$164,$X246)*6</f>
        <v>50041.604100631295</v>
      </c>
      <c r="AG246" s="3">
        <v>242</v>
      </c>
      <c r="AH246" s="3">
        <v>1</v>
      </c>
      <c r="AI246" s="3">
        <f>[4]实力验证!$Z248</f>
        <v>1.6861500909211617</v>
      </c>
      <c r="AJ246" s="3">
        <f>[4]实力验证!$AE248</f>
        <v>2.8328874541246085</v>
      </c>
      <c r="AK246" s="3">
        <f>[4]实力验证!$AJ248</f>
        <v>8.4453494930064874</v>
      </c>
      <c r="AL246" s="3">
        <f>[4]实力验证!$AO248</f>
        <v>21.209744482744401</v>
      </c>
      <c r="AM246" s="3">
        <f t="shared" si="17"/>
        <v>242.87993318840506</v>
      </c>
      <c r="BL246" s="8">
        <v>242</v>
      </c>
      <c r="BM246" s="10">
        <f>'[1]功能-战损相关'!H252</f>
        <v>0</v>
      </c>
      <c r="BN246" s="10">
        <f>'[1]功能-战损相关'!I252</f>
        <v>0</v>
      </c>
      <c r="BO246" s="10">
        <f>'[1]功能-战损相关'!J252</f>
        <v>0</v>
      </c>
      <c r="BP246" s="10">
        <f>'[1]功能-战损相关'!K252</f>
        <v>0</v>
      </c>
      <c r="BQ246" s="10">
        <f>'[1]功能-战损相关'!L252</f>
        <v>0</v>
      </c>
      <c r="BR246" s="10">
        <f>'[1]功能-战损相关'!M252</f>
        <v>0</v>
      </c>
      <c r="BS246" s="10">
        <f>'[1]功能-战损相关'!N252</f>
        <v>0</v>
      </c>
      <c r="BT246" s="10">
        <f>'[1]功能-战损相关'!O252</f>
        <v>0</v>
      </c>
      <c r="BU246" s="10">
        <f>'[1]功能-战损相关'!P252</f>
        <v>0</v>
      </c>
      <c r="BV246" s="10">
        <f>'[1]功能-战损相关'!Q252</f>
        <v>0</v>
      </c>
      <c r="BX246" s="8">
        <v>242</v>
      </c>
      <c r="BY246" s="10">
        <f>求节点($BL$5:$BL$364,BM$5:BM$364,节奏总纲!R245)</f>
        <v>0.17499999999999999</v>
      </c>
      <c r="BZ246" s="10">
        <f>求节点($BL$5:$BL$364,BN$5:BN$364,节奏总纲!S245)</f>
        <v>0.17499999999999999</v>
      </c>
      <c r="CA246" s="10">
        <f>求节点($BL$5:$BL$364,BO$5:BO$364,节奏总纲!T245)</f>
        <v>0.17499999999999999</v>
      </c>
      <c r="CB246" s="10">
        <f>求节点($BL$5:$BL$364,BP$5:BP$364,节奏总纲!U245)</f>
        <v>0.17499999999999999</v>
      </c>
      <c r="CC246" s="10">
        <f>求节点($BL$5:$BL$364,BQ$5:BQ$364,节奏总纲!V245)</f>
        <v>0.17499999999999999</v>
      </c>
      <c r="CD246" s="10">
        <f>求节点($BL$5:$BL$364,BR$5:BR$364,节奏总纲!R245)</f>
        <v>0.125</v>
      </c>
      <c r="CE246" s="10">
        <f>求节点($BL$5:$BL$364,BS$5:BS$364,节奏总纲!S245)</f>
        <v>0.125</v>
      </c>
      <c r="CF246" s="10">
        <f>求节点($BL$5:$BL$364,BT$5:BT$364,节奏总纲!T245)</f>
        <v>0.125</v>
      </c>
      <c r="CG246" s="10">
        <f>求节点($BL$5:$BL$364,BU$5:BU$364,节奏总纲!U245)</f>
        <v>0.125</v>
      </c>
      <c r="CH246" s="10">
        <f>求节点($BL$5:$BL$364,BV$5:BV$364,节奏总纲!V245)</f>
        <v>0.125</v>
      </c>
    </row>
    <row r="247" spans="2:86" x14ac:dyDescent="0.2">
      <c r="B247" s="3">
        <v>243</v>
      </c>
      <c r="C247" s="3">
        <f>[1]服务器生态!W264</f>
        <v>79.381248768206262</v>
      </c>
      <c r="D247" s="3">
        <f>[1]服务器生态!X264</f>
        <v>78.270638173500984</v>
      </c>
      <c r="E247" s="3">
        <f>[1]服务器生态!Y264</f>
        <v>6.3892549476650657</v>
      </c>
      <c r="F247" s="3">
        <f>[1]服务器生态!Z264</f>
        <v>1.1366936045901563</v>
      </c>
      <c r="G247" s="3">
        <f>[1]服务器生态!AA264</f>
        <v>0.32889497478749991</v>
      </c>
      <c r="H247" s="3">
        <f>[1]服务器生态!AC264</f>
        <v>0.47962550249999997</v>
      </c>
      <c r="I247" s="3">
        <f>[1]服务器生态!AD264</f>
        <v>0.47291513735919999</v>
      </c>
      <c r="J247" s="3">
        <f>[1]服务器生态!AE264</f>
        <v>3.8604200140800002E-2</v>
      </c>
      <c r="K247" s="3">
        <f>[1]服务器生态!AF264</f>
        <v>6.8679600000000019E-3</v>
      </c>
      <c r="L247" s="3">
        <f>[1]服务器生态!AG264</f>
        <v>1.9871999999999997E-3</v>
      </c>
      <c r="M247" s="3">
        <f>[3]基础信息!M246</f>
        <v>100</v>
      </c>
      <c r="X247" s="3">
        <v>243</v>
      </c>
      <c r="Y247" s="3">
        <f>求节点(节奏总纲!D$4:D$163,R$5:R$164,$X247)*6</f>
        <v>41257.942003891934</v>
      </c>
      <c r="Z247" s="3">
        <f>求节点(节奏总纲!E$4:E$163,S$5:S$164,$X247)*6</f>
        <v>42411.413309830896</v>
      </c>
      <c r="AA247" s="3">
        <f>求节点(节奏总纲!F$4:F$163,T$5:T$164,$X247)*6</f>
        <v>43933.002792376668</v>
      </c>
      <c r="AB247" s="3">
        <f>求节点(节奏总纲!G$4:G$163,U$5:U$164,$X247)*6</f>
        <v>46165.920882369435</v>
      </c>
      <c r="AC247" s="3">
        <f>求节点(节奏总纲!H$4:H$163,V$5:V$164,$X247)*6</f>
        <v>50064.866494621485</v>
      </c>
      <c r="AG247" s="3">
        <v>243</v>
      </c>
      <c r="AH247" s="3">
        <v>1</v>
      </c>
      <c r="AI247" s="3">
        <f>[4]实力验证!$Z249</f>
        <v>1.6875887427033827</v>
      </c>
      <c r="AJ247" s="3">
        <f>[4]实力验证!$AE249</f>
        <v>2.8353019449356776</v>
      </c>
      <c r="AK247" s="3">
        <f>[4]实力验证!$AJ249</f>
        <v>8.4560910534868015</v>
      </c>
      <c r="AL247" s="3">
        <f>[4]实力验证!$AO249</f>
        <v>21.176111510241</v>
      </c>
      <c r="AM247" s="3">
        <f t="shared" si="17"/>
        <v>243.02740007049294</v>
      </c>
      <c r="BL247" s="8">
        <v>243</v>
      </c>
      <c r="BM247" s="10">
        <f>'[1]功能-战损相关'!H253</f>
        <v>0</v>
      </c>
      <c r="BN247" s="10">
        <f>'[1]功能-战损相关'!I253</f>
        <v>0</v>
      </c>
      <c r="BO247" s="10">
        <f>'[1]功能-战损相关'!J253</f>
        <v>0</v>
      </c>
      <c r="BP247" s="10">
        <f>'[1]功能-战损相关'!K253</f>
        <v>0</v>
      </c>
      <c r="BQ247" s="10">
        <f>'[1]功能-战损相关'!L253</f>
        <v>0</v>
      </c>
      <c r="BR247" s="10">
        <f>'[1]功能-战损相关'!M253</f>
        <v>0</v>
      </c>
      <c r="BS247" s="10">
        <f>'[1]功能-战损相关'!N253</f>
        <v>0</v>
      </c>
      <c r="BT247" s="10">
        <f>'[1]功能-战损相关'!O253</f>
        <v>0</v>
      </c>
      <c r="BU247" s="10">
        <f>'[1]功能-战损相关'!P253</f>
        <v>0</v>
      </c>
      <c r="BV247" s="10">
        <f>'[1]功能-战损相关'!Q253</f>
        <v>0</v>
      </c>
      <c r="BX247" s="8">
        <v>243</v>
      </c>
      <c r="BY247" s="10">
        <f>求节点($BL$5:$BL$364,BM$5:BM$364,节奏总纲!R246)</f>
        <v>0.17499999999999999</v>
      </c>
      <c r="BZ247" s="10">
        <f>求节点($BL$5:$BL$364,BN$5:BN$364,节奏总纲!S246)</f>
        <v>0.17499999999999999</v>
      </c>
      <c r="CA247" s="10">
        <f>求节点($BL$5:$BL$364,BO$5:BO$364,节奏总纲!T246)</f>
        <v>0.17499999999999999</v>
      </c>
      <c r="CB247" s="10">
        <f>求节点($BL$5:$BL$364,BP$5:BP$364,节奏总纲!U246)</f>
        <v>0.17499999999999999</v>
      </c>
      <c r="CC247" s="10">
        <f>求节点($BL$5:$BL$364,BQ$5:BQ$364,节奏总纲!V246)</f>
        <v>0.17499999999999999</v>
      </c>
      <c r="CD247" s="10">
        <f>求节点($BL$5:$BL$364,BR$5:BR$364,节奏总纲!R246)</f>
        <v>0.125</v>
      </c>
      <c r="CE247" s="10">
        <f>求节点($BL$5:$BL$364,BS$5:BS$364,节奏总纲!S246)</f>
        <v>0.125</v>
      </c>
      <c r="CF247" s="10">
        <f>求节点($BL$5:$BL$364,BT$5:BT$364,节奏总纲!T246)</f>
        <v>0.125</v>
      </c>
      <c r="CG247" s="10">
        <f>求节点($BL$5:$BL$364,BU$5:BU$364,节奏总纲!U246)</f>
        <v>0.125</v>
      </c>
      <c r="CH247" s="10">
        <f>求节点($BL$5:$BL$364,BV$5:BV$364,节奏总纲!V246)</f>
        <v>0.125</v>
      </c>
    </row>
    <row r="248" spans="2:86" x14ac:dyDescent="0.2">
      <c r="B248" s="3">
        <v>244</v>
      </c>
      <c r="C248" s="3">
        <f>[1]服务器生态!W265</f>
        <v>78.909943644052362</v>
      </c>
      <c r="D248" s="3">
        <f>[1]服务器生态!X265</f>
        <v>77.805927005380113</v>
      </c>
      <c r="E248" s="3">
        <f>[1]服务器生态!Y265</f>
        <v>6.3513204399181138</v>
      </c>
      <c r="F248" s="3">
        <f>[1]服务器生态!Z265</f>
        <v>1.1299447875993751</v>
      </c>
      <c r="G248" s="3">
        <f>[1]服务器生态!AA265</f>
        <v>0.32694224804999988</v>
      </c>
      <c r="H248" s="3">
        <f>[1]服务器生态!AC265</f>
        <v>0.47962550249999997</v>
      </c>
      <c r="I248" s="3">
        <f>[1]服务器生态!AD265</f>
        <v>0.47291513735919999</v>
      </c>
      <c r="J248" s="3">
        <f>[1]服务器生态!AE265</f>
        <v>3.8604200140800002E-2</v>
      </c>
      <c r="K248" s="3">
        <f>[1]服务器生态!AF265</f>
        <v>6.8679600000000019E-3</v>
      </c>
      <c r="L248" s="3">
        <f>[1]服务器生态!AG265</f>
        <v>1.9871999999999997E-3</v>
      </c>
      <c r="M248" s="3">
        <f>[3]基础信息!M247</f>
        <v>100</v>
      </c>
      <c r="X248" s="3">
        <v>244</v>
      </c>
      <c r="Y248" s="3">
        <f>求节点(节奏总纲!D$4:D$163,R$5:R$164,$X248)*6</f>
        <v>41281.103451423442</v>
      </c>
      <c r="Z248" s="3">
        <f>求节点(节奏总纲!E$4:E$163,S$5:S$164,$X248)*6</f>
        <v>42435.29726741575</v>
      </c>
      <c r="AA248" s="3">
        <f>求节点(节奏总纲!F$4:F$163,T$5:T$164,$X248)*6</f>
        <v>43956.841282621761</v>
      </c>
      <c r="AB248" s="3">
        <f>求节点(节奏总纲!G$4:G$163,U$5:U$164,$X248)*6</f>
        <v>46190.208501884154</v>
      </c>
      <c r="AC248" s="3">
        <f>求节点(节奏总纲!H$4:H$163,V$5:V$164,$X248)*6</f>
        <v>50088.128888611696</v>
      </c>
      <c r="AG248" s="3">
        <v>244</v>
      </c>
      <c r="AH248" s="3">
        <v>1</v>
      </c>
      <c r="AI248" s="3">
        <f>[4]实力验证!$Z250</f>
        <v>1.6890106068158779</v>
      </c>
      <c r="AJ248" s="3">
        <f>[4]实力验证!$AE250</f>
        <v>2.8376882609828513</v>
      </c>
      <c r="AK248" s="3">
        <f>[4]实力验证!$AJ250</f>
        <v>8.4667072703836901</v>
      </c>
      <c r="AL248" s="3">
        <f>[4]实力验证!$AO250</f>
        <v>21.142871001877456</v>
      </c>
      <c r="AM248" s="3">
        <f t="shared" si="17"/>
        <v>243.17314615722046</v>
      </c>
      <c r="BL248" s="8">
        <v>244</v>
      </c>
      <c r="BM248" s="10">
        <f>'[1]功能-战损相关'!H254</f>
        <v>0</v>
      </c>
      <c r="BN248" s="10">
        <f>'[1]功能-战损相关'!I254</f>
        <v>0</v>
      </c>
      <c r="BO248" s="10">
        <f>'[1]功能-战损相关'!J254</f>
        <v>0</v>
      </c>
      <c r="BP248" s="10">
        <f>'[1]功能-战损相关'!K254</f>
        <v>0</v>
      </c>
      <c r="BQ248" s="10">
        <f>'[1]功能-战损相关'!L254</f>
        <v>0</v>
      </c>
      <c r="BR248" s="10">
        <f>'[1]功能-战损相关'!M254</f>
        <v>0</v>
      </c>
      <c r="BS248" s="10">
        <f>'[1]功能-战损相关'!N254</f>
        <v>0</v>
      </c>
      <c r="BT248" s="10">
        <f>'[1]功能-战损相关'!O254</f>
        <v>0</v>
      </c>
      <c r="BU248" s="10">
        <f>'[1]功能-战损相关'!P254</f>
        <v>0</v>
      </c>
      <c r="BV248" s="10">
        <f>'[1]功能-战损相关'!Q254</f>
        <v>0</v>
      </c>
      <c r="BX248" s="8">
        <v>244</v>
      </c>
      <c r="BY248" s="10">
        <f>求节点($BL$5:$BL$364,BM$5:BM$364,节奏总纲!R247)</f>
        <v>0.17499999999999999</v>
      </c>
      <c r="BZ248" s="10">
        <f>求节点($BL$5:$BL$364,BN$5:BN$364,节奏总纲!S247)</f>
        <v>0.17499999999999999</v>
      </c>
      <c r="CA248" s="10">
        <f>求节点($BL$5:$BL$364,BO$5:BO$364,节奏总纲!T247)</f>
        <v>0.17499999999999999</v>
      </c>
      <c r="CB248" s="10">
        <f>求节点($BL$5:$BL$364,BP$5:BP$364,节奏总纲!U247)</f>
        <v>0.17499999999999999</v>
      </c>
      <c r="CC248" s="10">
        <f>求节点($BL$5:$BL$364,BQ$5:BQ$364,节奏总纲!V247)</f>
        <v>0.17499999999999999</v>
      </c>
      <c r="CD248" s="10">
        <f>求节点($BL$5:$BL$364,BR$5:BR$364,节奏总纲!R247)</f>
        <v>0.125</v>
      </c>
      <c r="CE248" s="10">
        <f>求节点($BL$5:$BL$364,BS$5:BS$364,节奏总纲!S247)</f>
        <v>0.125</v>
      </c>
      <c r="CF248" s="10">
        <f>求节点($BL$5:$BL$364,BT$5:BT$364,节奏总纲!T247)</f>
        <v>0.125</v>
      </c>
      <c r="CG248" s="10">
        <f>求节点($BL$5:$BL$364,BU$5:BU$364,节奏总纲!U247)</f>
        <v>0.125</v>
      </c>
      <c r="CH248" s="10">
        <f>求节点($BL$5:$BL$364,BV$5:BV$364,节奏总纲!V247)</f>
        <v>0.125</v>
      </c>
    </row>
    <row r="249" spans="2:86" x14ac:dyDescent="0.2">
      <c r="B249" s="3">
        <v>245</v>
      </c>
      <c r="C249" s="3">
        <f>[1]服务器生态!W266</f>
        <v>78.438638519898461</v>
      </c>
      <c r="D249" s="3">
        <f>[1]服务器生态!X266</f>
        <v>77.341215837259227</v>
      </c>
      <c r="E249" s="3">
        <f>[1]服务器生态!Y266</f>
        <v>6.3133859321711627</v>
      </c>
      <c r="F249" s="3">
        <f>[1]服务器生态!Z266</f>
        <v>1.1231959706085937</v>
      </c>
      <c r="G249" s="3">
        <f>[1]服务器生态!AA266</f>
        <v>0.32498952131249986</v>
      </c>
      <c r="H249" s="3">
        <f>[1]服务器生态!AC266</f>
        <v>0.47962550249999997</v>
      </c>
      <c r="I249" s="3">
        <f>[1]服务器生态!AD266</f>
        <v>0.47291513735919999</v>
      </c>
      <c r="J249" s="3">
        <f>[1]服务器生态!AE266</f>
        <v>3.8604200140800002E-2</v>
      </c>
      <c r="K249" s="3">
        <f>[1]服务器生态!AF266</f>
        <v>6.8679600000000019E-3</v>
      </c>
      <c r="L249" s="3">
        <f>[1]服务器生态!AG266</f>
        <v>1.9871999999999997E-3</v>
      </c>
      <c r="M249" s="3">
        <f>[3]基础信息!M248</f>
        <v>100</v>
      </c>
      <c r="X249" s="3">
        <v>245</v>
      </c>
      <c r="Y249" s="3">
        <f>求节点(节奏总纲!D$4:D$163,R$5:R$164,$X249)*6</f>
        <v>41304.264898954949</v>
      </c>
      <c r="Z249" s="3">
        <f>求节点(节奏总纲!E$4:E$163,S$5:S$164,$X249)*6</f>
        <v>42459.181225000619</v>
      </c>
      <c r="AA249" s="3">
        <f>求节点(节奏总纲!F$4:F$163,T$5:T$164,$X249)*6</f>
        <v>43980.679772866853</v>
      </c>
      <c r="AB249" s="3">
        <f>求节点(节奏总纲!G$4:G$163,U$5:U$164,$X249)*6</f>
        <v>46214.496121398872</v>
      </c>
      <c r="AC249" s="3">
        <f>求节点(节奏总纲!H$4:H$163,V$5:V$164,$X249)*6</f>
        <v>50111.391282601886</v>
      </c>
      <c r="AG249" s="3">
        <v>245</v>
      </c>
      <c r="AH249" s="3">
        <v>1</v>
      </c>
      <c r="AI249" s="3">
        <f>[4]实力验证!$Z251</f>
        <v>1.6904159753978711</v>
      </c>
      <c r="AJ249" s="3">
        <f>[4]实力验证!$AE251</f>
        <v>2.8400468925636981</v>
      </c>
      <c r="AK249" s="3">
        <f>[4]实力验证!$AJ251</f>
        <v>8.4772003249276509</v>
      </c>
      <c r="AL249" s="3">
        <f>[4]实力验证!$AO251</f>
        <v>21.110016127988271</v>
      </c>
      <c r="AM249" s="3">
        <f t="shared" si="17"/>
        <v>243.3172013938885</v>
      </c>
      <c r="BL249" s="8">
        <v>245</v>
      </c>
      <c r="BM249" s="10">
        <f>'[1]功能-战损相关'!H255</f>
        <v>0</v>
      </c>
      <c r="BN249" s="10">
        <f>'[1]功能-战损相关'!I255</f>
        <v>0</v>
      </c>
      <c r="BO249" s="10">
        <f>'[1]功能-战损相关'!J255</f>
        <v>0</v>
      </c>
      <c r="BP249" s="10">
        <f>'[1]功能-战损相关'!K255</f>
        <v>0</v>
      </c>
      <c r="BQ249" s="10">
        <f>'[1]功能-战损相关'!L255</f>
        <v>0</v>
      </c>
      <c r="BR249" s="10">
        <f>'[1]功能-战损相关'!M255</f>
        <v>0</v>
      </c>
      <c r="BS249" s="10">
        <f>'[1]功能-战损相关'!N255</f>
        <v>0</v>
      </c>
      <c r="BT249" s="10">
        <f>'[1]功能-战损相关'!O255</f>
        <v>0</v>
      </c>
      <c r="BU249" s="10">
        <f>'[1]功能-战损相关'!P255</f>
        <v>0</v>
      </c>
      <c r="BV249" s="10">
        <f>'[1]功能-战损相关'!Q255</f>
        <v>0</v>
      </c>
      <c r="BX249" s="8">
        <v>245</v>
      </c>
      <c r="BY249" s="10">
        <f>求节点($BL$5:$BL$364,BM$5:BM$364,节奏总纲!R248)</f>
        <v>0.17499999999999999</v>
      </c>
      <c r="BZ249" s="10">
        <f>求节点($BL$5:$BL$364,BN$5:BN$364,节奏总纲!S248)</f>
        <v>0.17499999999999999</v>
      </c>
      <c r="CA249" s="10">
        <f>求节点($BL$5:$BL$364,BO$5:BO$364,节奏总纲!T248)</f>
        <v>0.17499999999999999</v>
      </c>
      <c r="CB249" s="10">
        <f>求节点($BL$5:$BL$364,BP$5:BP$364,节奏总纲!U248)</f>
        <v>0.17499999999999999</v>
      </c>
      <c r="CC249" s="10">
        <f>求节点($BL$5:$BL$364,BQ$5:BQ$364,节奏总纲!V248)</f>
        <v>0.17499999999999999</v>
      </c>
      <c r="CD249" s="10">
        <f>求节点($BL$5:$BL$364,BR$5:BR$364,节奏总纲!R248)</f>
        <v>0.125</v>
      </c>
      <c r="CE249" s="10">
        <f>求节点($BL$5:$BL$364,BS$5:BS$364,节奏总纲!S248)</f>
        <v>0.125</v>
      </c>
      <c r="CF249" s="10">
        <f>求节点($BL$5:$BL$364,BT$5:BT$364,节奏总纲!T248)</f>
        <v>0.125</v>
      </c>
      <c r="CG249" s="10">
        <f>求节点($BL$5:$BL$364,BU$5:BU$364,节奏总纲!U248)</f>
        <v>0.125</v>
      </c>
      <c r="CH249" s="10">
        <f>求节点($BL$5:$BL$364,BV$5:BV$364,节奏总纲!V248)</f>
        <v>0.125</v>
      </c>
    </row>
    <row r="250" spans="2:86" x14ac:dyDescent="0.2">
      <c r="B250" s="3">
        <v>246</v>
      </c>
      <c r="C250" s="3">
        <f>[1]服务器生态!W267</f>
        <v>77.967333395744561</v>
      </c>
      <c r="D250" s="3">
        <f>[1]服务器生态!X267</f>
        <v>76.876504669138356</v>
      </c>
      <c r="E250" s="3">
        <f>[1]服务器生态!Y267</f>
        <v>6.2754514244242108</v>
      </c>
      <c r="F250" s="3">
        <f>[1]服务器生态!Z267</f>
        <v>1.1164471536178124</v>
      </c>
      <c r="G250" s="3">
        <f>[1]服务器生态!AA267</f>
        <v>0.32303679457499984</v>
      </c>
      <c r="H250" s="3">
        <f>[1]服务器生态!AC267</f>
        <v>0.47962550249999997</v>
      </c>
      <c r="I250" s="3">
        <f>[1]服务器生态!AD267</f>
        <v>0.47291513735919999</v>
      </c>
      <c r="J250" s="3">
        <f>[1]服务器生态!AE267</f>
        <v>3.8604200140800002E-2</v>
      </c>
      <c r="K250" s="3">
        <f>[1]服务器生态!AF267</f>
        <v>6.8679600000000019E-3</v>
      </c>
      <c r="L250" s="3">
        <f>[1]服务器生态!AG267</f>
        <v>1.9871999999999997E-3</v>
      </c>
      <c r="M250" s="3">
        <f>[3]基础信息!M249</f>
        <v>100</v>
      </c>
      <c r="X250" s="3">
        <v>246</v>
      </c>
      <c r="Y250" s="3">
        <f>求节点(节奏总纲!D$4:D$163,R$5:R$164,$X250)*6</f>
        <v>41327.426346486449</v>
      </c>
      <c r="Z250" s="3">
        <f>求节点(节奏总纲!E$4:E$163,S$5:S$164,$X250)*6</f>
        <v>42483.06518258548</v>
      </c>
      <c r="AA250" s="3">
        <f>求节点(节奏总纲!F$4:F$163,T$5:T$164,$X250)*6</f>
        <v>44004.518263111939</v>
      </c>
      <c r="AB250" s="3">
        <f>求节点(节奏总纲!G$4:G$163,U$5:U$164,$X250)*6</f>
        <v>46238.78374091359</v>
      </c>
      <c r="AC250" s="3">
        <f>求节点(节奏总纲!H$4:H$163,V$5:V$164,$X250)*6</f>
        <v>50134.653676592075</v>
      </c>
      <c r="AG250" s="3">
        <v>246</v>
      </c>
      <c r="AH250" s="3">
        <v>1</v>
      </c>
      <c r="AI250" s="3">
        <f>[4]实力验证!$Z252</f>
        <v>1.6918051338492643</v>
      </c>
      <c r="AJ250" s="3">
        <f>[4]实力验证!$AE252</f>
        <v>2.8423783186651752</v>
      </c>
      <c r="AK250" s="3">
        <f>[4]实力验证!$AJ252</f>
        <v>8.4875723480306533</v>
      </c>
      <c r="AL250" s="3">
        <f>[4]实力验证!$AO252</f>
        <v>21.077540216460584</v>
      </c>
      <c r="AM250" s="3">
        <f t="shared" si="17"/>
        <v>243.4595950349937</v>
      </c>
      <c r="BL250" s="8">
        <v>246</v>
      </c>
      <c r="BM250" s="10">
        <f>'[1]功能-战损相关'!H256</f>
        <v>0</v>
      </c>
      <c r="BN250" s="10">
        <f>'[1]功能-战损相关'!I256</f>
        <v>0</v>
      </c>
      <c r="BO250" s="10">
        <f>'[1]功能-战损相关'!J256</f>
        <v>0</v>
      </c>
      <c r="BP250" s="10">
        <f>'[1]功能-战损相关'!K256</f>
        <v>0</v>
      </c>
      <c r="BQ250" s="10">
        <f>'[1]功能-战损相关'!L256</f>
        <v>0</v>
      </c>
      <c r="BR250" s="10">
        <f>'[1]功能-战损相关'!M256</f>
        <v>0</v>
      </c>
      <c r="BS250" s="10">
        <f>'[1]功能-战损相关'!N256</f>
        <v>0</v>
      </c>
      <c r="BT250" s="10">
        <f>'[1]功能-战损相关'!O256</f>
        <v>0</v>
      </c>
      <c r="BU250" s="10">
        <f>'[1]功能-战损相关'!P256</f>
        <v>0</v>
      </c>
      <c r="BV250" s="10">
        <f>'[1]功能-战损相关'!Q256</f>
        <v>0</v>
      </c>
      <c r="BX250" s="8">
        <v>246</v>
      </c>
      <c r="BY250" s="10">
        <f>求节点($BL$5:$BL$364,BM$5:BM$364,节奏总纲!R249)</f>
        <v>0.17499999999999999</v>
      </c>
      <c r="BZ250" s="10">
        <f>求节点($BL$5:$BL$364,BN$5:BN$364,节奏总纲!S249)</f>
        <v>0.17499999999999999</v>
      </c>
      <c r="CA250" s="10">
        <f>求节点($BL$5:$BL$364,BO$5:BO$364,节奏总纲!T249)</f>
        <v>0.17499999999999999</v>
      </c>
      <c r="CB250" s="10">
        <f>求节点($BL$5:$BL$364,BP$5:BP$364,节奏总纲!U249)</f>
        <v>0.17499999999999999</v>
      </c>
      <c r="CC250" s="10">
        <f>求节点($BL$5:$BL$364,BQ$5:BQ$364,节奏总纲!V249)</f>
        <v>0.17499999999999999</v>
      </c>
      <c r="CD250" s="10">
        <f>求节点($BL$5:$BL$364,BR$5:BR$364,节奏总纲!R249)</f>
        <v>0.125</v>
      </c>
      <c r="CE250" s="10">
        <f>求节点($BL$5:$BL$364,BS$5:BS$364,节奏总纲!S249)</f>
        <v>0.125</v>
      </c>
      <c r="CF250" s="10">
        <f>求节点($BL$5:$BL$364,BT$5:BT$364,节奏总纲!T249)</f>
        <v>0.125</v>
      </c>
      <c r="CG250" s="10">
        <f>求节点($BL$5:$BL$364,BU$5:BU$364,节奏总纲!U249)</f>
        <v>0.125</v>
      </c>
      <c r="CH250" s="10">
        <f>求节点($BL$5:$BL$364,BV$5:BV$364,节奏总纲!V249)</f>
        <v>0.125</v>
      </c>
    </row>
    <row r="251" spans="2:86" x14ac:dyDescent="0.2">
      <c r="B251" s="3">
        <v>247</v>
      </c>
      <c r="C251" s="3">
        <f>[1]服务器生态!W268</f>
        <v>77.49602827159066</v>
      </c>
      <c r="D251" s="3">
        <f>[1]服务器生态!X268</f>
        <v>76.411793501017485</v>
      </c>
      <c r="E251" s="3">
        <f>[1]服务器生态!Y268</f>
        <v>6.2375169166772597</v>
      </c>
      <c r="F251" s="3">
        <f>[1]服务器生态!Z268</f>
        <v>1.1096983366270312</v>
      </c>
      <c r="G251" s="3">
        <f>[1]服务器生态!AA268</f>
        <v>0.32108406783749988</v>
      </c>
      <c r="H251" s="3">
        <f>[1]服务器生态!AC268</f>
        <v>0.47962550249999997</v>
      </c>
      <c r="I251" s="3">
        <f>[1]服务器生态!AD268</f>
        <v>0.47291513735919999</v>
      </c>
      <c r="J251" s="3">
        <f>[1]服务器生态!AE268</f>
        <v>3.8604200140800002E-2</v>
      </c>
      <c r="K251" s="3">
        <f>[1]服务器生态!AF268</f>
        <v>6.8679600000000019E-3</v>
      </c>
      <c r="L251" s="3">
        <f>[1]服务器生态!AG268</f>
        <v>1.9871999999999997E-3</v>
      </c>
      <c r="M251" s="3">
        <f>[3]基础信息!M250</f>
        <v>100</v>
      </c>
      <c r="X251" s="3">
        <v>247</v>
      </c>
      <c r="Y251" s="3">
        <f>求节点(节奏总纲!D$4:D$163,R$5:R$164,$X251)*6</f>
        <v>41350.587794017956</v>
      </c>
      <c r="Z251" s="3">
        <f>求节点(节奏总纲!E$4:E$163,S$5:S$164,$X251)*6</f>
        <v>42506.949140170349</v>
      </c>
      <c r="AA251" s="3">
        <f>求节点(节奏总纲!F$4:F$163,T$5:T$164,$X251)*6</f>
        <v>44028.356753357031</v>
      </c>
      <c r="AB251" s="3">
        <f>求节点(节奏总纲!G$4:G$163,U$5:U$164,$X251)*6</f>
        <v>46263.071360428308</v>
      </c>
      <c r="AC251" s="3">
        <f>求节点(节奏总纲!H$4:H$163,V$5:V$164,$X251)*6</f>
        <v>50157.916070582287</v>
      </c>
      <c r="AG251" s="3">
        <v>247</v>
      </c>
      <c r="AH251" s="3">
        <v>1</v>
      </c>
      <c r="AI251" s="3">
        <f>[4]实力验证!$Z253</f>
        <v>1.6931783610238587</v>
      </c>
      <c r="AJ251" s="3">
        <f>[4]实力验证!$AE253</f>
        <v>2.844683007287915</v>
      </c>
      <c r="AK251" s="3">
        <f>[4]实力验证!$AJ253</f>
        <v>8.4978254217288232</v>
      </c>
      <c r="AL251" s="3">
        <f>[4]实力验证!$AO253</f>
        <v>21.045436748217018</v>
      </c>
      <c r="AM251" s="3">
        <f t="shared" si="17"/>
        <v>243.60035566403425</v>
      </c>
      <c r="BL251" s="8">
        <v>247</v>
      </c>
      <c r="BM251" s="10">
        <f>'[1]功能-战损相关'!H257</f>
        <v>0</v>
      </c>
      <c r="BN251" s="10">
        <f>'[1]功能-战损相关'!I257</f>
        <v>0</v>
      </c>
      <c r="BO251" s="10">
        <f>'[1]功能-战损相关'!J257</f>
        <v>0</v>
      </c>
      <c r="BP251" s="10">
        <f>'[1]功能-战损相关'!K257</f>
        <v>0</v>
      </c>
      <c r="BQ251" s="10">
        <f>'[1]功能-战损相关'!L257</f>
        <v>0</v>
      </c>
      <c r="BR251" s="10">
        <f>'[1]功能-战损相关'!M257</f>
        <v>0</v>
      </c>
      <c r="BS251" s="10">
        <f>'[1]功能-战损相关'!N257</f>
        <v>0</v>
      </c>
      <c r="BT251" s="10">
        <f>'[1]功能-战损相关'!O257</f>
        <v>0</v>
      </c>
      <c r="BU251" s="10">
        <f>'[1]功能-战损相关'!P257</f>
        <v>0</v>
      </c>
      <c r="BV251" s="10">
        <f>'[1]功能-战损相关'!Q257</f>
        <v>0</v>
      </c>
      <c r="BX251" s="8">
        <v>247</v>
      </c>
      <c r="BY251" s="10">
        <f>求节点($BL$5:$BL$364,BM$5:BM$364,节奏总纲!R250)</f>
        <v>0.17499999999999999</v>
      </c>
      <c r="BZ251" s="10">
        <f>求节点($BL$5:$BL$364,BN$5:BN$364,节奏总纲!S250)</f>
        <v>0.17499999999999999</v>
      </c>
      <c r="CA251" s="10">
        <f>求节点($BL$5:$BL$364,BO$5:BO$364,节奏总纲!T250)</f>
        <v>0.17499999999999999</v>
      </c>
      <c r="CB251" s="10">
        <f>求节点($BL$5:$BL$364,BP$5:BP$364,节奏总纲!U250)</f>
        <v>0.17499999999999999</v>
      </c>
      <c r="CC251" s="10">
        <f>求节点($BL$5:$BL$364,BQ$5:BQ$364,节奏总纲!V250)</f>
        <v>0.17499999999999999</v>
      </c>
      <c r="CD251" s="10">
        <f>求节点($BL$5:$BL$364,BR$5:BR$364,节奏总纲!R250)</f>
        <v>0.125</v>
      </c>
      <c r="CE251" s="10">
        <f>求节点($BL$5:$BL$364,BS$5:BS$364,节奏总纲!S250)</f>
        <v>0.125</v>
      </c>
      <c r="CF251" s="10">
        <f>求节点($BL$5:$BL$364,BT$5:BT$364,节奏总纲!T250)</f>
        <v>0.125</v>
      </c>
      <c r="CG251" s="10">
        <f>求节点($BL$5:$BL$364,BU$5:BU$364,节奏总纲!U250)</f>
        <v>0.125</v>
      </c>
      <c r="CH251" s="10">
        <f>求节点($BL$5:$BL$364,BV$5:BV$364,节奏总纲!V250)</f>
        <v>0.125</v>
      </c>
    </row>
    <row r="252" spans="2:86" x14ac:dyDescent="0.2">
      <c r="B252" s="3">
        <v>248</v>
      </c>
      <c r="C252" s="3">
        <f>[1]服务器生态!W269</f>
        <v>77.02472314743676</v>
      </c>
      <c r="D252" s="3">
        <f>[1]服务器生态!X269</f>
        <v>75.947082332896613</v>
      </c>
      <c r="E252" s="3">
        <f>[1]服务器生态!Y269</f>
        <v>6.1995824089303087</v>
      </c>
      <c r="F252" s="3">
        <f>[1]服务器生态!Z269</f>
        <v>1.10294951963625</v>
      </c>
      <c r="G252" s="3">
        <f>[1]服务器生态!AA269</f>
        <v>0.31913134109999985</v>
      </c>
      <c r="H252" s="3">
        <f>[1]服务器生态!AC269</f>
        <v>0.47962550249999997</v>
      </c>
      <c r="I252" s="3">
        <f>[1]服务器生态!AD269</f>
        <v>0.47291513735919999</v>
      </c>
      <c r="J252" s="3">
        <f>[1]服务器生态!AE269</f>
        <v>3.8604200140800002E-2</v>
      </c>
      <c r="K252" s="3">
        <f>[1]服务器生态!AF269</f>
        <v>6.8679600000000019E-3</v>
      </c>
      <c r="L252" s="3">
        <f>[1]服务器生态!AG269</f>
        <v>1.9871999999999997E-3</v>
      </c>
      <c r="M252" s="3">
        <f>[3]基础信息!M251</f>
        <v>100</v>
      </c>
      <c r="X252" s="3">
        <v>248</v>
      </c>
      <c r="Y252" s="3">
        <f>求节点(节奏总纲!D$4:D$163,R$5:R$164,$X252)*6</f>
        <v>41373.749241549463</v>
      </c>
      <c r="Z252" s="3">
        <f>求节点(节奏总纲!E$4:E$163,S$5:S$164,$X252)*6</f>
        <v>42530.83309775521</v>
      </c>
      <c r="AA252" s="3">
        <f>求节点(节奏总纲!F$4:F$163,T$5:T$164,$X252)*6</f>
        <v>44052.195243602124</v>
      </c>
      <c r="AB252" s="3">
        <f>求节点(节奏总纲!G$4:G$163,U$5:U$164,$X252)*6</f>
        <v>46287.358979943026</v>
      </c>
      <c r="AC252" s="3">
        <f>求节点(节奏总纲!H$4:H$163,V$5:V$164,$X252)*6</f>
        <v>50181.178464572477</v>
      </c>
      <c r="AG252" s="3">
        <v>248</v>
      </c>
      <c r="AH252" s="3">
        <v>1</v>
      </c>
      <c r="AI252" s="3">
        <f>[4]实力验证!$Z254</f>
        <v>1.6945359294159703</v>
      </c>
      <c r="AJ252" s="3">
        <f>[4]实力验证!$AE254</f>
        <v>2.8469614157594156</v>
      </c>
      <c r="AK252" s="3">
        <f>[4]实力验证!$AJ254</f>
        <v>8.5079615805757633</v>
      </c>
      <c r="AL252" s="3">
        <f>[4]实力验证!$AO254</f>
        <v>21.013699352853102</v>
      </c>
      <c r="AM252" s="3">
        <f t="shared" ref="AM252:AM315" si="18">AH252*H252*$M252*AH$2+AI252*I252*$M252*AI$2+AJ252*J252*$M252*AJ$2+AK252*K252*$M252*AK$2+AL252*L252*$M252*AL$2</f>
        <v>243.73951121263872</v>
      </c>
      <c r="BL252" s="8">
        <v>248</v>
      </c>
      <c r="BM252" s="10">
        <f>'[1]功能-战损相关'!H258</f>
        <v>0</v>
      </c>
      <c r="BN252" s="10">
        <f>'[1]功能-战损相关'!I258</f>
        <v>0</v>
      </c>
      <c r="BO252" s="10">
        <f>'[1]功能-战损相关'!J258</f>
        <v>0</v>
      </c>
      <c r="BP252" s="10">
        <f>'[1]功能-战损相关'!K258</f>
        <v>0</v>
      </c>
      <c r="BQ252" s="10">
        <f>'[1]功能-战损相关'!L258</f>
        <v>0</v>
      </c>
      <c r="BR252" s="10">
        <f>'[1]功能-战损相关'!M258</f>
        <v>0</v>
      </c>
      <c r="BS252" s="10">
        <f>'[1]功能-战损相关'!N258</f>
        <v>0</v>
      </c>
      <c r="BT252" s="10">
        <f>'[1]功能-战损相关'!O258</f>
        <v>0</v>
      </c>
      <c r="BU252" s="10">
        <f>'[1]功能-战损相关'!P258</f>
        <v>0</v>
      </c>
      <c r="BV252" s="10">
        <f>'[1]功能-战损相关'!Q258</f>
        <v>0</v>
      </c>
      <c r="BX252" s="8">
        <v>248</v>
      </c>
      <c r="BY252" s="10">
        <f>求节点($BL$5:$BL$364,BM$5:BM$364,节奏总纲!R251)</f>
        <v>0.17499999999999999</v>
      </c>
      <c r="BZ252" s="10">
        <f>求节点($BL$5:$BL$364,BN$5:BN$364,节奏总纲!S251)</f>
        <v>0.17499999999999999</v>
      </c>
      <c r="CA252" s="10">
        <f>求节点($BL$5:$BL$364,BO$5:BO$364,节奏总纲!T251)</f>
        <v>0.17499999999999999</v>
      </c>
      <c r="CB252" s="10">
        <f>求节点($BL$5:$BL$364,BP$5:BP$364,节奏总纲!U251)</f>
        <v>0.17499999999999999</v>
      </c>
      <c r="CC252" s="10">
        <f>求节点($BL$5:$BL$364,BQ$5:BQ$364,节奏总纲!V251)</f>
        <v>0.17499999999999999</v>
      </c>
      <c r="CD252" s="10">
        <f>求节点($BL$5:$BL$364,BR$5:BR$364,节奏总纲!R251)</f>
        <v>0.125</v>
      </c>
      <c r="CE252" s="10">
        <f>求节点($BL$5:$BL$364,BS$5:BS$364,节奏总纲!S251)</f>
        <v>0.125</v>
      </c>
      <c r="CF252" s="10">
        <f>求节点($BL$5:$BL$364,BT$5:BT$364,节奏总纲!T251)</f>
        <v>0.125</v>
      </c>
      <c r="CG252" s="10">
        <f>求节点($BL$5:$BL$364,BU$5:BU$364,节奏总纲!U251)</f>
        <v>0.125</v>
      </c>
      <c r="CH252" s="10">
        <f>求节点($BL$5:$BL$364,BV$5:BV$364,节奏总纲!V251)</f>
        <v>0.125</v>
      </c>
    </row>
    <row r="253" spans="2:86" x14ac:dyDescent="0.2">
      <c r="B253" s="3">
        <v>249</v>
      </c>
      <c r="C253" s="3">
        <f>[1]服务器生态!W270</f>
        <v>76.553418023282873</v>
      </c>
      <c r="D253" s="3">
        <f>[1]服务器生态!X270</f>
        <v>75.482371164775756</v>
      </c>
      <c r="E253" s="3">
        <f>[1]服务器生态!Y270</f>
        <v>6.1616479011833585</v>
      </c>
      <c r="F253" s="3">
        <f>[1]服务器生态!Z270</f>
        <v>1.0962007026454688</v>
      </c>
      <c r="G253" s="3">
        <f>[1]服务器生态!AA270</f>
        <v>0.31717861436249989</v>
      </c>
      <c r="H253" s="3">
        <f>[1]服务器生态!AC270</f>
        <v>0.47962550249999997</v>
      </c>
      <c r="I253" s="3">
        <f>[1]服务器生态!AD270</f>
        <v>0.47291513735919999</v>
      </c>
      <c r="J253" s="3">
        <f>[1]服务器生态!AE270</f>
        <v>3.8604200140800002E-2</v>
      </c>
      <c r="K253" s="3">
        <f>[1]服务器生态!AF270</f>
        <v>6.8679600000000019E-3</v>
      </c>
      <c r="L253" s="3">
        <f>[1]服务器生态!AG270</f>
        <v>1.9871999999999997E-3</v>
      </c>
      <c r="M253" s="3">
        <f>[3]基础信息!M252</f>
        <v>100</v>
      </c>
      <c r="X253" s="3">
        <v>249</v>
      </c>
      <c r="Y253" s="3">
        <f>求节点(节奏总纲!D$4:D$163,R$5:R$164,$X253)*6</f>
        <v>41396.910689080963</v>
      </c>
      <c r="Z253" s="3">
        <f>求节点(节奏总纲!E$4:E$163,S$5:S$164,$X253)*6</f>
        <v>42554.717055340072</v>
      </c>
      <c r="AA253" s="3">
        <f>求节点(节奏总纲!F$4:F$163,T$5:T$164,$X253)*6</f>
        <v>44076.033733847216</v>
      </c>
      <c r="AB253" s="3">
        <f>求节点(节奏总纲!G$4:G$163,U$5:U$164,$X253)*6</f>
        <v>46311.646599457745</v>
      </c>
      <c r="AC253" s="3">
        <f>求节点(节奏总纲!H$4:H$163,V$5:V$164,$X253)*6</f>
        <v>50204.440858562666</v>
      </c>
      <c r="AG253" s="3">
        <v>249</v>
      </c>
      <c r="AH253" s="3">
        <v>1</v>
      </c>
      <c r="AI253" s="3">
        <f>[4]实力验证!$Z255</f>
        <v>1.6958781053406873</v>
      </c>
      <c r="AJ253" s="3">
        <f>[4]实力验证!$AE255</f>
        <v>2.8492139910365712</v>
      </c>
      <c r="AK253" s="3">
        <f>[4]实力验证!$AJ255</f>
        <v>8.5179828129884498</v>
      </c>
      <c r="AL253" s="3">
        <f>[4]实力验证!$AO255</f>
        <v>20.982321804422966</v>
      </c>
      <c r="AM253" s="3">
        <f t="shared" si="18"/>
        <v>243.87708897904287</v>
      </c>
      <c r="BL253" s="8">
        <v>249</v>
      </c>
      <c r="BM253" s="10">
        <f>'[1]功能-战损相关'!H259</f>
        <v>0</v>
      </c>
      <c r="BN253" s="10">
        <f>'[1]功能-战损相关'!I259</f>
        <v>0</v>
      </c>
      <c r="BO253" s="10">
        <f>'[1]功能-战损相关'!J259</f>
        <v>0</v>
      </c>
      <c r="BP253" s="10">
        <f>'[1]功能-战损相关'!K259</f>
        <v>0</v>
      </c>
      <c r="BQ253" s="10">
        <f>'[1]功能-战损相关'!L259</f>
        <v>0</v>
      </c>
      <c r="BR253" s="10">
        <f>'[1]功能-战损相关'!M259</f>
        <v>0</v>
      </c>
      <c r="BS253" s="10">
        <f>'[1]功能-战损相关'!N259</f>
        <v>0</v>
      </c>
      <c r="BT253" s="10">
        <f>'[1]功能-战损相关'!O259</f>
        <v>0</v>
      </c>
      <c r="BU253" s="10">
        <f>'[1]功能-战损相关'!P259</f>
        <v>0</v>
      </c>
      <c r="BV253" s="10">
        <f>'[1]功能-战损相关'!Q259</f>
        <v>0</v>
      </c>
      <c r="BX253" s="8">
        <v>249</v>
      </c>
      <c r="BY253" s="10">
        <f>求节点($BL$5:$BL$364,BM$5:BM$364,节奏总纲!R252)</f>
        <v>0.17499999999999999</v>
      </c>
      <c r="BZ253" s="10">
        <f>求节点($BL$5:$BL$364,BN$5:BN$364,节奏总纲!S252)</f>
        <v>0.17499999999999999</v>
      </c>
      <c r="CA253" s="10">
        <f>求节点($BL$5:$BL$364,BO$5:BO$364,节奏总纲!T252)</f>
        <v>0.17499999999999999</v>
      </c>
      <c r="CB253" s="10">
        <f>求节点($BL$5:$BL$364,BP$5:BP$364,节奏总纲!U252)</f>
        <v>0.17499999999999999</v>
      </c>
      <c r="CC253" s="10">
        <f>求节点($BL$5:$BL$364,BQ$5:BQ$364,节奏总纲!V252)</f>
        <v>0.17499999999999999</v>
      </c>
      <c r="CD253" s="10">
        <f>求节点($BL$5:$BL$364,BR$5:BR$364,节奏总纲!R252)</f>
        <v>0.125</v>
      </c>
      <c r="CE253" s="10">
        <f>求节点($BL$5:$BL$364,BS$5:BS$364,节奏总纲!S252)</f>
        <v>0.125</v>
      </c>
      <c r="CF253" s="10">
        <f>求节点($BL$5:$BL$364,BT$5:BT$364,节奏总纲!T252)</f>
        <v>0.125</v>
      </c>
      <c r="CG253" s="10">
        <f>求节点($BL$5:$BL$364,BU$5:BU$364,节奏总纲!U252)</f>
        <v>0.125</v>
      </c>
      <c r="CH253" s="10">
        <f>求节点($BL$5:$BL$364,BV$5:BV$364,节奏总纲!V252)</f>
        <v>0.125</v>
      </c>
    </row>
    <row r="254" spans="2:86" x14ac:dyDescent="0.2">
      <c r="B254" s="3">
        <v>250</v>
      </c>
      <c r="C254" s="3">
        <f>[1]服务器生态!W271</f>
        <v>76.082112899128973</v>
      </c>
      <c r="D254" s="3">
        <f>[1]服务器生态!X271</f>
        <v>75.017659996654871</v>
      </c>
      <c r="E254" s="3">
        <f>[1]服务器生态!Y271</f>
        <v>6.1237133934364056</v>
      </c>
      <c r="F254" s="3">
        <f>[1]服务器生态!Z271</f>
        <v>1.0894518856546873</v>
      </c>
      <c r="G254" s="3">
        <f>[1]服务器生态!AA271</f>
        <v>0.31522588762499981</v>
      </c>
      <c r="H254" s="3">
        <f>[1]服务器生态!AC271</f>
        <v>0.47962550249999997</v>
      </c>
      <c r="I254" s="3">
        <f>[1]服务器生态!AD271</f>
        <v>0.47291513735919999</v>
      </c>
      <c r="J254" s="3">
        <f>[1]服务器生态!AE271</f>
        <v>3.8604200140800002E-2</v>
      </c>
      <c r="K254" s="3">
        <f>[1]服务器生态!AF271</f>
        <v>6.8679600000000019E-3</v>
      </c>
      <c r="L254" s="3">
        <f>[1]服务器生态!AG271</f>
        <v>1.9871999999999997E-3</v>
      </c>
      <c r="M254" s="3">
        <f>[3]基础信息!M253</f>
        <v>100</v>
      </c>
      <c r="X254" s="3">
        <v>250</v>
      </c>
      <c r="Y254" s="3">
        <f>求节点(节奏总纲!D$4:D$163,R$5:R$164,$X254)*6</f>
        <v>41420.072136612471</v>
      </c>
      <c r="Z254" s="3">
        <f>求节点(节奏总纲!E$4:E$163,S$5:S$164,$X254)*6</f>
        <v>42578.601012924941</v>
      </c>
      <c r="AA254" s="3">
        <f>求节点(节奏总纲!F$4:F$163,T$5:T$164,$X254)*6</f>
        <v>44099.872224092309</v>
      </c>
      <c r="AB254" s="3">
        <f>求节点(节奏总纲!G$4:G$163,U$5:U$164,$X254)*6</f>
        <v>46335.934218972463</v>
      </c>
      <c r="AC254" s="3">
        <f>求节点(节奏总纲!H$4:H$163,V$5:V$164,$X254)*6</f>
        <v>50227.703252552878</v>
      </c>
      <c r="AG254" s="3">
        <v>250</v>
      </c>
      <c r="AH254" s="3">
        <v>1</v>
      </c>
      <c r="AI254" s="3">
        <f>[4]实力验证!$Z256</f>
        <v>1.697205149108042</v>
      </c>
      <c r="AJ254" s="3">
        <f>[4]实力验证!$AE256</f>
        <v>2.8514411699979862</v>
      </c>
      <c r="AK254" s="3">
        <f>[4]实力验证!$AJ256</f>
        <v>8.5278910625476705</v>
      </c>
      <c r="AL254" s="3">
        <f>[4]实力验证!$AO256</f>
        <v>20.951298017367719</v>
      </c>
      <c r="AM254" s="3">
        <f t="shared" si="18"/>
        <v>244.01311564594334</v>
      </c>
      <c r="BL254" s="8">
        <v>250</v>
      </c>
      <c r="BM254" s="10">
        <f>'[1]功能-战损相关'!H260</f>
        <v>0</v>
      </c>
      <c r="BN254" s="10">
        <f>'[1]功能-战损相关'!I260</f>
        <v>0</v>
      </c>
      <c r="BO254" s="10">
        <f>'[1]功能-战损相关'!J260</f>
        <v>0</v>
      </c>
      <c r="BP254" s="10">
        <f>'[1]功能-战损相关'!K260</f>
        <v>0</v>
      </c>
      <c r="BQ254" s="10">
        <f>'[1]功能-战损相关'!L260</f>
        <v>0</v>
      </c>
      <c r="BR254" s="10">
        <f>'[1]功能-战损相关'!M260</f>
        <v>0</v>
      </c>
      <c r="BS254" s="10">
        <f>'[1]功能-战损相关'!N260</f>
        <v>0</v>
      </c>
      <c r="BT254" s="10">
        <f>'[1]功能-战损相关'!O260</f>
        <v>0</v>
      </c>
      <c r="BU254" s="10">
        <f>'[1]功能-战损相关'!P260</f>
        <v>0</v>
      </c>
      <c r="BV254" s="10">
        <f>'[1]功能-战损相关'!Q260</f>
        <v>0</v>
      </c>
      <c r="BX254" s="8">
        <v>250</v>
      </c>
      <c r="BY254" s="10">
        <f>求节点($BL$5:$BL$364,BM$5:BM$364,节奏总纲!R253)</f>
        <v>0.17499999999999999</v>
      </c>
      <c r="BZ254" s="10">
        <f>求节点($BL$5:$BL$364,BN$5:BN$364,节奏总纲!S253)</f>
        <v>0.17499999999999999</v>
      </c>
      <c r="CA254" s="10">
        <f>求节点($BL$5:$BL$364,BO$5:BO$364,节奏总纲!T253)</f>
        <v>0.17499999999999999</v>
      </c>
      <c r="CB254" s="10">
        <f>求节点($BL$5:$BL$364,BP$5:BP$364,节奏总纲!U253)</f>
        <v>0.17499999999999999</v>
      </c>
      <c r="CC254" s="10">
        <f>求节点($BL$5:$BL$364,BQ$5:BQ$364,节奏总纲!V253)</f>
        <v>0.17499999999999999</v>
      </c>
      <c r="CD254" s="10">
        <f>求节点($BL$5:$BL$364,BR$5:BR$364,节奏总纲!R253)</f>
        <v>0.125</v>
      </c>
      <c r="CE254" s="10">
        <f>求节点($BL$5:$BL$364,BS$5:BS$364,节奏总纲!S253)</f>
        <v>0.125</v>
      </c>
      <c r="CF254" s="10">
        <f>求节点($BL$5:$BL$364,BT$5:BT$364,节奏总纲!T253)</f>
        <v>0.125</v>
      </c>
      <c r="CG254" s="10">
        <f>求节点($BL$5:$BL$364,BU$5:BU$364,节奏总纲!U253)</f>
        <v>0.125</v>
      </c>
      <c r="CH254" s="10">
        <f>求节点($BL$5:$BL$364,BV$5:BV$364,节奏总纲!V253)</f>
        <v>0.125</v>
      </c>
    </row>
    <row r="255" spans="2:86" x14ac:dyDescent="0.2">
      <c r="B255" s="3">
        <v>251</v>
      </c>
      <c r="C255" s="3">
        <f>[1]服务器生态!W272</f>
        <v>75.610807774975086</v>
      </c>
      <c r="D255" s="3">
        <f>[1]服务器生态!X272</f>
        <v>74.552948828534014</v>
      </c>
      <c r="E255" s="3">
        <f>[1]服务器生态!Y272</f>
        <v>6.0857788856894555</v>
      </c>
      <c r="F255" s="3">
        <f>[1]服务器生态!Z272</f>
        <v>1.0827030686639063</v>
      </c>
      <c r="G255" s="3">
        <f>[1]服务器生态!AA272</f>
        <v>0.3132731608874999</v>
      </c>
      <c r="H255" s="3">
        <f>[1]服务器生态!AC272</f>
        <v>0.47962550249999997</v>
      </c>
      <c r="I255" s="3">
        <f>[1]服务器生态!AD272</f>
        <v>0.47291513735919999</v>
      </c>
      <c r="J255" s="3">
        <f>[1]服务器生态!AE272</f>
        <v>3.8604200140800002E-2</v>
      </c>
      <c r="K255" s="3">
        <f>[1]服务器生态!AF272</f>
        <v>6.8679600000000019E-3</v>
      </c>
      <c r="L255" s="3">
        <f>[1]服务器生态!AG272</f>
        <v>1.9871999999999997E-3</v>
      </c>
      <c r="M255" s="3">
        <f>[3]基础信息!M254</f>
        <v>100</v>
      </c>
      <c r="X255" s="3">
        <v>251</v>
      </c>
      <c r="Y255" s="3">
        <f>求节点(节奏总纲!D$4:D$163,R$5:R$164,$X255)*6</f>
        <v>41443.233584143978</v>
      </c>
      <c r="Z255" s="3">
        <f>求节点(节奏总纲!E$4:E$163,S$5:S$164,$X255)*6</f>
        <v>42602.484970509802</v>
      </c>
      <c r="AA255" s="3">
        <f>求节点(节奏总纲!F$4:F$163,T$5:T$164,$X255)*6</f>
        <v>44123.710714337394</v>
      </c>
      <c r="AB255" s="3">
        <f>求节点(节奏总纲!G$4:G$163,U$5:U$164,$X255)*6</f>
        <v>46360.221838487181</v>
      </c>
      <c r="AC255" s="3">
        <f>求节点(节奏总纲!H$4:H$163,V$5:V$164,$X255)*6</f>
        <v>50250.965646543067</v>
      </c>
      <c r="AG255" s="3">
        <v>251</v>
      </c>
      <c r="AH255" s="3">
        <v>1</v>
      </c>
      <c r="AI255" s="3">
        <f>[4]实力验证!$Z257</f>
        <v>1.6985173151913195</v>
      </c>
      <c r="AJ255" s="3">
        <f>[4]实力验证!$AE257</f>
        <v>2.8536433797264436</v>
      </c>
      <c r="AK255" s="3">
        <f>[4]实力验证!$AJ257</f>
        <v>8.5376882292546696</v>
      </c>
      <c r="AL255" s="3">
        <f>[4]实力验证!$AO257</f>
        <v>20.920622042580678</v>
      </c>
      <c r="AM255" s="3">
        <f t="shared" si="18"/>
        <v>244.14761729774935</v>
      </c>
      <c r="BL255" s="8">
        <v>251</v>
      </c>
      <c r="BM255" s="10">
        <f>'[1]功能-战损相关'!H261</f>
        <v>0</v>
      </c>
      <c r="BN255" s="10">
        <f>'[1]功能-战损相关'!I261</f>
        <v>0</v>
      </c>
      <c r="BO255" s="10">
        <f>'[1]功能-战损相关'!J261</f>
        <v>0</v>
      </c>
      <c r="BP255" s="10">
        <f>'[1]功能-战损相关'!K261</f>
        <v>0</v>
      </c>
      <c r="BQ255" s="10">
        <f>'[1]功能-战损相关'!L261</f>
        <v>0</v>
      </c>
      <c r="BR255" s="10">
        <f>'[1]功能-战损相关'!M261</f>
        <v>0</v>
      </c>
      <c r="BS255" s="10">
        <f>'[1]功能-战损相关'!N261</f>
        <v>0</v>
      </c>
      <c r="BT255" s="10">
        <f>'[1]功能-战损相关'!O261</f>
        <v>0</v>
      </c>
      <c r="BU255" s="10">
        <f>'[1]功能-战损相关'!P261</f>
        <v>0</v>
      </c>
      <c r="BV255" s="10">
        <f>'[1]功能-战损相关'!Q261</f>
        <v>0</v>
      </c>
      <c r="BX255" s="8">
        <v>251</v>
      </c>
      <c r="BY255" s="10">
        <f>求节点($BL$5:$BL$364,BM$5:BM$364,节奏总纲!R254)</f>
        <v>0.17499999999999999</v>
      </c>
      <c r="BZ255" s="10">
        <f>求节点($BL$5:$BL$364,BN$5:BN$364,节奏总纲!S254)</f>
        <v>0.17499999999999999</v>
      </c>
      <c r="CA255" s="10">
        <f>求节点($BL$5:$BL$364,BO$5:BO$364,节奏总纲!T254)</f>
        <v>0.17499999999999999</v>
      </c>
      <c r="CB255" s="10">
        <f>求节点($BL$5:$BL$364,BP$5:BP$364,节奏总纲!U254)</f>
        <v>0.17499999999999999</v>
      </c>
      <c r="CC255" s="10">
        <f>求节点($BL$5:$BL$364,BQ$5:BQ$364,节奏总纲!V254)</f>
        <v>0.17499999999999999</v>
      </c>
      <c r="CD255" s="10">
        <f>求节点($BL$5:$BL$364,BR$5:BR$364,节奏总纲!R254)</f>
        <v>0.125</v>
      </c>
      <c r="CE255" s="10">
        <f>求节点($BL$5:$BL$364,BS$5:BS$364,节奏总纲!S254)</f>
        <v>0.125</v>
      </c>
      <c r="CF255" s="10">
        <f>求节点($BL$5:$BL$364,BT$5:BT$364,节奏总纲!T254)</f>
        <v>0.125</v>
      </c>
      <c r="CG255" s="10">
        <f>求节点($BL$5:$BL$364,BU$5:BU$364,节奏总纲!U254)</f>
        <v>0.125</v>
      </c>
      <c r="CH255" s="10">
        <f>求节点($BL$5:$BL$364,BV$5:BV$364,节奏总纲!V254)</f>
        <v>0.125</v>
      </c>
    </row>
    <row r="256" spans="2:86" x14ac:dyDescent="0.2">
      <c r="B256" s="3">
        <v>252</v>
      </c>
      <c r="C256" s="3">
        <f>[1]服务器生态!W273</f>
        <v>75.139502650821186</v>
      </c>
      <c r="D256" s="3">
        <f>[1]服务器生态!X273</f>
        <v>74.088237660413128</v>
      </c>
      <c r="E256" s="3">
        <f>[1]服务器生态!Y273</f>
        <v>6.0478443779425044</v>
      </c>
      <c r="F256" s="3">
        <f>[1]服务器生态!Z273</f>
        <v>1.0759542516731251</v>
      </c>
      <c r="G256" s="3">
        <f>[1]服务器生态!AA273</f>
        <v>0.31132043414999988</v>
      </c>
      <c r="H256" s="3">
        <f>[1]服务器生态!AC273</f>
        <v>0.47962550249999997</v>
      </c>
      <c r="I256" s="3">
        <f>[1]服务器生态!AD273</f>
        <v>0.47291513735919999</v>
      </c>
      <c r="J256" s="3">
        <f>[1]服务器生态!AE273</f>
        <v>3.8604200140800002E-2</v>
      </c>
      <c r="K256" s="3">
        <f>[1]服务器生态!AF273</f>
        <v>6.8679600000000019E-3</v>
      </c>
      <c r="L256" s="3">
        <f>[1]服务器生态!AG273</f>
        <v>1.9871999999999997E-3</v>
      </c>
      <c r="M256" s="3">
        <f>[3]基础信息!M255</f>
        <v>100</v>
      </c>
      <c r="X256" s="3">
        <v>252</v>
      </c>
      <c r="Y256" s="3">
        <f>求节点(节奏总纲!D$4:D$163,R$5:R$164,$X256)*6</f>
        <v>41466.395031675485</v>
      </c>
      <c r="Z256" s="3">
        <f>求节点(节奏总纲!E$4:E$163,S$5:S$164,$X256)*6</f>
        <v>42626.368928094671</v>
      </c>
      <c r="AA256" s="3">
        <f>求节点(节奏总纲!F$4:F$163,T$5:T$164,$X256)*6</f>
        <v>44147.549204582487</v>
      </c>
      <c r="AB256" s="3">
        <f>求节点(节奏总纲!G$4:G$163,U$5:U$164,$X256)*6</f>
        <v>46384.509458001899</v>
      </c>
      <c r="AC256" s="3">
        <f>求节点(节奏总纲!H$4:H$163,V$5:V$164,$X256)*6</f>
        <v>50274.228040533257</v>
      </c>
      <c r="AG256" s="3">
        <v>252</v>
      </c>
      <c r="AH256" s="3">
        <v>1</v>
      </c>
      <c r="AI256" s="3">
        <f>[4]实力验证!$Z258</f>
        <v>1.699814852389733</v>
      </c>
      <c r="AJ256" s="3">
        <f>[4]实力验证!$AE258</f>
        <v>2.8558210377819271</v>
      </c>
      <c r="AK256" s="3">
        <f>[4]实力验证!$AJ258</f>
        <v>8.5473761707457605</v>
      </c>
      <c r="AL256" s="3">
        <f>[4]实力验证!$AO258</f>
        <v>20.890288063604181</v>
      </c>
      <c r="AM256" s="3">
        <f t="shared" si="18"/>
        <v>244.28061943725777</v>
      </c>
      <c r="BL256" s="8">
        <v>252</v>
      </c>
      <c r="BM256" s="10">
        <f>'[1]功能-战损相关'!H262</f>
        <v>0</v>
      </c>
      <c r="BN256" s="10">
        <f>'[1]功能-战损相关'!I262</f>
        <v>0</v>
      </c>
      <c r="BO256" s="10">
        <f>'[1]功能-战损相关'!J262</f>
        <v>0</v>
      </c>
      <c r="BP256" s="10">
        <f>'[1]功能-战损相关'!K262</f>
        <v>0</v>
      </c>
      <c r="BQ256" s="10">
        <f>'[1]功能-战损相关'!L262</f>
        <v>0</v>
      </c>
      <c r="BR256" s="10">
        <f>'[1]功能-战损相关'!M262</f>
        <v>0</v>
      </c>
      <c r="BS256" s="10">
        <f>'[1]功能-战损相关'!N262</f>
        <v>0</v>
      </c>
      <c r="BT256" s="10">
        <f>'[1]功能-战损相关'!O262</f>
        <v>0</v>
      </c>
      <c r="BU256" s="10">
        <f>'[1]功能-战损相关'!P262</f>
        <v>0</v>
      </c>
      <c r="BV256" s="10">
        <f>'[1]功能-战损相关'!Q262</f>
        <v>0</v>
      </c>
      <c r="BX256" s="8">
        <v>252</v>
      </c>
      <c r="BY256" s="10">
        <f>求节点($BL$5:$BL$364,BM$5:BM$364,节奏总纲!R255)</f>
        <v>0.17499999999999999</v>
      </c>
      <c r="BZ256" s="10">
        <f>求节点($BL$5:$BL$364,BN$5:BN$364,节奏总纲!S255)</f>
        <v>0.17499999999999999</v>
      </c>
      <c r="CA256" s="10">
        <f>求节点($BL$5:$BL$364,BO$5:BO$364,节奏总纲!T255)</f>
        <v>0.17499999999999999</v>
      </c>
      <c r="CB256" s="10">
        <f>求节点($BL$5:$BL$364,BP$5:BP$364,节奏总纲!U255)</f>
        <v>0.17499999999999999</v>
      </c>
      <c r="CC256" s="10">
        <f>求节点($BL$5:$BL$364,BQ$5:BQ$364,节奏总纲!V255)</f>
        <v>0.17499999999999999</v>
      </c>
      <c r="CD256" s="10">
        <f>求节点($BL$5:$BL$364,BR$5:BR$364,节奏总纲!R255)</f>
        <v>0.125</v>
      </c>
      <c r="CE256" s="10">
        <f>求节点($BL$5:$BL$364,BS$5:BS$364,节奏总纲!S255)</f>
        <v>0.125</v>
      </c>
      <c r="CF256" s="10">
        <f>求节点($BL$5:$BL$364,BT$5:BT$364,节奏总纲!T255)</f>
        <v>0.125</v>
      </c>
      <c r="CG256" s="10">
        <f>求节点($BL$5:$BL$364,BU$5:BU$364,节奏总纲!U255)</f>
        <v>0.125</v>
      </c>
      <c r="CH256" s="10">
        <f>求节点($BL$5:$BL$364,BV$5:BV$364,节奏总纲!V255)</f>
        <v>0.125</v>
      </c>
    </row>
    <row r="257" spans="2:86" x14ac:dyDescent="0.2">
      <c r="B257" s="3">
        <v>253</v>
      </c>
      <c r="C257" s="3">
        <f>[1]服务器生态!W274</f>
        <v>74.668197526667285</v>
      </c>
      <c r="D257" s="3">
        <f>[1]服务器生态!X274</f>
        <v>73.623526492292257</v>
      </c>
      <c r="E257" s="3">
        <f>[1]服务器生态!Y274</f>
        <v>6.0099098701955525</v>
      </c>
      <c r="F257" s="3">
        <f>[1]服务器生态!Z274</f>
        <v>1.0692054346823436</v>
      </c>
      <c r="G257" s="3">
        <f>[1]服务器生态!AA274</f>
        <v>0.30936770741249986</v>
      </c>
      <c r="H257" s="3">
        <f>[1]服务器生态!AC274</f>
        <v>0.47962550249999997</v>
      </c>
      <c r="I257" s="3">
        <f>[1]服务器生态!AD274</f>
        <v>0.47291513735919999</v>
      </c>
      <c r="J257" s="3">
        <f>[1]服务器生态!AE274</f>
        <v>3.8604200140800002E-2</v>
      </c>
      <c r="K257" s="3">
        <f>[1]服务器生态!AF274</f>
        <v>6.8679600000000019E-3</v>
      </c>
      <c r="L257" s="3">
        <f>[1]服务器生态!AG274</f>
        <v>1.9871999999999997E-3</v>
      </c>
      <c r="M257" s="3">
        <f>[3]基础信息!M256</f>
        <v>100</v>
      </c>
      <c r="X257" s="3">
        <v>253</v>
      </c>
      <c r="Y257" s="3">
        <f>求节点(节奏总纲!D$4:D$163,R$5:R$164,$X257)*6</f>
        <v>41489.556479206993</v>
      </c>
      <c r="Z257" s="3">
        <f>求节点(节奏总纲!E$4:E$163,S$5:S$164,$X257)*6</f>
        <v>42650.252885679525</v>
      </c>
      <c r="AA257" s="3">
        <f>求节点(节奏总纲!F$4:F$163,T$5:T$164,$X257)*6</f>
        <v>44171.387694827579</v>
      </c>
      <c r="AB257" s="3">
        <f>求节点(节奏总纲!G$4:G$163,U$5:U$164,$X257)*6</f>
        <v>46408.797077516618</v>
      </c>
      <c r="AC257" s="3">
        <f>求节点(节奏总纲!H$4:H$163,V$5:V$164,$X257)*6</f>
        <v>50297.490434523454</v>
      </c>
      <c r="AG257" s="3">
        <v>253</v>
      </c>
      <c r="AH257" s="3">
        <v>1</v>
      </c>
      <c r="AI257" s="3">
        <f>[4]实力验证!$Z259</f>
        <v>1.7010980039856975</v>
      </c>
      <c r="AJ257" s="3">
        <f>[4]实力验证!$AE259</f>
        <v>2.8579745524655729</v>
      </c>
      <c r="AK257" s="3">
        <f>[4]实力验证!$AJ259</f>
        <v>8.5569567034666019</v>
      </c>
      <c r="AL257" s="3">
        <f>[4]实力验证!$AO259</f>
        <v>20.860290392953019</v>
      </c>
      <c r="AM257" s="3">
        <f t="shared" si="18"/>
        <v>244.4121470017744</v>
      </c>
      <c r="BL257" s="8">
        <v>253</v>
      </c>
      <c r="BM257" s="10">
        <f>'[1]功能-战损相关'!H263</f>
        <v>0</v>
      </c>
      <c r="BN257" s="10">
        <f>'[1]功能-战损相关'!I263</f>
        <v>0</v>
      </c>
      <c r="BO257" s="10">
        <f>'[1]功能-战损相关'!J263</f>
        <v>0</v>
      </c>
      <c r="BP257" s="10">
        <f>'[1]功能-战损相关'!K263</f>
        <v>0</v>
      </c>
      <c r="BQ257" s="10">
        <f>'[1]功能-战损相关'!L263</f>
        <v>0</v>
      </c>
      <c r="BR257" s="10">
        <f>'[1]功能-战损相关'!M263</f>
        <v>0</v>
      </c>
      <c r="BS257" s="10">
        <f>'[1]功能-战损相关'!N263</f>
        <v>0</v>
      </c>
      <c r="BT257" s="10">
        <f>'[1]功能-战损相关'!O263</f>
        <v>0</v>
      </c>
      <c r="BU257" s="10">
        <f>'[1]功能-战损相关'!P263</f>
        <v>0</v>
      </c>
      <c r="BV257" s="10">
        <f>'[1]功能-战损相关'!Q263</f>
        <v>0</v>
      </c>
      <c r="BX257" s="8">
        <v>253</v>
      </c>
      <c r="BY257" s="10">
        <f>求节点($BL$5:$BL$364,BM$5:BM$364,节奏总纲!R256)</f>
        <v>0.17499999999999999</v>
      </c>
      <c r="BZ257" s="10">
        <f>求节点($BL$5:$BL$364,BN$5:BN$364,节奏总纲!S256)</f>
        <v>0.17499999999999999</v>
      </c>
      <c r="CA257" s="10">
        <f>求节点($BL$5:$BL$364,BO$5:BO$364,节奏总纲!T256)</f>
        <v>0.17499999999999999</v>
      </c>
      <c r="CB257" s="10">
        <f>求节点($BL$5:$BL$364,BP$5:BP$364,节奏总纲!U256)</f>
        <v>0.17499999999999999</v>
      </c>
      <c r="CC257" s="10">
        <f>求节点($BL$5:$BL$364,BQ$5:BQ$364,节奏总纲!V256)</f>
        <v>0.17499999999999999</v>
      </c>
      <c r="CD257" s="10">
        <f>求节点($BL$5:$BL$364,BR$5:BR$364,节奏总纲!R256)</f>
        <v>0.125</v>
      </c>
      <c r="CE257" s="10">
        <f>求节点($BL$5:$BL$364,BS$5:BS$364,节奏总纲!S256)</f>
        <v>0.125</v>
      </c>
      <c r="CF257" s="10">
        <f>求节点($BL$5:$BL$364,BT$5:BT$364,节奏总纲!T256)</f>
        <v>0.125</v>
      </c>
      <c r="CG257" s="10">
        <f>求节点($BL$5:$BL$364,BU$5:BU$364,节奏总纲!U256)</f>
        <v>0.125</v>
      </c>
      <c r="CH257" s="10">
        <f>求节点($BL$5:$BL$364,BV$5:BV$364,节奏总纲!V256)</f>
        <v>0.125</v>
      </c>
    </row>
    <row r="258" spans="2:86" x14ac:dyDescent="0.2">
      <c r="B258" s="3">
        <v>254</v>
      </c>
      <c r="C258" s="3">
        <f>[1]服务器生态!W275</f>
        <v>74.196892402513384</v>
      </c>
      <c r="D258" s="3">
        <f>[1]服务器生态!X275</f>
        <v>73.158815324171385</v>
      </c>
      <c r="E258" s="3">
        <f>[1]服务器生态!Y275</f>
        <v>5.9719753624486014</v>
      </c>
      <c r="F258" s="3">
        <f>[1]服务器生态!Z275</f>
        <v>1.0624566176915624</v>
      </c>
      <c r="G258" s="3">
        <f>[1]服务器生态!AA275</f>
        <v>0.30741498067499984</v>
      </c>
      <c r="H258" s="3">
        <f>[1]服务器生态!AC275</f>
        <v>0.47962550249999997</v>
      </c>
      <c r="I258" s="3">
        <f>[1]服务器生态!AD275</f>
        <v>0.47291513735919999</v>
      </c>
      <c r="J258" s="3">
        <f>[1]服务器生态!AE275</f>
        <v>3.8604200140800002E-2</v>
      </c>
      <c r="K258" s="3">
        <f>[1]服务器生态!AF275</f>
        <v>6.8679600000000019E-3</v>
      </c>
      <c r="L258" s="3">
        <f>[1]服务器生态!AG275</f>
        <v>1.9871999999999997E-3</v>
      </c>
      <c r="M258" s="3">
        <f>[3]基础信息!M257</f>
        <v>100</v>
      </c>
      <c r="X258" s="3">
        <v>254</v>
      </c>
      <c r="Y258" s="3">
        <f>求节点(节奏总纲!D$4:D$163,R$5:R$164,$X258)*6</f>
        <v>41512.717926738493</v>
      </c>
      <c r="Z258" s="3">
        <f>求节点(节奏总纲!E$4:E$163,S$5:S$164,$X258)*6</f>
        <v>42672.462960280733</v>
      </c>
      <c r="AA258" s="3">
        <f>求节点(节奏总纲!F$4:F$163,T$5:T$164,$X258)*6</f>
        <v>44195.076714570954</v>
      </c>
      <c r="AB258" s="3">
        <f>求节点(节奏总纲!G$4:G$163,U$5:U$164,$X258)*6</f>
        <v>46433.084697031336</v>
      </c>
      <c r="AC258" s="3">
        <f>求节点(节奏总纲!H$4:H$163,V$5:V$164,$X258)*6</f>
        <v>50320.752828513658</v>
      </c>
      <c r="AG258" s="3">
        <v>254</v>
      </c>
      <c r="AH258" s="3">
        <v>1</v>
      </c>
      <c r="AI258" s="3">
        <f>[4]实力验证!$Z260</f>
        <v>1.7015018255894623</v>
      </c>
      <c r="AJ258" s="3">
        <f>[4]实力验证!$AE260</f>
        <v>2.8601411158744785</v>
      </c>
      <c r="AK258" s="3">
        <f>[4]实力验证!$AJ260</f>
        <v>8.5664316038075565</v>
      </c>
      <c r="AL258" s="3">
        <f>[4]实力验证!$AO260</f>
        <v>20.830623468559313</v>
      </c>
      <c r="AM258" s="3">
        <f t="shared" si="18"/>
        <v>244.48148986770636</v>
      </c>
      <c r="BL258" s="8">
        <v>254</v>
      </c>
      <c r="BM258" s="10">
        <f>'[1]功能-战损相关'!H264</f>
        <v>0</v>
      </c>
      <c r="BN258" s="10">
        <f>'[1]功能-战损相关'!I264</f>
        <v>0</v>
      </c>
      <c r="BO258" s="10">
        <f>'[1]功能-战损相关'!J264</f>
        <v>0</v>
      </c>
      <c r="BP258" s="10">
        <f>'[1]功能-战损相关'!K264</f>
        <v>0</v>
      </c>
      <c r="BQ258" s="10">
        <f>'[1]功能-战损相关'!L264</f>
        <v>0</v>
      </c>
      <c r="BR258" s="10">
        <f>'[1]功能-战损相关'!M264</f>
        <v>0</v>
      </c>
      <c r="BS258" s="10">
        <f>'[1]功能-战损相关'!N264</f>
        <v>0</v>
      </c>
      <c r="BT258" s="10">
        <f>'[1]功能-战损相关'!O264</f>
        <v>0</v>
      </c>
      <c r="BU258" s="10">
        <f>'[1]功能-战损相关'!P264</f>
        <v>0</v>
      </c>
      <c r="BV258" s="10">
        <f>'[1]功能-战损相关'!Q264</f>
        <v>0</v>
      </c>
      <c r="BX258" s="8">
        <v>254</v>
      </c>
      <c r="BY258" s="10">
        <f>求节点($BL$5:$BL$364,BM$5:BM$364,节奏总纲!R257)</f>
        <v>0.17499999999999999</v>
      </c>
      <c r="BZ258" s="10">
        <f>求节点($BL$5:$BL$364,BN$5:BN$364,节奏总纲!S257)</f>
        <v>0.17499999999999999</v>
      </c>
      <c r="CA258" s="10">
        <f>求节点($BL$5:$BL$364,BO$5:BO$364,节奏总纲!T257)</f>
        <v>0.17499999999999999</v>
      </c>
      <c r="CB258" s="10">
        <f>求节点($BL$5:$BL$364,BP$5:BP$364,节奏总纲!U257)</f>
        <v>0.17499999999999999</v>
      </c>
      <c r="CC258" s="10">
        <f>求节点($BL$5:$BL$364,BQ$5:BQ$364,节奏总纲!V257)</f>
        <v>0.17499999999999999</v>
      </c>
      <c r="CD258" s="10">
        <f>求节点($BL$5:$BL$364,BR$5:BR$364,节奏总纲!R257)</f>
        <v>0.125</v>
      </c>
      <c r="CE258" s="10">
        <f>求节点($BL$5:$BL$364,BS$5:BS$364,节奏总纲!S257)</f>
        <v>0.125</v>
      </c>
      <c r="CF258" s="10">
        <f>求节点($BL$5:$BL$364,BT$5:BT$364,节奏总纲!T257)</f>
        <v>0.125</v>
      </c>
      <c r="CG258" s="10">
        <f>求节点($BL$5:$BL$364,BU$5:BU$364,节奏总纲!U257)</f>
        <v>0.125</v>
      </c>
      <c r="CH258" s="10">
        <f>求节点($BL$5:$BL$364,BV$5:BV$364,节奏总纲!V257)</f>
        <v>0.125</v>
      </c>
    </row>
    <row r="259" spans="2:86" x14ac:dyDescent="0.2">
      <c r="B259" s="3">
        <v>255</v>
      </c>
      <c r="C259" s="3">
        <f>[1]服务器生态!W276</f>
        <v>73.725587278359484</v>
      </c>
      <c r="D259" s="3">
        <f>[1]服务器生态!X276</f>
        <v>72.694104156050514</v>
      </c>
      <c r="E259" s="3">
        <f>[1]服务器生态!Y276</f>
        <v>5.9340408547016503</v>
      </c>
      <c r="F259" s="3">
        <f>[1]服务器生态!Z276</f>
        <v>1.0557078007007812</v>
      </c>
      <c r="G259" s="3">
        <f>[1]服务器生态!AA276</f>
        <v>0.30546225393749982</v>
      </c>
      <c r="H259" s="3">
        <f>[1]服务器生态!AC276</f>
        <v>0.47962550249999997</v>
      </c>
      <c r="I259" s="3">
        <f>[1]服务器生态!AD276</f>
        <v>0.47291513735919999</v>
      </c>
      <c r="J259" s="3">
        <f>[1]服务器生态!AE276</f>
        <v>3.8604200140800002E-2</v>
      </c>
      <c r="K259" s="3">
        <f>[1]服务器生态!AF276</f>
        <v>6.8679600000000019E-3</v>
      </c>
      <c r="L259" s="3">
        <f>[1]服务器生态!AG276</f>
        <v>1.9871999999999997E-3</v>
      </c>
      <c r="M259" s="3">
        <f>[3]基础信息!M258</f>
        <v>100</v>
      </c>
      <c r="X259" s="3">
        <v>255</v>
      </c>
      <c r="Y259" s="3">
        <f>求节点(节奏总纲!D$4:D$163,R$5:R$164,$X259)*6</f>
        <v>41535.87937427</v>
      </c>
      <c r="Z259" s="3">
        <f>求节点(节奏总纲!E$4:E$163,S$5:S$164,$X259)*6</f>
        <v>42694.375130095272</v>
      </c>
      <c r="AA259" s="3">
        <f>求节点(节奏总纲!F$4:F$163,T$5:T$164,$X259)*6</f>
        <v>44217.081256052974</v>
      </c>
      <c r="AB259" s="3">
        <f>求节点(节奏总纲!G$4:G$163,U$5:U$164,$X259)*6</f>
        <v>46457.206634868278</v>
      </c>
      <c r="AC259" s="3">
        <f>求节点(节奏总纲!H$4:H$163,V$5:V$164,$X259)*6</f>
        <v>50344.015222503847</v>
      </c>
      <c r="AG259" s="3">
        <v>255</v>
      </c>
      <c r="AH259" s="3">
        <v>1</v>
      </c>
      <c r="AI259" s="3">
        <f>[4]实力验证!$Z261</f>
        <v>1.7017480849084843</v>
      </c>
      <c r="AJ259" s="3">
        <f>[4]实力验证!$AE261</f>
        <v>2.8626962904631443</v>
      </c>
      <c r="AK259" s="3">
        <f>[4]实力验证!$AJ261</f>
        <v>8.5749510661986381</v>
      </c>
      <c r="AL259" s="3">
        <f>[4]实力验证!$AO261</f>
        <v>20.801281850334469</v>
      </c>
      <c r="AM259" s="3">
        <f t="shared" si="18"/>
        <v>244.54344887529908</v>
      </c>
      <c r="BL259" s="8">
        <v>255</v>
      </c>
      <c r="BM259" s="10">
        <f>'[1]功能-战损相关'!H265</f>
        <v>0</v>
      </c>
      <c r="BN259" s="10">
        <f>'[1]功能-战损相关'!I265</f>
        <v>0</v>
      </c>
      <c r="BO259" s="10">
        <f>'[1]功能-战损相关'!J265</f>
        <v>0</v>
      </c>
      <c r="BP259" s="10">
        <f>'[1]功能-战损相关'!K265</f>
        <v>0</v>
      </c>
      <c r="BQ259" s="10">
        <f>'[1]功能-战损相关'!L265</f>
        <v>0</v>
      </c>
      <c r="BR259" s="10">
        <f>'[1]功能-战损相关'!M265</f>
        <v>0</v>
      </c>
      <c r="BS259" s="10">
        <f>'[1]功能-战损相关'!N265</f>
        <v>0</v>
      </c>
      <c r="BT259" s="10">
        <f>'[1]功能-战损相关'!O265</f>
        <v>0</v>
      </c>
      <c r="BU259" s="10">
        <f>'[1]功能-战损相关'!P265</f>
        <v>0</v>
      </c>
      <c r="BV259" s="10">
        <f>'[1]功能-战损相关'!Q265</f>
        <v>0</v>
      </c>
      <c r="BX259" s="8">
        <v>255</v>
      </c>
      <c r="BY259" s="10">
        <f>求节点($BL$5:$BL$364,BM$5:BM$364,节奏总纲!R258)</f>
        <v>0.17499999999999999</v>
      </c>
      <c r="BZ259" s="10">
        <f>求节点($BL$5:$BL$364,BN$5:BN$364,节奏总纲!S258)</f>
        <v>0.17499999999999999</v>
      </c>
      <c r="CA259" s="10">
        <f>求节点($BL$5:$BL$364,BO$5:BO$364,节奏总纲!T258)</f>
        <v>0.17499999999999999</v>
      </c>
      <c r="CB259" s="10">
        <f>求节点($BL$5:$BL$364,BP$5:BP$364,节奏总纲!U258)</f>
        <v>0.17499999999999999</v>
      </c>
      <c r="CC259" s="10">
        <f>求节点($BL$5:$BL$364,BQ$5:BQ$364,节奏总纲!V258)</f>
        <v>0.17499999999999999</v>
      </c>
      <c r="CD259" s="10">
        <f>求节点($BL$5:$BL$364,BR$5:BR$364,节奏总纲!R258)</f>
        <v>0.125</v>
      </c>
      <c r="CE259" s="10">
        <f>求节点($BL$5:$BL$364,BS$5:BS$364,节奏总纲!S258)</f>
        <v>0.125</v>
      </c>
      <c r="CF259" s="10">
        <f>求节点($BL$5:$BL$364,BT$5:BT$364,节奏总纲!T258)</f>
        <v>0.125</v>
      </c>
      <c r="CG259" s="10">
        <f>求节点($BL$5:$BL$364,BU$5:BU$364,节奏总纲!U258)</f>
        <v>0.125</v>
      </c>
      <c r="CH259" s="10">
        <f>求节点($BL$5:$BL$364,BV$5:BV$364,节奏总纲!V258)</f>
        <v>0.125</v>
      </c>
    </row>
    <row r="260" spans="2:86" x14ac:dyDescent="0.2">
      <c r="B260" s="3">
        <v>256</v>
      </c>
      <c r="C260" s="3">
        <f>[1]服务器生态!W277</f>
        <v>73.254282154205583</v>
      </c>
      <c r="D260" s="3">
        <f>[1]服务器生态!X277</f>
        <v>72.229392987929643</v>
      </c>
      <c r="E260" s="3">
        <f>[1]服务器生态!Y277</f>
        <v>5.8961063469546984</v>
      </c>
      <c r="F260" s="3">
        <f>[1]服务器生态!Z277</f>
        <v>1.04895898371</v>
      </c>
      <c r="G260" s="3">
        <f>[1]服务器生态!AA277</f>
        <v>0.30350952719999985</v>
      </c>
      <c r="H260" s="3">
        <f>[1]服务器生态!AC277</f>
        <v>0.47962550249999997</v>
      </c>
      <c r="I260" s="3">
        <f>[1]服务器生态!AD277</f>
        <v>0.47291513735919999</v>
      </c>
      <c r="J260" s="3">
        <f>[1]服务器生态!AE277</f>
        <v>3.8604200140800002E-2</v>
      </c>
      <c r="K260" s="3">
        <f>[1]服务器生态!AF277</f>
        <v>6.8679600000000019E-3</v>
      </c>
      <c r="L260" s="3">
        <f>[1]服务器生态!AG277</f>
        <v>1.9871999999999997E-3</v>
      </c>
      <c r="M260" s="3">
        <f>[3]基础信息!M259</f>
        <v>100</v>
      </c>
      <c r="X260" s="3">
        <v>256</v>
      </c>
      <c r="Y260" s="3">
        <f>求节点(节奏总纲!D$4:D$163,R$5:R$164,$X260)*6</f>
        <v>41557.923607445897</v>
      </c>
      <c r="Z260" s="3">
        <f>求节点(节奏总纲!E$4:E$163,S$5:S$164,$X260)*6</f>
        <v>42716.287299909804</v>
      </c>
      <c r="AA260" s="3">
        <f>求节点(节奏总纲!F$4:F$163,T$5:T$164,$X260)*6</f>
        <v>44239.085797535001</v>
      </c>
      <c r="AB260" s="3">
        <f>求节点(节奏总纲!G$4:G$163,U$5:U$164,$X260)*6</f>
        <v>46480.030635321353</v>
      </c>
      <c r="AC260" s="3">
        <f>求节点(节奏总纲!H$4:H$163,V$5:V$164,$X260)*6</f>
        <v>50367.277616494044</v>
      </c>
      <c r="AG260" s="3">
        <v>256</v>
      </c>
      <c r="AH260" s="3">
        <v>1</v>
      </c>
      <c r="AI260" s="3">
        <f>[4]实力验证!$Z262</f>
        <v>1.7017084120433181</v>
      </c>
      <c r="AJ260" s="3">
        <f>[4]实力验证!$AE262</f>
        <v>2.8647467671663276</v>
      </c>
      <c r="AK260" s="3">
        <f>[4]实力验证!$AJ262</f>
        <v>8.5753157254261403</v>
      </c>
      <c r="AL260" s="3">
        <f>[4]实力验证!$AO262</f>
        <v>20.768803283217366</v>
      </c>
      <c r="AM260" s="3">
        <f t="shared" si="18"/>
        <v>244.54523677459886</v>
      </c>
      <c r="BL260" s="8">
        <v>256</v>
      </c>
      <c r="BM260" s="10">
        <f>'[1]功能-战损相关'!H266</f>
        <v>0</v>
      </c>
      <c r="BN260" s="10">
        <f>'[1]功能-战损相关'!I266</f>
        <v>0</v>
      </c>
      <c r="BO260" s="10">
        <f>'[1]功能-战损相关'!J266</f>
        <v>0</v>
      </c>
      <c r="BP260" s="10">
        <f>'[1]功能-战损相关'!K266</f>
        <v>0</v>
      </c>
      <c r="BQ260" s="10">
        <f>'[1]功能-战损相关'!L266</f>
        <v>0</v>
      </c>
      <c r="BR260" s="10">
        <f>'[1]功能-战损相关'!M266</f>
        <v>0</v>
      </c>
      <c r="BS260" s="10">
        <f>'[1]功能-战损相关'!N266</f>
        <v>0</v>
      </c>
      <c r="BT260" s="10">
        <f>'[1]功能-战损相关'!O266</f>
        <v>0</v>
      </c>
      <c r="BU260" s="10">
        <f>'[1]功能-战损相关'!P266</f>
        <v>0</v>
      </c>
      <c r="BV260" s="10">
        <f>'[1]功能-战损相关'!Q266</f>
        <v>0</v>
      </c>
      <c r="BX260" s="8">
        <v>256</v>
      </c>
      <c r="BY260" s="10">
        <f>求节点($BL$5:$BL$364,BM$5:BM$364,节奏总纲!R259)</f>
        <v>0.17499999999999999</v>
      </c>
      <c r="BZ260" s="10">
        <f>求节点($BL$5:$BL$364,BN$5:BN$364,节奏总纲!S259)</f>
        <v>0.17499999999999999</v>
      </c>
      <c r="CA260" s="10">
        <f>求节点($BL$5:$BL$364,BO$5:BO$364,节奏总纲!T259)</f>
        <v>0.17499999999999999</v>
      </c>
      <c r="CB260" s="10">
        <f>求节点($BL$5:$BL$364,BP$5:BP$364,节奏总纲!U259)</f>
        <v>0.17499999999999999</v>
      </c>
      <c r="CC260" s="10">
        <f>求节点($BL$5:$BL$364,BQ$5:BQ$364,节奏总纲!V259)</f>
        <v>0.17499999999999999</v>
      </c>
      <c r="CD260" s="10">
        <f>求节点($BL$5:$BL$364,BR$5:BR$364,节奏总纲!R259)</f>
        <v>0.125</v>
      </c>
      <c r="CE260" s="10">
        <f>求节点($BL$5:$BL$364,BS$5:BS$364,节奏总纲!S259)</f>
        <v>0.125</v>
      </c>
      <c r="CF260" s="10">
        <f>求节点($BL$5:$BL$364,BT$5:BT$364,节奏总纲!T259)</f>
        <v>0.125</v>
      </c>
      <c r="CG260" s="10">
        <f>求节点($BL$5:$BL$364,BU$5:BU$364,节奏总纲!U259)</f>
        <v>0.125</v>
      </c>
      <c r="CH260" s="10">
        <f>求节点($BL$5:$BL$364,BV$5:BV$364,节奏总纲!V259)</f>
        <v>0.125</v>
      </c>
    </row>
    <row r="261" spans="2:86" x14ac:dyDescent="0.2">
      <c r="B261" s="3">
        <v>257</v>
      </c>
      <c r="C261" s="3">
        <f>[1]服务器生态!W278</f>
        <v>72.782977030051711</v>
      </c>
      <c r="D261" s="3">
        <f>[1]服务器生态!X278</f>
        <v>71.764681819808786</v>
      </c>
      <c r="E261" s="3">
        <f>[1]服务器生态!Y278</f>
        <v>5.8581718392077482</v>
      </c>
      <c r="F261" s="3">
        <f>[1]服务器生态!Z278</f>
        <v>1.0422101667192187</v>
      </c>
      <c r="G261" s="3">
        <f>[1]服务器生态!AA278</f>
        <v>0.30155680046249989</v>
      </c>
      <c r="H261" s="3">
        <f>[1]服务器生态!AC278</f>
        <v>0.47962550249999997</v>
      </c>
      <c r="I261" s="3">
        <f>[1]服务器生态!AD278</f>
        <v>0.47291513735919999</v>
      </c>
      <c r="J261" s="3">
        <f>[1]服务器生态!AE278</f>
        <v>3.8604200140800002E-2</v>
      </c>
      <c r="K261" s="3">
        <f>[1]服务器生态!AF278</f>
        <v>6.8679600000000019E-3</v>
      </c>
      <c r="L261" s="3">
        <f>[1]服务器生态!AG278</f>
        <v>1.9871999999999997E-3</v>
      </c>
      <c r="M261" s="3">
        <f>[3]基础信息!M260</f>
        <v>100</v>
      </c>
      <c r="X261" s="3">
        <v>257</v>
      </c>
      <c r="Y261" s="3">
        <f>求节点(节奏总纲!D$4:D$163,R$5:R$164,$X261)*6</f>
        <v>41579.967840621786</v>
      </c>
      <c r="Z261" s="3">
        <f>求节点(节奏总纲!E$4:E$163,S$5:S$164,$X261)*6</f>
        <v>42738.199469724335</v>
      </c>
      <c r="AA261" s="3">
        <f>求节点(节奏总纲!F$4:F$163,T$5:T$164,$X261)*6</f>
        <v>44261.090339017021</v>
      </c>
      <c r="AB261" s="3">
        <f>求节点(节奏总纲!G$4:G$163,U$5:U$164,$X261)*6</f>
        <v>46502.854635774434</v>
      </c>
      <c r="AC261" s="3">
        <f>求节点(节奏总纲!H$4:H$163,V$5:V$164,$X261)*6</f>
        <v>50390.540010484248</v>
      </c>
      <c r="AG261" s="3">
        <v>257</v>
      </c>
      <c r="AH261" s="3">
        <v>1</v>
      </c>
      <c r="AI261" s="3">
        <f>[4]实力验证!$Z263</f>
        <v>1.7016691824724262</v>
      </c>
      <c r="AJ261" s="3">
        <f>[4]实力验证!$AE263</f>
        <v>2.8667743323762949</v>
      </c>
      <c r="AK261" s="3">
        <f>[4]实力验证!$AJ263</f>
        <v>8.5756763100463047</v>
      </c>
      <c r="AL261" s="3">
        <f>[4]实力验证!$AO263</f>
        <v>20.736687623159398</v>
      </c>
      <c r="AM261" s="3">
        <f t="shared" si="18"/>
        <v>244.54700469637697</v>
      </c>
      <c r="BL261" s="8">
        <v>257</v>
      </c>
      <c r="BM261" s="10">
        <f>'[1]功能-战损相关'!H267</f>
        <v>0</v>
      </c>
      <c r="BN261" s="10">
        <f>'[1]功能-战损相关'!I267</f>
        <v>0</v>
      </c>
      <c r="BO261" s="10">
        <f>'[1]功能-战损相关'!J267</f>
        <v>0</v>
      </c>
      <c r="BP261" s="10">
        <f>'[1]功能-战损相关'!K267</f>
        <v>0</v>
      </c>
      <c r="BQ261" s="10">
        <f>'[1]功能-战损相关'!L267</f>
        <v>0</v>
      </c>
      <c r="BR261" s="10">
        <f>'[1]功能-战损相关'!M267</f>
        <v>0</v>
      </c>
      <c r="BS261" s="10">
        <f>'[1]功能-战损相关'!N267</f>
        <v>0</v>
      </c>
      <c r="BT261" s="10">
        <f>'[1]功能-战损相关'!O267</f>
        <v>0</v>
      </c>
      <c r="BU261" s="10">
        <f>'[1]功能-战损相关'!P267</f>
        <v>0</v>
      </c>
      <c r="BV261" s="10">
        <f>'[1]功能-战损相关'!Q267</f>
        <v>0</v>
      </c>
      <c r="BX261" s="8">
        <v>257</v>
      </c>
      <c r="BY261" s="10">
        <f>求节点($BL$5:$BL$364,BM$5:BM$364,节奏总纲!R260)</f>
        <v>0.17499999999999999</v>
      </c>
      <c r="BZ261" s="10">
        <f>求节点($BL$5:$BL$364,BN$5:BN$364,节奏总纲!S260)</f>
        <v>0.17499999999999999</v>
      </c>
      <c r="CA261" s="10">
        <f>求节点($BL$5:$BL$364,BO$5:BO$364,节奏总纲!T260)</f>
        <v>0.17499999999999999</v>
      </c>
      <c r="CB261" s="10">
        <f>求节点($BL$5:$BL$364,BP$5:BP$364,节奏总纲!U260)</f>
        <v>0.17499999999999999</v>
      </c>
      <c r="CC261" s="10">
        <f>求节点($BL$5:$BL$364,BQ$5:BQ$364,节奏总纲!V260)</f>
        <v>0.17499999999999999</v>
      </c>
      <c r="CD261" s="10">
        <f>求节点($BL$5:$BL$364,BR$5:BR$364,节奏总纲!R260)</f>
        <v>0.125</v>
      </c>
      <c r="CE261" s="10">
        <f>求节点($BL$5:$BL$364,BS$5:BS$364,节奏总纲!S260)</f>
        <v>0.125</v>
      </c>
      <c r="CF261" s="10">
        <f>求节点($BL$5:$BL$364,BT$5:BT$364,节奏总纲!T260)</f>
        <v>0.125</v>
      </c>
      <c r="CG261" s="10">
        <f>求节点($BL$5:$BL$364,BU$5:BU$364,节奏总纲!U260)</f>
        <v>0.125</v>
      </c>
      <c r="CH261" s="10">
        <f>求节点($BL$5:$BL$364,BV$5:BV$364,节奏总纲!V260)</f>
        <v>0.125</v>
      </c>
    </row>
    <row r="262" spans="2:86" x14ac:dyDescent="0.2">
      <c r="B262" s="3">
        <v>258</v>
      </c>
      <c r="C262" s="3">
        <f>[1]服务器生态!W279</f>
        <v>72.311671905897811</v>
      </c>
      <c r="D262" s="3">
        <f>[1]服务器生态!X279</f>
        <v>71.299970651687914</v>
      </c>
      <c r="E262" s="3">
        <f>[1]服务器生态!Y279</f>
        <v>5.8202373314607971</v>
      </c>
      <c r="F262" s="3">
        <f>[1]服务器生态!Z279</f>
        <v>1.0354613497284375</v>
      </c>
      <c r="G262" s="3">
        <f>[1]服务器生态!AA279</f>
        <v>0.29960407372499986</v>
      </c>
      <c r="H262" s="3">
        <f>[1]服务器生态!AC279</f>
        <v>0.47962550249999997</v>
      </c>
      <c r="I262" s="3">
        <f>[1]服务器生态!AD279</f>
        <v>0.47291513735919999</v>
      </c>
      <c r="J262" s="3">
        <f>[1]服务器生态!AE279</f>
        <v>3.8604200140800002E-2</v>
      </c>
      <c r="K262" s="3">
        <f>[1]服务器生态!AF279</f>
        <v>6.8679600000000019E-3</v>
      </c>
      <c r="L262" s="3">
        <f>[1]服务器生态!AG279</f>
        <v>1.9871999999999997E-3</v>
      </c>
      <c r="M262" s="3">
        <f>[3]基础信息!M261</f>
        <v>100</v>
      </c>
      <c r="X262" s="3">
        <v>258</v>
      </c>
      <c r="Y262" s="3">
        <f>求节点(节奏总纲!D$4:D$163,R$5:R$164,$X262)*6</f>
        <v>41602.012073797683</v>
      </c>
      <c r="Z262" s="3">
        <f>求节点(节奏总纲!E$4:E$163,S$5:S$164,$X262)*6</f>
        <v>42760.111639538874</v>
      </c>
      <c r="AA262" s="3">
        <f>求节点(节奏总纲!F$4:F$163,T$5:T$164,$X262)*6</f>
        <v>44283.094880499048</v>
      </c>
      <c r="AB262" s="3">
        <f>求节点(节奏总纲!G$4:G$163,U$5:U$164,$X262)*6</f>
        <v>46525.678636227509</v>
      </c>
      <c r="AC262" s="3">
        <f>求节点(节奏总纲!H$4:H$163,V$5:V$164,$X262)*6</f>
        <v>50413.461620620568</v>
      </c>
      <c r="AG262" s="3">
        <v>258</v>
      </c>
      <c r="AH262" s="3">
        <v>1</v>
      </c>
      <c r="AI262" s="3">
        <f>[4]实力验证!$Z264</f>
        <v>1.7016303888072042</v>
      </c>
      <c r="AJ262" s="3">
        <f>[4]实力验证!$AE264</f>
        <v>2.8687793679701445</v>
      </c>
      <c r="AK262" s="3">
        <f>[4]实力验证!$AJ264</f>
        <v>8.5760328879726124</v>
      </c>
      <c r="AL262" s="3">
        <f>[4]实力验证!$AO264</f>
        <v>20.706293322934101</v>
      </c>
      <c r="AM262" s="3">
        <f t="shared" si="18"/>
        <v>244.55010874232241</v>
      </c>
      <c r="BL262" s="8">
        <v>258</v>
      </c>
      <c r="BM262" s="10">
        <f>'[1]功能-战损相关'!H268</f>
        <v>0</v>
      </c>
      <c r="BN262" s="10">
        <f>'[1]功能-战损相关'!I268</f>
        <v>0</v>
      </c>
      <c r="BO262" s="10">
        <f>'[1]功能-战损相关'!J268</f>
        <v>0</v>
      </c>
      <c r="BP262" s="10">
        <f>'[1]功能-战损相关'!K268</f>
        <v>0</v>
      </c>
      <c r="BQ262" s="10">
        <f>'[1]功能-战损相关'!L268</f>
        <v>0</v>
      </c>
      <c r="BR262" s="10">
        <f>'[1]功能-战损相关'!M268</f>
        <v>0</v>
      </c>
      <c r="BS262" s="10">
        <f>'[1]功能-战损相关'!N268</f>
        <v>0</v>
      </c>
      <c r="BT262" s="10">
        <f>'[1]功能-战损相关'!O268</f>
        <v>0</v>
      </c>
      <c r="BU262" s="10">
        <f>'[1]功能-战损相关'!P268</f>
        <v>0</v>
      </c>
      <c r="BV262" s="10">
        <f>'[1]功能-战损相关'!Q268</f>
        <v>0</v>
      </c>
      <c r="BX262" s="8">
        <v>258</v>
      </c>
      <c r="BY262" s="10">
        <f>求节点($BL$5:$BL$364,BM$5:BM$364,节奏总纲!R261)</f>
        <v>0.17499999999999999</v>
      </c>
      <c r="BZ262" s="10">
        <f>求节点($BL$5:$BL$364,BN$5:BN$364,节奏总纲!S261)</f>
        <v>0.17499999999999999</v>
      </c>
      <c r="CA262" s="10">
        <f>求节点($BL$5:$BL$364,BO$5:BO$364,节奏总纲!T261)</f>
        <v>0.17499999999999999</v>
      </c>
      <c r="CB262" s="10">
        <f>求节点($BL$5:$BL$364,BP$5:BP$364,节奏总纲!U261)</f>
        <v>0.17499999999999999</v>
      </c>
      <c r="CC262" s="10">
        <f>求节点($BL$5:$BL$364,BQ$5:BQ$364,节奏总纲!V261)</f>
        <v>0.17499999999999999</v>
      </c>
      <c r="CD262" s="10">
        <f>求节点($BL$5:$BL$364,BR$5:BR$364,节奏总纲!R261)</f>
        <v>0.125</v>
      </c>
      <c r="CE262" s="10">
        <f>求节点($BL$5:$BL$364,BS$5:BS$364,节奏总纲!S261)</f>
        <v>0.125</v>
      </c>
      <c r="CF262" s="10">
        <f>求节点($BL$5:$BL$364,BT$5:BT$364,节奏总纲!T261)</f>
        <v>0.125</v>
      </c>
      <c r="CG262" s="10">
        <f>求节点($BL$5:$BL$364,BU$5:BU$364,节奏总纲!U261)</f>
        <v>0.125</v>
      </c>
      <c r="CH262" s="10">
        <f>求节点($BL$5:$BL$364,BV$5:BV$364,节奏总纲!V261)</f>
        <v>0.125</v>
      </c>
    </row>
    <row r="263" spans="2:86" x14ac:dyDescent="0.2">
      <c r="B263" s="3">
        <v>259</v>
      </c>
      <c r="C263" s="3">
        <f>[1]服务器生态!W280</f>
        <v>71.84036678174391</v>
      </c>
      <c r="D263" s="3">
        <f>[1]服务器生态!X280</f>
        <v>70.835259483567043</v>
      </c>
      <c r="E263" s="3">
        <f>[1]服务器生态!Y280</f>
        <v>5.7823028237138452</v>
      </c>
      <c r="F263" s="3">
        <f>[1]服务器生态!Z280</f>
        <v>1.0287125327376563</v>
      </c>
      <c r="G263" s="3">
        <f>[1]服务器生态!AA280</f>
        <v>0.29765134698749984</v>
      </c>
      <c r="H263" s="3">
        <f>[1]服务器生态!AC280</f>
        <v>0.47962550249999997</v>
      </c>
      <c r="I263" s="3">
        <f>[1]服务器生态!AD280</f>
        <v>0.47291513735919999</v>
      </c>
      <c r="J263" s="3">
        <f>[1]服务器生态!AE280</f>
        <v>3.8604200140800002E-2</v>
      </c>
      <c r="K263" s="3">
        <f>[1]服务器生态!AF280</f>
        <v>6.8679600000000019E-3</v>
      </c>
      <c r="L263" s="3">
        <f>[1]服务器生态!AG280</f>
        <v>1.9871999999999997E-3</v>
      </c>
      <c r="M263" s="3">
        <f>[3]基础信息!M262</f>
        <v>100</v>
      </c>
      <c r="X263" s="3">
        <v>259</v>
      </c>
      <c r="Y263" s="3">
        <f>求节点(节奏总纲!D$4:D$163,R$5:R$164,$X263)*6</f>
        <v>41624.05630697358</v>
      </c>
      <c r="Z263" s="3">
        <f>求节点(节奏总纲!E$4:E$163,S$5:S$164,$X263)*6</f>
        <v>42782.023809353414</v>
      </c>
      <c r="AA263" s="3">
        <f>求节点(节奏总纲!F$4:F$163,T$5:T$164,$X263)*6</f>
        <v>44305.099421981067</v>
      </c>
      <c r="AB263" s="3">
        <f>求节点(节奏总纲!G$4:G$163,U$5:U$164,$X263)*6</f>
        <v>46548.502636680583</v>
      </c>
      <c r="AC263" s="3">
        <f>求节点(节奏总纲!H$4:H$163,V$5:V$164,$X263)*6</f>
        <v>50435.87307839335</v>
      </c>
      <c r="AG263" s="3">
        <v>259</v>
      </c>
      <c r="AH263" s="3">
        <v>1</v>
      </c>
      <c r="AI263" s="3">
        <f>[4]实力验证!$Z265</f>
        <v>1.7015920238223416</v>
      </c>
      <c r="AJ263" s="3">
        <f>[4]实力验证!$AE265</f>
        <v>2.870762247385287</v>
      </c>
      <c r="AK263" s="3">
        <f>[4]实力验证!$AJ265</f>
        <v>8.5763855256176189</v>
      </c>
      <c r="AL263" s="3">
        <f>[4]实力验证!$AO265</f>
        <v>20.678266256417203</v>
      </c>
      <c r="AM263" s="3">
        <f t="shared" si="18"/>
        <v>244.55519685554731</v>
      </c>
      <c r="BL263" s="8">
        <v>259</v>
      </c>
      <c r="BM263" s="10">
        <f>'[1]功能-战损相关'!H269</f>
        <v>0</v>
      </c>
      <c r="BN263" s="10">
        <f>'[1]功能-战损相关'!I269</f>
        <v>0</v>
      </c>
      <c r="BO263" s="10">
        <f>'[1]功能-战损相关'!J269</f>
        <v>0</v>
      </c>
      <c r="BP263" s="10">
        <f>'[1]功能-战损相关'!K269</f>
        <v>0</v>
      </c>
      <c r="BQ263" s="10">
        <f>'[1]功能-战损相关'!L269</f>
        <v>0</v>
      </c>
      <c r="BR263" s="10">
        <f>'[1]功能-战损相关'!M269</f>
        <v>0</v>
      </c>
      <c r="BS263" s="10">
        <f>'[1]功能-战损相关'!N269</f>
        <v>0</v>
      </c>
      <c r="BT263" s="10">
        <f>'[1]功能-战损相关'!O269</f>
        <v>0</v>
      </c>
      <c r="BU263" s="10">
        <f>'[1]功能-战损相关'!P269</f>
        <v>0</v>
      </c>
      <c r="BV263" s="10">
        <f>'[1]功能-战损相关'!Q269</f>
        <v>0</v>
      </c>
      <c r="BX263" s="8">
        <v>259</v>
      </c>
      <c r="BY263" s="10">
        <f>求节点($BL$5:$BL$364,BM$5:BM$364,节奏总纲!R262)</f>
        <v>0.17499999999999999</v>
      </c>
      <c r="BZ263" s="10">
        <f>求节点($BL$5:$BL$364,BN$5:BN$364,节奏总纲!S262)</f>
        <v>0.17499999999999999</v>
      </c>
      <c r="CA263" s="10">
        <f>求节点($BL$5:$BL$364,BO$5:BO$364,节奏总纲!T262)</f>
        <v>0.17499999999999999</v>
      </c>
      <c r="CB263" s="10">
        <f>求节点($BL$5:$BL$364,BP$5:BP$364,节奏总纲!U262)</f>
        <v>0.17499999999999999</v>
      </c>
      <c r="CC263" s="10">
        <f>求节点($BL$5:$BL$364,BQ$5:BQ$364,节奏总纲!V262)</f>
        <v>0.17499999999999999</v>
      </c>
      <c r="CD263" s="10">
        <f>求节点($BL$5:$BL$364,BR$5:BR$364,节奏总纲!R262)</f>
        <v>0.125</v>
      </c>
      <c r="CE263" s="10">
        <f>求节点($BL$5:$BL$364,BS$5:BS$364,节奏总纲!S262)</f>
        <v>0.125</v>
      </c>
      <c r="CF263" s="10">
        <f>求节点($BL$5:$BL$364,BT$5:BT$364,节奏总纲!T262)</f>
        <v>0.125</v>
      </c>
      <c r="CG263" s="10">
        <f>求节点($BL$5:$BL$364,BU$5:BU$364,节奏总纲!U262)</f>
        <v>0.125</v>
      </c>
      <c r="CH263" s="10">
        <f>求节点($BL$5:$BL$364,BV$5:BV$364,节奏总纲!V262)</f>
        <v>0.125</v>
      </c>
    </row>
    <row r="264" spans="2:86" x14ac:dyDescent="0.2">
      <c r="B264" s="3">
        <v>260</v>
      </c>
      <c r="C264" s="3">
        <f>[1]服务器生态!W281</f>
        <v>71.369061657590009</v>
      </c>
      <c r="D264" s="3">
        <f>[1]服务器生态!X281</f>
        <v>70.370548315446158</v>
      </c>
      <c r="E264" s="3">
        <f>[1]服务器生态!Y281</f>
        <v>5.7443683159668941</v>
      </c>
      <c r="F264" s="3">
        <f>[1]服务器生态!Z281</f>
        <v>1.0219637157468748</v>
      </c>
      <c r="G264" s="3">
        <f>[1]服务器生态!AA281</f>
        <v>0.29569862024999988</v>
      </c>
      <c r="H264" s="3">
        <f>[1]服务器生态!AC281</f>
        <v>0.47962550249999997</v>
      </c>
      <c r="I264" s="3">
        <f>[1]服务器生态!AD281</f>
        <v>0.47291513735919999</v>
      </c>
      <c r="J264" s="3">
        <f>[1]服务器生态!AE281</f>
        <v>3.8604200140800002E-2</v>
      </c>
      <c r="K264" s="3">
        <f>[1]服务器生态!AF281</f>
        <v>6.8679600000000019E-3</v>
      </c>
      <c r="L264" s="3">
        <f>[1]服务器生态!AG281</f>
        <v>1.9871999999999997E-3</v>
      </c>
      <c r="M264" s="3">
        <f>[3]基础信息!M263</f>
        <v>100</v>
      </c>
      <c r="X264" s="3">
        <v>260</v>
      </c>
      <c r="Y264" s="3">
        <f>求节点(节奏总纲!D$4:D$163,R$5:R$164,$X264)*6</f>
        <v>41646.100540149477</v>
      </c>
      <c r="Z264" s="3">
        <f>求节点(节奏总纲!E$4:E$163,S$5:S$164,$X264)*6</f>
        <v>42803.935979167953</v>
      </c>
      <c r="AA264" s="3">
        <f>求节点(节奏总纲!F$4:F$163,T$5:T$164,$X264)*6</f>
        <v>44327.103963463087</v>
      </c>
      <c r="AB264" s="3">
        <f>求节点(节奏总纲!G$4:G$163,U$5:U$164,$X264)*6</f>
        <v>46571.326637133658</v>
      </c>
      <c r="AC264" s="3">
        <f>求节点(节奏总纲!H$4:H$163,V$5:V$164,$X264)*6</f>
        <v>50458.284536166131</v>
      </c>
      <c r="AG264" s="3">
        <v>260</v>
      </c>
      <c r="AH264" s="3">
        <v>1</v>
      </c>
      <c r="AI264" s="3">
        <f>[4]实力验证!$Z266</f>
        <v>1.7015540804513341</v>
      </c>
      <c r="AJ264" s="3">
        <f>[4]实力验证!$AE266</f>
        <v>2.8727233358513189</v>
      </c>
      <c r="AK264" s="3">
        <f>[4]实力验证!$AJ266</f>
        <v>8.5767342879341939</v>
      </c>
      <c r="AL264" s="3">
        <f>[4]实力验证!$AO266</f>
        <v>20.650547194701591</v>
      </c>
      <c r="AM264" s="3">
        <f t="shared" si="18"/>
        <v>244.56022905270618</v>
      </c>
      <c r="BL264" s="8">
        <v>260</v>
      </c>
      <c r="BM264" s="10">
        <f>'[1]功能-战损相关'!H270</f>
        <v>0</v>
      </c>
      <c r="BN264" s="10">
        <f>'[1]功能-战损相关'!I270</f>
        <v>0</v>
      </c>
      <c r="BO264" s="10">
        <f>'[1]功能-战损相关'!J270</f>
        <v>0</v>
      </c>
      <c r="BP264" s="10">
        <f>'[1]功能-战损相关'!K270</f>
        <v>0</v>
      </c>
      <c r="BQ264" s="10">
        <f>'[1]功能-战损相关'!L270</f>
        <v>0</v>
      </c>
      <c r="BR264" s="10">
        <f>'[1]功能-战损相关'!M270</f>
        <v>0</v>
      </c>
      <c r="BS264" s="10">
        <f>'[1]功能-战损相关'!N270</f>
        <v>0</v>
      </c>
      <c r="BT264" s="10">
        <f>'[1]功能-战损相关'!O270</f>
        <v>0</v>
      </c>
      <c r="BU264" s="10">
        <f>'[1]功能-战损相关'!P270</f>
        <v>0</v>
      </c>
      <c r="BV264" s="10">
        <f>'[1]功能-战损相关'!Q270</f>
        <v>0</v>
      </c>
      <c r="BX264" s="8">
        <v>260</v>
      </c>
      <c r="BY264" s="10">
        <f>求节点($BL$5:$BL$364,BM$5:BM$364,节奏总纲!R263)</f>
        <v>0.17499999999999999</v>
      </c>
      <c r="BZ264" s="10">
        <f>求节点($BL$5:$BL$364,BN$5:BN$364,节奏总纲!S263)</f>
        <v>0.17499999999999999</v>
      </c>
      <c r="CA264" s="10">
        <f>求节点($BL$5:$BL$364,BO$5:BO$364,节奏总纲!T263)</f>
        <v>0.17499999999999999</v>
      </c>
      <c r="CB264" s="10">
        <f>求节点($BL$5:$BL$364,BP$5:BP$364,节奏总纲!U263)</f>
        <v>0.17499999999999999</v>
      </c>
      <c r="CC264" s="10">
        <f>求节点($BL$5:$BL$364,BQ$5:BQ$364,节奏总纲!V263)</f>
        <v>0.17499999999999999</v>
      </c>
      <c r="CD264" s="10">
        <f>求节点($BL$5:$BL$364,BR$5:BR$364,节奏总纲!R263)</f>
        <v>0.125</v>
      </c>
      <c r="CE264" s="10">
        <f>求节点($BL$5:$BL$364,BS$5:BS$364,节奏总纲!S263)</f>
        <v>0.125</v>
      </c>
      <c r="CF264" s="10">
        <f>求节点($BL$5:$BL$364,BT$5:BT$364,节奏总纲!T263)</f>
        <v>0.125</v>
      </c>
      <c r="CG264" s="10">
        <f>求节点($BL$5:$BL$364,BU$5:BU$364,节奏总纲!U263)</f>
        <v>0.125</v>
      </c>
      <c r="CH264" s="10">
        <f>求节点($BL$5:$BL$364,BV$5:BV$364,节奏总纲!V263)</f>
        <v>0.125</v>
      </c>
    </row>
    <row r="265" spans="2:86" x14ac:dyDescent="0.2">
      <c r="B265" s="3">
        <v>261</v>
      </c>
      <c r="C265" s="3">
        <f>[1]服务器生态!W282</f>
        <v>70.897756533436109</v>
      </c>
      <c r="D265" s="3">
        <f>[1]服务器生态!X282</f>
        <v>69.905837147325286</v>
      </c>
      <c r="E265" s="3">
        <f>[1]服务器生态!Y282</f>
        <v>5.7064338082199431</v>
      </c>
      <c r="F265" s="3">
        <f>[1]服务器生态!Z282</f>
        <v>1.0152148987560936</v>
      </c>
      <c r="G265" s="3">
        <f>[1]服务器生态!AA282</f>
        <v>0.29374589351249986</v>
      </c>
      <c r="H265" s="3">
        <f>[1]服务器生态!AC282</f>
        <v>0.47962550249999997</v>
      </c>
      <c r="I265" s="3">
        <f>[1]服务器生态!AD282</f>
        <v>0.47291513735919999</v>
      </c>
      <c r="J265" s="3">
        <f>[1]服务器生态!AE282</f>
        <v>3.8604200140800002E-2</v>
      </c>
      <c r="K265" s="3">
        <f>[1]服务器生态!AF282</f>
        <v>6.8679600000000019E-3</v>
      </c>
      <c r="L265" s="3">
        <f>[1]服务器生态!AG282</f>
        <v>1.9871999999999997E-3</v>
      </c>
      <c r="M265" s="3">
        <f>[3]基础信息!M264</f>
        <v>100</v>
      </c>
      <c r="X265" s="3">
        <v>261</v>
      </c>
      <c r="Y265" s="3">
        <f>求节点(节奏总纲!D$4:D$163,R$5:R$164,$X265)*6</f>
        <v>41668.144773325374</v>
      </c>
      <c r="Z265" s="3">
        <f>求节点(节奏总纲!E$4:E$163,S$5:S$164,$X265)*6</f>
        <v>42825.848148982484</v>
      </c>
      <c r="AA265" s="3">
        <f>求节点(节奏总纲!F$4:F$163,T$5:T$164,$X265)*6</f>
        <v>44349.108504945107</v>
      </c>
      <c r="AB265" s="3">
        <f>求节点(节奏总纲!G$4:G$163,U$5:U$164,$X265)*6</f>
        <v>46594.150637586732</v>
      </c>
      <c r="AC265" s="3">
        <f>求节点(节奏总纲!H$4:H$163,V$5:V$164,$X265)*6</f>
        <v>50480.695993938905</v>
      </c>
      <c r="AG265" s="3">
        <v>261</v>
      </c>
      <c r="AH265" s="3">
        <v>1</v>
      </c>
      <c r="AI265" s="3">
        <f>[4]实力验证!$Z267</f>
        <v>1.7015165517821422</v>
      </c>
      <c r="AJ265" s="3">
        <f>[4]实力验证!$AE267</f>
        <v>2.8746629906142838</v>
      </c>
      <c r="AK265" s="3">
        <f>[4]实力验证!$AJ267</f>
        <v>8.5770792384553989</v>
      </c>
      <c r="AL265" s="3">
        <f>[4]实力验证!$AO267</f>
        <v>20.623131088282687</v>
      </c>
      <c r="AM265" s="3">
        <f t="shared" si="18"/>
        <v>244.56520625050041</v>
      </c>
      <c r="BL265" s="8">
        <v>261</v>
      </c>
      <c r="BM265" s="10">
        <f>'[1]功能-战损相关'!H271</f>
        <v>0</v>
      </c>
      <c r="BN265" s="10">
        <f>'[1]功能-战损相关'!I271</f>
        <v>0</v>
      </c>
      <c r="BO265" s="10">
        <f>'[1]功能-战损相关'!J271</f>
        <v>0</v>
      </c>
      <c r="BP265" s="10">
        <f>'[1]功能-战损相关'!K271</f>
        <v>0</v>
      </c>
      <c r="BQ265" s="10">
        <f>'[1]功能-战损相关'!L271</f>
        <v>0</v>
      </c>
      <c r="BR265" s="10">
        <f>'[1]功能-战损相关'!M271</f>
        <v>0</v>
      </c>
      <c r="BS265" s="10">
        <f>'[1]功能-战损相关'!N271</f>
        <v>0</v>
      </c>
      <c r="BT265" s="10">
        <f>'[1]功能-战损相关'!O271</f>
        <v>0</v>
      </c>
      <c r="BU265" s="10">
        <f>'[1]功能-战损相关'!P271</f>
        <v>0</v>
      </c>
      <c r="BV265" s="10">
        <f>'[1]功能-战损相关'!Q271</f>
        <v>0</v>
      </c>
      <c r="BX265" s="8">
        <v>261</v>
      </c>
      <c r="BY265" s="10">
        <f>求节点($BL$5:$BL$364,BM$5:BM$364,节奏总纲!R264)</f>
        <v>0.17499999999999999</v>
      </c>
      <c r="BZ265" s="10">
        <f>求节点($BL$5:$BL$364,BN$5:BN$364,节奏总纲!S264)</f>
        <v>0.17499999999999999</v>
      </c>
      <c r="CA265" s="10">
        <f>求节点($BL$5:$BL$364,BO$5:BO$364,节奏总纲!T264)</f>
        <v>0.17499999999999999</v>
      </c>
      <c r="CB265" s="10">
        <f>求节点($BL$5:$BL$364,BP$5:BP$364,节奏总纲!U264)</f>
        <v>0.17499999999999999</v>
      </c>
      <c r="CC265" s="10">
        <f>求节点($BL$5:$BL$364,BQ$5:BQ$364,节奏总纲!V264)</f>
        <v>0.17499999999999999</v>
      </c>
      <c r="CD265" s="10">
        <f>求节点($BL$5:$BL$364,BR$5:BR$364,节奏总纲!R264)</f>
        <v>0.125</v>
      </c>
      <c r="CE265" s="10">
        <f>求节点($BL$5:$BL$364,BS$5:BS$364,节奏总纲!S264)</f>
        <v>0.125</v>
      </c>
      <c r="CF265" s="10">
        <f>求节点($BL$5:$BL$364,BT$5:BT$364,节奏总纲!T264)</f>
        <v>0.125</v>
      </c>
      <c r="CG265" s="10">
        <f>求节点($BL$5:$BL$364,BU$5:BU$364,节奏总纲!U264)</f>
        <v>0.125</v>
      </c>
      <c r="CH265" s="10">
        <f>求节点($BL$5:$BL$364,BV$5:BV$364,节奏总纲!V264)</f>
        <v>0.125</v>
      </c>
    </row>
    <row r="266" spans="2:86" x14ac:dyDescent="0.2">
      <c r="B266" s="3">
        <v>262</v>
      </c>
      <c r="C266" s="3">
        <f>[1]服务器生态!W283</f>
        <v>70.426451409282208</v>
      </c>
      <c r="D266" s="3">
        <f>[1]服务器生态!X283</f>
        <v>69.441125979204415</v>
      </c>
      <c r="E266" s="3">
        <f>[1]服务器生态!Y283</f>
        <v>5.6684993004729911</v>
      </c>
      <c r="F266" s="3">
        <f>[1]服务器生态!Z283</f>
        <v>1.0084660817653124</v>
      </c>
      <c r="G266" s="3">
        <f>[1]服务器生态!AA283</f>
        <v>0.29179316677499983</v>
      </c>
      <c r="H266" s="3">
        <f>[1]服务器生态!AC283</f>
        <v>0.47962550249999997</v>
      </c>
      <c r="I266" s="3">
        <f>[1]服务器生态!AD283</f>
        <v>0.47291513735919999</v>
      </c>
      <c r="J266" s="3">
        <f>[1]服务器生态!AE283</f>
        <v>3.8604200140800002E-2</v>
      </c>
      <c r="K266" s="3">
        <f>[1]服务器生态!AF283</f>
        <v>6.8679600000000019E-3</v>
      </c>
      <c r="L266" s="3">
        <f>[1]服务器生态!AG283</f>
        <v>1.9871999999999997E-3</v>
      </c>
      <c r="M266" s="3">
        <f>[3]基础信息!M265</f>
        <v>100</v>
      </c>
      <c r="X266" s="3">
        <v>262</v>
      </c>
      <c r="Y266" s="3">
        <f>求节点(节奏总纲!D$4:D$163,R$5:R$164,$X266)*6</f>
        <v>41690.189006501263</v>
      </c>
      <c r="Z266" s="3">
        <f>求节点(节奏总纲!E$4:E$163,S$5:S$164,$X266)*6</f>
        <v>42847.760318797024</v>
      </c>
      <c r="AA266" s="3">
        <f>求节点(节奏总纲!F$4:F$163,T$5:T$164,$X266)*6</f>
        <v>44371.113046427134</v>
      </c>
      <c r="AB266" s="3">
        <f>求节点(节奏总纲!G$4:G$163,U$5:U$164,$X266)*6</f>
        <v>46616.974638039814</v>
      </c>
      <c r="AC266" s="3">
        <f>求节点(节奏总纲!H$4:H$163,V$5:V$164,$X266)*6</f>
        <v>50503.107451711672</v>
      </c>
      <c r="AG266" s="3">
        <v>262</v>
      </c>
      <c r="AH266" s="3">
        <v>1</v>
      </c>
      <c r="AI266" s="3">
        <f>[4]实力验证!$Z268</f>
        <v>1.7014794310529957</v>
      </c>
      <c r="AJ266" s="3">
        <f>[4]实力验证!$AE268</f>
        <v>2.8765815611536327</v>
      </c>
      <c r="AK266" s="3">
        <f>[4]实力验证!$AJ268</f>
        <v>8.5774204393330766</v>
      </c>
      <c r="AL266" s="3">
        <f>[4]实力验证!$AO268</f>
        <v>20.596012997433064</v>
      </c>
      <c r="AM266" s="3">
        <f t="shared" si="18"/>
        <v>244.57012934570204</v>
      </c>
      <c r="BL266" s="8">
        <v>262</v>
      </c>
      <c r="BM266" s="10">
        <f>'[1]功能-战损相关'!H272</f>
        <v>0</v>
      </c>
      <c r="BN266" s="10">
        <f>'[1]功能-战损相关'!I272</f>
        <v>0</v>
      </c>
      <c r="BO266" s="10">
        <f>'[1]功能-战损相关'!J272</f>
        <v>0</v>
      </c>
      <c r="BP266" s="10">
        <f>'[1]功能-战损相关'!K272</f>
        <v>0</v>
      </c>
      <c r="BQ266" s="10">
        <f>'[1]功能-战损相关'!L272</f>
        <v>0</v>
      </c>
      <c r="BR266" s="10">
        <f>'[1]功能-战损相关'!M272</f>
        <v>0</v>
      </c>
      <c r="BS266" s="10">
        <f>'[1]功能-战损相关'!N272</f>
        <v>0</v>
      </c>
      <c r="BT266" s="10">
        <f>'[1]功能-战损相关'!O272</f>
        <v>0</v>
      </c>
      <c r="BU266" s="10">
        <f>'[1]功能-战损相关'!P272</f>
        <v>0</v>
      </c>
      <c r="BV266" s="10">
        <f>'[1]功能-战损相关'!Q272</f>
        <v>0</v>
      </c>
      <c r="BX266" s="8">
        <v>262</v>
      </c>
      <c r="BY266" s="10">
        <f>求节点($BL$5:$BL$364,BM$5:BM$364,节奏总纲!R265)</f>
        <v>0.17499999999999999</v>
      </c>
      <c r="BZ266" s="10">
        <f>求节点($BL$5:$BL$364,BN$5:BN$364,节奏总纲!S265)</f>
        <v>0.17499999999999999</v>
      </c>
      <c r="CA266" s="10">
        <f>求节点($BL$5:$BL$364,BO$5:BO$364,节奏总纲!T265)</f>
        <v>0.17499999999999999</v>
      </c>
      <c r="CB266" s="10">
        <f>求节点($BL$5:$BL$364,BP$5:BP$364,节奏总纲!U265)</f>
        <v>0.17499999999999999</v>
      </c>
      <c r="CC266" s="10">
        <f>求节点($BL$5:$BL$364,BQ$5:BQ$364,节奏总纲!V265)</f>
        <v>0.17499999999999999</v>
      </c>
      <c r="CD266" s="10">
        <f>求节点($BL$5:$BL$364,BR$5:BR$364,节奏总纲!R265)</f>
        <v>0.125</v>
      </c>
      <c r="CE266" s="10">
        <f>求节点($BL$5:$BL$364,BS$5:BS$364,节奏总纲!S265)</f>
        <v>0.125</v>
      </c>
      <c r="CF266" s="10">
        <f>求节点($BL$5:$BL$364,BT$5:BT$364,节奏总纲!T265)</f>
        <v>0.125</v>
      </c>
      <c r="CG266" s="10">
        <f>求节点($BL$5:$BL$364,BU$5:BU$364,节奏总纲!U265)</f>
        <v>0.125</v>
      </c>
      <c r="CH266" s="10">
        <f>求节点($BL$5:$BL$364,BV$5:BV$364,节奏总纲!V265)</f>
        <v>0.125</v>
      </c>
    </row>
    <row r="267" spans="2:86" x14ac:dyDescent="0.2">
      <c r="B267" s="3">
        <v>263</v>
      </c>
      <c r="C267" s="3">
        <f>[1]服务器生态!W284</f>
        <v>69.955146285128308</v>
      </c>
      <c r="D267" s="3">
        <f>[1]服务器生态!X284</f>
        <v>68.976414811083544</v>
      </c>
      <c r="E267" s="3">
        <f>[1]服务器生态!Y284</f>
        <v>5.63056479272604</v>
      </c>
      <c r="F267" s="3">
        <f>[1]服务器生态!Z284</f>
        <v>1.0017172647745312</v>
      </c>
      <c r="G267" s="3">
        <f>[1]服务器生态!AA284</f>
        <v>0.28984044003749981</v>
      </c>
      <c r="H267" s="3">
        <f>[1]服务器生态!AC284</f>
        <v>0.47962550249999997</v>
      </c>
      <c r="I267" s="3">
        <f>[1]服务器生态!AD284</f>
        <v>0.47291513735919999</v>
      </c>
      <c r="J267" s="3">
        <f>[1]服务器生态!AE284</f>
        <v>3.8604200140800002E-2</v>
      </c>
      <c r="K267" s="3">
        <f>[1]服务器生态!AF284</f>
        <v>6.8679600000000019E-3</v>
      </c>
      <c r="L267" s="3">
        <f>[1]服务器生态!AG284</f>
        <v>1.9871999999999997E-3</v>
      </c>
      <c r="M267" s="3">
        <f>[3]基础信息!M266</f>
        <v>100</v>
      </c>
      <c r="X267" s="3">
        <v>263</v>
      </c>
      <c r="Y267" s="3">
        <f>求节点(节奏总纲!D$4:D$163,R$5:R$164,$X267)*6</f>
        <v>41712.23323967716</v>
      </c>
      <c r="Z267" s="3">
        <f>求节点(节奏总纲!E$4:E$163,S$5:S$164,$X267)*6</f>
        <v>42869.672488611555</v>
      </c>
      <c r="AA267" s="3">
        <f>求节点(节奏总纲!F$4:F$163,T$5:T$164,$X267)*6</f>
        <v>44393.117587909153</v>
      </c>
      <c r="AB267" s="3">
        <f>求节点(节奏总纲!G$4:G$163,U$5:U$164,$X267)*6</f>
        <v>46639.798638492888</v>
      </c>
      <c r="AC267" s="3">
        <f>求节点(节奏总纲!H$4:H$163,V$5:V$164,$X267)*6</f>
        <v>50525.518909484454</v>
      </c>
      <c r="AG267" s="3">
        <v>263</v>
      </c>
      <c r="AH267" s="3">
        <v>1</v>
      </c>
      <c r="AI267" s="3">
        <f>[4]实力验证!$Z269</f>
        <v>1.7014427116483333</v>
      </c>
      <c r="AJ267" s="3">
        <f>[4]实力验证!$AE269</f>
        <v>2.8784793893921421</v>
      </c>
      <c r="AK267" s="3">
        <f>[4]实力验证!$AJ269</f>
        <v>8.5777579513751814</v>
      </c>
      <c r="AL267" s="3">
        <f>[4]实力验证!$AO269</f>
        <v>20.569188089235343</v>
      </c>
      <c r="AM267" s="3">
        <f t="shared" si="18"/>
        <v>244.57499921569271</v>
      </c>
      <c r="BL267" s="8">
        <v>263</v>
      </c>
      <c r="BM267" s="10">
        <f>'[1]功能-战损相关'!H273</f>
        <v>0</v>
      </c>
      <c r="BN267" s="10">
        <f>'[1]功能-战损相关'!I273</f>
        <v>0</v>
      </c>
      <c r="BO267" s="10">
        <f>'[1]功能-战损相关'!J273</f>
        <v>0</v>
      </c>
      <c r="BP267" s="10">
        <f>'[1]功能-战损相关'!K273</f>
        <v>0</v>
      </c>
      <c r="BQ267" s="10">
        <f>'[1]功能-战损相关'!L273</f>
        <v>0</v>
      </c>
      <c r="BR267" s="10">
        <f>'[1]功能-战损相关'!M273</f>
        <v>0</v>
      </c>
      <c r="BS267" s="10">
        <f>'[1]功能-战损相关'!N273</f>
        <v>0</v>
      </c>
      <c r="BT267" s="10">
        <f>'[1]功能-战损相关'!O273</f>
        <v>0</v>
      </c>
      <c r="BU267" s="10">
        <f>'[1]功能-战损相关'!P273</f>
        <v>0</v>
      </c>
      <c r="BV267" s="10">
        <f>'[1]功能-战损相关'!Q273</f>
        <v>0</v>
      </c>
      <c r="BX267" s="8">
        <v>263</v>
      </c>
      <c r="BY267" s="10">
        <f>求节点($BL$5:$BL$364,BM$5:BM$364,节奏总纲!R266)</f>
        <v>0.17499999999999999</v>
      </c>
      <c r="BZ267" s="10">
        <f>求节点($BL$5:$BL$364,BN$5:BN$364,节奏总纲!S266)</f>
        <v>0.17499999999999999</v>
      </c>
      <c r="CA267" s="10">
        <f>求节点($BL$5:$BL$364,BO$5:BO$364,节奏总纲!T266)</f>
        <v>0.17499999999999999</v>
      </c>
      <c r="CB267" s="10">
        <f>求节点($BL$5:$BL$364,BP$5:BP$364,节奏总纲!U266)</f>
        <v>0.17499999999999999</v>
      </c>
      <c r="CC267" s="10">
        <f>求节点($BL$5:$BL$364,BQ$5:BQ$364,节奏总纲!V266)</f>
        <v>0.17499999999999999</v>
      </c>
      <c r="CD267" s="10">
        <f>求节点($BL$5:$BL$364,BR$5:BR$364,节奏总纲!R266)</f>
        <v>0.125</v>
      </c>
      <c r="CE267" s="10">
        <f>求节点($BL$5:$BL$364,BS$5:BS$364,节奏总纲!S266)</f>
        <v>0.125</v>
      </c>
      <c r="CF267" s="10">
        <f>求节点($BL$5:$BL$364,BT$5:BT$364,节奏总纲!T266)</f>
        <v>0.125</v>
      </c>
      <c r="CG267" s="10">
        <f>求节点($BL$5:$BL$364,BU$5:BU$364,节奏总纲!U266)</f>
        <v>0.125</v>
      </c>
      <c r="CH267" s="10">
        <f>求节点($BL$5:$BL$364,BV$5:BV$364,节奏总纲!V266)</f>
        <v>0.125</v>
      </c>
    </row>
    <row r="268" spans="2:86" x14ac:dyDescent="0.2">
      <c r="B268" s="3">
        <v>264</v>
      </c>
      <c r="C268" s="3">
        <f>[1]服务器生态!W285</f>
        <v>69.483841160974421</v>
      </c>
      <c r="D268" s="3">
        <f>[1]服务器生态!X285</f>
        <v>68.511703642962672</v>
      </c>
      <c r="E268" s="3">
        <f>[1]服务器生态!Y285</f>
        <v>5.592630284979089</v>
      </c>
      <c r="F268" s="3">
        <f>[1]服务器生态!Z285</f>
        <v>0.99496844778374982</v>
      </c>
      <c r="G268" s="3">
        <f>[1]服务器生态!AA285</f>
        <v>0.28788771329999985</v>
      </c>
      <c r="H268" s="3">
        <f>[1]服务器生态!AC285</f>
        <v>0.47962550249999997</v>
      </c>
      <c r="I268" s="3">
        <f>[1]服务器生态!AD285</f>
        <v>0.47291513735919999</v>
      </c>
      <c r="J268" s="3">
        <f>[1]服务器生态!AE285</f>
        <v>3.8604200140800002E-2</v>
      </c>
      <c r="K268" s="3">
        <f>[1]服务器生态!AF285</f>
        <v>6.8679600000000019E-3</v>
      </c>
      <c r="L268" s="3">
        <f>[1]服务器生态!AG285</f>
        <v>1.9871999999999997E-3</v>
      </c>
      <c r="M268" s="3">
        <f>[3]基础信息!M267</f>
        <v>100</v>
      </c>
      <c r="X268" s="3">
        <v>264</v>
      </c>
      <c r="Y268" s="3">
        <f>求节点(节奏总纲!D$4:D$163,R$5:R$164,$X268)*6</f>
        <v>41734.277472853057</v>
      </c>
      <c r="Z268" s="3">
        <f>求节点(节奏总纲!E$4:E$163,S$5:S$164,$X268)*6</f>
        <v>42891.584658426087</v>
      </c>
      <c r="AA268" s="3">
        <f>求节点(节奏总纲!F$4:F$163,T$5:T$164,$X268)*6</f>
        <v>44415.12212939118</v>
      </c>
      <c r="AB268" s="3">
        <f>求节点(节奏总纲!G$4:G$163,U$5:U$164,$X268)*6</f>
        <v>46662.622638945963</v>
      </c>
      <c r="AC268" s="3">
        <f>求节点(节奏总纲!H$4:H$163,V$5:V$164,$X268)*6</f>
        <v>50547.930367257228</v>
      </c>
      <c r="AG268" s="3">
        <v>264</v>
      </c>
      <c r="AH268" s="3">
        <v>1</v>
      </c>
      <c r="AI268" s="3">
        <f>[4]实力验证!$Z270</f>
        <v>1.7014063870948697</v>
      </c>
      <c r="AJ268" s="3">
        <f>[4]实力验证!$AE270</f>
        <v>2.880356809899058</v>
      </c>
      <c r="AK268" s="3">
        <f>[4]实力验证!$AJ270</f>
        <v>8.5780918340819134</v>
      </c>
      <c r="AL268" s="3">
        <f>[4]实力验证!$AO270</f>
        <v>20.542651634710847</v>
      </c>
      <c r="AM268" s="3">
        <f t="shared" si="18"/>
        <v>244.57981671898463</v>
      </c>
      <c r="BL268" s="8">
        <v>264</v>
      </c>
      <c r="BM268" s="10">
        <f>'[1]功能-战损相关'!H274</f>
        <v>0</v>
      </c>
      <c r="BN268" s="10">
        <f>'[1]功能-战损相关'!I274</f>
        <v>0</v>
      </c>
      <c r="BO268" s="10">
        <f>'[1]功能-战损相关'!J274</f>
        <v>0</v>
      </c>
      <c r="BP268" s="10">
        <f>'[1]功能-战损相关'!K274</f>
        <v>0</v>
      </c>
      <c r="BQ268" s="10">
        <f>'[1]功能-战损相关'!L274</f>
        <v>0</v>
      </c>
      <c r="BR268" s="10">
        <f>'[1]功能-战损相关'!M274</f>
        <v>0</v>
      </c>
      <c r="BS268" s="10">
        <f>'[1]功能-战损相关'!N274</f>
        <v>0</v>
      </c>
      <c r="BT268" s="10">
        <f>'[1]功能-战损相关'!O274</f>
        <v>0</v>
      </c>
      <c r="BU268" s="10">
        <f>'[1]功能-战损相关'!P274</f>
        <v>0</v>
      </c>
      <c r="BV268" s="10">
        <f>'[1]功能-战损相关'!Q274</f>
        <v>0</v>
      </c>
      <c r="BX268" s="8">
        <v>264</v>
      </c>
      <c r="BY268" s="10">
        <f>求节点($BL$5:$BL$364,BM$5:BM$364,节奏总纲!R267)</f>
        <v>0.17499999999999999</v>
      </c>
      <c r="BZ268" s="10">
        <f>求节点($BL$5:$BL$364,BN$5:BN$364,节奏总纲!S267)</f>
        <v>0.17499999999999999</v>
      </c>
      <c r="CA268" s="10">
        <f>求节点($BL$5:$BL$364,BO$5:BO$364,节奏总纲!T267)</f>
        <v>0.17499999999999999</v>
      </c>
      <c r="CB268" s="10">
        <f>求节点($BL$5:$BL$364,BP$5:BP$364,节奏总纲!U267)</f>
        <v>0.17499999999999999</v>
      </c>
      <c r="CC268" s="10">
        <f>求节点($BL$5:$BL$364,BQ$5:BQ$364,节奏总纲!V267)</f>
        <v>0.17499999999999999</v>
      </c>
      <c r="CD268" s="10">
        <f>求节点($BL$5:$BL$364,BR$5:BR$364,节奏总纲!R267)</f>
        <v>0.125</v>
      </c>
      <c r="CE268" s="10">
        <f>求节点($BL$5:$BL$364,BS$5:BS$364,节奏总纲!S267)</f>
        <v>0.125</v>
      </c>
      <c r="CF268" s="10">
        <f>求节点($BL$5:$BL$364,BT$5:BT$364,节奏总纲!T267)</f>
        <v>0.125</v>
      </c>
      <c r="CG268" s="10">
        <f>求节点($BL$5:$BL$364,BU$5:BU$364,节奏总纲!U267)</f>
        <v>0.125</v>
      </c>
      <c r="CH268" s="10">
        <f>求节点($BL$5:$BL$364,BV$5:BV$364,节奏总纲!V267)</f>
        <v>0.125</v>
      </c>
    </row>
    <row r="269" spans="2:86" x14ac:dyDescent="0.2">
      <c r="B269" s="3">
        <v>265</v>
      </c>
      <c r="C269" s="3">
        <f>[1]服务器生态!W286</f>
        <v>69.012536036820535</v>
      </c>
      <c r="D269" s="3">
        <f>[1]服务器生态!X286</f>
        <v>68.046992474841815</v>
      </c>
      <c r="E269" s="3">
        <f>[1]服务器生态!Y286</f>
        <v>5.5546957772321388</v>
      </c>
      <c r="F269" s="3">
        <f>[1]服务器生态!Z286</f>
        <v>0.98821963079296871</v>
      </c>
      <c r="G269" s="3">
        <f>[1]服务器生态!AA286</f>
        <v>0.28593498656249988</v>
      </c>
      <c r="H269" s="3">
        <f>[1]服务器生态!AC286</f>
        <v>0.47962550249999997</v>
      </c>
      <c r="I269" s="3">
        <f>[1]服务器生态!AD286</f>
        <v>0.47291513735919999</v>
      </c>
      <c r="J269" s="3">
        <f>[1]服务器生态!AE286</f>
        <v>3.8604200140800002E-2</v>
      </c>
      <c r="K269" s="3">
        <f>[1]服务器生态!AF286</f>
        <v>6.8679600000000019E-3</v>
      </c>
      <c r="L269" s="3">
        <f>[1]服务器生态!AG286</f>
        <v>1.9871999999999997E-3</v>
      </c>
      <c r="M269" s="3">
        <f>[3]基础信息!M268</f>
        <v>100</v>
      </c>
      <c r="X269" s="3">
        <v>265</v>
      </c>
      <c r="Y269" s="3">
        <f>求节点(节奏总纲!D$4:D$163,R$5:R$164,$X269)*6</f>
        <v>41756.321706028946</v>
      </c>
      <c r="Z269" s="3">
        <f>求节点(节奏总纲!E$4:E$163,S$5:S$164,$X269)*6</f>
        <v>42913.496828240626</v>
      </c>
      <c r="AA269" s="3">
        <f>求节点(节奏总纲!F$4:F$163,T$5:T$164,$X269)*6</f>
        <v>44437.1266708732</v>
      </c>
      <c r="AB269" s="3">
        <f>求节点(节奏总纲!G$4:G$163,U$5:U$164,$X269)*6</f>
        <v>46685.446639399044</v>
      </c>
      <c r="AC269" s="3">
        <f>求节点(节奏总纲!H$4:H$163,V$5:V$164,$X269)*6</f>
        <v>50570.341825030002</v>
      </c>
      <c r="AG269" s="3">
        <v>265</v>
      </c>
      <c r="AH269" s="3">
        <v>1</v>
      </c>
      <c r="AI269" s="3">
        <f>[4]实力验证!$Z271</f>
        <v>1.7013704510577916</v>
      </c>
      <c r="AJ269" s="3">
        <f>[4]实力验证!$AE271</f>
        <v>2.8822141500867242</v>
      </c>
      <c r="AK269" s="3">
        <f>[4]实力验证!$AJ271</f>
        <v>8.5784221456806709</v>
      </c>
      <c r="AL269" s="3">
        <f>[4]实力验证!$AO271</f>
        <v>20.516399006040309</v>
      </c>
      <c r="AM269" s="3">
        <f t="shared" si="18"/>
        <v>244.58458269572523</v>
      </c>
      <c r="BL269" s="8">
        <v>265</v>
      </c>
      <c r="BM269" s="10">
        <f>'[1]功能-战损相关'!H275</f>
        <v>0</v>
      </c>
      <c r="BN269" s="10">
        <f>'[1]功能-战损相关'!I275</f>
        <v>0</v>
      </c>
      <c r="BO269" s="10">
        <f>'[1]功能-战损相关'!J275</f>
        <v>0</v>
      </c>
      <c r="BP269" s="10">
        <f>'[1]功能-战损相关'!K275</f>
        <v>0</v>
      </c>
      <c r="BQ269" s="10">
        <f>'[1]功能-战损相关'!L275</f>
        <v>0</v>
      </c>
      <c r="BR269" s="10">
        <f>'[1]功能-战损相关'!M275</f>
        <v>0</v>
      </c>
      <c r="BS269" s="10">
        <f>'[1]功能-战损相关'!N275</f>
        <v>0</v>
      </c>
      <c r="BT269" s="10">
        <f>'[1]功能-战损相关'!O275</f>
        <v>0</v>
      </c>
      <c r="BU269" s="10">
        <f>'[1]功能-战损相关'!P275</f>
        <v>0</v>
      </c>
      <c r="BV269" s="10">
        <f>'[1]功能-战损相关'!Q275</f>
        <v>0</v>
      </c>
      <c r="BX269" s="8">
        <v>265</v>
      </c>
      <c r="BY269" s="10">
        <f>求节点($BL$5:$BL$364,BM$5:BM$364,节奏总纲!R268)</f>
        <v>0.17499999999999999</v>
      </c>
      <c r="BZ269" s="10">
        <f>求节点($BL$5:$BL$364,BN$5:BN$364,节奏总纲!S268)</f>
        <v>0.17499999999999999</v>
      </c>
      <c r="CA269" s="10">
        <f>求节点($BL$5:$BL$364,BO$5:BO$364,节奏总纲!T268)</f>
        <v>0.17499999999999999</v>
      </c>
      <c r="CB269" s="10">
        <f>求节点($BL$5:$BL$364,BP$5:BP$364,节奏总纲!U268)</f>
        <v>0.17499999999999999</v>
      </c>
      <c r="CC269" s="10">
        <f>求节点($BL$5:$BL$364,BQ$5:BQ$364,节奏总纲!V268)</f>
        <v>0.17499999999999999</v>
      </c>
      <c r="CD269" s="10">
        <f>求节点($BL$5:$BL$364,BR$5:BR$364,节奏总纲!R268)</f>
        <v>0.125</v>
      </c>
      <c r="CE269" s="10">
        <f>求节点($BL$5:$BL$364,BS$5:BS$364,节奏总纲!S268)</f>
        <v>0.125</v>
      </c>
      <c r="CF269" s="10">
        <f>求节点($BL$5:$BL$364,BT$5:BT$364,节奏总纲!T268)</f>
        <v>0.125</v>
      </c>
      <c r="CG269" s="10">
        <f>求节点($BL$5:$BL$364,BU$5:BU$364,节奏总纲!U268)</f>
        <v>0.125</v>
      </c>
      <c r="CH269" s="10">
        <f>求节点($BL$5:$BL$364,BV$5:BV$364,节奏总纲!V268)</f>
        <v>0.125</v>
      </c>
    </row>
    <row r="270" spans="2:86" x14ac:dyDescent="0.2">
      <c r="B270" s="3">
        <v>266</v>
      </c>
      <c r="C270" s="3">
        <f>[1]服务器生态!W287</f>
        <v>68.541230912666634</v>
      </c>
      <c r="D270" s="3">
        <f>[1]服务器生态!X287</f>
        <v>67.582281306720944</v>
      </c>
      <c r="E270" s="3">
        <f>[1]服务器生态!Y287</f>
        <v>5.5167612694851869</v>
      </c>
      <c r="F270" s="3">
        <f>[1]服务器生态!Z287</f>
        <v>0.98147081380218748</v>
      </c>
      <c r="G270" s="3">
        <f>[1]服务器生态!AA287</f>
        <v>0.28398225982499986</v>
      </c>
      <c r="H270" s="3">
        <f>[1]服务器生态!AC287</f>
        <v>0.47962550249999997</v>
      </c>
      <c r="I270" s="3">
        <f>[1]服务器生态!AD287</f>
        <v>0.47291513735919999</v>
      </c>
      <c r="J270" s="3">
        <f>[1]服务器生态!AE287</f>
        <v>3.8604200140800002E-2</v>
      </c>
      <c r="K270" s="3">
        <f>[1]服务器生态!AF287</f>
        <v>6.8679600000000019E-3</v>
      </c>
      <c r="L270" s="3">
        <f>[1]服务器生态!AG287</f>
        <v>1.9871999999999997E-3</v>
      </c>
      <c r="M270" s="3">
        <f>[3]基础信息!M269</f>
        <v>100</v>
      </c>
      <c r="X270" s="3">
        <v>266</v>
      </c>
      <c r="Y270" s="3">
        <f>求节点(节奏总纲!D$4:D$163,R$5:R$164,$X270)*6</f>
        <v>41778.365939204843</v>
      </c>
      <c r="Z270" s="3">
        <f>求节点(节奏总纲!E$4:E$163,S$5:S$164,$X270)*6</f>
        <v>42935.408998055165</v>
      </c>
      <c r="AA270" s="3">
        <f>求节点(节奏总纲!F$4:F$163,T$5:T$164,$X270)*6</f>
        <v>44459.131212355227</v>
      </c>
      <c r="AB270" s="3">
        <f>求节点(节奏总纲!G$4:G$163,U$5:U$164,$X270)*6</f>
        <v>46708.270639852119</v>
      </c>
      <c r="AC270" s="3">
        <f>求节点(节奏总纲!H$4:H$163,V$5:V$164,$X270)*6</f>
        <v>50592.753282802783</v>
      </c>
      <c r="AG270" s="3">
        <v>266</v>
      </c>
      <c r="AH270" s="3">
        <v>1</v>
      </c>
      <c r="AI270" s="3">
        <f>[4]实力验证!$Z272</f>
        <v>1.7013348973370765</v>
      </c>
      <c r="AJ270" s="3">
        <f>[4]实力验证!$AE272</f>
        <v>2.8840517304009339</v>
      </c>
      <c r="AK270" s="3">
        <f>[4]实力验证!$AJ272</f>
        <v>8.5787489431599138</v>
      </c>
      <c r="AL270" s="3">
        <f>[4]实力验证!$AO272</f>
        <v>20.490425673873379</v>
      </c>
      <c r="AM270" s="3">
        <f t="shared" si="18"/>
        <v>244.58929796818566</v>
      </c>
      <c r="BL270" s="8">
        <v>266</v>
      </c>
      <c r="BM270" s="10">
        <f>'[1]功能-战损相关'!H276</f>
        <v>0</v>
      </c>
      <c r="BN270" s="10">
        <f>'[1]功能-战损相关'!I276</f>
        <v>0</v>
      </c>
      <c r="BO270" s="10">
        <f>'[1]功能-战损相关'!J276</f>
        <v>0</v>
      </c>
      <c r="BP270" s="10">
        <f>'[1]功能-战损相关'!K276</f>
        <v>0</v>
      </c>
      <c r="BQ270" s="10">
        <f>'[1]功能-战损相关'!L276</f>
        <v>0</v>
      </c>
      <c r="BR270" s="10">
        <f>'[1]功能-战损相关'!M276</f>
        <v>0</v>
      </c>
      <c r="BS270" s="10">
        <f>'[1]功能-战损相关'!N276</f>
        <v>0</v>
      </c>
      <c r="BT270" s="10">
        <f>'[1]功能-战损相关'!O276</f>
        <v>0</v>
      </c>
      <c r="BU270" s="10">
        <f>'[1]功能-战损相关'!P276</f>
        <v>0</v>
      </c>
      <c r="BV270" s="10">
        <f>'[1]功能-战损相关'!Q276</f>
        <v>0</v>
      </c>
      <c r="BX270" s="8">
        <v>266</v>
      </c>
      <c r="BY270" s="10">
        <f>求节点($BL$5:$BL$364,BM$5:BM$364,节奏总纲!R269)</f>
        <v>0.17499999999999999</v>
      </c>
      <c r="BZ270" s="10">
        <f>求节点($BL$5:$BL$364,BN$5:BN$364,节奏总纲!S269)</f>
        <v>0.17499999999999999</v>
      </c>
      <c r="CA270" s="10">
        <f>求节点($BL$5:$BL$364,BO$5:BO$364,节奏总纲!T269)</f>
        <v>0.17499999999999999</v>
      </c>
      <c r="CB270" s="10">
        <f>求节点($BL$5:$BL$364,BP$5:BP$364,节奏总纲!U269)</f>
        <v>0.17499999999999999</v>
      </c>
      <c r="CC270" s="10">
        <f>求节点($BL$5:$BL$364,BQ$5:BQ$364,节奏总纲!V269)</f>
        <v>0.17499999999999999</v>
      </c>
      <c r="CD270" s="10">
        <f>求节点($BL$5:$BL$364,BR$5:BR$364,节奏总纲!R269)</f>
        <v>0.125</v>
      </c>
      <c r="CE270" s="10">
        <f>求节点($BL$5:$BL$364,BS$5:BS$364,节奏总纲!S269)</f>
        <v>0.125</v>
      </c>
      <c r="CF270" s="10">
        <f>求节点($BL$5:$BL$364,BT$5:BT$364,节奏总纲!T269)</f>
        <v>0.125</v>
      </c>
      <c r="CG270" s="10">
        <f>求节点($BL$5:$BL$364,BU$5:BU$364,节奏总纲!U269)</f>
        <v>0.125</v>
      </c>
      <c r="CH270" s="10">
        <f>求节点($BL$5:$BL$364,BV$5:BV$364,节奏总纲!V269)</f>
        <v>0.125</v>
      </c>
    </row>
    <row r="271" spans="2:86" x14ac:dyDescent="0.2">
      <c r="B271" s="3">
        <v>267</v>
      </c>
      <c r="C271" s="3">
        <f>[1]服务器生态!W288</f>
        <v>68.069925788512734</v>
      </c>
      <c r="D271" s="3">
        <f>[1]服务器生态!X288</f>
        <v>67.117570138600058</v>
      </c>
      <c r="E271" s="3">
        <f>[1]服务器生态!Y288</f>
        <v>5.4788267617382358</v>
      </c>
      <c r="F271" s="3">
        <f>[1]服务器生态!Z288</f>
        <v>0.97472199681140614</v>
      </c>
      <c r="G271" s="3">
        <f>[1]服务器生态!AA288</f>
        <v>0.28202953308749984</v>
      </c>
      <c r="H271" s="3">
        <f>[1]服务器生态!AC288</f>
        <v>0.47962550249999997</v>
      </c>
      <c r="I271" s="3">
        <f>[1]服务器生态!AD288</f>
        <v>0.47291513735919999</v>
      </c>
      <c r="J271" s="3">
        <f>[1]服务器生态!AE288</f>
        <v>3.8604200140800002E-2</v>
      </c>
      <c r="K271" s="3">
        <f>[1]服务器生态!AF288</f>
        <v>6.8679600000000019E-3</v>
      </c>
      <c r="L271" s="3">
        <f>[1]服务器生态!AG288</f>
        <v>1.9871999999999997E-3</v>
      </c>
      <c r="M271" s="3">
        <f>[3]基础信息!M270</f>
        <v>100</v>
      </c>
      <c r="X271" s="3">
        <v>267</v>
      </c>
      <c r="Y271" s="3">
        <f>求节点(节奏总纲!D$4:D$163,R$5:R$164,$X271)*6</f>
        <v>41800.410172380733</v>
      </c>
      <c r="Z271" s="3">
        <f>求节点(节奏总纲!E$4:E$163,S$5:S$164,$X271)*6</f>
        <v>42957.321167869697</v>
      </c>
      <c r="AA271" s="3">
        <f>求节点(节奏总纲!F$4:F$163,T$5:T$164,$X271)*6</f>
        <v>44481.135753837247</v>
      </c>
      <c r="AB271" s="3">
        <f>求节点(节奏总纲!G$4:G$163,U$5:U$164,$X271)*6</f>
        <v>46731.094640305193</v>
      </c>
      <c r="AC271" s="3">
        <f>求节点(节奏总纲!H$4:H$163,V$5:V$164,$X271)*6</f>
        <v>50615.16474057555</v>
      </c>
      <c r="AG271" s="3">
        <v>267</v>
      </c>
      <c r="AH271" s="3">
        <v>1</v>
      </c>
      <c r="AI271" s="3">
        <f>[4]实力验证!$Z273</f>
        <v>1.7012997198639248</v>
      </c>
      <c r="AJ271" s="3">
        <f>[4]实力验证!$AE273</f>
        <v>2.8858698645052394</v>
      </c>
      <c r="AK271" s="3">
        <f>[4]实力验证!$AJ273</f>
        <v>8.5790722823019472</v>
      </c>
      <c r="AL271" s="3">
        <f>[4]实力验证!$AO273</f>
        <v>20.464727204723477</v>
      </c>
      <c r="AM271" s="3">
        <f t="shared" si="18"/>
        <v>244.59396334123358</v>
      </c>
      <c r="BL271" s="8">
        <v>267</v>
      </c>
      <c r="BM271" s="10">
        <f>'[1]功能-战损相关'!H277</f>
        <v>0</v>
      </c>
      <c r="BN271" s="10">
        <f>'[1]功能-战损相关'!I277</f>
        <v>0</v>
      </c>
      <c r="BO271" s="10">
        <f>'[1]功能-战损相关'!J277</f>
        <v>0</v>
      </c>
      <c r="BP271" s="10">
        <f>'[1]功能-战损相关'!K277</f>
        <v>0</v>
      </c>
      <c r="BQ271" s="10">
        <f>'[1]功能-战损相关'!L277</f>
        <v>0</v>
      </c>
      <c r="BR271" s="10">
        <f>'[1]功能-战损相关'!M277</f>
        <v>0</v>
      </c>
      <c r="BS271" s="10">
        <f>'[1]功能-战损相关'!N277</f>
        <v>0</v>
      </c>
      <c r="BT271" s="10">
        <f>'[1]功能-战损相关'!O277</f>
        <v>0</v>
      </c>
      <c r="BU271" s="10">
        <f>'[1]功能-战损相关'!P277</f>
        <v>0</v>
      </c>
      <c r="BV271" s="10">
        <f>'[1]功能-战损相关'!Q277</f>
        <v>0</v>
      </c>
      <c r="BX271" s="8">
        <v>267</v>
      </c>
      <c r="BY271" s="10">
        <f>求节点($BL$5:$BL$364,BM$5:BM$364,节奏总纲!R270)</f>
        <v>0.17499999999999999</v>
      </c>
      <c r="BZ271" s="10">
        <f>求节点($BL$5:$BL$364,BN$5:BN$364,节奏总纲!S270)</f>
        <v>0.17499999999999999</v>
      </c>
      <c r="CA271" s="10">
        <f>求节点($BL$5:$BL$364,BO$5:BO$364,节奏总纲!T270)</f>
        <v>0.17499999999999999</v>
      </c>
      <c r="CB271" s="10">
        <f>求节点($BL$5:$BL$364,BP$5:BP$364,节奏总纲!U270)</f>
        <v>0.17499999999999999</v>
      </c>
      <c r="CC271" s="10">
        <f>求节点($BL$5:$BL$364,BQ$5:BQ$364,节奏总纲!V270)</f>
        <v>0.17499999999999999</v>
      </c>
      <c r="CD271" s="10">
        <f>求节点($BL$5:$BL$364,BR$5:BR$364,节奏总纲!R270)</f>
        <v>0.125</v>
      </c>
      <c r="CE271" s="10">
        <f>求节点($BL$5:$BL$364,BS$5:BS$364,节奏总纲!S270)</f>
        <v>0.125</v>
      </c>
      <c r="CF271" s="10">
        <f>求节点($BL$5:$BL$364,BT$5:BT$364,节奏总纲!T270)</f>
        <v>0.125</v>
      </c>
      <c r="CG271" s="10">
        <f>求节点($BL$5:$BL$364,BU$5:BU$364,节奏总纲!U270)</f>
        <v>0.125</v>
      </c>
      <c r="CH271" s="10">
        <f>求节点($BL$5:$BL$364,BV$5:BV$364,节奏总纲!V270)</f>
        <v>0.125</v>
      </c>
    </row>
    <row r="272" spans="2:86" x14ac:dyDescent="0.2">
      <c r="B272" s="3">
        <v>268</v>
      </c>
      <c r="C272" s="3">
        <f>[1]服务器生态!W289</f>
        <v>67.598620664358847</v>
      </c>
      <c r="D272" s="3">
        <f>[1]服务器生态!X289</f>
        <v>66.652858970479201</v>
      </c>
      <c r="E272" s="3">
        <f>[1]服务器生态!Y289</f>
        <v>5.4408922539912856</v>
      </c>
      <c r="F272" s="3">
        <f>[1]服务器生态!Z289</f>
        <v>0.96797317982062503</v>
      </c>
      <c r="G272" s="3">
        <f>[1]服务器生态!AA289</f>
        <v>0.28007680634999993</v>
      </c>
      <c r="H272" s="3">
        <f>[1]服务器生态!AC289</f>
        <v>0.47962550249999997</v>
      </c>
      <c r="I272" s="3">
        <f>[1]服务器生态!AD289</f>
        <v>0.47291513735919999</v>
      </c>
      <c r="J272" s="3">
        <f>[1]服务器生态!AE289</f>
        <v>3.8604200140800002E-2</v>
      </c>
      <c r="K272" s="3">
        <f>[1]服务器生态!AF289</f>
        <v>6.8679600000000019E-3</v>
      </c>
      <c r="L272" s="3">
        <f>[1]服务器生态!AG289</f>
        <v>1.9871999999999997E-3</v>
      </c>
      <c r="M272" s="3">
        <f>[3]基础信息!M271</f>
        <v>100</v>
      </c>
      <c r="X272" s="3">
        <v>268</v>
      </c>
      <c r="Y272" s="3">
        <f>求节点(节奏总纲!D$4:D$163,R$5:R$164,$X272)*6</f>
        <v>41822.454405556629</v>
      </c>
      <c r="Z272" s="3">
        <f>求节点(节奏总纲!E$4:E$163,S$5:S$164,$X272)*6</f>
        <v>42979.233337684229</v>
      </c>
      <c r="AA272" s="3">
        <f>求节点(节奏总纲!F$4:F$163,T$5:T$164,$X272)*6</f>
        <v>44503.140295319274</v>
      </c>
      <c r="AB272" s="3">
        <f>求节点(节奏总纲!G$4:G$163,U$5:U$164,$X272)*6</f>
        <v>46753.918640758267</v>
      </c>
      <c r="AC272" s="3">
        <f>求节点(节奏总纲!H$4:H$163,V$5:V$164,$X272)*6</f>
        <v>50637.576198348324</v>
      </c>
      <c r="AG272" s="3">
        <v>268</v>
      </c>
      <c r="AH272" s="3">
        <v>1</v>
      </c>
      <c r="AI272" s="3">
        <f>[4]实力验证!$Z274</f>
        <v>1.7012649126973076</v>
      </c>
      <c r="AJ272" s="3">
        <f>[4]实力验证!$AE274</f>
        <v>2.8876688594594428</v>
      </c>
      <c r="AK272" s="3">
        <f>[4]实力验证!$AJ274</f>
        <v>8.5793922177146538</v>
      </c>
      <c r="AL272" s="3">
        <f>[4]实力验证!$AO274</f>
        <v>20.439299258444972</v>
      </c>
      <c r="AM272" s="3">
        <f t="shared" si="18"/>
        <v>244.59857960279152</v>
      </c>
      <c r="BL272" s="8">
        <v>268</v>
      </c>
      <c r="BM272" s="10">
        <f>'[1]功能-战损相关'!H278</f>
        <v>0</v>
      </c>
      <c r="BN272" s="10">
        <f>'[1]功能-战损相关'!I278</f>
        <v>0</v>
      </c>
      <c r="BO272" s="10">
        <f>'[1]功能-战损相关'!J278</f>
        <v>0</v>
      </c>
      <c r="BP272" s="10">
        <f>'[1]功能-战损相关'!K278</f>
        <v>0</v>
      </c>
      <c r="BQ272" s="10">
        <f>'[1]功能-战损相关'!L278</f>
        <v>0</v>
      </c>
      <c r="BR272" s="10">
        <f>'[1]功能-战损相关'!M278</f>
        <v>0</v>
      </c>
      <c r="BS272" s="10">
        <f>'[1]功能-战损相关'!N278</f>
        <v>0</v>
      </c>
      <c r="BT272" s="10">
        <f>'[1]功能-战损相关'!O278</f>
        <v>0</v>
      </c>
      <c r="BU272" s="10">
        <f>'[1]功能-战损相关'!P278</f>
        <v>0</v>
      </c>
      <c r="BV272" s="10">
        <f>'[1]功能-战损相关'!Q278</f>
        <v>0</v>
      </c>
      <c r="BX272" s="8">
        <v>268</v>
      </c>
      <c r="BY272" s="10">
        <f>求节点($BL$5:$BL$364,BM$5:BM$364,节奏总纲!R271)</f>
        <v>0.17499999999999999</v>
      </c>
      <c r="BZ272" s="10">
        <f>求节点($BL$5:$BL$364,BN$5:BN$364,节奏总纲!S271)</f>
        <v>0.17499999999999999</v>
      </c>
      <c r="CA272" s="10">
        <f>求节点($BL$5:$BL$364,BO$5:BO$364,节奏总纲!T271)</f>
        <v>0.17499999999999999</v>
      </c>
      <c r="CB272" s="10">
        <f>求节点($BL$5:$BL$364,BP$5:BP$364,节奏总纲!U271)</f>
        <v>0.17499999999999999</v>
      </c>
      <c r="CC272" s="10">
        <f>求节点($BL$5:$BL$364,BQ$5:BQ$364,节奏总纲!V271)</f>
        <v>0.17499999999999999</v>
      </c>
      <c r="CD272" s="10">
        <f>求节点($BL$5:$BL$364,BR$5:BR$364,节奏总纲!R271)</f>
        <v>0.125</v>
      </c>
      <c r="CE272" s="10">
        <f>求节点($BL$5:$BL$364,BS$5:BS$364,节奏总纲!S271)</f>
        <v>0.125</v>
      </c>
      <c r="CF272" s="10">
        <f>求节点($BL$5:$BL$364,BT$5:BT$364,节奏总纲!T271)</f>
        <v>0.125</v>
      </c>
      <c r="CG272" s="10">
        <f>求节点($BL$5:$BL$364,BU$5:BU$364,节奏总纲!U271)</f>
        <v>0.125</v>
      </c>
      <c r="CH272" s="10">
        <f>求节点($BL$5:$BL$364,BV$5:BV$364,节奏总纲!V271)</f>
        <v>0.125</v>
      </c>
    </row>
    <row r="273" spans="2:86" x14ac:dyDescent="0.2">
      <c r="B273" s="3">
        <v>269</v>
      </c>
      <c r="C273" s="3">
        <f>[1]服务器生态!W290</f>
        <v>67.127315540204947</v>
      </c>
      <c r="D273" s="3">
        <f>[1]服务器生态!X290</f>
        <v>66.18814780235833</v>
      </c>
      <c r="E273" s="3">
        <f>[1]服务器生态!Y290</f>
        <v>5.4029577462443346</v>
      </c>
      <c r="F273" s="3">
        <f>[1]服务器生态!Z290</f>
        <v>0.9612243628298438</v>
      </c>
      <c r="G273" s="3">
        <f>[1]服务器生态!AA290</f>
        <v>0.27812407961249991</v>
      </c>
      <c r="H273" s="3">
        <f>[1]服务器生态!AC290</f>
        <v>0.47962550249999997</v>
      </c>
      <c r="I273" s="3">
        <f>[1]服务器生态!AD290</f>
        <v>0.47291513735919999</v>
      </c>
      <c r="J273" s="3">
        <f>[1]服务器生态!AE290</f>
        <v>3.8604200140800002E-2</v>
      </c>
      <c r="K273" s="3">
        <f>[1]服务器生态!AF290</f>
        <v>6.8679600000000019E-3</v>
      </c>
      <c r="L273" s="3">
        <f>[1]服务器生态!AG290</f>
        <v>1.9871999999999997E-3</v>
      </c>
      <c r="M273" s="3">
        <f>[3]基础信息!M272</f>
        <v>100</v>
      </c>
      <c r="X273" s="3">
        <v>269</v>
      </c>
      <c r="Y273" s="3">
        <f>求节点(节奏总纲!D$4:D$163,R$5:R$164,$X273)*6</f>
        <v>41844.498638732526</v>
      </c>
      <c r="Z273" s="3">
        <f>求节点(节奏总纲!E$4:E$163,S$5:S$164,$X273)*6</f>
        <v>43001.145507498768</v>
      </c>
      <c r="AA273" s="3">
        <f>求节点(节奏总纲!F$4:F$163,T$5:T$164,$X273)*6</f>
        <v>44525.144836801293</v>
      </c>
      <c r="AB273" s="3">
        <f>求节点(节奏总纲!G$4:G$163,U$5:U$164,$X273)*6</f>
        <v>46776.742641211342</v>
      </c>
      <c r="AC273" s="3">
        <f>求节点(节奏总纲!H$4:H$163,V$5:V$164,$X273)*6</f>
        <v>50659.987656121106</v>
      </c>
      <c r="AG273" s="3">
        <v>269</v>
      </c>
      <c r="AH273" s="3">
        <v>1</v>
      </c>
      <c r="AI273" s="3">
        <f>[4]实力验证!$Z275</f>
        <v>1.7012304700206207</v>
      </c>
      <c r="AJ273" s="3">
        <f>[4]实力验证!$AE275</f>
        <v>2.8894490158924726</v>
      </c>
      <c r="AK273" s="3">
        <f>[4]实力验证!$AJ275</f>
        <v>8.5797088028622408</v>
      </c>
      <c r="AL273" s="3">
        <f>[4]实力验证!$AO275</f>
        <v>20.414137585789554</v>
      </c>
      <c r="AM273" s="3">
        <f t="shared" si="18"/>
        <v>244.60314752427993</v>
      </c>
      <c r="BL273" s="8">
        <v>269</v>
      </c>
      <c r="BM273" s="10">
        <f>'[1]功能-战损相关'!H279</f>
        <v>0</v>
      </c>
      <c r="BN273" s="10">
        <f>'[1]功能-战损相关'!I279</f>
        <v>0</v>
      </c>
      <c r="BO273" s="10">
        <f>'[1]功能-战损相关'!J279</f>
        <v>0</v>
      </c>
      <c r="BP273" s="10">
        <f>'[1]功能-战损相关'!K279</f>
        <v>0</v>
      </c>
      <c r="BQ273" s="10">
        <f>'[1]功能-战损相关'!L279</f>
        <v>0</v>
      </c>
      <c r="BR273" s="10">
        <f>'[1]功能-战损相关'!M279</f>
        <v>0</v>
      </c>
      <c r="BS273" s="10">
        <f>'[1]功能-战损相关'!N279</f>
        <v>0</v>
      </c>
      <c r="BT273" s="10">
        <f>'[1]功能-战损相关'!O279</f>
        <v>0</v>
      </c>
      <c r="BU273" s="10">
        <f>'[1]功能-战损相关'!P279</f>
        <v>0</v>
      </c>
      <c r="BV273" s="10">
        <f>'[1]功能-战损相关'!Q279</f>
        <v>0</v>
      </c>
      <c r="BX273" s="8">
        <v>269</v>
      </c>
      <c r="BY273" s="10">
        <f>求节点($BL$5:$BL$364,BM$5:BM$364,节奏总纲!R272)</f>
        <v>0.17499999999999999</v>
      </c>
      <c r="BZ273" s="10">
        <f>求节点($BL$5:$BL$364,BN$5:BN$364,节奏总纲!S272)</f>
        <v>0.17499999999999999</v>
      </c>
      <c r="CA273" s="10">
        <f>求节点($BL$5:$BL$364,BO$5:BO$364,节奏总纲!T272)</f>
        <v>0.17499999999999999</v>
      </c>
      <c r="CB273" s="10">
        <f>求节点($BL$5:$BL$364,BP$5:BP$364,节奏总纲!U272)</f>
        <v>0.17499999999999999</v>
      </c>
      <c r="CC273" s="10">
        <f>求节点($BL$5:$BL$364,BQ$5:BQ$364,节奏总纲!V272)</f>
        <v>0.17499999999999999</v>
      </c>
      <c r="CD273" s="10">
        <f>求节点($BL$5:$BL$364,BR$5:BR$364,节奏总纲!R272)</f>
        <v>0.125</v>
      </c>
      <c r="CE273" s="10">
        <f>求节点($BL$5:$BL$364,BS$5:BS$364,节奏总纲!S272)</f>
        <v>0.125</v>
      </c>
      <c r="CF273" s="10">
        <f>求节点($BL$5:$BL$364,BT$5:BT$364,节奏总纲!T272)</f>
        <v>0.125</v>
      </c>
      <c r="CG273" s="10">
        <f>求节点($BL$5:$BL$364,BU$5:BU$364,节奏总纲!U272)</f>
        <v>0.125</v>
      </c>
      <c r="CH273" s="10">
        <f>求节点($BL$5:$BL$364,BV$5:BV$364,节奏总纲!V272)</f>
        <v>0.125</v>
      </c>
    </row>
    <row r="274" spans="2:86" x14ac:dyDescent="0.2">
      <c r="B274" s="3">
        <v>270</v>
      </c>
      <c r="C274" s="3">
        <f>[1]服务器生态!W291</f>
        <v>66.656010416051046</v>
      </c>
      <c r="D274" s="3">
        <f>[1]服务器生态!X291</f>
        <v>65.723436634237459</v>
      </c>
      <c r="E274" s="3">
        <f>[1]服务器生态!Y291</f>
        <v>5.3650232384973826</v>
      </c>
      <c r="F274" s="3">
        <f>[1]服务器生态!Z291</f>
        <v>0.95447554583906247</v>
      </c>
      <c r="G274" s="3">
        <f>[1]服务器生态!AA291</f>
        <v>0.27617135287499989</v>
      </c>
      <c r="H274" s="3">
        <f>[1]服务器生态!AC291</f>
        <v>0.47962550249999997</v>
      </c>
      <c r="I274" s="3">
        <f>[1]服务器生态!AD291</f>
        <v>0.47291513735919999</v>
      </c>
      <c r="J274" s="3">
        <f>[1]服务器生态!AE291</f>
        <v>3.8604200140800002E-2</v>
      </c>
      <c r="K274" s="3">
        <f>[1]服务器生态!AF291</f>
        <v>6.8679600000000019E-3</v>
      </c>
      <c r="L274" s="3">
        <f>[1]服务器生态!AG291</f>
        <v>1.9871999999999997E-3</v>
      </c>
      <c r="M274" s="3">
        <f>[3]基础信息!M273</f>
        <v>100</v>
      </c>
      <c r="X274" s="3">
        <v>270</v>
      </c>
      <c r="Y274" s="3">
        <f>求节点(节奏总纲!D$4:D$163,R$5:R$164,$X274)*6</f>
        <v>41866.542871908416</v>
      </c>
      <c r="Z274" s="3">
        <f>求节点(节奏总纲!E$4:E$163,S$5:S$164,$X274)*6</f>
        <v>43023.057677313307</v>
      </c>
      <c r="AA274" s="3">
        <f>求节点(节奏总纲!F$4:F$163,T$5:T$164,$X274)*6</f>
        <v>44547.149378283313</v>
      </c>
      <c r="AB274" s="3">
        <f>求节点(节奏总纲!G$4:G$163,U$5:U$164,$X274)*6</f>
        <v>46799.566641664424</v>
      </c>
      <c r="AC274" s="3">
        <f>求节点(节奏总纲!H$4:H$163,V$5:V$164,$X274)*6</f>
        <v>50682.399113893887</v>
      </c>
      <c r="AG274" s="3">
        <v>270</v>
      </c>
      <c r="AH274" s="3">
        <v>1</v>
      </c>
      <c r="AI274" s="3">
        <f>[4]实力验证!$Z276</f>
        <v>1.7011963861384445</v>
      </c>
      <c r="AJ274" s="3">
        <f>[4]实力验证!$AE276</f>
        <v>2.8912106281698655</v>
      </c>
      <c r="AK274" s="3">
        <f>[4]实力验证!$AJ276</f>
        <v>8.5800220900950244</v>
      </c>
      <c r="AL274" s="3">
        <f>[4]实力验证!$AO276</f>
        <v>20.38923802603902</v>
      </c>
      <c r="AM274" s="3">
        <f t="shared" si="18"/>
        <v>244.60766786104736</v>
      </c>
      <c r="BL274" s="8">
        <v>270</v>
      </c>
      <c r="BM274" s="10">
        <f>'[1]功能-战损相关'!H280</f>
        <v>0</v>
      </c>
      <c r="BN274" s="10">
        <f>'[1]功能-战损相关'!I280</f>
        <v>0</v>
      </c>
      <c r="BO274" s="10">
        <f>'[1]功能-战损相关'!J280</f>
        <v>0</v>
      </c>
      <c r="BP274" s="10">
        <f>'[1]功能-战损相关'!K280</f>
        <v>0</v>
      </c>
      <c r="BQ274" s="10">
        <f>'[1]功能-战损相关'!L280</f>
        <v>0</v>
      </c>
      <c r="BR274" s="10">
        <f>'[1]功能-战损相关'!M280</f>
        <v>0</v>
      </c>
      <c r="BS274" s="10">
        <f>'[1]功能-战损相关'!N280</f>
        <v>0</v>
      </c>
      <c r="BT274" s="10">
        <f>'[1]功能-战损相关'!O280</f>
        <v>0</v>
      </c>
      <c r="BU274" s="10">
        <f>'[1]功能-战损相关'!P280</f>
        <v>0</v>
      </c>
      <c r="BV274" s="10">
        <f>'[1]功能-战损相关'!Q280</f>
        <v>0</v>
      </c>
      <c r="BX274" s="8">
        <v>270</v>
      </c>
      <c r="BY274" s="10">
        <f>求节点($BL$5:$BL$364,BM$5:BM$364,节奏总纲!R273)</f>
        <v>0.17499999999999999</v>
      </c>
      <c r="BZ274" s="10">
        <f>求节点($BL$5:$BL$364,BN$5:BN$364,节奏总纲!S273)</f>
        <v>0.17499999999999999</v>
      </c>
      <c r="CA274" s="10">
        <f>求节点($BL$5:$BL$364,BO$5:BO$364,节奏总纲!T273)</f>
        <v>0.17499999999999999</v>
      </c>
      <c r="CB274" s="10">
        <f>求节点($BL$5:$BL$364,BP$5:BP$364,节奏总纲!U273)</f>
        <v>0.17499999999999999</v>
      </c>
      <c r="CC274" s="10">
        <f>求节点($BL$5:$BL$364,BQ$5:BQ$364,节奏总纲!V273)</f>
        <v>0.17499999999999999</v>
      </c>
      <c r="CD274" s="10">
        <f>求节点($BL$5:$BL$364,BR$5:BR$364,节奏总纲!R273)</f>
        <v>0.125</v>
      </c>
      <c r="CE274" s="10">
        <f>求节点($BL$5:$BL$364,BS$5:BS$364,节奏总纲!S273)</f>
        <v>0.125</v>
      </c>
      <c r="CF274" s="10">
        <f>求节点($BL$5:$BL$364,BT$5:BT$364,节奏总纲!T273)</f>
        <v>0.125</v>
      </c>
      <c r="CG274" s="10">
        <f>求节点($BL$5:$BL$364,BU$5:BU$364,节奏总纲!U273)</f>
        <v>0.125</v>
      </c>
      <c r="CH274" s="10">
        <f>求节点($BL$5:$BL$364,BV$5:BV$364,节奏总纲!V273)</f>
        <v>0.125</v>
      </c>
    </row>
    <row r="275" spans="2:86" x14ac:dyDescent="0.2">
      <c r="B275" s="3">
        <v>271</v>
      </c>
      <c r="C275" s="3">
        <f>[1]服务器生态!W292</f>
        <v>66.267183688624087</v>
      </c>
      <c r="D275" s="3">
        <f>[1]服务器生态!X292</f>
        <v>65.340049920537737</v>
      </c>
      <c r="E275" s="3">
        <f>[1]服务器生态!Y292</f>
        <v>5.3337272696061477</v>
      </c>
      <c r="F275" s="3">
        <f>[1]服务器生态!Z292</f>
        <v>0.94890777182166797</v>
      </c>
      <c r="G275" s="3">
        <f>[1]服务器生态!AA292</f>
        <v>0.27456035331656237</v>
      </c>
      <c r="H275" s="3">
        <f>[1]服务器生态!AC292</f>
        <v>0.47962550249999997</v>
      </c>
      <c r="I275" s="3">
        <f>[1]服务器生态!AD292</f>
        <v>0.47291513735919999</v>
      </c>
      <c r="J275" s="3">
        <f>[1]服务器生态!AE292</f>
        <v>3.8604200140800002E-2</v>
      </c>
      <c r="K275" s="3">
        <f>[1]服务器生态!AF292</f>
        <v>6.8679600000000019E-3</v>
      </c>
      <c r="L275" s="3">
        <f>[1]服务器生态!AG292</f>
        <v>1.9871999999999997E-3</v>
      </c>
      <c r="M275" s="3">
        <f>[3]基础信息!M274</f>
        <v>100</v>
      </c>
      <c r="X275" s="3">
        <v>271</v>
      </c>
      <c r="Y275" s="3">
        <f>求节点(节奏总纲!D$4:D$163,R$5:R$164,$X275)*6</f>
        <v>41888.587105084312</v>
      </c>
      <c r="Z275" s="3">
        <f>求节点(节奏总纲!E$4:E$163,S$5:S$164,$X275)*6</f>
        <v>43044.969847127839</v>
      </c>
      <c r="AA275" s="3">
        <f>求节点(节奏总纲!F$4:F$163,T$5:T$164,$X275)*6</f>
        <v>44569.153919765333</v>
      </c>
      <c r="AB275" s="3">
        <f>求节点(节奏总纲!G$4:G$163,U$5:U$164,$X275)*6</f>
        <v>46822.390642117498</v>
      </c>
      <c r="AC275" s="3">
        <f>求节点(节奏总纲!H$4:H$163,V$5:V$164,$X275)*6</f>
        <v>50704.810571666647</v>
      </c>
      <c r="AG275" s="3">
        <v>271</v>
      </c>
      <c r="AH275" s="3">
        <v>1</v>
      </c>
      <c r="AI275" s="3">
        <f>[4]实力验证!$Z277</f>
        <v>1.7011626554734054</v>
      </c>
      <c r="AJ275" s="3">
        <f>[4]实力验证!$AE277</f>
        <v>2.8929539845560353</v>
      </c>
      <c r="AK275" s="3">
        <f>[4]实力验证!$AJ277</f>
        <v>8.5803321306782934</v>
      </c>
      <c r="AL275" s="3">
        <f>[4]实力验证!$AO277</f>
        <v>20.364596504711653</v>
      </c>
      <c r="AM275" s="3">
        <f t="shared" si="18"/>
        <v>244.61214135278689</v>
      </c>
      <c r="BL275" s="8">
        <v>271</v>
      </c>
      <c r="BM275" s="10">
        <f>'[1]功能-战损相关'!H281</f>
        <v>0</v>
      </c>
      <c r="BN275" s="10">
        <f>'[1]功能-战损相关'!I281</f>
        <v>0</v>
      </c>
      <c r="BO275" s="10">
        <f>'[1]功能-战损相关'!J281</f>
        <v>0</v>
      </c>
      <c r="BP275" s="10">
        <f>'[1]功能-战损相关'!K281</f>
        <v>0</v>
      </c>
      <c r="BQ275" s="10">
        <f>'[1]功能-战损相关'!L281</f>
        <v>0</v>
      </c>
      <c r="BR275" s="10">
        <f>'[1]功能-战损相关'!M281</f>
        <v>0</v>
      </c>
      <c r="BS275" s="10">
        <f>'[1]功能-战损相关'!N281</f>
        <v>0</v>
      </c>
      <c r="BT275" s="10">
        <f>'[1]功能-战损相关'!O281</f>
        <v>0</v>
      </c>
      <c r="BU275" s="10">
        <f>'[1]功能-战损相关'!P281</f>
        <v>0</v>
      </c>
      <c r="BV275" s="10">
        <f>'[1]功能-战损相关'!Q281</f>
        <v>0</v>
      </c>
      <c r="BX275" s="8">
        <v>271</v>
      </c>
      <c r="BY275" s="10">
        <f>求节点($BL$5:$BL$364,BM$5:BM$364,节奏总纲!R274)</f>
        <v>0.17499999999999999</v>
      </c>
      <c r="BZ275" s="10">
        <f>求节点($BL$5:$BL$364,BN$5:BN$364,节奏总纲!S274)</f>
        <v>0.17499999999999999</v>
      </c>
      <c r="CA275" s="10">
        <f>求节点($BL$5:$BL$364,BO$5:BO$364,节奏总纲!T274)</f>
        <v>0.17499999999999999</v>
      </c>
      <c r="CB275" s="10">
        <f>求节点($BL$5:$BL$364,BP$5:BP$364,节奏总纲!U274)</f>
        <v>0.17499999999999999</v>
      </c>
      <c r="CC275" s="10">
        <f>求节点($BL$5:$BL$364,BQ$5:BQ$364,节奏总纲!V274)</f>
        <v>0.17499999999999999</v>
      </c>
      <c r="CD275" s="10">
        <f>求节点($BL$5:$BL$364,BR$5:BR$364,节奏总纲!R274)</f>
        <v>0.125</v>
      </c>
      <c r="CE275" s="10">
        <f>求节点($BL$5:$BL$364,BS$5:BS$364,节奏总纲!S274)</f>
        <v>0.125</v>
      </c>
      <c r="CF275" s="10">
        <f>求节点($BL$5:$BL$364,BT$5:BT$364,节奏总纲!T274)</f>
        <v>0.125</v>
      </c>
      <c r="CG275" s="10">
        <f>求节点($BL$5:$BL$364,BU$5:BU$364,节奏总纲!U274)</f>
        <v>0.125</v>
      </c>
      <c r="CH275" s="10">
        <f>求节点($BL$5:$BL$364,BV$5:BV$364,节奏总纲!V274)</f>
        <v>0.125</v>
      </c>
    </row>
    <row r="276" spans="2:86" x14ac:dyDescent="0.2">
      <c r="B276" s="3">
        <v>272</v>
      </c>
      <c r="C276" s="3">
        <f>[1]服务器生态!W293</f>
        <v>65.878356961197113</v>
      </c>
      <c r="D276" s="3">
        <f>[1]服务器生态!X293</f>
        <v>64.956663206838016</v>
      </c>
      <c r="E276" s="3">
        <f>[1]服务器生态!Y293</f>
        <v>5.3024313007149129</v>
      </c>
      <c r="F276" s="3">
        <f>[1]服务器生态!Z293</f>
        <v>0.94333999780427336</v>
      </c>
      <c r="G276" s="3">
        <f>[1]服务器生态!AA293</f>
        <v>0.27294935375812485</v>
      </c>
      <c r="H276" s="3">
        <f>[1]服务器生态!AC293</f>
        <v>0.47962550249999997</v>
      </c>
      <c r="I276" s="3">
        <f>[1]服务器生态!AD293</f>
        <v>0.47291513735919999</v>
      </c>
      <c r="J276" s="3">
        <f>[1]服务器生态!AE293</f>
        <v>3.8604200140800002E-2</v>
      </c>
      <c r="K276" s="3">
        <f>[1]服务器生态!AF293</f>
        <v>6.8679600000000019E-3</v>
      </c>
      <c r="L276" s="3">
        <f>[1]服务器生态!AG293</f>
        <v>1.9871999999999997E-3</v>
      </c>
      <c r="M276" s="3">
        <f>[3]基础信息!M275</f>
        <v>100</v>
      </c>
      <c r="X276" s="3">
        <v>272</v>
      </c>
      <c r="Y276" s="3">
        <f>求节点(节奏总纲!D$4:D$163,R$5:R$164,$X276)*6</f>
        <v>41910.631338260209</v>
      </c>
      <c r="Z276" s="3">
        <f>求节点(节奏总纲!E$4:E$163,S$5:S$164,$X276)*6</f>
        <v>43066.247317479661</v>
      </c>
      <c r="AA276" s="3">
        <f>求节点(节奏总纲!F$4:F$163,T$5:T$164,$X276)*6</f>
        <v>44591.15846124736</v>
      </c>
      <c r="AB276" s="3">
        <f>求节点(节奏总纲!G$4:G$163,U$5:U$164,$X276)*6</f>
        <v>46845.214642570572</v>
      </c>
      <c r="AC276" s="3">
        <f>求节点(节奏总纲!H$4:H$163,V$5:V$164,$X276)*6</f>
        <v>50727.222029439428</v>
      </c>
      <c r="AG276" s="3">
        <v>272</v>
      </c>
      <c r="AH276" s="3">
        <v>1</v>
      </c>
      <c r="AI276" s="3">
        <f>[4]实力验证!$Z278</f>
        <v>1.7012238361402567</v>
      </c>
      <c r="AJ276" s="3">
        <f>[4]实力验证!$AE278</f>
        <v>2.8946793673715288</v>
      </c>
      <c r="AK276" s="3">
        <f>[4]实力验证!$AJ278</f>
        <v>8.5806389748202765</v>
      </c>
      <c r="AL276" s="3">
        <f>[4]实力验证!$AO278</f>
        <v>20.34020903133953</v>
      </c>
      <c r="AM276" s="3">
        <f t="shared" si="18"/>
        <v>244.62327680599918</v>
      </c>
      <c r="BL276" s="8">
        <v>272</v>
      </c>
      <c r="BM276" s="10">
        <f>'[1]功能-战损相关'!H282</f>
        <v>0</v>
      </c>
      <c r="BN276" s="10">
        <f>'[1]功能-战损相关'!I282</f>
        <v>0</v>
      </c>
      <c r="BO276" s="10">
        <f>'[1]功能-战损相关'!J282</f>
        <v>0</v>
      </c>
      <c r="BP276" s="10">
        <f>'[1]功能-战损相关'!K282</f>
        <v>0</v>
      </c>
      <c r="BQ276" s="10">
        <f>'[1]功能-战损相关'!L282</f>
        <v>0</v>
      </c>
      <c r="BR276" s="10">
        <f>'[1]功能-战损相关'!M282</f>
        <v>0</v>
      </c>
      <c r="BS276" s="10">
        <f>'[1]功能-战损相关'!N282</f>
        <v>0</v>
      </c>
      <c r="BT276" s="10">
        <f>'[1]功能-战损相关'!O282</f>
        <v>0</v>
      </c>
      <c r="BU276" s="10">
        <f>'[1]功能-战损相关'!P282</f>
        <v>0</v>
      </c>
      <c r="BV276" s="10">
        <f>'[1]功能-战损相关'!Q282</f>
        <v>0</v>
      </c>
      <c r="BX276" s="8">
        <v>272</v>
      </c>
      <c r="BY276" s="10">
        <f>求节点($BL$5:$BL$364,BM$5:BM$364,节奏总纲!R275)</f>
        <v>0.17499999999999999</v>
      </c>
      <c r="BZ276" s="10">
        <f>求节点($BL$5:$BL$364,BN$5:BN$364,节奏总纲!S275)</f>
        <v>0.17499999999999999</v>
      </c>
      <c r="CA276" s="10">
        <f>求节点($BL$5:$BL$364,BO$5:BO$364,节奏总纲!T275)</f>
        <v>0.17499999999999999</v>
      </c>
      <c r="CB276" s="10">
        <f>求节点($BL$5:$BL$364,BP$5:BP$364,节奏总纲!U275)</f>
        <v>0.17499999999999999</v>
      </c>
      <c r="CC276" s="10">
        <f>求节点($BL$5:$BL$364,BQ$5:BQ$364,节奏总纲!V275)</f>
        <v>0.17499999999999999</v>
      </c>
      <c r="CD276" s="10">
        <f>求节点($BL$5:$BL$364,BR$5:BR$364,节奏总纲!R275)</f>
        <v>0.125</v>
      </c>
      <c r="CE276" s="10">
        <f>求节点($BL$5:$BL$364,BS$5:BS$364,节奏总纲!S275)</f>
        <v>0.125</v>
      </c>
      <c r="CF276" s="10">
        <f>求节点($BL$5:$BL$364,BT$5:BT$364,节奏总纲!T275)</f>
        <v>0.125</v>
      </c>
      <c r="CG276" s="10">
        <f>求节点($BL$5:$BL$364,BU$5:BU$364,节奏总纲!U275)</f>
        <v>0.125</v>
      </c>
      <c r="CH276" s="10">
        <f>求节点($BL$5:$BL$364,BV$5:BV$364,节奏总纲!V275)</f>
        <v>0.125</v>
      </c>
    </row>
    <row r="277" spans="2:86" x14ac:dyDescent="0.2">
      <c r="B277" s="3">
        <v>273</v>
      </c>
      <c r="C277" s="3">
        <f>[1]服务器生态!W294</f>
        <v>65.489530233770154</v>
      </c>
      <c r="D277" s="3">
        <f>[1]服务器生态!X294</f>
        <v>64.573276493138295</v>
      </c>
      <c r="E277" s="3">
        <f>[1]服务器生态!Y294</f>
        <v>5.271135331823678</v>
      </c>
      <c r="F277" s="3">
        <f>[1]服务器生态!Z294</f>
        <v>0.93777222378687886</v>
      </c>
      <c r="G277" s="3">
        <f>[1]服务器生态!AA294</f>
        <v>0.27133835419968738</v>
      </c>
      <c r="H277" s="3">
        <f>[1]服务器生态!AC294</f>
        <v>0.47962550249999997</v>
      </c>
      <c r="I277" s="3">
        <f>[1]服务器生态!AD294</f>
        <v>0.47291513735919999</v>
      </c>
      <c r="J277" s="3">
        <f>[1]服务器生态!AE294</f>
        <v>3.8604200140800002E-2</v>
      </c>
      <c r="K277" s="3">
        <f>[1]服务器生态!AF294</f>
        <v>6.8679600000000019E-3</v>
      </c>
      <c r="L277" s="3">
        <f>[1]服务器生态!AG294</f>
        <v>1.9871999999999997E-3</v>
      </c>
      <c r="M277" s="3">
        <f>[3]基础信息!M276</f>
        <v>100</v>
      </c>
      <c r="X277" s="3">
        <v>273</v>
      </c>
      <c r="Y277" s="3">
        <f>求节点(节奏总纲!D$4:D$163,R$5:R$164,$X277)*6</f>
        <v>41932.675571436106</v>
      </c>
      <c r="Z277" s="3">
        <f>求节点(节奏总纲!E$4:E$163,S$5:S$164,$X277)*6</f>
        <v>43086.780611678179</v>
      </c>
      <c r="AA277" s="3">
        <f>求节点(节奏总纲!F$4:F$163,T$5:T$164,$X277)*6</f>
        <v>44611.859414290593</v>
      </c>
      <c r="AB277" s="3">
        <f>求节点(节奏总纲!G$4:G$163,U$5:U$164,$X277)*6</f>
        <v>46867.026004889834</v>
      </c>
      <c r="AC277" s="3">
        <f>求节点(节奏总纲!H$4:H$163,V$5:V$164,$X277)*6</f>
        <v>50749.63348721221</v>
      </c>
      <c r="AG277" s="3">
        <v>273</v>
      </c>
      <c r="AH277" s="3">
        <v>1</v>
      </c>
      <c r="AI277" s="3">
        <f>[4]实力验证!$Z279</f>
        <v>1.7013946951297672</v>
      </c>
      <c r="AJ277" s="3">
        <f>[4]实力验证!$AE279</f>
        <v>2.8978903770845008</v>
      </c>
      <c r="AK277" s="3">
        <f>[4]实力验证!$AJ279</f>
        <v>8.5820493613861171</v>
      </c>
      <c r="AL277" s="3">
        <f>[4]实力验证!$AO279</f>
        <v>20.3160716973142</v>
      </c>
      <c r="AM277" s="3">
        <f t="shared" si="18"/>
        <v>244.67203876827111</v>
      </c>
      <c r="BL277" s="8">
        <v>273</v>
      </c>
      <c r="BM277" s="10">
        <f>'[1]功能-战损相关'!H283</f>
        <v>0</v>
      </c>
      <c r="BN277" s="10">
        <f>'[1]功能-战损相关'!I283</f>
        <v>0</v>
      </c>
      <c r="BO277" s="10">
        <f>'[1]功能-战损相关'!J283</f>
        <v>0</v>
      </c>
      <c r="BP277" s="10">
        <f>'[1]功能-战损相关'!K283</f>
        <v>0</v>
      </c>
      <c r="BQ277" s="10">
        <f>'[1]功能-战损相关'!L283</f>
        <v>0</v>
      </c>
      <c r="BR277" s="10">
        <f>'[1]功能-战损相关'!M283</f>
        <v>0</v>
      </c>
      <c r="BS277" s="10">
        <f>'[1]功能-战损相关'!N283</f>
        <v>0</v>
      </c>
      <c r="BT277" s="10">
        <f>'[1]功能-战损相关'!O283</f>
        <v>0</v>
      </c>
      <c r="BU277" s="10">
        <f>'[1]功能-战损相关'!P283</f>
        <v>0</v>
      </c>
      <c r="BV277" s="10">
        <f>'[1]功能-战损相关'!Q283</f>
        <v>0</v>
      </c>
      <c r="BX277" s="8">
        <v>273</v>
      </c>
      <c r="BY277" s="10">
        <f>求节点($BL$5:$BL$364,BM$5:BM$364,节奏总纲!R276)</f>
        <v>0.17499999999999999</v>
      </c>
      <c r="BZ277" s="10">
        <f>求节点($BL$5:$BL$364,BN$5:BN$364,节奏总纲!S276)</f>
        <v>0.17499999999999999</v>
      </c>
      <c r="CA277" s="10">
        <f>求节点($BL$5:$BL$364,BO$5:BO$364,节奏总纲!T276)</f>
        <v>0.17499999999999999</v>
      </c>
      <c r="CB277" s="10">
        <f>求节点($BL$5:$BL$364,BP$5:BP$364,节奏总纲!U276)</f>
        <v>0.17499999999999999</v>
      </c>
      <c r="CC277" s="10">
        <f>求节点($BL$5:$BL$364,BQ$5:BQ$364,节奏总纲!V276)</f>
        <v>0.17499999999999999</v>
      </c>
      <c r="CD277" s="10">
        <f>求节点($BL$5:$BL$364,BR$5:BR$364,节奏总纲!R276)</f>
        <v>0.125</v>
      </c>
      <c r="CE277" s="10">
        <f>求节点($BL$5:$BL$364,BS$5:BS$364,节奏总纲!S276)</f>
        <v>0.125</v>
      </c>
      <c r="CF277" s="10">
        <f>求节点($BL$5:$BL$364,BT$5:BT$364,节奏总纲!T276)</f>
        <v>0.125</v>
      </c>
      <c r="CG277" s="10">
        <f>求节点($BL$5:$BL$364,BU$5:BU$364,节奏总纲!U276)</f>
        <v>0.125</v>
      </c>
      <c r="CH277" s="10">
        <f>求节点($BL$5:$BL$364,BV$5:BV$364,节奏总纲!V276)</f>
        <v>0.125</v>
      </c>
    </row>
    <row r="278" spans="2:86" x14ac:dyDescent="0.2">
      <c r="B278" s="3">
        <v>274</v>
      </c>
      <c r="C278" s="3">
        <f>[1]服务器生态!W295</f>
        <v>65.10070350634318</v>
      </c>
      <c r="D278" s="3">
        <f>[1]服务器生态!X295</f>
        <v>64.189889779438573</v>
      </c>
      <c r="E278" s="3">
        <f>[1]服务器生态!Y295</f>
        <v>5.2398393629324431</v>
      </c>
      <c r="F278" s="3">
        <f>[1]服务器生态!Z295</f>
        <v>0.93220444976948424</v>
      </c>
      <c r="G278" s="3">
        <f>[1]服务器生态!AA295</f>
        <v>0.26972735464124986</v>
      </c>
      <c r="H278" s="3">
        <f>[1]服务器生态!AC295</f>
        <v>0.47962550249999997</v>
      </c>
      <c r="I278" s="3">
        <f>[1]服务器生态!AD295</f>
        <v>0.47291513735919999</v>
      </c>
      <c r="J278" s="3">
        <f>[1]服务器生态!AE295</f>
        <v>3.8604200140800002E-2</v>
      </c>
      <c r="K278" s="3">
        <f>[1]服务器生态!AF295</f>
        <v>6.8679600000000019E-3</v>
      </c>
      <c r="L278" s="3">
        <f>[1]服务器生态!AG295</f>
        <v>1.9871999999999997E-3</v>
      </c>
      <c r="M278" s="3">
        <f>[3]基础信息!M277</f>
        <v>100</v>
      </c>
      <c r="X278" s="3">
        <v>274</v>
      </c>
      <c r="Y278" s="3">
        <f>求节点(节奏总纲!D$4:D$163,R$5:R$164,$X278)*6</f>
        <v>41953.635004801239</v>
      </c>
      <c r="Z278" s="3">
        <f>求节点(节奏总纲!E$4:E$163,S$5:S$164,$X278)*6</f>
        <v>43107.313905876705</v>
      </c>
      <c r="AA278" s="3">
        <f>求节点(节奏总纲!F$4:F$163,T$5:T$164,$X278)*6</f>
        <v>44632.165937311496</v>
      </c>
      <c r="AB278" s="3">
        <f>求节点(节奏总纲!G$4:G$163,U$5:U$164,$X278)*6</f>
        <v>46887.225325883861</v>
      </c>
      <c r="AC278" s="3">
        <f>求节点(节奏总纲!H$4:H$163,V$5:V$164,$X278)*6</f>
        <v>50772.044944984984</v>
      </c>
      <c r="AG278" s="3">
        <v>274</v>
      </c>
      <c r="AH278" s="3">
        <v>1</v>
      </c>
      <c r="AI278" s="3">
        <f>[4]实力验证!$Z280</f>
        <v>1.7007740349492146</v>
      </c>
      <c r="AJ278" s="3">
        <f>[4]实力验证!$AE280</f>
        <v>2.9001744313929732</v>
      </c>
      <c r="AK278" s="3">
        <f>[4]实力验证!$AJ280</f>
        <v>8.5812133372763419</v>
      </c>
      <c r="AL278" s="3">
        <f>[4]实力验证!$AO280</f>
        <v>20.282762120281191</v>
      </c>
      <c r="AM278" s="3">
        <f t="shared" si="18"/>
        <v>244.63172188362321</v>
      </c>
      <c r="BL278" s="8">
        <v>274</v>
      </c>
      <c r="BM278" s="10">
        <f>'[1]功能-战损相关'!H284</f>
        <v>0</v>
      </c>
      <c r="BN278" s="10">
        <f>'[1]功能-战损相关'!I284</f>
        <v>0</v>
      </c>
      <c r="BO278" s="10">
        <f>'[1]功能-战损相关'!J284</f>
        <v>0</v>
      </c>
      <c r="BP278" s="10">
        <f>'[1]功能-战损相关'!K284</f>
        <v>0</v>
      </c>
      <c r="BQ278" s="10">
        <f>'[1]功能-战损相关'!L284</f>
        <v>0</v>
      </c>
      <c r="BR278" s="10">
        <f>'[1]功能-战损相关'!M284</f>
        <v>0</v>
      </c>
      <c r="BS278" s="10">
        <f>'[1]功能-战损相关'!N284</f>
        <v>0</v>
      </c>
      <c r="BT278" s="10">
        <f>'[1]功能-战损相关'!O284</f>
        <v>0</v>
      </c>
      <c r="BU278" s="10">
        <f>'[1]功能-战损相关'!P284</f>
        <v>0</v>
      </c>
      <c r="BV278" s="10">
        <f>'[1]功能-战损相关'!Q284</f>
        <v>0</v>
      </c>
      <c r="BX278" s="8">
        <v>274</v>
      </c>
      <c r="BY278" s="10">
        <f>求节点($BL$5:$BL$364,BM$5:BM$364,节奏总纲!R277)</f>
        <v>0.17499999999999999</v>
      </c>
      <c r="BZ278" s="10">
        <f>求节点($BL$5:$BL$364,BN$5:BN$364,节奏总纲!S277)</f>
        <v>0.17499999999999999</v>
      </c>
      <c r="CA278" s="10">
        <f>求节点($BL$5:$BL$364,BO$5:BO$364,节奏总纲!T277)</f>
        <v>0.17499999999999999</v>
      </c>
      <c r="CB278" s="10">
        <f>求节点($BL$5:$BL$364,BP$5:BP$364,节奏总纲!U277)</f>
        <v>0.17499999999999999</v>
      </c>
      <c r="CC278" s="10">
        <f>求节点($BL$5:$BL$364,BQ$5:BQ$364,节奏总纲!V277)</f>
        <v>0.17499999999999999</v>
      </c>
      <c r="CD278" s="10">
        <f>求节点($BL$5:$BL$364,BR$5:BR$364,节奏总纲!R277)</f>
        <v>0.125</v>
      </c>
      <c r="CE278" s="10">
        <f>求节点($BL$5:$BL$364,BS$5:BS$364,节奏总纲!S277)</f>
        <v>0.125</v>
      </c>
      <c r="CF278" s="10">
        <f>求节点($BL$5:$BL$364,BT$5:BT$364,节奏总纲!T277)</f>
        <v>0.125</v>
      </c>
      <c r="CG278" s="10">
        <f>求节点($BL$5:$BL$364,BU$5:BU$364,节奏总纲!U277)</f>
        <v>0.125</v>
      </c>
      <c r="CH278" s="10">
        <f>求节点($BL$5:$BL$364,BV$5:BV$364,节奏总纲!V277)</f>
        <v>0.125</v>
      </c>
    </row>
    <row r="279" spans="2:86" x14ac:dyDescent="0.2">
      <c r="B279" s="3">
        <v>275</v>
      </c>
      <c r="C279" s="3">
        <f>[1]服务器生态!W296</f>
        <v>64.711876778916235</v>
      </c>
      <c r="D279" s="3">
        <f>[1]服务器生态!X296</f>
        <v>63.806503065738866</v>
      </c>
      <c r="E279" s="3">
        <f>[1]服务器生态!Y296</f>
        <v>5.2085433940412091</v>
      </c>
      <c r="F279" s="3">
        <f>[1]服务器生态!Z296</f>
        <v>0.92663667575208986</v>
      </c>
      <c r="G279" s="3">
        <f>[1]服务器生态!AA296</f>
        <v>0.2681163550828124</v>
      </c>
      <c r="H279" s="3">
        <f>[1]服务器生态!AC296</f>
        <v>0.47962550249999997</v>
      </c>
      <c r="I279" s="3">
        <f>[1]服务器生态!AD296</f>
        <v>0.47291513735919999</v>
      </c>
      <c r="J279" s="3">
        <f>[1]服务器生态!AE296</f>
        <v>3.8604200140800002E-2</v>
      </c>
      <c r="K279" s="3">
        <f>[1]服务器生态!AF296</f>
        <v>6.8679600000000019E-3</v>
      </c>
      <c r="L279" s="3">
        <f>[1]服务器生态!AG296</f>
        <v>1.9871999999999997E-3</v>
      </c>
      <c r="M279" s="3">
        <f>[3]基础信息!M278</f>
        <v>100</v>
      </c>
      <c r="X279" s="3">
        <v>275</v>
      </c>
      <c r="Y279" s="3">
        <f>求节点(节奏总纲!D$4:D$163,R$5:R$164,$X279)*6</f>
        <v>41973.946313188659</v>
      </c>
      <c r="Z279" s="3">
        <f>求节点(节奏总纲!E$4:E$163,S$5:S$164,$X279)*6</f>
        <v>43127.847200075237</v>
      </c>
      <c r="AA279" s="3">
        <f>求节点(节奏总纲!F$4:F$163,T$5:T$164,$X279)*6</f>
        <v>44652.472460332399</v>
      </c>
      <c r="AB279" s="3">
        <f>求节点(节奏总纲!G$4:G$163,U$5:U$164,$X279)*6</f>
        <v>46907.424646877873</v>
      </c>
      <c r="AC279" s="3">
        <f>求节点(节奏总纲!H$4:H$163,V$5:V$164,$X279)*6</f>
        <v>50794.111793776829</v>
      </c>
      <c r="AG279" s="3">
        <v>275</v>
      </c>
      <c r="AH279" s="3">
        <v>1</v>
      </c>
      <c r="AI279" s="3">
        <f>[4]实力验证!$Z281</f>
        <v>1.699691510878939</v>
      </c>
      <c r="AJ279" s="3">
        <f>[4]实力验证!$AE281</f>
        <v>2.9016330112796145</v>
      </c>
      <c r="AK279" s="3">
        <f>[4]实力验证!$AJ281</f>
        <v>8.5780209612373088</v>
      </c>
      <c r="AL279" s="3">
        <f>[4]实力验证!$AO281</f>
        <v>20.238202611862931</v>
      </c>
      <c r="AM279" s="3">
        <f t="shared" si="18"/>
        <v>244.52503198711935</v>
      </c>
      <c r="BL279" s="8">
        <v>275</v>
      </c>
      <c r="BM279" s="10">
        <f>'[1]功能-战损相关'!H285</f>
        <v>0</v>
      </c>
      <c r="BN279" s="10">
        <f>'[1]功能-战损相关'!I285</f>
        <v>0</v>
      </c>
      <c r="BO279" s="10">
        <f>'[1]功能-战损相关'!J285</f>
        <v>0</v>
      </c>
      <c r="BP279" s="10">
        <f>'[1]功能-战损相关'!K285</f>
        <v>0</v>
      </c>
      <c r="BQ279" s="10">
        <f>'[1]功能-战损相关'!L285</f>
        <v>0</v>
      </c>
      <c r="BR279" s="10">
        <f>'[1]功能-战损相关'!M285</f>
        <v>0</v>
      </c>
      <c r="BS279" s="10">
        <f>'[1]功能-战损相关'!N285</f>
        <v>0</v>
      </c>
      <c r="BT279" s="10">
        <f>'[1]功能-战损相关'!O285</f>
        <v>0</v>
      </c>
      <c r="BU279" s="10">
        <f>'[1]功能-战损相关'!P285</f>
        <v>0</v>
      </c>
      <c r="BV279" s="10">
        <f>'[1]功能-战损相关'!Q285</f>
        <v>0</v>
      </c>
      <c r="BX279" s="8">
        <v>275</v>
      </c>
      <c r="BY279" s="10">
        <f>求节点($BL$5:$BL$364,BM$5:BM$364,节奏总纲!R278)</f>
        <v>0.17499999999999999</v>
      </c>
      <c r="BZ279" s="10">
        <f>求节点($BL$5:$BL$364,BN$5:BN$364,节奏总纲!S278)</f>
        <v>0.17499999999999999</v>
      </c>
      <c r="CA279" s="10">
        <f>求节点($BL$5:$BL$364,BO$5:BO$364,节奏总纲!T278)</f>
        <v>0.17499999999999999</v>
      </c>
      <c r="CB279" s="10">
        <f>求节点($BL$5:$BL$364,BP$5:BP$364,节奏总纲!U278)</f>
        <v>0.17499999999999999</v>
      </c>
      <c r="CC279" s="10">
        <f>求节点($BL$5:$BL$364,BQ$5:BQ$364,节奏总纲!V278)</f>
        <v>0.17499999999999999</v>
      </c>
      <c r="CD279" s="10">
        <f>求节点($BL$5:$BL$364,BR$5:BR$364,节奏总纲!R278)</f>
        <v>0.125</v>
      </c>
      <c r="CE279" s="10">
        <f>求节点($BL$5:$BL$364,BS$5:BS$364,节奏总纲!S278)</f>
        <v>0.125</v>
      </c>
      <c r="CF279" s="10">
        <f>求节点($BL$5:$BL$364,BT$5:BT$364,节奏总纲!T278)</f>
        <v>0.125</v>
      </c>
      <c r="CG279" s="10">
        <f>求节点($BL$5:$BL$364,BU$5:BU$364,节奏总纲!U278)</f>
        <v>0.125</v>
      </c>
      <c r="CH279" s="10">
        <f>求节点($BL$5:$BL$364,BV$5:BV$364,节奏总纲!V278)</f>
        <v>0.125</v>
      </c>
    </row>
    <row r="280" spans="2:86" x14ac:dyDescent="0.2">
      <c r="B280" s="3">
        <v>276</v>
      </c>
      <c r="C280" s="3">
        <f>[1]服务器生态!W297</f>
        <v>64.323050051489261</v>
      </c>
      <c r="D280" s="3">
        <f>[1]服务器生态!X297</f>
        <v>63.423116352039152</v>
      </c>
      <c r="E280" s="3">
        <f>[1]服务器生态!Y297</f>
        <v>5.1772474251499743</v>
      </c>
      <c r="F280" s="3">
        <f>[1]服务器生态!Z297</f>
        <v>0.92106890173469536</v>
      </c>
      <c r="G280" s="3">
        <f>[1]服务器生态!AA297</f>
        <v>0.26650535552437488</v>
      </c>
      <c r="H280" s="3">
        <f>[1]服务器生态!AC297</f>
        <v>0.47962550249999997</v>
      </c>
      <c r="I280" s="3">
        <f>[1]服务器生态!AD297</f>
        <v>0.47291513735919999</v>
      </c>
      <c r="J280" s="3">
        <f>[1]服务器生态!AE297</f>
        <v>3.8604200140800002E-2</v>
      </c>
      <c r="K280" s="3">
        <f>[1]服务器生态!AF297</f>
        <v>6.8679600000000019E-3</v>
      </c>
      <c r="L280" s="3">
        <f>[1]服务器生态!AG297</f>
        <v>1.9871999999999997E-3</v>
      </c>
      <c r="M280" s="3">
        <f>[3]基础信息!M279</f>
        <v>100</v>
      </c>
      <c r="X280" s="3">
        <v>276</v>
      </c>
      <c r="Y280" s="3">
        <f>求节点(节奏总纲!D$4:D$163,R$5:R$164,$X280)*6</f>
        <v>41994.257621576078</v>
      </c>
      <c r="Z280" s="3">
        <f>求节点(节奏总纲!E$4:E$163,S$5:S$164,$X280)*6</f>
        <v>43148.380494273755</v>
      </c>
      <c r="AA280" s="3">
        <f>求节点(节奏总纲!F$4:F$163,T$5:T$164,$X280)*6</f>
        <v>44672.778983353302</v>
      </c>
      <c r="AB280" s="3">
        <f>求节点(节奏总纲!G$4:G$163,U$5:U$164,$X280)*6</f>
        <v>46927.623967871899</v>
      </c>
      <c r="AC280" s="3">
        <f>求节点(节奏总纲!H$4:H$163,V$5:V$164,$X280)*6</f>
        <v>50814.972356045851</v>
      </c>
      <c r="AG280" s="3">
        <v>276</v>
      </c>
      <c r="AH280" s="3">
        <v>1</v>
      </c>
      <c r="AI280" s="3">
        <f>[4]实力验证!$Z282</f>
        <v>1.6986214875924686</v>
      </c>
      <c r="AJ280" s="3">
        <f>[4]实力验证!$AE282</f>
        <v>2.9030747477608063</v>
      </c>
      <c r="AK280" s="3">
        <f>[4]实力验证!$AJ282</f>
        <v>8.5748654501547055</v>
      </c>
      <c r="AL280" s="3">
        <f>[4]实力验证!$AO282</f>
        <v>20.173151998973704</v>
      </c>
      <c r="AM280" s="3">
        <f t="shared" si="18"/>
        <v>244.39870289243197</v>
      </c>
      <c r="BL280" s="8">
        <v>276</v>
      </c>
      <c r="BM280" s="10">
        <f>'[1]功能-战损相关'!H286</f>
        <v>0</v>
      </c>
      <c r="BN280" s="10">
        <f>'[1]功能-战损相关'!I286</f>
        <v>0</v>
      </c>
      <c r="BO280" s="10">
        <f>'[1]功能-战损相关'!J286</f>
        <v>0</v>
      </c>
      <c r="BP280" s="10">
        <f>'[1]功能-战损相关'!K286</f>
        <v>0</v>
      </c>
      <c r="BQ280" s="10">
        <f>'[1]功能-战损相关'!L286</f>
        <v>0</v>
      </c>
      <c r="BR280" s="10">
        <f>'[1]功能-战损相关'!M286</f>
        <v>0</v>
      </c>
      <c r="BS280" s="10">
        <f>'[1]功能-战损相关'!N286</f>
        <v>0</v>
      </c>
      <c r="BT280" s="10">
        <f>'[1]功能-战损相关'!O286</f>
        <v>0</v>
      </c>
      <c r="BU280" s="10">
        <f>'[1]功能-战损相关'!P286</f>
        <v>0</v>
      </c>
      <c r="BV280" s="10">
        <f>'[1]功能-战损相关'!Q286</f>
        <v>0</v>
      </c>
      <c r="BX280" s="8">
        <v>276</v>
      </c>
      <c r="BY280" s="10">
        <f>求节点($BL$5:$BL$364,BM$5:BM$364,节奏总纲!R279)</f>
        <v>0.17499999999999999</v>
      </c>
      <c r="BZ280" s="10">
        <f>求节点($BL$5:$BL$364,BN$5:BN$364,节奏总纲!S279)</f>
        <v>0.17499999999999999</v>
      </c>
      <c r="CA280" s="10">
        <f>求节点($BL$5:$BL$364,BO$5:BO$364,节奏总纲!T279)</f>
        <v>0.17499999999999999</v>
      </c>
      <c r="CB280" s="10">
        <f>求节点($BL$5:$BL$364,BP$5:BP$364,节奏总纲!U279)</f>
        <v>0.17499999999999999</v>
      </c>
      <c r="CC280" s="10">
        <f>求节点($BL$5:$BL$364,BQ$5:BQ$364,节奏总纲!V279)</f>
        <v>0.17499999999999999</v>
      </c>
      <c r="CD280" s="10">
        <f>求节点($BL$5:$BL$364,BR$5:BR$364,节奏总纲!R279)</f>
        <v>0.125</v>
      </c>
      <c r="CE280" s="10">
        <f>求节点($BL$5:$BL$364,BS$5:BS$364,节奏总纲!S279)</f>
        <v>0.125</v>
      </c>
      <c r="CF280" s="10">
        <f>求节点($BL$5:$BL$364,BT$5:BT$364,节奏总纲!T279)</f>
        <v>0.125</v>
      </c>
      <c r="CG280" s="10">
        <f>求节点($BL$5:$BL$364,BU$5:BU$364,节奏总纲!U279)</f>
        <v>0.125</v>
      </c>
      <c r="CH280" s="10">
        <f>求节点($BL$5:$BL$364,BV$5:BV$364,节奏总纲!V279)</f>
        <v>0.125</v>
      </c>
    </row>
    <row r="281" spans="2:86" x14ac:dyDescent="0.2">
      <c r="B281" s="3">
        <v>277</v>
      </c>
      <c r="C281" s="3">
        <f>[1]服务器生态!W298</f>
        <v>63.934223324062302</v>
      </c>
      <c r="D281" s="3">
        <f>[1]服务器生态!X298</f>
        <v>63.039729638339431</v>
      </c>
      <c r="E281" s="3">
        <f>[1]服务器生态!Y298</f>
        <v>5.1459514562587394</v>
      </c>
      <c r="F281" s="3">
        <f>[1]服务器生态!Z298</f>
        <v>0.91550112771730074</v>
      </c>
      <c r="G281" s="3">
        <f>[1]服务器生态!AA298</f>
        <v>0.26489435596593741</v>
      </c>
      <c r="H281" s="3">
        <f>[1]服务器生态!AC298</f>
        <v>0.47962550249999997</v>
      </c>
      <c r="I281" s="3">
        <f>[1]服务器生态!AD298</f>
        <v>0.47291513735919999</v>
      </c>
      <c r="J281" s="3">
        <f>[1]服务器生态!AE298</f>
        <v>3.8604200140800002E-2</v>
      </c>
      <c r="K281" s="3">
        <f>[1]服务器生态!AF298</f>
        <v>6.8679600000000019E-3</v>
      </c>
      <c r="L281" s="3">
        <f>[1]服务器生态!AG298</f>
        <v>1.9871999999999997E-3</v>
      </c>
      <c r="M281" s="3">
        <f>[3]基础信息!M280</f>
        <v>100</v>
      </c>
      <c r="X281" s="3">
        <v>277</v>
      </c>
      <c r="Y281" s="3">
        <f>求节点(节奏总纲!D$4:D$163,R$5:R$164,$X281)*6</f>
        <v>42014.568929963505</v>
      </c>
      <c r="Z281" s="3">
        <f>求节点(节奏总纲!E$4:E$163,S$5:S$164,$X281)*6</f>
        <v>43168.91378847228</v>
      </c>
      <c r="AA281" s="3">
        <f>求节点(节奏总纲!F$4:F$163,T$5:T$164,$X281)*6</f>
        <v>44693.085506374206</v>
      </c>
      <c r="AB281" s="3">
        <f>求节点(节奏总纲!G$4:G$163,U$5:U$164,$X281)*6</f>
        <v>46947.823288865919</v>
      </c>
      <c r="AC281" s="3">
        <f>求节点(节奏总纲!H$4:H$163,V$5:V$164,$X281)*6</f>
        <v>50835.832918314867</v>
      </c>
      <c r="AG281" s="3">
        <v>277</v>
      </c>
      <c r="AH281" s="3">
        <v>1</v>
      </c>
      <c r="AI281" s="3">
        <f>[4]实力验证!$Z283</f>
        <v>1.6975637497978369</v>
      </c>
      <c r="AJ281" s="3">
        <f>[4]实力验证!$AE283</f>
        <v>2.9044999309183495</v>
      </c>
      <c r="AK281" s="3">
        <f>[4]实力验证!$AJ283</f>
        <v>8.5717461691300301</v>
      </c>
      <c r="AL281" s="3">
        <f>[4]实力验证!$AO283</f>
        <v>20.108848265880344</v>
      </c>
      <c r="AM281" s="3">
        <f t="shared" si="18"/>
        <v>244.27382424754452</v>
      </c>
      <c r="BL281" s="8">
        <v>277</v>
      </c>
      <c r="BM281" s="10">
        <f>'[1]功能-战损相关'!H287</f>
        <v>0</v>
      </c>
      <c r="BN281" s="10">
        <f>'[1]功能-战损相关'!I287</f>
        <v>0</v>
      </c>
      <c r="BO281" s="10">
        <f>'[1]功能-战损相关'!J287</f>
        <v>0</v>
      </c>
      <c r="BP281" s="10">
        <f>'[1]功能-战损相关'!K287</f>
        <v>0</v>
      </c>
      <c r="BQ281" s="10">
        <f>'[1]功能-战损相关'!L287</f>
        <v>0</v>
      </c>
      <c r="BR281" s="10">
        <f>'[1]功能-战损相关'!M287</f>
        <v>0</v>
      </c>
      <c r="BS281" s="10">
        <f>'[1]功能-战损相关'!N287</f>
        <v>0</v>
      </c>
      <c r="BT281" s="10">
        <f>'[1]功能-战损相关'!O287</f>
        <v>0</v>
      </c>
      <c r="BU281" s="10">
        <f>'[1]功能-战损相关'!P287</f>
        <v>0</v>
      </c>
      <c r="BV281" s="10">
        <f>'[1]功能-战损相关'!Q287</f>
        <v>0</v>
      </c>
      <c r="BX281" s="8">
        <v>277</v>
      </c>
      <c r="BY281" s="10">
        <f>求节点($BL$5:$BL$364,BM$5:BM$364,节奏总纲!R280)</f>
        <v>0.17499999999999999</v>
      </c>
      <c r="BZ281" s="10">
        <f>求节点($BL$5:$BL$364,BN$5:BN$364,节奏总纲!S280)</f>
        <v>0.17499999999999999</v>
      </c>
      <c r="CA281" s="10">
        <f>求节点($BL$5:$BL$364,BO$5:BO$364,节奏总纲!T280)</f>
        <v>0.17499999999999999</v>
      </c>
      <c r="CB281" s="10">
        <f>求节点($BL$5:$BL$364,BP$5:BP$364,节奏总纲!U280)</f>
        <v>0.17499999999999999</v>
      </c>
      <c r="CC281" s="10">
        <f>求节点($BL$5:$BL$364,BQ$5:BQ$364,节奏总纲!V280)</f>
        <v>0.17499999999999999</v>
      </c>
      <c r="CD281" s="10">
        <f>求节点($BL$5:$BL$364,BR$5:BR$364,节奏总纲!R280)</f>
        <v>0.125</v>
      </c>
      <c r="CE281" s="10">
        <f>求节点($BL$5:$BL$364,BS$5:BS$364,节奏总纲!S280)</f>
        <v>0.125</v>
      </c>
      <c r="CF281" s="10">
        <f>求节点($BL$5:$BL$364,BT$5:BT$364,节奏总纲!T280)</f>
        <v>0.125</v>
      </c>
      <c r="CG281" s="10">
        <f>求节点($BL$5:$BL$364,BU$5:BU$364,节奏总纲!U280)</f>
        <v>0.125</v>
      </c>
      <c r="CH281" s="10">
        <f>求节点($BL$5:$BL$364,BV$5:BV$364,节奏总纲!V280)</f>
        <v>0.125</v>
      </c>
    </row>
    <row r="282" spans="2:86" x14ac:dyDescent="0.2">
      <c r="B282" s="3">
        <v>278</v>
      </c>
      <c r="C282" s="3">
        <f>[1]服务器生态!W299</f>
        <v>63.545396596635335</v>
      </c>
      <c r="D282" s="3">
        <f>[1]服务器生态!X299</f>
        <v>62.656342924639709</v>
      </c>
      <c r="E282" s="3">
        <f>[1]服务器生态!Y299</f>
        <v>5.1146554873675045</v>
      </c>
      <c r="F282" s="3">
        <f>[1]服务器生态!Z299</f>
        <v>0.90993335369990624</v>
      </c>
      <c r="G282" s="3">
        <f>[1]服务器生态!AA299</f>
        <v>0.26328335640749989</v>
      </c>
      <c r="H282" s="3">
        <f>[1]服务器生态!AC299</f>
        <v>0.47962550249999997</v>
      </c>
      <c r="I282" s="3">
        <f>[1]服务器生态!AD299</f>
        <v>0.47291513735919999</v>
      </c>
      <c r="J282" s="3">
        <f>[1]服务器生态!AE299</f>
        <v>3.8604200140800002E-2</v>
      </c>
      <c r="K282" s="3">
        <f>[1]服务器生态!AF299</f>
        <v>6.8679600000000019E-3</v>
      </c>
      <c r="L282" s="3">
        <f>[1]服务器生态!AG299</f>
        <v>1.9871999999999997E-3</v>
      </c>
      <c r="M282" s="3">
        <f>[3]基础信息!M281</f>
        <v>100</v>
      </c>
      <c r="X282" s="3">
        <v>278</v>
      </c>
      <c r="Y282" s="3">
        <f>求节点(节奏总纲!D$4:D$163,R$5:R$164,$X282)*6</f>
        <v>42034.880238350932</v>
      </c>
      <c r="Z282" s="3">
        <f>求节点(节奏总纲!E$4:E$163,S$5:S$164,$X282)*6</f>
        <v>43189.447082670806</v>
      </c>
      <c r="AA282" s="3">
        <f>求节点(节奏总纲!F$4:F$163,T$5:T$164,$X282)*6</f>
        <v>44713.392029395109</v>
      </c>
      <c r="AB282" s="3">
        <f>求节点(节奏总纲!G$4:G$163,U$5:U$164,$X282)*6</f>
        <v>46968.022609859938</v>
      </c>
      <c r="AC282" s="3">
        <f>求节点(节奏总纲!H$4:H$163,V$5:V$164,$X282)*6</f>
        <v>50856.693480583897</v>
      </c>
      <c r="AG282" s="3">
        <v>278</v>
      </c>
      <c r="AH282" s="3">
        <v>1</v>
      </c>
      <c r="AI282" s="3">
        <f>[4]实力验证!$Z284</f>
        <v>1.6965180871186165</v>
      </c>
      <c r="AJ282" s="3">
        <f>[4]实力验证!$AE284</f>
        <v>2.9059088442109036</v>
      </c>
      <c r="AK282" s="3">
        <f>[4]实力验证!$AJ284</f>
        <v>8.5686624977607586</v>
      </c>
      <c r="AL282" s="3">
        <f>[4]实力验证!$AO284</f>
        <v>20.04527862303361</v>
      </c>
      <c r="AM282" s="3">
        <f t="shared" si="18"/>
        <v>244.15037121499418</v>
      </c>
      <c r="BL282" s="8">
        <v>278</v>
      </c>
      <c r="BM282" s="10">
        <f>'[1]功能-战损相关'!H288</f>
        <v>0</v>
      </c>
      <c r="BN282" s="10">
        <f>'[1]功能-战损相关'!I288</f>
        <v>0</v>
      </c>
      <c r="BO282" s="10">
        <f>'[1]功能-战损相关'!J288</f>
        <v>0</v>
      </c>
      <c r="BP282" s="10">
        <f>'[1]功能-战损相关'!K288</f>
        <v>0</v>
      </c>
      <c r="BQ282" s="10">
        <f>'[1]功能-战损相关'!L288</f>
        <v>0</v>
      </c>
      <c r="BR282" s="10">
        <f>'[1]功能-战损相关'!M288</f>
        <v>0</v>
      </c>
      <c r="BS282" s="10">
        <f>'[1]功能-战损相关'!N288</f>
        <v>0</v>
      </c>
      <c r="BT282" s="10">
        <f>'[1]功能-战损相关'!O288</f>
        <v>0</v>
      </c>
      <c r="BU282" s="10">
        <f>'[1]功能-战损相关'!P288</f>
        <v>0</v>
      </c>
      <c r="BV282" s="10">
        <f>'[1]功能-战损相关'!Q288</f>
        <v>0</v>
      </c>
      <c r="BX282" s="8">
        <v>278</v>
      </c>
      <c r="BY282" s="10">
        <f>求节点($BL$5:$BL$364,BM$5:BM$364,节奏总纲!R281)</f>
        <v>0.17499999999999999</v>
      </c>
      <c r="BZ282" s="10">
        <f>求节点($BL$5:$BL$364,BN$5:BN$364,节奏总纲!S281)</f>
        <v>0.17499999999999999</v>
      </c>
      <c r="CA282" s="10">
        <f>求节点($BL$5:$BL$364,BO$5:BO$364,节奏总纲!T281)</f>
        <v>0.17499999999999999</v>
      </c>
      <c r="CB282" s="10">
        <f>求节点($BL$5:$BL$364,BP$5:BP$364,节奏总纲!U281)</f>
        <v>0.17499999999999999</v>
      </c>
      <c r="CC282" s="10">
        <f>求节点($BL$5:$BL$364,BQ$5:BQ$364,节奏总纲!V281)</f>
        <v>0.17499999999999999</v>
      </c>
      <c r="CD282" s="10">
        <f>求节点($BL$5:$BL$364,BR$5:BR$364,节奏总纲!R281)</f>
        <v>0.125</v>
      </c>
      <c r="CE282" s="10">
        <f>求节点($BL$5:$BL$364,BS$5:BS$364,节奏总纲!S281)</f>
        <v>0.125</v>
      </c>
      <c r="CF282" s="10">
        <f>求节点($BL$5:$BL$364,BT$5:BT$364,节奏总纲!T281)</f>
        <v>0.125</v>
      </c>
      <c r="CG282" s="10">
        <f>求节点($BL$5:$BL$364,BU$5:BU$364,节奏总纲!U281)</f>
        <v>0.125</v>
      </c>
      <c r="CH282" s="10">
        <f>求节点($BL$5:$BL$364,BV$5:BV$364,节奏总纲!V281)</f>
        <v>0.125</v>
      </c>
    </row>
    <row r="283" spans="2:86" x14ac:dyDescent="0.2">
      <c r="B283" s="3">
        <v>279</v>
      </c>
      <c r="C283" s="3">
        <f>[1]服务器生态!W300</f>
        <v>63.156569869208369</v>
      </c>
      <c r="D283" s="3">
        <f>[1]服务器生态!X300</f>
        <v>62.272956210939988</v>
      </c>
      <c r="E283" s="3">
        <f>[1]服务器生态!Y300</f>
        <v>5.0833595184762697</v>
      </c>
      <c r="F283" s="3">
        <f>[1]服务器生态!Z300</f>
        <v>0.90436557968251163</v>
      </c>
      <c r="G283" s="3">
        <f>[1]服务器生态!AA300</f>
        <v>0.26167235684906237</v>
      </c>
      <c r="H283" s="3">
        <f>[1]服务器生态!AC300</f>
        <v>0.47962550249999997</v>
      </c>
      <c r="I283" s="3">
        <f>[1]服务器生态!AD300</f>
        <v>0.47291513735919999</v>
      </c>
      <c r="J283" s="3">
        <f>[1]服务器生态!AE300</f>
        <v>3.8604200140800002E-2</v>
      </c>
      <c r="K283" s="3">
        <f>[1]服务器生态!AF300</f>
        <v>6.8679600000000019E-3</v>
      </c>
      <c r="L283" s="3">
        <f>[1]服务器生态!AG300</f>
        <v>1.9871999999999997E-3</v>
      </c>
      <c r="M283" s="3">
        <f>[3]基础信息!M282</f>
        <v>100</v>
      </c>
      <c r="X283" s="3">
        <v>279</v>
      </c>
      <c r="Y283" s="3">
        <f>求节点(节奏总纲!D$4:D$163,R$5:R$164,$X283)*6</f>
        <v>42055.191546738359</v>
      </c>
      <c r="Z283" s="3">
        <f>求节点(节奏总纲!E$4:E$163,S$5:S$164,$X283)*6</f>
        <v>43209.980376869324</v>
      </c>
      <c r="AA283" s="3">
        <f>求节点(节奏总纲!F$4:F$163,T$5:T$164,$X283)*6</f>
        <v>44733.698552416012</v>
      </c>
      <c r="AB283" s="3">
        <f>求节点(节奏总纲!G$4:G$163,U$5:U$164,$X283)*6</f>
        <v>46988.221930853964</v>
      </c>
      <c r="AC283" s="3">
        <f>求节点(节奏总纲!H$4:H$163,V$5:V$164,$X283)*6</f>
        <v>50877.55404285292</v>
      </c>
      <c r="AG283" s="3">
        <v>279</v>
      </c>
      <c r="AH283" s="3">
        <v>1</v>
      </c>
      <c r="AI283" s="3">
        <f>[4]实力验证!$Z285</f>
        <v>1.6954842939544272</v>
      </c>
      <c r="AJ283" s="3">
        <f>[4]实力验证!$AE285</f>
        <v>2.9073017646619479</v>
      </c>
      <c r="AK283" s="3">
        <f>[4]实力验证!$AJ285</f>
        <v>8.5656138297289832</v>
      </c>
      <c r="AL283" s="3">
        <f>[4]实力验证!$AO285</f>
        <v>19.982430571237465</v>
      </c>
      <c r="AM283" s="3">
        <f t="shared" si="18"/>
        <v>244.02831952118777</v>
      </c>
      <c r="BL283" s="8">
        <v>279</v>
      </c>
      <c r="BM283" s="10">
        <f>'[1]功能-战损相关'!H289</f>
        <v>0</v>
      </c>
      <c r="BN283" s="10">
        <f>'[1]功能-战损相关'!I289</f>
        <v>0</v>
      </c>
      <c r="BO283" s="10">
        <f>'[1]功能-战损相关'!J289</f>
        <v>0</v>
      </c>
      <c r="BP283" s="10">
        <f>'[1]功能-战损相关'!K289</f>
        <v>0</v>
      </c>
      <c r="BQ283" s="10">
        <f>'[1]功能-战损相关'!L289</f>
        <v>0</v>
      </c>
      <c r="BR283" s="10">
        <f>'[1]功能-战损相关'!M289</f>
        <v>0</v>
      </c>
      <c r="BS283" s="10">
        <f>'[1]功能-战损相关'!N289</f>
        <v>0</v>
      </c>
      <c r="BT283" s="10">
        <f>'[1]功能-战损相关'!O289</f>
        <v>0</v>
      </c>
      <c r="BU283" s="10">
        <f>'[1]功能-战损相关'!P289</f>
        <v>0</v>
      </c>
      <c r="BV283" s="10">
        <f>'[1]功能-战损相关'!Q289</f>
        <v>0</v>
      </c>
      <c r="BX283" s="8">
        <v>279</v>
      </c>
      <c r="BY283" s="10">
        <f>求节点($BL$5:$BL$364,BM$5:BM$364,节奏总纲!R282)</f>
        <v>0.17499999999999999</v>
      </c>
      <c r="BZ283" s="10">
        <f>求节点($BL$5:$BL$364,BN$5:BN$364,节奏总纲!S282)</f>
        <v>0.17499999999999999</v>
      </c>
      <c r="CA283" s="10">
        <f>求节点($BL$5:$BL$364,BO$5:BO$364,节奏总纲!T282)</f>
        <v>0.17499999999999999</v>
      </c>
      <c r="CB283" s="10">
        <f>求节点($BL$5:$BL$364,BP$5:BP$364,节奏总纲!U282)</f>
        <v>0.17499999999999999</v>
      </c>
      <c r="CC283" s="10">
        <f>求节点($BL$5:$BL$364,BQ$5:BQ$364,节奏总纲!V282)</f>
        <v>0.17499999999999999</v>
      </c>
      <c r="CD283" s="10">
        <f>求节点($BL$5:$BL$364,BR$5:BR$364,节奏总纲!R282)</f>
        <v>0.125</v>
      </c>
      <c r="CE283" s="10">
        <f>求节点($BL$5:$BL$364,BS$5:BS$364,节奏总纲!S282)</f>
        <v>0.125</v>
      </c>
      <c r="CF283" s="10">
        <f>求节点($BL$5:$BL$364,BT$5:BT$364,节奏总纲!T282)</f>
        <v>0.125</v>
      </c>
      <c r="CG283" s="10">
        <f>求节点($BL$5:$BL$364,BU$5:BU$364,节奏总纲!U282)</f>
        <v>0.125</v>
      </c>
      <c r="CH283" s="10">
        <f>求节点($BL$5:$BL$364,BV$5:BV$364,节奏总纲!V282)</f>
        <v>0.125</v>
      </c>
    </row>
    <row r="284" spans="2:86" x14ac:dyDescent="0.2">
      <c r="B284" s="3">
        <v>280</v>
      </c>
      <c r="C284" s="3">
        <f>[1]服务器生态!W301</f>
        <v>62.767743141781402</v>
      </c>
      <c r="D284" s="3">
        <f>[1]服务器生态!X301</f>
        <v>61.889569497240267</v>
      </c>
      <c r="E284" s="3">
        <f>[1]服务器生态!Y301</f>
        <v>5.0520635495850348</v>
      </c>
      <c r="F284" s="3">
        <f>[1]服务器生态!Z301</f>
        <v>0.89879780566511713</v>
      </c>
      <c r="G284" s="3">
        <f>[1]服务器生态!AA301</f>
        <v>0.26006135729062485</v>
      </c>
      <c r="H284" s="3">
        <f>[1]服务器生态!AC301</f>
        <v>0.47962550249999997</v>
      </c>
      <c r="I284" s="3">
        <f>[1]服务器生态!AD301</f>
        <v>0.47291513735919999</v>
      </c>
      <c r="J284" s="3">
        <f>[1]服务器生态!AE301</f>
        <v>3.8604200140800002E-2</v>
      </c>
      <c r="K284" s="3">
        <f>[1]服务器生态!AF301</f>
        <v>6.8679600000000019E-3</v>
      </c>
      <c r="L284" s="3">
        <f>[1]服务器生态!AG301</f>
        <v>1.9871999999999997E-3</v>
      </c>
      <c r="M284" s="3">
        <f>[3]基础信息!M283</f>
        <v>100</v>
      </c>
      <c r="X284" s="3">
        <v>280</v>
      </c>
      <c r="Y284" s="3">
        <f>求节点(节奏总纲!D$4:D$163,R$5:R$164,$X284)*6</f>
        <v>42075.502855125786</v>
      </c>
      <c r="Z284" s="3">
        <f>求节点(节奏总纲!E$4:E$163,S$5:S$164,$X284)*6</f>
        <v>43230.513671067849</v>
      </c>
      <c r="AA284" s="3">
        <f>求节点(节奏总纲!F$4:F$163,T$5:T$164,$X284)*6</f>
        <v>44754.005075436915</v>
      </c>
      <c r="AB284" s="3">
        <f>求节点(节奏总纲!G$4:G$163,U$5:U$164,$X284)*6</f>
        <v>47008.421251847984</v>
      </c>
      <c r="AC284" s="3">
        <f>求节点(节奏总纲!H$4:H$163,V$5:V$164,$X284)*6</f>
        <v>50898.414605121943</v>
      </c>
      <c r="AG284" s="3">
        <v>280</v>
      </c>
      <c r="AH284" s="3">
        <v>1</v>
      </c>
      <c r="AI284" s="3">
        <f>[4]实力验证!$Z286</f>
        <v>1.6944621693461628</v>
      </c>
      <c r="AJ284" s="3">
        <f>[4]实力验证!$AE286</f>
        <v>2.9086789630413588</v>
      </c>
      <c r="AK284" s="3">
        <f>[4]实力验证!$AJ286</f>
        <v>8.5625995724039701</v>
      </c>
      <c r="AL284" s="3">
        <f>[4]实力验证!$AO286</f>
        <v>19.920291893455918</v>
      </c>
      <c r="AM284" s="3">
        <f t="shared" si="18"/>
        <v>243.90764544049034</v>
      </c>
      <c r="BL284" s="8">
        <v>280</v>
      </c>
      <c r="BM284" s="10">
        <f>'[1]功能-战损相关'!H290</f>
        <v>0</v>
      </c>
      <c r="BN284" s="10">
        <f>'[1]功能-战损相关'!I290</f>
        <v>0</v>
      </c>
      <c r="BO284" s="10">
        <f>'[1]功能-战损相关'!J290</f>
        <v>0</v>
      </c>
      <c r="BP284" s="10">
        <f>'[1]功能-战损相关'!K290</f>
        <v>0</v>
      </c>
      <c r="BQ284" s="10">
        <f>'[1]功能-战损相关'!L290</f>
        <v>0</v>
      </c>
      <c r="BR284" s="10">
        <f>'[1]功能-战损相关'!M290</f>
        <v>0</v>
      </c>
      <c r="BS284" s="10">
        <f>'[1]功能-战损相关'!N290</f>
        <v>0</v>
      </c>
      <c r="BT284" s="10">
        <f>'[1]功能-战损相关'!O290</f>
        <v>0</v>
      </c>
      <c r="BU284" s="10">
        <f>'[1]功能-战损相关'!P290</f>
        <v>0</v>
      </c>
      <c r="BV284" s="10">
        <f>'[1]功能-战损相关'!Q290</f>
        <v>0</v>
      </c>
      <c r="BX284" s="8">
        <v>280</v>
      </c>
      <c r="BY284" s="10">
        <f>求节点($BL$5:$BL$364,BM$5:BM$364,节奏总纲!R283)</f>
        <v>0.17499999999999999</v>
      </c>
      <c r="BZ284" s="10">
        <f>求节点($BL$5:$BL$364,BN$5:BN$364,节奏总纲!S283)</f>
        <v>0.17499999999999999</v>
      </c>
      <c r="CA284" s="10">
        <f>求节点($BL$5:$BL$364,BO$5:BO$364,节奏总纲!T283)</f>
        <v>0.17499999999999999</v>
      </c>
      <c r="CB284" s="10">
        <f>求节点($BL$5:$BL$364,BP$5:BP$364,节奏总纲!U283)</f>
        <v>0.17499999999999999</v>
      </c>
      <c r="CC284" s="10">
        <f>求节点($BL$5:$BL$364,BQ$5:BQ$364,节奏总纲!V283)</f>
        <v>0.17499999999999999</v>
      </c>
      <c r="CD284" s="10">
        <f>求节点($BL$5:$BL$364,BR$5:BR$364,节奏总纲!R283)</f>
        <v>0.125</v>
      </c>
      <c r="CE284" s="10">
        <f>求节点($BL$5:$BL$364,BS$5:BS$364,节奏总纲!S283)</f>
        <v>0.125</v>
      </c>
      <c r="CF284" s="10">
        <f>求节点($BL$5:$BL$364,BT$5:BT$364,节奏总纲!T283)</f>
        <v>0.125</v>
      </c>
      <c r="CG284" s="10">
        <f>求节点($BL$5:$BL$364,BU$5:BU$364,节奏总纲!U283)</f>
        <v>0.125</v>
      </c>
      <c r="CH284" s="10">
        <f>求节点($BL$5:$BL$364,BV$5:BV$364,节奏总纲!V283)</f>
        <v>0.125</v>
      </c>
    </row>
    <row r="285" spans="2:86" x14ac:dyDescent="0.2">
      <c r="B285" s="3">
        <v>281</v>
      </c>
      <c r="C285" s="3">
        <f>[1]服务器生态!W302</f>
        <v>62.378916414354428</v>
      </c>
      <c r="D285" s="3">
        <f>[1]服务器生态!X302</f>
        <v>61.506182783540545</v>
      </c>
      <c r="E285" s="3">
        <f>[1]服务器生态!Y302</f>
        <v>5.0207675806937999</v>
      </c>
      <c r="F285" s="3">
        <f>[1]服务器生态!Z302</f>
        <v>0.89323003164772252</v>
      </c>
      <c r="G285" s="3">
        <f>[1]服务器生态!AA302</f>
        <v>0.25845035773218733</v>
      </c>
      <c r="H285" s="3">
        <f>[1]服务器生态!AC302</f>
        <v>0.47962550249999997</v>
      </c>
      <c r="I285" s="3">
        <f>[1]服务器生态!AD302</f>
        <v>0.47291513735919999</v>
      </c>
      <c r="J285" s="3">
        <f>[1]服务器生态!AE302</f>
        <v>3.8604200140800002E-2</v>
      </c>
      <c r="K285" s="3">
        <f>[1]服务器生态!AF302</f>
        <v>6.8679600000000019E-3</v>
      </c>
      <c r="L285" s="3">
        <f>[1]服务器生态!AG302</f>
        <v>1.9871999999999997E-3</v>
      </c>
      <c r="M285" s="3">
        <f>[3]基础信息!M284</f>
        <v>100</v>
      </c>
      <c r="X285" s="3">
        <v>281</v>
      </c>
      <c r="Y285" s="3">
        <f>求节点(节奏总纲!D$4:D$163,R$5:R$164,$X285)*6</f>
        <v>42095.814163513205</v>
      </c>
      <c r="Z285" s="3">
        <f>求节点(节奏总纲!E$4:E$163,S$5:S$164,$X285)*6</f>
        <v>43251.046965266374</v>
      </c>
      <c r="AA285" s="3">
        <f>求节点(节奏总纲!F$4:F$163,T$5:T$164,$X285)*6</f>
        <v>44774.311598457818</v>
      </c>
      <c r="AB285" s="3">
        <f>求节点(节奏总纲!G$4:G$163,U$5:U$164,$X285)*6</f>
        <v>47028.620572842003</v>
      </c>
      <c r="AC285" s="3">
        <f>求节点(节奏总纲!H$4:H$163,V$5:V$164,$X285)*6</f>
        <v>50919.275167390973</v>
      </c>
      <c r="AG285" s="3">
        <v>281</v>
      </c>
      <c r="AH285" s="3">
        <v>1</v>
      </c>
      <c r="AI285" s="3">
        <f>[4]实力验证!$Z287</f>
        <v>1.6934515168457613</v>
      </c>
      <c r="AJ285" s="3">
        <f>[4]实力验证!$AE287</f>
        <v>2.9100407040408869</v>
      </c>
      <c r="AK285" s="3">
        <f>[4]实力验证!$AJ287</f>
        <v>8.5596191464581057</v>
      </c>
      <c r="AL285" s="3">
        <f>[4]实力验证!$AO287</f>
        <v>19.858850646895778</v>
      </c>
      <c r="AM285" s="3">
        <f t="shared" si="18"/>
        <v>243.78832577984971</v>
      </c>
      <c r="BL285" s="8">
        <v>281</v>
      </c>
      <c r="BM285" s="10">
        <f>'[1]功能-战损相关'!H291</f>
        <v>0</v>
      </c>
      <c r="BN285" s="10">
        <f>'[1]功能-战损相关'!I291</f>
        <v>0</v>
      </c>
      <c r="BO285" s="10">
        <f>'[1]功能-战损相关'!J291</f>
        <v>0</v>
      </c>
      <c r="BP285" s="10">
        <f>'[1]功能-战损相关'!K291</f>
        <v>0</v>
      </c>
      <c r="BQ285" s="10">
        <f>'[1]功能-战损相关'!L291</f>
        <v>0</v>
      </c>
      <c r="BR285" s="10">
        <f>'[1]功能-战损相关'!M291</f>
        <v>0</v>
      </c>
      <c r="BS285" s="10">
        <f>'[1]功能-战损相关'!N291</f>
        <v>0</v>
      </c>
      <c r="BT285" s="10">
        <f>'[1]功能-战损相关'!O291</f>
        <v>0</v>
      </c>
      <c r="BU285" s="10">
        <f>'[1]功能-战损相关'!P291</f>
        <v>0</v>
      </c>
      <c r="BV285" s="10">
        <f>'[1]功能-战损相关'!Q291</f>
        <v>0</v>
      </c>
      <c r="BX285" s="8">
        <v>281</v>
      </c>
      <c r="BY285" s="10">
        <f>求节点($BL$5:$BL$364,BM$5:BM$364,节奏总纲!R284)</f>
        <v>0.17499999999999999</v>
      </c>
      <c r="BZ285" s="10">
        <f>求节点($BL$5:$BL$364,BN$5:BN$364,节奏总纲!S284)</f>
        <v>0.17499999999999999</v>
      </c>
      <c r="CA285" s="10">
        <f>求节点($BL$5:$BL$364,BO$5:BO$364,节奏总纲!T284)</f>
        <v>0.17499999999999999</v>
      </c>
      <c r="CB285" s="10">
        <f>求节点($BL$5:$BL$364,BP$5:BP$364,节奏总纲!U284)</f>
        <v>0.17499999999999999</v>
      </c>
      <c r="CC285" s="10">
        <f>求节点($BL$5:$BL$364,BQ$5:BQ$364,节奏总纲!V284)</f>
        <v>0.17499999999999999</v>
      </c>
      <c r="CD285" s="10">
        <f>求节点($BL$5:$BL$364,BR$5:BR$364,节奏总纲!R284)</f>
        <v>0.125</v>
      </c>
      <c r="CE285" s="10">
        <f>求节点($BL$5:$BL$364,BS$5:BS$364,节奏总纲!S284)</f>
        <v>0.125</v>
      </c>
      <c r="CF285" s="10">
        <f>求节点($BL$5:$BL$364,BT$5:BT$364,节奏总纲!T284)</f>
        <v>0.125</v>
      </c>
      <c r="CG285" s="10">
        <f>求节点($BL$5:$BL$364,BU$5:BU$364,节奏总纲!U284)</f>
        <v>0.125</v>
      </c>
      <c r="CH285" s="10">
        <f>求节点($BL$5:$BL$364,BV$5:BV$364,节奏总纲!V284)</f>
        <v>0.125</v>
      </c>
    </row>
    <row r="286" spans="2:86" x14ac:dyDescent="0.2">
      <c r="B286" s="3">
        <v>282</v>
      </c>
      <c r="C286" s="3">
        <f>[1]服务器生态!W303</f>
        <v>61.990089686927462</v>
      </c>
      <c r="D286" s="3">
        <f>[1]服务器生态!X303</f>
        <v>61.122796069840824</v>
      </c>
      <c r="E286" s="3">
        <f>[1]服务器生态!Y303</f>
        <v>4.989471611802565</v>
      </c>
      <c r="F286" s="3">
        <f>[1]服务器生态!Z303</f>
        <v>0.88766225763032791</v>
      </c>
      <c r="G286" s="3">
        <f>[1]服务器生态!AA303</f>
        <v>0.25683935817374987</v>
      </c>
      <c r="H286" s="3">
        <f>[1]服务器生态!AC303</f>
        <v>0.47962550249999997</v>
      </c>
      <c r="I286" s="3">
        <f>[1]服务器生态!AD303</f>
        <v>0.47291513735919999</v>
      </c>
      <c r="J286" s="3">
        <f>[1]服务器生态!AE303</f>
        <v>3.8604200140800002E-2</v>
      </c>
      <c r="K286" s="3">
        <f>[1]服务器生态!AF303</f>
        <v>6.8679600000000019E-3</v>
      </c>
      <c r="L286" s="3">
        <f>[1]服务器生态!AG303</f>
        <v>1.9871999999999997E-3</v>
      </c>
      <c r="M286" s="3">
        <f>[3]基础信息!M285</f>
        <v>100</v>
      </c>
      <c r="X286" s="3">
        <v>282</v>
      </c>
      <c r="Y286" s="3">
        <f>求节点(节奏总纲!D$4:D$163,R$5:R$164,$X286)*6</f>
        <v>42116.125471900625</v>
      </c>
      <c r="Z286" s="3">
        <f>求节点(节奏总纲!E$4:E$163,S$5:S$164,$X286)*6</f>
        <v>43271.580259464899</v>
      </c>
      <c r="AA286" s="3">
        <f>求节点(节奏总纲!F$4:F$163,T$5:T$164,$X286)*6</f>
        <v>44794.618121478714</v>
      </c>
      <c r="AB286" s="3">
        <f>求节点(节奏总纲!G$4:G$163,U$5:U$164,$X286)*6</f>
        <v>47048.819893836029</v>
      </c>
      <c r="AC286" s="3">
        <f>求节点(节奏总纲!H$4:H$163,V$5:V$164,$X286)*6</f>
        <v>50940.135729659989</v>
      </c>
      <c r="AG286" s="3">
        <v>282</v>
      </c>
      <c r="AH286" s="3">
        <v>1</v>
      </c>
      <c r="AI286" s="3">
        <f>[4]实力验证!$Z288</f>
        <v>1.6924521443903333</v>
      </c>
      <c r="AJ286" s="3">
        <f>[4]实力验证!$AE288</f>
        <v>2.9113872464437538</v>
      </c>
      <c r="AK286" s="3">
        <f>[4]实力验证!$AJ288</f>
        <v>8.556671985495699</v>
      </c>
      <c r="AL286" s="3">
        <f>[4]实力验证!$AO288</f>
        <v>19.798095155354467</v>
      </c>
      <c r="AM286" s="3">
        <f t="shared" si="18"/>
        <v>243.67033786393608</v>
      </c>
      <c r="BL286" s="8">
        <v>282</v>
      </c>
      <c r="BM286" s="10">
        <f>'[1]功能-战损相关'!H292</f>
        <v>0</v>
      </c>
      <c r="BN286" s="10">
        <f>'[1]功能-战损相关'!I292</f>
        <v>0</v>
      </c>
      <c r="BO286" s="10">
        <f>'[1]功能-战损相关'!J292</f>
        <v>0</v>
      </c>
      <c r="BP286" s="10">
        <f>'[1]功能-战损相关'!K292</f>
        <v>0</v>
      </c>
      <c r="BQ286" s="10">
        <f>'[1]功能-战损相关'!L292</f>
        <v>0</v>
      </c>
      <c r="BR286" s="10">
        <f>'[1]功能-战损相关'!M292</f>
        <v>0</v>
      </c>
      <c r="BS286" s="10">
        <f>'[1]功能-战损相关'!N292</f>
        <v>0</v>
      </c>
      <c r="BT286" s="10">
        <f>'[1]功能-战损相关'!O292</f>
        <v>0</v>
      </c>
      <c r="BU286" s="10">
        <f>'[1]功能-战损相关'!P292</f>
        <v>0</v>
      </c>
      <c r="BV286" s="10">
        <f>'[1]功能-战损相关'!Q292</f>
        <v>0</v>
      </c>
      <c r="BX286" s="8">
        <v>282</v>
      </c>
      <c r="BY286" s="10">
        <f>求节点($BL$5:$BL$364,BM$5:BM$364,节奏总纲!R285)</f>
        <v>0.17499999999999999</v>
      </c>
      <c r="BZ286" s="10">
        <f>求节点($BL$5:$BL$364,BN$5:BN$364,节奏总纲!S285)</f>
        <v>0.17499999999999999</v>
      </c>
      <c r="CA286" s="10">
        <f>求节点($BL$5:$BL$364,BO$5:BO$364,节奏总纲!T285)</f>
        <v>0.17499999999999999</v>
      </c>
      <c r="CB286" s="10">
        <f>求节点($BL$5:$BL$364,BP$5:BP$364,节奏总纲!U285)</f>
        <v>0.17499999999999999</v>
      </c>
      <c r="CC286" s="10">
        <f>求节点($BL$5:$BL$364,BQ$5:BQ$364,节奏总纲!V285)</f>
        <v>0.17499999999999999</v>
      </c>
      <c r="CD286" s="10">
        <f>求节点($BL$5:$BL$364,BR$5:BR$364,节奏总纲!R285)</f>
        <v>0.125</v>
      </c>
      <c r="CE286" s="10">
        <f>求节点($BL$5:$BL$364,BS$5:BS$364,节奏总纲!S285)</f>
        <v>0.125</v>
      </c>
      <c r="CF286" s="10">
        <f>求节点($BL$5:$BL$364,BT$5:BT$364,节奏总纲!T285)</f>
        <v>0.125</v>
      </c>
      <c r="CG286" s="10">
        <f>求节点($BL$5:$BL$364,BU$5:BU$364,节奏总纲!U285)</f>
        <v>0.125</v>
      </c>
      <c r="CH286" s="10">
        <f>求节点($BL$5:$BL$364,BV$5:BV$364,节奏总纲!V285)</f>
        <v>0.125</v>
      </c>
    </row>
    <row r="287" spans="2:86" x14ac:dyDescent="0.2">
      <c r="B287" s="3">
        <v>283</v>
      </c>
      <c r="C287" s="3">
        <f>[1]服务器生态!W304</f>
        <v>61.601262959500495</v>
      </c>
      <c r="D287" s="3">
        <f>[1]服务器生态!X304</f>
        <v>60.739409356141103</v>
      </c>
      <c r="E287" s="3">
        <f>[1]服务器生态!Y304</f>
        <v>4.9581756429113302</v>
      </c>
      <c r="F287" s="3">
        <f>[1]服务器生态!Z304</f>
        <v>0.88209448361293341</v>
      </c>
      <c r="G287" s="3">
        <f>[1]服务器生态!AA304</f>
        <v>0.25522835861531235</v>
      </c>
      <c r="H287" s="3">
        <f>[1]服务器生态!AC304</f>
        <v>0.47962550249999997</v>
      </c>
      <c r="I287" s="3">
        <f>[1]服务器生态!AD304</f>
        <v>0.47291513735919999</v>
      </c>
      <c r="J287" s="3">
        <f>[1]服务器生态!AE304</f>
        <v>3.8604200140800002E-2</v>
      </c>
      <c r="K287" s="3">
        <f>[1]服务器生态!AF304</f>
        <v>6.8679600000000019E-3</v>
      </c>
      <c r="L287" s="3">
        <f>[1]服务器生态!AG304</f>
        <v>1.9871999999999997E-3</v>
      </c>
      <c r="M287" s="3">
        <f>[3]基础信息!M286</f>
        <v>100</v>
      </c>
      <c r="X287" s="3">
        <v>283</v>
      </c>
      <c r="Y287" s="3">
        <f>求节点(节奏总纲!D$4:D$163,R$5:R$164,$X287)*6</f>
        <v>42136.436780288052</v>
      </c>
      <c r="Z287" s="3">
        <f>求节点(节奏总纲!E$4:E$163,S$5:S$164,$X287)*6</f>
        <v>43292.113553663425</v>
      </c>
      <c r="AA287" s="3">
        <f>求节点(节奏总纲!F$4:F$163,T$5:T$164,$X287)*6</f>
        <v>44814.924644499617</v>
      </c>
      <c r="AB287" s="3">
        <f>求节点(节奏总纲!G$4:G$163,U$5:U$164,$X287)*6</f>
        <v>47069.019214830048</v>
      </c>
      <c r="AC287" s="3">
        <f>求节点(节奏总纲!H$4:H$163,V$5:V$164,$X287)*6</f>
        <v>50960.996291929012</v>
      </c>
      <c r="AG287" s="3">
        <v>283</v>
      </c>
      <c r="AH287" s="3">
        <v>1</v>
      </c>
      <c r="AI287" s="3">
        <f>[4]实力验证!$Z289</f>
        <v>1.6914638641804842</v>
      </c>
      <c r="AJ287" s="3">
        <f>[4]实力验证!$AE289</f>
        <v>2.9127188432886042</v>
      </c>
      <c r="AK287" s="3">
        <f>[4]实力验证!$AJ289</f>
        <v>8.5537575356941602</v>
      </c>
      <c r="AL287" s="3">
        <f>[4]实力验证!$AO289</f>
        <v>19.738014001822709</v>
      </c>
      <c r="AM287" s="3">
        <f t="shared" si="18"/>
        <v>243.55365952077636</v>
      </c>
      <c r="BL287" s="8">
        <v>283</v>
      </c>
      <c r="BM287" s="10">
        <f>'[1]功能-战损相关'!H293</f>
        <v>0</v>
      </c>
      <c r="BN287" s="10">
        <f>'[1]功能-战损相关'!I293</f>
        <v>0</v>
      </c>
      <c r="BO287" s="10">
        <f>'[1]功能-战损相关'!J293</f>
        <v>0</v>
      </c>
      <c r="BP287" s="10">
        <f>'[1]功能-战损相关'!K293</f>
        <v>0</v>
      </c>
      <c r="BQ287" s="10">
        <f>'[1]功能-战损相关'!L293</f>
        <v>0</v>
      </c>
      <c r="BR287" s="10">
        <f>'[1]功能-战损相关'!M293</f>
        <v>0</v>
      </c>
      <c r="BS287" s="10">
        <f>'[1]功能-战损相关'!N293</f>
        <v>0</v>
      </c>
      <c r="BT287" s="10">
        <f>'[1]功能-战损相关'!O293</f>
        <v>0</v>
      </c>
      <c r="BU287" s="10">
        <f>'[1]功能-战损相关'!P293</f>
        <v>0</v>
      </c>
      <c r="BV287" s="10">
        <f>'[1]功能-战损相关'!Q293</f>
        <v>0</v>
      </c>
      <c r="BX287" s="8">
        <v>283</v>
      </c>
      <c r="BY287" s="10">
        <f>求节点($BL$5:$BL$364,BM$5:BM$364,节奏总纲!R286)</f>
        <v>0.17499999999999999</v>
      </c>
      <c r="BZ287" s="10">
        <f>求节点($BL$5:$BL$364,BN$5:BN$364,节奏总纲!S286)</f>
        <v>0.17499999999999999</v>
      </c>
      <c r="CA287" s="10">
        <f>求节点($BL$5:$BL$364,BO$5:BO$364,节奏总纲!T286)</f>
        <v>0.17499999999999999</v>
      </c>
      <c r="CB287" s="10">
        <f>求节点($BL$5:$BL$364,BP$5:BP$364,节奏总纲!U286)</f>
        <v>0.17499999999999999</v>
      </c>
      <c r="CC287" s="10">
        <f>求节点($BL$5:$BL$364,BQ$5:BQ$364,节奏总纲!V286)</f>
        <v>0.17499999999999999</v>
      </c>
      <c r="CD287" s="10">
        <f>求节点($BL$5:$BL$364,BR$5:BR$364,节奏总纲!R286)</f>
        <v>0.125</v>
      </c>
      <c r="CE287" s="10">
        <f>求节点($BL$5:$BL$364,BS$5:BS$364,节奏总纲!S286)</f>
        <v>0.125</v>
      </c>
      <c r="CF287" s="10">
        <f>求节点($BL$5:$BL$364,BT$5:BT$364,节奏总纲!T286)</f>
        <v>0.125</v>
      </c>
      <c r="CG287" s="10">
        <f>求节点($BL$5:$BL$364,BU$5:BU$364,节奏总纲!U286)</f>
        <v>0.125</v>
      </c>
      <c r="CH287" s="10">
        <f>求节点($BL$5:$BL$364,BV$5:BV$364,节奏总纲!V286)</f>
        <v>0.125</v>
      </c>
    </row>
    <row r="288" spans="2:86" x14ac:dyDescent="0.2">
      <c r="B288" s="3">
        <v>284</v>
      </c>
      <c r="C288" s="3">
        <f>[1]服务器生态!W305</f>
        <v>61.212436232073536</v>
      </c>
      <c r="D288" s="3">
        <f>[1]服务器生态!X305</f>
        <v>60.356022642441388</v>
      </c>
      <c r="E288" s="3">
        <f>[1]服务器生态!Y305</f>
        <v>4.9268796740200953</v>
      </c>
      <c r="F288" s="3">
        <f>[1]服务器生态!Z305</f>
        <v>0.87652670959553891</v>
      </c>
      <c r="G288" s="3">
        <f>[1]服务器生态!AA305</f>
        <v>0.25361735905687488</v>
      </c>
      <c r="H288" s="3">
        <f>[1]服务器生态!AC305</f>
        <v>0.47962550249999997</v>
      </c>
      <c r="I288" s="3">
        <f>[1]服务器生态!AD305</f>
        <v>0.47291513735919999</v>
      </c>
      <c r="J288" s="3">
        <f>[1]服务器生态!AE305</f>
        <v>3.8604200140800002E-2</v>
      </c>
      <c r="K288" s="3">
        <f>[1]服务器生态!AF305</f>
        <v>6.8679600000000019E-3</v>
      </c>
      <c r="L288" s="3">
        <f>[1]服务器生态!AG305</f>
        <v>1.9871999999999997E-3</v>
      </c>
      <c r="M288" s="3">
        <f>[3]基础信息!M287</f>
        <v>100</v>
      </c>
      <c r="X288" s="3">
        <v>284</v>
      </c>
      <c r="Y288" s="3">
        <f>求节点(节奏总纲!D$4:D$163,R$5:R$164,$X288)*6</f>
        <v>42156.748088675478</v>
      </c>
      <c r="Z288" s="3">
        <f>求节点(节奏总纲!E$4:E$163,S$5:S$164,$X288)*6</f>
        <v>43312.64684786195</v>
      </c>
      <c r="AA288" s="3">
        <f>求节点(节奏总纲!F$4:F$163,T$5:T$164,$X288)*6</f>
        <v>44835.23116752052</v>
      </c>
      <c r="AB288" s="3">
        <f>求节点(节奏总纲!G$4:G$163,U$5:U$164,$X288)*6</f>
        <v>47089.218535824068</v>
      </c>
      <c r="AC288" s="3">
        <f>求节点(节奏总纲!H$4:H$163,V$5:V$164,$X288)*6</f>
        <v>50981.856854198042</v>
      </c>
      <c r="AG288" s="3">
        <v>284</v>
      </c>
      <c r="AH288" s="3">
        <v>1</v>
      </c>
      <c r="AI288" s="3">
        <f>[4]实力验证!$Z290</f>
        <v>1.6904864925626584</v>
      </c>
      <c r="AJ288" s="3">
        <f>[4]实力验证!$AE290</f>
        <v>2.914035742028021</v>
      </c>
      <c r="AK288" s="3">
        <f>[4]实力验证!$AJ290</f>
        <v>8.550875255457024</v>
      </c>
      <c r="AL288" s="3">
        <f>[4]实力验证!$AO290</f>
        <v>19.678596021332059</v>
      </c>
      <c r="AM288" s="3">
        <f t="shared" si="18"/>
        <v>243.43826906786359</v>
      </c>
      <c r="BL288" s="8">
        <v>284</v>
      </c>
      <c r="BM288" s="10">
        <f>'[1]功能-战损相关'!H294</f>
        <v>0</v>
      </c>
      <c r="BN288" s="10">
        <f>'[1]功能-战损相关'!I294</f>
        <v>0</v>
      </c>
      <c r="BO288" s="10">
        <f>'[1]功能-战损相关'!J294</f>
        <v>0</v>
      </c>
      <c r="BP288" s="10">
        <f>'[1]功能-战损相关'!K294</f>
        <v>0</v>
      </c>
      <c r="BQ288" s="10">
        <f>'[1]功能-战损相关'!L294</f>
        <v>0</v>
      </c>
      <c r="BR288" s="10">
        <f>'[1]功能-战损相关'!M294</f>
        <v>0</v>
      </c>
      <c r="BS288" s="10">
        <f>'[1]功能-战损相关'!N294</f>
        <v>0</v>
      </c>
      <c r="BT288" s="10">
        <f>'[1]功能-战损相关'!O294</f>
        <v>0</v>
      </c>
      <c r="BU288" s="10">
        <f>'[1]功能-战损相关'!P294</f>
        <v>0</v>
      </c>
      <c r="BV288" s="10">
        <f>'[1]功能-战损相关'!Q294</f>
        <v>0</v>
      </c>
      <c r="BX288" s="8">
        <v>284</v>
      </c>
      <c r="BY288" s="10">
        <f>求节点($BL$5:$BL$364,BM$5:BM$364,节奏总纲!R287)</f>
        <v>0.17499999999999999</v>
      </c>
      <c r="BZ288" s="10">
        <f>求节点($BL$5:$BL$364,BN$5:BN$364,节奏总纲!S287)</f>
        <v>0.17499999999999999</v>
      </c>
      <c r="CA288" s="10">
        <f>求节点($BL$5:$BL$364,BO$5:BO$364,节奏总纲!T287)</f>
        <v>0.17499999999999999</v>
      </c>
      <c r="CB288" s="10">
        <f>求节点($BL$5:$BL$364,BP$5:BP$364,节奏总纲!U287)</f>
        <v>0.17499999999999999</v>
      </c>
      <c r="CC288" s="10">
        <f>求节点($BL$5:$BL$364,BQ$5:BQ$364,节奏总纲!V287)</f>
        <v>0.17499999999999999</v>
      </c>
      <c r="CD288" s="10">
        <f>求节点($BL$5:$BL$364,BR$5:BR$364,节奏总纲!R287)</f>
        <v>0.125</v>
      </c>
      <c r="CE288" s="10">
        <f>求节点($BL$5:$BL$364,BS$5:BS$364,节奏总纲!S287)</f>
        <v>0.125</v>
      </c>
      <c r="CF288" s="10">
        <f>求节点($BL$5:$BL$364,BT$5:BT$364,节奏总纲!T287)</f>
        <v>0.125</v>
      </c>
      <c r="CG288" s="10">
        <f>求节点($BL$5:$BL$364,BU$5:BU$364,节奏总纲!U287)</f>
        <v>0.125</v>
      </c>
      <c r="CH288" s="10">
        <f>求节点($BL$5:$BL$364,BV$5:BV$364,节奏总纲!V287)</f>
        <v>0.125</v>
      </c>
    </row>
    <row r="289" spans="2:86" x14ac:dyDescent="0.2">
      <c r="B289" s="3">
        <v>285</v>
      </c>
      <c r="C289" s="3">
        <f>[1]服务器生态!W306</f>
        <v>60.823609504646569</v>
      </c>
      <c r="D289" s="3">
        <f>[1]服务器生态!X306</f>
        <v>59.972635928741667</v>
      </c>
      <c r="E289" s="3">
        <f>[1]服务器生态!Y306</f>
        <v>4.8955837051288604</v>
      </c>
      <c r="F289" s="3">
        <f>[1]服务器生态!Z306</f>
        <v>0.87095893557814441</v>
      </c>
      <c r="G289" s="3">
        <f>[1]服务器生态!AA306</f>
        <v>0.25200635949843736</v>
      </c>
      <c r="H289" s="3">
        <f>[1]服务器生态!AC306</f>
        <v>0.47962550249999997</v>
      </c>
      <c r="I289" s="3">
        <f>[1]服务器生态!AD306</f>
        <v>0.47291513735919999</v>
      </c>
      <c r="J289" s="3">
        <f>[1]服务器生态!AE306</f>
        <v>3.8604200140800002E-2</v>
      </c>
      <c r="K289" s="3">
        <f>[1]服务器生态!AF306</f>
        <v>6.8679600000000019E-3</v>
      </c>
      <c r="L289" s="3">
        <f>[1]服务器生态!AG306</f>
        <v>1.9871999999999997E-3</v>
      </c>
      <c r="M289" s="3">
        <f>[3]基础信息!M288</f>
        <v>100</v>
      </c>
      <c r="X289" s="3">
        <v>285</v>
      </c>
      <c r="Y289" s="3">
        <f>求节点(节奏总纲!D$4:D$163,R$5:R$164,$X289)*6</f>
        <v>42177.059397062898</v>
      </c>
      <c r="Z289" s="3">
        <f>求节点(节奏总纲!E$4:E$163,S$5:S$164,$X289)*6</f>
        <v>43333.180142060475</v>
      </c>
      <c r="AA289" s="3">
        <f>求节点(节奏总纲!F$4:F$163,T$5:T$164,$X289)*6</f>
        <v>44855.537690541423</v>
      </c>
      <c r="AB289" s="3">
        <f>求节点(节奏总纲!G$4:G$163,U$5:U$164,$X289)*6</f>
        <v>47109.417856818094</v>
      </c>
      <c r="AC289" s="3">
        <f>求节点(节奏总纲!H$4:H$163,V$5:V$164,$X289)*6</f>
        <v>51002.717416467072</v>
      </c>
      <c r="AG289" s="3">
        <v>285</v>
      </c>
      <c r="AH289" s="3">
        <v>1</v>
      </c>
      <c r="AI289" s="3">
        <f>[4]实力验证!$Z291</f>
        <v>1.6895198499153705</v>
      </c>
      <c r="AJ289" s="3">
        <f>[4]实力验证!$AE291</f>
        <v>2.9153381846818331</v>
      </c>
      <c r="AK289" s="3">
        <f>[4]实力验证!$AJ291</f>
        <v>8.5480246150784431</v>
      </c>
      <c r="AL289" s="3">
        <f>[4]实力验证!$AO291</f>
        <v>19.619830294038067</v>
      </c>
      <c r="AM289" s="3">
        <f t="shared" si="18"/>
        <v>243.32414529872494</v>
      </c>
      <c r="BL289" s="8">
        <v>285</v>
      </c>
      <c r="BM289" s="10">
        <f>'[1]功能-战损相关'!H295</f>
        <v>0</v>
      </c>
      <c r="BN289" s="10">
        <f>'[1]功能-战损相关'!I295</f>
        <v>0</v>
      </c>
      <c r="BO289" s="10">
        <f>'[1]功能-战损相关'!J295</f>
        <v>0</v>
      </c>
      <c r="BP289" s="10">
        <f>'[1]功能-战损相关'!K295</f>
        <v>0</v>
      </c>
      <c r="BQ289" s="10">
        <f>'[1]功能-战损相关'!L295</f>
        <v>0</v>
      </c>
      <c r="BR289" s="10">
        <f>'[1]功能-战损相关'!M295</f>
        <v>0</v>
      </c>
      <c r="BS289" s="10">
        <f>'[1]功能-战损相关'!N295</f>
        <v>0</v>
      </c>
      <c r="BT289" s="10">
        <f>'[1]功能-战损相关'!O295</f>
        <v>0</v>
      </c>
      <c r="BU289" s="10">
        <f>'[1]功能-战损相关'!P295</f>
        <v>0</v>
      </c>
      <c r="BV289" s="10">
        <f>'[1]功能-战损相关'!Q295</f>
        <v>0</v>
      </c>
      <c r="BX289" s="8">
        <v>285</v>
      </c>
      <c r="BY289" s="10">
        <f>求节点($BL$5:$BL$364,BM$5:BM$364,节奏总纲!R288)</f>
        <v>0.17499999999999999</v>
      </c>
      <c r="BZ289" s="10">
        <f>求节点($BL$5:$BL$364,BN$5:BN$364,节奏总纲!S288)</f>
        <v>0.17499999999999999</v>
      </c>
      <c r="CA289" s="10">
        <f>求节点($BL$5:$BL$364,BO$5:BO$364,节奏总纲!T288)</f>
        <v>0.17499999999999999</v>
      </c>
      <c r="CB289" s="10">
        <f>求节点($BL$5:$BL$364,BP$5:BP$364,节奏总纲!U288)</f>
        <v>0.17499999999999999</v>
      </c>
      <c r="CC289" s="10">
        <f>求节点($BL$5:$BL$364,BQ$5:BQ$364,节奏总纲!V288)</f>
        <v>0.17499999999999999</v>
      </c>
      <c r="CD289" s="10">
        <f>求节点($BL$5:$BL$364,BR$5:BR$364,节奏总纲!R288)</f>
        <v>0.125</v>
      </c>
      <c r="CE289" s="10">
        <f>求节点($BL$5:$BL$364,BS$5:BS$364,节奏总纲!S288)</f>
        <v>0.125</v>
      </c>
      <c r="CF289" s="10">
        <f>求节点($BL$5:$BL$364,BT$5:BT$364,节奏总纲!T288)</f>
        <v>0.125</v>
      </c>
      <c r="CG289" s="10">
        <f>求节点($BL$5:$BL$364,BU$5:BU$364,节奏总纲!U288)</f>
        <v>0.125</v>
      </c>
      <c r="CH289" s="10">
        <f>求节点($BL$5:$BL$364,BV$5:BV$364,节奏总纲!V288)</f>
        <v>0.125</v>
      </c>
    </row>
    <row r="290" spans="2:86" x14ac:dyDescent="0.2">
      <c r="B290" s="3">
        <v>286</v>
      </c>
      <c r="C290" s="3">
        <f>[1]服务器生态!W307</f>
        <v>60.43478277721961</v>
      </c>
      <c r="D290" s="3">
        <f>[1]服务器生态!X307</f>
        <v>59.589249215041953</v>
      </c>
      <c r="E290" s="3">
        <f>[1]服务器生态!Y307</f>
        <v>4.8642877362376264</v>
      </c>
      <c r="F290" s="3">
        <f>[1]服务器生态!Z307</f>
        <v>0.86539116156074991</v>
      </c>
      <c r="G290" s="3">
        <f>[1]服务器生态!AA307</f>
        <v>0.25039535993999984</v>
      </c>
      <c r="H290" s="3">
        <f>[1]服务器生态!AC307</f>
        <v>0.47962550249999997</v>
      </c>
      <c r="I290" s="3">
        <f>[1]服务器生态!AD307</f>
        <v>0.47291513735919999</v>
      </c>
      <c r="J290" s="3">
        <f>[1]服务器生态!AE307</f>
        <v>3.8604200140800002E-2</v>
      </c>
      <c r="K290" s="3">
        <f>[1]服务器生态!AF307</f>
        <v>6.8679600000000019E-3</v>
      </c>
      <c r="L290" s="3">
        <f>[1]服务器生态!AG307</f>
        <v>1.9871999999999997E-3</v>
      </c>
      <c r="M290" s="3">
        <f>[3]基础信息!M289</f>
        <v>100</v>
      </c>
      <c r="X290" s="3">
        <v>286</v>
      </c>
      <c r="Y290" s="3">
        <f>求节点(节奏总纲!D$4:D$163,R$5:R$164,$X290)*6</f>
        <v>42197.370705450317</v>
      </c>
      <c r="Z290" s="3">
        <f>求节点(节奏总纲!E$4:E$163,S$5:S$164,$X290)*6</f>
        <v>43353.713436259</v>
      </c>
      <c r="AA290" s="3">
        <f>求节点(节奏总纲!F$4:F$163,T$5:T$164,$X290)*6</f>
        <v>44875.844213562326</v>
      </c>
      <c r="AB290" s="3">
        <f>求节点(节奏总纲!G$4:G$163,U$5:U$164,$X290)*6</f>
        <v>47129.617177812106</v>
      </c>
      <c r="AC290" s="3">
        <f>求节点(节奏总纲!H$4:H$163,V$5:V$164,$X290)*6</f>
        <v>51023.577978736081</v>
      </c>
      <c r="AG290" s="3">
        <v>286</v>
      </c>
      <c r="AH290" s="3">
        <v>1</v>
      </c>
      <c r="AI290" s="3">
        <f>[4]实力验证!$Z292</f>
        <v>1.6885637605391486</v>
      </c>
      <c r="AJ290" s="3">
        <f>[4]实力验证!$AE292</f>
        <v>2.9166264079853894</v>
      </c>
      <c r="AK290" s="3">
        <f>[4]实力验证!$AJ292</f>
        <v>8.5452050964186412</v>
      </c>
      <c r="AL290" s="3">
        <f>[4]实力验证!$AO292</f>
        <v>19.561706138529981</v>
      </c>
      <c r="AM290" s="3">
        <f t="shared" si="18"/>
        <v>243.21126746992866</v>
      </c>
      <c r="BL290" s="8">
        <v>286</v>
      </c>
      <c r="BM290" s="10">
        <f>'[1]功能-战损相关'!H296</f>
        <v>0</v>
      </c>
      <c r="BN290" s="10">
        <f>'[1]功能-战损相关'!I296</f>
        <v>0</v>
      </c>
      <c r="BO290" s="10">
        <f>'[1]功能-战损相关'!J296</f>
        <v>0</v>
      </c>
      <c r="BP290" s="10">
        <f>'[1]功能-战损相关'!K296</f>
        <v>0</v>
      </c>
      <c r="BQ290" s="10">
        <f>'[1]功能-战损相关'!L296</f>
        <v>0</v>
      </c>
      <c r="BR290" s="10">
        <f>'[1]功能-战损相关'!M296</f>
        <v>0</v>
      </c>
      <c r="BS290" s="10">
        <f>'[1]功能-战损相关'!N296</f>
        <v>0</v>
      </c>
      <c r="BT290" s="10">
        <f>'[1]功能-战损相关'!O296</f>
        <v>0</v>
      </c>
      <c r="BU290" s="10">
        <f>'[1]功能-战损相关'!P296</f>
        <v>0</v>
      </c>
      <c r="BV290" s="10">
        <f>'[1]功能-战损相关'!Q296</f>
        <v>0</v>
      </c>
      <c r="BX290" s="8">
        <v>286</v>
      </c>
      <c r="BY290" s="10">
        <f>求节点($BL$5:$BL$364,BM$5:BM$364,节奏总纲!R289)</f>
        <v>0.17499999999999999</v>
      </c>
      <c r="BZ290" s="10">
        <f>求节点($BL$5:$BL$364,BN$5:BN$364,节奏总纲!S289)</f>
        <v>0.17499999999999999</v>
      </c>
      <c r="CA290" s="10">
        <f>求节点($BL$5:$BL$364,BO$5:BO$364,节奏总纲!T289)</f>
        <v>0.17499999999999999</v>
      </c>
      <c r="CB290" s="10">
        <f>求节点($BL$5:$BL$364,BP$5:BP$364,节奏总纲!U289)</f>
        <v>0.17499999999999999</v>
      </c>
      <c r="CC290" s="10">
        <f>求节点($BL$5:$BL$364,BQ$5:BQ$364,节奏总纲!V289)</f>
        <v>0.17499999999999999</v>
      </c>
      <c r="CD290" s="10">
        <f>求节点($BL$5:$BL$364,BR$5:BR$364,节奏总纲!R289)</f>
        <v>0.125</v>
      </c>
      <c r="CE290" s="10">
        <f>求节点($BL$5:$BL$364,BS$5:BS$364,节奏总纲!S289)</f>
        <v>0.125</v>
      </c>
      <c r="CF290" s="10">
        <f>求节点($BL$5:$BL$364,BT$5:BT$364,节奏总纲!T289)</f>
        <v>0.125</v>
      </c>
      <c r="CG290" s="10">
        <f>求节点($BL$5:$BL$364,BU$5:BU$364,节奏总纲!U289)</f>
        <v>0.125</v>
      </c>
      <c r="CH290" s="10">
        <f>求节点($BL$5:$BL$364,BV$5:BV$364,节奏总纲!V289)</f>
        <v>0.125</v>
      </c>
    </row>
    <row r="291" spans="2:86" x14ac:dyDescent="0.2">
      <c r="B291" s="3">
        <v>287</v>
      </c>
      <c r="C291" s="3">
        <f>[1]服务器生态!W308</f>
        <v>60.04595604979265</v>
      </c>
      <c r="D291" s="3">
        <f>[1]服务器生态!X308</f>
        <v>59.205862501342239</v>
      </c>
      <c r="E291" s="3">
        <f>[1]服务器生态!Y308</f>
        <v>4.8329917673463925</v>
      </c>
      <c r="F291" s="3">
        <f>[1]服务器生态!Z308</f>
        <v>0.85982338754335541</v>
      </c>
      <c r="G291" s="3">
        <f>[1]服务器生态!AA308</f>
        <v>0.24878436038156237</v>
      </c>
      <c r="H291" s="3">
        <f>[1]服务器生态!AC308</f>
        <v>0.47962550249999997</v>
      </c>
      <c r="I291" s="3">
        <f>[1]服务器生态!AD308</f>
        <v>0.47291513735919999</v>
      </c>
      <c r="J291" s="3">
        <f>[1]服务器生态!AE308</f>
        <v>3.8604200140800002E-2</v>
      </c>
      <c r="K291" s="3">
        <f>[1]服务器生态!AF308</f>
        <v>6.8679600000000019E-3</v>
      </c>
      <c r="L291" s="3">
        <f>[1]服务器生态!AG308</f>
        <v>1.9871999999999997E-3</v>
      </c>
      <c r="M291" s="3">
        <f>[3]基础信息!M290</f>
        <v>100</v>
      </c>
      <c r="X291" s="3">
        <v>287</v>
      </c>
      <c r="Y291" s="3">
        <f>求节点(节奏总纲!D$4:D$163,R$5:R$164,$X291)*6</f>
        <v>42217.682013837744</v>
      </c>
      <c r="Z291" s="3">
        <f>求节点(节奏总纲!E$4:E$163,S$5:S$164,$X291)*6</f>
        <v>43374.246730457518</v>
      </c>
      <c r="AA291" s="3">
        <f>求节点(节奏总纲!F$4:F$163,T$5:T$164,$X291)*6</f>
        <v>44896.150736583229</v>
      </c>
      <c r="AB291" s="3">
        <f>求节点(节奏总纲!G$4:G$163,U$5:U$164,$X291)*6</f>
        <v>47149.816498806133</v>
      </c>
      <c r="AC291" s="3">
        <f>求节点(节奏总纲!H$4:H$163,V$5:V$164,$X291)*6</f>
        <v>51044.438541005111</v>
      </c>
      <c r="AG291" s="3">
        <v>287</v>
      </c>
      <c r="AH291" s="3">
        <v>1</v>
      </c>
      <c r="AI291" s="3">
        <f>[4]实力验证!$Z293</f>
        <v>1.6876180525500739</v>
      </c>
      <c r="AJ291" s="3">
        <f>[4]实力验证!$AE293</f>
        <v>2.9179006435330099</v>
      </c>
      <c r="AK291" s="3">
        <f>[4]实力验证!$AJ293</f>
        <v>8.5424161925899451</v>
      </c>
      <c r="AL291" s="3">
        <f>[4]实力验证!$AO293</f>
        <v>19.504213105358303</v>
      </c>
      <c r="AM291" s="3">
        <f t="shared" si="18"/>
        <v>243.09961528851443</v>
      </c>
      <c r="BL291" s="8">
        <v>287</v>
      </c>
      <c r="BM291" s="10">
        <f>'[1]功能-战损相关'!H297</f>
        <v>0</v>
      </c>
      <c r="BN291" s="10">
        <f>'[1]功能-战损相关'!I297</f>
        <v>0</v>
      </c>
      <c r="BO291" s="10">
        <f>'[1]功能-战损相关'!J297</f>
        <v>0</v>
      </c>
      <c r="BP291" s="10">
        <f>'[1]功能-战损相关'!K297</f>
        <v>0</v>
      </c>
      <c r="BQ291" s="10">
        <f>'[1]功能-战损相关'!L297</f>
        <v>0</v>
      </c>
      <c r="BR291" s="10">
        <f>'[1]功能-战损相关'!M297</f>
        <v>0</v>
      </c>
      <c r="BS291" s="10">
        <f>'[1]功能-战损相关'!N297</f>
        <v>0</v>
      </c>
      <c r="BT291" s="10">
        <f>'[1]功能-战损相关'!O297</f>
        <v>0</v>
      </c>
      <c r="BU291" s="10">
        <f>'[1]功能-战损相关'!P297</f>
        <v>0</v>
      </c>
      <c r="BV291" s="10">
        <f>'[1]功能-战损相关'!Q297</f>
        <v>0</v>
      </c>
      <c r="BX291" s="8">
        <v>287</v>
      </c>
      <c r="BY291" s="10">
        <f>求节点($BL$5:$BL$364,BM$5:BM$364,节奏总纲!R290)</f>
        <v>0.17499999999999999</v>
      </c>
      <c r="BZ291" s="10">
        <f>求节点($BL$5:$BL$364,BN$5:BN$364,节奏总纲!S290)</f>
        <v>0.17499999999999999</v>
      </c>
      <c r="CA291" s="10">
        <f>求节点($BL$5:$BL$364,BO$5:BO$364,节奏总纲!T290)</f>
        <v>0.17499999999999999</v>
      </c>
      <c r="CB291" s="10">
        <f>求节点($BL$5:$BL$364,BP$5:BP$364,节奏总纲!U290)</f>
        <v>0.17499999999999999</v>
      </c>
      <c r="CC291" s="10">
        <f>求节点($BL$5:$BL$364,BQ$5:BQ$364,节奏总纲!V290)</f>
        <v>0.17499999999999999</v>
      </c>
      <c r="CD291" s="10">
        <f>求节点($BL$5:$BL$364,BR$5:BR$364,节奏总纲!R290)</f>
        <v>0.125</v>
      </c>
      <c r="CE291" s="10">
        <f>求节点($BL$5:$BL$364,BS$5:BS$364,节奏总纲!S290)</f>
        <v>0.125</v>
      </c>
      <c r="CF291" s="10">
        <f>求节点($BL$5:$BL$364,BT$5:BT$364,节奏总纲!T290)</f>
        <v>0.125</v>
      </c>
      <c r="CG291" s="10">
        <f>求节点($BL$5:$BL$364,BU$5:BU$364,节奏总纲!U290)</f>
        <v>0.125</v>
      </c>
      <c r="CH291" s="10">
        <f>求节点($BL$5:$BL$364,BV$5:BV$364,节奏总纲!V290)</f>
        <v>0.125</v>
      </c>
    </row>
    <row r="292" spans="2:86" x14ac:dyDescent="0.2">
      <c r="B292" s="3">
        <v>288</v>
      </c>
      <c r="C292" s="3">
        <f>[1]服务器生态!W309</f>
        <v>59.657129322365684</v>
      </c>
      <c r="D292" s="3">
        <f>[1]服务器生态!X309</f>
        <v>58.822475787642524</v>
      </c>
      <c r="E292" s="3">
        <f>[1]服务器生态!Y309</f>
        <v>4.8016957984551576</v>
      </c>
      <c r="F292" s="3">
        <f>[1]服务器生态!Z309</f>
        <v>0.85425561352596091</v>
      </c>
      <c r="G292" s="3">
        <f>[1]服务器生态!AA309</f>
        <v>0.24717336082312488</v>
      </c>
      <c r="H292" s="3">
        <f>[1]服务器生态!AC309</f>
        <v>0.47962550249999997</v>
      </c>
      <c r="I292" s="3">
        <f>[1]服务器生态!AD309</f>
        <v>0.47291513735919999</v>
      </c>
      <c r="J292" s="3">
        <f>[1]服务器生态!AE309</f>
        <v>3.8604200140800002E-2</v>
      </c>
      <c r="K292" s="3">
        <f>[1]服务器生态!AF309</f>
        <v>6.8679600000000019E-3</v>
      </c>
      <c r="L292" s="3">
        <f>[1]服务器生态!AG309</f>
        <v>1.9871999999999997E-3</v>
      </c>
      <c r="M292" s="3">
        <f>[3]基础信息!M291</f>
        <v>100</v>
      </c>
      <c r="X292" s="3">
        <v>288</v>
      </c>
      <c r="Y292" s="3">
        <f>求节点(节奏总纲!D$4:D$163,R$5:R$164,$X292)*6</f>
        <v>42237.993322225171</v>
      </c>
      <c r="Z292" s="3">
        <f>求节点(节奏总纲!E$4:E$163,S$5:S$164,$X292)*6</f>
        <v>43394.780024656044</v>
      </c>
      <c r="AA292" s="3">
        <f>求节点(节奏总纲!F$4:F$163,T$5:T$164,$X292)*6</f>
        <v>44916.457259604133</v>
      </c>
      <c r="AB292" s="3">
        <f>求节点(节奏总纲!G$4:G$163,U$5:U$164,$X292)*6</f>
        <v>47170.015819800152</v>
      </c>
      <c r="AC292" s="3">
        <f>求节点(节奏总纲!H$4:H$163,V$5:V$164,$X292)*6</f>
        <v>51065.299103274141</v>
      </c>
      <c r="AG292" s="3">
        <v>288</v>
      </c>
      <c r="AH292" s="3">
        <v>1</v>
      </c>
      <c r="AI292" s="3">
        <f>[4]实力验证!$Z294</f>
        <v>1.6866825577767637</v>
      </c>
      <c r="AJ292" s="3">
        <f>[4]实力验证!$AE294</f>
        <v>2.9191611179167909</v>
      </c>
      <c r="AK292" s="3">
        <f>[4]实力验证!$AJ294</f>
        <v>8.5396574076530012</v>
      </c>
      <c r="AL292" s="3">
        <f>[4]实力验证!$AO294</f>
        <v>19.447340970772153</v>
      </c>
      <c r="AM292" s="3">
        <f t="shared" si="18"/>
        <v>242.98916889983175</v>
      </c>
      <c r="BL292" s="8">
        <v>288</v>
      </c>
      <c r="BM292" s="10">
        <f>'[1]功能-战损相关'!H298</f>
        <v>0</v>
      </c>
      <c r="BN292" s="10">
        <f>'[1]功能-战损相关'!I298</f>
        <v>0</v>
      </c>
      <c r="BO292" s="10">
        <f>'[1]功能-战损相关'!J298</f>
        <v>0</v>
      </c>
      <c r="BP292" s="10">
        <f>'[1]功能-战损相关'!K298</f>
        <v>0</v>
      </c>
      <c r="BQ292" s="10">
        <f>'[1]功能-战损相关'!L298</f>
        <v>0</v>
      </c>
      <c r="BR292" s="10">
        <f>'[1]功能-战损相关'!M298</f>
        <v>0</v>
      </c>
      <c r="BS292" s="10">
        <f>'[1]功能-战损相关'!N298</f>
        <v>0</v>
      </c>
      <c r="BT292" s="10">
        <f>'[1]功能-战损相关'!O298</f>
        <v>0</v>
      </c>
      <c r="BU292" s="10">
        <f>'[1]功能-战损相关'!P298</f>
        <v>0</v>
      </c>
      <c r="BV292" s="10">
        <f>'[1]功能-战损相关'!Q298</f>
        <v>0</v>
      </c>
      <c r="BX292" s="8">
        <v>288</v>
      </c>
      <c r="BY292" s="10">
        <f>求节点($BL$5:$BL$364,BM$5:BM$364,节奏总纲!R291)</f>
        <v>0.17499999999999999</v>
      </c>
      <c r="BZ292" s="10">
        <f>求节点($BL$5:$BL$364,BN$5:BN$364,节奏总纲!S291)</f>
        <v>0.17499999999999999</v>
      </c>
      <c r="CA292" s="10">
        <f>求节点($BL$5:$BL$364,BO$5:BO$364,节奏总纲!T291)</f>
        <v>0.17499999999999999</v>
      </c>
      <c r="CB292" s="10">
        <f>求节点($BL$5:$BL$364,BP$5:BP$364,节奏总纲!U291)</f>
        <v>0.17499999999999999</v>
      </c>
      <c r="CC292" s="10">
        <f>求节点($BL$5:$BL$364,BQ$5:BQ$364,节奏总纲!V291)</f>
        <v>0.17499999999999999</v>
      </c>
      <c r="CD292" s="10">
        <f>求节点($BL$5:$BL$364,BR$5:BR$364,节奏总纲!R291)</f>
        <v>0.125</v>
      </c>
      <c r="CE292" s="10">
        <f>求节点($BL$5:$BL$364,BS$5:BS$364,节奏总纲!S291)</f>
        <v>0.125</v>
      </c>
      <c r="CF292" s="10">
        <f>求节点($BL$5:$BL$364,BT$5:BT$364,节奏总纲!T291)</f>
        <v>0.125</v>
      </c>
      <c r="CG292" s="10">
        <f>求节点($BL$5:$BL$364,BU$5:BU$364,节奏总纲!U291)</f>
        <v>0.125</v>
      </c>
      <c r="CH292" s="10">
        <f>求节点($BL$5:$BL$364,BV$5:BV$364,节奏总纲!V291)</f>
        <v>0.125</v>
      </c>
    </row>
    <row r="293" spans="2:86" x14ac:dyDescent="0.2">
      <c r="B293" s="3">
        <v>289</v>
      </c>
      <c r="C293" s="3">
        <f>[1]服务器生态!W310</f>
        <v>59.268302594938717</v>
      </c>
      <c r="D293" s="3">
        <f>[1]服务器生态!X310</f>
        <v>58.439089073942803</v>
      </c>
      <c r="E293" s="3">
        <f>[1]服务器生态!Y310</f>
        <v>4.7703998295639227</v>
      </c>
      <c r="F293" s="3">
        <f>[1]服务器生态!Z310</f>
        <v>0.8486878395085663</v>
      </c>
      <c r="G293" s="3">
        <f>[1]服务器生态!AA310</f>
        <v>0.24556236126468736</v>
      </c>
      <c r="H293" s="3">
        <f>[1]服务器生态!AC310</f>
        <v>0.47962550249999997</v>
      </c>
      <c r="I293" s="3">
        <f>[1]服务器生态!AD310</f>
        <v>0.47291513735919999</v>
      </c>
      <c r="J293" s="3">
        <f>[1]服务器生态!AE310</f>
        <v>3.8604200140800002E-2</v>
      </c>
      <c r="K293" s="3">
        <f>[1]服务器生态!AF310</f>
        <v>6.8679600000000019E-3</v>
      </c>
      <c r="L293" s="3">
        <f>[1]服务器生态!AG310</f>
        <v>1.9871999999999997E-3</v>
      </c>
      <c r="M293" s="3">
        <f>[3]基础信息!M292</f>
        <v>100</v>
      </c>
      <c r="X293" s="3">
        <v>289</v>
      </c>
      <c r="Y293" s="3">
        <f>求节点(节奏总纲!D$4:D$163,R$5:R$164,$X293)*6</f>
        <v>42258.304630612598</v>
      </c>
      <c r="Z293" s="3">
        <f>求节点(节奏总纲!E$4:E$163,S$5:S$164,$X293)*6</f>
        <v>43415.313318854569</v>
      </c>
      <c r="AA293" s="3">
        <f>求节点(节奏总纲!F$4:F$163,T$5:T$164,$X293)*6</f>
        <v>44936.763782625036</v>
      </c>
      <c r="AB293" s="3">
        <f>求节点(节奏总纲!G$4:G$163,U$5:U$164,$X293)*6</f>
        <v>47190.215140794171</v>
      </c>
      <c r="AC293" s="3">
        <f>求节点(节奏总纲!H$4:H$163,V$5:V$164,$X293)*6</f>
        <v>51086.159665543164</v>
      </c>
      <c r="AG293" s="3">
        <v>289</v>
      </c>
      <c r="AH293" s="3">
        <v>1</v>
      </c>
      <c r="AI293" s="3">
        <f>[4]实力验证!$Z295</f>
        <v>1.6857571116606755</v>
      </c>
      <c r="AJ293" s="3">
        <f>[4]实力验证!$AE295</f>
        <v>2.9204080528609295</v>
      </c>
      <c r="AK293" s="3">
        <f>[4]实力验证!$AJ295</f>
        <v>8.5369282563227511</v>
      </c>
      <c r="AL293" s="3">
        <f>[4]实力验证!$AO295</f>
        <v>19.391079730658355</v>
      </c>
      <c r="AM293" s="3">
        <f t="shared" si="18"/>
        <v>242.87990887576913</v>
      </c>
      <c r="BL293" s="8">
        <v>289</v>
      </c>
      <c r="BM293" s="10">
        <f>'[1]功能-战损相关'!H299</f>
        <v>0</v>
      </c>
      <c r="BN293" s="10">
        <f>'[1]功能-战损相关'!I299</f>
        <v>0</v>
      </c>
      <c r="BO293" s="10">
        <f>'[1]功能-战损相关'!J299</f>
        <v>0</v>
      </c>
      <c r="BP293" s="10">
        <f>'[1]功能-战损相关'!K299</f>
        <v>0</v>
      </c>
      <c r="BQ293" s="10">
        <f>'[1]功能-战损相关'!L299</f>
        <v>0</v>
      </c>
      <c r="BR293" s="10">
        <f>'[1]功能-战损相关'!M299</f>
        <v>0</v>
      </c>
      <c r="BS293" s="10">
        <f>'[1]功能-战损相关'!N299</f>
        <v>0</v>
      </c>
      <c r="BT293" s="10">
        <f>'[1]功能-战损相关'!O299</f>
        <v>0</v>
      </c>
      <c r="BU293" s="10">
        <f>'[1]功能-战损相关'!P299</f>
        <v>0</v>
      </c>
      <c r="BV293" s="10">
        <f>'[1]功能-战损相关'!Q299</f>
        <v>0</v>
      </c>
      <c r="BX293" s="8">
        <v>289</v>
      </c>
      <c r="BY293" s="10">
        <f>求节点($BL$5:$BL$364,BM$5:BM$364,节奏总纲!R292)</f>
        <v>0.17499999999999999</v>
      </c>
      <c r="BZ293" s="10">
        <f>求节点($BL$5:$BL$364,BN$5:BN$364,节奏总纲!S292)</f>
        <v>0.17499999999999999</v>
      </c>
      <c r="CA293" s="10">
        <f>求节点($BL$5:$BL$364,BO$5:BO$364,节奏总纲!T292)</f>
        <v>0.17499999999999999</v>
      </c>
      <c r="CB293" s="10">
        <f>求节点($BL$5:$BL$364,BP$5:BP$364,节奏总纲!U292)</f>
        <v>0.17499999999999999</v>
      </c>
      <c r="CC293" s="10">
        <f>求节点($BL$5:$BL$364,BQ$5:BQ$364,节奏总纲!V292)</f>
        <v>0.17499999999999999</v>
      </c>
      <c r="CD293" s="10">
        <f>求节点($BL$5:$BL$364,BR$5:BR$364,节奏总纲!R292)</f>
        <v>0.125</v>
      </c>
      <c r="CE293" s="10">
        <f>求节点($BL$5:$BL$364,BS$5:BS$364,节奏总纲!S292)</f>
        <v>0.125</v>
      </c>
      <c r="CF293" s="10">
        <f>求节点($BL$5:$BL$364,BT$5:BT$364,节奏总纲!T292)</f>
        <v>0.125</v>
      </c>
      <c r="CG293" s="10">
        <f>求节点($BL$5:$BL$364,BU$5:BU$364,节奏总纲!U292)</f>
        <v>0.125</v>
      </c>
      <c r="CH293" s="10">
        <f>求节点($BL$5:$BL$364,BV$5:BV$364,节奏总纲!V292)</f>
        <v>0.125</v>
      </c>
    </row>
    <row r="294" spans="2:86" x14ac:dyDescent="0.2">
      <c r="B294" s="3">
        <v>290</v>
      </c>
      <c r="C294" s="3">
        <f>[1]服务器生态!W311</f>
        <v>58.879475867511751</v>
      </c>
      <c r="D294" s="3">
        <f>[1]服务器生态!X311</f>
        <v>58.055702360243082</v>
      </c>
      <c r="E294" s="3">
        <f>[1]服务器生态!Y311</f>
        <v>4.739103860672687</v>
      </c>
      <c r="F294" s="3">
        <f>[1]服务器生态!Z311</f>
        <v>0.8431200654911718</v>
      </c>
      <c r="G294" s="3">
        <f>[1]服务器生态!AA311</f>
        <v>0.24395136170624987</v>
      </c>
      <c r="H294" s="3">
        <f>[1]服务器生态!AC311</f>
        <v>0.47962550249999997</v>
      </c>
      <c r="I294" s="3">
        <f>[1]服务器生态!AD311</f>
        <v>0.47291513735919999</v>
      </c>
      <c r="J294" s="3">
        <f>[1]服务器生态!AE311</f>
        <v>3.8604200140800002E-2</v>
      </c>
      <c r="K294" s="3">
        <f>[1]服务器生态!AF311</f>
        <v>6.8679600000000019E-3</v>
      </c>
      <c r="L294" s="3">
        <f>[1]服务器生态!AG311</f>
        <v>1.9871999999999997E-3</v>
      </c>
      <c r="M294" s="3">
        <f>[3]基础信息!M293</f>
        <v>100</v>
      </c>
      <c r="X294" s="3">
        <v>290</v>
      </c>
      <c r="Y294" s="3">
        <f>求节点(节奏总纲!D$4:D$163,R$5:R$164,$X294)*6</f>
        <v>42278.615939000018</v>
      </c>
      <c r="Z294" s="3">
        <f>求节点(节奏总纲!E$4:E$163,S$5:S$164,$X294)*6</f>
        <v>43435.846613053094</v>
      </c>
      <c r="AA294" s="3">
        <f>求节点(节奏总纲!F$4:F$163,T$5:T$164,$X294)*6</f>
        <v>44957.070305645939</v>
      </c>
      <c r="AB294" s="3">
        <f>求节点(节奏总纲!G$4:G$163,U$5:U$164,$X294)*6</f>
        <v>47210.414461788198</v>
      </c>
      <c r="AC294" s="3">
        <f>求节点(节奏总纲!H$4:H$163,V$5:V$164,$X294)*6</f>
        <v>51107.02022781218</v>
      </c>
      <c r="AG294" s="3">
        <v>290</v>
      </c>
      <c r="AH294" s="3">
        <v>1</v>
      </c>
      <c r="AI294" s="3">
        <f>[4]实力验证!$Z296</f>
        <v>1.6848415531596062</v>
      </c>
      <c r="AJ294" s="3">
        <f>[4]实力验证!$AE296</f>
        <v>2.9216416653517476</v>
      </c>
      <c r="AK294" s="3">
        <f>[4]实力验证!$AJ296</f>
        <v>8.5342282636838771</v>
      </c>
      <c r="AL294" s="3">
        <f>[4]实力验证!$AO296</f>
        <v>19.335419594674843</v>
      </c>
      <c r="AM294" s="3">
        <f t="shared" si="18"/>
        <v>242.77181620336111</v>
      </c>
      <c r="BL294" s="8">
        <v>290</v>
      </c>
      <c r="BM294" s="10">
        <f>'[1]功能-战损相关'!H300</f>
        <v>0</v>
      </c>
      <c r="BN294" s="10">
        <f>'[1]功能-战损相关'!I300</f>
        <v>0</v>
      </c>
      <c r="BO294" s="10">
        <f>'[1]功能-战损相关'!J300</f>
        <v>0</v>
      </c>
      <c r="BP294" s="10">
        <f>'[1]功能-战损相关'!K300</f>
        <v>0</v>
      </c>
      <c r="BQ294" s="10">
        <f>'[1]功能-战损相关'!L300</f>
        <v>0</v>
      </c>
      <c r="BR294" s="10">
        <f>'[1]功能-战损相关'!M300</f>
        <v>0</v>
      </c>
      <c r="BS294" s="10">
        <f>'[1]功能-战损相关'!N300</f>
        <v>0</v>
      </c>
      <c r="BT294" s="10">
        <f>'[1]功能-战损相关'!O300</f>
        <v>0</v>
      </c>
      <c r="BU294" s="10">
        <f>'[1]功能-战损相关'!P300</f>
        <v>0</v>
      </c>
      <c r="BV294" s="10">
        <f>'[1]功能-战损相关'!Q300</f>
        <v>0</v>
      </c>
      <c r="BX294" s="8">
        <v>290</v>
      </c>
      <c r="BY294" s="10">
        <f>求节点($BL$5:$BL$364,BM$5:BM$364,节奏总纲!R293)</f>
        <v>0.17499999999999999</v>
      </c>
      <c r="BZ294" s="10">
        <f>求节点($BL$5:$BL$364,BN$5:BN$364,节奏总纲!S293)</f>
        <v>0.17499999999999999</v>
      </c>
      <c r="CA294" s="10">
        <f>求节点($BL$5:$BL$364,BO$5:BO$364,节奏总纲!T293)</f>
        <v>0.17499999999999999</v>
      </c>
      <c r="CB294" s="10">
        <f>求节点($BL$5:$BL$364,BP$5:BP$364,节奏总纲!U293)</f>
        <v>0.17499999999999999</v>
      </c>
      <c r="CC294" s="10">
        <f>求节点($BL$5:$BL$364,BQ$5:BQ$364,节奏总纲!V293)</f>
        <v>0.17499999999999999</v>
      </c>
      <c r="CD294" s="10">
        <f>求节点($BL$5:$BL$364,BR$5:BR$364,节奏总纲!R293)</f>
        <v>0.125</v>
      </c>
      <c r="CE294" s="10">
        <f>求节点($BL$5:$BL$364,BS$5:BS$364,节奏总纲!S293)</f>
        <v>0.125</v>
      </c>
      <c r="CF294" s="10">
        <f>求节点($BL$5:$BL$364,BT$5:BT$364,节奏总纲!T293)</f>
        <v>0.125</v>
      </c>
      <c r="CG294" s="10">
        <f>求节点($BL$5:$BL$364,BU$5:BU$364,节奏总纲!U293)</f>
        <v>0.125</v>
      </c>
      <c r="CH294" s="10">
        <f>求节点($BL$5:$BL$364,BV$5:BV$364,节奏总纲!V293)</f>
        <v>0.125</v>
      </c>
    </row>
    <row r="295" spans="2:86" x14ac:dyDescent="0.2">
      <c r="B295" s="3">
        <v>291</v>
      </c>
      <c r="C295" s="3">
        <f>[1]服务器生态!W312</f>
        <v>58.490649140084784</v>
      </c>
      <c r="D295" s="3">
        <f>[1]服务器生态!X312</f>
        <v>57.67231564654336</v>
      </c>
      <c r="E295" s="3">
        <f>[1]服务器生态!Y312</f>
        <v>4.7078078917814521</v>
      </c>
      <c r="F295" s="3">
        <f>[1]服务器生态!Z312</f>
        <v>0.83755229147377719</v>
      </c>
      <c r="G295" s="3">
        <f>[1]服务器生态!AA312</f>
        <v>0.24234036214781235</v>
      </c>
      <c r="H295" s="3">
        <f>[1]服务器生态!AC312</f>
        <v>0.47962550249999997</v>
      </c>
      <c r="I295" s="3">
        <f>[1]服务器生态!AD312</f>
        <v>0.47291513735919999</v>
      </c>
      <c r="J295" s="3">
        <f>[1]服务器生态!AE312</f>
        <v>3.8604200140800002E-2</v>
      </c>
      <c r="K295" s="3">
        <f>[1]服务器生态!AF312</f>
        <v>6.8679600000000019E-3</v>
      </c>
      <c r="L295" s="3">
        <f>[1]服务器生态!AG312</f>
        <v>1.9871999999999997E-3</v>
      </c>
      <c r="M295" s="3">
        <f>[3]基础信息!M294</f>
        <v>100</v>
      </c>
      <c r="X295" s="3">
        <v>291</v>
      </c>
      <c r="Y295" s="3">
        <f>求节点(节奏总纲!D$4:D$163,R$5:R$164,$X295)*6</f>
        <v>42298.927247387444</v>
      </c>
      <c r="Z295" s="3">
        <f>求节点(节奏总纲!E$4:E$163,S$5:S$164,$X295)*6</f>
        <v>43456.379907251619</v>
      </c>
      <c r="AA295" s="3">
        <f>求节点(节奏总纲!F$4:F$163,T$5:T$164,$X295)*6</f>
        <v>44977.376828666842</v>
      </c>
      <c r="AB295" s="3">
        <f>求节点(节奏总纲!G$4:G$163,U$5:U$164,$X295)*6</f>
        <v>47230.613782782217</v>
      </c>
      <c r="AC295" s="3">
        <f>求节点(节奏总纲!H$4:H$163,V$5:V$164,$X295)*6</f>
        <v>51127.88079008121</v>
      </c>
      <c r="AG295" s="3">
        <v>291</v>
      </c>
      <c r="AH295" s="3">
        <v>1</v>
      </c>
      <c r="AI295" s="3">
        <f>[4]实力验证!$Z297</f>
        <v>1.6839357246542694</v>
      </c>
      <c r="AJ295" s="3">
        <f>[4]实力验证!$AE297</f>
        <v>2.9228621677635735</v>
      </c>
      <c r="AK295" s="3">
        <f>[4]实力验证!$AJ297</f>
        <v>8.5315569649152732</v>
      </c>
      <c r="AL295" s="3">
        <f>[4]实力验证!$AO297</f>
        <v>19.280350980571093</v>
      </c>
      <c r="AM295" s="3">
        <f t="shared" si="18"/>
        <v>242.66487227375876</v>
      </c>
      <c r="BL295" s="8">
        <v>291</v>
      </c>
      <c r="BM295" s="10">
        <f>'[1]功能-战损相关'!H301</f>
        <v>0</v>
      </c>
      <c r="BN295" s="10">
        <f>'[1]功能-战损相关'!I301</f>
        <v>0</v>
      </c>
      <c r="BO295" s="10">
        <f>'[1]功能-战损相关'!J301</f>
        <v>0</v>
      </c>
      <c r="BP295" s="10">
        <f>'[1]功能-战损相关'!K301</f>
        <v>0</v>
      </c>
      <c r="BQ295" s="10">
        <f>'[1]功能-战损相关'!L301</f>
        <v>0</v>
      </c>
      <c r="BR295" s="10">
        <f>'[1]功能-战损相关'!M301</f>
        <v>0</v>
      </c>
      <c r="BS295" s="10">
        <f>'[1]功能-战损相关'!N301</f>
        <v>0</v>
      </c>
      <c r="BT295" s="10">
        <f>'[1]功能-战损相关'!O301</f>
        <v>0</v>
      </c>
      <c r="BU295" s="10">
        <f>'[1]功能-战损相关'!P301</f>
        <v>0</v>
      </c>
      <c r="BV295" s="10">
        <f>'[1]功能-战损相关'!Q301</f>
        <v>0</v>
      </c>
      <c r="BX295" s="8">
        <v>291</v>
      </c>
      <c r="BY295" s="10">
        <f>求节点($BL$5:$BL$364,BM$5:BM$364,节奏总纲!R294)</f>
        <v>0.17499999999999999</v>
      </c>
      <c r="BZ295" s="10">
        <f>求节点($BL$5:$BL$364,BN$5:BN$364,节奏总纲!S294)</f>
        <v>0.17499999999999999</v>
      </c>
      <c r="CA295" s="10">
        <f>求节点($BL$5:$BL$364,BO$5:BO$364,节奏总纲!T294)</f>
        <v>0.17499999999999999</v>
      </c>
      <c r="CB295" s="10">
        <f>求节点($BL$5:$BL$364,BP$5:BP$364,节奏总纲!U294)</f>
        <v>0.17499999999999999</v>
      </c>
      <c r="CC295" s="10">
        <f>求节点($BL$5:$BL$364,BQ$5:BQ$364,节奏总纲!V294)</f>
        <v>0.17499999999999999</v>
      </c>
      <c r="CD295" s="10">
        <f>求节点($BL$5:$BL$364,BR$5:BR$364,节奏总纲!R294)</f>
        <v>0.125</v>
      </c>
      <c r="CE295" s="10">
        <f>求节点($BL$5:$BL$364,BS$5:BS$364,节奏总纲!S294)</f>
        <v>0.125</v>
      </c>
      <c r="CF295" s="10">
        <f>求节点($BL$5:$BL$364,BT$5:BT$364,节奏总纲!T294)</f>
        <v>0.125</v>
      </c>
      <c r="CG295" s="10">
        <f>求节点($BL$5:$BL$364,BU$5:BU$364,节奏总纲!U294)</f>
        <v>0.125</v>
      </c>
      <c r="CH295" s="10">
        <f>求节点($BL$5:$BL$364,BV$5:BV$364,节奏总纲!V294)</f>
        <v>0.125</v>
      </c>
    </row>
    <row r="296" spans="2:86" x14ac:dyDescent="0.2">
      <c r="B296" s="3">
        <v>292</v>
      </c>
      <c r="C296" s="3">
        <f>[1]服务器生态!W313</f>
        <v>58.101822412657825</v>
      </c>
      <c r="D296" s="3">
        <f>[1]服务器生态!X313</f>
        <v>57.288928932843646</v>
      </c>
      <c r="E296" s="3">
        <f>[1]服务器生态!Y313</f>
        <v>4.6765119228902181</v>
      </c>
      <c r="F296" s="3">
        <f>[1]服务器生态!Z313</f>
        <v>0.83198451745638269</v>
      </c>
      <c r="G296" s="3">
        <f>[1]服务器生态!AA313</f>
        <v>0.24072936258937488</v>
      </c>
      <c r="H296" s="3">
        <f>[1]服务器生态!AC313</f>
        <v>0.47962550249999997</v>
      </c>
      <c r="I296" s="3">
        <f>[1]服务器生态!AD313</f>
        <v>0.47291513735919999</v>
      </c>
      <c r="J296" s="3">
        <f>[1]服务器生态!AE313</f>
        <v>3.8604200140800002E-2</v>
      </c>
      <c r="K296" s="3">
        <f>[1]服务器生态!AF313</f>
        <v>6.8679600000000019E-3</v>
      </c>
      <c r="L296" s="3">
        <f>[1]服务器生态!AG313</f>
        <v>1.9871999999999997E-3</v>
      </c>
      <c r="M296" s="3">
        <f>[3]基础信息!M295</f>
        <v>100</v>
      </c>
      <c r="X296" s="3">
        <v>292</v>
      </c>
      <c r="Y296" s="3">
        <f>求节点(节奏总纲!D$4:D$163,R$5:R$164,$X296)*6</f>
        <v>42319.238555774864</v>
      </c>
      <c r="Z296" s="3">
        <f>求节点(节奏总纲!E$4:E$163,S$5:S$164,$X296)*6</f>
        <v>43476.07028673288</v>
      </c>
      <c r="AA296" s="3">
        <f>求节点(节奏总纲!F$4:F$163,T$5:T$164,$X296)*6</f>
        <v>44997.683351687745</v>
      </c>
      <c r="AB296" s="3">
        <f>求节点(节奏总纲!G$4:G$163,U$5:U$164,$X296)*6</f>
        <v>47250.674578537262</v>
      </c>
      <c r="AC296" s="3">
        <f>求节点(节奏总纲!H$4:H$163,V$5:V$164,$X296)*6</f>
        <v>51148.741352350233</v>
      </c>
      <c r="AG296" s="3">
        <v>292</v>
      </c>
      <c r="AH296" s="3">
        <v>1</v>
      </c>
      <c r="AI296" s="3">
        <f>[4]实力验证!$Z298</f>
        <v>1.683775705769138</v>
      </c>
      <c r="AJ296" s="3">
        <f>[4]实力验证!$AE298</f>
        <v>2.9240697679806256</v>
      </c>
      <c r="AK296" s="3">
        <f>[4]实力验证!$AJ298</f>
        <v>8.5305377854727187</v>
      </c>
      <c r="AL296" s="3">
        <f>[4]实力验证!$AO298</f>
        <v>19.225864508688655</v>
      </c>
      <c r="AM296" s="3">
        <f t="shared" si="18"/>
        <v>242.61686166872903</v>
      </c>
      <c r="BL296" s="8">
        <v>292</v>
      </c>
      <c r="BM296" s="10">
        <f>'[1]功能-战损相关'!H302</f>
        <v>0</v>
      </c>
      <c r="BN296" s="10">
        <f>'[1]功能-战损相关'!I302</f>
        <v>0</v>
      </c>
      <c r="BO296" s="10">
        <f>'[1]功能-战损相关'!J302</f>
        <v>0</v>
      </c>
      <c r="BP296" s="10">
        <f>'[1]功能-战损相关'!K302</f>
        <v>0</v>
      </c>
      <c r="BQ296" s="10">
        <f>'[1]功能-战损相关'!L302</f>
        <v>0</v>
      </c>
      <c r="BR296" s="10">
        <f>'[1]功能-战损相关'!M302</f>
        <v>0</v>
      </c>
      <c r="BS296" s="10">
        <f>'[1]功能-战损相关'!N302</f>
        <v>0</v>
      </c>
      <c r="BT296" s="10">
        <f>'[1]功能-战损相关'!O302</f>
        <v>0</v>
      </c>
      <c r="BU296" s="10">
        <f>'[1]功能-战损相关'!P302</f>
        <v>0</v>
      </c>
      <c r="BV296" s="10">
        <f>'[1]功能-战损相关'!Q302</f>
        <v>0</v>
      </c>
      <c r="BX296" s="8">
        <v>292</v>
      </c>
      <c r="BY296" s="10">
        <f>求节点($BL$5:$BL$364,BM$5:BM$364,节奏总纲!R295)</f>
        <v>0.17499999999999999</v>
      </c>
      <c r="BZ296" s="10">
        <f>求节点($BL$5:$BL$364,BN$5:BN$364,节奏总纲!S295)</f>
        <v>0.17499999999999999</v>
      </c>
      <c r="CA296" s="10">
        <f>求节点($BL$5:$BL$364,BO$5:BO$364,节奏总纲!T295)</f>
        <v>0.17499999999999999</v>
      </c>
      <c r="CB296" s="10">
        <f>求节点($BL$5:$BL$364,BP$5:BP$364,节奏总纲!U295)</f>
        <v>0.17499999999999999</v>
      </c>
      <c r="CC296" s="10">
        <f>求节点($BL$5:$BL$364,BQ$5:BQ$364,节奏总纲!V295)</f>
        <v>0.17499999999999999</v>
      </c>
      <c r="CD296" s="10">
        <f>求节点($BL$5:$BL$364,BR$5:BR$364,节奏总纲!R295)</f>
        <v>0.125</v>
      </c>
      <c r="CE296" s="10">
        <f>求节点($BL$5:$BL$364,BS$5:BS$364,节奏总纲!S295)</f>
        <v>0.125</v>
      </c>
      <c r="CF296" s="10">
        <f>求节点($BL$5:$BL$364,BT$5:BT$364,节奏总纲!T295)</f>
        <v>0.125</v>
      </c>
      <c r="CG296" s="10">
        <f>求节点($BL$5:$BL$364,BU$5:BU$364,节奏总纲!U295)</f>
        <v>0.125</v>
      </c>
      <c r="CH296" s="10">
        <f>求节点($BL$5:$BL$364,BV$5:BV$364,节奏总纲!V295)</f>
        <v>0.125</v>
      </c>
    </row>
    <row r="297" spans="2:86" x14ac:dyDescent="0.2">
      <c r="B297" s="3">
        <v>293</v>
      </c>
      <c r="C297" s="3">
        <f>[1]服务器生态!W314</f>
        <v>57.712995685230858</v>
      </c>
      <c r="D297" s="3">
        <f>[1]服务器生态!X314</f>
        <v>56.905542219143925</v>
      </c>
      <c r="E297" s="3">
        <f>[1]服务器生态!Y314</f>
        <v>4.6452159539989832</v>
      </c>
      <c r="F297" s="3">
        <f>[1]服务器生态!Z314</f>
        <v>0.82641674343898819</v>
      </c>
      <c r="G297" s="3">
        <f>[1]服务器生态!AA314</f>
        <v>0.23911836303093736</v>
      </c>
      <c r="H297" s="3">
        <f>[1]服务器生态!AC314</f>
        <v>0.47962550249999997</v>
      </c>
      <c r="I297" s="3">
        <f>[1]服务器生态!AD314</f>
        <v>0.47291513735919999</v>
      </c>
      <c r="J297" s="3">
        <f>[1]服务器生态!AE314</f>
        <v>3.8604200140800002E-2</v>
      </c>
      <c r="K297" s="3">
        <f>[1]服务器生态!AF314</f>
        <v>6.8679600000000019E-3</v>
      </c>
      <c r="L297" s="3">
        <f>[1]服务器生态!AG314</f>
        <v>1.9871999999999997E-3</v>
      </c>
      <c r="M297" s="3">
        <f>[3]基础信息!M296</f>
        <v>100</v>
      </c>
      <c r="X297" s="3">
        <v>293</v>
      </c>
      <c r="Y297" s="3">
        <f>求节点(节奏总纲!D$4:D$163,R$5:R$164,$X297)*6</f>
        <v>42339.549864162291</v>
      </c>
      <c r="Z297" s="3">
        <f>求节点(节奏总纲!E$4:E$163,S$5:S$164,$X297)*6</f>
        <v>43495.465317684066</v>
      </c>
      <c r="AA297" s="3">
        <f>求节点(节奏总纲!F$4:F$163,T$5:T$164,$X297)*6</f>
        <v>45017.453573032632</v>
      </c>
      <c r="AB297" s="3">
        <f>求节点(节奏总纲!G$4:G$163,U$5:U$164,$X297)*6</f>
        <v>47270.551354170246</v>
      </c>
      <c r="AC297" s="3">
        <f>求节点(节奏总纲!H$4:H$163,V$5:V$164,$X297)*6</f>
        <v>51169.601914619256</v>
      </c>
      <c r="AG297" s="3">
        <v>293</v>
      </c>
      <c r="AH297" s="3">
        <v>1</v>
      </c>
      <c r="AI297" s="3">
        <f>[4]实力验证!$Z299</f>
        <v>1.683873981919658</v>
      </c>
      <c r="AJ297" s="3">
        <f>[4]实力验证!$AE299</f>
        <v>2.9267519085701381</v>
      </c>
      <c r="AK297" s="3">
        <f>[4]实力验证!$AJ299</f>
        <v>8.5316751814224716</v>
      </c>
      <c r="AL297" s="3">
        <f>[4]实力验证!$AO299</f>
        <v>19.171950996635193</v>
      </c>
      <c r="AM297" s="3">
        <f t="shared" si="18"/>
        <v>242.62076429143508</v>
      </c>
      <c r="BL297" s="8">
        <v>293</v>
      </c>
      <c r="BM297" s="10">
        <f>'[1]功能-战损相关'!H303</f>
        <v>0</v>
      </c>
      <c r="BN297" s="10">
        <f>'[1]功能-战损相关'!I303</f>
        <v>0</v>
      </c>
      <c r="BO297" s="10">
        <f>'[1]功能-战损相关'!J303</f>
        <v>0</v>
      </c>
      <c r="BP297" s="10">
        <f>'[1]功能-战损相关'!K303</f>
        <v>0</v>
      </c>
      <c r="BQ297" s="10">
        <f>'[1]功能-战损相关'!L303</f>
        <v>0</v>
      </c>
      <c r="BR297" s="10">
        <f>'[1]功能-战损相关'!M303</f>
        <v>0</v>
      </c>
      <c r="BS297" s="10">
        <f>'[1]功能-战损相关'!N303</f>
        <v>0</v>
      </c>
      <c r="BT297" s="10">
        <f>'[1]功能-战损相关'!O303</f>
        <v>0</v>
      </c>
      <c r="BU297" s="10">
        <f>'[1]功能-战损相关'!P303</f>
        <v>0</v>
      </c>
      <c r="BV297" s="10">
        <f>'[1]功能-战损相关'!Q303</f>
        <v>0</v>
      </c>
      <c r="BX297" s="8">
        <v>293</v>
      </c>
      <c r="BY297" s="10">
        <f>求节点($BL$5:$BL$364,BM$5:BM$364,节奏总纲!R296)</f>
        <v>0.17499999999999999</v>
      </c>
      <c r="BZ297" s="10">
        <f>求节点($BL$5:$BL$364,BN$5:BN$364,节奏总纲!S296)</f>
        <v>0.17499999999999999</v>
      </c>
      <c r="CA297" s="10">
        <f>求节点($BL$5:$BL$364,BO$5:BO$364,节奏总纲!T296)</f>
        <v>0.17499999999999999</v>
      </c>
      <c r="CB297" s="10">
        <f>求节点($BL$5:$BL$364,BP$5:BP$364,节奏总纲!U296)</f>
        <v>0.17499999999999999</v>
      </c>
      <c r="CC297" s="10">
        <f>求节点($BL$5:$BL$364,BQ$5:BQ$364,节奏总纲!V296)</f>
        <v>0.17499999999999999</v>
      </c>
      <c r="CD297" s="10">
        <f>求节点($BL$5:$BL$364,BR$5:BR$364,节奏总纲!R296)</f>
        <v>0.125</v>
      </c>
      <c r="CE297" s="10">
        <f>求节点($BL$5:$BL$364,BS$5:BS$364,节奏总纲!S296)</f>
        <v>0.125</v>
      </c>
      <c r="CF297" s="10">
        <f>求节点($BL$5:$BL$364,BT$5:BT$364,节奏总纲!T296)</f>
        <v>0.125</v>
      </c>
      <c r="CG297" s="10">
        <f>求节点($BL$5:$BL$364,BU$5:BU$364,节奏总纲!U296)</f>
        <v>0.125</v>
      </c>
      <c r="CH297" s="10">
        <f>求节点($BL$5:$BL$364,BV$5:BV$364,节奏总纲!V296)</f>
        <v>0.125</v>
      </c>
    </row>
    <row r="298" spans="2:86" x14ac:dyDescent="0.2">
      <c r="B298" s="3">
        <v>294</v>
      </c>
      <c r="C298" s="3">
        <f>[1]服务器生态!W315</f>
        <v>57.324168957803892</v>
      </c>
      <c r="D298" s="3">
        <f>[1]服务器生态!X315</f>
        <v>56.522155505444204</v>
      </c>
      <c r="E298" s="3">
        <f>[1]服务器生态!Y315</f>
        <v>4.6139199851077484</v>
      </c>
      <c r="F298" s="3">
        <f>[1]服务器生态!Z315</f>
        <v>0.82084896942159358</v>
      </c>
      <c r="G298" s="3">
        <f>[1]服务器生态!AA315</f>
        <v>0.23750736347249984</v>
      </c>
      <c r="H298" s="3">
        <f>[1]服务器生态!AC315</f>
        <v>0.47962550249999997</v>
      </c>
      <c r="I298" s="3">
        <f>[1]服务器生态!AD315</f>
        <v>0.47291513735919999</v>
      </c>
      <c r="J298" s="3">
        <f>[1]服务器生态!AE315</f>
        <v>3.8604200140800002E-2</v>
      </c>
      <c r="K298" s="3">
        <f>[1]服务器生态!AF315</f>
        <v>6.8679600000000019E-3</v>
      </c>
      <c r="L298" s="3">
        <f>[1]服务器生态!AG315</f>
        <v>1.9871999999999997E-3</v>
      </c>
      <c r="M298" s="3">
        <f>[3]基础信息!M297</f>
        <v>100</v>
      </c>
      <c r="X298" s="3">
        <v>294</v>
      </c>
      <c r="Y298" s="3">
        <f>求节点(节奏总纲!D$4:D$163,R$5:R$164,$X298)*6</f>
        <v>42358.708044542574</v>
      </c>
      <c r="Z298" s="3">
        <f>求节点(节奏总纲!E$4:E$163,S$5:S$164,$X298)*6</f>
        <v>43514.860348635251</v>
      </c>
      <c r="AA298" s="3">
        <f>求节点(节奏总纲!F$4:F$163,T$5:T$164,$X298)*6</f>
        <v>45036.86229412118</v>
      </c>
      <c r="AB298" s="3">
        <f>求节点(节奏总纲!G$4:G$163,U$5:U$164,$X298)*6</f>
        <v>47290.428129803229</v>
      </c>
      <c r="AC298" s="3">
        <f>求节点(节奏总纲!H$4:H$163,V$5:V$164,$X298)*6</f>
        <v>51189.551325818276</v>
      </c>
      <c r="AG298" s="3">
        <v>294</v>
      </c>
      <c r="AH298" s="3">
        <v>1</v>
      </c>
      <c r="AI298" s="3">
        <f>[4]实力验证!$Z300</f>
        <v>1.6841828354544788</v>
      </c>
      <c r="AJ298" s="3">
        <f>[4]实力验证!$AE300</f>
        <v>2.930771469635669</v>
      </c>
      <c r="AK298" s="3">
        <f>[4]实力验证!$AJ300</f>
        <v>8.5338728990128097</v>
      </c>
      <c r="AL298" s="3">
        <f>[4]实力验证!$AO300</f>
        <v>19.120379580871639</v>
      </c>
      <c r="AM298" s="3">
        <f t="shared" si="18"/>
        <v>242.66880645069318</v>
      </c>
      <c r="BL298" s="8">
        <v>294</v>
      </c>
      <c r="BM298" s="10">
        <f>'[1]功能-战损相关'!H304</f>
        <v>0</v>
      </c>
      <c r="BN298" s="10">
        <f>'[1]功能-战损相关'!I304</f>
        <v>0</v>
      </c>
      <c r="BO298" s="10">
        <f>'[1]功能-战损相关'!J304</f>
        <v>0</v>
      </c>
      <c r="BP298" s="10">
        <f>'[1]功能-战损相关'!K304</f>
        <v>0</v>
      </c>
      <c r="BQ298" s="10">
        <f>'[1]功能-战损相关'!L304</f>
        <v>0</v>
      </c>
      <c r="BR298" s="10">
        <f>'[1]功能-战损相关'!M304</f>
        <v>0</v>
      </c>
      <c r="BS298" s="10">
        <f>'[1]功能-战损相关'!N304</f>
        <v>0</v>
      </c>
      <c r="BT298" s="10">
        <f>'[1]功能-战损相关'!O304</f>
        <v>0</v>
      </c>
      <c r="BU298" s="10">
        <f>'[1]功能-战损相关'!P304</f>
        <v>0</v>
      </c>
      <c r="BV298" s="10">
        <f>'[1]功能-战损相关'!Q304</f>
        <v>0</v>
      </c>
      <c r="BX298" s="8">
        <v>294</v>
      </c>
      <c r="BY298" s="10">
        <f>求节点($BL$5:$BL$364,BM$5:BM$364,节奏总纲!R297)</f>
        <v>0.17499999999999999</v>
      </c>
      <c r="BZ298" s="10">
        <f>求节点($BL$5:$BL$364,BN$5:BN$364,节奏总纲!S297)</f>
        <v>0.17499999999999999</v>
      </c>
      <c r="CA298" s="10">
        <f>求节点($BL$5:$BL$364,BO$5:BO$364,节奏总纲!T297)</f>
        <v>0.17499999999999999</v>
      </c>
      <c r="CB298" s="10">
        <f>求节点($BL$5:$BL$364,BP$5:BP$364,节奏总纲!U297)</f>
        <v>0.17499999999999999</v>
      </c>
      <c r="CC298" s="10">
        <f>求节点($BL$5:$BL$364,BQ$5:BQ$364,节奏总纲!V297)</f>
        <v>0.17499999999999999</v>
      </c>
      <c r="CD298" s="10">
        <f>求节点($BL$5:$BL$364,BR$5:BR$364,节奏总纲!R297)</f>
        <v>0.125</v>
      </c>
      <c r="CE298" s="10">
        <f>求节点($BL$5:$BL$364,BS$5:BS$364,节奏总纲!S297)</f>
        <v>0.125</v>
      </c>
      <c r="CF298" s="10">
        <f>求节点($BL$5:$BL$364,BT$5:BT$364,节奏总纲!T297)</f>
        <v>0.125</v>
      </c>
      <c r="CG298" s="10">
        <f>求节点($BL$5:$BL$364,BU$5:BU$364,节奏总纲!U297)</f>
        <v>0.125</v>
      </c>
      <c r="CH298" s="10">
        <f>求节点($BL$5:$BL$364,BV$5:BV$364,节奏总纲!V297)</f>
        <v>0.125</v>
      </c>
    </row>
    <row r="299" spans="2:86" x14ac:dyDescent="0.2">
      <c r="B299" s="3">
        <v>295</v>
      </c>
      <c r="C299" s="3">
        <f>[1]服务器生态!W316</f>
        <v>56.935342230376932</v>
      </c>
      <c r="D299" s="3">
        <f>[1]服务器生态!X316</f>
        <v>56.138768791744489</v>
      </c>
      <c r="E299" s="3">
        <f>[1]服务器生态!Y316</f>
        <v>4.5826240162165144</v>
      </c>
      <c r="F299" s="3">
        <f>[1]服务器生态!Z316</f>
        <v>0.81528119540419919</v>
      </c>
      <c r="G299" s="3">
        <f>[1]服务器生态!AA316</f>
        <v>0.23589636391406238</v>
      </c>
      <c r="H299" s="3">
        <f>[1]服务器生态!AC316</f>
        <v>0.47962550249999997</v>
      </c>
      <c r="I299" s="3">
        <f>[1]服务器生态!AD316</f>
        <v>0.47291513735919999</v>
      </c>
      <c r="J299" s="3">
        <f>[1]服务器生态!AE316</f>
        <v>3.8604200140800002E-2</v>
      </c>
      <c r="K299" s="3">
        <f>[1]服务器生态!AF316</f>
        <v>6.8679600000000019E-3</v>
      </c>
      <c r="L299" s="3">
        <f>[1]服务器生态!AG316</f>
        <v>1.9871999999999997E-3</v>
      </c>
      <c r="M299" s="3">
        <f>[3]基础信息!M298</f>
        <v>100</v>
      </c>
      <c r="X299" s="3">
        <v>295</v>
      </c>
      <c r="Y299" s="3">
        <f>求节点(节奏总纲!D$4:D$163,R$5:R$164,$X299)*6</f>
        <v>42377.78371007806</v>
      </c>
      <c r="Z299" s="3">
        <f>求节点(节奏总纲!E$4:E$163,S$5:S$164,$X299)*6</f>
        <v>43534.25537958643</v>
      </c>
      <c r="AA299" s="3">
        <f>求节点(节奏总纲!F$4:F$163,T$5:T$164,$X299)*6</f>
        <v>45056.271015209735</v>
      </c>
      <c r="AB299" s="3">
        <f>求节点(节奏总纲!G$4:G$163,U$5:U$164,$X299)*6</f>
        <v>47310.304905436205</v>
      </c>
      <c r="AC299" s="3">
        <f>求节点(节奏总纲!H$4:H$163,V$5:V$164,$X299)*6</f>
        <v>51208.834583986027</v>
      </c>
      <c r="AG299" s="3">
        <v>295</v>
      </c>
      <c r="AH299" s="3">
        <v>1</v>
      </c>
      <c r="AI299" s="3">
        <f>[4]实力验证!$Z301</f>
        <v>1.6845036212028417</v>
      </c>
      <c r="AJ299" s="3">
        <f>[4]实力验证!$AE301</f>
        <v>2.9347764517981862</v>
      </c>
      <c r="AK299" s="3">
        <f>[4]实力验证!$AJ301</f>
        <v>8.5361246557634249</v>
      </c>
      <c r="AL299" s="3">
        <f>[4]实力验证!$AO301</f>
        <v>19.069048554537503</v>
      </c>
      <c r="AM299" s="3">
        <f t="shared" si="18"/>
        <v>242.71786620584453</v>
      </c>
      <c r="BL299" s="8">
        <v>295</v>
      </c>
      <c r="BM299" s="10">
        <f>'[1]功能-战损相关'!H305</f>
        <v>0</v>
      </c>
      <c r="BN299" s="10">
        <f>'[1]功能-战损相关'!I305</f>
        <v>0</v>
      </c>
      <c r="BO299" s="10">
        <f>'[1]功能-战损相关'!J305</f>
        <v>0</v>
      </c>
      <c r="BP299" s="10">
        <f>'[1]功能-战损相关'!K305</f>
        <v>0</v>
      </c>
      <c r="BQ299" s="10">
        <f>'[1]功能-战损相关'!L305</f>
        <v>0</v>
      </c>
      <c r="BR299" s="10">
        <f>'[1]功能-战损相关'!M305</f>
        <v>0</v>
      </c>
      <c r="BS299" s="10">
        <f>'[1]功能-战损相关'!N305</f>
        <v>0</v>
      </c>
      <c r="BT299" s="10">
        <f>'[1]功能-战损相关'!O305</f>
        <v>0</v>
      </c>
      <c r="BU299" s="10">
        <f>'[1]功能-战损相关'!P305</f>
        <v>0</v>
      </c>
      <c r="BV299" s="10">
        <f>'[1]功能-战损相关'!Q305</f>
        <v>0</v>
      </c>
      <c r="BX299" s="8">
        <v>295</v>
      </c>
      <c r="BY299" s="10">
        <f>求节点($BL$5:$BL$364,BM$5:BM$364,节奏总纲!R298)</f>
        <v>0.17499999999999999</v>
      </c>
      <c r="BZ299" s="10">
        <f>求节点($BL$5:$BL$364,BN$5:BN$364,节奏总纲!S298)</f>
        <v>0.17499999999999999</v>
      </c>
      <c r="CA299" s="10">
        <f>求节点($BL$5:$BL$364,BO$5:BO$364,节奏总纲!T298)</f>
        <v>0.17499999999999999</v>
      </c>
      <c r="CB299" s="10">
        <f>求节点($BL$5:$BL$364,BP$5:BP$364,节奏总纲!U298)</f>
        <v>0.17499999999999999</v>
      </c>
      <c r="CC299" s="10">
        <f>求节点($BL$5:$BL$364,BQ$5:BQ$364,节奏总纲!V298)</f>
        <v>0.17499999999999999</v>
      </c>
      <c r="CD299" s="10">
        <f>求节点($BL$5:$BL$364,BR$5:BR$364,节奏总纲!R298)</f>
        <v>0.125</v>
      </c>
      <c r="CE299" s="10">
        <f>求节点($BL$5:$BL$364,BS$5:BS$364,节奏总纲!S298)</f>
        <v>0.125</v>
      </c>
      <c r="CF299" s="10">
        <f>求节点($BL$5:$BL$364,BT$5:BT$364,节奏总纲!T298)</f>
        <v>0.125</v>
      </c>
      <c r="CG299" s="10">
        <f>求节点($BL$5:$BL$364,BU$5:BU$364,节奏总纲!U298)</f>
        <v>0.125</v>
      </c>
      <c r="CH299" s="10">
        <f>求节点($BL$5:$BL$364,BV$5:BV$364,节奏总纲!V298)</f>
        <v>0.125</v>
      </c>
    </row>
    <row r="300" spans="2:86" x14ac:dyDescent="0.2">
      <c r="B300" s="3">
        <v>296</v>
      </c>
      <c r="C300" s="3">
        <f>[1]服务器生态!W317</f>
        <v>56.546515502949966</v>
      </c>
      <c r="D300" s="3">
        <f>[1]服务器生态!X317</f>
        <v>55.755382078044768</v>
      </c>
      <c r="E300" s="3">
        <f>[1]服务器生态!Y317</f>
        <v>4.5513280473252786</v>
      </c>
      <c r="F300" s="3">
        <f>[1]服务器生态!Z317</f>
        <v>0.80971342138680458</v>
      </c>
      <c r="G300" s="3">
        <f>[1]服务器生态!AA317</f>
        <v>0.23428536435562486</v>
      </c>
      <c r="H300" s="3">
        <f>[1]服务器生态!AC317</f>
        <v>0.47962550249999997</v>
      </c>
      <c r="I300" s="3">
        <f>[1]服务器生态!AD317</f>
        <v>0.47291513735919999</v>
      </c>
      <c r="J300" s="3">
        <f>[1]服务器生态!AE317</f>
        <v>3.8604200140800002E-2</v>
      </c>
      <c r="K300" s="3">
        <f>[1]服务器生态!AF317</f>
        <v>6.8679600000000019E-3</v>
      </c>
      <c r="L300" s="3">
        <f>[1]服务器生态!AG317</f>
        <v>1.9871999999999997E-3</v>
      </c>
      <c r="M300" s="3">
        <f>[3]基础信息!M299</f>
        <v>100</v>
      </c>
      <c r="X300" s="3">
        <v>296</v>
      </c>
      <c r="Y300" s="3">
        <f>求节点(节奏总纲!D$4:D$163,R$5:R$164,$X300)*6</f>
        <v>42396.859375613545</v>
      </c>
      <c r="Z300" s="3">
        <f>求节点(节奏总纲!E$4:E$163,S$5:S$164,$X300)*6</f>
        <v>43553.650410537615</v>
      </c>
      <c r="AA300" s="3">
        <f>求节点(节奏总纲!F$4:F$163,T$5:T$164,$X300)*6</f>
        <v>45075.679736298291</v>
      </c>
      <c r="AB300" s="3">
        <f>求节点(节奏总纲!G$4:G$163,U$5:U$164,$X300)*6</f>
        <v>47330.181681069189</v>
      </c>
      <c r="AC300" s="3">
        <f>求节点(节奏总纲!H$4:H$163,V$5:V$164,$X300)*6</f>
        <v>51228.11784215377</v>
      </c>
      <c r="AG300" s="3">
        <v>296</v>
      </c>
      <c r="AH300" s="3">
        <v>1</v>
      </c>
      <c r="AI300" s="3">
        <f>[4]实力验证!$Z302</f>
        <v>1.6848211702851155</v>
      </c>
      <c r="AJ300" s="3">
        <f>[4]实力验证!$AE302</f>
        <v>2.9387410244661409</v>
      </c>
      <c r="AK300" s="3">
        <f>[4]实力验证!$AJ302</f>
        <v>8.538353692724419</v>
      </c>
      <c r="AL300" s="3">
        <f>[4]实力验证!$AO302</f>
        <v>19.018235448320208</v>
      </c>
      <c r="AM300" s="3">
        <f t="shared" si="18"/>
        <v>242.76643095756555</v>
      </c>
      <c r="BL300" s="8">
        <v>296</v>
      </c>
      <c r="BM300" s="10">
        <f>'[1]功能-战损相关'!H306</f>
        <v>0</v>
      </c>
      <c r="BN300" s="10">
        <f>'[1]功能-战损相关'!I306</f>
        <v>0</v>
      </c>
      <c r="BO300" s="10">
        <f>'[1]功能-战损相关'!J306</f>
        <v>0</v>
      </c>
      <c r="BP300" s="10">
        <f>'[1]功能-战损相关'!K306</f>
        <v>0</v>
      </c>
      <c r="BQ300" s="10">
        <f>'[1]功能-战损相关'!L306</f>
        <v>0</v>
      </c>
      <c r="BR300" s="10">
        <f>'[1]功能-战损相关'!M306</f>
        <v>0</v>
      </c>
      <c r="BS300" s="10">
        <f>'[1]功能-战损相关'!N306</f>
        <v>0</v>
      </c>
      <c r="BT300" s="10">
        <f>'[1]功能-战损相关'!O306</f>
        <v>0</v>
      </c>
      <c r="BU300" s="10">
        <f>'[1]功能-战损相关'!P306</f>
        <v>0</v>
      </c>
      <c r="BV300" s="10">
        <f>'[1]功能-战损相关'!Q306</f>
        <v>0</v>
      </c>
      <c r="BX300" s="8">
        <v>296</v>
      </c>
      <c r="BY300" s="10">
        <f>求节点($BL$5:$BL$364,BM$5:BM$364,节奏总纲!R299)</f>
        <v>0.17499999999999999</v>
      </c>
      <c r="BZ300" s="10">
        <f>求节点($BL$5:$BL$364,BN$5:BN$364,节奏总纲!S299)</f>
        <v>0.17499999999999999</v>
      </c>
      <c r="CA300" s="10">
        <f>求节点($BL$5:$BL$364,BO$5:BO$364,节奏总纲!T299)</f>
        <v>0.17499999999999999</v>
      </c>
      <c r="CB300" s="10">
        <f>求节点($BL$5:$BL$364,BP$5:BP$364,节奏总纲!U299)</f>
        <v>0.17499999999999999</v>
      </c>
      <c r="CC300" s="10">
        <f>求节点($BL$5:$BL$364,BQ$5:BQ$364,节奏总纲!V299)</f>
        <v>0.17499999999999999</v>
      </c>
      <c r="CD300" s="10">
        <f>求节点($BL$5:$BL$364,BR$5:BR$364,节奏总纲!R299)</f>
        <v>0.125</v>
      </c>
      <c r="CE300" s="10">
        <f>求节点($BL$5:$BL$364,BS$5:BS$364,节奏总纲!S299)</f>
        <v>0.125</v>
      </c>
      <c r="CF300" s="10">
        <f>求节点($BL$5:$BL$364,BT$5:BT$364,节奏总纲!T299)</f>
        <v>0.125</v>
      </c>
      <c r="CG300" s="10">
        <f>求节点($BL$5:$BL$364,BU$5:BU$364,节奏总纲!U299)</f>
        <v>0.125</v>
      </c>
      <c r="CH300" s="10">
        <f>求节点($BL$5:$BL$364,BV$5:BV$364,节奏总纲!V299)</f>
        <v>0.125</v>
      </c>
    </row>
    <row r="301" spans="2:86" x14ac:dyDescent="0.2">
      <c r="B301" s="3">
        <v>297</v>
      </c>
      <c r="C301" s="3">
        <f>[1]服务器生态!W318</f>
        <v>56.157688775523006</v>
      </c>
      <c r="D301" s="3">
        <f>[1]服务器生态!X318</f>
        <v>55.371995364345054</v>
      </c>
      <c r="E301" s="3">
        <f>[1]服务器生态!Y318</f>
        <v>4.5200320784340446</v>
      </c>
      <c r="F301" s="3">
        <f>[1]服务器生态!Z318</f>
        <v>0.80414564736941008</v>
      </c>
      <c r="G301" s="3">
        <f>[1]服务器生态!AA318</f>
        <v>0.23267436479718739</v>
      </c>
      <c r="H301" s="3">
        <f>[1]服务器生态!AC318</f>
        <v>0.47962550249999997</v>
      </c>
      <c r="I301" s="3">
        <f>[1]服务器生态!AD318</f>
        <v>0.47291513735919999</v>
      </c>
      <c r="J301" s="3">
        <f>[1]服务器生态!AE318</f>
        <v>3.8604200140800002E-2</v>
      </c>
      <c r="K301" s="3">
        <f>[1]服务器生态!AF318</f>
        <v>6.8679600000000019E-3</v>
      </c>
      <c r="L301" s="3">
        <f>[1]服务器生态!AG318</f>
        <v>1.9871999999999997E-3</v>
      </c>
      <c r="M301" s="3">
        <f>[3]基础信息!M300</f>
        <v>100</v>
      </c>
      <c r="X301" s="3">
        <v>297</v>
      </c>
      <c r="Y301" s="3">
        <f>求节点(节奏总纲!D$4:D$163,R$5:R$164,$X301)*6</f>
        <v>42415.93504114903</v>
      </c>
      <c r="Z301" s="3">
        <f>求节点(节奏总纲!E$4:E$163,S$5:S$164,$X301)*6</f>
        <v>43573.045441488801</v>
      </c>
      <c r="AA301" s="3">
        <f>求节点(节奏总纲!F$4:F$163,T$5:T$164,$X301)*6</f>
        <v>45095.088457386853</v>
      </c>
      <c r="AB301" s="3">
        <f>求节点(节奏总纲!G$4:G$163,U$5:U$164,$X301)*6</f>
        <v>47350.058456702165</v>
      </c>
      <c r="AC301" s="3">
        <f>求节点(节奏总纲!H$4:H$163,V$5:V$164,$X301)*6</f>
        <v>51247.401100321513</v>
      </c>
      <c r="AG301" s="3">
        <v>297</v>
      </c>
      <c r="AH301" s="3">
        <v>1</v>
      </c>
      <c r="AI301" s="3">
        <f>[4]实力验证!$Z303</f>
        <v>1.6851355314414114</v>
      </c>
      <c r="AJ301" s="3">
        <f>[4]实力验证!$AE303</f>
        <v>2.9426657961555933</v>
      </c>
      <c r="AK301" s="3">
        <f>[4]实力验证!$AJ303</f>
        <v>8.5405603520271889</v>
      </c>
      <c r="AL301" s="3">
        <f>[4]实力验证!$AO303</f>
        <v>18.967932462995545</v>
      </c>
      <c r="AM301" s="3">
        <f t="shared" si="18"/>
        <v>242.81450815998394</v>
      </c>
      <c r="BL301" s="8">
        <v>297</v>
      </c>
      <c r="BM301" s="10">
        <f>'[1]功能-战损相关'!H307</f>
        <v>0</v>
      </c>
      <c r="BN301" s="10">
        <f>'[1]功能-战损相关'!I307</f>
        <v>0</v>
      </c>
      <c r="BO301" s="10">
        <f>'[1]功能-战损相关'!J307</f>
        <v>0</v>
      </c>
      <c r="BP301" s="10">
        <f>'[1]功能-战损相关'!K307</f>
        <v>0</v>
      </c>
      <c r="BQ301" s="10">
        <f>'[1]功能-战损相关'!L307</f>
        <v>0</v>
      </c>
      <c r="BR301" s="10">
        <f>'[1]功能-战损相关'!M307</f>
        <v>0</v>
      </c>
      <c r="BS301" s="10">
        <f>'[1]功能-战损相关'!N307</f>
        <v>0</v>
      </c>
      <c r="BT301" s="10">
        <f>'[1]功能-战损相关'!O307</f>
        <v>0</v>
      </c>
      <c r="BU301" s="10">
        <f>'[1]功能-战损相关'!P307</f>
        <v>0</v>
      </c>
      <c r="BV301" s="10">
        <f>'[1]功能-战损相关'!Q307</f>
        <v>0</v>
      </c>
      <c r="BX301" s="8">
        <v>297</v>
      </c>
      <c r="BY301" s="10">
        <f>求节点($BL$5:$BL$364,BM$5:BM$364,节奏总纲!R300)</f>
        <v>0.17499999999999999</v>
      </c>
      <c r="BZ301" s="10">
        <f>求节点($BL$5:$BL$364,BN$5:BN$364,节奏总纲!S300)</f>
        <v>0.17499999999999999</v>
      </c>
      <c r="CA301" s="10">
        <f>求节点($BL$5:$BL$364,BO$5:BO$364,节奏总纲!T300)</f>
        <v>0.17499999999999999</v>
      </c>
      <c r="CB301" s="10">
        <f>求节点($BL$5:$BL$364,BP$5:BP$364,节奏总纲!U300)</f>
        <v>0.17499999999999999</v>
      </c>
      <c r="CC301" s="10">
        <f>求节点($BL$5:$BL$364,BQ$5:BQ$364,节奏总纲!V300)</f>
        <v>0.17499999999999999</v>
      </c>
      <c r="CD301" s="10">
        <f>求节点($BL$5:$BL$364,BR$5:BR$364,节奏总纲!R300)</f>
        <v>0.125</v>
      </c>
      <c r="CE301" s="10">
        <f>求节点($BL$5:$BL$364,BS$5:BS$364,节奏总纲!S300)</f>
        <v>0.125</v>
      </c>
      <c r="CF301" s="10">
        <f>求节点($BL$5:$BL$364,BT$5:BT$364,节奏总纲!T300)</f>
        <v>0.125</v>
      </c>
      <c r="CG301" s="10">
        <f>求节点($BL$5:$BL$364,BU$5:BU$364,节奏总纲!U300)</f>
        <v>0.125</v>
      </c>
      <c r="CH301" s="10">
        <f>求节点($BL$5:$BL$364,BV$5:BV$364,节奏总纲!V300)</f>
        <v>0.125</v>
      </c>
    </row>
    <row r="302" spans="2:86" x14ac:dyDescent="0.2">
      <c r="B302" s="3">
        <v>298</v>
      </c>
      <c r="C302" s="3">
        <f>[1]服务器生态!W319</f>
        <v>55.76886204809604</v>
      </c>
      <c r="D302" s="3">
        <f>[1]服务器生态!X319</f>
        <v>54.988608650645332</v>
      </c>
      <c r="E302" s="3">
        <f>[1]服务器生态!Y319</f>
        <v>4.4887361095428098</v>
      </c>
      <c r="F302" s="3">
        <f>[1]服务器生态!Z319</f>
        <v>0.79857787335201558</v>
      </c>
      <c r="G302" s="3">
        <f>[1]服务器生态!AA319</f>
        <v>0.23106336523874987</v>
      </c>
      <c r="H302" s="3">
        <f>[1]服务器生态!AC319</f>
        <v>0.47962550249999997</v>
      </c>
      <c r="I302" s="3">
        <f>[1]服务器生态!AD319</f>
        <v>0.47291513735919999</v>
      </c>
      <c r="J302" s="3">
        <f>[1]服务器生态!AE319</f>
        <v>3.8604200140800002E-2</v>
      </c>
      <c r="K302" s="3">
        <f>[1]服务器生态!AF319</f>
        <v>6.8679600000000019E-3</v>
      </c>
      <c r="L302" s="3">
        <f>[1]服务器生态!AG319</f>
        <v>1.9871999999999997E-3</v>
      </c>
      <c r="M302" s="3">
        <f>[3]基础信息!M301</f>
        <v>100</v>
      </c>
      <c r="X302" s="3">
        <v>298</v>
      </c>
      <c r="Y302" s="3">
        <f>求节点(节奏总纲!D$4:D$163,R$5:R$164,$X302)*6</f>
        <v>42435.010706684516</v>
      </c>
      <c r="Z302" s="3">
        <f>求节点(节奏总纲!E$4:E$163,S$5:S$164,$X302)*6</f>
        <v>43592.440472439979</v>
      </c>
      <c r="AA302" s="3">
        <f>求节点(节奏总纲!F$4:F$163,T$5:T$164,$X302)*6</f>
        <v>45114.497178475402</v>
      </c>
      <c r="AB302" s="3">
        <f>求节点(节奏总纲!G$4:G$163,U$5:U$164,$X302)*6</f>
        <v>47369.935232335149</v>
      </c>
      <c r="AC302" s="3">
        <f>求节点(节奏总纲!H$4:H$163,V$5:V$164,$X302)*6</f>
        <v>51266.684358489263</v>
      </c>
      <c r="AG302" s="3">
        <v>298</v>
      </c>
      <c r="AH302" s="3">
        <v>1</v>
      </c>
      <c r="AI302" s="3">
        <f>[4]实力验证!$Z304</f>
        <v>1.6854467524381103</v>
      </c>
      <c r="AJ302" s="3">
        <f>[4]实力验证!$AE304</f>
        <v>2.9465513632256428</v>
      </c>
      <c r="AK302" s="3">
        <f>[4]实力验证!$AJ304</f>
        <v>8.5427449689680195</v>
      </c>
      <c r="AL302" s="3">
        <f>[4]实力验证!$AO304</f>
        <v>18.918131955152479</v>
      </c>
      <c r="AM302" s="3">
        <f t="shared" si="18"/>
        <v>242.86210511830868</v>
      </c>
      <c r="BL302" s="8">
        <v>298</v>
      </c>
      <c r="BM302" s="10">
        <f>'[1]功能-战损相关'!H308</f>
        <v>0</v>
      </c>
      <c r="BN302" s="10">
        <f>'[1]功能-战损相关'!I308</f>
        <v>0</v>
      </c>
      <c r="BO302" s="10">
        <f>'[1]功能-战损相关'!J308</f>
        <v>0</v>
      </c>
      <c r="BP302" s="10">
        <f>'[1]功能-战损相关'!K308</f>
        <v>0</v>
      </c>
      <c r="BQ302" s="10">
        <f>'[1]功能-战损相关'!L308</f>
        <v>0</v>
      </c>
      <c r="BR302" s="10">
        <f>'[1]功能-战损相关'!M308</f>
        <v>0</v>
      </c>
      <c r="BS302" s="10">
        <f>'[1]功能-战损相关'!N308</f>
        <v>0</v>
      </c>
      <c r="BT302" s="10">
        <f>'[1]功能-战损相关'!O308</f>
        <v>0</v>
      </c>
      <c r="BU302" s="10">
        <f>'[1]功能-战损相关'!P308</f>
        <v>0</v>
      </c>
      <c r="BV302" s="10">
        <f>'[1]功能-战损相关'!Q308</f>
        <v>0</v>
      </c>
      <c r="BX302" s="8">
        <v>298</v>
      </c>
      <c r="BY302" s="10">
        <f>求节点($BL$5:$BL$364,BM$5:BM$364,节奏总纲!R301)</f>
        <v>0.17499999999999999</v>
      </c>
      <c r="BZ302" s="10">
        <f>求节点($BL$5:$BL$364,BN$5:BN$364,节奏总纲!S301)</f>
        <v>0.17499999999999999</v>
      </c>
      <c r="CA302" s="10">
        <f>求节点($BL$5:$BL$364,BO$5:BO$364,节奏总纲!T301)</f>
        <v>0.17499999999999999</v>
      </c>
      <c r="CB302" s="10">
        <f>求节点($BL$5:$BL$364,BP$5:BP$364,节奏总纲!U301)</f>
        <v>0.17499999999999999</v>
      </c>
      <c r="CC302" s="10">
        <f>求节点($BL$5:$BL$364,BQ$5:BQ$364,节奏总纲!V301)</f>
        <v>0.17499999999999999</v>
      </c>
      <c r="CD302" s="10">
        <f>求节点($BL$5:$BL$364,BR$5:BR$364,节奏总纲!R301)</f>
        <v>0.125</v>
      </c>
      <c r="CE302" s="10">
        <f>求节点($BL$5:$BL$364,BS$5:BS$364,节奏总纲!S301)</f>
        <v>0.125</v>
      </c>
      <c r="CF302" s="10">
        <f>求节点($BL$5:$BL$364,BT$5:BT$364,节奏总纲!T301)</f>
        <v>0.125</v>
      </c>
      <c r="CG302" s="10">
        <f>求节点($BL$5:$BL$364,BU$5:BU$364,节奏总纲!U301)</f>
        <v>0.125</v>
      </c>
      <c r="CH302" s="10">
        <f>求节点($BL$5:$BL$364,BV$5:BV$364,节奏总纲!V301)</f>
        <v>0.125</v>
      </c>
    </row>
    <row r="303" spans="2:86" x14ac:dyDescent="0.2">
      <c r="B303" s="3">
        <v>299</v>
      </c>
      <c r="C303" s="3">
        <f>[1]服务器生态!W320</f>
        <v>55.380035320669073</v>
      </c>
      <c r="D303" s="3">
        <f>[1]服务器生态!X320</f>
        <v>54.605221936945611</v>
      </c>
      <c r="E303" s="3">
        <f>[1]服务器生态!Y320</f>
        <v>4.4574401406515749</v>
      </c>
      <c r="F303" s="3">
        <f>[1]服务器生态!Z320</f>
        <v>0.79301009933462097</v>
      </c>
      <c r="G303" s="3">
        <f>[1]服务器生态!AA320</f>
        <v>0.22945236568031238</v>
      </c>
      <c r="H303" s="3">
        <f>[1]服务器生态!AC320</f>
        <v>0.47962550249999997</v>
      </c>
      <c r="I303" s="3">
        <f>[1]服务器生态!AD320</f>
        <v>0.47291513735919999</v>
      </c>
      <c r="J303" s="3">
        <f>[1]服务器生态!AE320</f>
        <v>3.8604200140800002E-2</v>
      </c>
      <c r="K303" s="3">
        <f>[1]服务器生态!AF320</f>
        <v>6.8679600000000019E-3</v>
      </c>
      <c r="L303" s="3">
        <f>[1]服务器生态!AG320</f>
        <v>1.9871999999999997E-3</v>
      </c>
      <c r="M303" s="3">
        <f>[3]基础信息!M302</f>
        <v>100</v>
      </c>
      <c r="X303" s="3">
        <v>299</v>
      </c>
      <c r="Y303" s="3">
        <f>求节点(节奏总纲!D$4:D$163,R$5:R$164,$X303)*6</f>
        <v>42454.086372220008</v>
      </c>
      <c r="Z303" s="3">
        <f>求节点(节奏总纲!E$4:E$163,S$5:S$164,$X303)*6</f>
        <v>43611.835503391165</v>
      </c>
      <c r="AA303" s="3">
        <f>求节点(节奏总纲!F$4:F$163,T$5:T$164,$X303)*6</f>
        <v>45133.905899563964</v>
      </c>
      <c r="AB303" s="3">
        <f>求节点(节奏总纲!G$4:G$163,U$5:U$164,$X303)*6</f>
        <v>47389.812007968125</v>
      </c>
      <c r="AC303" s="3">
        <f>求节点(节奏总纲!H$4:H$163,V$5:V$164,$X303)*6</f>
        <v>51285.967616657013</v>
      </c>
      <c r="AG303" s="3">
        <v>299</v>
      </c>
      <c r="AH303" s="3">
        <v>1</v>
      </c>
      <c r="AI303" s="3">
        <f>[4]实力验证!$Z305</f>
        <v>1.685754880092057</v>
      </c>
      <c r="AJ303" s="3">
        <f>[4]实力验证!$AE305</f>
        <v>2.9503983101805189</v>
      </c>
      <c r="AK303" s="3">
        <f>[4]实力验证!$AJ305</f>
        <v>8.5449078721779212</v>
      </c>
      <c r="AL303" s="3">
        <f>[4]实力验证!$AO305</f>
        <v>18.868826433321495</v>
      </c>
      <c r="AM303" s="3">
        <f t="shared" si="18"/>
        <v>242.90922899253039</v>
      </c>
      <c r="BL303" s="8">
        <v>299</v>
      </c>
      <c r="BM303" s="10">
        <f>'[1]功能-战损相关'!H309</f>
        <v>0</v>
      </c>
      <c r="BN303" s="10">
        <f>'[1]功能-战损相关'!I309</f>
        <v>0</v>
      </c>
      <c r="BO303" s="10">
        <f>'[1]功能-战损相关'!J309</f>
        <v>0</v>
      </c>
      <c r="BP303" s="10">
        <f>'[1]功能-战损相关'!K309</f>
        <v>0</v>
      </c>
      <c r="BQ303" s="10">
        <f>'[1]功能-战损相关'!L309</f>
        <v>0</v>
      </c>
      <c r="BR303" s="10">
        <f>'[1]功能-战损相关'!M309</f>
        <v>0</v>
      </c>
      <c r="BS303" s="10">
        <f>'[1]功能-战损相关'!N309</f>
        <v>0</v>
      </c>
      <c r="BT303" s="10">
        <f>'[1]功能-战损相关'!O309</f>
        <v>0</v>
      </c>
      <c r="BU303" s="10">
        <f>'[1]功能-战损相关'!P309</f>
        <v>0</v>
      </c>
      <c r="BV303" s="10">
        <f>'[1]功能-战损相关'!Q309</f>
        <v>0</v>
      </c>
      <c r="BX303" s="8">
        <v>299</v>
      </c>
      <c r="BY303" s="10">
        <f>求节点($BL$5:$BL$364,BM$5:BM$364,节奏总纲!R302)</f>
        <v>0.17499999999999999</v>
      </c>
      <c r="BZ303" s="10">
        <f>求节点($BL$5:$BL$364,BN$5:BN$364,节奏总纲!S302)</f>
        <v>0.17499999999999999</v>
      </c>
      <c r="CA303" s="10">
        <f>求节点($BL$5:$BL$364,BO$5:BO$364,节奏总纲!T302)</f>
        <v>0.17499999999999999</v>
      </c>
      <c r="CB303" s="10">
        <f>求节点($BL$5:$BL$364,BP$5:BP$364,节奏总纲!U302)</f>
        <v>0.17499999999999999</v>
      </c>
      <c r="CC303" s="10">
        <f>求节点($BL$5:$BL$364,BQ$5:BQ$364,节奏总纲!V302)</f>
        <v>0.17499999999999999</v>
      </c>
      <c r="CD303" s="10">
        <f>求节点($BL$5:$BL$364,BR$5:BR$364,节奏总纲!R302)</f>
        <v>0.125</v>
      </c>
      <c r="CE303" s="10">
        <f>求节点($BL$5:$BL$364,BS$5:BS$364,节奏总纲!S302)</f>
        <v>0.125</v>
      </c>
      <c r="CF303" s="10">
        <f>求节点($BL$5:$BL$364,BT$5:BT$364,节奏总纲!T302)</f>
        <v>0.125</v>
      </c>
      <c r="CG303" s="10">
        <f>求节点($BL$5:$BL$364,BU$5:BU$364,节奏总纲!U302)</f>
        <v>0.125</v>
      </c>
      <c r="CH303" s="10">
        <f>求节点($BL$5:$BL$364,BV$5:BV$364,节奏总纲!V302)</f>
        <v>0.125</v>
      </c>
    </row>
    <row r="304" spans="2:86" x14ac:dyDescent="0.2">
      <c r="B304" s="3">
        <v>300</v>
      </c>
      <c r="C304" s="3">
        <f>[1]服务器生态!W321</f>
        <v>54.991208593242106</v>
      </c>
      <c r="D304" s="3">
        <f>[1]服务器生态!X321</f>
        <v>54.221835223245897</v>
      </c>
      <c r="E304" s="3">
        <f>[1]服务器生态!Y321</f>
        <v>4.42614417176034</v>
      </c>
      <c r="F304" s="3">
        <f>[1]服务器生态!Z321</f>
        <v>0.78744232531722647</v>
      </c>
      <c r="G304" s="3">
        <f>[1]服务器生态!AA321</f>
        <v>0.22784136612187486</v>
      </c>
      <c r="H304" s="3">
        <f>[1]服务器生态!AC321</f>
        <v>0.47962550249999997</v>
      </c>
      <c r="I304" s="3">
        <f>[1]服务器生态!AD321</f>
        <v>0.47291513735919999</v>
      </c>
      <c r="J304" s="3">
        <f>[1]服务器生态!AE321</f>
        <v>3.8604200140800002E-2</v>
      </c>
      <c r="K304" s="3">
        <f>[1]服务器生态!AF321</f>
        <v>6.8679600000000019E-3</v>
      </c>
      <c r="L304" s="3">
        <f>[1]服务器生态!AG321</f>
        <v>1.9871999999999997E-3</v>
      </c>
      <c r="M304" s="3">
        <f>[3]基础信息!M303</f>
        <v>100</v>
      </c>
      <c r="X304" s="3">
        <v>300</v>
      </c>
      <c r="Y304" s="3">
        <f>求节点(节奏总纲!D$4:D$163,R$5:R$164,$X304)*6</f>
        <v>42473.162037755494</v>
      </c>
      <c r="Z304" s="3">
        <f>求节点(节奏总纲!E$4:E$163,S$5:S$164,$X304)*6</f>
        <v>43631.230534342343</v>
      </c>
      <c r="AA304" s="3">
        <f>求节点(节奏总纲!F$4:F$163,T$5:T$164,$X304)*6</f>
        <v>45153.31462065252</v>
      </c>
      <c r="AB304" s="3">
        <f>求节点(节奏总纲!G$4:G$163,U$5:U$164,$X304)*6</f>
        <v>47409.688783601101</v>
      </c>
      <c r="AC304" s="3">
        <f>求节点(节奏总纲!H$4:H$163,V$5:V$164,$X304)*6</f>
        <v>51305.250874824756</v>
      </c>
      <c r="AG304" s="3">
        <v>300</v>
      </c>
      <c r="AH304" s="3">
        <v>1</v>
      </c>
      <c r="AI304" s="3">
        <f>[4]实力验证!$Z306</f>
        <v>1.6860599602940358</v>
      </c>
      <c r="AJ304" s="3">
        <f>[4]实力验证!$AE306</f>
        <v>2.9542072099626893</v>
      </c>
      <c r="AK304" s="3">
        <f>[4]实力验证!$AJ306</f>
        <v>8.5470493837874315</v>
      </c>
      <c r="AL304" s="3">
        <f>[4]实力验证!$AO306</f>
        <v>18.820008554217694</v>
      </c>
      <c r="AM304" s="3">
        <f t="shared" si="18"/>
        <v>242.95588680101153</v>
      </c>
      <c r="BL304" s="8">
        <v>300</v>
      </c>
      <c r="BM304" s="10">
        <f>'[1]功能-战损相关'!H310</f>
        <v>0</v>
      </c>
      <c r="BN304" s="10">
        <f>'[1]功能-战损相关'!I310</f>
        <v>0</v>
      </c>
      <c r="BO304" s="10">
        <f>'[1]功能-战损相关'!J310</f>
        <v>0</v>
      </c>
      <c r="BP304" s="10">
        <f>'[1]功能-战损相关'!K310</f>
        <v>0</v>
      </c>
      <c r="BQ304" s="10">
        <f>'[1]功能-战损相关'!L310</f>
        <v>0</v>
      </c>
      <c r="BR304" s="10">
        <f>'[1]功能-战损相关'!M310</f>
        <v>0</v>
      </c>
      <c r="BS304" s="10">
        <f>'[1]功能-战损相关'!N310</f>
        <v>0</v>
      </c>
      <c r="BT304" s="10">
        <f>'[1]功能-战损相关'!O310</f>
        <v>0</v>
      </c>
      <c r="BU304" s="10">
        <f>'[1]功能-战损相关'!P310</f>
        <v>0</v>
      </c>
      <c r="BV304" s="10">
        <f>'[1]功能-战损相关'!Q310</f>
        <v>0</v>
      </c>
      <c r="BX304" s="8">
        <v>300</v>
      </c>
      <c r="BY304" s="10">
        <f>求节点($BL$5:$BL$364,BM$5:BM$364,节奏总纲!R303)</f>
        <v>0.17499999999999999</v>
      </c>
      <c r="BZ304" s="10">
        <f>求节点($BL$5:$BL$364,BN$5:BN$364,节奏总纲!S303)</f>
        <v>0.17499999999999999</v>
      </c>
      <c r="CA304" s="10">
        <f>求节点($BL$5:$BL$364,BO$5:BO$364,节奏总纲!T303)</f>
        <v>0.17499999999999999</v>
      </c>
      <c r="CB304" s="10">
        <f>求节点($BL$5:$BL$364,BP$5:BP$364,节奏总纲!U303)</f>
        <v>0.17499999999999999</v>
      </c>
      <c r="CC304" s="10">
        <f>求节点($BL$5:$BL$364,BQ$5:BQ$364,节奏总纲!V303)</f>
        <v>0.17499999999999999</v>
      </c>
      <c r="CD304" s="10">
        <f>求节点($BL$5:$BL$364,BR$5:BR$364,节奏总纲!R303)</f>
        <v>0.125</v>
      </c>
      <c r="CE304" s="10">
        <f>求节点($BL$5:$BL$364,BS$5:BS$364,节奏总纲!S303)</f>
        <v>0.125</v>
      </c>
      <c r="CF304" s="10">
        <f>求节点($BL$5:$BL$364,BT$5:BT$364,节奏总纲!T303)</f>
        <v>0.125</v>
      </c>
      <c r="CG304" s="10">
        <f>求节点($BL$5:$BL$364,BU$5:BU$364,节奏总纲!U303)</f>
        <v>0.125</v>
      </c>
      <c r="CH304" s="10">
        <f>求节点($BL$5:$BL$364,BV$5:BV$364,节奏总纲!V303)</f>
        <v>0.125</v>
      </c>
    </row>
    <row r="305" spans="2:86" x14ac:dyDescent="0.2">
      <c r="B305" s="3">
        <v>301</v>
      </c>
      <c r="C305" s="3">
        <f>[1]服务器生态!W322</f>
        <v>54.670426543114864</v>
      </c>
      <c r="D305" s="3">
        <f>[1]服务器生态!X322</f>
        <v>53.905541184443628</v>
      </c>
      <c r="E305" s="3">
        <f>[1]服务器生态!Y322</f>
        <v>4.4003249974250709</v>
      </c>
      <c r="F305" s="3">
        <f>[1]服务器生态!Z322</f>
        <v>0.78284891175287596</v>
      </c>
      <c r="G305" s="3">
        <f>[1]服务器生态!AA322</f>
        <v>0.22651229148616392</v>
      </c>
      <c r="H305" s="3">
        <f>[1]服务器生态!AC322</f>
        <v>0.47962550249999997</v>
      </c>
      <c r="I305" s="3">
        <f>[1]服务器生态!AD322</f>
        <v>0.47291513735919999</v>
      </c>
      <c r="J305" s="3">
        <f>[1]服务器生态!AE322</f>
        <v>3.8604200140800002E-2</v>
      </c>
      <c r="K305" s="3">
        <f>[1]服务器生态!AF322</f>
        <v>6.8679600000000019E-3</v>
      </c>
      <c r="L305" s="3">
        <f>[1]服务器生态!AG322</f>
        <v>1.9871999999999997E-3</v>
      </c>
      <c r="M305" s="3">
        <f>[3]基础信息!M304</f>
        <v>100</v>
      </c>
      <c r="X305" s="3">
        <v>301</v>
      </c>
      <c r="Y305" s="3">
        <f>求节点(节奏总纲!D$4:D$163,R$5:R$164,$X305)*6</f>
        <v>42492.237703290979</v>
      </c>
      <c r="Z305" s="3">
        <f>求节点(节奏总纲!E$4:E$163,S$5:S$164,$X305)*6</f>
        <v>43650.625565293529</v>
      </c>
      <c r="AA305" s="3">
        <f>求节点(节奏总纲!F$4:F$163,T$5:T$164,$X305)*6</f>
        <v>45172.723341741068</v>
      </c>
      <c r="AB305" s="3">
        <f>求节点(节奏总纲!G$4:G$163,U$5:U$164,$X305)*6</f>
        <v>47429.565559234085</v>
      </c>
      <c r="AC305" s="3">
        <f>求节点(节奏总纲!H$4:H$163,V$5:V$164,$X305)*6</f>
        <v>51324.5341329925</v>
      </c>
      <c r="AG305" s="3">
        <v>301</v>
      </c>
      <c r="AH305" s="3">
        <v>1</v>
      </c>
      <c r="AI305" s="3">
        <f>[4]实力验证!$Z307</f>
        <v>1.6863620380315598</v>
      </c>
      <c r="AJ305" s="3">
        <f>[4]实力验证!$AE307</f>
        <v>2.9579786242373309</v>
      </c>
      <c r="AK305" s="3">
        <f>[4]实力验证!$AJ307</f>
        <v>8.5491698195865666</v>
      </c>
      <c r="AL305" s="3">
        <f>[4]实力验证!$AO307</f>
        <v>18.771671119094925</v>
      </c>
      <c r="AM305" s="3">
        <f t="shared" si="18"/>
        <v>243.00208542397169</v>
      </c>
      <c r="BL305" s="8">
        <v>301</v>
      </c>
      <c r="BM305" s="10">
        <f>'[1]功能-战损相关'!H311</f>
        <v>0</v>
      </c>
      <c r="BN305" s="10">
        <f>'[1]功能-战损相关'!I311</f>
        <v>0</v>
      </c>
      <c r="BO305" s="10">
        <f>'[1]功能-战损相关'!J311</f>
        <v>0</v>
      </c>
      <c r="BP305" s="10">
        <f>'[1]功能-战损相关'!K311</f>
        <v>0</v>
      </c>
      <c r="BQ305" s="10">
        <f>'[1]功能-战损相关'!L311</f>
        <v>0</v>
      </c>
      <c r="BR305" s="10">
        <f>'[1]功能-战损相关'!M311</f>
        <v>0</v>
      </c>
      <c r="BS305" s="10">
        <f>'[1]功能-战损相关'!N311</f>
        <v>0</v>
      </c>
      <c r="BT305" s="10">
        <f>'[1]功能-战损相关'!O311</f>
        <v>0</v>
      </c>
      <c r="BU305" s="10">
        <f>'[1]功能-战损相关'!P311</f>
        <v>0</v>
      </c>
      <c r="BV305" s="10">
        <f>'[1]功能-战损相关'!Q311</f>
        <v>0</v>
      </c>
      <c r="BX305" s="8">
        <v>301</v>
      </c>
      <c r="BY305" s="10">
        <f>求节点($BL$5:$BL$364,BM$5:BM$364,节奏总纲!R304)</f>
        <v>0.17499999999999999</v>
      </c>
      <c r="BZ305" s="10">
        <f>求节点($BL$5:$BL$364,BN$5:BN$364,节奏总纲!S304)</f>
        <v>0.17499999999999999</v>
      </c>
      <c r="CA305" s="10">
        <f>求节点($BL$5:$BL$364,BO$5:BO$364,节奏总纲!T304)</f>
        <v>0.17499999999999999</v>
      </c>
      <c r="CB305" s="10">
        <f>求节点($BL$5:$BL$364,BP$5:BP$364,节奏总纲!U304)</f>
        <v>0.17499999999999999</v>
      </c>
      <c r="CC305" s="10">
        <f>求节点($BL$5:$BL$364,BQ$5:BQ$364,节奏总纲!V304)</f>
        <v>0.17499999999999999</v>
      </c>
      <c r="CD305" s="10">
        <f>求节点($BL$5:$BL$364,BR$5:BR$364,节奏总纲!R304)</f>
        <v>0.125</v>
      </c>
      <c r="CE305" s="10">
        <f>求节点($BL$5:$BL$364,BS$5:BS$364,节奏总纲!S304)</f>
        <v>0.125</v>
      </c>
      <c r="CF305" s="10">
        <f>求节点($BL$5:$BL$364,BT$5:BT$364,节奏总纲!T304)</f>
        <v>0.125</v>
      </c>
      <c r="CG305" s="10">
        <f>求节点($BL$5:$BL$364,BU$5:BU$364,节奏总纲!U304)</f>
        <v>0.125</v>
      </c>
      <c r="CH305" s="10">
        <f>求节点($BL$5:$BL$364,BV$5:BV$364,节奏总纲!V304)</f>
        <v>0.125</v>
      </c>
    </row>
    <row r="306" spans="2:86" x14ac:dyDescent="0.2">
      <c r="B306" s="3">
        <v>302</v>
      </c>
      <c r="C306" s="3">
        <f>[1]服务器生态!W323</f>
        <v>54.349644492987615</v>
      </c>
      <c r="D306" s="3">
        <f>[1]服务器生态!X323</f>
        <v>53.589247145641359</v>
      </c>
      <c r="E306" s="3">
        <f>[1]服务器生态!Y323</f>
        <v>4.3745058230898026</v>
      </c>
      <c r="F306" s="3">
        <f>[1]服务器生态!Z323</f>
        <v>0.77825549818852546</v>
      </c>
      <c r="G306" s="3">
        <f>[1]服务器生态!AA323</f>
        <v>0.22518321685045301</v>
      </c>
      <c r="H306" s="3">
        <f>[1]服务器生态!AC323</f>
        <v>0.47962550249999997</v>
      </c>
      <c r="I306" s="3">
        <f>[1]服务器生态!AD323</f>
        <v>0.47291513735919999</v>
      </c>
      <c r="J306" s="3">
        <f>[1]服务器生态!AE323</f>
        <v>3.8604200140800002E-2</v>
      </c>
      <c r="K306" s="3">
        <f>[1]服务器生态!AF323</f>
        <v>6.8679600000000019E-3</v>
      </c>
      <c r="L306" s="3">
        <f>[1]服务器生态!AG323</f>
        <v>1.9871999999999997E-3</v>
      </c>
      <c r="M306" s="3">
        <f>[3]基础信息!M305</f>
        <v>100</v>
      </c>
      <c r="X306" s="3">
        <v>302</v>
      </c>
      <c r="Y306" s="3">
        <f>求节点(节奏总纲!D$4:D$163,R$5:R$164,$X306)*6</f>
        <v>42511.313368826464</v>
      </c>
      <c r="Z306" s="3">
        <f>求节点(节奏总纲!E$4:E$163,S$5:S$164,$X306)*6</f>
        <v>43670.020596244707</v>
      </c>
      <c r="AA306" s="3">
        <f>求节点(节奏总纲!F$4:F$163,T$5:T$164,$X306)*6</f>
        <v>45192.132062829623</v>
      </c>
      <c r="AB306" s="3">
        <f>求节点(节奏总纲!G$4:G$163,U$5:U$164,$X306)*6</f>
        <v>47449.442334867061</v>
      </c>
      <c r="AC306" s="3">
        <f>求节点(节奏总纲!H$4:H$163,V$5:V$164,$X306)*6</f>
        <v>51343.81739116025</v>
      </c>
      <c r="AG306" s="3">
        <v>302</v>
      </c>
      <c r="AH306" s="3">
        <v>1</v>
      </c>
      <c r="AI306" s="3">
        <f>[4]实力验证!$Z308</f>
        <v>1.6866611574109829</v>
      </c>
      <c r="AJ306" s="3">
        <f>[4]实力验证!$AE308</f>
        <v>2.9617131036684334</v>
      </c>
      <c r="AK306" s="3">
        <f>[4]实力验证!$AJ308</f>
        <v>8.5512694891800347</v>
      </c>
      <c r="AL306" s="3">
        <f>[4]实力验证!$AO308</f>
        <v>18.723807070206952</v>
      </c>
      <c r="AM306" s="3">
        <f t="shared" si="18"/>
        <v>243.04783160686918</v>
      </c>
      <c r="BL306" s="8">
        <v>302</v>
      </c>
      <c r="BM306" s="10">
        <f>'[1]功能-战损相关'!H312</f>
        <v>0</v>
      </c>
      <c r="BN306" s="10">
        <f>'[1]功能-战损相关'!I312</f>
        <v>0</v>
      </c>
      <c r="BO306" s="10">
        <f>'[1]功能-战损相关'!J312</f>
        <v>0</v>
      </c>
      <c r="BP306" s="10">
        <f>'[1]功能-战损相关'!K312</f>
        <v>0</v>
      </c>
      <c r="BQ306" s="10">
        <f>'[1]功能-战损相关'!L312</f>
        <v>0</v>
      </c>
      <c r="BR306" s="10">
        <f>'[1]功能-战损相关'!M312</f>
        <v>0</v>
      </c>
      <c r="BS306" s="10">
        <f>'[1]功能-战损相关'!N312</f>
        <v>0</v>
      </c>
      <c r="BT306" s="10">
        <f>'[1]功能-战损相关'!O312</f>
        <v>0</v>
      </c>
      <c r="BU306" s="10">
        <f>'[1]功能-战损相关'!P312</f>
        <v>0</v>
      </c>
      <c r="BV306" s="10">
        <f>'[1]功能-战损相关'!Q312</f>
        <v>0</v>
      </c>
      <c r="BX306" s="8">
        <v>302</v>
      </c>
      <c r="BY306" s="10">
        <f>求节点($BL$5:$BL$364,BM$5:BM$364,节奏总纲!R305)</f>
        <v>0.17499999999999999</v>
      </c>
      <c r="BZ306" s="10">
        <f>求节点($BL$5:$BL$364,BN$5:BN$364,节奏总纲!S305)</f>
        <v>0.17499999999999999</v>
      </c>
      <c r="CA306" s="10">
        <f>求节点($BL$5:$BL$364,BO$5:BO$364,节奏总纲!T305)</f>
        <v>0.17499999999999999</v>
      </c>
      <c r="CB306" s="10">
        <f>求节点($BL$5:$BL$364,BP$5:BP$364,节奏总纲!U305)</f>
        <v>0.17499999999999999</v>
      </c>
      <c r="CC306" s="10">
        <f>求节点($BL$5:$BL$364,BQ$5:BQ$364,节奏总纲!V305)</f>
        <v>0.17499999999999999</v>
      </c>
      <c r="CD306" s="10">
        <f>求节点($BL$5:$BL$364,BR$5:BR$364,节奏总纲!R305)</f>
        <v>0.125</v>
      </c>
      <c r="CE306" s="10">
        <f>求节点($BL$5:$BL$364,BS$5:BS$364,节奏总纲!S305)</f>
        <v>0.125</v>
      </c>
      <c r="CF306" s="10">
        <f>求节点($BL$5:$BL$364,BT$5:BT$364,节奏总纲!T305)</f>
        <v>0.125</v>
      </c>
      <c r="CG306" s="10">
        <f>求节点($BL$5:$BL$364,BU$5:BU$364,节奏总纲!U305)</f>
        <v>0.125</v>
      </c>
      <c r="CH306" s="10">
        <f>求节点($BL$5:$BL$364,BV$5:BV$364,节奏总纲!V305)</f>
        <v>0.125</v>
      </c>
    </row>
    <row r="307" spans="2:86" x14ac:dyDescent="0.2">
      <c r="B307" s="3">
        <v>303</v>
      </c>
      <c r="C307" s="3">
        <f>[1]服务器生态!W324</f>
        <v>54.02886244286038</v>
      </c>
      <c r="D307" s="3">
        <f>[1]服务器生态!X324</f>
        <v>53.272953106839097</v>
      </c>
      <c r="E307" s="3">
        <f>[1]服务器生态!Y324</f>
        <v>4.3486866487545344</v>
      </c>
      <c r="F307" s="3">
        <f>[1]服务器生态!Z324</f>
        <v>0.77366208462417507</v>
      </c>
      <c r="G307" s="3">
        <f>[1]服务器生态!AA324</f>
        <v>0.22385414221474209</v>
      </c>
      <c r="H307" s="3">
        <f>[1]服务器生态!AC324</f>
        <v>0.47962550249999997</v>
      </c>
      <c r="I307" s="3">
        <f>[1]服务器生态!AD324</f>
        <v>0.47291513735919999</v>
      </c>
      <c r="J307" s="3">
        <f>[1]服务器生态!AE324</f>
        <v>3.8604200140800002E-2</v>
      </c>
      <c r="K307" s="3">
        <f>[1]服务器生态!AF324</f>
        <v>6.8679600000000019E-3</v>
      </c>
      <c r="L307" s="3">
        <f>[1]服务器生态!AG324</f>
        <v>1.9871999999999997E-3</v>
      </c>
      <c r="M307" s="3">
        <f>[3]基础信息!M306</f>
        <v>100</v>
      </c>
      <c r="X307" s="3">
        <v>303</v>
      </c>
      <c r="Y307" s="3">
        <f>求节点(节奏总纲!D$4:D$163,R$5:R$164,$X307)*6</f>
        <v>42530.389034361957</v>
      </c>
      <c r="Z307" s="3">
        <f>求节点(节奏总纲!E$4:E$163,S$5:S$164,$X307)*6</f>
        <v>43689.415627195893</v>
      </c>
      <c r="AA307" s="3">
        <f>求节点(节奏总纲!F$4:F$163,T$5:T$164,$X307)*6</f>
        <v>45211.540783918186</v>
      </c>
      <c r="AB307" s="3">
        <f>求节点(节奏总纲!G$4:G$163,U$5:U$164,$X307)*6</f>
        <v>47469.319110500044</v>
      </c>
      <c r="AC307" s="3">
        <f>求节点(节奏总纲!H$4:H$163,V$5:V$164,$X307)*6</f>
        <v>51363.100649328</v>
      </c>
      <c r="AG307" s="3">
        <v>303</v>
      </c>
      <c r="AH307" s="3">
        <v>1</v>
      </c>
      <c r="AI307" s="3">
        <f>[4]实力验证!$Z309</f>
        <v>1.6869573616789688</v>
      </c>
      <c r="AJ307" s="3">
        <f>[4]实力验证!$AE309</f>
        <v>2.9654111881868364</v>
      </c>
      <c r="AK307" s="3">
        <f>[4]实力验证!$AJ309</f>
        <v>8.5533486961379541</v>
      </c>
      <c r="AL307" s="3">
        <f>[4]实力验证!$AO309</f>
        <v>18.676409487372116</v>
      </c>
      <c r="AM307" s="3">
        <f t="shared" si="18"/>
        <v>243.09313196368473</v>
      </c>
      <c r="BL307" s="8">
        <v>303</v>
      </c>
      <c r="BM307" s="10">
        <f>'[1]功能-战损相关'!H313</f>
        <v>0</v>
      </c>
      <c r="BN307" s="10">
        <f>'[1]功能-战损相关'!I313</f>
        <v>0</v>
      </c>
      <c r="BO307" s="10">
        <f>'[1]功能-战损相关'!J313</f>
        <v>0</v>
      </c>
      <c r="BP307" s="10">
        <f>'[1]功能-战损相关'!K313</f>
        <v>0</v>
      </c>
      <c r="BQ307" s="10">
        <f>'[1]功能-战损相关'!L313</f>
        <v>0</v>
      </c>
      <c r="BR307" s="10">
        <f>'[1]功能-战损相关'!M313</f>
        <v>0</v>
      </c>
      <c r="BS307" s="10">
        <f>'[1]功能-战损相关'!N313</f>
        <v>0</v>
      </c>
      <c r="BT307" s="10">
        <f>'[1]功能-战损相关'!O313</f>
        <v>0</v>
      </c>
      <c r="BU307" s="10">
        <f>'[1]功能-战损相关'!P313</f>
        <v>0</v>
      </c>
      <c r="BV307" s="10">
        <f>'[1]功能-战损相关'!Q313</f>
        <v>0</v>
      </c>
      <c r="BX307" s="8">
        <v>303</v>
      </c>
      <c r="BY307" s="10">
        <f>求节点($BL$5:$BL$364,BM$5:BM$364,节奏总纲!R306)</f>
        <v>0.17499999999999999</v>
      </c>
      <c r="BZ307" s="10">
        <f>求节点($BL$5:$BL$364,BN$5:BN$364,节奏总纲!S306)</f>
        <v>0.17499999999999999</v>
      </c>
      <c r="CA307" s="10">
        <f>求节点($BL$5:$BL$364,BO$5:BO$364,节奏总纲!T306)</f>
        <v>0.17499999999999999</v>
      </c>
      <c r="CB307" s="10">
        <f>求节点($BL$5:$BL$364,BP$5:BP$364,节奏总纲!U306)</f>
        <v>0.17499999999999999</v>
      </c>
      <c r="CC307" s="10">
        <f>求节点($BL$5:$BL$364,BQ$5:BQ$364,节奏总纲!V306)</f>
        <v>0.17499999999999999</v>
      </c>
      <c r="CD307" s="10">
        <f>求节点($BL$5:$BL$364,BR$5:BR$364,节奏总纲!R306)</f>
        <v>0.125</v>
      </c>
      <c r="CE307" s="10">
        <f>求节点($BL$5:$BL$364,BS$5:BS$364,节奏总纲!S306)</f>
        <v>0.125</v>
      </c>
      <c r="CF307" s="10">
        <f>求节点($BL$5:$BL$364,BT$5:BT$364,节奏总纲!T306)</f>
        <v>0.125</v>
      </c>
      <c r="CG307" s="10">
        <f>求节点($BL$5:$BL$364,BU$5:BU$364,节奏总纲!U306)</f>
        <v>0.125</v>
      </c>
      <c r="CH307" s="10">
        <f>求节点($BL$5:$BL$364,BV$5:BV$364,节奏总纲!V306)</f>
        <v>0.125</v>
      </c>
    </row>
    <row r="308" spans="2:86" x14ac:dyDescent="0.2">
      <c r="B308" s="3">
        <v>304</v>
      </c>
      <c r="C308" s="3">
        <f>[1]服务器生态!W325</f>
        <v>53.708080392733123</v>
      </c>
      <c r="D308" s="3">
        <f>[1]服务器生态!X325</f>
        <v>52.956659068036821</v>
      </c>
      <c r="E308" s="3">
        <f>[1]服务器生态!Y325</f>
        <v>4.3228674744192652</v>
      </c>
      <c r="F308" s="3">
        <f>[1]服务器生态!Z325</f>
        <v>0.76906867105982446</v>
      </c>
      <c r="G308" s="3">
        <f>[1]服务器生态!AA325</f>
        <v>0.22252506757903112</v>
      </c>
      <c r="H308" s="3">
        <f>[1]服务器生态!AC325</f>
        <v>0.47962550249999997</v>
      </c>
      <c r="I308" s="3">
        <f>[1]服务器生态!AD325</f>
        <v>0.47291513735919999</v>
      </c>
      <c r="J308" s="3">
        <f>[1]服务器生态!AE325</f>
        <v>3.8604200140800002E-2</v>
      </c>
      <c r="K308" s="3">
        <f>[1]服务器生态!AF325</f>
        <v>6.8679600000000019E-3</v>
      </c>
      <c r="L308" s="3">
        <f>[1]服务器生态!AG325</f>
        <v>1.9871999999999997E-3</v>
      </c>
      <c r="M308" s="3">
        <f>[3]基础信息!M307</f>
        <v>100</v>
      </c>
      <c r="X308" s="3">
        <v>304</v>
      </c>
      <c r="Y308" s="3">
        <f>求节点(节奏总纲!D$4:D$163,R$5:R$164,$X308)*6</f>
        <v>42549.464699897442</v>
      </c>
      <c r="Z308" s="3">
        <f>求节点(节奏总纲!E$4:E$163,S$5:S$164,$X308)*6</f>
        <v>43708.810658147078</v>
      </c>
      <c r="AA308" s="3">
        <f>求节点(节奏总纲!F$4:F$163,T$5:T$164,$X308)*6</f>
        <v>45230.949505006742</v>
      </c>
      <c r="AB308" s="3">
        <f>求节点(节奏总纲!G$4:G$163,U$5:U$164,$X308)*6</f>
        <v>47489.19588613302</v>
      </c>
      <c r="AC308" s="3">
        <f>求节点(节奏总纲!H$4:H$163,V$5:V$164,$X308)*6</f>
        <v>51382.383907495743</v>
      </c>
      <c r="AG308" s="3">
        <v>304</v>
      </c>
      <c r="AH308" s="3">
        <v>1</v>
      </c>
      <c r="AI308" s="3">
        <f>[4]实力验证!$Z310</f>
        <v>1.687250693243336</v>
      </c>
      <c r="AJ308" s="3">
        <f>[4]实力验证!$AE310</f>
        <v>2.9690734072504603</v>
      </c>
      <c r="AK308" s="3">
        <f>[4]实力验证!$AJ310</f>
        <v>8.5554077381421703</v>
      </c>
      <c r="AL308" s="3">
        <f>[4]实力验证!$AO310</f>
        <v>18.629471584637979</v>
      </c>
      <c r="AM308" s="3">
        <f t="shared" si="18"/>
        <v>243.13799298010909</v>
      </c>
      <c r="BL308" s="8">
        <v>304</v>
      </c>
      <c r="BM308" s="10">
        <f>'[1]功能-战损相关'!H314</f>
        <v>0</v>
      </c>
      <c r="BN308" s="10">
        <f>'[1]功能-战损相关'!I314</f>
        <v>0</v>
      </c>
      <c r="BO308" s="10">
        <f>'[1]功能-战损相关'!J314</f>
        <v>0</v>
      </c>
      <c r="BP308" s="10">
        <f>'[1]功能-战损相关'!K314</f>
        <v>0</v>
      </c>
      <c r="BQ308" s="10">
        <f>'[1]功能-战损相关'!L314</f>
        <v>0</v>
      </c>
      <c r="BR308" s="10">
        <f>'[1]功能-战损相关'!M314</f>
        <v>0</v>
      </c>
      <c r="BS308" s="10">
        <f>'[1]功能-战损相关'!N314</f>
        <v>0</v>
      </c>
      <c r="BT308" s="10">
        <f>'[1]功能-战损相关'!O314</f>
        <v>0</v>
      </c>
      <c r="BU308" s="10">
        <f>'[1]功能-战损相关'!P314</f>
        <v>0</v>
      </c>
      <c r="BV308" s="10">
        <f>'[1]功能-战损相关'!Q314</f>
        <v>0</v>
      </c>
      <c r="BX308" s="8">
        <v>304</v>
      </c>
      <c r="BY308" s="10">
        <f>求节点($BL$5:$BL$364,BM$5:BM$364,节奏总纲!R307)</f>
        <v>0.17499999999999999</v>
      </c>
      <c r="BZ308" s="10">
        <f>求节点($BL$5:$BL$364,BN$5:BN$364,节奏总纲!S307)</f>
        <v>0.17499999999999999</v>
      </c>
      <c r="CA308" s="10">
        <f>求节点($BL$5:$BL$364,BO$5:BO$364,节奏总纲!T307)</f>
        <v>0.17499999999999999</v>
      </c>
      <c r="CB308" s="10">
        <f>求节点($BL$5:$BL$364,BP$5:BP$364,节奏总纲!U307)</f>
        <v>0.17499999999999999</v>
      </c>
      <c r="CC308" s="10">
        <f>求节点($BL$5:$BL$364,BQ$5:BQ$364,节奏总纲!V307)</f>
        <v>0.17499999999999999</v>
      </c>
      <c r="CD308" s="10">
        <f>求节点($BL$5:$BL$364,BR$5:BR$364,节奏总纲!R307)</f>
        <v>0.125</v>
      </c>
      <c r="CE308" s="10">
        <f>求节点($BL$5:$BL$364,BS$5:BS$364,节奏总纲!S307)</f>
        <v>0.125</v>
      </c>
      <c r="CF308" s="10">
        <f>求节点($BL$5:$BL$364,BT$5:BT$364,节奏总纲!T307)</f>
        <v>0.125</v>
      </c>
      <c r="CG308" s="10">
        <f>求节点($BL$5:$BL$364,BU$5:BU$364,节奏总纲!U307)</f>
        <v>0.125</v>
      </c>
      <c r="CH308" s="10">
        <f>求节点($BL$5:$BL$364,BV$5:BV$364,节奏总纲!V307)</f>
        <v>0.125</v>
      </c>
    </row>
    <row r="309" spans="2:86" x14ac:dyDescent="0.2">
      <c r="B309" s="3">
        <v>305</v>
      </c>
      <c r="C309" s="3">
        <f>[1]服务器生态!W326</f>
        <v>53.387298342605881</v>
      </c>
      <c r="D309" s="3">
        <f>[1]服务器生态!X326</f>
        <v>52.640365029234559</v>
      </c>
      <c r="E309" s="3">
        <f>[1]服务器生态!Y326</f>
        <v>4.297048300083997</v>
      </c>
      <c r="F309" s="3">
        <f>[1]服务器生态!Z326</f>
        <v>0.76447525749547396</v>
      </c>
      <c r="G309" s="3">
        <f>[1]服务器生态!AA326</f>
        <v>0.22119599294332018</v>
      </c>
      <c r="H309" s="3">
        <f>[1]服务器生态!AC326</f>
        <v>0.47962550249999997</v>
      </c>
      <c r="I309" s="3">
        <f>[1]服务器生态!AD326</f>
        <v>0.47291513735919999</v>
      </c>
      <c r="J309" s="3">
        <f>[1]服务器生态!AE326</f>
        <v>3.8604200140800002E-2</v>
      </c>
      <c r="K309" s="3">
        <f>[1]服务器生态!AF326</f>
        <v>6.8679600000000019E-3</v>
      </c>
      <c r="L309" s="3">
        <f>[1]服务器生态!AG326</f>
        <v>1.9871999999999997E-3</v>
      </c>
      <c r="M309" s="3">
        <f>[3]基础信息!M308</f>
        <v>100</v>
      </c>
      <c r="X309" s="3">
        <v>305</v>
      </c>
      <c r="Y309" s="3">
        <f>求节点(节奏总纲!D$4:D$163,R$5:R$164,$X309)*6</f>
        <v>42568.540365432928</v>
      </c>
      <c r="Z309" s="3">
        <f>求节点(节奏总纲!E$4:E$163,S$5:S$164,$X309)*6</f>
        <v>43728.205689098264</v>
      </c>
      <c r="AA309" s="3">
        <f>求节点(节奏总纲!F$4:F$163,T$5:T$164,$X309)*6</f>
        <v>45250.358226095297</v>
      </c>
      <c r="AB309" s="3">
        <f>求节点(节奏总纲!G$4:G$163,U$5:U$164,$X309)*6</f>
        <v>47509.072661765997</v>
      </c>
      <c r="AC309" s="3">
        <f>求节点(节奏总纲!H$4:H$163,V$5:V$164,$X309)*6</f>
        <v>51401.667165663479</v>
      </c>
      <c r="AG309" s="3">
        <v>305</v>
      </c>
      <c r="AH309" s="3">
        <v>1</v>
      </c>
      <c r="AI309" s="3">
        <f>[4]实力验证!$Z311</f>
        <v>1.6875411936932971</v>
      </c>
      <c r="AJ309" s="3">
        <f>[4]实力验证!$AE311</f>
        <v>2.9727002800970106</v>
      </c>
      <c r="AK309" s="3">
        <f>[4]实力验证!$AJ311</f>
        <v>8.5574469071283072</v>
      </c>
      <c r="AL309" s="3">
        <f>[4]实力验证!$AO311</f>
        <v>18.582986707042462</v>
      </c>
      <c r="AM309" s="3">
        <f t="shared" si="18"/>
        <v>243.1824210166387</v>
      </c>
      <c r="BL309" s="8">
        <v>305</v>
      </c>
      <c r="BM309" s="10">
        <f>'[1]功能-战损相关'!H315</f>
        <v>0</v>
      </c>
      <c r="BN309" s="10">
        <f>'[1]功能-战损相关'!I315</f>
        <v>0</v>
      </c>
      <c r="BO309" s="10">
        <f>'[1]功能-战损相关'!J315</f>
        <v>0</v>
      </c>
      <c r="BP309" s="10">
        <f>'[1]功能-战损相关'!K315</f>
        <v>0</v>
      </c>
      <c r="BQ309" s="10">
        <f>'[1]功能-战损相关'!L315</f>
        <v>0</v>
      </c>
      <c r="BR309" s="10">
        <f>'[1]功能-战损相关'!M315</f>
        <v>0</v>
      </c>
      <c r="BS309" s="10">
        <f>'[1]功能-战损相关'!N315</f>
        <v>0</v>
      </c>
      <c r="BT309" s="10">
        <f>'[1]功能-战损相关'!O315</f>
        <v>0</v>
      </c>
      <c r="BU309" s="10">
        <f>'[1]功能-战损相关'!P315</f>
        <v>0</v>
      </c>
      <c r="BV309" s="10">
        <f>'[1]功能-战损相关'!Q315</f>
        <v>0</v>
      </c>
      <c r="BX309" s="8">
        <v>305</v>
      </c>
      <c r="BY309" s="10">
        <f>求节点($BL$5:$BL$364,BM$5:BM$364,节奏总纲!R308)</f>
        <v>0.17499999999999999</v>
      </c>
      <c r="BZ309" s="10">
        <f>求节点($BL$5:$BL$364,BN$5:BN$364,节奏总纲!S308)</f>
        <v>0.17499999999999999</v>
      </c>
      <c r="CA309" s="10">
        <f>求节点($BL$5:$BL$364,BO$5:BO$364,节奏总纲!T308)</f>
        <v>0.17499999999999999</v>
      </c>
      <c r="CB309" s="10">
        <f>求节点($BL$5:$BL$364,BP$5:BP$364,节奏总纲!U308)</f>
        <v>0.17499999999999999</v>
      </c>
      <c r="CC309" s="10">
        <f>求节点($BL$5:$BL$364,BQ$5:BQ$364,节奏总纲!V308)</f>
        <v>0.17499999999999999</v>
      </c>
      <c r="CD309" s="10">
        <f>求节点($BL$5:$BL$364,BR$5:BR$364,节奏总纲!R308)</f>
        <v>0.125</v>
      </c>
      <c r="CE309" s="10">
        <f>求节点($BL$5:$BL$364,BS$5:BS$364,节奏总纲!S308)</f>
        <v>0.125</v>
      </c>
      <c r="CF309" s="10">
        <f>求节点($BL$5:$BL$364,BT$5:BT$364,节奏总纲!T308)</f>
        <v>0.125</v>
      </c>
      <c r="CG309" s="10">
        <f>求节点($BL$5:$BL$364,BU$5:BU$364,节奏总纲!U308)</f>
        <v>0.125</v>
      </c>
      <c r="CH309" s="10">
        <f>求节点($BL$5:$BL$364,BV$5:BV$364,节奏总纲!V308)</f>
        <v>0.125</v>
      </c>
    </row>
    <row r="310" spans="2:86" x14ac:dyDescent="0.2">
      <c r="B310" s="3">
        <v>306</v>
      </c>
      <c r="C310" s="3">
        <f>[1]服务器生态!W327</f>
        <v>53.066516292478632</v>
      </c>
      <c r="D310" s="3">
        <f>[1]服务器生态!X327</f>
        <v>52.32407099043229</v>
      </c>
      <c r="E310" s="3">
        <f>[1]服务器生态!Y327</f>
        <v>4.2712291257487278</v>
      </c>
      <c r="F310" s="3">
        <f>[1]服务器生态!Z327</f>
        <v>0.75988184393112357</v>
      </c>
      <c r="G310" s="3">
        <f>[1]服务器生态!AA327</f>
        <v>0.21986691830760924</v>
      </c>
      <c r="H310" s="3">
        <f>[1]服务器生态!AC327</f>
        <v>0.47962550249999997</v>
      </c>
      <c r="I310" s="3">
        <f>[1]服务器生态!AD327</f>
        <v>0.47291513735919999</v>
      </c>
      <c r="J310" s="3">
        <f>[1]服务器生态!AE327</f>
        <v>3.8604200140800002E-2</v>
      </c>
      <c r="K310" s="3">
        <f>[1]服务器生态!AF327</f>
        <v>6.8679600000000019E-3</v>
      </c>
      <c r="L310" s="3">
        <f>[1]服务器生态!AG327</f>
        <v>1.9871999999999997E-3</v>
      </c>
      <c r="M310" s="3">
        <f>[3]基础信息!M309</f>
        <v>100</v>
      </c>
      <c r="X310" s="3">
        <v>306</v>
      </c>
      <c r="Y310" s="3">
        <f>求节点(节奏总纲!D$4:D$163,R$5:R$164,$X310)*6</f>
        <v>42587.61603096842</v>
      </c>
      <c r="Z310" s="3">
        <f>求节点(节奏总纲!E$4:E$163,S$5:S$164,$X310)*6</f>
        <v>43747.600720049442</v>
      </c>
      <c r="AA310" s="3">
        <f>求节点(节奏总纲!F$4:F$163,T$5:T$164,$X310)*6</f>
        <v>45269.766947183853</v>
      </c>
      <c r="AB310" s="3">
        <f>求节点(节奏总纲!G$4:G$163,U$5:U$164,$X310)*6</f>
        <v>47528.94943739898</v>
      </c>
      <c r="AC310" s="3">
        <f>求节点(节奏总纲!H$4:H$163,V$5:V$164,$X310)*6</f>
        <v>51420.950423831222</v>
      </c>
      <c r="AG310" s="3">
        <v>306</v>
      </c>
      <c r="AH310" s="3">
        <v>1</v>
      </c>
      <c r="AI310" s="3">
        <f>[4]实力验证!$Z312</f>
        <v>1.6878289038191177</v>
      </c>
      <c r="AJ310" s="3">
        <f>[4]实力验证!$AE312</f>
        <v>2.9762923159893981</v>
      </c>
      <c r="AK310" s="3">
        <f>[4]实力验证!$AJ312</f>
        <v>8.5594664894237908</v>
      </c>
      <c r="AL310" s="3">
        <f>[4]实力验证!$AO312</f>
        <v>18.536948327468419</v>
      </c>
      <c r="AM310" s="3">
        <f t="shared" si="18"/>
        <v>243.22642231158198</v>
      </c>
      <c r="BL310" s="8">
        <v>306</v>
      </c>
      <c r="BM310" s="10">
        <f>'[1]功能-战损相关'!H316</f>
        <v>0</v>
      </c>
      <c r="BN310" s="10">
        <f>'[1]功能-战损相关'!I316</f>
        <v>0</v>
      </c>
      <c r="BO310" s="10">
        <f>'[1]功能-战损相关'!J316</f>
        <v>0</v>
      </c>
      <c r="BP310" s="10">
        <f>'[1]功能-战损相关'!K316</f>
        <v>0</v>
      </c>
      <c r="BQ310" s="10">
        <f>'[1]功能-战损相关'!L316</f>
        <v>0</v>
      </c>
      <c r="BR310" s="10">
        <f>'[1]功能-战损相关'!M316</f>
        <v>0</v>
      </c>
      <c r="BS310" s="10">
        <f>'[1]功能-战损相关'!N316</f>
        <v>0</v>
      </c>
      <c r="BT310" s="10">
        <f>'[1]功能-战损相关'!O316</f>
        <v>0</v>
      </c>
      <c r="BU310" s="10">
        <f>'[1]功能-战损相关'!P316</f>
        <v>0</v>
      </c>
      <c r="BV310" s="10">
        <f>'[1]功能-战损相关'!Q316</f>
        <v>0</v>
      </c>
      <c r="BX310" s="8">
        <v>306</v>
      </c>
      <c r="BY310" s="10">
        <f>求节点($BL$5:$BL$364,BM$5:BM$364,节奏总纲!R309)</f>
        <v>0.17499999999999999</v>
      </c>
      <c r="BZ310" s="10">
        <f>求节点($BL$5:$BL$364,BN$5:BN$364,节奏总纲!S309)</f>
        <v>0.17499999999999999</v>
      </c>
      <c r="CA310" s="10">
        <f>求节点($BL$5:$BL$364,BO$5:BO$364,节奏总纲!T309)</f>
        <v>0.17499999999999999</v>
      </c>
      <c r="CB310" s="10">
        <f>求节点($BL$5:$BL$364,BP$5:BP$364,节奏总纲!U309)</f>
        <v>0.17499999999999999</v>
      </c>
      <c r="CC310" s="10">
        <f>求节点($BL$5:$BL$364,BQ$5:BQ$364,节奏总纲!V309)</f>
        <v>0.17499999999999999</v>
      </c>
      <c r="CD310" s="10">
        <f>求节点($BL$5:$BL$364,BR$5:BR$364,节奏总纲!R309)</f>
        <v>0.125</v>
      </c>
      <c r="CE310" s="10">
        <f>求节点($BL$5:$BL$364,BS$5:BS$364,节奏总纲!S309)</f>
        <v>0.125</v>
      </c>
      <c r="CF310" s="10">
        <f>求节点($BL$5:$BL$364,BT$5:BT$364,节奏总纲!T309)</f>
        <v>0.125</v>
      </c>
      <c r="CG310" s="10">
        <f>求节点($BL$5:$BL$364,BU$5:BU$364,节奏总纲!U309)</f>
        <v>0.125</v>
      </c>
      <c r="CH310" s="10">
        <f>求节点($BL$5:$BL$364,BV$5:BV$364,节奏总纲!V309)</f>
        <v>0.125</v>
      </c>
    </row>
    <row r="311" spans="2:86" x14ac:dyDescent="0.2">
      <c r="B311" s="3">
        <v>307</v>
      </c>
      <c r="C311" s="3">
        <f>[1]服务器生态!W328</f>
        <v>52.745734242351382</v>
      </c>
      <c r="D311" s="3">
        <f>[1]服务器生态!X328</f>
        <v>52.007776951630014</v>
      </c>
      <c r="E311" s="3">
        <f>[1]服务器生态!Y328</f>
        <v>4.2454099514134587</v>
      </c>
      <c r="F311" s="3">
        <f>[1]服务器生态!Z328</f>
        <v>0.75528843036677296</v>
      </c>
      <c r="G311" s="3">
        <f>[1]服务器生态!AA328</f>
        <v>0.2185378436718983</v>
      </c>
      <c r="H311" s="3">
        <f>[1]服务器生态!AC328</f>
        <v>0.47962550249999997</v>
      </c>
      <c r="I311" s="3">
        <f>[1]服务器生态!AD328</f>
        <v>0.47291513735919999</v>
      </c>
      <c r="J311" s="3">
        <f>[1]服务器生态!AE328</f>
        <v>3.8604200140800002E-2</v>
      </c>
      <c r="K311" s="3">
        <f>[1]服务器生态!AF328</f>
        <v>6.8679600000000019E-3</v>
      </c>
      <c r="L311" s="3">
        <f>[1]服务器生态!AG328</f>
        <v>1.9871999999999997E-3</v>
      </c>
      <c r="M311" s="3">
        <f>[3]基础信息!M310</f>
        <v>100</v>
      </c>
      <c r="X311" s="3">
        <v>307</v>
      </c>
      <c r="Y311" s="3">
        <f>求节点(节奏总纲!D$4:D$163,R$5:R$164,$X311)*6</f>
        <v>42606.691696503898</v>
      </c>
      <c r="Z311" s="3">
        <f>求节点(节奏总纲!E$4:E$163,S$5:S$164,$X311)*6</f>
        <v>43766.995751000621</v>
      </c>
      <c r="AA311" s="3">
        <f>求节点(节奏总纲!F$4:F$163,T$5:T$164,$X311)*6</f>
        <v>45289.175668272408</v>
      </c>
      <c r="AB311" s="3">
        <f>求节点(节奏总纲!G$4:G$163,U$5:U$164,$X311)*6</f>
        <v>47548.826213031956</v>
      </c>
      <c r="AC311" s="3">
        <f>求节点(节奏总纲!H$4:H$163,V$5:V$164,$X311)*6</f>
        <v>51440.233681998972</v>
      </c>
      <c r="AG311" s="3">
        <v>307</v>
      </c>
      <c r="AH311" s="3">
        <v>1</v>
      </c>
      <c r="AI311" s="3">
        <f>[4]实力验证!$Z313</f>
        <v>1.6881138636312072</v>
      </c>
      <c r="AJ311" s="3">
        <f>[4]实力验证!$AE313</f>
        <v>2.9798500144541138</v>
      </c>
      <c r="AK311" s="3">
        <f>[4]实力验证!$AJ313</f>
        <v>8.5614667658818355</v>
      </c>
      <c r="AL311" s="3">
        <f>[4]实力验证!$AO313</f>
        <v>18.491350043588319</v>
      </c>
      <c r="AM311" s="3">
        <f t="shared" si="18"/>
        <v>243.27000298397914</v>
      </c>
      <c r="BL311" s="8">
        <v>307</v>
      </c>
      <c r="BM311" s="10">
        <f>'[1]功能-战损相关'!H317</f>
        <v>0</v>
      </c>
      <c r="BN311" s="10">
        <f>'[1]功能-战损相关'!I317</f>
        <v>0</v>
      </c>
      <c r="BO311" s="10">
        <f>'[1]功能-战损相关'!J317</f>
        <v>0</v>
      </c>
      <c r="BP311" s="10">
        <f>'[1]功能-战损相关'!K317</f>
        <v>0</v>
      </c>
      <c r="BQ311" s="10">
        <f>'[1]功能-战损相关'!L317</f>
        <v>0</v>
      </c>
      <c r="BR311" s="10">
        <f>'[1]功能-战损相关'!M317</f>
        <v>0</v>
      </c>
      <c r="BS311" s="10">
        <f>'[1]功能-战损相关'!N317</f>
        <v>0</v>
      </c>
      <c r="BT311" s="10">
        <f>'[1]功能-战损相关'!O317</f>
        <v>0</v>
      </c>
      <c r="BU311" s="10">
        <f>'[1]功能-战损相关'!P317</f>
        <v>0</v>
      </c>
      <c r="BV311" s="10">
        <f>'[1]功能-战损相关'!Q317</f>
        <v>0</v>
      </c>
      <c r="BX311" s="8">
        <v>307</v>
      </c>
      <c r="BY311" s="10">
        <f>求节点($BL$5:$BL$364,BM$5:BM$364,节奏总纲!R310)</f>
        <v>0.17499999999999999</v>
      </c>
      <c r="BZ311" s="10">
        <f>求节点($BL$5:$BL$364,BN$5:BN$364,节奏总纲!S310)</f>
        <v>0.17499999999999999</v>
      </c>
      <c r="CA311" s="10">
        <f>求节点($BL$5:$BL$364,BO$5:BO$364,节奏总纲!T310)</f>
        <v>0.17499999999999999</v>
      </c>
      <c r="CB311" s="10">
        <f>求节点($BL$5:$BL$364,BP$5:BP$364,节奏总纲!U310)</f>
        <v>0.17499999999999999</v>
      </c>
      <c r="CC311" s="10">
        <f>求节点($BL$5:$BL$364,BQ$5:BQ$364,节奏总纲!V310)</f>
        <v>0.17499999999999999</v>
      </c>
      <c r="CD311" s="10">
        <f>求节点($BL$5:$BL$364,BR$5:BR$364,节奏总纲!R310)</f>
        <v>0.125</v>
      </c>
      <c r="CE311" s="10">
        <f>求节点($BL$5:$BL$364,BS$5:BS$364,节奏总纲!S310)</f>
        <v>0.125</v>
      </c>
      <c r="CF311" s="10">
        <f>求节点($BL$5:$BL$364,BT$5:BT$364,节奏总纲!T310)</f>
        <v>0.125</v>
      </c>
      <c r="CG311" s="10">
        <f>求节点($BL$5:$BL$364,BU$5:BU$364,节奏总纲!U310)</f>
        <v>0.125</v>
      </c>
      <c r="CH311" s="10">
        <f>求节点($BL$5:$BL$364,BV$5:BV$364,节奏总纲!V310)</f>
        <v>0.125</v>
      </c>
    </row>
    <row r="312" spans="2:86" x14ac:dyDescent="0.2">
      <c r="B312" s="3">
        <v>308</v>
      </c>
      <c r="C312" s="3">
        <f>[1]服务器生态!W329</f>
        <v>52.424952192224147</v>
      </c>
      <c r="D312" s="3">
        <f>[1]服务器生态!X329</f>
        <v>51.691482912827752</v>
      </c>
      <c r="E312" s="3">
        <f>[1]服务器生态!Y329</f>
        <v>4.2195907770781913</v>
      </c>
      <c r="F312" s="3">
        <f>[1]服务器生态!Z329</f>
        <v>0.75069501680242257</v>
      </c>
      <c r="G312" s="3">
        <f>[1]服务器生态!AA329</f>
        <v>0.21720876903618738</v>
      </c>
      <c r="H312" s="3">
        <f>[1]服务器生态!AC329</f>
        <v>0.47962550249999997</v>
      </c>
      <c r="I312" s="3">
        <f>[1]服务器生态!AD329</f>
        <v>0.47291513735919999</v>
      </c>
      <c r="J312" s="3">
        <f>[1]服务器生态!AE329</f>
        <v>3.8604200140800002E-2</v>
      </c>
      <c r="K312" s="3">
        <f>[1]服务器生态!AF329</f>
        <v>6.8679600000000019E-3</v>
      </c>
      <c r="L312" s="3">
        <f>[1]服务器生态!AG329</f>
        <v>1.9871999999999997E-3</v>
      </c>
      <c r="M312" s="3">
        <f>[3]基础信息!M311</f>
        <v>100</v>
      </c>
      <c r="X312" s="3">
        <v>308</v>
      </c>
      <c r="Y312" s="3">
        <f>求节点(节奏总纲!D$4:D$163,R$5:R$164,$X312)*6</f>
        <v>42625.767362039391</v>
      </c>
      <c r="Z312" s="3">
        <f>求节点(节奏总纲!E$4:E$163,S$5:S$164,$X312)*6</f>
        <v>43786.390781951806</v>
      </c>
      <c r="AA312" s="3">
        <f>求节点(节奏总纲!F$4:F$163,T$5:T$164,$X312)*6</f>
        <v>45308.584389360964</v>
      </c>
      <c r="AB312" s="3">
        <f>求节点(节奏总纲!G$4:G$163,U$5:U$164,$X312)*6</f>
        <v>47568.70298866494</v>
      </c>
      <c r="AC312" s="3">
        <f>求节点(节奏总纲!H$4:H$163,V$5:V$164,$X312)*6</f>
        <v>51459.516940166723</v>
      </c>
      <c r="AG312" s="3">
        <v>308</v>
      </c>
      <c r="AH312" s="3">
        <v>1</v>
      </c>
      <c r="AI312" s="3">
        <f>[4]实力验证!$Z314</f>
        <v>1.6883961123786704</v>
      </c>
      <c r="AJ312" s="3">
        <f>[4]实力验证!$AE314</f>
        <v>2.9833738655128115</v>
      </c>
      <c r="AK312" s="3">
        <f>[4]实力验证!$AJ314</f>
        <v>8.5634480120116798</v>
      </c>
      <c r="AL312" s="3">
        <f>[4]实力验证!$AO314</f>
        <v>18.446185574896187</v>
      </c>
      <c r="AM312" s="3">
        <f t="shared" si="18"/>
        <v>243.31316903643935</v>
      </c>
      <c r="BL312" s="8">
        <v>308</v>
      </c>
      <c r="BM312" s="10">
        <f>'[1]功能-战损相关'!H318</f>
        <v>0</v>
      </c>
      <c r="BN312" s="10">
        <f>'[1]功能-战损相关'!I318</f>
        <v>0</v>
      </c>
      <c r="BO312" s="10">
        <f>'[1]功能-战损相关'!J318</f>
        <v>0</v>
      </c>
      <c r="BP312" s="10">
        <f>'[1]功能-战损相关'!K318</f>
        <v>0</v>
      </c>
      <c r="BQ312" s="10">
        <f>'[1]功能-战损相关'!L318</f>
        <v>0</v>
      </c>
      <c r="BR312" s="10">
        <f>'[1]功能-战损相关'!M318</f>
        <v>0</v>
      </c>
      <c r="BS312" s="10">
        <f>'[1]功能-战损相关'!N318</f>
        <v>0</v>
      </c>
      <c r="BT312" s="10">
        <f>'[1]功能-战损相关'!O318</f>
        <v>0</v>
      </c>
      <c r="BU312" s="10">
        <f>'[1]功能-战损相关'!P318</f>
        <v>0</v>
      </c>
      <c r="BV312" s="10">
        <f>'[1]功能-战损相关'!Q318</f>
        <v>0</v>
      </c>
      <c r="BX312" s="8">
        <v>308</v>
      </c>
      <c r="BY312" s="10">
        <f>求节点($BL$5:$BL$364,BM$5:BM$364,节奏总纲!R311)</f>
        <v>0.17499999999999999</v>
      </c>
      <c r="BZ312" s="10">
        <f>求节点($BL$5:$BL$364,BN$5:BN$364,节奏总纲!S311)</f>
        <v>0.17499999999999999</v>
      </c>
      <c r="CA312" s="10">
        <f>求节点($BL$5:$BL$364,BO$5:BO$364,节奏总纲!T311)</f>
        <v>0.17499999999999999</v>
      </c>
      <c r="CB312" s="10">
        <f>求节点($BL$5:$BL$364,BP$5:BP$364,节奏总纲!U311)</f>
        <v>0.17499999999999999</v>
      </c>
      <c r="CC312" s="10">
        <f>求节点($BL$5:$BL$364,BQ$5:BQ$364,节奏总纲!V311)</f>
        <v>0.17499999999999999</v>
      </c>
      <c r="CD312" s="10">
        <f>求节点($BL$5:$BL$364,BR$5:BR$364,节奏总纲!R311)</f>
        <v>0.125</v>
      </c>
      <c r="CE312" s="10">
        <f>求节点($BL$5:$BL$364,BS$5:BS$364,节奏总纲!S311)</f>
        <v>0.125</v>
      </c>
      <c r="CF312" s="10">
        <f>求节点($BL$5:$BL$364,BT$5:BT$364,节奏总纲!T311)</f>
        <v>0.125</v>
      </c>
      <c r="CG312" s="10">
        <f>求节点($BL$5:$BL$364,BU$5:BU$364,节奏总纲!U311)</f>
        <v>0.125</v>
      </c>
      <c r="CH312" s="10">
        <f>求节点($BL$5:$BL$364,BV$5:BV$364,节奏总纲!V311)</f>
        <v>0.125</v>
      </c>
    </row>
    <row r="313" spans="2:86" x14ac:dyDescent="0.2">
      <c r="B313" s="3">
        <v>309</v>
      </c>
      <c r="C313" s="3">
        <f>[1]服务器生态!W330</f>
        <v>52.104170142096898</v>
      </c>
      <c r="D313" s="3">
        <f>[1]服务器生态!X330</f>
        <v>51.37518887402549</v>
      </c>
      <c r="E313" s="3">
        <f>[1]服务器生态!Y330</f>
        <v>4.1937716027429222</v>
      </c>
      <c r="F313" s="3">
        <f>[1]服务器生态!Z330</f>
        <v>0.74610160323807206</v>
      </c>
      <c r="G313" s="3">
        <f>[1]服务器生态!AA330</f>
        <v>0.21587969440047644</v>
      </c>
      <c r="H313" s="3">
        <f>[1]服务器生态!AC330</f>
        <v>0.47962550249999997</v>
      </c>
      <c r="I313" s="3">
        <f>[1]服务器生态!AD330</f>
        <v>0.47291513735919999</v>
      </c>
      <c r="J313" s="3">
        <f>[1]服务器生态!AE330</f>
        <v>3.8604200140800002E-2</v>
      </c>
      <c r="K313" s="3">
        <f>[1]服务器生态!AF330</f>
        <v>6.8679600000000019E-3</v>
      </c>
      <c r="L313" s="3">
        <f>[1]服务器生态!AG330</f>
        <v>1.9871999999999997E-3</v>
      </c>
      <c r="M313" s="3">
        <f>[3]基础信息!M312</f>
        <v>100</v>
      </c>
      <c r="X313" s="3">
        <v>309</v>
      </c>
      <c r="Y313" s="3">
        <f>求节点(节奏总纲!D$4:D$163,R$5:R$164,$X313)*6</f>
        <v>42644.843027574883</v>
      </c>
      <c r="Z313" s="3">
        <f>求节点(节奏总纲!E$4:E$163,S$5:S$164,$X313)*6</f>
        <v>43805.785812902992</v>
      </c>
      <c r="AA313" s="3">
        <f>求节点(节奏总纲!F$4:F$163,T$5:T$164,$X313)*6</f>
        <v>45327.993110449519</v>
      </c>
      <c r="AB313" s="3">
        <f>求节点(节奏总纲!G$4:G$163,U$5:U$164,$X313)*6</f>
        <v>47588.579764297923</v>
      </c>
      <c r="AC313" s="3">
        <f>求节点(节奏总纲!H$4:H$163,V$5:V$164,$X313)*6</f>
        <v>51478.800198334466</v>
      </c>
      <c r="AG313" s="3">
        <v>309</v>
      </c>
      <c r="AH313" s="3">
        <v>1</v>
      </c>
      <c r="AI313" s="3">
        <f>[4]实力验证!$Z315</f>
        <v>1.6886756885673277</v>
      </c>
      <c r="AJ313" s="3">
        <f>[4]实力验证!$AE315</f>
        <v>2.9868643499073042</v>
      </c>
      <c r="AK313" s="3">
        <f>[4]实力验证!$AJ315</f>
        <v>8.56541049810507</v>
      </c>
      <c r="AL313" s="3">
        <f>[4]实力验证!$AO315</f>
        <v>18.401448759823847</v>
      </c>
      <c r="AM313" s="3">
        <f t="shared" si="18"/>
        <v>243.35592635789669</v>
      </c>
      <c r="BL313" s="8">
        <v>309</v>
      </c>
      <c r="BM313" s="10">
        <f>'[1]功能-战损相关'!H319</f>
        <v>0</v>
      </c>
      <c r="BN313" s="10">
        <f>'[1]功能-战损相关'!I319</f>
        <v>0</v>
      </c>
      <c r="BO313" s="10">
        <f>'[1]功能-战损相关'!J319</f>
        <v>0</v>
      </c>
      <c r="BP313" s="10">
        <f>'[1]功能-战损相关'!K319</f>
        <v>0</v>
      </c>
      <c r="BQ313" s="10">
        <f>'[1]功能-战损相关'!L319</f>
        <v>0</v>
      </c>
      <c r="BR313" s="10">
        <f>'[1]功能-战损相关'!M319</f>
        <v>0</v>
      </c>
      <c r="BS313" s="10">
        <f>'[1]功能-战损相关'!N319</f>
        <v>0</v>
      </c>
      <c r="BT313" s="10">
        <f>'[1]功能-战损相关'!O319</f>
        <v>0</v>
      </c>
      <c r="BU313" s="10">
        <f>'[1]功能-战损相关'!P319</f>
        <v>0</v>
      </c>
      <c r="BV313" s="10">
        <f>'[1]功能-战损相关'!Q319</f>
        <v>0</v>
      </c>
      <c r="BX313" s="8">
        <v>309</v>
      </c>
      <c r="BY313" s="10">
        <f>求节点($BL$5:$BL$364,BM$5:BM$364,节奏总纲!R312)</f>
        <v>0.17499999999999999</v>
      </c>
      <c r="BZ313" s="10">
        <f>求节点($BL$5:$BL$364,BN$5:BN$364,节奏总纲!S312)</f>
        <v>0.17499999999999999</v>
      </c>
      <c r="CA313" s="10">
        <f>求节点($BL$5:$BL$364,BO$5:BO$364,节奏总纲!T312)</f>
        <v>0.17499999999999999</v>
      </c>
      <c r="CB313" s="10">
        <f>求节点($BL$5:$BL$364,BP$5:BP$364,节奏总纲!U312)</f>
        <v>0.17499999999999999</v>
      </c>
      <c r="CC313" s="10">
        <f>求节点($BL$5:$BL$364,BQ$5:BQ$364,节奏总纲!V312)</f>
        <v>0.17499999999999999</v>
      </c>
      <c r="CD313" s="10">
        <f>求节点($BL$5:$BL$364,BR$5:BR$364,节奏总纲!R312)</f>
        <v>0.125</v>
      </c>
      <c r="CE313" s="10">
        <f>求节点($BL$5:$BL$364,BS$5:BS$364,节奏总纲!S312)</f>
        <v>0.125</v>
      </c>
      <c r="CF313" s="10">
        <f>求节点($BL$5:$BL$364,BT$5:BT$364,节奏总纲!T312)</f>
        <v>0.125</v>
      </c>
      <c r="CG313" s="10">
        <f>求节点($BL$5:$BL$364,BU$5:BU$364,节奏总纲!U312)</f>
        <v>0.125</v>
      </c>
      <c r="CH313" s="10">
        <f>求节点($BL$5:$BL$364,BV$5:BV$364,节奏总纲!V312)</f>
        <v>0.125</v>
      </c>
    </row>
    <row r="314" spans="2:86" x14ac:dyDescent="0.2">
      <c r="B314" s="3">
        <v>310</v>
      </c>
      <c r="C314" s="3">
        <f>[1]服务器生态!W331</f>
        <v>51.783388091969655</v>
      </c>
      <c r="D314" s="3">
        <f>[1]服务器生态!X331</f>
        <v>51.058894835223221</v>
      </c>
      <c r="E314" s="3">
        <f>[1]服务器生态!Y331</f>
        <v>4.1679524284076539</v>
      </c>
      <c r="F314" s="3">
        <f>[1]服务器生态!Z331</f>
        <v>0.74150818967372156</v>
      </c>
      <c r="G314" s="3">
        <f>[1]服务器生态!AA331</f>
        <v>0.2145506197647655</v>
      </c>
      <c r="H314" s="3">
        <f>[1]服务器生态!AC331</f>
        <v>0.47962550249999997</v>
      </c>
      <c r="I314" s="3">
        <f>[1]服务器生态!AD331</f>
        <v>0.47291513735919999</v>
      </c>
      <c r="J314" s="3">
        <f>[1]服务器生态!AE331</f>
        <v>3.8604200140800002E-2</v>
      </c>
      <c r="K314" s="3">
        <f>[1]服务器生态!AF331</f>
        <v>6.8679600000000019E-3</v>
      </c>
      <c r="L314" s="3">
        <f>[1]服务器生态!AG331</f>
        <v>1.9871999999999997E-3</v>
      </c>
      <c r="M314" s="3">
        <f>[3]基础信息!M313</f>
        <v>100</v>
      </c>
      <c r="X314" s="3">
        <v>310</v>
      </c>
      <c r="Y314" s="3">
        <f>求节点(节奏总纲!D$4:D$163,R$5:R$164,$X314)*6</f>
        <v>42663.918693110361</v>
      </c>
      <c r="Z314" s="3">
        <f>求节点(节奏总纲!E$4:E$163,S$5:S$164,$X314)*6</f>
        <v>43825.18084385417</v>
      </c>
      <c r="AA314" s="3">
        <f>求节点(节奏总纲!F$4:F$163,T$5:T$164,$X314)*6</f>
        <v>45347.401831538074</v>
      </c>
      <c r="AB314" s="3">
        <f>求节点(节奏总纲!G$4:G$163,U$5:U$164,$X314)*6</f>
        <v>47608.456539930899</v>
      </c>
      <c r="AC314" s="3">
        <f>求节点(节奏总纲!H$4:H$163,V$5:V$164,$X314)*6</f>
        <v>51498.083456502209</v>
      </c>
      <c r="AG314" s="3">
        <v>310</v>
      </c>
      <c r="AH314" s="3">
        <v>1</v>
      </c>
      <c r="AI314" s="3">
        <f>[4]实力验证!$Z316</f>
        <v>1.6889526299772264</v>
      </c>
      <c r="AJ314" s="3">
        <f>[4]实力验证!$AE316</f>
        <v>2.9903219393182017</v>
      </c>
      <c r="AK314" s="3">
        <f>[4]实力验证!$AJ316</f>
        <v>8.5673544893591931</v>
      </c>
      <c r="AL314" s="3">
        <f>[4]实力验证!$AO316</f>
        <v>18.357133552938677</v>
      </c>
      <c r="AM314" s="3">
        <f t="shared" si="18"/>
        <v>243.39828072628816</v>
      </c>
      <c r="BL314" s="8">
        <v>310</v>
      </c>
      <c r="BM314" s="10">
        <f>'[1]功能-战损相关'!H320</f>
        <v>0</v>
      </c>
      <c r="BN314" s="10">
        <f>'[1]功能-战损相关'!I320</f>
        <v>0</v>
      </c>
      <c r="BO314" s="10">
        <f>'[1]功能-战损相关'!J320</f>
        <v>0</v>
      </c>
      <c r="BP314" s="10">
        <f>'[1]功能-战损相关'!K320</f>
        <v>0</v>
      </c>
      <c r="BQ314" s="10">
        <f>'[1]功能-战损相关'!L320</f>
        <v>0</v>
      </c>
      <c r="BR314" s="10">
        <f>'[1]功能-战损相关'!M320</f>
        <v>0</v>
      </c>
      <c r="BS314" s="10">
        <f>'[1]功能-战损相关'!N320</f>
        <v>0</v>
      </c>
      <c r="BT314" s="10">
        <f>'[1]功能-战损相关'!O320</f>
        <v>0</v>
      </c>
      <c r="BU314" s="10">
        <f>'[1]功能-战损相关'!P320</f>
        <v>0</v>
      </c>
      <c r="BV314" s="10">
        <f>'[1]功能-战损相关'!Q320</f>
        <v>0</v>
      </c>
      <c r="BX314" s="8">
        <v>310</v>
      </c>
      <c r="BY314" s="10">
        <f>求节点($BL$5:$BL$364,BM$5:BM$364,节奏总纲!R313)</f>
        <v>0.17499999999999999</v>
      </c>
      <c r="BZ314" s="10">
        <f>求节点($BL$5:$BL$364,BN$5:BN$364,节奏总纲!S313)</f>
        <v>0.17499999999999999</v>
      </c>
      <c r="CA314" s="10">
        <f>求节点($BL$5:$BL$364,BO$5:BO$364,节奏总纲!T313)</f>
        <v>0.17499999999999999</v>
      </c>
      <c r="CB314" s="10">
        <f>求节点($BL$5:$BL$364,BP$5:BP$364,节奏总纲!U313)</f>
        <v>0.17499999999999999</v>
      </c>
      <c r="CC314" s="10">
        <f>求节点($BL$5:$BL$364,BQ$5:BQ$364,节奏总纲!V313)</f>
        <v>0.17499999999999999</v>
      </c>
      <c r="CD314" s="10">
        <f>求节点($BL$5:$BL$364,BR$5:BR$364,节奏总纲!R313)</f>
        <v>0.125</v>
      </c>
      <c r="CE314" s="10">
        <f>求节点($BL$5:$BL$364,BS$5:BS$364,节奏总纲!S313)</f>
        <v>0.125</v>
      </c>
      <c r="CF314" s="10">
        <f>求节点($BL$5:$BL$364,BT$5:BT$364,节奏总纲!T313)</f>
        <v>0.125</v>
      </c>
      <c r="CG314" s="10">
        <f>求节点($BL$5:$BL$364,BU$5:BU$364,节奏总纲!U313)</f>
        <v>0.125</v>
      </c>
      <c r="CH314" s="10">
        <f>求节点($BL$5:$BL$364,BV$5:BV$364,节奏总纲!V313)</f>
        <v>0.125</v>
      </c>
    </row>
    <row r="315" spans="2:86" x14ac:dyDescent="0.2">
      <c r="B315" s="3">
        <v>311</v>
      </c>
      <c r="C315" s="3">
        <f>[1]服务器生态!W332</f>
        <v>51.462606041842399</v>
      </c>
      <c r="D315" s="3">
        <f>[1]服务器生态!X332</f>
        <v>50.742600796420945</v>
      </c>
      <c r="E315" s="3">
        <f>[1]服务器生态!Y332</f>
        <v>4.1421332540723848</v>
      </c>
      <c r="F315" s="3">
        <f>[1]服务器生态!Z332</f>
        <v>0.73691477610937095</v>
      </c>
      <c r="G315" s="3">
        <f>[1]服务器生态!AA332</f>
        <v>0.21322154512905453</v>
      </c>
      <c r="H315" s="3">
        <f>[1]服务器生态!AC332</f>
        <v>0.47962550249999997</v>
      </c>
      <c r="I315" s="3">
        <f>[1]服务器生态!AD332</f>
        <v>0.47291513735919999</v>
      </c>
      <c r="J315" s="3">
        <f>[1]服务器生态!AE332</f>
        <v>3.8604200140800002E-2</v>
      </c>
      <c r="K315" s="3">
        <f>[1]服务器生态!AF332</f>
        <v>6.8679600000000019E-3</v>
      </c>
      <c r="L315" s="3">
        <f>[1]服务器生态!AG332</f>
        <v>1.9871999999999997E-3</v>
      </c>
      <c r="M315" s="3">
        <f>[3]基础信息!M314</f>
        <v>100</v>
      </c>
      <c r="X315" s="3">
        <v>311</v>
      </c>
      <c r="Y315" s="3">
        <f>求节点(节奏总纲!D$4:D$163,R$5:R$164,$X315)*6</f>
        <v>42682.994358645854</v>
      </c>
      <c r="Z315" s="3">
        <f>求节点(节奏总纲!E$4:E$163,S$5:S$164,$X315)*6</f>
        <v>43844.575874805356</v>
      </c>
      <c r="AA315" s="3">
        <f>求节点(节奏总纲!F$4:F$163,T$5:T$164,$X315)*6</f>
        <v>45366.81055262663</v>
      </c>
      <c r="AB315" s="3">
        <f>求节点(节奏总纲!G$4:G$163,U$5:U$164,$X315)*6</f>
        <v>47628.333315563883</v>
      </c>
      <c r="AC315" s="3">
        <f>求节点(节奏总纲!H$4:H$163,V$5:V$164,$X315)*6</f>
        <v>51517.366714669959</v>
      </c>
      <c r="AG315" s="3">
        <v>311</v>
      </c>
      <c r="AH315" s="3">
        <v>1</v>
      </c>
      <c r="AI315" s="3">
        <f>[4]实力验证!$Z317</f>
        <v>1.6892269736796612</v>
      </c>
      <c r="AJ315" s="3">
        <f>[4]实力验证!$AE317</f>
        <v>2.9937470965773949</v>
      </c>
      <c r="AK315" s="3">
        <f>[4]实力验证!$AJ317</f>
        <v>8.5692802459961346</v>
      </c>
      <c r="AL315" s="3">
        <f>[4]实力验证!$AO317</f>
        <v>18.313234022220239</v>
      </c>
      <c r="AM315" s="3">
        <f t="shared" si="18"/>
        <v>243.44023781115695</v>
      </c>
      <c r="BL315" s="8">
        <v>311</v>
      </c>
      <c r="BM315" s="10">
        <f>'[1]功能-战损相关'!H321</f>
        <v>0</v>
      </c>
      <c r="BN315" s="10">
        <f>'[1]功能-战损相关'!I321</f>
        <v>0</v>
      </c>
      <c r="BO315" s="10">
        <f>'[1]功能-战损相关'!J321</f>
        <v>0</v>
      </c>
      <c r="BP315" s="10">
        <f>'[1]功能-战损相关'!K321</f>
        <v>0</v>
      </c>
      <c r="BQ315" s="10">
        <f>'[1]功能-战损相关'!L321</f>
        <v>0</v>
      </c>
      <c r="BR315" s="10">
        <f>'[1]功能-战损相关'!M321</f>
        <v>0</v>
      </c>
      <c r="BS315" s="10">
        <f>'[1]功能-战损相关'!N321</f>
        <v>0</v>
      </c>
      <c r="BT315" s="10">
        <f>'[1]功能-战损相关'!O321</f>
        <v>0</v>
      </c>
      <c r="BU315" s="10">
        <f>'[1]功能-战损相关'!P321</f>
        <v>0</v>
      </c>
      <c r="BV315" s="10">
        <f>'[1]功能-战损相关'!Q321</f>
        <v>0</v>
      </c>
      <c r="BX315" s="8">
        <v>311</v>
      </c>
      <c r="BY315" s="10">
        <f>求节点($BL$5:$BL$364,BM$5:BM$364,节奏总纲!R314)</f>
        <v>0.17499999999999999</v>
      </c>
      <c r="BZ315" s="10">
        <f>求节点($BL$5:$BL$364,BN$5:BN$364,节奏总纲!S314)</f>
        <v>0.17499999999999999</v>
      </c>
      <c r="CA315" s="10">
        <f>求节点($BL$5:$BL$364,BO$5:BO$364,节奏总纲!T314)</f>
        <v>0.17499999999999999</v>
      </c>
      <c r="CB315" s="10">
        <f>求节点($BL$5:$BL$364,BP$5:BP$364,节奏总纲!U314)</f>
        <v>0.17499999999999999</v>
      </c>
      <c r="CC315" s="10">
        <f>求节点($BL$5:$BL$364,BQ$5:BQ$364,节奏总纲!V314)</f>
        <v>0.17499999999999999</v>
      </c>
      <c r="CD315" s="10">
        <f>求节点($BL$5:$BL$364,BR$5:BR$364,节奏总纲!R314)</f>
        <v>0.125</v>
      </c>
      <c r="CE315" s="10">
        <f>求节点($BL$5:$BL$364,BS$5:BS$364,节奏总纲!S314)</f>
        <v>0.125</v>
      </c>
      <c r="CF315" s="10">
        <f>求节点($BL$5:$BL$364,BT$5:BT$364,节奏总纲!T314)</f>
        <v>0.125</v>
      </c>
      <c r="CG315" s="10">
        <f>求节点($BL$5:$BL$364,BU$5:BU$364,节奏总纲!U314)</f>
        <v>0.125</v>
      </c>
      <c r="CH315" s="10">
        <f>求节点($BL$5:$BL$364,BV$5:BV$364,节奏总纲!V314)</f>
        <v>0.125</v>
      </c>
    </row>
    <row r="316" spans="2:86" x14ac:dyDescent="0.2">
      <c r="B316" s="3">
        <v>312</v>
      </c>
      <c r="C316" s="3">
        <f>[1]服务器生态!W333</f>
        <v>51.141823991715157</v>
      </c>
      <c r="D316" s="3">
        <f>[1]服务器生态!X333</f>
        <v>50.426306757618676</v>
      </c>
      <c r="E316" s="3">
        <f>[1]服务器生态!Y333</f>
        <v>4.1163140797371156</v>
      </c>
      <c r="F316" s="3">
        <f>[1]服务器生态!Z333</f>
        <v>0.73232136254502056</v>
      </c>
      <c r="G316" s="3">
        <f>[1]服务器生态!AA333</f>
        <v>0.21189247049334362</v>
      </c>
      <c r="H316" s="3">
        <f>[1]服务器生态!AC333</f>
        <v>0.47962550249999997</v>
      </c>
      <c r="I316" s="3">
        <f>[1]服务器生态!AD333</f>
        <v>0.47291513735919999</v>
      </c>
      <c r="J316" s="3">
        <f>[1]服务器生态!AE333</f>
        <v>3.8604200140800002E-2</v>
      </c>
      <c r="K316" s="3">
        <f>[1]服务器生态!AF333</f>
        <v>6.8679600000000019E-3</v>
      </c>
      <c r="L316" s="3">
        <f>[1]服务器生态!AG333</f>
        <v>1.9871999999999997E-3</v>
      </c>
      <c r="M316" s="3">
        <f>[3]基础信息!M315</f>
        <v>100</v>
      </c>
      <c r="X316" s="3">
        <v>312</v>
      </c>
      <c r="Y316" s="3">
        <f>求节点(节奏总纲!D$4:D$163,R$5:R$164,$X316)*6</f>
        <v>42702.070024181339</v>
      </c>
      <c r="Z316" s="3">
        <f>求节点(节奏总纲!E$4:E$163,S$5:S$164,$X316)*6</f>
        <v>43863.541865696105</v>
      </c>
      <c r="AA316" s="3">
        <f>求节点(节奏总纲!F$4:F$163,T$5:T$164,$X316)*6</f>
        <v>45386.219273715185</v>
      </c>
      <c r="AB316" s="3">
        <f>求节点(节奏总纲!G$4:G$163,U$5:U$164,$X316)*6</f>
        <v>47647.336031323139</v>
      </c>
      <c r="AC316" s="3">
        <f>求节点(节奏总纲!H$4:H$163,V$5:V$164,$X316)*6</f>
        <v>51536.649972837709</v>
      </c>
      <c r="AG316" s="3">
        <v>312</v>
      </c>
      <c r="AH316" s="3">
        <v>1</v>
      </c>
      <c r="AI316" s="3">
        <f>[4]实力验证!$Z318</f>
        <v>1.6896813661460202</v>
      </c>
      <c r="AJ316" s="3">
        <f>[4]实力验证!$AE318</f>
        <v>2.9971402758745924</v>
      </c>
      <c r="AK316" s="3">
        <f>[4]实力验证!$AJ318</f>
        <v>8.5718787920931927</v>
      </c>
      <c r="AL316" s="3">
        <f>[4]实力验证!$AO318</f>
        <v>18.269744346413209</v>
      </c>
      <c r="AM316" s="3">
        <f t="shared" ref="AM316:AM364" si="19">AH316*H316*$M316*AH$2+AI316*I316*$M316*AI$2+AJ316*J316*$M316*AJ$2+AK316*K316*$M316*AK$2+AL316*L316*$M316*AL$2</f>
        <v>243.49712912366414</v>
      </c>
      <c r="BL316" s="8">
        <v>312</v>
      </c>
      <c r="BM316" s="10">
        <f>'[1]功能-战损相关'!H322</f>
        <v>0</v>
      </c>
      <c r="BN316" s="10">
        <f>'[1]功能-战损相关'!I322</f>
        <v>0</v>
      </c>
      <c r="BO316" s="10">
        <f>'[1]功能-战损相关'!J322</f>
        <v>0</v>
      </c>
      <c r="BP316" s="10">
        <f>'[1]功能-战损相关'!K322</f>
        <v>0</v>
      </c>
      <c r="BQ316" s="10">
        <f>'[1]功能-战损相关'!L322</f>
        <v>0</v>
      </c>
      <c r="BR316" s="10">
        <f>'[1]功能-战损相关'!M322</f>
        <v>0</v>
      </c>
      <c r="BS316" s="10">
        <f>'[1]功能-战损相关'!N322</f>
        <v>0</v>
      </c>
      <c r="BT316" s="10">
        <f>'[1]功能-战损相关'!O322</f>
        <v>0</v>
      </c>
      <c r="BU316" s="10">
        <f>'[1]功能-战损相关'!P322</f>
        <v>0</v>
      </c>
      <c r="BV316" s="10">
        <f>'[1]功能-战损相关'!Q322</f>
        <v>0</v>
      </c>
      <c r="BX316" s="8">
        <v>312</v>
      </c>
      <c r="BY316" s="10">
        <f>求节点($BL$5:$BL$364,BM$5:BM$364,节奏总纲!R315)</f>
        <v>0.17499999999999999</v>
      </c>
      <c r="BZ316" s="10">
        <f>求节点($BL$5:$BL$364,BN$5:BN$364,节奏总纲!S315)</f>
        <v>0.17499999999999999</v>
      </c>
      <c r="CA316" s="10">
        <f>求节点($BL$5:$BL$364,BO$5:BO$364,节奏总纲!T315)</f>
        <v>0.17499999999999999</v>
      </c>
      <c r="CB316" s="10">
        <f>求节点($BL$5:$BL$364,BP$5:BP$364,节奏总纲!U315)</f>
        <v>0.17499999999999999</v>
      </c>
      <c r="CC316" s="10">
        <f>求节点($BL$5:$BL$364,BQ$5:BQ$364,节奏总纲!V315)</f>
        <v>0.17499999999999999</v>
      </c>
      <c r="CD316" s="10">
        <f>求节点($BL$5:$BL$364,BR$5:BR$364,节奏总纲!R315)</f>
        <v>0.125</v>
      </c>
      <c r="CE316" s="10">
        <f>求节点($BL$5:$BL$364,BS$5:BS$364,节奏总纲!S315)</f>
        <v>0.125</v>
      </c>
      <c r="CF316" s="10">
        <f>求节点($BL$5:$BL$364,BT$5:BT$364,节奏总纲!T315)</f>
        <v>0.125</v>
      </c>
      <c r="CG316" s="10">
        <f>求节点($BL$5:$BL$364,BU$5:BU$364,节奏总纲!U315)</f>
        <v>0.125</v>
      </c>
      <c r="CH316" s="10">
        <f>求节点($BL$5:$BL$364,BV$5:BV$364,节奏总纲!V315)</f>
        <v>0.125</v>
      </c>
    </row>
    <row r="317" spans="2:86" x14ac:dyDescent="0.2">
      <c r="B317" s="3">
        <v>313</v>
      </c>
      <c r="C317" s="3">
        <f>[1]服务器生态!W334</f>
        <v>50.821041941587914</v>
      </c>
      <c r="D317" s="3">
        <f>[1]服务器生态!X334</f>
        <v>50.110012718816414</v>
      </c>
      <c r="E317" s="3">
        <f>[1]服务器生态!Y334</f>
        <v>4.0904949054018473</v>
      </c>
      <c r="F317" s="3">
        <f>[1]服务器生态!Z334</f>
        <v>0.72772794898067017</v>
      </c>
      <c r="G317" s="3">
        <f>[1]服务器生态!AA334</f>
        <v>0.2105633958576327</v>
      </c>
      <c r="H317" s="3">
        <f>[1]服务器生态!AC334</f>
        <v>0.47962550249999997</v>
      </c>
      <c r="I317" s="3">
        <f>[1]服务器生态!AD334</f>
        <v>0.47291513735919999</v>
      </c>
      <c r="J317" s="3">
        <f>[1]服务器生态!AE334</f>
        <v>3.8604200140800002E-2</v>
      </c>
      <c r="K317" s="3">
        <f>[1]服务器生态!AF334</f>
        <v>6.8679600000000019E-3</v>
      </c>
      <c r="L317" s="3">
        <f>[1]服务器生态!AG334</f>
        <v>1.9871999999999997E-3</v>
      </c>
      <c r="M317" s="3">
        <f>[3]基础信息!M316</f>
        <v>100</v>
      </c>
      <c r="X317" s="3">
        <v>313</v>
      </c>
      <c r="Y317" s="3">
        <f>求节点(节奏总纲!D$4:D$163,R$5:R$164,$X317)*6</f>
        <v>42721.145689716825</v>
      </c>
      <c r="Z317" s="3">
        <f>求节点(节奏总纲!E$4:E$163,S$5:S$164,$X317)*6</f>
        <v>43881.400278679685</v>
      </c>
      <c r="AA317" s="3">
        <f>求节点(节奏总纲!F$4:F$163,T$5:T$164,$X317)*6</f>
        <v>45405.541779137187</v>
      </c>
      <c r="AB317" s="3">
        <f>求节点(节奏总纲!G$4:G$163,U$5:U$164,$X317)*6</f>
        <v>47665.367864175656</v>
      </c>
      <c r="AC317" s="3">
        <f>求节点(节奏总纲!H$4:H$163,V$5:V$164,$X317)*6</f>
        <v>51555.933231005452</v>
      </c>
      <c r="AG317" s="3">
        <v>313</v>
      </c>
      <c r="AH317" s="3">
        <v>1</v>
      </c>
      <c r="AI317" s="3">
        <f>[4]实力验证!$Z319</f>
        <v>1.6906007582781242</v>
      </c>
      <c r="AJ317" s="3">
        <f>[4]实力验证!$AE319</f>
        <v>3.0007515210871949</v>
      </c>
      <c r="AK317" s="3">
        <f>[4]实力验证!$AJ319</f>
        <v>8.5752169130950495</v>
      </c>
      <c r="AL317" s="3">
        <f>[4]实力验证!$AO319</f>
        <v>18.226658812454012</v>
      </c>
      <c r="AM317" s="3">
        <f t="shared" si="19"/>
        <v>243.59373570117151</v>
      </c>
      <c r="BL317" s="8">
        <v>313</v>
      </c>
      <c r="BM317" s="10">
        <f>'[1]功能-战损相关'!H323</f>
        <v>0</v>
      </c>
      <c r="BN317" s="10">
        <f>'[1]功能-战损相关'!I323</f>
        <v>0</v>
      </c>
      <c r="BO317" s="10">
        <f>'[1]功能-战损相关'!J323</f>
        <v>0</v>
      </c>
      <c r="BP317" s="10">
        <f>'[1]功能-战损相关'!K323</f>
        <v>0</v>
      </c>
      <c r="BQ317" s="10">
        <f>'[1]功能-战损相关'!L323</f>
        <v>0</v>
      </c>
      <c r="BR317" s="10">
        <f>'[1]功能-战损相关'!M323</f>
        <v>0</v>
      </c>
      <c r="BS317" s="10">
        <f>'[1]功能-战损相关'!N323</f>
        <v>0</v>
      </c>
      <c r="BT317" s="10">
        <f>'[1]功能-战损相关'!O323</f>
        <v>0</v>
      </c>
      <c r="BU317" s="10">
        <f>'[1]功能-战损相关'!P323</f>
        <v>0</v>
      </c>
      <c r="BV317" s="10">
        <f>'[1]功能-战损相关'!Q323</f>
        <v>0</v>
      </c>
      <c r="BX317" s="8">
        <v>313</v>
      </c>
      <c r="BY317" s="10">
        <f>求节点($BL$5:$BL$364,BM$5:BM$364,节奏总纲!R316)</f>
        <v>0.17499999999999999</v>
      </c>
      <c r="BZ317" s="10">
        <f>求节点($BL$5:$BL$364,BN$5:BN$364,节奏总纲!S316)</f>
        <v>0.17499999999999999</v>
      </c>
      <c r="CA317" s="10">
        <f>求节点($BL$5:$BL$364,BO$5:BO$364,节奏总纲!T316)</f>
        <v>0.17499999999999999</v>
      </c>
      <c r="CB317" s="10">
        <f>求节点($BL$5:$BL$364,BP$5:BP$364,节奏总纲!U316)</f>
        <v>0.17499999999999999</v>
      </c>
      <c r="CC317" s="10">
        <f>求节点($BL$5:$BL$364,BQ$5:BQ$364,节奏总纲!V316)</f>
        <v>0.17499999999999999</v>
      </c>
      <c r="CD317" s="10">
        <f>求节点($BL$5:$BL$364,BR$5:BR$364,节奏总纲!R316)</f>
        <v>0.125</v>
      </c>
      <c r="CE317" s="10">
        <f>求节点($BL$5:$BL$364,BS$5:BS$364,节奏总纲!S316)</f>
        <v>0.125</v>
      </c>
      <c r="CF317" s="10">
        <f>求节点($BL$5:$BL$364,BT$5:BT$364,节奏总纲!T316)</f>
        <v>0.125</v>
      </c>
      <c r="CG317" s="10">
        <f>求节点($BL$5:$BL$364,BU$5:BU$364,节奏总纲!U316)</f>
        <v>0.125</v>
      </c>
      <c r="CH317" s="10">
        <f>求节点($BL$5:$BL$364,BV$5:BV$364,节奏总纲!V316)</f>
        <v>0.125</v>
      </c>
    </row>
    <row r="318" spans="2:86" x14ac:dyDescent="0.2">
      <c r="B318" s="3">
        <v>314</v>
      </c>
      <c r="C318" s="3">
        <f>[1]服务器生态!W335</f>
        <v>50.500259891460672</v>
      </c>
      <c r="D318" s="3">
        <f>[1]服务器生态!X335</f>
        <v>49.793718680014152</v>
      </c>
      <c r="E318" s="3">
        <f>[1]服务器生态!Y335</f>
        <v>4.0646757310665791</v>
      </c>
      <c r="F318" s="3">
        <f>[1]服务器生态!Z335</f>
        <v>0.72313453541631967</v>
      </c>
      <c r="G318" s="3">
        <f>[1]服务器生态!AA335</f>
        <v>0.20923432122192176</v>
      </c>
      <c r="H318" s="3">
        <f>[1]服务器生态!AC335</f>
        <v>0.47962550249999997</v>
      </c>
      <c r="I318" s="3">
        <f>[1]服务器生态!AD335</f>
        <v>0.47291513735919999</v>
      </c>
      <c r="J318" s="3">
        <f>[1]服务器生态!AE335</f>
        <v>3.8604200140800002E-2</v>
      </c>
      <c r="K318" s="3">
        <f>[1]服务器生态!AF335</f>
        <v>6.8679600000000019E-3</v>
      </c>
      <c r="L318" s="3">
        <f>[1]服务器生态!AG335</f>
        <v>1.9871999999999997E-3</v>
      </c>
      <c r="M318" s="3">
        <f>[3]基础信息!M317</f>
        <v>100</v>
      </c>
      <c r="X318" s="3">
        <v>314</v>
      </c>
      <c r="Y318" s="3">
        <f>求节点(节奏总纲!D$4:D$163,R$5:R$164,$X318)*6</f>
        <v>42740.221355252317</v>
      </c>
      <c r="Z318" s="3">
        <f>求节点(节奏总纲!E$4:E$163,S$5:S$164,$X318)*6</f>
        <v>43899.258691663257</v>
      </c>
      <c r="AA318" s="3">
        <f>求节点(节奏总纲!F$4:F$163,T$5:T$164,$X318)*6</f>
        <v>45424.030172560422</v>
      </c>
      <c r="AB318" s="3">
        <f>求节点(节奏总纲!G$4:G$163,U$5:U$164,$X318)*6</f>
        <v>47683.399697028173</v>
      </c>
      <c r="AC318" s="3">
        <f>求节点(节奏总纲!H$4:H$163,V$5:V$164,$X318)*6</f>
        <v>51574.742006548782</v>
      </c>
      <c r="AG318" s="3">
        <v>314</v>
      </c>
      <c r="AH318" s="3">
        <v>1</v>
      </c>
      <c r="AI318" s="3">
        <f>[4]实力验证!$Z320</f>
        <v>1.6915116461762949</v>
      </c>
      <c r="AJ318" s="3">
        <f>[4]实力验证!$AE320</f>
        <v>3.0067329853783389</v>
      </c>
      <c r="AK318" s="3">
        <f>[4]实力验证!$AJ320</f>
        <v>8.5785241569978901</v>
      </c>
      <c r="AL318" s="3">
        <f>[4]实力验证!$AO320</f>
        <v>18.183753439872334</v>
      </c>
      <c r="AM318" s="3">
        <f t="shared" si="19"/>
        <v>243.73098717379781</v>
      </c>
      <c r="BL318" s="8">
        <v>314</v>
      </c>
      <c r="BM318" s="10">
        <f>'[1]功能-战损相关'!H324</f>
        <v>0</v>
      </c>
      <c r="BN318" s="10">
        <f>'[1]功能-战损相关'!I324</f>
        <v>0</v>
      </c>
      <c r="BO318" s="10">
        <f>'[1]功能-战损相关'!J324</f>
        <v>0</v>
      </c>
      <c r="BP318" s="10">
        <f>'[1]功能-战损相关'!K324</f>
        <v>0</v>
      </c>
      <c r="BQ318" s="10">
        <f>'[1]功能-战损相关'!L324</f>
        <v>0</v>
      </c>
      <c r="BR318" s="10">
        <f>'[1]功能-战损相关'!M324</f>
        <v>0</v>
      </c>
      <c r="BS318" s="10">
        <f>'[1]功能-战损相关'!N324</f>
        <v>0</v>
      </c>
      <c r="BT318" s="10">
        <f>'[1]功能-战损相关'!O324</f>
        <v>0</v>
      </c>
      <c r="BU318" s="10">
        <f>'[1]功能-战损相关'!P324</f>
        <v>0</v>
      </c>
      <c r="BV318" s="10">
        <f>'[1]功能-战损相关'!Q324</f>
        <v>0</v>
      </c>
      <c r="BX318" s="8">
        <v>314</v>
      </c>
      <c r="BY318" s="10">
        <f>求节点($BL$5:$BL$364,BM$5:BM$364,节奏总纲!R317)</f>
        <v>0.17499999999999999</v>
      </c>
      <c r="BZ318" s="10">
        <f>求节点($BL$5:$BL$364,BN$5:BN$364,节奏总纲!S317)</f>
        <v>0.17499999999999999</v>
      </c>
      <c r="CA318" s="10">
        <f>求节点($BL$5:$BL$364,BO$5:BO$364,节奏总纲!T317)</f>
        <v>0.17499999999999999</v>
      </c>
      <c r="CB318" s="10">
        <f>求节点($BL$5:$BL$364,BP$5:BP$364,节奏总纲!U317)</f>
        <v>0.17499999999999999</v>
      </c>
      <c r="CC318" s="10">
        <f>求节点($BL$5:$BL$364,BQ$5:BQ$364,节奏总纲!V317)</f>
        <v>0.17499999999999999</v>
      </c>
      <c r="CD318" s="10">
        <f>求节点($BL$5:$BL$364,BR$5:BR$364,节奏总纲!R317)</f>
        <v>0.125</v>
      </c>
      <c r="CE318" s="10">
        <f>求节点($BL$5:$BL$364,BS$5:BS$364,节奏总纲!S317)</f>
        <v>0.125</v>
      </c>
      <c r="CF318" s="10">
        <f>求节点($BL$5:$BL$364,BT$5:BT$364,节奏总纲!T317)</f>
        <v>0.125</v>
      </c>
      <c r="CG318" s="10">
        <f>求节点($BL$5:$BL$364,BU$5:BU$364,节奏总纲!U317)</f>
        <v>0.125</v>
      </c>
      <c r="CH318" s="10">
        <f>求节点($BL$5:$BL$364,BV$5:BV$364,节奏总纲!V317)</f>
        <v>0.125</v>
      </c>
    </row>
    <row r="319" spans="2:86" x14ac:dyDescent="0.2">
      <c r="B319" s="3">
        <v>315</v>
      </c>
      <c r="C319" s="3">
        <f>[1]服务器生态!W336</f>
        <v>50.179477841333416</v>
      </c>
      <c r="D319" s="3">
        <f>[1]服务器生态!X336</f>
        <v>49.477424641211876</v>
      </c>
      <c r="E319" s="3">
        <f>[1]服务器生态!Y336</f>
        <v>4.0388565567313099</v>
      </c>
      <c r="F319" s="3">
        <f>[1]服务器生态!Z336</f>
        <v>0.71854112185196906</v>
      </c>
      <c r="G319" s="3">
        <f>[1]服务器生态!AA336</f>
        <v>0.20790524658621079</v>
      </c>
      <c r="H319" s="3">
        <f>[1]服务器生态!AC336</f>
        <v>0.47962550249999997</v>
      </c>
      <c r="I319" s="3">
        <f>[1]服务器生态!AD336</f>
        <v>0.47291513735919999</v>
      </c>
      <c r="J319" s="3">
        <f>[1]服务器生态!AE336</f>
        <v>3.8604200140800002E-2</v>
      </c>
      <c r="K319" s="3">
        <f>[1]服务器生态!AF336</f>
        <v>6.8679600000000019E-3</v>
      </c>
      <c r="L319" s="3">
        <f>[1]服务器生态!AG336</f>
        <v>1.9871999999999997E-3</v>
      </c>
      <c r="M319" s="3">
        <f>[3]基础信息!M318</f>
        <v>100</v>
      </c>
      <c r="X319" s="3">
        <v>315</v>
      </c>
      <c r="Y319" s="3">
        <f>求节点(节奏总纲!D$4:D$163,R$5:R$164,$X319)*6</f>
        <v>42758.249852021632</v>
      </c>
      <c r="Z319" s="3">
        <f>求节点(节奏总纲!E$4:E$163,S$5:S$164,$X319)*6</f>
        <v>43917.117104646837</v>
      </c>
      <c r="AA319" s="3">
        <f>求节点(节奏总纲!F$4:F$163,T$5:T$164,$X319)*6</f>
        <v>45442.51856598365</v>
      </c>
      <c r="AB319" s="3">
        <f>求节点(节奏总纲!G$4:G$163,U$5:U$164,$X319)*6</f>
        <v>47701.431529880691</v>
      </c>
      <c r="AC319" s="3">
        <f>求节点(节奏总纲!H$4:H$163,V$5:V$164,$X319)*6</f>
        <v>51592.943782363756</v>
      </c>
      <c r="AG319" s="3">
        <v>315</v>
      </c>
      <c r="AH319" s="3">
        <v>1</v>
      </c>
      <c r="AI319" s="3">
        <f>[4]实力验证!$Z321</f>
        <v>1.6924722875880995</v>
      </c>
      <c r="AJ319" s="3">
        <f>[4]实力验证!$AE321</f>
        <v>3.0127628720646396</v>
      </c>
      <c r="AK319" s="3">
        <f>[4]实力验证!$AJ321</f>
        <v>8.5820957648727063</v>
      </c>
      <c r="AL319" s="3">
        <f>[4]实力验证!$AO321</f>
        <v>18.141588237430721</v>
      </c>
      <c r="AM319" s="3">
        <f t="shared" si="19"/>
        <v>243.87425246705322</v>
      </c>
      <c r="BL319" s="8">
        <v>315</v>
      </c>
      <c r="BM319" s="10">
        <f>'[1]功能-战损相关'!H325</f>
        <v>0</v>
      </c>
      <c r="BN319" s="10">
        <f>'[1]功能-战损相关'!I325</f>
        <v>0</v>
      </c>
      <c r="BO319" s="10">
        <f>'[1]功能-战损相关'!J325</f>
        <v>0</v>
      </c>
      <c r="BP319" s="10">
        <f>'[1]功能-战损相关'!K325</f>
        <v>0</v>
      </c>
      <c r="BQ319" s="10">
        <f>'[1]功能-战损相关'!L325</f>
        <v>0</v>
      </c>
      <c r="BR319" s="10">
        <f>'[1]功能-战损相关'!M325</f>
        <v>0</v>
      </c>
      <c r="BS319" s="10">
        <f>'[1]功能-战损相关'!N325</f>
        <v>0</v>
      </c>
      <c r="BT319" s="10">
        <f>'[1]功能-战损相关'!O325</f>
        <v>0</v>
      </c>
      <c r="BU319" s="10">
        <f>'[1]功能-战损相关'!P325</f>
        <v>0</v>
      </c>
      <c r="BV319" s="10">
        <f>'[1]功能-战损相关'!Q325</f>
        <v>0</v>
      </c>
      <c r="BX319" s="8">
        <v>315</v>
      </c>
      <c r="BY319" s="10">
        <f>求节点($BL$5:$BL$364,BM$5:BM$364,节奏总纲!R318)</f>
        <v>0.17499999999999999</v>
      </c>
      <c r="BZ319" s="10">
        <f>求节点($BL$5:$BL$364,BN$5:BN$364,节奏总纲!S318)</f>
        <v>0.17499999999999999</v>
      </c>
      <c r="CA319" s="10">
        <f>求节点($BL$5:$BL$364,BO$5:BO$364,节奏总纲!T318)</f>
        <v>0.17499999999999999</v>
      </c>
      <c r="CB319" s="10">
        <f>求节点($BL$5:$BL$364,BP$5:BP$364,节奏总纲!U318)</f>
        <v>0.17499999999999999</v>
      </c>
      <c r="CC319" s="10">
        <f>求节点($BL$5:$BL$364,BQ$5:BQ$364,节奏总纲!V318)</f>
        <v>0.17499999999999999</v>
      </c>
      <c r="CD319" s="10">
        <f>求节点($BL$5:$BL$364,BR$5:BR$364,节奏总纲!R318)</f>
        <v>0.125</v>
      </c>
      <c r="CE319" s="10">
        <f>求节点($BL$5:$BL$364,BS$5:BS$364,节奏总纲!S318)</f>
        <v>0.125</v>
      </c>
      <c r="CF319" s="10">
        <f>求节点($BL$5:$BL$364,BT$5:BT$364,节奏总纲!T318)</f>
        <v>0.125</v>
      </c>
      <c r="CG319" s="10">
        <f>求节点($BL$5:$BL$364,BU$5:BU$364,节奏总纲!U318)</f>
        <v>0.125</v>
      </c>
      <c r="CH319" s="10">
        <f>求节点($BL$5:$BL$364,BV$5:BV$364,节奏总纲!V318)</f>
        <v>0.125</v>
      </c>
    </row>
    <row r="320" spans="2:86" x14ac:dyDescent="0.2">
      <c r="B320" s="3">
        <v>316</v>
      </c>
      <c r="C320" s="3">
        <f>[1]服务器生态!W337</f>
        <v>49.858695791206173</v>
      </c>
      <c r="D320" s="3">
        <f>[1]服务器生态!X337</f>
        <v>49.161130602409607</v>
      </c>
      <c r="E320" s="3">
        <f>[1]服务器生态!Y337</f>
        <v>4.0130373823960417</v>
      </c>
      <c r="F320" s="3">
        <f>[1]服务器生态!Z337</f>
        <v>0.71394770828761855</v>
      </c>
      <c r="G320" s="3">
        <f>[1]服务器生态!AA337</f>
        <v>0.20657617195049985</v>
      </c>
      <c r="H320" s="3">
        <f>[1]服务器生态!AC337</f>
        <v>0.47962550249999997</v>
      </c>
      <c r="I320" s="3">
        <f>[1]服务器生态!AD337</f>
        <v>0.47291513735919999</v>
      </c>
      <c r="J320" s="3">
        <f>[1]服务器生态!AE337</f>
        <v>3.8604200140800002E-2</v>
      </c>
      <c r="K320" s="3">
        <f>[1]服务器生态!AF337</f>
        <v>6.8679600000000019E-3</v>
      </c>
      <c r="L320" s="3">
        <f>[1]服务器生态!AG337</f>
        <v>1.9871999999999997E-3</v>
      </c>
      <c r="M320" s="3">
        <f>[3]基础信息!M319</f>
        <v>100</v>
      </c>
      <c r="X320" s="3">
        <v>316</v>
      </c>
      <c r="Y320" s="3">
        <f>求节点(节奏总纲!D$4:D$163,R$5:R$164,$X320)*6</f>
        <v>42776.059337934181</v>
      </c>
      <c r="Z320" s="3">
        <f>求节点(节奏总纲!E$4:E$163,S$5:S$164,$X320)*6</f>
        <v>43934.97551763041</v>
      </c>
      <c r="AA320" s="3">
        <f>求节点(节奏总纲!F$4:F$163,T$5:T$164,$X320)*6</f>
        <v>45461.006959406885</v>
      </c>
      <c r="AB320" s="3">
        <f>求节点(节奏总纲!G$4:G$163,U$5:U$164,$X320)*6</f>
        <v>47719.463362733208</v>
      </c>
      <c r="AC320" s="3">
        <f>求节点(节奏总纲!H$4:H$163,V$5:V$164,$X320)*6</f>
        <v>51611.145558178745</v>
      </c>
      <c r="AG320" s="3">
        <v>316</v>
      </c>
      <c r="AH320" s="3">
        <v>1</v>
      </c>
      <c r="AI320" s="3">
        <f>[4]实力验证!$Z322</f>
        <v>1.6934363015494007</v>
      </c>
      <c r="AJ320" s="3">
        <f>[4]实力验证!$AE322</f>
        <v>3.0187594938251525</v>
      </c>
      <c r="AK320" s="3">
        <f>[4]实力验证!$AJ322</f>
        <v>8.5856962873649501</v>
      </c>
      <c r="AL320" s="3">
        <f>[4]实力验证!$AO322</f>
        <v>18.099936078879939</v>
      </c>
      <c r="AM320" s="3">
        <f t="shared" si="19"/>
        <v>244.017788177759</v>
      </c>
      <c r="BL320" s="8">
        <v>316</v>
      </c>
      <c r="BM320" s="10">
        <f>'[1]功能-战损相关'!H326</f>
        <v>0</v>
      </c>
      <c r="BN320" s="10">
        <f>'[1]功能-战损相关'!I326</f>
        <v>0</v>
      </c>
      <c r="BO320" s="10">
        <f>'[1]功能-战损相关'!J326</f>
        <v>0</v>
      </c>
      <c r="BP320" s="10">
        <f>'[1]功能-战损相关'!K326</f>
        <v>0</v>
      </c>
      <c r="BQ320" s="10">
        <f>'[1]功能-战损相关'!L326</f>
        <v>0</v>
      </c>
      <c r="BR320" s="10">
        <f>'[1]功能-战损相关'!M326</f>
        <v>0</v>
      </c>
      <c r="BS320" s="10">
        <f>'[1]功能-战损相关'!N326</f>
        <v>0</v>
      </c>
      <c r="BT320" s="10">
        <f>'[1]功能-战损相关'!O326</f>
        <v>0</v>
      </c>
      <c r="BU320" s="10">
        <f>'[1]功能-战损相关'!P326</f>
        <v>0</v>
      </c>
      <c r="BV320" s="10">
        <f>'[1]功能-战损相关'!Q326</f>
        <v>0</v>
      </c>
      <c r="BX320" s="8">
        <v>316</v>
      </c>
      <c r="BY320" s="10">
        <f>求节点($BL$5:$BL$364,BM$5:BM$364,节奏总纲!R319)</f>
        <v>0.17499999999999999</v>
      </c>
      <c r="BZ320" s="10">
        <f>求节点($BL$5:$BL$364,BN$5:BN$364,节奏总纲!S319)</f>
        <v>0.17499999999999999</v>
      </c>
      <c r="CA320" s="10">
        <f>求节点($BL$5:$BL$364,BO$5:BO$364,节奏总纲!T319)</f>
        <v>0.17499999999999999</v>
      </c>
      <c r="CB320" s="10">
        <f>求节点($BL$5:$BL$364,BP$5:BP$364,节奏总纲!U319)</f>
        <v>0.17499999999999999</v>
      </c>
      <c r="CC320" s="10">
        <f>求节点($BL$5:$BL$364,BQ$5:BQ$364,节奏总纲!V319)</f>
        <v>0.17499999999999999</v>
      </c>
      <c r="CD320" s="10">
        <f>求节点($BL$5:$BL$364,BR$5:BR$364,节奏总纲!R319)</f>
        <v>0.125</v>
      </c>
      <c r="CE320" s="10">
        <f>求节点($BL$5:$BL$364,BS$5:BS$364,节奏总纲!S319)</f>
        <v>0.125</v>
      </c>
      <c r="CF320" s="10">
        <f>求节点($BL$5:$BL$364,BT$5:BT$364,节奏总纲!T319)</f>
        <v>0.125</v>
      </c>
      <c r="CG320" s="10">
        <f>求节点($BL$5:$BL$364,BU$5:BU$364,节奏总纲!U319)</f>
        <v>0.125</v>
      </c>
      <c r="CH320" s="10">
        <f>求节点($BL$5:$BL$364,BV$5:BV$364,节奏总纲!V319)</f>
        <v>0.125</v>
      </c>
    </row>
    <row r="321" spans="2:86" x14ac:dyDescent="0.2">
      <c r="B321" s="3">
        <v>317</v>
      </c>
      <c r="C321" s="3">
        <f>[1]服务器生态!W338</f>
        <v>49.537913741078938</v>
      </c>
      <c r="D321" s="3">
        <f>[1]服务器生态!X338</f>
        <v>48.844836563607345</v>
      </c>
      <c r="E321" s="3">
        <f>[1]服务器生态!Y338</f>
        <v>3.987218208060773</v>
      </c>
      <c r="F321" s="3">
        <f>[1]服务器生态!Z338</f>
        <v>0.70935429472326816</v>
      </c>
      <c r="G321" s="3">
        <f>[1]服务器生态!AA338</f>
        <v>0.20524709731478896</v>
      </c>
      <c r="H321" s="3">
        <f>[1]服务器生态!AC338</f>
        <v>0.47962550249999997</v>
      </c>
      <c r="I321" s="3">
        <f>[1]服务器生态!AD338</f>
        <v>0.47291513735919999</v>
      </c>
      <c r="J321" s="3">
        <f>[1]服务器生态!AE338</f>
        <v>3.8604200140800002E-2</v>
      </c>
      <c r="K321" s="3">
        <f>[1]服务器生态!AF338</f>
        <v>6.8679600000000019E-3</v>
      </c>
      <c r="L321" s="3">
        <f>[1]服务器生态!AG338</f>
        <v>1.9871999999999997E-3</v>
      </c>
      <c r="M321" s="3">
        <f>[3]基础信息!M320</f>
        <v>100</v>
      </c>
      <c r="X321" s="3">
        <v>317</v>
      </c>
      <c r="Y321" s="3">
        <f>求节点(节奏总纲!D$4:D$163,R$5:R$164,$X321)*6</f>
        <v>42793.868823846722</v>
      </c>
      <c r="Z321" s="3">
        <f>求节点(节奏总纲!E$4:E$163,S$5:S$164,$X321)*6</f>
        <v>43952.83393061399</v>
      </c>
      <c r="AA321" s="3">
        <f>求节点(节奏总纲!F$4:F$163,T$5:T$164,$X321)*6</f>
        <v>45479.495352830112</v>
      </c>
      <c r="AB321" s="3">
        <f>求节点(节奏总纲!G$4:G$163,U$5:U$164,$X321)*6</f>
        <v>47737.495195585725</v>
      </c>
      <c r="AC321" s="3">
        <f>求节点(节奏总纲!H$4:H$163,V$5:V$164,$X321)*6</f>
        <v>51629.347333993719</v>
      </c>
      <c r="AG321" s="3">
        <v>317</v>
      </c>
      <c r="AH321" s="3">
        <v>1</v>
      </c>
      <c r="AI321" s="3">
        <f>[4]实力验证!$Z323</f>
        <v>1.6943915988991889</v>
      </c>
      <c r="AJ321" s="3">
        <f>[4]实力验证!$AE323</f>
        <v>3.024701894148655</v>
      </c>
      <c r="AK321" s="3">
        <f>[4]实力验证!$AJ323</f>
        <v>8.5892642539429929</v>
      </c>
      <c r="AL321" s="3">
        <f>[4]实力验证!$AO323</f>
        <v>18.058660539029063</v>
      </c>
      <c r="AM321" s="3">
        <f t="shared" si="19"/>
        <v>244.16002603897428</v>
      </c>
      <c r="BL321" s="8">
        <v>317</v>
      </c>
      <c r="BM321" s="10">
        <f>'[1]功能-战损相关'!H327</f>
        <v>0</v>
      </c>
      <c r="BN321" s="10">
        <f>'[1]功能-战损相关'!I327</f>
        <v>0</v>
      </c>
      <c r="BO321" s="10">
        <f>'[1]功能-战损相关'!J327</f>
        <v>0</v>
      </c>
      <c r="BP321" s="10">
        <f>'[1]功能-战损相关'!K327</f>
        <v>0</v>
      </c>
      <c r="BQ321" s="10">
        <f>'[1]功能-战损相关'!L327</f>
        <v>0</v>
      </c>
      <c r="BR321" s="10">
        <f>'[1]功能-战损相关'!M327</f>
        <v>0</v>
      </c>
      <c r="BS321" s="10">
        <f>'[1]功能-战损相关'!N327</f>
        <v>0</v>
      </c>
      <c r="BT321" s="10">
        <f>'[1]功能-战损相关'!O327</f>
        <v>0</v>
      </c>
      <c r="BU321" s="10">
        <f>'[1]功能-战损相关'!P327</f>
        <v>0</v>
      </c>
      <c r="BV321" s="10">
        <f>'[1]功能-战损相关'!Q327</f>
        <v>0</v>
      </c>
      <c r="BX321" s="8">
        <v>317</v>
      </c>
      <c r="BY321" s="10">
        <f>求节点($BL$5:$BL$364,BM$5:BM$364,节奏总纲!R320)</f>
        <v>0.17499999999999999</v>
      </c>
      <c r="BZ321" s="10">
        <f>求节点($BL$5:$BL$364,BN$5:BN$364,节奏总纲!S320)</f>
        <v>0.17499999999999999</v>
      </c>
      <c r="CA321" s="10">
        <f>求节点($BL$5:$BL$364,BO$5:BO$364,节奏总纲!T320)</f>
        <v>0.17499999999999999</v>
      </c>
      <c r="CB321" s="10">
        <f>求节点($BL$5:$BL$364,BP$5:BP$364,节奏总纲!U320)</f>
        <v>0.17499999999999999</v>
      </c>
      <c r="CC321" s="10">
        <f>求节点($BL$5:$BL$364,BQ$5:BQ$364,节奏总纲!V320)</f>
        <v>0.17499999999999999</v>
      </c>
      <c r="CD321" s="10">
        <f>求节点($BL$5:$BL$364,BR$5:BR$364,节奏总纲!R320)</f>
        <v>0.125</v>
      </c>
      <c r="CE321" s="10">
        <f>求节点($BL$5:$BL$364,BS$5:BS$364,节奏总纲!S320)</f>
        <v>0.125</v>
      </c>
      <c r="CF321" s="10">
        <f>求节点($BL$5:$BL$364,BT$5:BT$364,节奏总纲!T320)</f>
        <v>0.125</v>
      </c>
      <c r="CG321" s="10">
        <f>求节点($BL$5:$BL$364,BU$5:BU$364,节奏总纲!U320)</f>
        <v>0.125</v>
      </c>
      <c r="CH321" s="10">
        <f>求节点($BL$5:$BL$364,BV$5:BV$364,节奏总纲!V320)</f>
        <v>0.125</v>
      </c>
    </row>
    <row r="322" spans="2:86" x14ac:dyDescent="0.2">
      <c r="B322" s="3">
        <v>318</v>
      </c>
      <c r="C322" s="3">
        <f>[1]服务器生态!W339</f>
        <v>49.217131690951689</v>
      </c>
      <c r="D322" s="3">
        <f>[1]服务器生态!X339</f>
        <v>48.528542524805076</v>
      </c>
      <c r="E322" s="3">
        <f>[1]服务器生态!Y339</f>
        <v>3.9613990337255047</v>
      </c>
      <c r="F322" s="3">
        <f>[1]服务器生态!Z339</f>
        <v>0.70476088115891766</v>
      </c>
      <c r="G322" s="3">
        <f>[1]服务器生态!AA339</f>
        <v>0.20391802267907802</v>
      </c>
      <c r="H322" s="3">
        <f>[1]服务器生态!AC339</f>
        <v>0.47962550249999997</v>
      </c>
      <c r="I322" s="3">
        <f>[1]服务器生态!AD339</f>
        <v>0.47291513735919999</v>
      </c>
      <c r="J322" s="3">
        <f>[1]服务器生态!AE339</f>
        <v>3.8604200140800002E-2</v>
      </c>
      <c r="K322" s="3">
        <f>[1]服务器生态!AF339</f>
        <v>6.8679600000000019E-3</v>
      </c>
      <c r="L322" s="3">
        <f>[1]服务器生态!AG339</f>
        <v>1.9871999999999997E-3</v>
      </c>
      <c r="M322" s="3">
        <f>[3]基础信息!M321</f>
        <v>100</v>
      </c>
      <c r="X322" s="3">
        <v>318</v>
      </c>
      <c r="Y322" s="3">
        <f>求节点(节奏总纲!D$4:D$163,R$5:R$164,$X322)*6</f>
        <v>42811.678309759263</v>
      </c>
      <c r="Z322" s="3">
        <f>求节点(节奏总纲!E$4:E$163,S$5:S$164,$X322)*6</f>
        <v>43970.692343597562</v>
      </c>
      <c r="AA322" s="3">
        <f>求节点(节奏总纲!F$4:F$163,T$5:T$164,$X322)*6</f>
        <v>45497.983746253347</v>
      </c>
      <c r="AB322" s="3">
        <f>求节点(节奏总纲!G$4:G$163,U$5:U$164,$X322)*6</f>
        <v>47755.527028438242</v>
      </c>
      <c r="AC322" s="3">
        <f>求节点(节奏总纲!H$4:H$163,V$5:V$164,$X322)*6</f>
        <v>51647.5491098087</v>
      </c>
      <c r="AG322" s="3">
        <v>318</v>
      </c>
      <c r="AH322" s="3">
        <v>1</v>
      </c>
      <c r="AI322" s="3">
        <f>[4]实力验证!$Z324</f>
        <v>1.6953382973287461</v>
      </c>
      <c r="AJ322" s="3">
        <f>[4]实力验证!$AE324</f>
        <v>3.0305908051304629</v>
      </c>
      <c r="AK322" s="3">
        <f>[4]实力验证!$AJ324</f>
        <v>8.5928001041752768</v>
      </c>
      <c r="AL322" s="3">
        <f>[4]实力验证!$AO324</f>
        <v>18.017756532789942</v>
      </c>
      <c r="AM322" s="3">
        <f t="shared" si="19"/>
        <v>244.30098357420243</v>
      </c>
      <c r="BL322" s="8">
        <v>318</v>
      </c>
      <c r="BM322" s="10">
        <f>'[1]功能-战损相关'!H328</f>
        <v>0</v>
      </c>
      <c r="BN322" s="10">
        <f>'[1]功能-战损相关'!I328</f>
        <v>0</v>
      </c>
      <c r="BO322" s="10">
        <f>'[1]功能-战损相关'!J328</f>
        <v>0</v>
      </c>
      <c r="BP322" s="10">
        <f>'[1]功能-战损相关'!K328</f>
        <v>0</v>
      </c>
      <c r="BQ322" s="10">
        <f>'[1]功能-战损相关'!L328</f>
        <v>0</v>
      </c>
      <c r="BR322" s="10">
        <f>'[1]功能-战损相关'!M328</f>
        <v>0</v>
      </c>
      <c r="BS322" s="10">
        <f>'[1]功能-战损相关'!N328</f>
        <v>0</v>
      </c>
      <c r="BT322" s="10">
        <f>'[1]功能-战损相关'!O328</f>
        <v>0</v>
      </c>
      <c r="BU322" s="10">
        <f>'[1]功能-战损相关'!P328</f>
        <v>0</v>
      </c>
      <c r="BV322" s="10">
        <f>'[1]功能-战损相关'!Q328</f>
        <v>0</v>
      </c>
      <c r="BX322" s="8">
        <v>318</v>
      </c>
      <c r="BY322" s="10">
        <f>求节点($BL$5:$BL$364,BM$5:BM$364,节奏总纲!R321)</f>
        <v>0.17499999999999999</v>
      </c>
      <c r="BZ322" s="10">
        <f>求节点($BL$5:$BL$364,BN$5:BN$364,节奏总纲!S321)</f>
        <v>0.17499999999999999</v>
      </c>
      <c r="CA322" s="10">
        <f>求节点($BL$5:$BL$364,BO$5:BO$364,节奏总纲!T321)</f>
        <v>0.17499999999999999</v>
      </c>
      <c r="CB322" s="10">
        <f>求节点($BL$5:$BL$364,BP$5:BP$364,节奏总纲!U321)</f>
        <v>0.17499999999999999</v>
      </c>
      <c r="CC322" s="10">
        <f>求节点($BL$5:$BL$364,BQ$5:BQ$364,节奏总纲!V321)</f>
        <v>0.17499999999999999</v>
      </c>
      <c r="CD322" s="10">
        <f>求节点($BL$5:$BL$364,BR$5:BR$364,节奏总纲!R321)</f>
        <v>0.125</v>
      </c>
      <c r="CE322" s="10">
        <f>求节点($BL$5:$BL$364,BS$5:BS$364,节奏总纲!S321)</f>
        <v>0.125</v>
      </c>
      <c r="CF322" s="10">
        <f>求节点($BL$5:$BL$364,BT$5:BT$364,节奏总纲!T321)</f>
        <v>0.125</v>
      </c>
      <c r="CG322" s="10">
        <f>求节点($BL$5:$BL$364,BU$5:BU$364,节奏总纲!U321)</f>
        <v>0.125</v>
      </c>
      <c r="CH322" s="10">
        <f>求节点($BL$5:$BL$364,BV$5:BV$364,节奏总纲!V321)</f>
        <v>0.125</v>
      </c>
    </row>
    <row r="323" spans="2:86" x14ac:dyDescent="0.2">
      <c r="B323" s="3">
        <v>319</v>
      </c>
      <c r="C323" s="3">
        <f>[1]服务器生态!W340</f>
        <v>48.89634964082444</v>
      </c>
      <c r="D323" s="3">
        <f>[1]服务器生态!X340</f>
        <v>48.212248486002807</v>
      </c>
      <c r="E323" s="3">
        <f>[1]服务器生态!Y340</f>
        <v>3.9355798593902356</v>
      </c>
      <c r="F323" s="3">
        <f>[1]服务器生态!Z340</f>
        <v>0.70016746759456716</v>
      </c>
      <c r="G323" s="3">
        <f>[1]服务器生态!AA340</f>
        <v>0.20258894804336705</v>
      </c>
      <c r="H323" s="3">
        <f>[1]服务器生态!AC340</f>
        <v>0.47962550249999997</v>
      </c>
      <c r="I323" s="3">
        <f>[1]服务器生态!AD340</f>
        <v>0.47291513735919999</v>
      </c>
      <c r="J323" s="3">
        <f>[1]服务器生态!AE340</f>
        <v>3.8604200140800002E-2</v>
      </c>
      <c r="K323" s="3">
        <f>[1]服务器生态!AF340</f>
        <v>6.8679600000000019E-3</v>
      </c>
      <c r="L323" s="3">
        <f>[1]服务器生态!AG340</f>
        <v>1.9871999999999997E-3</v>
      </c>
      <c r="M323" s="3">
        <f>[3]基础信息!M322</f>
        <v>100</v>
      </c>
      <c r="X323" s="3">
        <v>319</v>
      </c>
      <c r="Y323" s="3">
        <f>求节点(节奏总纲!D$4:D$163,R$5:R$164,$X323)*6</f>
        <v>42829.487795671805</v>
      </c>
      <c r="Z323" s="3">
        <f>求节点(节奏总纲!E$4:E$163,S$5:S$164,$X323)*6</f>
        <v>43988.550756581142</v>
      </c>
      <c r="AA323" s="3">
        <f>求节点(节奏总纲!F$4:F$163,T$5:T$164,$X323)*6</f>
        <v>45516.472139676582</v>
      </c>
      <c r="AB323" s="3">
        <f>求节点(节奏总纲!G$4:G$163,U$5:U$164,$X323)*6</f>
        <v>47773.55886129076</v>
      </c>
      <c r="AC323" s="3">
        <f>求节点(节奏总纲!H$4:H$163,V$5:V$164,$X323)*6</f>
        <v>51665.750885623675</v>
      </c>
      <c r="AG323" s="3">
        <v>319</v>
      </c>
      <c r="AH323" s="3">
        <v>1</v>
      </c>
      <c r="AI323" s="3">
        <f>[4]实力验证!$Z325</f>
        <v>1.6962765124200982</v>
      </c>
      <c r="AJ323" s="3">
        <f>[4]实力验证!$AE325</f>
        <v>3.0364269457453243</v>
      </c>
      <c r="AK323" s="3">
        <f>[4]实力验证!$AJ325</f>
        <v>8.5963042697523129</v>
      </c>
      <c r="AL323" s="3">
        <f>[4]实力验证!$AO325</f>
        <v>17.977219066209077</v>
      </c>
      <c r="AM323" s="3">
        <f t="shared" si="19"/>
        <v>244.44067799289147</v>
      </c>
      <c r="BL323" s="8">
        <v>319</v>
      </c>
      <c r="BM323" s="10">
        <f>'[1]功能-战损相关'!H329</f>
        <v>0</v>
      </c>
      <c r="BN323" s="10">
        <f>'[1]功能-战损相关'!I329</f>
        <v>0</v>
      </c>
      <c r="BO323" s="10">
        <f>'[1]功能-战损相关'!J329</f>
        <v>0</v>
      </c>
      <c r="BP323" s="10">
        <f>'[1]功能-战损相关'!K329</f>
        <v>0</v>
      </c>
      <c r="BQ323" s="10">
        <f>'[1]功能-战损相关'!L329</f>
        <v>0</v>
      </c>
      <c r="BR323" s="10">
        <f>'[1]功能-战损相关'!M329</f>
        <v>0</v>
      </c>
      <c r="BS323" s="10">
        <f>'[1]功能-战损相关'!N329</f>
        <v>0</v>
      </c>
      <c r="BT323" s="10">
        <f>'[1]功能-战损相关'!O329</f>
        <v>0</v>
      </c>
      <c r="BU323" s="10">
        <f>'[1]功能-战损相关'!P329</f>
        <v>0</v>
      </c>
      <c r="BV323" s="10">
        <f>'[1]功能-战损相关'!Q329</f>
        <v>0</v>
      </c>
      <c r="BX323" s="8">
        <v>319</v>
      </c>
      <c r="BY323" s="10">
        <f>求节点($BL$5:$BL$364,BM$5:BM$364,节奏总纲!R322)</f>
        <v>0.17499999999999999</v>
      </c>
      <c r="BZ323" s="10">
        <f>求节点($BL$5:$BL$364,BN$5:BN$364,节奏总纲!S322)</f>
        <v>0.17499999999999999</v>
      </c>
      <c r="CA323" s="10">
        <f>求节点($BL$5:$BL$364,BO$5:BO$364,节奏总纲!T322)</f>
        <v>0.17499999999999999</v>
      </c>
      <c r="CB323" s="10">
        <f>求节点($BL$5:$BL$364,BP$5:BP$364,节奏总纲!U322)</f>
        <v>0.17499999999999999</v>
      </c>
      <c r="CC323" s="10">
        <f>求节点($BL$5:$BL$364,BQ$5:BQ$364,节奏总纲!V322)</f>
        <v>0.17499999999999999</v>
      </c>
      <c r="CD323" s="10">
        <f>求节点($BL$5:$BL$364,BR$5:BR$364,节奏总纲!R322)</f>
        <v>0.125</v>
      </c>
      <c r="CE323" s="10">
        <f>求节点($BL$5:$BL$364,BS$5:BS$364,节奏总纲!S322)</f>
        <v>0.125</v>
      </c>
      <c r="CF323" s="10">
        <f>求节点($BL$5:$BL$364,BT$5:BT$364,节奏总纲!T322)</f>
        <v>0.125</v>
      </c>
      <c r="CG323" s="10">
        <f>求节点($BL$5:$BL$364,BU$5:BU$364,节奏总纲!U322)</f>
        <v>0.125</v>
      </c>
      <c r="CH323" s="10">
        <f>求节点($BL$5:$BL$364,BV$5:BV$364,节奏总纲!V322)</f>
        <v>0.125</v>
      </c>
    </row>
    <row r="324" spans="2:86" x14ac:dyDescent="0.2">
      <c r="B324" s="3">
        <v>320</v>
      </c>
      <c r="C324" s="3">
        <f>[1]服务器生态!W341</f>
        <v>48.57556759069719</v>
      </c>
      <c r="D324" s="3">
        <f>[1]服务器生态!X341</f>
        <v>47.895954447200538</v>
      </c>
      <c r="E324" s="3">
        <f>[1]服务器生态!Y341</f>
        <v>3.9097606850549669</v>
      </c>
      <c r="F324" s="3">
        <f>[1]服务器生态!Z341</f>
        <v>0.69557405403021666</v>
      </c>
      <c r="G324" s="3">
        <f>[1]服务器生态!AA341</f>
        <v>0.20125987340765611</v>
      </c>
      <c r="H324" s="3">
        <f>[1]服务器生态!AC341</f>
        <v>0.47962550249999997</v>
      </c>
      <c r="I324" s="3">
        <f>[1]服务器生态!AD341</f>
        <v>0.47291513735919999</v>
      </c>
      <c r="J324" s="3">
        <f>[1]服务器生态!AE341</f>
        <v>3.8604200140800002E-2</v>
      </c>
      <c r="K324" s="3">
        <f>[1]服务器生态!AF341</f>
        <v>6.8679600000000019E-3</v>
      </c>
      <c r="L324" s="3">
        <f>[1]服务器生态!AG341</f>
        <v>1.9871999999999997E-3</v>
      </c>
      <c r="M324" s="3">
        <f>[3]基础信息!M323</f>
        <v>100</v>
      </c>
      <c r="X324" s="3">
        <v>320</v>
      </c>
      <c r="Y324" s="3">
        <f>求节点(节奏总纲!D$4:D$163,R$5:R$164,$X324)*6</f>
        <v>42847.297281584353</v>
      </c>
      <c r="Z324" s="3">
        <f>求节点(节奏总纲!E$4:E$163,S$5:S$164,$X324)*6</f>
        <v>44006.409169564715</v>
      </c>
      <c r="AA324" s="3">
        <f>求节点(节奏总纲!F$4:F$163,T$5:T$164,$X324)*6</f>
        <v>45534.960533099809</v>
      </c>
      <c r="AB324" s="3">
        <f>求节点(节奏总纲!G$4:G$163,U$5:U$164,$X324)*6</f>
        <v>47791.590694143277</v>
      </c>
      <c r="AC324" s="3">
        <f>求节点(节奏总纲!H$4:H$163,V$5:V$164,$X324)*6</f>
        <v>51683.952661438656</v>
      </c>
      <c r="AG324" s="3">
        <v>320</v>
      </c>
      <c r="AH324" s="3">
        <v>1</v>
      </c>
      <c r="AI324" s="3">
        <f>[4]实力验证!$Z326</f>
        <v>1.6972063576930576</v>
      </c>
      <c r="AJ324" s="3">
        <f>[4]实力验证!$AE326</f>
        <v>3.0422110221400365</v>
      </c>
      <c r="AK324" s="3">
        <f>[4]实力验证!$AJ326</f>
        <v>8.5997771746623979</v>
      </c>
      <c r="AL324" s="3">
        <f>[4]实力验证!$AO326</f>
        <v>17.937043234435134</v>
      </c>
      <c r="AM324" s="3">
        <f t="shared" si="19"/>
        <v>244.57912619743868</v>
      </c>
      <c r="BL324" s="8">
        <v>320</v>
      </c>
      <c r="BM324" s="10">
        <f>'[1]功能-战损相关'!H330</f>
        <v>0</v>
      </c>
      <c r="BN324" s="10">
        <f>'[1]功能-战损相关'!I330</f>
        <v>0</v>
      </c>
      <c r="BO324" s="10">
        <f>'[1]功能-战损相关'!J330</f>
        <v>0</v>
      </c>
      <c r="BP324" s="10">
        <f>'[1]功能-战损相关'!K330</f>
        <v>0</v>
      </c>
      <c r="BQ324" s="10">
        <f>'[1]功能-战损相关'!L330</f>
        <v>0</v>
      </c>
      <c r="BR324" s="10">
        <f>'[1]功能-战损相关'!M330</f>
        <v>0</v>
      </c>
      <c r="BS324" s="10">
        <f>'[1]功能-战损相关'!N330</f>
        <v>0</v>
      </c>
      <c r="BT324" s="10">
        <f>'[1]功能-战损相关'!O330</f>
        <v>0</v>
      </c>
      <c r="BU324" s="10">
        <f>'[1]功能-战损相关'!P330</f>
        <v>0</v>
      </c>
      <c r="BV324" s="10">
        <f>'[1]功能-战损相关'!Q330</f>
        <v>0</v>
      </c>
      <c r="BX324" s="8">
        <v>320</v>
      </c>
      <c r="BY324" s="10">
        <f>求节点($BL$5:$BL$364,BM$5:BM$364,节奏总纲!R323)</f>
        <v>0.17499999999999999</v>
      </c>
      <c r="BZ324" s="10">
        <f>求节点($BL$5:$BL$364,BN$5:BN$364,节奏总纲!S323)</f>
        <v>0.17499999999999999</v>
      </c>
      <c r="CA324" s="10">
        <f>求节点($BL$5:$BL$364,BO$5:BO$364,节奏总纲!T323)</f>
        <v>0.17499999999999999</v>
      </c>
      <c r="CB324" s="10">
        <f>求节点($BL$5:$BL$364,BP$5:BP$364,节奏总纲!U323)</f>
        <v>0.17499999999999999</v>
      </c>
      <c r="CC324" s="10">
        <f>求节点($BL$5:$BL$364,BQ$5:BQ$364,节奏总纲!V323)</f>
        <v>0.17499999999999999</v>
      </c>
      <c r="CD324" s="10">
        <f>求节点($BL$5:$BL$364,BR$5:BR$364,节奏总纲!R323)</f>
        <v>0.125</v>
      </c>
      <c r="CE324" s="10">
        <f>求节点($BL$5:$BL$364,BS$5:BS$364,节奏总纲!S323)</f>
        <v>0.125</v>
      </c>
      <c r="CF324" s="10">
        <f>求节点($BL$5:$BL$364,BT$5:BT$364,节奏总纲!T323)</f>
        <v>0.125</v>
      </c>
      <c r="CG324" s="10">
        <f>求节点($BL$5:$BL$364,BU$5:BU$364,节奏总纲!U323)</f>
        <v>0.125</v>
      </c>
      <c r="CH324" s="10">
        <f>求节点($BL$5:$BL$364,BV$5:BV$364,节奏总纲!V323)</f>
        <v>0.125</v>
      </c>
    </row>
    <row r="325" spans="2:86" x14ac:dyDescent="0.2">
      <c r="B325" s="3">
        <v>321</v>
      </c>
      <c r="C325" s="3">
        <f>[1]服务器生态!W342</f>
        <v>48.254785540569948</v>
      </c>
      <c r="D325" s="3">
        <f>[1]服务器生态!X342</f>
        <v>47.579660408398269</v>
      </c>
      <c r="E325" s="3">
        <f>[1]服务器生态!Y342</f>
        <v>3.8839415107196982</v>
      </c>
      <c r="F325" s="3">
        <f>[1]服务器生态!Z342</f>
        <v>0.69098064046586616</v>
      </c>
      <c r="G325" s="3">
        <f>[1]服务器生态!AA342</f>
        <v>0.1999307987719452</v>
      </c>
      <c r="H325" s="3">
        <f>[1]服务器生态!AC342</f>
        <v>0.47962550249999997</v>
      </c>
      <c r="I325" s="3">
        <f>[1]服务器生态!AD342</f>
        <v>0.47291513735919999</v>
      </c>
      <c r="J325" s="3">
        <f>[1]服务器生态!AE342</f>
        <v>3.8604200140800002E-2</v>
      </c>
      <c r="K325" s="3">
        <f>[1]服务器生态!AF342</f>
        <v>6.8679600000000019E-3</v>
      </c>
      <c r="L325" s="3">
        <f>[1]服务器生态!AG342</f>
        <v>1.9871999999999997E-3</v>
      </c>
      <c r="M325" s="3">
        <f>[3]基础信息!M324</f>
        <v>100</v>
      </c>
      <c r="X325" s="3">
        <v>321</v>
      </c>
      <c r="Y325" s="3">
        <f>求节点(节奏总纲!D$4:D$163,R$5:R$164,$X325)*6</f>
        <v>42865.106767496894</v>
      </c>
      <c r="Z325" s="3">
        <f>求节点(节奏总纲!E$4:E$163,S$5:S$164,$X325)*6</f>
        <v>44024.267582548302</v>
      </c>
      <c r="AA325" s="3">
        <f>求节点(节奏总纲!F$4:F$163,T$5:T$164,$X325)*6</f>
        <v>45553.448926523037</v>
      </c>
      <c r="AB325" s="3">
        <f>求节点(节奏总纲!G$4:G$163,U$5:U$164,$X325)*6</f>
        <v>47809.622526995794</v>
      </c>
      <c r="AC325" s="3">
        <f>求节点(节奏总纲!H$4:H$163,V$5:V$164,$X325)*6</f>
        <v>51702.15443725363</v>
      </c>
      <c r="AG325" s="3">
        <v>321</v>
      </c>
      <c r="AH325" s="3">
        <v>1</v>
      </c>
      <c r="AI325" s="3">
        <f>[4]实力验证!$Z327</f>
        <v>1.6981279446510085</v>
      </c>
      <c r="AJ325" s="3">
        <f>[4]实力验证!$AE327</f>
        <v>3.047943727918272</v>
      </c>
      <c r="AK325" s="3">
        <f>[4]实力验证!$AJ327</f>
        <v>8.6032192353626193</v>
      </c>
      <c r="AL325" s="3">
        <f>[4]实力验证!$AO327</f>
        <v>17.897224219740501</v>
      </c>
      <c r="AM325" s="3">
        <f t="shared" si="19"/>
        <v>244.7163447900077</v>
      </c>
      <c r="BL325" s="8">
        <v>321</v>
      </c>
      <c r="BM325" s="10">
        <f>'[1]功能-战损相关'!H331</f>
        <v>0</v>
      </c>
      <c r="BN325" s="10">
        <f>'[1]功能-战损相关'!I331</f>
        <v>0</v>
      </c>
      <c r="BO325" s="10">
        <f>'[1]功能-战损相关'!J331</f>
        <v>0</v>
      </c>
      <c r="BP325" s="10">
        <f>'[1]功能-战损相关'!K331</f>
        <v>0</v>
      </c>
      <c r="BQ325" s="10">
        <f>'[1]功能-战损相关'!L331</f>
        <v>0</v>
      </c>
      <c r="BR325" s="10">
        <f>'[1]功能-战损相关'!M331</f>
        <v>0</v>
      </c>
      <c r="BS325" s="10">
        <f>'[1]功能-战损相关'!N331</f>
        <v>0</v>
      </c>
      <c r="BT325" s="10">
        <f>'[1]功能-战损相关'!O331</f>
        <v>0</v>
      </c>
      <c r="BU325" s="10">
        <f>'[1]功能-战损相关'!P331</f>
        <v>0</v>
      </c>
      <c r="BV325" s="10">
        <f>'[1]功能-战损相关'!Q331</f>
        <v>0</v>
      </c>
      <c r="BX325" s="8">
        <v>321</v>
      </c>
      <c r="BY325" s="10">
        <f>求节点($BL$5:$BL$364,BM$5:BM$364,节奏总纲!R324)</f>
        <v>0.17499999999999999</v>
      </c>
      <c r="BZ325" s="10">
        <f>求节点($BL$5:$BL$364,BN$5:BN$364,节奏总纲!S324)</f>
        <v>0.17499999999999999</v>
      </c>
      <c r="CA325" s="10">
        <f>求节点($BL$5:$BL$364,BO$5:BO$364,节奏总纲!T324)</f>
        <v>0.17499999999999999</v>
      </c>
      <c r="CB325" s="10">
        <f>求节点($BL$5:$BL$364,BP$5:BP$364,节奏总纲!U324)</f>
        <v>0.17499999999999999</v>
      </c>
      <c r="CC325" s="10">
        <f>求节点($BL$5:$BL$364,BQ$5:BQ$364,节奏总纲!V324)</f>
        <v>0.17499999999999999</v>
      </c>
      <c r="CD325" s="10">
        <f>求节点($BL$5:$BL$364,BR$5:BR$364,节奏总纲!R324)</f>
        <v>0.125</v>
      </c>
      <c r="CE325" s="10">
        <f>求节点($BL$5:$BL$364,BS$5:BS$364,节奏总纲!S324)</f>
        <v>0.125</v>
      </c>
      <c r="CF325" s="10">
        <f>求节点($BL$5:$BL$364,BT$5:BT$364,节奏总纲!T324)</f>
        <v>0.125</v>
      </c>
      <c r="CG325" s="10">
        <f>求节点($BL$5:$BL$364,BU$5:BU$364,节奏总纲!U324)</f>
        <v>0.125</v>
      </c>
      <c r="CH325" s="10">
        <f>求节点($BL$5:$BL$364,BV$5:BV$364,节奏总纲!V324)</f>
        <v>0.125</v>
      </c>
    </row>
    <row r="326" spans="2:86" x14ac:dyDescent="0.2">
      <c r="B326" s="3">
        <v>322</v>
      </c>
      <c r="C326" s="3">
        <f>[1]服务器生态!W343</f>
        <v>47.934003490442706</v>
      </c>
      <c r="D326" s="3">
        <f>[1]服务器生态!X343</f>
        <v>47.263366369596007</v>
      </c>
      <c r="E326" s="3">
        <f>[1]服务器生态!Y343</f>
        <v>3.8581223363844299</v>
      </c>
      <c r="F326" s="3">
        <f>[1]服务器生态!Z343</f>
        <v>0.68638722690151577</v>
      </c>
      <c r="G326" s="3">
        <f>[1]服务器生态!AA343</f>
        <v>0.19860172413623428</v>
      </c>
      <c r="H326" s="3">
        <f>[1]服务器生态!AC343</f>
        <v>0.47962550249999997</v>
      </c>
      <c r="I326" s="3">
        <f>[1]服务器生态!AD343</f>
        <v>0.47291513735919999</v>
      </c>
      <c r="J326" s="3">
        <f>[1]服务器生态!AE343</f>
        <v>3.8604200140800002E-2</v>
      </c>
      <c r="K326" s="3">
        <f>[1]服务器生态!AF343</f>
        <v>6.8679600000000019E-3</v>
      </c>
      <c r="L326" s="3">
        <f>[1]服务器生态!AG343</f>
        <v>1.9871999999999997E-3</v>
      </c>
      <c r="M326" s="3">
        <f>[3]基础信息!M325</f>
        <v>100</v>
      </c>
      <c r="X326" s="3">
        <v>322</v>
      </c>
      <c r="Y326" s="3">
        <f>求节点(节奏总纲!D$4:D$163,R$5:R$164,$X326)*6</f>
        <v>42882.916253409436</v>
      </c>
      <c r="Z326" s="3">
        <f>求节点(节奏总纲!E$4:E$163,S$5:S$164,$X326)*6</f>
        <v>44042.125995531875</v>
      </c>
      <c r="AA326" s="3">
        <f>求节点(节奏总纲!F$4:F$163,T$5:T$164,$X326)*6</f>
        <v>45571.937319946264</v>
      </c>
      <c r="AB326" s="3">
        <f>求节点(节奏总纲!G$4:G$163,U$5:U$164,$X326)*6</f>
        <v>47827.654359848311</v>
      </c>
      <c r="AC326" s="3">
        <f>求节点(节奏总纲!H$4:H$163,V$5:V$164,$X326)*6</f>
        <v>51720.356213068619</v>
      </c>
      <c r="AG326" s="3">
        <v>322</v>
      </c>
      <c r="AH326" s="3">
        <v>1</v>
      </c>
      <c r="AI326" s="3">
        <f>[4]实力验证!$Z328</f>
        <v>1.6990413828254829</v>
      </c>
      <c r="AJ326" s="3">
        <f>[4]实力验证!$AE328</f>
        <v>3.0536257444178463</v>
      </c>
      <c r="AK326" s="3">
        <f>[4]实力验证!$AJ328</f>
        <v>8.6066308609453301</v>
      </c>
      <c r="AL326" s="3">
        <f>[4]实力验证!$AO328</f>
        <v>17.857757289595455</v>
      </c>
      <c r="AM326" s="3">
        <f t="shared" si="19"/>
        <v>244.85235007916552</v>
      </c>
      <c r="BL326" s="8">
        <v>322</v>
      </c>
      <c r="BM326" s="10">
        <f>'[1]功能-战损相关'!H332</f>
        <v>0</v>
      </c>
      <c r="BN326" s="10">
        <f>'[1]功能-战损相关'!I332</f>
        <v>0</v>
      </c>
      <c r="BO326" s="10">
        <f>'[1]功能-战损相关'!J332</f>
        <v>0</v>
      </c>
      <c r="BP326" s="10">
        <f>'[1]功能-战损相关'!K332</f>
        <v>0</v>
      </c>
      <c r="BQ326" s="10">
        <f>'[1]功能-战损相关'!L332</f>
        <v>0</v>
      </c>
      <c r="BR326" s="10">
        <f>'[1]功能-战损相关'!M332</f>
        <v>0</v>
      </c>
      <c r="BS326" s="10">
        <f>'[1]功能-战损相关'!N332</f>
        <v>0</v>
      </c>
      <c r="BT326" s="10">
        <f>'[1]功能-战损相关'!O332</f>
        <v>0</v>
      </c>
      <c r="BU326" s="10">
        <f>'[1]功能-战损相关'!P332</f>
        <v>0</v>
      </c>
      <c r="BV326" s="10">
        <f>'[1]功能-战损相关'!Q332</f>
        <v>0</v>
      </c>
      <c r="BX326" s="8">
        <v>322</v>
      </c>
      <c r="BY326" s="10">
        <f>求节点($BL$5:$BL$364,BM$5:BM$364,节奏总纲!R325)</f>
        <v>0.17499999999999999</v>
      </c>
      <c r="BZ326" s="10">
        <f>求节点($BL$5:$BL$364,BN$5:BN$364,节奏总纲!S325)</f>
        <v>0.17499999999999999</v>
      </c>
      <c r="CA326" s="10">
        <f>求节点($BL$5:$BL$364,BO$5:BO$364,节奏总纲!T325)</f>
        <v>0.17499999999999999</v>
      </c>
      <c r="CB326" s="10">
        <f>求节点($BL$5:$BL$364,BP$5:BP$364,节奏总纲!U325)</f>
        <v>0.17499999999999999</v>
      </c>
      <c r="CC326" s="10">
        <f>求节点($BL$5:$BL$364,BQ$5:BQ$364,节奏总纲!V325)</f>
        <v>0.17499999999999999</v>
      </c>
      <c r="CD326" s="10">
        <f>求节点($BL$5:$BL$364,BR$5:BR$364,节奏总纲!R325)</f>
        <v>0.125</v>
      </c>
      <c r="CE326" s="10">
        <f>求节点($BL$5:$BL$364,BS$5:BS$364,节奏总纲!S325)</f>
        <v>0.125</v>
      </c>
      <c r="CF326" s="10">
        <f>求节点($BL$5:$BL$364,BT$5:BT$364,节奏总纲!T325)</f>
        <v>0.125</v>
      </c>
      <c r="CG326" s="10">
        <f>求节点($BL$5:$BL$364,BU$5:BU$364,节奏总纲!U325)</f>
        <v>0.125</v>
      </c>
      <c r="CH326" s="10">
        <f>求节点($BL$5:$BL$364,BV$5:BV$364,节奏总纲!V325)</f>
        <v>0.125</v>
      </c>
    </row>
    <row r="327" spans="2:86" x14ac:dyDescent="0.2">
      <c r="B327" s="3">
        <v>323</v>
      </c>
      <c r="C327" s="3">
        <f>[1]服务器生态!W344</f>
        <v>47.613221440315456</v>
      </c>
      <c r="D327" s="3">
        <f>[1]服务器生态!X344</f>
        <v>46.947072330793738</v>
      </c>
      <c r="E327" s="3">
        <f>[1]服务器生态!Y344</f>
        <v>3.8323031620491608</v>
      </c>
      <c r="F327" s="3">
        <f>[1]服务器生态!Z344</f>
        <v>0.68179381333716516</v>
      </c>
      <c r="G327" s="3">
        <f>[1]服务器生态!AA344</f>
        <v>0.19727264950052331</v>
      </c>
      <c r="H327" s="3">
        <f>[1]服务器生态!AC344</f>
        <v>0.47962550249999997</v>
      </c>
      <c r="I327" s="3">
        <f>[1]服务器生态!AD344</f>
        <v>0.47291513735919999</v>
      </c>
      <c r="J327" s="3">
        <f>[1]服务器生态!AE344</f>
        <v>3.8604200140800002E-2</v>
      </c>
      <c r="K327" s="3">
        <f>[1]服务器生态!AF344</f>
        <v>6.8679600000000019E-3</v>
      </c>
      <c r="L327" s="3">
        <f>[1]服务器生态!AG344</f>
        <v>1.9871999999999997E-3</v>
      </c>
      <c r="M327" s="3">
        <f>[3]基础信息!M326</f>
        <v>100</v>
      </c>
      <c r="X327" s="3">
        <v>323</v>
      </c>
      <c r="Y327" s="3">
        <f>求节点(节奏总纲!D$4:D$163,R$5:R$164,$X327)*6</f>
        <v>42900.725739321977</v>
      </c>
      <c r="Z327" s="3">
        <f>求节点(节奏总纲!E$4:E$163,S$5:S$164,$X327)*6</f>
        <v>44059.984408515447</v>
      </c>
      <c r="AA327" s="3">
        <f>求节点(节奏总纲!F$4:F$163,T$5:T$164,$X327)*6</f>
        <v>45590.425713369499</v>
      </c>
      <c r="AB327" s="3">
        <f>求节点(节奏总纲!G$4:G$163,U$5:U$164,$X327)*6</f>
        <v>47845.686192700829</v>
      </c>
      <c r="AC327" s="3">
        <f>求节点(节奏总纲!H$4:H$163,V$5:V$164,$X327)*6</f>
        <v>51738.557988883593</v>
      </c>
      <c r="AG327" s="3">
        <v>323</v>
      </c>
      <c r="AH327" s="3">
        <v>1</v>
      </c>
      <c r="AI327" s="3">
        <f>[4]实力验证!$Z329</f>
        <v>1.699946779819556</v>
      </c>
      <c r="AJ327" s="3">
        <f>[4]实力验证!$AE329</f>
        <v>3.0592577409806694</v>
      </c>
      <c r="AK327" s="3">
        <f>[4]实力验证!$AJ329</f>
        <v>8.6100124533002464</v>
      </c>
      <c r="AL327" s="3">
        <f>[4]实力验证!$AO329</f>
        <v>17.818637794793084</v>
      </c>
      <c r="AM327" s="3">
        <f t="shared" si="19"/>
        <v>244.9871580863439</v>
      </c>
      <c r="BL327" s="8">
        <v>323</v>
      </c>
      <c r="BM327" s="10">
        <f>'[1]功能-战损相关'!H333</f>
        <v>0</v>
      </c>
      <c r="BN327" s="10">
        <f>'[1]功能-战损相关'!I333</f>
        <v>0</v>
      </c>
      <c r="BO327" s="10">
        <f>'[1]功能-战损相关'!J333</f>
        <v>0</v>
      </c>
      <c r="BP327" s="10">
        <f>'[1]功能-战损相关'!K333</f>
        <v>0</v>
      </c>
      <c r="BQ327" s="10">
        <f>'[1]功能-战损相关'!L333</f>
        <v>0</v>
      </c>
      <c r="BR327" s="10">
        <f>'[1]功能-战损相关'!M333</f>
        <v>0</v>
      </c>
      <c r="BS327" s="10">
        <f>'[1]功能-战损相关'!N333</f>
        <v>0</v>
      </c>
      <c r="BT327" s="10">
        <f>'[1]功能-战损相关'!O333</f>
        <v>0</v>
      </c>
      <c r="BU327" s="10">
        <f>'[1]功能-战损相关'!P333</f>
        <v>0</v>
      </c>
      <c r="BV327" s="10">
        <f>'[1]功能-战损相关'!Q333</f>
        <v>0</v>
      </c>
      <c r="BX327" s="8">
        <v>323</v>
      </c>
      <c r="BY327" s="10">
        <f>求节点($BL$5:$BL$364,BM$5:BM$364,节奏总纲!R326)</f>
        <v>0.17499999999999999</v>
      </c>
      <c r="BZ327" s="10">
        <f>求节点($BL$5:$BL$364,BN$5:BN$364,节奏总纲!S326)</f>
        <v>0.17499999999999999</v>
      </c>
      <c r="CA327" s="10">
        <f>求节点($BL$5:$BL$364,BO$5:BO$364,节奏总纲!T326)</f>
        <v>0.17499999999999999</v>
      </c>
      <c r="CB327" s="10">
        <f>求节点($BL$5:$BL$364,BP$5:BP$364,节奏总纲!U326)</f>
        <v>0.17499999999999999</v>
      </c>
      <c r="CC327" s="10">
        <f>求节点($BL$5:$BL$364,BQ$5:BQ$364,节奏总纲!V326)</f>
        <v>0.17499999999999999</v>
      </c>
      <c r="CD327" s="10">
        <f>求节点($BL$5:$BL$364,BR$5:BR$364,节奏总纲!R326)</f>
        <v>0.125</v>
      </c>
      <c r="CE327" s="10">
        <f>求节点($BL$5:$BL$364,BS$5:BS$364,节奏总纲!S326)</f>
        <v>0.125</v>
      </c>
      <c r="CF327" s="10">
        <f>求节点($BL$5:$BL$364,BT$5:BT$364,节奏总纲!T326)</f>
        <v>0.125</v>
      </c>
      <c r="CG327" s="10">
        <f>求节点($BL$5:$BL$364,BU$5:BU$364,节奏总纲!U326)</f>
        <v>0.125</v>
      </c>
      <c r="CH327" s="10">
        <f>求节点($BL$5:$BL$364,BV$5:BV$364,节奏总纲!V326)</f>
        <v>0.125</v>
      </c>
    </row>
    <row r="328" spans="2:86" x14ac:dyDescent="0.2">
      <c r="B328" s="3">
        <v>324</v>
      </c>
      <c r="C328" s="3">
        <f>[1]服务器生态!W345</f>
        <v>47.292439390188207</v>
      </c>
      <c r="D328" s="3">
        <f>[1]服务器生态!X345</f>
        <v>46.630778291991469</v>
      </c>
      <c r="E328" s="3">
        <f>[1]服务器生态!Y345</f>
        <v>3.8064839877138921</v>
      </c>
      <c r="F328" s="3">
        <f>[1]服务器生态!Z345</f>
        <v>0.67720039977281465</v>
      </c>
      <c r="G328" s="3">
        <f>[1]服务器生态!AA345</f>
        <v>0.19594357486481237</v>
      </c>
      <c r="H328" s="3">
        <f>[1]服务器生态!AC345</f>
        <v>0.47962550249999997</v>
      </c>
      <c r="I328" s="3">
        <f>[1]服务器生态!AD345</f>
        <v>0.47291513735919999</v>
      </c>
      <c r="J328" s="3">
        <f>[1]服务器生态!AE345</f>
        <v>3.8604200140800002E-2</v>
      </c>
      <c r="K328" s="3">
        <f>[1]服务器生态!AF345</f>
        <v>6.8679600000000019E-3</v>
      </c>
      <c r="L328" s="3">
        <f>[1]服务器生态!AG345</f>
        <v>1.9871999999999997E-3</v>
      </c>
      <c r="M328" s="3">
        <f>[3]基础信息!M327</f>
        <v>100</v>
      </c>
      <c r="X328" s="3">
        <v>324</v>
      </c>
      <c r="Y328" s="3">
        <f>求节点(节奏总纲!D$4:D$163,R$5:R$164,$X328)*6</f>
        <v>42918.535225234526</v>
      </c>
      <c r="Z328" s="3">
        <f>求节点(节奏总纲!E$4:E$163,S$5:S$164,$X328)*6</f>
        <v>44077.842821499027</v>
      </c>
      <c r="AA328" s="3">
        <f>求节点(节奏总纲!F$4:F$163,T$5:T$164,$X328)*6</f>
        <v>45608.914106792727</v>
      </c>
      <c r="AB328" s="3">
        <f>求节点(节奏总纲!G$4:G$163,U$5:U$164,$X328)*6</f>
        <v>47863.718025553346</v>
      </c>
      <c r="AC328" s="3">
        <f>求节点(节奏总纲!H$4:H$163,V$5:V$164,$X328)*6</f>
        <v>51756.759764698581</v>
      </c>
      <c r="AG328" s="3">
        <v>324</v>
      </c>
      <c r="AH328" s="3">
        <v>1</v>
      </c>
      <c r="AI328" s="3">
        <f>[4]实力验证!$Z330</f>
        <v>1.7008442413501037</v>
      </c>
      <c r="AJ328" s="3">
        <f>[4]实力验证!$AE330</f>
        <v>3.0648403752155917</v>
      </c>
      <c r="AK328" s="3">
        <f>[4]实力验证!$AJ330</f>
        <v>8.6133644072722593</v>
      </c>
      <c r="AL328" s="3">
        <f>[4]实力验证!$AO330</f>
        <v>17.779861167623579</v>
      </c>
      <c r="AM328" s="3">
        <f t="shared" si="19"/>
        <v>245.12078455213114</v>
      </c>
      <c r="BL328" s="8">
        <v>324</v>
      </c>
      <c r="BM328" s="10">
        <f>'[1]功能-战损相关'!H334</f>
        <v>0</v>
      </c>
      <c r="BN328" s="10">
        <f>'[1]功能-战损相关'!I334</f>
        <v>0</v>
      </c>
      <c r="BO328" s="10">
        <f>'[1]功能-战损相关'!J334</f>
        <v>0</v>
      </c>
      <c r="BP328" s="10">
        <f>'[1]功能-战损相关'!K334</f>
        <v>0</v>
      </c>
      <c r="BQ328" s="10">
        <f>'[1]功能-战损相关'!L334</f>
        <v>0</v>
      </c>
      <c r="BR328" s="10">
        <f>'[1]功能-战损相关'!M334</f>
        <v>0</v>
      </c>
      <c r="BS328" s="10">
        <f>'[1]功能-战损相关'!N334</f>
        <v>0</v>
      </c>
      <c r="BT328" s="10">
        <f>'[1]功能-战损相关'!O334</f>
        <v>0</v>
      </c>
      <c r="BU328" s="10">
        <f>'[1]功能-战损相关'!P334</f>
        <v>0</v>
      </c>
      <c r="BV328" s="10">
        <f>'[1]功能-战损相关'!Q334</f>
        <v>0</v>
      </c>
      <c r="BX328" s="8">
        <v>324</v>
      </c>
      <c r="BY328" s="10">
        <f>求节点($BL$5:$BL$364,BM$5:BM$364,节奏总纲!R327)</f>
        <v>0.17499999999999999</v>
      </c>
      <c r="BZ328" s="10">
        <f>求节点($BL$5:$BL$364,BN$5:BN$364,节奏总纲!S327)</f>
        <v>0.17499999999999999</v>
      </c>
      <c r="CA328" s="10">
        <f>求节点($BL$5:$BL$364,BO$5:BO$364,节奏总纲!T327)</f>
        <v>0.17499999999999999</v>
      </c>
      <c r="CB328" s="10">
        <f>求节点($BL$5:$BL$364,BP$5:BP$364,节奏总纲!U327)</f>
        <v>0.17499999999999999</v>
      </c>
      <c r="CC328" s="10">
        <f>求节点($BL$5:$BL$364,BQ$5:BQ$364,节奏总纲!V327)</f>
        <v>0.17499999999999999</v>
      </c>
      <c r="CD328" s="10">
        <f>求节点($BL$5:$BL$364,BR$5:BR$364,节奏总纲!R327)</f>
        <v>0.125</v>
      </c>
      <c r="CE328" s="10">
        <f>求节点($BL$5:$BL$364,BS$5:BS$364,节奏总纲!S327)</f>
        <v>0.125</v>
      </c>
      <c r="CF328" s="10">
        <f>求节点($BL$5:$BL$364,BT$5:BT$364,节奏总纲!T327)</f>
        <v>0.125</v>
      </c>
      <c r="CG328" s="10">
        <f>求节点($BL$5:$BL$364,BU$5:BU$364,节奏总纲!U327)</f>
        <v>0.125</v>
      </c>
      <c r="CH328" s="10">
        <f>求节点($BL$5:$BL$364,BV$5:BV$364,节奏总纲!V327)</f>
        <v>0.125</v>
      </c>
    </row>
    <row r="329" spans="2:86" x14ac:dyDescent="0.2">
      <c r="B329" s="3">
        <v>325</v>
      </c>
      <c r="C329" s="3">
        <f>[1]服务器生态!W346</f>
        <v>46.971657340060965</v>
      </c>
      <c r="D329" s="3">
        <f>[1]服务器生态!X346</f>
        <v>46.3144842531892</v>
      </c>
      <c r="E329" s="3">
        <f>[1]服务器生态!Y346</f>
        <v>3.7806648133786234</v>
      </c>
      <c r="F329" s="3">
        <f>[1]服务器生态!Z346</f>
        <v>0.67260698620846426</v>
      </c>
      <c r="G329" s="3">
        <f>[1]服务器生态!AA346</f>
        <v>0.19461450022910143</v>
      </c>
      <c r="H329" s="3">
        <f>[1]服务器生态!AC346</f>
        <v>0.47962550249999997</v>
      </c>
      <c r="I329" s="3">
        <f>[1]服务器生态!AD346</f>
        <v>0.47291513735919999</v>
      </c>
      <c r="J329" s="3">
        <f>[1]服务器生态!AE346</f>
        <v>3.8604200140800002E-2</v>
      </c>
      <c r="K329" s="3">
        <f>[1]服务器生态!AF346</f>
        <v>6.8679600000000019E-3</v>
      </c>
      <c r="L329" s="3">
        <f>[1]服务器生态!AG346</f>
        <v>1.9871999999999997E-3</v>
      </c>
      <c r="M329" s="3">
        <f>[3]基础信息!M328</f>
        <v>100</v>
      </c>
      <c r="X329" s="3">
        <v>325</v>
      </c>
      <c r="Y329" s="3">
        <f>求节点(节奏总纲!D$4:D$163,R$5:R$164,$X329)*6</f>
        <v>42936.344711147067</v>
      </c>
      <c r="Z329" s="3">
        <f>求节点(节奏总纲!E$4:E$163,S$5:S$164,$X329)*6</f>
        <v>44095.701234482607</v>
      </c>
      <c r="AA329" s="3">
        <f>求节点(节奏总纲!F$4:F$163,T$5:T$164,$X329)*6</f>
        <v>45627.402500215961</v>
      </c>
      <c r="AB329" s="3">
        <f>求节点(节奏总纲!G$4:G$163,U$5:U$164,$X329)*6</f>
        <v>47881.749858405863</v>
      </c>
      <c r="AC329" s="3">
        <f>求节点(节奏总纲!H$4:H$163,V$5:V$164,$X329)*6</f>
        <v>51774.961540513556</v>
      </c>
      <c r="AG329" s="3">
        <v>325</v>
      </c>
      <c r="AH329" s="3">
        <v>1</v>
      </c>
      <c r="AI329" s="3">
        <f>[4]实力验证!$Z331</f>
        <v>1.7017338712889483</v>
      </c>
      <c r="AJ329" s="3">
        <f>[4]实力验证!$AE331</f>
        <v>3.0703742932543685</v>
      </c>
      <c r="AK329" s="3">
        <f>[4]实力验证!$AJ331</f>
        <v>8.6166871108151195</v>
      </c>
      <c r="AL329" s="3">
        <f>[4]实力验证!$AO331</f>
        <v>17.741422920096284</v>
      </c>
      <c r="AM329" s="3">
        <f t="shared" si="19"/>
        <v>245.25324494239851</v>
      </c>
      <c r="BL329" s="8">
        <v>325</v>
      </c>
      <c r="BM329" s="10">
        <f>'[1]功能-战损相关'!H335</f>
        <v>0</v>
      </c>
      <c r="BN329" s="10">
        <f>'[1]功能-战损相关'!I335</f>
        <v>0</v>
      </c>
      <c r="BO329" s="10">
        <f>'[1]功能-战损相关'!J335</f>
        <v>0</v>
      </c>
      <c r="BP329" s="10">
        <f>'[1]功能-战损相关'!K335</f>
        <v>0</v>
      </c>
      <c r="BQ329" s="10">
        <f>'[1]功能-战损相关'!L335</f>
        <v>0</v>
      </c>
      <c r="BR329" s="10">
        <f>'[1]功能-战损相关'!M335</f>
        <v>0</v>
      </c>
      <c r="BS329" s="10">
        <f>'[1]功能-战损相关'!N335</f>
        <v>0</v>
      </c>
      <c r="BT329" s="10">
        <f>'[1]功能-战损相关'!O335</f>
        <v>0</v>
      </c>
      <c r="BU329" s="10">
        <f>'[1]功能-战损相关'!P335</f>
        <v>0</v>
      </c>
      <c r="BV329" s="10">
        <f>'[1]功能-战损相关'!Q335</f>
        <v>0</v>
      </c>
      <c r="BX329" s="8">
        <v>325</v>
      </c>
      <c r="BY329" s="10">
        <f>求节点($BL$5:$BL$364,BM$5:BM$364,节奏总纲!R328)</f>
        <v>0.17499999999999999</v>
      </c>
      <c r="BZ329" s="10">
        <f>求节点($BL$5:$BL$364,BN$5:BN$364,节奏总纲!S328)</f>
        <v>0.17499999999999999</v>
      </c>
      <c r="CA329" s="10">
        <f>求节点($BL$5:$BL$364,BO$5:BO$364,节奏总纲!T328)</f>
        <v>0.17499999999999999</v>
      </c>
      <c r="CB329" s="10">
        <f>求节点($BL$5:$BL$364,BP$5:BP$364,节奏总纲!U328)</f>
        <v>0.17499999999999999</v>
      </c>
      <c r="CC329" s="10">
        <f>求节点($BL$5:$BL$364,BQ$5:BQ$364,节奏总纲!V328)</f>
        <v>0.17499999999999999</v>
      </c>
      <c r="CD329" s="10">
        <f>求节点($BL$5:$BL$364,BR$5:BR$364,节奏总纲!R328)</f>
        <v>0.125</v>
      </c>
      <c r="CE329" s="10">
        <f>求节点($BL$5:$BL$364,BS$5:BS$364,节奏总纲!S328)</f>
        <v>0.125</v>
      </c>
      <c r="CF329" s="10">
        <f>求节点($BL$5:$BL$364,BT$5:BT$364,节奏总纲!T328)</f>
        <v>0.125</v>
      </c>
      <c r="CG329" s="10">
        <f>求节点($BL$5:$BL$364,BU$5:BU$364,节奏总纲!U328)</f>
        <v>0.125</v>
      </c>
      <c r="CH329" s="10">
        <f>求节点($BL$5:$BL$364,BV$5:BV$364,节奏总纲!V328)</f>
        <v>0.125</v>
      </c>
    </row>
    <row r="330" spans="2:86" x14ac:dyDescent="0.2">
      <c r="B330" s="3">
        <v>326</v>
      </c>
      <c r="C330" s="3">
        <f>[1]服务器生态!W347</f>
        <v>46.650875289933715</v>
      </c>
      <c r="D330" s="3">
        <f>[1]服务器生态!X347</f>
        <v>45.998190214386923</v>
      </c>
      <c r="E330" s="3">
        <f>[1]服务器生态!Y347</f>
        <v>3.7548456390433542</v>
      </c>
      <c r="F330" s="3">
        <f>[1]服务器生态!Z347</f>
        <v>0.66801357264411365</v>
      </c>
      <c r="G330" s="3">
        <f>[1]服务器生态!AA347</f>
        <v>0.19328542559339049</v>
      </c>
      <c r="H330" s="3">
        <f>[1]服务器生态!AC347</f>
        <v>0.47962550249999997</v>
      </c>
      <c r="I330" s="3">
        <f>[1]服务器生态!AD347</f>
        <v>0.47291513735919999</v>
      </c>
      <c r="J330" s="3">
        <f>[1]服务器生态!AE347</f>
        <v>3.8604200140800002E-2</v>
      </c>
      <c r="K330" s="3">
        <f>[1]服务器生态!AF347</f>
        <v>6.8679600000000019E-3</v>
      </c>
      <c r="L330" s="3">
        <f>[1]服务器生态!AG347</f>
        <v>1.9871999999999997E-3</v>
      </c>
      <c r="M330" s="3">
        <f>[3]基础信息!M329</f>
        <v>100</v>
      </c>
      <c r="X330" s="3">
        <v>326</v>
      </c>
      <c r="Y330" s="3">
        <f>求节点(节奏总纲!D$4:D$163,R$5:R$164,$X330)*6</f>
        <v>42954.154197059608</v>
      </c>
      <c r="Z330" s="3">
        <f>求节点(节奏总纲!E$4:E$163,S$5:S$164,$X330)*6</f>
        <v>44113.55964746618</v>
      </c>
      <c r="AA330" s="3">
        <f>求节点(节奏总纲!F$4:F$163,T$5:T$164,$X330)*6</f>
        <v>45645.890893639196</v>
      </c>
      <c r="AB330" s="3">
        <f>求节点(节奏总纲!G$4:G$163,U$5:U$164,$X330)*6</f>
        <v>47899.78169125838</v>
      </c>
      <c r="AC330" s="3">
        <f>求节点(节奏总纲!H$4:H$163,V$5:V$164,$X330)*6</f>
        <v>51793.16331632853</v>
      </c>
      <c r="AG330" s="3">
        <v>326</v>
      </c>
      <c r="AH330" s="3">
        <v>1</v>
      </c>
      <c r="AI330" s="3">
        <f>[4]实力验证!$Z332</f>
        <v>1.7026157717029389</v>
      </c>
      <c r="AJ330" s="3">
        <f>[4]实力验证!$AE332</f>
        <v>3.0758601300009647</v>
      </c>
      <c r="AK330" s="3">
        <f>[4]实力验证!$AJ332</f>
        <v>8.6199809451411316</v>
      </c>
      <c r="AL330" s="3">
        <f>[4]实力验证!$AO332</f>
        <v>17.703318642208103</v>
      </c>
      <c r="AM330" s="3">
        <f t="shared" si="19"/>
        <v>245.384554454268</v>
      </c>
      <c r="BL330" s="8">
        <v>326</v>
      </c>
      <c r="BM330" s="10">
        <f>'[1]功能-战损相关'!H336</f>
        <v>0</v>
      </c>
      <c r="BN330" s="10">
        <f>'[1]功能-战损相关'!I336</f>
        <v>0</v>
      </c>
      <c r="BO330" s="10">
        <f>'[1]功能-战损相关'!J336</f>
        <v>0</v>
      </c>
      <c r="BP330" s="10">
        <f>'[1]功能-战损相关'!K336</f>
        <v>0</v>
      </c>
      <c r="BQ330" s="10">
        <f>'[1]功能-战损相关'!L336</f>
        <v>0</v>
      </c>
      <c r="BR330" s="10">
        <f>'[1]功能-战损相关'!M336</f>
        <v>0</v>
      </c>
      <c r="BS330" s="10">
        <f>'[1]功能-战损相关'!N336</f>
        <v>0</v>
      </c>
      <c r="BT330" s="10">
        <f>'[1]功能-战损相关'!O336</f>
        <v>0</v>
      </c>
      <c r="BU330" s="10">
        <f>'[1]功能-战损相关'!P336</f>
        <v>0</v>
      </c>
      <c r="BV330" s="10">
        <f>'[1]功能-战损相关'!Q336</f>
        <v>0</v>
      </c>
      <c r="BX330" s="8">
        <v>326</v>
      </c>
      <c r="BY330" s="10">
        <f>求节点($BL$5:$BL$364,BM$5:BM$364,节奏总纲!R329)</f>
        <v>0.17499999999999999</v>
      </c>
      <c r="BZ330" s="10">
        <f>求节点($BL$5:$BL$364,BN$5:BN$364,节奏总纲!S329)</f>
        <v>0.17499999999999999</v>
      </c>
      <c r="CA330" s="10">
        <f>求节点($BL$5:$BL$364,BO$5:BO$364,节奏总纲!T329)</f>
        <v>0.17499999999999999</v>
      </c>
      <c r="CB330" s="10">
        <f>求节点($BL$5:$BL$364,BP$5:BP$364,节奏总纲!U329)</f>
        <v>0.17499999999999999</v>
      </c>
      <c r="CC330" s="10">
        <f>求节点($BL$5:$BL$364,BQ$5:BQ$364,节奏总纲!V329)</f>
        <v>0.17499999999999999</v>
      </c>
      <c r="CD330" s="10">
        <f>求节点($BL$5:$BL$364,BR$5:BR$364,节奏总纲!R329)</f>
        <v>0.125</v>
      </c>
      <c r="CE330" s="10">
        <f>求节点($BL$5:$BL$364,BS$5:BS$364,节奏总纲!S329)</f>
        <v>0.125</v>
      </c>
      <c r="CF330" s="10">
        <f>求节点($BL$5:$BL$364,BT$5:BT$364,节奏总纲!T329)</f>
        <v>0.125</v>
      </c>
      <c r="CG330" s="10">
        <f>求节点($BL$5:$BL$364,BU$5:BU$364,节奏总纲!U329)</f>
        <v>0.125</v>
      </c>
      <c r="CH330" s="10">
        <f>求节点($BL$5:$BL$364,BV$5:BV$364,节奏总纲!V329)</f>
        <v>0.125</v>
      </c>
    </row>
    <row r="331" spans="2:86" x14ac:dyDescent="0.2">
      <c r="B331" s="3">
        <v>327</v>
      </c>
      <c r="C331" s="3">
        <f>[1]服务器生态!W348</f>
        <v>46.330093239806473</v>
      </c>
      <c r="D331" s="3">
        <f>[1]服务器生态!X348</f>
        <v>45.681896175584662</v>
      </c>
      <c r="E331" s="3">
        <f>[1]服务器生态!Y348</f>
        <v>3.7290264647080864</v>
      </c>
      <c r="F331" s="3">
        <f>[1]服务器生态!Z348</f>
        <v>0.66342015907976326</v>
      </c>
      <c r="G331" s="3">
        <f>[1]服务器生态!AA348</f>
        <v>0.19195635095767957</v>
      </c>
      <c r="H331" s="3">
        <f>[1]服务器生态!AC348</f>
        <v>0.47962550249999997</v>
      </c>
      <c r="I331" s="3">
        <f>[1]服务器生态!AD348</f>
        <v>0.47291513735919999</v>
      </c>
      <c r="J331" s="3">
        <f>[1]服务器生态!AE348</f>
        <v>3.8604200140800002E-2</v>
      </c>
      <c r="K331" s="3">
        <f>[1]服务器生态!AF348</f>
        <v>6.8679600000000019E-3</v>
      </c>
      <c r="L331" s="3">
        <f>[1]服务器生态!AG348</f>
        <v>1.9871999999999997E-3</v>
      </c>
      <c r="M331" s="3">
        <f>[3]基础信息!M330</f>
        <v>100</v>
      </c>
      <c r="X331" s="3">
        <v>327</v>
      </c>
      <c r="Y331" s="3">
        <f>求节点(节奏总纲!D$4:D$163,R$5:R$164,$X331)*6</f>
        <v>42971.963682972149</v>
      </c>
      <c r="Z331" s="3">
        <f>求节点(节奏总纲!E$4:E$163,S$5:S$164,$X331)*6</f>
        <v>44131.418060449752</v>
      </c>
      <c r="AA331" s="3">
        <f>求节点(节奏总纲!F$4:F$163,T$5:T$164,$X331)*6</f>
        <v>45664.379287062424</v>
      </c>
      <c r="AB331" s="3">
        <f>求节点(节奏总纲!G$4:G$163,U$5:U$164,$X331)*6</f>
        <v>47917.813524110898</v>
      </c>
      <c r="AC331" s="3">
        <f>求节点(节奏总纲!H$4:H$163,V$5:V$164,$X331)*6</f>
        <v>51811.365092143511</v>
      </c>
      <c r="AG331" s="3">
        <v>327</v>
      </c>
      <c r="AH331" s="3">
        <v>1</v>
      </c>
      <c r="AI331" s="3">
        <f>[4]实力验证!$Z333</f>
        <v>1.7034900428929849</v>
      </c>
      <c r="AJ331" s="3">
        <f>[4]实力验证!$AE333</f>
        <v>3.0812985093743728</v>
      </c>
      <c r="AK331" s="3">
        <f>[4]实力验证!$AJ333</f>
        <v>8.6232462848669496</v>
      </c>
      <c r="AL331" s="3">
        <f>[4]实力验证!$AO333</f>
        <v>17.665544000256855</v>
      </c>
      <c r="AM331" s="3">
        <f t="shared" si="19"/>
        <v>245.51472802192407</v>
      </c>
      <c r="BL331" s="8">
        <v>327</v>
      </c>
      <c r="BM331" s="10">
        <f>'[1]功能-战损相关'!H337</f>
        <v>0</v>
      </c>
      <c r="BN331" s="10">
        <f>'[1]功能-战损相关'!I337</f>
        <v>0</v>
      </c>
      <c r="BO331" s="10">
        <f>'[1]功能-战损相关'!J337</f>
        <v>0</v>
      </c>
      <c r="BP331" s="10">
        <f>'[1]功能-战损相关'!K337</f>
        <v>0</v>
      </c>
      <c r="BQ331" s="10">
        <f>'[1]功能-战损相关'!L337</f>
        <v>0</v>
      </c>
      <c r="BR331" s="10">
        <f>'[1]功能-战损相关'!M337</f>
        <v>0</v>
      </c>
      <c r="BS331" s="10">
        <f>'[1]功能-战损相关'!N337</f>
        <v>0</v>
      </c>
      <c r="BT331" s="10">
        <f>'[1]功能-战损相关'!O337</f>
        <v>0</v>
      </c>
      <c r="BU331" s="10">
        <f>'[1]功能-战损相关'!P337</f>
        <v>0</v>
      </c>
      <c r="BV331" s="10">
        <f>'[1]功能-战损相关'!Q337</f>
        <v>0</v>
      </c>
      <c r="BX331" s="8">
        <v>327</v>
      </c>
      <c r="BY331" s="10">
        <f>求节点($BL$5:$BL$364,BM$5:BM$364,节奏总纲!R330)</f>
        <v>0.17499999999999999</v>
      </c>
      <c r="BZ331" s="10">
        <f>求节点($BL$5:$BL$364,BN$5:BN$364,节奏总纲!S330)</f>
        <v>0.17499999999999999</v>
      </c>
      <c r="CA331" s="10">
        <f>求节点($BL$5:$BL$364,BO$5:BO$364,节奏总纲!T330)</f>
        <v>0.17499999999999999</v>
      </c>
      <c r="CB331" s="10">
        <f>求节点($BL$5:$BL$364,BP$5:BP$364,节奏总纲!U330)</f>
        <v>0.17499999999999999</v>
      </c>
      <c r="CC331" s="10">
        <f>求节点($BL$5:$BL$364,BQ$5:BQ$364,节奏总纲!V330)</f>
        <v>0.17499999999999999</v>
      </c>
      <c r="CD331" s="10">
        <f>求节点($BL$5:$BL$364,BR$5:BR$364,节奏总纲!R330)</f>
        <v>0.125</v>
      </c>
      <c r="CE331" s="10">
        <f>求节点($BL$5:$BL$364,BS$5:BS$364,节奏总纲!S330)</f>
        <v>0.125</v>
      </c>
      <c r="CF331" s="10">
        <f>求节点($BL$5:$BL$364,BT$5:BT$364,节奏总纲!T330)</f>
        <v>0.125</v>
      </c>
      <c r="CG331" s="10">
        <f>求节点($BL$5:$BL$364,BU$5:BU$364,节奏总纲!U330)</f>
        <v>0.125</v>
      </c>
      <c r="CH331" s="10">
        <f>求节点($BL$5:$BL$364,BV$5:BV$364,节奏总纲!V330)</f>
        <v>0.125</v>
      </c>
    </row>
    <row r="332" spans="2:86" x14ac:dyDescent="0.2">
      <c r="B332" s="3">
        <v>328</v>
      </c>
      <c r="C332" s="3">
        <f>[1]服务器生态!W349</f>
        <v>46.009311189679231</v>
      </c>
      <c r="D332" s="3">
        <f>[1]服务器生态!X349</f>
        <v>45.3656021367824</v>
      </c>
      <c r="E332" s="3">
        <f>[1]服务器生态!Y349</f>
        <v>3.7032072903728177</v>
      </c>
      <c r="F332" s="3">
        <f>[1]服务器生态!Z349</f>
        <v>0.65882674551541276</v>
      </c>
      <c r="G332" s="3">
        <f>[1]服务器生态!AA349</f>
        <v>0.19062727632196863</v>
      </c>
      <c r="H332" s="3">
        <f>[1]服务器生态!AC349</f>
        <v>0.47962550249999997</v>
      </c>
      <c r="I332" s="3">
        <f>[1]服务器生态!AD349</f>
        <v>0.47291513735919999</v>
      </c>
      <c r="J332" s="3">
        <f>[1]服务器生态!AE349</f>
        <v>3.8604200140800002E-2</v>
      </c>
      <c r="K332" s="3">
        <f>[1]服务器生态!AF349</f>
        <v>6.8679600000000019E-3</v>
      </c>
      <c r="L332" s="3">
        <f>[1]服务器生态!AG349</f>
        <v>1.9871999999999997E-3</v>
      </c>
      <c r="M332" s="3">
        <f>[3]基础信息!M331</f>
        <v>100</v>
      </c>
      <c r="X332" s="3">
        <v>328</v>
      </c>
      <c r="Y332" s="3">
        <f>求节点(节奏总纲!D$4:D$163,R$5:R$164,$X332)*6</f>
        <v>42989.773168884691</v>
      </c>
      <c r="Z332" s="3">
        <f>求节点(节奏总纲!E$4:E$163,S$5:S$164,$X332)*6</f>
        <v>44149.276473433332</v>
      </c>
      <c r="AA332" s="3">
        <f>求节点(节奏总纲!F$4:F$163,T$5:T$164,$X332)*6</f>
        <v>45682.867680485651</v>
      </c>
      <c r="AB332" s="3">
        <f>求节点(节奏总纲!G$4:G$163,U$5:U$164,$X332)*6</f>
        <v>47935.845356963415</v>
      </c>
      <c r="AC332" s="3">
        <f>求节点(节奏总纲!H$4:H$163,V$5:V$164,$X332)*6</f>
        <v>51829.566867958485</v>
      </c>
      <c r="AG332" s="3">
        <v>328</v>
      </c>
      <c r="AH332" s="3">
        <v>1</v>
      </c>
      <c r="AI332" s="3">
        <f>[4]实力验证!$Z334</f>
        <v>1.7043567834320859</v>
      </c>
      <c r="AJ332" s="3">
        <f>[4]实力验证!$AE334</f>
        <v>3.0866900445451666</v>
      </c>
      <c r="AK332" s="3">
        <f>[4]实力验证!$AJ334</f>
        <v>8.6264834981556024</v>
      </c>
      <c r="AL332" s="3">
        <f>[4]实力验证!$AO334</f>
        <v>17.628094735198186</v>
      </c>
      <c r="AM332" s="3">
        <f t="shared" si="19"/>
        <v>245.64378032227609</v>
      </c>
      <c r="BL332" s="8">
        <v>328</v>
      </c>
      <c r="BM332" s="10">
        <f>'[1]功能-战损相关'!H338</f>
        <v>0</v>
      </c>
      <c r="BN332" s="10">
        <f>'[1]功能-战损相关'!I338</f>
        <v>0</v>
      </c>
      <c r="BO332" s="10">
        <f>'[1]功能-战损相关'!J338</f>
        <v>0</v>
      </c>
      <c r="BP332" s="10">
        <f>'[1]功能-战损相关'!K338</f>
        <v>0</v>
      </c>
      <c r="BQ332" s="10">
        <f>'[1]功能-战损相关'!L338</f>
        <v>0</v>
      </c>
      <c r="BR332" s="10">
        <f>'[1]功能-战损相关'!M338</f>
        <v>0</v>
      </c>
      <c r="BS332" s="10">
        <f>'[1]功能-战损相关'!N338</f>
        <v>0</v>
      </c>
      <c r="BT332" s="10">
        <f>'[1]功能-战损相关'!O338</f>
        <v>0</v>
      </c>
      <c r="BU332" s="10">
        <f>'[1]功能-战损相关'!P338</f>
        <v>0</v>
      </c>
      <c r="BV332" s="10">
        <f>'[1]功能-战损相关'!Q338</f>
        <v>0</v>
      </c>
      <c r="BX332" s="8">
        <v>328</v>
      </c>
      <c r="BY332" s="10">
        <f>求节点($BL$5:$BL$364,BM$5:BM$364,节奏总纲!R331)</f>
        <v>0.17499999999999999</v>
      </c>
      <c r="BZ332" s="10">
        <f>求节点($BL$5:$BL$364,BN$5:BN$364,节奏总纲!S331)</f>
        <v>0.17499999999999999</v>
      </c>
      <c r="CA332" s="10">
        <f>求节点($BL$5:$BL$364,BO$5:BO$364,节奏总纲!T331)</f>
        <v>0.17499999999999999</v>
      </c>
      <c r="CB332" s="10">
        <f>求节点($BL$5:$BL$364,BP$5:BP$364,节奏总纲!U331)</f>
        <v>0.17499999999999999</v>
      </c>
      <c r="CC332" s="10">
        <f>求节点($BL$5:$BL$364,BQ$5:BQ$364,节奏总纲!V331)</f>
        <v>0.17499999999999999</v>
      </c>
      <c r="CD332" s="10">
        <f>求节点($BL$5:$BL$364,BR$5:BR$364,节奏总纲!R331)</f>
        <v>0.125</v>
      </c>
      <c r="CE332" s="10">
        <f>求节点($BL$5:$BL$364,BS$5:BS$364,节奏总纲!S331)</f>
        <v>0.125</v>
      </c>
      <c r="CF332" s="10">
        <f>求节点($BL$5:$BL$364,BT$5:BT$364,节奏总纲!T331)</f>
        <v>0.125</v>
      </c>
      <c r="CG332" s="10">
        <f>求节点($BL$5:$BL$364,BU$5:BU$364,节奏总纲!U331)</f>
        <v>0.125</v>
      </c>
      <c r="CH332" s="10">
        <f>求节点($BL$5:$BL$364,BV$5:BV$364,节奏总纲!V331)</f>
        <v>0.125</v>
      </c>
    </row>
    <row r="333" spans="2:86" x14ac:dyDescent="0.2">
      <c r="B333" s="3">
        <v>329</v>
      </c>
      <c r="C333" s="3">
        <f>[1]服务器生态!W350</f>
        <v>45.688529139551981</v>
      </c>
      <c r="D333" s="3">
        <f>[1]服务器生态!X350</f>
        <v>45.049308097980131</v>
      </c>
      <c r="E333" s="3">
        <f>[1]服务器生态!Y350</f>
        <v>3.677388116037549</v>
      </c>
      <c r="F333" s="3">
        <f>[1]服务器生态!Z350</f>
        <v>0.65423333195106226</v>
      </c>
      <c r="G333" s="3">
        <f>[1]服务器生态!AA350</f>
        <v>0.18929820168625769</v>
      </c>
      <c r="H333" s="3">
        <f>[1]服务器生态!AC350</f>
        <v>0.47962550249999997</v>
      </c>
      <c r="I333" s="3">
        <f>[1]服务器生态!AD350</f>
        <v>0.47291513735919999</v>
      </c>
      <c r="J333" s="3">
        <f>[1]服务器生态!AE350</f>
        <v>3.8604200140800002E-2</v>
      </c>
      <c r="K333" s="3">
        <f>[1]服务器生态!AF350</f>
        <v>6.8679600000000019E-3</v>
      </c>
      <c r="L333" s="3">
        <f>[1]服务器生态!AG350</f>
        <v>1.9871999999999997E-3</v>
      </c>
      <c r="M333" s="3">
        <f>[3]基础信息!M332</f>
        <v>100</v>
      </c>
      <c r="X333" s="3">
        <v>329</v>
      </c>
      <c r="Y333" s="3">
        <f>求节点(节奏总纲!D$4:D$163,R$5:R$164,$X333)*6</f>
        <v>43007.582654797239</v>
      </c>
      <c r="Z333" s="3">
        <f>求节点(节奏总纲!E$4:E$163,S$5:S$164,$X333)*6</f>
        <v>44167.134886416912</v>
      </c>
      <c r="AA333" s="3">
        <f>求节点(节奏总纲!F$4:F$163,T$5:T$164,$X333)*6</f>
        <v>45701.356073908886</v>
      </c>
      <c r="AB333" s="3">
        <f>求节点(节奏总纲!G$4:G$163,U$5:U$164,$X333)*6</f>
        <v>47953.877189815932</v>
      </c>
      <c r="AC333" s="3">
        <f>求节点(节奏总纲!H$4:H$163,V$5:V$164,$X333)*6</f>
        <v>51847.768643773466</v>
      </c>
      <c r="AG333" s="3">
        <v>329</v>
      </c>
      <c r="AH333" s="3">
        <v>1</v>
      </c>
      <c r="AI333" s="3">
        <f>[4]实力验证!$Z335</f>
        <v>1.7052160902023814</v>
      </c>
      <c r="AJ333" s="3">
        <f>[4]实力验证!$AE335</f>
        <v>3.0920353381659686</v>
      </c>
      <c r="AK333" s="3">
        <f>[4]实力验证!$AJ335</f>
        <v>8.6296929468548811</v>
      </c>
      <c r="AL333" s="3">
        <f>[4]实力验证!$AO335</f>
        <v>17.590966661044806</v>
      </c>
      <c r="AM333" s="3">
        <f t="shared" si="19"/>
        <v>245.77172578047481</v>
      </c>
      <c r="BL333" s="8">
        <v>329</v>
      </c>
      <c r="BM333" s="10">
        <f>'[1]功能-战损相关'!H339</f>
        <v>0</v>
      </c>
      <c r="BN333" s="10">
        <f>'[1]功能-战损相关'!I339</f>
        <v>0</v>
      </c>
      <c r="BO333" s="10">
        <f>'[1]功能-战损相关'!J339</f>
        <v>0</v>
      </c>
      <c r="BP333" s="10">
        <f>'[1]功能-战损相关'!K339</f>
        <v>0</v>
      </c>
      <c r="BQ333" s="10">
        <f>'[1]功能-战损相关'!L339</f>
        <v>0</v>
      </c>
      <c r="BR333" s="10">
        <f>'[1]功能-战损相关'!M339</f>
        <v>0</v>
      </c>
      <c r="BS333" s="10">
        <f>'[1]功能-战损相关'!N339</f>
        <v>0</v>
      </c>
      <c r="BT333" s="10">
        <f>'[1]功能-战损相关'!O339</f>
        <v>0</v>
      </c>
      <c r="BU333" s="10">
        <f>'[1]功能-战损相关'!P339</f>
        <v>0</v>
      </c>
      <c r="BV333" s="10">
        <f>'[1]功能-战损相关'!Q339</f>
        <v>0</v>
      </c>
      <c r="BX333" s="8">
        <v>329</v>
      </c>
      <c r="BY333" s="10">
        <f>求节点($BL$5:$BL$364,BM$5:BM$364,节奏总纲!R332)</f>
        <v>0.17499999999999999</v>
      </c>
      <c r="BZ333" s="10">
        <f>求节点($BL$5:$BL$364,BN$5:BN$364,节奏总纲!S332)</f>
        <v>0.17499999999999999</v>
      </c>
      <c r="CA333" s="10">
        <f>求节点($BL$5:$BL$364,BO$5:BO$364,节奏总纲!T332)</f>
        <v>0.17499999999999999</v>
      </c>
      <c r="CB333" s="10">
        <f>求节点($BL$5:$BL$364,BP$5:BP$364,节奏总纲!U332)</f>
        <v>0.17499999999999999</v>
      </c>
      <c r="CC333" s="10">
        <f>求节点($BL$5:$BL$364,BQ$5:BQ$364,节奏总纲!V332)</f>
        <v>0.17499999999999999</v>
      </c>
      <c r="CD333" s="10">
        <f>求节点($BL$5:$BL$364,BR$5:BR$364,节奏总纲!R332)</f>
        <v>0.125</v>
      </c>
      <c r="CE333" s="10">
        <f>求节点($BL$5:$BL$364,BS$5:BS$364,节奏总纲!S332)</f>
        <v>0.125</v>
      </c>
      <c r="CF333" s="10">
        <f>求节点($BL$5:$BL$364,BT$5:BT$364,节奏总纲!T332)</f>
        <v>0.125</v>
      </c>
      <c r="CG333" s="10">
        <f>求节点($BL$5:$BL$364,BU$5:BU$364,节奏总纲!U332)</f>
        <v>0.125</v>
      </c>
      <c r="CH333" s="10">
        <f>求节点($BL$5:$BL$364,BV$5:BV$364,节奏总纲!V332)</f>
        <v>0.125</v>
      </c>
    </row>
    <row r="334" spans="2:86" x14ac:dyDescent="0.2">
      <c r="B334" s="3">
        <v>330</v>
      </c>
      <c r="C334" s="3">
        <f>[1]服务器生态!W351</f>
        <v>45.367747089424732</v>
      </c>
      <c r="D334" s="3">
        <f>[1]服务器生态!X351</f>
        <v>44.733014059177854</v>
      </c>
      <c r="E334" s="3">
        <f>[1]服务器生态!Y351</f>
        <v>3.6515689417022799</v>
      </c>
      <c r="F334" s="3">
        <f>[1]服务器生态!Z351</f>
        <v>0.64963991838671165</v>
      </c>
      <c r="G334" s="3">
        <f>[1]服务器生态!AA351</f>
        <v>0.18796912705054672</v>
      </c>
      <c r="H334" s="3">
        <f>[1]服务器生态!AC351</f>
        <v>0.47962550249999997</v>
      </c>
      <c r="I334" s="3">
        <f>[1]服务器生态!AD351</f>
        <v>0.47291513735919999</v>
      </c>
      <c r="J334" s="3">
        <f>[1]服务器生态!AE351</f>
        <v>3.8604200140800002E-2</v>
      </c>
      <c r="K334" s="3">
        <f>[1]服务器生态!AF351</f>
        <v>6.8679600000000019E-3</v>
      </c>
      <c r="L334" s="3">
        <f>[1]服务器生态!AG351</f>
        <v>1.9871999999999997E-3</v>
      </c>
      <c r="M334" s="3">
        <f>[3]基础信息!M333</f>
        <v>100</v>
      </c>
      <c r="X334" s="3">
        <v>330</v>
      </c>
      <c r="Y334" s="3">
        <f>求节点(节奏总纲!D$4:D$163,R$5:R$164,$X334)*6</f>
        <v>43025.392140709781</v>
      </c>
      <c r="Z334" s="3">
        <f>求节点(节奏总纲!E$4:E$163,S$5:S$164,$X334)*6</f>
        <v>44184.993299400485</v>
      </c>
      <c r="AA334" s="3">
        <f>求节点(节奏总纲!F$4:F$163,T$5:T$164,$X334)*6</f>
        <v>45719.844467332121</v>
      </c>
      <c r="AB334" s="3">
        <f>求节点(节奏总纲!G$4:G$163,U$5:U$164,$X334)*6</f>
        <v>47971.909022668449</v>
      </c>
      <c r="AC334" s="3">
        <f>求节点(节奏总纲!H$4:H$163,V$5:V$164,$X334)*6</f>
        <v>51865.970419588441</v>
      </c>
      <c r="AG334" s="3">
        <v>330</v>
      </c>
      <c r="AH334" s="3">
        <v>1</v>
      </c>
      <c r="AI334" s="3">
        <f>[4]实力验证!$Z336</f>
        <v>1.7060680584312491</v>
      </c>
      <c r="AJ334" s="3">
        <f>[4]实力验证!$AE336</f>
        <v>3.0973349825960086</v>
      </c>
      <c r="AK334" s="3">
        <f>[4]实力验证!$AJ336</f>
        <v>8.6328749866321601</v>
      </c>
      <c r="AL334" s="3">
        <f>[4]实力验证!$AO336</f>
        <v>17.554155663306663</v>
      </c>
      <c r="AM334" s="3">
        <f t="shared" si="19"/>
        <v>245.89857857528722</v>
      </c>
      <c r="BL334" s="8">
        <v>330</v>
      </c>
      <c r="BM334" s="10">
        <f>'[1]功能-战损相关'!H340</f>
        <v>0</v>
      </c>
      <c r="BN334" s="10">
        <f>'[1]功能-战损相关'!I340</f>
        <v>0</v>
      </c>
      <c r="BO334" s="10">
        <f>'[1]功能-战损相关'!J340</f>
        <v>0</v>
      </c>
      <c r="BP334" s="10">
        <f>'[1]功能-战损相关'!K340</f>
        <v>0</v>
      </c>
      <c r="BQ334" s="10">
        <f>'[1]功能-战损相关'!L340</f>
        <v>0</v>
      </c>
      <c r="BR334" s="10">
        <f>'[1]功能-战损相关'!M340</f>
        <v>0</v>
      </c>
      <c r="BS334" s="10">
        <f>'[1]功能-战损相关'!N340</f>
        <v>0</v>
      </c>
      <c r="BT334" s="10">
        <f>'[1]功能-战损相关'!O340</f>
        <v>0</v>
      </c>
      <c r="BU334" s="10">
        <f>'[1]功能-战损相关'!P340</f>
        <v>0</v>
      </c>
      <c r="BV334" s="10">
        <f>'[1]功能-战损相关'!Q340</f>
        <v>0</v>
      </c>
      <c r="BX334" s="8">
        <v>330</v>
      </c>
      <c r="BY334" s="10">
        <f>求节点($BL$5:$BL$364,BM$5:BM$364,节奏总纲!R333)</f>
        <v>0.17499999999999999</v>
      </c>
      <c r="BZ334" s="10">
        <f>求节点($BL$5:$BL$364,BN$5:BN$364,节奏总纲!S333)</f>
        <v>0.17499999999999999</v>
      </c>
      <c r="CA334" s="10">
        <f>求节点($BL$5:$BL$364,BO$5:BO$364,节奏总纲!T333)</f>
        <v>0.17499999999999999</v>
      </c>
      <c r="CB334" s="10">
        <f>求节点($BL$5:$BL$364,BP$5:BP$364,节奏总纲!U333)</f>
        <v>0.17499999999999999</v>
      </c>
      <c r="CC334" s="10">
        <f>求节点($BL$5:$BL$364,BQ$5:BQ$364,节奏总纲!V333)</f>
        <v>0.17499999999999999</v>
      </c>
      <c r="CD334" s="10">
        <f>求节点($BL$5:$BL$364,BR$5:BR$364,节奏总纲!R333)</f>
        <v>0.125</v>
      </c>
      <c r="CE334" s="10">
        <f>求节点($BL$5:$BL$364,BS$5:BS$364,节奏总纲!S333)</f>
        <v>0.125</v>
      </c>
      <c r="CF334" s="10">
        <f>求节点($BL$5:$BL$364,BT$5:BT$364,节奏总纲!T333)</f>
        <v>0.125</v>
      </c>
      <c r="CG334" s="10">
        <f>求节点($BL$5:$BL$364,BU$5:BU$364,节奏总纲!U333)</f>
        <v>0.125</v>
      </c>
      <c r="CH334" s="10">
        <f>求节点($BL$5:$BL$364,BV$5:BV$364,节奏总纲!V333)</f>
        <v>0.125</v>
      </c>
    </row>
    <row r="335" spans="2:86" x14ac:dyDescent="0.2">
      <c r="B335" s="3">
        <v>331</v>
      </c>
      <c r="C335" s="3">
        <f>[1]服务器生态!W352</f>
        <v>45.10310189806976</v>
      </c>
      <c r="D335" s="3">
        <f>[1]服务器生态!X352</f>
        <v>44.47207147716599</v>
      </c>
      <c r="E335" s="3">
        <f>[1]服务器生态!Y352</f>
        <v>3.6302681228756835</v>
      </c>
      <c r="F335" s="3">
        <f>[1]服务器生态!Z352</f>
        <v>0.64585035219612263</v>
      </c>
      <c r="G335" s="3">
        <f>[1]服务器生态!AA352</f>
        <v>0.18687264047608523</v>
      </c>
      <c r="H335" s="3">
        <f>[1]服务器生态!AC352</f>
        <v>0.47962550249999997</v>
      </c>
      <c r="I335" s="3">
        <f>[1]服务器生态!AD352</f>
        <v>0.47291513735919999</v>
      </c>
      <c r="J335" s="3">
        <f>[1]服务器生态!AE352</f>
        <v>3.8604200140800002E-2</v>
      </c>
      <c r="K335" s="3">
        <f>[1]服务器生态!AF352</f>
        <v>6.8679600000000019E-3</v>
      </c>
      <c r="L335" s="3">
        <f>[1]服务器生态!AG352</f>
        <v>1.9871999999999997E-3</v>
      </c>
      <c r="M335" s="3">
        <f>[3]基础信息!M334</f>
        <v>100</v>
      </c>
      <c r="X335" s="3">
        <v>331</v>
      </c>
      <c r="Y335" s="3">
        <f>求节点(节奏总纲!D$4:D$163,R$5:R$164,$X335)*6</f>
        <v>43043.201626622322</v>
      </c>
      <c r="Z335" s="3">
        <f>求节点(节奏总纲!E$4:E$163,S$5:S$164,$X335)*6</f>
        <v>44202.851712384057</v>
      </c>
      <c r="AA335" s="3">
        <f>求节点(节奏总纲!F$4:F$163,T$5:T$164,$X335)*6</f>
        <v>45738.332860755349</v>
      </c>
      <c r="AB335" s="3">
        <f>求节点(节奏总纲!G$4:G$163,U$5:U$164,$X335)*6</f>
        <v>47989.940855520967</v>
      </c>
      <c r="AC335" s="3">
        <f>求节点(节奏总纲!H$4:H$163,V$5:V$164,$X335)*6</f>
        <v>51884.172195403429</v>
      </c>
      <c r="AG335" s="3">
        <v>331</v>
      </c>
      <c r="AH335" s="3">
        <v>1</v>
      </c>
      <c r="AI335" s="3">
        <f>[4]实力验证!$Z337</f>
        <v>1.7069127817264844</v>
      </c>
      <c r="AJ335" s="3">
        <f>[4]实力验证!$AE337</f>
        <v>3.1025895601199505</v>
      </c>
      <c r="AK335" s="3">
        <f>[4]实力验证!$AJ337</f>
        <v>8.6360299671057934</v>
      </c>
      <c r="AL335" s="3">
        <f>[4]实力验证!$AO337</f>
        <v>17.517657697470995</v>
      </c>
      <c r="AM335" s="3">
        <f t="shared" si="19"/>
        <v>246.02435264433456</v>
      </c>
      <c r="BL335" s="8">
        <v>331</v>
      </c>
      <c r="BM335" s="10">
        <f>'[1]功能-战损相关'!H341</f>
        <v>0</v>
      </c>
      <c r="BN335" s="10">
        <f>'[1]功能-战损相关'!I341</f>
        <v>0</v>
      </c>
      <c r="BO335" s="10">
        <f>'[1]功能-战损相关'!J341</f>
        <v>0</v>
      </c>
      <c r="BP335" s="10">
        <f>'[1]功能-战损相关'!K341</f>
        <v>0</v>
      </c>
      <c r="BQ335" s="10">
        <f>'[1]功能-战损相关'!L341</f>
        <v>0</v>
      </c>
      <c r="BR335" s="10">
        <f>'[1]功能-战损相关'!M341</f>
        <v>0</v>
      </c>
      <c r="BS335" s="10">
        <f>'[1]功能-战损相关'!N341</f>
        <v>0</v>
      </c>
      <c r="BT335" s="10">
        <f>'[1]功能-战损相关'!O341</f>
        <v>0</v>
      </c>
      <c r="BU335" s="10">
        <f>'[1]功能-战损相关'!P341</f>
        <v>0</v>
      </c>
      <c r="BV335" s="10">
        <f>'[1]功能-战损相关'!Q341</f>
        <v>0</v>
      </c>
      <c r="BX335" s="8">
        <v>331</v>
      </c>
      <c r="BY335" s="10">
        <f>求节点($BL$5:$BL$364,BM$5:BM$364,节奏总纲!R334)</f>
        <v>0.17499999999999999</v>
      </c>
      <c r="BZ335" s="10">
        <f>求节点($BL$5:$BL$364,BN$5:BN$364,节奏总纲!S334)</f>
        <v>0.17499999999999999</v>
      </c>
      <c r="CA335" s="10">
        <f>求节点($BL$5:$BL$364,BO$5:BO$364,节奏总纲!T334)</f>
        <v>0.17499999999999999</v>
      </c>
      <c r="CB335" s="10">
        <f>求节点($BL$5:$BL$364,BP$5:BP$364,节奏总纲!U334)</f>
        <v>0.17499999999999999</v>
      </c>
      <c r="CC335" s="10">
        <f>求节点($BL$5:$BL$364,BQ$5:BQ$364,节奏总纲!V334)</f>
        <v>0.17499999999999999</v>
      </c>
      <c r="CD335" s="10">
        <f>求节点($BL$5:$BL$364,BR$5:BR$364,节奏总纲!R334)</f>
        <v>0.125</v>
      </c>
      <c r="CE335" s="10">
        <f>求节点($BL$5:$BL$364,BS$5:BS$364,节奏总纲!S334)</f>
        <v>0.125</v>
      </c>
      <c r="CF335" s="10">
        <f>求节点($BL$5:$BL$364,BT$5:BT$364,节奏总纲!T334)</f>
        <v>0.125</v>
      </c>
      <c r="CG335" s="10">
        <f>求节点($BL$5:$BL$364,BU$5:BU$364,节奏总纲!U334)</f>
        <v>0.125</v>
      </c>
      <c r="CH335" s="10">
        <f>求节点($BL$5:$BL$364,BV$5:BV$364,节奏总纲!V334)</f>
        <v>0.125</v>
      </c>
    </row>
    <row r="336" spans="2:86" x14ac:dyDescent="0.2">
      <c r="B336" s="3">
        <v>332</v>
      </c>
      <c r="C336" s="3">
        <f>[1]服务器生态!W353</f>
        <v>44.83845670671478</v>
      </c>
      <c r="D336" s="3">
        <f>[1]服务器生态!X353</f>
        <v>44.211128895154118</v>
      </c>
      <c r="E336" s="3">
        <f>[1]服务器生态!Y353</f>
        <v>3.6089673040490871</v>
      </c>
      <c r="F336" s="3">
        <f>[1]服务器生态!Z353</f>
        <v>0.6420607860055334</v>
      </c>
      <c r="G336" s="3">
        <f>[1]服务器生态!AA353</f>
        <v>0.18577615390162369</v>
      </c>
      <c r="H336" s="3">
        <f>[1]服务器生态!AC353</f>
        <v>0.47962550249999997</v>
      </c>
      <c r="I336" s="3">
        <f>[1]服务器生态!AD353</f>
        <v>0.47291513735919999</v>
      </c>
      <c r="J336" s="3">
        <f>[1]服务器生态!AE353</f>
        <v>3.8604200140800002E-2</v>
      </c>
      <c r="K336" s="3">
        <f>[1]服务器生态!AF353</f>
        <v>6.8679600000000019E-3</v>
      </c>
      <c r="L336" s="3">
        <f>[1]服务器生态!AG353</f>
        <v>1.9871999999999997E-3</v>
      </c>
      <c r="M336" s="3">
        <f>[3]基础信息!M335</f>
        <v>100</v>
      </c>
      <c r="X336" s="3">
        <v>332</v>
      </c>
      <c r="Y336" s="3">
        <f>求节点(节奏总纲!D$4:D$163,R$5:R$164,$X336)*6</f>
        <v>43061.011112534863</v>
      </c>
      <c r="Z336" s="3">
        <f>求节点(节奏总纲!E$4:E$163,S$5:S$164,$X336)*6</f>
        <v>44220.710125367637</v>
      </c>
      <c r="AA336" s="3">
        <f>求节点(节奏总纲!F$4:F$163,T$5:T$164,$X336)*6</f>
        <v>45756.821254178583</v>
      </c>
      <c r="AB336" s="3">
        <f>求节点(节奏总纲!G$4:G$163,U$5:U$164,$X336)*6</f>
        <v>48007.972688373484</v>
      </c>
      <c r="AC336" s="3">
        <f>求节点(节奏总纲!H$4:H$163,V$5:V$164,$X336)*6</f>
        <v>51902.373971218403</v>
      </c>
      <c r="AG336" s="3">
        <v>332</v>
      </c>
      <c r="AH336" s="3">
        <v>1</v>
      </c>
      <c r="AI336" s="3">
        <f>[4]实力验证!$Z338</f>
        <v>1.7077503521105881</v>
      </c>
      <c r="AJ336" s="3">
        <f>[4]实力验证!$AE338</f>
        <v>3.1077996431611732</v>
      </c>
      <c r="AK336" s="3">
        <f>[4]实力验证!$AJ338</f>
        <v>8.6391582319731732</v>
      </c>
      <c r="AL336" s="3">
        <f>[4]实力验证!$AO338</f>
        <v>17.481468787520939</v>
      </c>
      <c r="AM336" s="3">
        <f t="shared" si="19"/>
        <v>246.14906168919754</v>
      </c>
      <c r="BL336" s="8">
        <v>332</v>
      </c>
      <c r="BM336" s="10">
        <f>'[1]功能-战损相关'!H342</f>
        <v>0</v>
      </c>
      <c r="BN336" s="10">
        <f>'[1]功能-战损相关'!I342</f>
        <v>0</v>
      </c>
      <c r="BO336" s="10">
        <f>'[1]功能-战损相关'!J342</f>
        <v>0</v>
      </c>
      <c r="BP336" s="10">
        <f>'[1]功能-战损相关'!K342</f>
        <v>0</v>
      </c>
      <c r="BQ336" s="10">
        <f>'[1]功能-战损相关'!L342</f>
        <v>0</v>
      </c>
      <c r="BR336" s="10">
        <f>'[1]功能-战损相关'!M342</f>
        <v>0</v>
      </c>
      <c r="BS336" s="10">
        <f>'[1]功能-战损相关'!N342</f>
        <v>0</v>
      </c>
      <c r="BT336" s="10">
        <f>'[1]功能-战损相关'!O342</f>
        <v>0</v>
      </c>
      <c r="BU336" s="10">
        <f>'[1]功能-战损相关'!P342</f>
        <v>0</v>
      </c>
      <c r="BV336" s="10">
        <f>'[1]功能-战损相关'!Q342</f>
        <v>0</v>
      </c>
      <c r="BX336" s="8">
        <v>332</v>
      </c>
      <c r="BY336" s="10">
        <f>求节点($BL$5:$BL$364,BM$5:BM$364,节奏总纲!R335)</f>
        <v>0.17499999999999999</v>
      </c>
      <c r="BZ336" s="10">
        <f>求节点($BL$5:$BL$364,BN$5:BN$364,节奏总纲!S335)</f>
        <v>0.17499999999999999</v>
      </c>
      <c r="CA336" s="10">
        <f>求节点($BL$5:$BL$364,BO$5:BO$364,节奏总纲!T335)</f>
        <v>0.17499999999999999</v>
      </c>
      <c r="CB336" s="10">
        <f>求节点($BL$5:$BL$364,BP$5:BP$364,节奏总纲!U335)</f>
        <v>0.17499999999999999</v>
      </c>
      <c r="CC336" s="10">
        <f>求节点($BL$5:$BL$364,BQ$5:BQ$364,节奏总纲!V335)</f>
        <v>0.17499999999999999</v>
      </c>
      <c r="CD336" s="10">
        <f>求节点($BL$5:$BL$364,BR$5:BR$364,节奏总纲!R335)</f>
        <v>0.125</v>
      </c>
      <c r="CE336" s="10">
        <f>求节点($BL$5:$BL$364,BS$5:BS$364,节奏总纲!S335)</f>
        <v>0.125</v>
      </c>
      <c r="CF336" s="10">
        <f>求节点($BL$5:$BL$364,BT$5:BT$364,节奏总纲!T335)</f>
        <v>0.125</v>
      </c>
      <c r="CG336" s="10">
        <f>求节点($BL$5:$BL$364,BU$5:BU$364,节奏总纲!U335)</f>
        <v>0.125</v>
      </c>
      <c r="CH336" s="10">
        <f>求节点($BL$5:$BL$364,BV$5:BV$364,节奏总纲!V335)</f>
        <v>0.125</v>
      </c>
    </row>
    <row r="337" spans="2:86" x14ac:dyDescent="0.2">
      <c r="B337" s="3">
        <v>333</v>
      </c>
      <c r="C337" s="3">
        <f>[1]服务器生态!W354</f>
        <v>44.5738115153598</v>
      </c>
      <c r="D337" s="3">
        <f>[1]服务器生态!X354</f>
        <v>43.950186313142247</v>
      </c>
      <c r="E337" s="3">
        <f>[1]服务器生态!Y354</f>
        <v>3.5876664852224902</v>
      </c>
      <c r="F337" s="3">
        <f>[1]服务器生态!Z354</f>
        <v>0.63827121981494428</v>
      </c>
      <c r="G337" s="3">
        <f>[1]服务器生态!AA354</f>
        <v>0.18467966732716218</v>
      </c>
      <c r="H337" s="3">
        <f>[1]服务器生态!AC354</f>
        <v>0.47962550249999997</v>
      </c>
      <c r="I337" s="3">
        <f>[1]服务器生态!AD354</f>
        <v>0.47291513735919999</v>
      </c>
      <c r="J337" s="3">
        <f>[1]服务器生态!AE354</f>
        <v>3.8604200140800002E-2</v>
      </c>
      <c r="K337" s="3">
        <f>[1]服务器生态!AF354</f>
        <v>6.8679600000000019E-3</v>
      </c>
      <c r="L337" s="3">
        <f>[1]服务器生态!AG354</f>
        <v>1.9871999999999997E-3</v>
      </c>
      <c r="M337" s="3">
        <f>[3]基础信息!M336</f>
        <v>100</v>
      </c>
      <c r="X337" s="3">
        <v>333</v>
      </c>
      <c r="Y337" s="3">
        <f>求节点(节奏总纲!D$4:D$163,R$5:R$164,$X337)*6</f>
        <v>43078.820598447404</v>
      </c>
      <c r="Z337" s="3">
        <f>求节点(节奏总纲!E$4:E$163,S$5:S$164,$X337)*6</f>
        <v>44238.568538351217</v>
      </c>
      <c r="AA337" s="3">
        <f>求节点(节奏总纲!F$4:F$163,T$5:T$164,$X337)*6</f>
        <v>45775.067277404109</v>
      </c>
      <c r="AB337" s="3">
        <f>求节点(节奏总纲!G$4:G$163,U$5:U$164,$X337)*6</f>
        <v>48025.77873366874</v>
      </c>
      <c r="AC337" s="3">
        <f>求节点(节奏总纲!H$4:H$163,V$5:V$164,$X337)*6</f>
        <v>51920.575747033392</v>
      </c>
      <c r="AG337" s="3">
        <v>333</v>
      </c>
      <c r="AH337" s="3">
        <v>1</v>
      </c>
      <c r="AI337" s="3">
        <f>[4]实力验证!$Z339</f>
        <v>1.7085808600541832</v>
      </c>
      <c r="AJ337" s="3">
        <f>[4]实力验证!$AE339</f>
        <v>3.1137119266588278</v>
      </c>
      <c r="AK337" s="3">
        <f>[4]实力验证!$AJ339</f>
        <v>8.6410331967447203</v>
      </c>
      <c r="AL337" s="3">
        <f>[4]实力验证!$AO339</f>
        <v>17.445585024491621</v>
      </c>
      <c r="AM337" s="3">
        <f t="shared" si="19"/>
        <v>246.28146767945594</v>
      </c>
      <c r="BL337" s="8">
        <v>333</v>
      </c>
      <c r="BM337" s="10">
        <f>'[1]功能-战损相关'!H343</f>
        <v>0</v>
      </c>
      <c r="BN337" s="10">
        <f>'[1]功能-战损相关'!I343</f>
        <v>0</v>
      </c>
      <c r="BO337" s="10">
        <f>'[1]功能-战损相关'!J343</f>
        <v>0</v>
      </c>
      <c r="BP337" s="10">
        <f>'[1]功能-战损相关'!K343</f>
        <v>0</v>
      </c>
      <c r="BQ337" s="10">
        <f>'[1]功能-战损相关'!L343</f>
        <v>0</v>
      </c>
      <c r="BR337" s="10">
        <f>'[1]功能-战损相关'!M343</f>
        <v>0</v>
      </c>
      <c r="BS337" s="10">
        <f>'[1]功能-战损相关'!N343</f>
        <v>0</v>
      </c>
      <c r="BT337" s="10">
        <f>'[1]功能-战损相关'!O343</f>
        <v>0</v>
      </c>
      <c r="BU337" s="10">
        <f>'[1]功能-战损相关'!P343</f>
        <v>0</v>
      </c>
      <c r="BV337" s="10">
        <f>'[1]功能-战损相关'!Q343</f>
        <v>0</v>
      </c>
      <c r="BX337" s="8">
        <v>333</v>
      </c>
      <c r="BY337" s="10">
        <f>求节点($BL$5:$BL$364,BM$5:BM$364,节奏总纲!R336)</f>
        <v>0.17499999999999999</v>
      </c>
      <c r="BZ337" s="10">
        <f>求节点($BL$5:$BL$364,BN$5:BN$364,节奏总纲!S336)</f>
        <v>0.17499999999999999</v>
      </c>
      <c r="CA337" s="10">
        <f>求节点($BL$5:$BL$364,BO$5:BO$364,节奏总纲!T336)</f>
        <v>0.17499999999999999</v>
      </c>
      <c r="CB337" s="10">
        <f>求节点($BL$5:$BL$364,BP$5:BP$364,节奏总纲!U336)</f>
        <v>0.17499999999999999</v>
      </c>
      <c r="CC337" s="10">
        <f>求节点($BL$5:$BL$364,BQ$5:BQ$364,节奏总纲!V336)</f>
        <v>0.17499999999999999</v>
      </c>
      <c r="CD337" s="10">
        <f>求节点($BL$5:$BL$364,BR$5:BR$364,节奏总纲!R336)</f>
        <v>0.125</v>
      </c>
      <c r="CE337" s="10">
        <f>求节点($BL$5:$BL$364,BS$5:BS$364,节奏总纲!S336)</f>
        <v>0.125</v>
      </c>
      <c r="CF337" s="10">
        <f>求节点($BL$5:$BL$364,BT$5:BT$364,节奏总纲!T336)</f>
        <v>0.125</v>
      </c>
      <c r="CG337" s="10">
        <f>求节点($BL$5:$BL$364,BU$5:BU$364,节奏总纲!U336)</f>
        <v>0.125</v>
      </c>
      <c r="CH337" s="10">
        <f>求节点($BL$5:$BL$364,BV$5:BV$364,节奏总纲!V336)</f>
        <v>0.125</v>
      </c>
    </row>
    <row r="338" spans="2:86" x14ac:dyDescent="0.2">
      <c r="B338" s="3">
        <v>334</v>
      </c>
      <c r="C338" s="3">
        <f>[1]服务器生态!W355</f>
        <v>44.309166324004821</v>
      </c>
      <c r="D338" s="3">
        <f>[1]服务器生态!X355</f>
        <v>43.689243731130375</v>
      </c>
      <c r="E338" s="3">
        <f>[1]服务器生态!Y355</f>
        <v>3.5663656663958934</v>
      </c>
      <c r="F338" s="3">
        <f>[1]服务器生态!Z355</f>
        <v>0.63448165362435505</v>
      </c>
      <c r="G338" s="3">
        <f>[1]服务器生态!AA355</f>
        <v>0.18358318075270064</v>
      </c>
      <c r="H338" s="3">
        <f>[1]服务器生态!AC355</f>
        <v>0.47962550249999997</v>
      </c>
      <c r="I338" s="3">
        <f>[1]服务器生态!AD355</f>
        <v>0.47291513735919999</v>
      </c>
      <c r="J338" s="3">
        <f>[1]服务器生态!AE355</f>
        <v>3.8604200140800002E-2</v>
      </c>
      <c r="K338" s="3">
        <f>[1]服务器生态!AF355</f>
        <v>6.8679600000000019E-3</v>
      </c>
      <c r="L338" s="3">
        <f>[1]服务器生态!AG355</f>
        <v>1.9871999999999997E-3</v>
      </c>
      <c r="M338" s="3">
        <f>[3]基础信息!M337</f>
        <v>100</v>
      </c>
      <c r="X338" s="3">
        <v>334</v>
      </c>
      <c r="Y338" s="3">
        <f>求节点(节奏总纲!D$4:D$163,R$5:R$164,$X338)*6</f>
        <v>43096.630084359946</v>
      </c>
      <c r="Z338" s="3">
        <f>求节点(节奏总纲!E$4:E$163,S$5:S$164,$X338)*6</f>
        <v>44256.42695133479</v>
      </c>
      <c r="AA338" s="3">
        <f>求节点(节奏总纲!F$4:F$163,T$5:T$164,$X338)*6</f>
        <v>45792.945804811956</v>
      </c>
      <c r="AB338" s="3">
        <f>求节点(节奏总纲!G$4:G$163,U$5:U$164,$X338)*6</f>
        <v>48043.040416789619</v>
      </c>
      <c r="AC338" s="3">
        <f>求节点(节奏总纲!H$4:H$163,V$5:V$164,$X338)*6</f>
        <v>51938.777522848366</v>
      </c>
      <c r="AG338" s="3">
        <v>334</v>
      </c>
      <c r="AH338" s="3">
        <v>1</v>
      </c>
      <c r="AI338" s="3">
        <f>[4]实力验证!$Z340</f>
        <v>1.7094043945085904</v>
      </c>
      <c r="AJ338" s="3">
        <f>[4]实力验证!$AE340</f>
        <v>3.1207011461328822</v>
      </c>
      <c r="AK338" s="3">
        <f>[4]实力验证!$AJ340</f>
        <v>8.6399467902245739</v>
      </c>
      <c r="AL338" s="3">
        <f>[4]实力验证!$AO340</f>
        <v>17.410002565062634</v>
      </c>
      <c r="AM338" s="3">
        <f t="shared" si="19"/>
        <v>246.42221748828109</v>
      </c>
      <c r="BL338" s="8">
        <v>334</v>
      </c>
      <c r="BM338" s="10">
        <f>'[1]功能-战损相关'!H344</f>
        <v>0</v>
      </c>
      <c r="BN338" s="10">
        <f>'[1]功能-战损相关'!I344</f>
        <v>0</v>
      </c>
      <c r="BO338" s="10">
        <f>'[1]功能-战损相关'!J344</f>
        <v>0</v>
      </c>
      <c r="BP338" s="10">
        <f>'[1]功能-战损相关'!K344</f>
        <v>0</v>
      </c>
      <c r="BQ338" s="10">
        <f>'[1]功能-战损相关'!L344</f>
        <v>0</v>
      </c>
      <c r="BR338" s="10">
        <f>'[1]功能-战损相关'!M344</f>
        <v>0</v>
      </c>
      <c r="BS338" s="10">
        <f>'[1]功能-战损相关'!N344</f>
        <v>0</v>
      </c>
      <c r="BT338" s="10">
        <f>'[1]功能-战损相关'!O344</f>
        <v>0</v>
      </c>
      <c r="BU338" s="10">
        <f>'[1]功能-战损相关'!P344</f>
        <v>0</v>
      </c>
      <c r="BV338" s="10">
        <f>'[1]功能-战损相关'!Q344</f>
        <v>0</v>
      </c>
      <c r="BX338" s="8">
        <v>334</v>
      </c>
      <c r="BY338" s="10">
        <f>求节点($BL$5:$BL$364,BM$5:BM$364,节奏总纲!R337)</f>
        <v>0.17499999999999999</v>
      </c>
      <c r="BZ338" s="10">
        <f>求节点($BL$5:$BL$364,BN$5:BN$364,节奏总纲!S337)</f>
        <v>0.17499999999999999</v>
      </c>
      <c r="CA338" s="10">
        <f>求节点($BL$5:$BL$364,BO$5:BO$364,节奏总纲!T337)</f>
        <v>0.17499999999999999</v>
      </c>
      <c r="CB338" s="10">
        <f>求节点($BL$5:$BL$364,BP$5:BP$364,节奏总纲!U337)</f>
        <v>0.17499999999999999</v>
      </c>
      <c r="CC338" s="10">
        <f>求节点($BL$5:$BL$364,BQ$5:BQ$364,节奏总纲!V337)</f>
        <v>0.17499999999999999</v>
      </c>
      <c r="CD338" s="10">
        <f>求节点($BL$5:$BL$364,BR$5:BR$364,节奏总纲!R337)</f>
        <v>0.125</v>
      </c>
      <c r="CE338" s="10">
        <f>求节点($BL$5:$BL$364,BS$5:BS$364,节奏总纲!S337)</f>
        <v>0.125</v>
      </c>
      <c r="CF338" s="10">
        <f>求节点($BL$5:$BL$364,BT$5:BT$364,节奏总纲!T337)</f>
        <v>0.125</v>
      </c>
      <c r="CG338" s="10">
        <f>求节点($BL$5:$BL$364,BU$5:BU$364,节奏总纲!U337)</f>
        <v>0.125</v>
      </c>
      <c r="CH338" s="10">
        <f>求节点($BL$5:$BL$364,BV$5:BV$364,节奏总纲!V337)</f>
        <v>0.125</v>
      </c>
    </row>
    <row r="339" spans="2:86" x14ac:dyDescent="0.2">
      <c r="B339" s="3">
        <v>335</v>
      </c>
      <c r="C339" s="3">
        <f>[1]服务器生态!W356</f>
        <v>44.044521132649841</v>
      </c>
      <c r="D339" s="3">
        <f>[1]服务器生态!X356</f>
        <v>43.428301149118496</v>
      </c>
      <c r="E339" s="3">
        <f>[1]服务器生态!Y356</f>
        <v>3.5450648475692965</v>
      </c>
      <c r="F339" s="3">
        <f>[1]服务器生态!Z356</f>
        <v>0.63069208743376592</v>
      </c>
      <c r="G339" s="3">
        <f>[1]服务器生态!AA356</f>
        <v>0.18248669417823912</v>
      </c>
      <c r="H339" s="3">
        <f>[1]服务器生态!AC356</f>
        <v>0.47962550249999997</v>
      </c>
      <c r="I339" s="3">
        <f>[1]服务器生态!AD356</f>
        <v>0.47291513735919999</v>
      </c>
      <c r="J339" s="3">
        <f>[1]服务器生态!AE356</f>
        <v>3.8604200140800002E-2</v>
      </c>
      <c r="K339" s="3">
        <f>[1]服务器生态!AF356</f>
        <v>6.8679600000000019E-3</v>
      </c>
      <c r="L339" s="3">
        <f>[1]服务器生态!AG356</f>
        <v>1.9871999999999997E-3</v>
      </c>
      <c r="M339" s="3">
        <f>[3]基础信息!M338</f>
        <v>100</v>
      </c>
      <c r="X339" s="3">
        <v>335</v>
      </c>
      <c r="Y339" s="3">
        <f>求节点(节奏总纲!D$4:D$163,R$5:R$164,$X339)*6</f>
        <v>43114.439570272487</v>
      </c>
      <c r="Z339" s="3">
        <f>求节点(节奏总纲!E$4:E$163,S$5:S$164,$X339)*6</f>
        <v>44273.28337314041</v>
      </c>
      <c r="AA339" s="3">
        <f>求节点(节奏总纲!F$4:F$163,T$5:T$164,$X339)*6</f>
        <v>45810.82433221981</v>
      </c>
      <c r="AB339" s="3">
        <f>求节点(节奏总纲!G$4:G$163,U$5:U$164,$X339)*6</f>
        <v>48060.302099910499</v>
      </c>
      <c r="AC339" s="3">
        <f>求节点(节奏总纲!H$4:H$163,V$5:V$164,$X339)*6</f>
        <v>51956.979298663347</v>
      </c>
      <c r="AG339" s="3">
        <v>335</v>
      </c>
      <c r="AH339" s="3">
        <v>1</v>
      </c>
      <c r="AI339" s="3">
        <f>[4]实力验证!$Z341</f>
        <v>1.710035617586668</v>
      </c>
      <c r="AJ339" s="3">
        <f>[4]实力验证!$AE341</f>
        <v>3.1276319248912756</v>
      </c>
      <c r="AK339" s="3">
        <f>[4]实力验证!$AJ341</f>
        <v>8.6388694677480427</v>
      </c>
      <c r="AL339" s="3">
        <f>[4]实力验证!$AO341</f>
        <v>17.374717630185806</v>
      </c>
      <c r="AM339" s="3">
        <f t="shared" si="19"/>
        <v>246.54863684209482</v>
      </c>
      <c r="BL339" s="8">
        <v>335</v>
      </c>
      <c r="BM339" s="10">
        <f>'[1]功能-战损相关'!H345</f>
        <v>0</v>
      </c>
      <c r="BN339" s="10">
        <f>'[1]功能-战损相关'!I345</f>
        <v>0</v>
      </c>
      <c r="BO339" s="10">
        <f>'[1]功能-战损相关'!J345</f>
        <v>0</v>
      </c>
      <c r="BP339" s="10">
        <f>'[1]功能-战损相关'!K345</f>
        <v>0</v>
      </c>
      <c r="BQ339" s="10">
        <f>'[1]功能-战损相关'!L345</f>
        <v>0</v>
      </c>
      <c r="BR339" s="10">
        <f>'[1]功能-战损相关'!M345</f>
        <v>0</v>
      </c>
      <c r="BS339" s="10">
        <f>'[1]功能-战损相关'!N345</f>
        <v>0</v>
      </c>
      <c r="BT339" s="10">
        <f>'[1]功能-战损相关'!O345</f>
        <v>0</v>
      </c>
      <c r="BU339" s="10">
        <f>'[1]功能-战损相关'!P345</f>
        <v>0</v>
      </c>
      <c r="BV339" s="10">
        <f>'[1]功能-战损相关'!Q345</f>
        <v>0</v>
      </c>
      <c r="BX339" s="8">
        <v>335</v>
      </c>
      <c r="BY339" s="10">
        <f>求节点($BL$5:$BL$364,BM$5:BM$364,节奏总纲!R338)</f>
        <v>0.17499999999999999</v>
      </c>
      <c r="BZ339" s="10">
        <f>求节点($BL$5:$BL$364,BN$5:BN$364,节奏总纲!S338)</f>
        <v>0.17499999999999999</v>
      </c>
      <c r="CA339" s="10">
        <f>求节点($BL$5:$BL$364,BO$5:BO$364,节奏总纲!T338)</f>
        <v>0.17499999999999999</v>
      </c>
      <c r="CB339" s="10">
        <f>求节点($BL$5:$BL$364,BP$5:BP$364,节奏总纲!U338)</f>
        <v>0.17499999999999999</v>
      </c>
      <c r="CC339" s="10">
        <f>求节点($BL$5:$BL$364,BQ$5:BQ$364,节奏总纲!V338)</f>
        <v>0.17499999999999999</v>
      </c>
      <c r="CD339" s="10">
        <f>求节点($BL$5:$BL$364,BR$5:BR$364,节奏总纲!R338)</f>
        <v>0.125</v>
      </c>
      <c r="CE339" s="10">
        <f>求节点($BL$5:$BL$364,BS$5:BS$364,节奏总纲!S338)</f>
        <v>0.125</v>
      </c>
      <c r="CF339" s="10">
        <f>求节点($BL$5:$BL$364,BT$5:BT$364,节奏总纲!T338)</f>
        <v>0.125</v>
      </c>
      <c r="CG339" s="10">
        <f>求节点($BL$5:$BL$364,BU$5:BU$364,节奏总纲!U338)</f>
        <v>0.125</v>
      </c>
      <c r="CH339" s="10">
        <f>求节点($BL$5:$BL$364,BV$5:BV$364,节奏总纲!V338)</f>
        <v>0.125</v>
      </c>
    </row>
    <row r="340" spans="2:86" x14ac:dyDescent="0.2">
      <c r="B340" s="3">
        <v>336</v>
      </c>
      <c r="C340" s="3">
        <f>[1]服务器生态!W357</f>
        <v>43.779875941294868</v>
      </c>
      <c r="D340" s="3">
        <f>[1]服务器生态!X357</f>
        <v>43.167358567106632</v>
      </c>
      <c r="E340" s="3">
        <f>[1]服务器生态!Y357</f>
        <v>3.5237640287427006</v>
      </c>
      <c r="F340" s="3">
        <f>[1]服务器生态!Z357</f>
        <v>0.6269025212431768</v>
      </c>
      <c r="G340" s="3">
        <f>[1]服务器生态!AA357</f>
        <v>0.18139020760377761</v>
      </c>
      <c r="H340" s="3">
        <f>[1]服务器生态!AC357</f>
        <v>0.47962550249999997</v>
      </c>
      <c r="I340" s="3">
        <f>[1]服务器生态!AD357</f>
        <v>0.47291513735919999</v>
      </c>
      <c r="J340" s="3">
        <f>[1]服务器生态!AE357</f>
        <v>3.8604200140800002E-2</v>
      </c>
      <c r="K340" s="3">
        <f>[1]服务器生态!AF357</f>
        <v>6.8679600000000019E-3</v>
      </c>
      <c r="L340" s="3">
        <f>[1]服务器生态!AG357</f>
        <v>1.9871999999999997E-3</v>
      </c>
      <c r="M340" s="3">
        <f>[3]基础信息!M339</f>
        <v>100</v>
      </c>
      <c r="X340" s="3">
        <v>336</v>
      </c>
      <c r="Y340" s="3">
        <f>求节点(节奏总纲!D$4:D$163,R$5:R$164,$X340)*6</f>
        <v>43132.249056185028</v>
      </c>
      <c r="Z340" s="3">
        <f>求节点(节奏总纲!E$4:E$163,S$5:S$164,$X340)*6</f>
        <v>44290.138561374843</v>
      </c>
      <c r="AA340" s="3">
        <f>求节点(节奏总纲!F$4:F$163,T$5:T$164,$X340)*6</f>
        <v>45828.702859627665</v>
      </c>
      <c r="AB340" s="3">
        <f>求节点(节奏总纲!G$4:G$163,U$5:U$164,$X340)*6</f>
        <v>48077.563783031379</v>
      </c>
      <c r="AC340" s="3">
        <f>求节点(节奏总纲!H$4:H$163,V$5:V$164,$X340)*6</f>
        <v>51974.877711707166</v>
      </c>
      <c r="AG340" s="3">
        <v>336</v>
      </c>
      <c r="AH340" s="3">
        <v>1</v>
      </c>
      <c r="AI340" s="3">
        <f>[4]实力验证!$Z342</f>
        <v>1.7106613573046103</v>
      </c>
      <c r="AJ340" s="3">
        <f>[4]实力验证!$AE342</f>
        <v>3.1345049928648758</v>
      </c>
      <c r="AK340" s="3">
        <f>[4]实力验证!$AJ342</f>
        <v>8.6378011158544385</v>
      </c>
      <c r="AL340" s="3">
        <f>[4]实力验证!$AO342</f>
        <v>17.339727804099727</v>
      </c>
      <c r="AM340" s="3">
        <f t="shared" si="19"/>
        <v>246.67398870079478</v>
      </c>
      <c r="BL340" s="8">
        <v>336</v>
      </c>
      <c r="BM340" s="10">
        <f>'[1]功能-战损相关'!H346</f>
        <v>0</v>
      </c>
      <c r="BN340" s="10">
        <f>'[1]功能-战损相关'!I346</f>
        <v>0</v>
      </c>
      <c r="BO340" s="10">
        <f>'[1]功能-战损相关'!J346</f>
        <v>0</v>
      </c>
      <c r="BP340" s="10">
        <f>'[1]功能-战损相关'!K346</f>
        <v>0</v>
      </c>
      <c r="BQ340" s="10">
        <f>'[1]功能-战损相关'!L346</f>
        <v>0</v>
      </c>
      <c r="BR340" s="10">
        <f>'[1]功能-战损相关'!M346</f>
        <v>0</v>
      </c>
      <c r="BS340" s="10">
        <f>'[1]功能-战损相关'!N346</f>
        <v>0</v>
      </c>
      <c r="BT340" s="10">
        <f>'[1]功能-战损相关'!O346</f>
        <v>0</v>
      </c>
      <c r="BU340" s="10">
        <f>'[1]功能-战损相关'!P346</f>
        <v>0</v>
      </c>
      <c r="BV340" s="10">
        <f>'[1]功能-战损相关'!Q346</f>
        <v>0</v>
      </c>
      <c r="BX340" s="8">
        <v>336</v>
      </c>
      <c r="BY340" s="10">
        <f>求节点($BL$5:$BL$364,BM$5:BM$364,节奏总纲!R339)</f>
        <v>0.17499999999999999</v>
      </c>
      <c r="BZ340" s="10">
        <f>求节点($BL$5:$BL$364,BN$5:BN$364,节奏总纲!S339)</f>
        <v>0.17499999999999999</v>
      </c>
      <c r="CA340" s="10">
        <f>求节点($BL$5:$BL$364,BO$5:BO$364,节奏总纲!T339)</f>
        <v>0.17499999999999999</v>
      </c>
      <c r="CB340" s="10">
        <f>求节点($BL$5:$BL$364,BP$5:BP$364,节奏总纲!U339)</f>
        <v>0.17499999999999999</v>
      </c>
      <c r="CC340" s="10">
        <f>求节点($BL$5:$BL$364,BQ$5:BQ$364,节奏总纲!V339)</f>
        <v>0.17499999999999999</v>
      </c>
      <c r="CD340" s="10">
        <f>求节点($BL$5:$BL$364,BR$5:BR$364,节奏总纲!R339)</f>
        <v>0.125</v>
      </c>
      <c r="CE340" s="10">
        <f>求节点($BL$5:$BL$364,BS$5:BS$364,节奏总纲!S339)</f>
        <v>0.125</v>
      </c>
      <c r="CF340" s="10">
        <f>求节点($BL$5:$BL$364,BT$5:BT$364,节奏总纲!T339)</f>
        <v>0.125</v>
      </c>
      <c r="CG340" s="10">
        <f>求节点($BL$5:$BL$364,BU$5:BU$364,节奏总纲!U339)</f>
        <v>0.125</v>
      </c>
      <c r="CH340" s="10">
        <f>求节点($BL$5:$BL$364,BV$5:BV$364,节奏总纲!V339)</f>
        <v>0.125</v>
      </c>
    </row>
    <row r="341" spans="2:86" x14ac:dyDescent="0.2">
      <c r="B341" s="3">
        <v>337</v>
      </c>
      <c r="C341" s="3">
        <f>[1]服务器生态!W358</f>
        <v>43.515230749939889</v>
      </c>
      <c r="D341" s="3">
        <f>[1]服务器生态!X358</f>
        <v>42.90641598509476</v>
      </c>
      <c r="E341" s="3">
        <f>[1]服务器生态!Y358</f>
        <v>3.5024632099161037</v>
      </c>
      <c r="F341" s="3">
        <f>[1]服务器生态!Z358</f>
        <v>0.62311295505258768</v>
      </c>
      <c r="G341" s="3">
        <f>[1]服务器生态!AA358</f>
        <v>0.1802937210293161</v>
      </c>
      <c r="H341" s="3">
        <f>[1]服务器生态!AC358</f>
        <v>0.47962550249999997</v>
      </c>
      <c r="I341" s="3">
        <f>[1]服务器生态!AD358</f>
        <v>0.47291513735919999</v>
      </c>
      <c r="J341" s="3">
        <f>[1]服务器生态!AE358</f>
        <v>3.8604200140800002E-2</v>
      </c>
      <c r="K341" s="3">
        <f>[1]服务器生态!AF358</f>
        <v>6.8679600000000019E-3</v>
      </c>
      <c r="L341" s="3">
        <f>[1]服务器生态!AG358</f>
        <v>1.9871999999999997E-3</v>
      </c>
      <c r="M341" s="3">
        <f>[3]基础信息!M340</f>
        <v>100</v>
      </c>
      <c r="X341" s="3">
        <v>337</v>
      </c>
      <c r="Y341" s="3">
        <f>求节点(节奏总纲!D$4:D$163,R$5:R$164,$X341)*6</f>
        <v>43149.790462956851</v>
      </c>
      <c r="Z341" s="3">
        <f>求节点(节奏总纲!E$4:E$163,S$5:S$164,$X341)*6</f>
        <v>44306.99374960929</v>
      </c>
      <c r="AA341" s="3">
        <f>求节点(节奏总纲!F$4:F$163,T$5:T$164,$X341)*6</f>
        <v>45846.58138703552</v>
      </c>
      <c r="AB341" s="3">
        <f>求节点(节奏总纲!G$4:G$163,U$5:U$164,$X341)*6</f>
        <v>48094.825466152259</v>
      </c>
      <c r="AC341" s="3">
        <f>求节点(节奏总纲!H$4:H$163,V$5:V$164,$X341)*6</f>
        <v>51991.253595721282</v>
      </c>
      <c r="AG341" s="3">
        <v>337</v>
      </c>
      <c r="AH341" s="3">
        <v>1</v>
      </c>
      <c r="AI341" s="3">
        <f>[4]实力验证!$Z343</f>
        <v>1.7114416282394254</v>
      </c>
      <c r="AJ341" s="3">
        <f>[4]实力验证!$AE343</f>
        <v>3.1416142584705589</v>
      </c>
      <c r="AK341" s="3">
        <f>[4]实力验证!$AJ343</f>
        <v>8.6375477205683779</v>
      </c>
      <c r="AL341" s="3">
        <f>[4]实力验证!$AO343</f>
        <v>17.306649760394951</v>
      </c>
      <c r="AM341" s="3">
        <f t="shared" si="19"/>
        <v>246.81910387320576</v>
      </c>
      <c r="BL341" s="8">
        <v>337</v>
      </c>
      <c r="BM341" s="10">
        <f>'[1]功能-战损相关'!H347</f>
        <v>0</v>
      </c>
      <c r="BN341" s="10">
        <f>'[1]功能-战损相关'!I347</f>
        <v>0</v>
      </c>
      <c r="BO341" s="10">
        <f>'[1]功能-战损相关'!J347</f>
        <v>0</v>
      </c>
      <c r="BP341" s="10">
        <f>'[1]功能-战损相关'!K347</f>
        <v>0</v>
      </c>
      <c r="BQ341" s="10">
        <f>'[1]功能-战损相关'!L347</f>
        <v>0</v>
      </c>
      <c r="BR341" s="10">
        <f>'[1]功能-战损相关'!M347</f>
        <v>0</v>
      </c>
      <c r="BS341" s="10">
        <f>'[1]功能-战损相关'!N347</f>
        <v>0</v>
      </c>
      <c r="BT341" s="10">
        <f>'[1]功能-战损相关'!O347</f>
        <v>0</v>
      </c>
      <c r="BU341" s="10">
        <f>'[1]功能-战损相关'!P347</f>
        <v>0</v>
      </c>
      <c r="BV341" s="10">
        <f>'[1]功能-战损相关'!Q347</f>
        <v>0</v>
      </c>
      <c r="BX341" s="8">
        <v>337</v>
      </c>
      <c r="BY341" s="10">
        <f>求节点($BL$5:$BL$364,BM$5:BM$364,节奏总纲!R340)</f>
        <v>0.17499999999999999</v>
      </c>
      <c r="BZ341" s="10">
        <f>求节点($BL$5:$BL$364,BN$5:BN$364,节奏总纲!S340)</f>
        <v>0.17499999999999999</v>
      </c>
      <c r="CA341" s="10">
        <f>求节点($BL$5:$BL$364,BO$5:BO$364,节奏总纲!T340)</f>
        <v>0.17499999999999999</v>
      </c>
      <c r="CB341" s="10">
        <f>求节点($BL$5:$BL$364,BP$5:BP$364,节奏总纲!U340)</f>
        <v>0.17499999999999999</v>
      </c>
      <c r="CC341" s="10">
        <f>求节点($BL$5:$BL$364,BQ$5:BQ$364,节奏总纲!V340)</f>
        <v>0.17499999999999999</v>
      </c>
      <c r="CD341" s="10">
        <f>求节点($BL$5:$BL$364,BR$5:BR$364,节奏总纲!R340)</f>
        <v>0.125</v>
      </c>
      <c r="CE341" s="10">
        <f>求节点($BL$5:$BL$364,BS$5:BS$364,节奏总纲!S340)</f>
        <v>0.125</v>
      </c>
      <c r="CF341" s="10">
        <f>求节点($BL$5:$BL$364,BT$5:BT$364,节奏总纲!T340)</f>
        <v>0.125</v>
      </c>
      <c r="CG341" s="10">
        <f>求节点($BL$5:$BL$364,BU$5:BU$364,节奏总纲!U340)</f>
        <v>0.125</v>
      </c>
      <c r="CH341" s="10">
        <f>求节点($BL$5:$BL$364,BV$5:BV$364,节奏总纲!V340)</f>
        <v>0.125</v>
      </c>
    </row>
    <row r="342" spans="2:86" x14ac:dyDescent="0.2">
      <c r="B342" s="3">
        <v>338</v>
      </c>
      <c r="C342" s="3">
        <f>[1]服务器生态!W359</f>
        <v>43.250585558584909</v>
      </c>
      <c r="D342" s="3">
        <f>[1]服务器生态!X359</f>
        <v>42.645473403082889</v>
      </c>
      <c r="E342" s="3">
        <f>[1]服务器生态!Y359</f>
        <v>3.4811623910895069</v>
      </c>
      <c r="F342" s="3">
        <f>[1]服务器生态!Z359</f>
        <v>0.61932338886199845</v>
      </c>
      <c r="G342" s="3">
        <f>[1]服务器生态!AA359</f>
        <v>0.17919723445485455</v>
      </c>
      <c r="H342" s="3">
        <f>[1]服务器生态!AC359</f>
        <v>0.47962550249999997</v>
      </c>
      <c r="I342" s="3">
        <f>[1]服务器生态!AD359</f>
        <v>0.47291513735919999</v>
      </c>
      <c r="J342" s="3">
        <f>[1]服务器生态!AE359</f>
        <v>3.8604200140800002E-2</v>
      </c>
      <c r="K342" s="3">
        <f>[1]服务器生态!AF359</f>
        <v>6.8679600000000019E-3</v>
      </c>
      <c r="L342" s="3">
        <f>[1]服务器生态!AG359</f>
        <v>1.9871999999999997E-3</v>
      </c>
      <c r="M342" s="3">
        <f>[3]基础信息!M341</f>
        <v>100</v>
      </c>
      <c r="X342" s="3">
        <v>338</v>
      </c>
      <c r="Y342" s="3">
        <f>求节点(节奏总纲!D$4:D$163,R$5:R$164,$X342)*6</f>
        <v>43166.298434869241</v>
      </c>
      <c r="Z342" s="3">
        <f>求节点(节奏总纲!E$4:E$163,S$5:S$164,$X342)*6</f>
        <v>44323.848937843723</v>
      </c>
      <c r="AA342" s="3">
        <f>求节点(节奏总纲!F$4:F$163,T$5:T$164,$X342)*6</f>
        <v>45864.459914443374</v>
      </c>
      <c r="AB342" s="3">
        <f>求节点(节奏总纲!G$4:G$163,U$5:U$164,$X342)*6</f>
        <v>48112.087149273138</v>
      </c>
      <c r="AC342" s="3">
        <f>求节点(节奏总纲!H$4:H$163,V$5:V$164,$X342)*6</f>
        <v>52007.629479735391</v>
      </c>
      <c r="AG342" s="3">
        <v>338</v>
      </c>
      <c r="AH342" s="3">
        <v>1</v>
      </c>
      <c r="AI342" s="3">
        <f>[4]实力验证!$Z344</f>
        <v>1.7128293830434382</v>
      </c>
      <c r="AJ342" s="3">
        <f>[4]实力验证!$AE344</f>
        <v>3.1497948392491697</v>
      </c>
      <c r="AK342" s="3">
        <f>[4]实力验证!$AJ344</f>
        <v>8.6403926106584308</v>
      </c>
      <c r="AL342" s="3">
        <f>[4]实力验证!$AO344</f>
        <v>17.280030984388652</v>
      </c>
      <c r="AM342" s="3">
        <f t="shared" si="19"/>
        <v>247.04298044104186</v>
      </c>
      <c r="BL342" s="8">
        <v>338</v>
      </c>
      <c r="BM342" s="10">
        <f>'[1]功能-战损相关'!H348</f>
        <v>0</v>
      </c>
      <c r="BN342" s="10">
        <f>'[1]功能-战损相关'!I348</f>
        <v>0</v>
      </c>
      <c r="BO342" s="10">
        <f>'[1]功能-战损相关'!J348</f>
        <v>0</v>
      </c>
      <c r="BP342" s="10">
        <f>'[1]功能-战损相关'!K348</f>
        <v>0</v>
      </c>
      <c r="BQ342" s="10">
        <f>'[1]功能-战损相关'!L348</f>
        <v>0</v>
      </c>
      <c r="BR342" s="10">
        <f>'[1]功能-战损相关'!M348</f>
        <v>0</v>
      </c>
      <c r="BS342" s="10">
        <f>'[1]功能-战损相关'!N348</f>
        <v>0</v>
      </c>
      <c r="BT342" s="10">
        <f>'[1]功能-战损相关'!O348</f>
        <v>0</v>
      </c>
      <c r="BU342" s="10">
        <f>'[1]功能-战损相关'!P348</f>
        <v>0</v>
      </c>
      <c r="BV342" s="10">
        <f>'[1]功能-战损相关'!Q348</f>
        <v>0</v>
      </c>
      <c r="BX342" s="8">
        <v>338</v>
      </c>
      <c r="BY342" s="10">
        <f>求节点($BL$5:$BL$364,BM$5:BM$364,节奏总纲!R341)</f>
        <v>0.17499999999999999</v>
      </c>
      <c r="BZ342" s="10">
        <f>求节点($BL$5:$BL$364,BN$5:BN$364,节奏总纲!S341)</f>
        <v>0.17499999999999999</v>
      </c>
      <c r="CA342" s="10">
        <f>求节点($BL$5:$BL$364,BO$5:BO$364,节奏总纲!T341)</f>
        <v>0.17499999999999999</v>
      </c>
      <c r="CB342" s="10">
        <f>求节点($BL$5:$BL$364,BP$5:BP$364,节奏总纲!U341)</f>
        <v>0.17499999999999999</v>
      </c>
      <c r="CC342" s="10">
        <f>求节点($BL$5:$BL$364,BQ$5:BQ$364,节奏总纲!V341)</f>
        <v>0.17499999999999999</v>
      </c>
      <c r="CD342" s="10">
        <f>求节点($BL$5:$BL$364,BR$5:BR$364,节奏总纲!R341)</f>
        <v>0.125</v>
      </c>
      <c r="CE342" s="10">
        <f>求节点($BL$5:$BL$364,BS$5:BS$364,节奏总纲!S341)</f>
        <v>0.125</v>
      </c>
      <c r="CF342" s="10">
        <f>求节点($BL$5:$BL$364,BT$5:BT$364,节奏总纲!T341)</f>
        <v>0.125</v>
      </c>
      <c r="CG342" s="10">
        <f>求节点($BL$5:$BL$364,BU$5:BU$364,节奏总纲!U341)</f>
        <v>0.125</v>
      </c>
      <c r="CH342" s="10">
        <f>求节点($BL$5:$BL$364,BV$5:BV$364,节奏总纲!V341)</f>
        <v>0.125</v>
      </c>
    </row>
    <row r="343" spans="2:86" x14ac:dyDescent="0.2">
      <c r="B343" s="3">
        <v>339</v>
      </c>
      <c r="C343" s="3">
        <f>[1]服务器生态!W360</f>
        <v>42.985940367229929</v>
      </c>
      <c r="D343" s="3">
        <f>[1]服务器生态!X360</f>
        <v>42.384530821071017</v>
      </c>
      <c r="E343" s="3">
        <f>[1]服务器生态!Y360</f>
        <v>3.45986157226291</v>
      </c>
      <c r="F343" s="3">
        <f>[1]服务器生态!Z360</f>
        <v>0.61553382267140933</v>
      </c>
      <c r="G343" s="3">
        <f>[1]服务器生态!AA360</f>
        <v>0.17810074788039301</v>
      </c>
      <c r="H343" s="3">
        <f>[1]服务器生态!AC360</f>
        <v>0.47962550249999997</v>
      </c>
      <c r="I343" s="3">
        <f>[1]服务器生态!AD360</f>
        <v>0.47291513735919999</v>
      </c>
      <c r="J343" s="3">
        <f>[1]服务器生态!AE360</f>
        <v>3.8604200140800002E-2</v>
      </c>
      <c r="K343" s="3">
        <f>[1]服务器生态!AF360</f>
        <v>6.8679600000000019E-3</v>
      </c>
      <c r="L343" s="3">
        <f>[1]服务器生态!AG360</f>
        <v>1.9871999999999997E-3</v>
      </c>
      <c r="M343" s="3">
        <f>[3]基础信息!M342</f>
        <v>100</v>
      </c>
      <c r="X343" s="3">
        <v>339</v>
      </c>
      <c r="Y343" s="3">
        <f>求节点(节奏总纲!D$4:D$163,R$5:R$164,$X343)*6</f>
        <v>43182.806406781645</v>
      </c>
      <c r="Z343" s="3">
        <f>求节点(节奏总纲!E$4:E$163,S$5:S$164,$X343)*6</f>
        <v>44340.704126078163</v>
      </c>
      <c r="AA343" s="3">
        <f>求节点(节奏总纲!F$4:F$163,T$5:T$164,$X343)*6</f>
        <v>45882.338441851221</v>
      </c>
      <c r="AB343" s="3">
        <f>求节点(节奏总纲!G$4:G$163,U$5:U$164,$X343)*6</f>
        <v>48129.348832394018</v>
      </c>
      <c r="AC343" s="3">
        <f>求节点(节奏总纲!H$4:H$163,V$5:V$164,$X343)*6</f>
        <v>52024.0053637495</v>
      </c>
      <c r="AG343" s="3">
        <v>339</v>
      </c>
      <c r="AH343" s="3">
        <v>1</v>
      </c>
      <c r="AI343" s="3">
        <f>[4]实力验证!$Z345</f>
        <v>1.7142069620463802</v>
      </c>
      <c r="AJ343" s="3">
        <f>[4]实力验证!$AE345</f>
        <v>3.1579154353947594</v>
      </c>
      <c r="AK343" s="3">
        <f>[4]实力验证!$AJ345</f>
        <v>8.6432166404095128</v>
      </c>
      <c r="AL343" s="3">
        <f>[4]实力验证!$AO345</f>
        <v>17.253607392263962</v>
      </c>
      <c r="AM343" s="3">
        <f t="shared" si="19"/>
        <v>247.26521541959147</v>
      </c>
      <c r="BL343" s="8">
        <v>339</v>
      </c>
      <c r="BM343" s="10">
        <f>'[1]功能-战损相关'!H349</f>
        <v>0</v>
      </c>
      <c r="BN343" s="10">
        <f>'[1]功能-战损相关'!I349</f>
        <v>0</v>
      </c>
      <c r="BO343" s="10">
        <f>'[1]功能-战损相关'!J349</f>
        <v>0</v>
      </c>
      <c r="BP343" s="10">
        <f>'[1]功能-战损相关'!K349</f>
        <v>0</v>
      </c>
      <c r="BQ343" s="10">
        <f>'[1]功能-战损相关'!L349</f>
        <v>0</v>
      </c>
      <c r="BR343" s="10">
        <f>'[1]功能-战损相关'!M349</f>
        <v>0</v>
      </c>
      <c r="BS343" s="10">
        <f>'[1]功能-战损相关'!N349</f>
        <v>0</v>
      </c>
      <c r="BT343" s="10">
        <f>'[1]功能-战损相关'!O349</f>
        <v>0</v>
      </c>
      <c r="BU343" s="10">
        <f>'[1]功能-战损相关'!P349</f>
        <v>0</v>
      </c>
      <c r="BV343" s="10">
        <f>'[1]功能-战损相关'!Q349</f>
        <v>0</v>
      </c>
      <c r="BX343" s="8">
        <v>339</v>
      </c>
      <c r="BY343" s="10">
        <f>求节点($BL$5:$BL$364,BM$5:BM$364,节奏总纲!R342)</f>
        <v>0.17499999999999999</v>
      </c>
      <c r="BZ343" s="10">
        <f>求节点($BL$5:$BL$364,BN$5:BN$364,节奏总纲!S342)</f>
        <v>0.17499999999999999</v>
      </c>
      <c r="CA343" s="10">
        <f>求节点($BL$5:$BL$364,BO$5:BO$364,节奏总纲!T342)</f>
        <v>0.17499999999999999</v>
      </c>
      <c r="CB343" s="10">
        <f>求节点($BL$5:$BL$364,BP$5:BP$364,节奏总纲!U342)</f>
        <v>0.17499999999999999</v>
      </c>
      <c r="CC343" s="10">
        <f>求节点($BL$5:$BL$364,BQ$5:BQ$364,节奏总纲!V342)</f>
        <v>0.17499999999999999</v>
      </c>
      <c r="CD343" s="10">
        <f>求节点($BL$5:$BL$364,BR$5:BR$364,节奏总纲!R342)</f>
        <v>0.125</v>
      </c>
      <c r="CE343" s="10">
        <f>求节点($BL$5:$BL$364,BS$5:BS$364,节奏总纲!S342)</f>
        <v>0.125</v>
      </c>
      <c r="CF343" s="10">
        <f>求节点($BL$5:$BL$364,BT$5:BT$364,节奏总纲!T342)</f>
        <v>0.125</v>
      </c>
      <c r="CG343" s="10">
        <f>求节点($BL$5:$BL$364,BU$5:BU$364,节奏总纲!U342)</f>
        <v>0.125</v>
      </c>
      <c r="CH343" s="10">
        <f>求节点($BL$5:$BL$364,BV$5:BV$364,节奏总纲!V342)</f>
        <v>0.125</v>
      </c>
    </row>
    <row r="344" spans="2:86" x14ac:dyDescent="0.2">
      <c r="B344" s="3">
        <v>340</v>
      </c>
      <c r="C344" s="3">
        <f>[1]服务器生态!W361</f>
        <v>42.721295175874957</v>
      </c>
      <c r="D344" s="3">
        <f>[1]服务器生态!X361</f>
        <v>42.123588239059153</v>
      </c>
      <c r="E344" s="3">
        <f>[1]服务器生态!Y361</f>
        <v>3.4385607534363141</v>
      </c>
      <c r="F344" s="3">
        <f>[1]服务器生态!Z361</f>
        <v>0.6117442564808202</v>
      </c>
      <c r="G344" s="3">
        <f>[1]服务器生态!AA361</f>
        <v>0.17700426130593153</v>
      </c>
      <c r="H344" s="3">
        <f>[1]服务器生态!AC361</f>
        <v>0.47962550249999997</v>
      </c>
      <c r="I344" s="3">
        <f>[1]服务器生态!AD361</f>
        <v>0.47291513735919999</v>
      </c>
      <c r="J344" s="3">
        <f>[1]服务器生态!AE361</f>
        <v>3.8604200140800002E-2</v>
      </c>
      <c r="K344" s="3">
        <f>[1]服务器生态!AF361</f>
        <v>6.8679600000000019E-3</v>
      </c>
      <c r="L344" s="3">
        <f>[1]服务器生态!AG361</f>
        <v>1.9871999999999997E-3</v>
      </c>
      <c r="M344" s="3">
        <f>[3]基础信息!M343</f>
        <v>100</v>
      </c>
      <c r="X344" s="3">
        <v>340</v>
      </c>
      <c r="Y344" s="3">
        <f>求节点(节奏总纲!D$4:D$163,R$5:R$164,$X344)*6</f>
        <v>43199.314378694035</v>
      </c>
      <c r="Z344" s="3">
        <f>求节点(节奏总纲!E$4:E$163,S$5:S$164,$X344)*6</f>
        <v>44357.559314312595</v>
      </c>
      <c r="AA344" s="3">
        <f>求节点(节奏总纲!F$4:F$163,T$5:T$164,$X344)*6</f>
        <v>45900.216969259076</v>
      </c>
      <c r="AB344" s="3">
        <f>求节点(节奏总纲!G$4:G$163,U$5:U$164,$X344)*6</f>
        <v>48146.610515514898</v>
      </c>
      <c r="AC344" s="3">
        <f>求节点(节奏总纲!H$4:H$163,V$5:V$164,$X344)*6</f>
        <v>52040.381247763624</v>
      </c>
      <c r="AG344" s="3">
        <v>340</v>
      </c>
      <c r="AH344" s="3">
        <v>1</v>
      </c>
      <c r="AI344" s="3">
        <f>[4]实力验证!$Z346</f>
        <v>1.7155744767614838</v>
      </c>
      <c r="AJ344" s="3">
        <f>[4]实力验证!$AE346</f>
        <v>3.1659767042590432</v>
      </c>
      <c r="AK344" s="3">
        <f>[4]实力验证!$AJ346</f>
        <v>8.6460200384231598</v>
      </c>
      <c r="AL344" s="3">
        <f>[4]实力验证!$AO346</f>
        <v>17.227376845065407</v>
      </c>
      <c r="AM344" s="3">
        <f t="shared" si="19"/>
        <v>247.48582679848749</v>
      </c>
      <c r="BL344" s="8">
        <v>340</v>
      </c>
      <c r="BM344" s="10">
        <f>'[1]功能-战损相关'!H350</f>
        <v>0</v>
      </c>
      <c r="BN344" s="10">
        <f>'[1]功能-战损相关'!I350</f>
        <v>0</v>
      </c>
      <c r="BO344" s="10">
        <f>'[1]功能-战损相关'!J350</f>
        <v>0</v>
      </c>
      <c r="BP344" s="10">
        <f>'[1]功能-战损相关'!K350</f>
        <v>0</v>
      </c>
      <c r="BQ344" s="10">
        <f>'[1]功能-战损相关'!L350</f>
        <v>0</v>
      </c>
      <c r="BR344" s="10">
        <f>'[1]功能-战损相关'!M350</f>
        <v>0</v>
      </c>
      <c r="BS344" s="10">
        <f>'[1]功能-战损相关'!N350</f>
        <v>0</v>
      </c>
      <c r="BT344" s="10">
        <f>'[1]功能-战损相关'!O350</f>
        <v>0</v>
      </c>
      <c r="BU344" s="10">
        <f>'[1]功能-战损相关'!P350</f>
        <v>0</v>
      </c>
      <c r="BV344" s="10">
        <f>'[1]功能-战损相关'!Q350</f>
        <v>0</v>
      </c>
      <c r="BX344" s="8">
        <v>340</v>
      </c>
      <c r="BY344" s="10">
        <f>求节点($BL$5:$BL$364,BM$5:BM$364,节奏总纲!R343)</f>
        <v>0.17499999999999999</v>
      </c>
      <c r="BZ344" s="10">
        <f>求节点($BL$5:$BL$364,BN$5:BN$364,节奏总纲!S343)</f>
        <v>0.17499999999999999</v>
      </c>
      <c r="CA344" s="10">
        <f>求节点($BL$5:$BL$364,BO$5:BO$364,节奏总纲!T343)</f>
        <v>0.17499999999999999</v>
      </c>
      <c r="CB344" s="10">
        <f>求节点($BL$5:$BL$364,BP$5:BP$364,节奏总纲!U343)</f>
        <v>0.17499999999999999</v>
      </c>
      <c r="CC344" s="10">
        <f>求节点($BL$5:$BL$364,BQ$5:BQ$364,节奏总纲!V343)</f>
        <v>0.17499999999999999</v>
      </c>
      <c r="CD344" s="10">
        <f>求节点($BL$5:$BL$364,BR$5:BR$364,节奏总纲!R343)</f>
        <v>0.125</v>
      </c>
      <c r="CE344" s="10">
        <f>求节点($BL$5:$BL$364,BS$5:BS$364,节奏总纲!S343)</f>
        <v>0.125</v>
      </c>
      <c r="CF344" s="10">
        <f>求节点($BL$5:$BL$364,BT$5:BT$364,节奏总纲!T343)</f>
        <v>0.125</v>
      </c>
      <c r="CG344" s="10">
        <f>求节点($BL$5:$BL$364,BU$5:BU$364,节奏总纲!U343)</f>
        <v>0.125</v>
      </c>
      <c r="CH344" s="10">
        <f>求节点($BL$5:$BL$364,BV$5:BV$364,节奏总纲!V343)</f>
        <v>0.125</v>
      </c>
    </row>
    <row r="345" spans="2:86" x14ac:dyDescent="0.2">
      <c r="B345" s="3">
        <v>341</v>
      </c>
      <c r="C345" s="3">
        <f>[1]服务器生态!W362</f>
        <v>42.456649984519977</v>
      </c>
      <c r="D345" s="3">
        <f>[1]服务器生态!X362</f>
        <v>41.862645657047281</v>
      </c>
      <c r="E345" s="3">
        <f>[1]服务器生态!Y362</f>
        <v>3.4172599346097172</v>
      </c>
      <c r="F345" s="3">
        <f>[1]服务器生态!Z362</f>
        <v>0.60795469029023108</v>
      </c>
      <c r="G345" s="3">
        <f>[1]服务器生态!AA362</f>
        <v>0.17590777473146998</v>
      </c>
      <c r="H345" s="3">
        <f>[1]服务器生态!AC362</f>
        <v>0.47962550249999997</v>
      </c>
      <c r="I345" s="3">
        <f>[1]服务器生态!AD362</f>
        <v>0.47291513735919999</v>
      </c>
      <c r="J345" s="3">
        <f>[1]服务器生态!AE362</f>
        <v>3.8604200140800002E-2</v>
      </c>
      <c r="K345" s="3">
        <f>[1]服务器生态!AF362</f>
        <v>6.8679600000000019E-3</v>
      </c>
      <c r="L345" s="3">
        <f>[1]服务器生态!AG362</f>
        <v>1.9871999999999997E-3</v>
      </c>
      <c r="M345" s="3">
        <f>[3]基础信息!M344</f>
        <v>100</v>
      </c>
      <c r="X345" s="3">
        <v>341</v>
      </c>
      <c r="Y345" s="3">
        <f>求节点(节奏总纲!D$4:D$163,R$5:R$164,$X345)*6</f>
        <v>43215.822350606424</v>
      </c>
      <c r="Z345" s="3">
        <f>求节点(节奏总纲!E$4:E$163,S$5:S$164,$X345)*6</f>
        <v>44374.414502547035</v>
      </c>
      <c r="AA345" s="3">
        <f>求节点(节奏总纲!F$4:F$163,T$5:T$164,$X345)*6</f>
        <v>45918.095496666923</v>
      </c>
      <c r="AB345" s="3">
        <f>求节点(节奏总纲!G$4:G$163,U$5:U$164,$X345)*6</f>
        <v>48163.872198635785</v>
      </c>
      <c r="AC345" s="3">
        <f>求节点(节奏总纲!H$4:H$163,V$5:V$164,$X345)*6</f>
        <v>52056.75713177774</v>
      </c>
      <c r="AG345" s="3">
        <v>341</v>
      </c>
      <c r="AH345" s="3">
        <v>1</v>
      </c>
      <c r="AI345" s="3">
        <f>[4]实力验证!$Z347</f>
        <v>1.7169320370785288</v>
      </c>
      <c r="AJ345" s="3">
        <f>[4]实力验证!$AE347</f>
        <v>3.1739792936237592</v>
      </c>
      <c r="AK345" s="3">
        <f>[4]实力验证!$AJ347</f>
        <v>8.6488030299728518</v>
      </c>
      <c r="AL345" s="3">
        <f>[4]实力验证!$AO347</f>
        <v>17.201337234977235</v>
      </c>
      <c r="AM345" s="3">
        <f t="shared" si="19"/>
        <v>247.7048323054631</v>
      </c>
      <c r="BL345" s="8">
        <v>341</v>
      </c>
      <c r="BM345" s="10">
        <f>'[1]功能-战损相关'!H351</f>
        <v>0</v>
      </c>
      <c r="BN345" s="10">
        <f>'[1]功能-战损相关'!I351</f>
        <v>0</v>
      </c>
      <c r="BO345" s="10">
        <f>'[1]功能-战损相关'!J351</f>
        <v>0</v>
      </c>
      <c r="BP345" s="10">
        <f>'[1]功能-战损相关'!K351</f>
        <v>0</v>
      </c>
      <c r="BQ345" s="10">
        <f>'[1]功能-战损相关'!L351</f>
        <v>0</v>
      </c>
      <c r="BR345" s="10">
        <f>'[1]功能-战损相关'!M351</f>
        <v>0</v>
      </c>
      <c r="BS345" s="10">
        <f>'[1]功能-战损相关'!N351</f>
        <v>0</v>
      </c>
      <c r="BT345" s="10">
        <f>'[1]功能-战损相关'!O351</f>
        <v>0</v>
      </c>
      <c r="BU345" s="10">
        <f>'[1]功能-战损相关'!P351</f>
        <v>0</v>
      </c>
      <c r="BV345" s="10">
        <f>'[1]功能-战损相关'!Q351</f>
        <v>0</v>
      </c>
      <c r="BX345" s="8">
        <v>341</v>
      </c>
      <c r="BY345" s="10">
        <f>求节点($BL$5:$BL$364,BM$5:BM$364,节奏总纲!R344)</f>
        <v>0.17499999999999999</v>
      </c>
      <c r="BZ345" s="10">
        <f>求节点($BL$5:$BL$364,BN$5:BN$364,节奏总纲!S344)</f>
        <v>0.17499999999999999</v>
      </c>
      <c r="CA345" s="10">
        <f>求节点($BL$5:$BL$364,BO$5:BO$364,节奏总纲!T344)</f>
        <v>0.17499999999999999</v>
      </c>
      <c r="CB345" s="10">
        <f>求节点($BL$5:$BL$364,BP$5:BP$364,节奏总纲!U344)</f>
        <v>0.17499999999999999</v>
      </c>
      <c r="CC345" s="10">
        <f>求节点($BL$5:$BL$364,BQ$5:BQ$364,节奏总纲!V344)</f>
        <v>0.17499999999999999</v>
      </c>
      <c r="CD345" s="10">
        <f>求节点($BL$5:$BL$364,BR$5:BR$364,节奏总纲!R344)</f>
        <v>0.125</v>
      </c>
      <c r="CE345" s="10">
        <f>求节点($BL$5:$BL$364,BS$5:BS$364,节奏总纲!S344)</f>
        <v>0.125</v>
      </c>
      <c r="CF345" s="10">
        <f>求节点($BL$5:$BL$364,BT$5:BT$364,节奏总纲!T344)</f>
        <v>0.125</v>
      </c>
      <c r="CG345" s="10">
        <f>求节点($BL$5:$BL$364,BU$5:BU$364,节奏总纲!U344)</f>
        <v>0.125</v>
      </c>
      <c r="CH345" s="10">
        <f>求节点($BL$5:$BL$364,BV$5:BV$364,节奏总纲!V344)</f>
        <v>0.125</v>
      </c>
    </row>
    <row r="346" spans="2:86" x14ac:dyDescent="0.2">
      <c r="B346" s="3">
        <v>342</v>
      </c>
      <c r="C346" s="3">
        <f>[1]服务器生态!W363</f>
        <v>42.192004793165005</v>
      </c>
      <c r="D346" s="3">
        <f>[1]服务器生态!X363</f>
        <v>41.60170307503541</v>
      </c>
      <c r="E346" s="3">
        <f>[1]服务器生态!Y363</f>
        <v>3.3959591157831204</v>
      </c>
      <c r="F346" s="3">
        <f>[1]服务器生态!Z363</f>
        <v>0.60416512409964185</v>
      </c>
      <c r="G346" s="3">
        <f>[1]服务器生态!AA363</f>
        <v>0.17481128815700847</v>
      </c>
      <c r="H346" s="3">
        <f>[1]服务器生态!AC363</f>
        <v>0.47962550249999997</v>
      </c>
      <c r="I346" s="3">
        <f>[1]服务器生态!AD363</f>
        <v>0.47291513735919999</v>
      </c>
      <c r="J346" s="3">
        <f>[1]服务器生态!AE363</f>
        <v>3.8604200140800002E-2</v>
      </c>
      <c r="K346" s="3">
        <f>[1]服务器生态!AF363</f>
        <v>6.8679600000000019E-3</v>
      </c>
      <c r="L346" s="3">
        <f>[1]服务器生态!AG363</f>
        <v>1.9871999999999997E-3</v>
      </c>
      <c r="M346" s="3">
        <f>[3]基础信息!M345</f>
        <v>100</v>
      </c>
      <c r="X346" s="3">
        <v>342</v>
      </c>
      <c r="Y346" s="3">
        <f>求节点(节奏总纲!D$4:D$163,R$5:R$164,$X346)*6</f>
        <v>43232.330322518821</v>
      </c>
      <c r="Z346" s="3">
        <f>求节点(节奏总纲!E$4:E$163,S$5:S$164,$X346)*6</f>
        <v>44391.269690781475</v>
      </c>
      <c r="AA346" s="3">
        <f>求节点(节奏总纲!F$4:F$163,T$5:T$164,$X346)*6</f>
        <v>45935.974024074778</v>
      </c>
      <c r="AB346" s="3">
        <f>求节点(节奏总纲!G$4:G$163,U$5:U$164,$X346)*6</f>
        <v>48181.133881756658</v>
      </c>
      <c r="AC346" s="3">
        <f>求节点(节奏总纲!H$4:H$163,V$5:V$164,$X346)*6</f>
        <v>52073.133015791856</v>
      </c>
      <c r="AG346" s="3">
        <v>342</v>
      </c>
      <c r="AH346" s="3">
        <v>1</v>
      </c>
      <c r="AI346" s="3">
        <f>[4]实力验证!$Z348</f>
        <v>1.7182797512932797</v>
      </c>
      <c r="AJ346" s="3">
        <f>[4]实力验证!$AE348</f>
        <v>3.1819238418741964</v>
      </c>
      <c r="AK346" s="3">
        <f>[4]实力验证!$AJ348</f>
        <v>8.6515658370643376</v>
      </c>
      <c r="AL346" s="3">
        <f>[4]实力验证!$AO348</f>
        <v>17.175486484758792</v>
      </c>
      <c r="AM346" s="3">
        <f t="shared" si="19"/>
        <v>247.92224941110015</v>
      </c>
      <c r="BL346" s="8">
        <v>342</v>
      </c>
      <c r="BM346" s="10">
        <f>'[1]功能-战损相关'!H352</f>
        <v>0</v>
      </c>
      <c r="BN346" s="10">
        <f>'[1]功能-战损相关'!I352</f>
        <v>0</v>
      </c>
      <c r="BO346" s="10">
        <f>'[1]功能-战损相关'!J352</f>
        <v>0</v>
      </c>
      <c r="BP346" s="10">
        <f>'[1]功能-战损相关'!K352</f>
        <v>0</v>
      </c>
      <c r="BQ346" s="10">
        <f>'[1]功能-战损相关'!L352</f>
        <v>0</v>
      </c>
      <c r="BR346" s="10">
        <f>'[1]功能-战损相关'!M352</f>
        <v>0</v>
      </c>
      <c r="BS346" s="10">
        <f>'[1]功能-战损相关'!N352</f>
        <v>0</v>
      </c>
      <c r="BT346" s="10">
        <f>'[1]功能-战损相关'!O352</f>
        <v>0</v>
      </c>
      <c r="BU346" s="10">
        <f>'[1]功能-战损相关'!P352</f>
        <v>0</v>
      </c>
      <c r="BV346" s="10">
        <f>'[1]功能-战损相关'!Q352</f>
        <v>0</v>
      </c>
      <c r="BX346" s="8">
        <v>342</v>
      </c>
      <c r="BY346" s="10">
        <f>求节点($BL$5:$BL$364,BM$5:BM$364,节奏总纲!R345)</f>
        <v>0.17499999999999999</v>
      </c>
      <c r="BZ346" s="10">
        <f>求节点($BL$5:$BL$364,BN$5:BN$364,节奏总纲!S345)</f>
        <v>0.17499999999999999</v>
      </c>
      <c r="CA346" s="10">
        <f>求节点($BL$5:$BL$364,BO$5:BO$364,节奏总纲!T345)</f>
        <v>0.17499999999999999</v>
      </c>
      <c r="CB346" s="10">
        <f>求节点($BL$5:$BL$364,BP$5:BP$364,节奏总纲!U345)</f>
        <v>0.17499999999999999</v>
      </c>
      <c r="CC346" s="10">
        <f>求节点($BL$5:$BL$364,BQ$5:BQ$364,节奏总纲!V345)</f>
        <v>0.17499999999999999</v>
      </c>
      <c r="CD346" s="10">
        <f>求节点($BL$5:$BL$364,BR$5:BR$364,节奏总纲!R345)</f>
        <v>0.125</v>
      </c>
      <c r="CE346" s="10">
        <f>求节点($BL$5:$BL$364,BS$5:BS$364,节奏总纲!S345)</f>
        <v>0.125</v>
      </c>
      <c r="CF346" s="10">
        <f>求节点($BL$5:$BL$364,BT$5:BT$364,节奏总纲!T345)</f>
        <v>0.125</v>
      </c>
      <c r="CG346" s="10">
        <f>求节点($BL$5:$BL$364,BU$5:BU$364,节奏总纲!U345)</f>
        <v>0.125</v>
      </c>
      <c r="CH346" s="10">
        <f>求节点($BL$5:$BL$364,BV$5:BV$364,节奏总纲!V345)</f>
        <v>0.125</v>
      </c>
    </row>
    <row r="347" spans="2:86" x14ac:dyDescent="0.2">
      <c r="B347" s="3">
        <v>343</v>
      </c>
      <c r="C347" s="3">
        <f>[1]服务器生态!W364</f>
        <v>41.927359601810025</v>
      </c>
      <c r="D347" s="3">
        <f>[1]服务器生态!X364</f>
        <v>41.340760493023531</v>
      </c>
      <c r="E347" s="3">
        <f>[1]服务器生态!Y364</f>
        <v>3.3746582969565235</v>
      </c>
      <c r="F347" s="3">
        <f>[1]服务器生态!Z364</f>
        <v>0.60037555790905273</v>
      </c>
      <c r="G347" s="3">
        <f>[1]服务器生态!AA364</f>
        <v>0.17371480158254693</v>
      </c>
      <c r="H347" s="3">
        <f>[1]服务器生态!AC364</f>
        <v>0.47962550249999997</v>
      </c>
      <c r="I347" s="3">
        <f>[1]服务器生态!AD364</f>
        <v>0.47291513735919999</v>
      </c>
      <c r="J347" s="3">
        <f>[1]服务器生态!AE364</f>
        <v>3.8604200140800002E-2</v>
      </c>
      <c r="K347" s="3">
        <f>[1]服务器生态!AF364</f>
        <v>6.8679600000000019E-3</v>
      </c>
      <c r="L347" s="3">
        <f>[1]服务器生态!AG364</f>
        <v>1.9871999999999997E-3</v>
      </c>
      <c r="M347" s="3">
        <f>[3]基础信息!M346</f>
        <v>100</v>
      </c>
      <c r="X347" s="3">
        <v>343</v>
      </c>
      <c r="Y347" s="3">
        <f>求节点(节奏总纲!D$4:D$163,R$5:R$164,$X347)*6</f>
        <v>43248.838294431211</v>
      </c>
      <c r="Z347" s="3">
        <f>求节点(节奏总纲!E$4:E$163,S$5:S$164,$X347)*6</f>
        <v>44408.124879015915</v>
      </c>
      <c r="AA347" s="3">
        <f>求节点(节奏总纲!F$4:F$163,T$5:T$164,$X347)*6</f>
        <v>45953.852551482632</v>
      </c>
      <c r="AB347" s="3">
        <f>求节点(节奏总纲!G$4:G$163,U$5:U$164,$X347)*6</f>
        <v>48198.395564877537</v>
      </c>
      <c r="AC347" s="3">
        <f>求节点(节奏总纲!H$4:H$163,V$5:V$164,$X347)*6</f>
        <v>52089.50889980598</v>
      </c>
      <c r="AG347" s="3">
        <v>343</v>
      </c>
      <c r="AH347" s="3">
        <v>1</v>
      </c>
      <c r="AI347" s="3">
        <f>[4]实力验证!$Z349</f>
        <v>1.7196177261362839</v>
      </c>
      <c r="AJ347" s="3">
        <f>[4]实力验证!$AE349</f>
        <v>3.1898109781689494</v>
      </c>
      <c r="AK347" s="3">
        <f>[4]实力验证!$AJ349</f>
        <v>8.6543086784946794</v>
      </c>
      <c r="AL347" s="3">
        <f>[4]实力验证!$AO349</f>
        <v>17.149822547192141</v>
      </c>
      <c r="AM347" s="3">
        <f t="shared" si="19"/>
        <v>248.13809533347546</v>
      </c>
      <c r="BL347" s="8">
        <v>343</v>
      </c>
      <c r="BM347" s="10">
        <f>'[1]功能-战损相关'!H353</f>
        <v>0</v>
      </c>
      <c r="BN347" s="10">
        <f>'[1]功能-战损相关'!I353</f>
        <v>0</v>
      </c>
      <c r="BO347" s="10">
        <f>'[1]功能-战损相关'!J353</f>
        <v>0</v>
      </c>
      <c r="BP347" s="10">
        <f>'[1]功能-战损相关'!K353</f>
        <v>0</v>
      </c>
      <c r="BQ347" s="10">
        <f>'[1]功能-战损相关'!L353</f>
        <v>0</v>
      </c>
      <c r="BR347" s="10">
        <f>'[1]功能-战损相关'!M353</f>
        <v>0</v>
      </c>
      <c r="BS347" s="10">
        <f>'[1]功能-战损相关'!N353</f>
        <v>0</v>
      </c>
      <c r="BT347" s="10">
        <f>'[1]功能-战损相关'!O353</f>
        <v>0</v>
      </c>
      <c r="BU347" s="10">
        <f>'[1]功能-战损相关'!P353</f>
        <v>0</v>
      </c>
      <c r="BV347" s="10">
        <f>'[1]功能-战损相关'!Q353</f>
        <v>0</v>
      </c>
      <c r="BX347" s="8">
        <v>343</v>
      </c>
      <c r="BY347" s="10">
        <f>求节点($BL$5:$BL$364,BM$5:BM$364,节奏总纲!R346)</f>
        <v>0.17499999999999999</v>
      </c>
      <c r="BZ347" s="10">
        <f>求节点($BL$5:$BL$364,BN$5:BN$364,节奏总纲!S346)</f>
        <v>0.17499999999999999</v>
      </c>
      <c r="CA347" s="10">
        <f>求节点($BL$5:$BL$364,BO$5:BO$364,节奏总纲!T346)</f>
        <v>0.17499999999999999</v>
      </c>
      <c r="CB347" s="10">
        <f>求节点($BL$5:$BL$364,BP$5:BP$364,节奏总纲!U346)</f>
        <v>0.17499999999999999</v>
      </c>
      <c r="CC347" s="10">
        <f>求节点($BL$5:$BL$364,BQ$5:BQ$364,节奏总纲!V346)</f>
        <v>0.17499999999999999</v>
      </c>
      <c r="CD347" s="10">
        <f>求节点($BL$5:$BL$364,BR$5:BR$364,节奏总纲!R346)</f>
        <v>0.125</v>
      </c>
      <c r="CE347" s="10">
        <f>求节点($BL$5:$BL$364,BS$5:BS$364,节奏总纲!S346)</f>
        <v>0.125</v>
      </c>
      <c r="CF347" s="10">
        <f>求节点($BL$5:$BL$364,BT$5:BT$364,节奏总纲!T346)</f>
        <v>0.125</v>
      </c>
      <c r="CG347" s="10">
        <f>求节点($BL$5:$BL$364,BU$5:BU$364,节奏总纲!U346)</f>
        <v>0.125</v>
      </c>
      <c r="CH347" s="10">
        <f>求节点($BL$5:$BL$364,BV$5:BV$364,节奏总纲!V346)</f>
        <v>0.125</v>
      </c>
    </row>
    <row r="348" spans="2:86" x14ac:dyDescent="0.2">
      <c r="B348" s="3">
        <v>344</v>
      </c>
      <c r="C348" s="3">
        <f>[1]服务器生态!W365</f>
        <v>41.662714410455045</v>
      </c>
      <c r="D348" s="3">
        <f>[1]服务器生态!X365</f>
        <v>41.079817911011659</v>
      </c>
      <c r="E348" s="3">
        <f>[1]服务器生态!Y365</f>
        <v>3.3533574781299267</v>
      </c>
      <c r="F348" s="3">
        <f>[1]服务器生态!Z365</f>
        <v>0.59658599171846349</v>
      </c>
      <c r="G348" s="3">
        <f>[1]服务器生态!AA365</f>
        <v>0.17261831500808542</v>
      </c>
      <c r="H348" s="3">
        <f>[1]服务器生态!AC365</f>
        <v>0.47962550249999997</v>
      </c>
      <c r="I348" s="3">
        <f>[1]服务器生态!AD365</f>
        <v>0.47291513735919999</v>
      </c>
      <c r="J348" s="3">
        <f>[1]服务器生态!AE365</f>
        <v>3.8604200140800002E-2</v>
      </c>
      <c r="K348" s="3">
        <f>[1]服务器生态!AF365</f>
        <v>6.8679600000000019E-3</v>
      </c>
      <c r="L348" s="3">
        <f>[1]服务器生态!AG365</f>
        <v>1.9871999999999997E-3</v>
      </c>
      <c r="M348" s="3">
        <f>[3]基础信息!M347</f>
        <v>100</v>
      </c>
      <c r="X348" s="3">
        <v>344</v>
      </c>
      <c r="Y348" s="3">
        <f>求节点(节奏总纲!D$4:D$163,R$5:R$164,$X348)*6</f>
        <v>43265.346266343608</v>
      </c>
      <c r="Z348" s="3">
        <f>求节点(节奏总纲!E$4:E$163,S$5:S$164,$X348)*6</f>
        <v>44424.980067250348</v>
      </c>
      <c r="AA348" s="3">
        <f>求节点(节奏总纲!F$4:F$163,T$5:T$164,$X348)*6</f>
        <v>45971.731078890487</v>
      </c>
      <c r="AB348" s="3">
        <f>求节点(节奏总纲!G$4:G$163,U$5:U$164,$X348)*6</f>
        <v>48215.657247998417</v>
      </c>
      <c r="AC348" s="3">
        <f>求节点(节奏总纲!H$4:H$163,V$5:V$164,$X348)*6</f>
        <v>52105.884783820089</v>
      </c>
      <c r="AG348" s="3">
        <v>344</v>
      </c>
      <c r="AH348" s="3">
        <v>1</v>
      </c>
      <c r="AI348" s="3">
        <f>[4]实力验证!$Z350</f>
        <v>1.7209460668010474</v>
      </c>
      <c r="AJ348" s="3">
        <f>[4]实力验证!$AE350</f>
        <v>3.1976413226060161</v>
      </c>
      <c r="AK348" s="3">
        <f>[4]实力验证!$AJ350</f>
        <v>8.6570317699100183</v>
      </c>
      <c r="AL348" s="3">
        <f>[4]实力验证!$AO350</f>
        <v>17.124343404541605</v>
      </c>
      <c r="AM348" s="3">
        <f t="shared" si="19"/>
        <v>248.35238704270574</v>
      </c>
      <c r="BL348" s="8">
        <v>344</v>
      </c>
      <c r="BM348" s="10">
        <f>'[1]功能-战损相关'!H354</f>
        <v>0</v>
      </c>
      <c r="BN348" s="10">
        <f>'[1]功能-战损相关'!I354</f>
        <v>0</v>
      </c>
      <c r="BO348" s="10">
        <f>'[1]功能-战损相关'!J354</f>
        <v>0</v>
      </c>
      <c r="BP348" s="10">
        <f>'[1]功能-战损相关'!K354</f>
        <v>0</v>
      </c>
      <c r="BQ348" s="10">
        <f>'[1]功能-战损相关'!L354</f>
        <v>0</v>
      </c>
      <c r="BR348" s="10">
        <f>'[1]功能-战损相关'!M354</f>
        <v>0</v>
      </c>
      <c r="BS348" s="10">
        <f>'[1]功能-战损相关'!N354</f>
        <v>0</v>
      </c>
      <c r="BT348" s="10">
        <f>'[1]功能-战损相关'!O354</f>
        <v>0</v>
      </c>
      <c r="BU348" s="10">
        <f>'[1]功能-战损相关'!P354</f>
        <v>0</v>
      </c>
      <c r="BV348" s="10">
        <f>'[1]功能-战损相关'!Q354</f>
        <v>0</v>
      </c>
      <c r="BX348" s="8">
        <v>344</v>
      </c>
      <c r="BY348" s="10">
        <f>求节点($BL$5:$BL$364,BM$5:BM$364,节奏总纲!R347)</f>
        <v>0.17499999999999999</v>
      </c>
      <c r="BZ348" s="10">
        <f>求节点($BL$5:$BL$364,BN$5:BN$364,节奏总纲!S347)</f>
        <v>0.17499999999999999</v>
      </c>
      <c r="CA348" s="10">
        <f>求节点($BL$5:$BL$364,BO$5:BO$364,节奏总纲!T347)</f>
        <v>0.17499999999999999</v>
      </c>
      <c r="CB348" s="10">
        <f>求节点($BL$5:$BL$364,BP$5:BP$364,节奏总纲!U347)</f>
        <v>0.17499999999999999</v>
      </c>
      <c r="CC348" s="10">
        <f>求节点($BL$5:$BL$364,BQ$5:BQ$364,节奏总纲!V347)</f>
        <v>0.17499999999999999</v>
      </c>
      <c r="CD348" s="10">
        <f>求节点($BL$5:$BL$364,BR$5:BR$364,节奏总纲!R347)</f>
        <v>0.125</v>
      </c>
      <c r="CE348" s="10">
        <f>求节点($BL$5:$BL$364,BS$5:BS$364,节奏总纲!S347)</f>
        <v>0.125</v>
      </c>
      <c r="CF348" s="10">
        <f>求节点($BL$5:$BL$364,BT$5:BT$364,节奏总纲!T347)</f>
        <v>0.125</v>
      </c>
      <c r="CG348" s="10">
        <f>求节点($BL$5:$BL$364,BU$5:BU$364,节奏总纲!U347)</f>
        <v>0.125</v>
      </c>
      <c r="CH348" s="10">
        <f>求节点($BL$5:$BL$364,BV$5:BV$364,节奏总纲!V347)</f>
        <v>0.125</v>
      </c>
    </row>
    <row r="349" spans="2:86" x14ac:dyDescent="0.2">
      <c r="B349" s="3">
        <v>345</v>
      </c>
      <c r="C349" s="3">
        <f>[1]服务器生态!W366</f>
        <v>41.398069219100073</v>
      </c>
      <c r="D349" s="3">
        <f>[1]服务器生态!X366</f>
        <v>40.818875328999795</v>
      </c>
      <c r="E349" s="3">
        <f>[1]服务器生态!Y366</f>
        <v>3.3320566593033307</v>
      </c>
      <c r="F349" s="3">
        <f>[1]服务器生态!Z366</f>
        <v>0.59279642552787448</v>
      </c>
      <c r="G349" s="3">
        <f>[1]服务器生态!AA366</f>
        <v>0.1715218284336239</v>
      </c>
      <c r="H349" s="3">
        <f>[1]服务器生态!AC366</f>
        <v>0.47962550249999997</v>
      </c>
      <c r="I349" s="3">
        <f>[1]服务器生态!AD366</f>
        <v>0.47291513735919999</v>
      </c>
      <c r="J349" s="3">
        <f>[1]服务器生态!AE366</f>
        <v>3.8604200140800002E-2</v>
      </c>
      <c r="K349" s="3">
        <f>[1]服务器生态!AF366</f>
        <v>6.8679600000000019E-3</v>
      </c>
      <c r="L349" s="3">
        <f>[1]服务器生态!AG366</f>
        <v>1.9871999999999997E-3</v>
      </c>
      <c r="M349" s="3">
        <f>[3]基础信息!M348</f>
        <v>100</v>
      </c>
      <c r="X349" s="3">
        <v>345</v>
      </c>
      <c r="Y349" s="3">
        <f>求节点(节奏总纲!D$4:D$163,R$5:R$164,$X349)*6</f>
        <v>43281.854238255997</v>
      </c>
      <c r="Z349" s="3">
        <f>求节点(节奏总纲!E$4:E$163,S$5:S$164,$X349)*6</f>
        <v>44441.835255484781</v>
      </c>
      <c r="AA349" s="3">
        <f>求节点(节奏总纲!F$4:F$163,T$5:T$164,$X349)*6</f>
        <v>45989.609606298342</v>
      </c>
      <c r="AB349" s="3">
        <f>求节点(节奏总纲!G$4:G$163,U$5:U$164,$X349)*6</f>
        <v>48232.918931119304</v>
      </c>
      <c r="AC349" s="3">
        <f>求节点(节奏总纲!H$4:H$163,V$5:V$164,$X349)*6</f>
        <v>52122.260667834198</v>
      </c>
      <c r="AG349" s="3">
        <v>345</v>
      </c>
      <c r="AH349" s="3">
        <v>1</v>
      </c>
      <c r="AI349" s="3">
        <f>[4]实力验证!$Z351</f>
        <v>1.7222648769716051</v>
      </c>
      <c r="AJ349" s="3">
        <f>[4]实力验证!$AE351</f>
        <v>3.2054154863853155</v>
      </c>
      <c r="AK349" s="3">
        <f>[4]实力验证!$AJ351</f>
        <v>8.6597353238620798</v>
      </c>
      <c r="AL349" s="3">
        <f>[4]实力验证!$AO351</f>
        <v>17.099047068024941</v>
      </c>
      <c r="AM349" s="3">
        <f t="shared" si="19"/>
        <v>248.56514126539565</v>
      </c>
      <c r="BL349" s="8">
        <v>345</v>
      </c>
      <c r="BM349" s="10">
        <f>'[1]功能-战损相关'!H355</f>
        <v>0</v>
      </c>
      <c r="BN349" s="10">
        <f>'[1]功能-战损相关'!I355</f>
        <v>0</v>
      </c>
      <c r="BO349" s="10">
        <f>'[1]功能-战损相关'!J355</f>
        <v>0</v>
      </c>
      <c r="BP349" s="10">
        <f>'[1]功能-战损相关'!K355</f>
        <v>0</v>
      </c>
      <c r="BQ349" s="10">
        <f>'[1]功能-战损相关'!L355</f>
        <v>0</v>
      </c>
      <c r="BR349" s="10">
        <f>'[1]功能-战损相关'!M355</f>
        <v>0</v>
      </c>
      <c r="BS349" s="10">
        <f>'[1]功能-战损相关'!N355</f>
        <v>0</v>
      </c>
      <c r="BT349" s="10">
        <f>'[1]功能-战损相关'!O355</f>
        <v>0</v>
      </c>
      <c r="BU349" s="10">
        <f>'[1]功能-战损相关'!P355</f>
        <v>0</v>
      </c>
      <c r="BV349" s="10">
        <f>'[1]功能-战损相关'!Q355</f>
        <v>0</v>
      </c>
      <c r="BX349" s="8">
        <v>345</v>
      </c>
      <c r="BY349" s="10">
        <f>求节点($BL$5:$BL$364,BM$5:BM$364,节奏总纲!R348)</f>
        <v>0.17499999999999999</v>
      </c>
      <c r="BZ349" s="10">
        <f>求节点($BL$5:$BL$364,BN$5:BN$364,节奏总纲!S348)</f>
        <v>0.17499999999999999</v>
      </c>
      <c r="CA349" s="10">
        <f>求节点($BL$5:$BL$364,BO$5:BO$364,节奏总纲!T348)</f>
        <v>0.17499999999999999</v>
      </c>
      <c r="CB349" s="10">
        <f>求节点($BL$5:$BL$364,BP$5:BP$364,节奏总纲!U348)</f>
        <v>0.17499999999999999</v>
      </c>
      <c r="CC349" s="10">
        <f>求节点($BL$5:$BL$364,BQ$5:BQ$364,节奏总纲!V348)</f>
        <v>0.17499999999999999</v>
      </c>
      <c r="CD349" s="10">
        <f>求节点($BL$5:$BL$364,BR$5:BR$364,节奏总纲!R348)</f>
        <v>0.125</v>
      </c>
      <c r="CE349" s="10">
        <f>求节点($BL$5:$BL$364,BS$5:BS$364,节奏总纲!S348)</f>
        <v>0.125</v>
      </c>
      <c r="CF349" s="10">
        <f>求节点($BL$5:$BL$364,BT$5:BT$364,节奏总纲!T348)</f>
        <v>0.125</v>
      </c>
      <c r="CG349" s="10">
        <f>求节点($BL$5:$BL$364,BU$5:BU$364,节奏总纲!U348)</f>
        <v>0.125</v>
      </c>
      <c r="CH349" s="10">
        <f>求节点($BL$5:$BL$364,BV$5:BV$364,节奏总纲!V348)</f>
        <v>0.125</v>
      </c>
    </row>
    <row r="350" spans="2:86" x14ac:dyDescent="0.2">
      <c r="B350" s="3">
        <v>346</v>
      </c>
      <c r="C350" s="3">
        <f>[1]服务器生态!W367</f>
        <v>41.133424027745093</v>
      </c>
      <c r="D350" s="3">
        <f>[1]服务器生态!X367</f>
        <v>40.557932746987923</v>
      </c>
      <c r="E350" s="3">
        <f>[1]服务器生态!Y367</f>
        <v>3.3107558404767339</v>
      </c>
      <c r="F350" s="3">
        <f>[1]服务器生态!Z367</f>
        <v>0.58900685933728525</v>
      </c>
      <c r="G350" s="3">
        <f>[1]服务器生态!AA367</f>
        <v>0.17042534185916239</v>
      </c>
      <c r="H350" s="3">
        <f>[1]服务器生态!AC367</f>
        <v>0.47962550249999997</v>
      </c>
      <c r="I350" s="3">
        <f>[1]服务器生态!AD367</f>
        <v>0.47291513735919999</v>
      </c>
      <c r="J350" s="3">
        <f>[1]服务器生态!AE367</f>
        <v>3.8604200140800002E-2</v>
      </c>
      <c r="K350" s="3">
        <f>[1]服务器生态!AF367</f>
        <v>6.8679600000000019E-3</v>
      </c>
      <c r="L350" s="3">
        <f>[1]服务器生态!AG367</f>
        <v>1.9871999999999997E-3</v>
      </c>
      <c r="M350" s="3">
        <f>[3]基础信息!M349</f>
        <v>100</v>
      </c>
      <c r="X350" s="3">
        <v>346</v>
      </c>
      <c r="Y350" s="3">
        <f>求节点(节奏总纲!D$4:D$163,R$5:R$164,$X350)*6</f>
        <v>43298.362210168401</v>
      </c>
      <c r="Z350" s="3">
        <f>求节点(节奏总纲!E$4:E$163,S$5:S$164,$X350)*6</f>
        <v>44458.690443719228</v>
      </c>
      <c r="AA350" s="3">
        <f>求节点(节奏总纲!F$4:F$163,T$5:T$164,$X350)*6</f>
        <v>46007.488133706189</v>
      </c>
      <c r="AB350" s="3">
        <f>求节点(节奏总纲!G$4:G$163,U$5:U$164,$X350)*6</f>
        <v>48250.180614240177</v>
      </c>
      <c r="AC350" s="3">
        <f>求节点(节奏总纲!H$4:H$163,V$5:V$164,$X350)*6</f>
        <v>52138.636551848322</v>
      </c>
      <c r="AG350" s="3">
        <v>346</v>
      </c>
      <c r="AH350" s="3">
        <v>1</v>
      </c>
      <c r="AI350" s="3">
        <f>[4]实力验证!$Z352</f>
        <v>1.7235742588494991</v>
      </c>
      <c r="AJ350" s="3">
        <f>[4]实力验证!$AE352</f>
        <v>3.2131340719677191</v>
      </c>
      <c r="AK350" s="3">
        <f>[4]实力验证!$AJ352</f>
        <v>8.6624195498634915</v>
      </c>
      <c r="AL350" s="3">
        <f>[4]实力验证!$AO352</f>
        <v>17.073931577295888</v>
      </c>
      <c r="AM350" s="3">
        <f t="shared" si="19"/>
        <v>248.77637448898975</v>
      </c>
      <c r="BL350" s="8">
        <v>346</v>
      </c>
      <c r="BM350" s="10">
        <f>'[1]功能-战损相关'!H356</f>
        <v>0</v>
      </c>
      <c r="BN350" s="10">
        <f>'[1]功能-战损相关'!I356</f>
        <v>0</v>
      </c>
      <c r="BO350" s="10">
        <f>'[1]功能-战损相关'!J356</f>
        <v>0</v>
      </c>
      <c r="BP350" s="10">
        <f>'[1]功能-战损相关'!K356</f>
        <v>0</v>
      </c>
      <c r="BQ350" s="10">
        <f>'[1]功能-战损相关'!L356</f>
        <v>0</v>
      </c>
      <c r="BR350" s="10">
        <f>'[1]功能-战损相关'!M356</f>
        <v>0</v>
      </c>
      <c r="BS350" s="10">
        <f>'[1]功能-战损相关'!N356</f>
        <v>0</v>
      </c>
      <c r="BT350" s="10">
        <f>'[1]功能-战损相关'!O356</f>
        <v>0</v>
      </c>
      <c r="BU350" s="10">
        <f>'[1]功能-战损相关'!P356</f>
        <v>0</v>
      </c>
      <c r="BV350" s="10">
        <f>'[1]功能-战损相关'!Q356</f>
        <v>0</v>
      </c>
      <c r="BX350" s="8">
        <v>346</v>
      </c>
      <c r="BY350" s="10">
        <f>求节点($BL$5:$BL$364,BM$5:BM$364,节奏总纲!R349)</f>
        <v>0.17499999999999999</v>
      </c>
      <c r="BZ350" s="10">
        <f>求节点($BL$5:$BL$364,BN$5:BN$364,节奏总纲!S349)</f>
        <v>0.17499999999999999</v>
      </c>
      <c r="CA350" s="10">
        <f>求节点($BL$5:$BL$364,BO$5:BO$364,节奏总纲!T349)</f>
        <v>0.17499999999999999</v>
      </c>
      <c r="CB350" s="10">
        <f>求节点($BL$5:$BL$364,BP$5:BP$364,节奏总纲!U349)</f>
        <v>0.17499999999999999</v>
      </c>
      <c r="CC350" s="10">
        <f>求节点($BL$5:$BL$364,BQ$5:BQ$364,节奏总纲!V349)</f>
        <v>0.17499999999999999</v>
      </c>
      <c r="CD350" s="10">
        <f>求节点($BL$5:$BL$364,BR$5:BR$364,节奏总纲!R349)</f>
        <v>0.125</v>
      </c>
      <c r="CE350" s="10">
        <f>求节点($BL$5:$BL$364,BS$5:BS$364,节奏总纲!S349)</f>
        <v>0.125</v>
      </c>
      <c r="CF350" s="10">
        <f>求节点($BL$5:$BL$364,BT$5:BT$364,节奏总纲!T349)</f>
        <v>0.125</v>
      </c>
      <c r="CG350" s="10">
        <f>求节点($BL$5:$BL$364,BU$5:BU$364,节奏总纲!U349)</f>
        <v>0.125</v>
      </c>
      <c r="CH350" s="10">
        <f>求节点($BL$5:$BL$364,BV$5:BV$364,节奏总纲!V349)</f>
        <v>0.125</v>
      </c>
    </row>
    <row r="351" spans="2:86" x14ac:dyDescent="0.2">
      <c r="B351" s="3">
        <v>347</v>
      </c>
      <c r="C351" s="3">
        <f>[1]服务器生态!W368</f>
        <v>40.868778836390113</v>
      </c>
      <c r="D351" s="3">
        <f>[1]服务器生态!X368</f>
        <v>40.296990164976052</v>
      </c>
      <c r="E351" s="3">
        <f>[1]服务器生态!Y368</f>
        <v>3.289455021650137</v>
      </c>
      <c r="F351" s="3">
        <f>[1]服务器生态!Z368</f>
        <v>0.58521729314669613</v>
      </c>
      <c r="G351" s="3">
        <f>[1]服务器生态!AA368</f>
        <v>0.16932885528470085</v>
      </c>
      <c r="H351" s="3">
        <f>[1]服务器生态!AC368</f>
        <v>0.47962550249999997</v>
      </c>
      <c r="I351" s="3">
        <f>[1]服务器生态!AD368</f>
        <v>0.47291513735919999</v>
      </c>
      <c r="J351" s="3">
        <f>[1]服务器生态!AE368</f>
        <v>3.8604200140800002E-2</v>
      </c>
      <c r="K351" s="3">
        <f>[1]服务器生态!AF368</f>
        <v>6.8679600000000019E-3</v>
      </c>
      <c r="L351" s="3">
        <f>[1]服务器生态!AG368</f>
        <v>1.9871999999999997E-3</v>
      </c>
      <c r="M351" s="3">
        <f>[3]基础信息!M350</f>
        <v>100</v>
      </c>
      <c r="X351" s="3">
        <v>347</v>
      </c>
      <c r="Y351" s="3">
        <f>求节点(节奏总纲!D$4:D$163,R$5:R$164,$X351)*6</f>
        <v>43314.870182080791</v>
      </c>
      <c r="Z351" s="3">
        <f>求节点(节奏总纲!E$4:E$163,S$5:S$164,$X351)*6</f>
        <v>44475.545631953661</v>
      </c>
      <c r="AA351" s="3">
        <f>求节点(节奏总纲!F$4:F$163,T$5:T$164,$X351)*6</f>
        <v>46025.366661114043</v>
      </c>
      <c r="AB351" s="3">
        <f>求节点(节奏总纲!G$4:G$163,U$5:U$164,$X351)*6</f>
        <v>48267.442297361064</v>
      </c>
      <c r="AC351" s="3">
        <f>求节点(节奏总纲!H$4:H$163,V$5:V$164,$X351)*6</f>
        <v>52155.012435862438</v>
      </c>
      <c r="AG351" s="3">
        <v>347</v>
      </c>
      <c r="AH351" s="3">
        <v>1</v>
      </c>
      <c r="AI351" s="3">
        <f>[4]实力验证!$Z353</f>
        <v>1.7248743131801798</v>
      </c>
      <c r="AJ351" s="3">
        <f>[4]实力验证!$AE353</f>
        <v>3.2207976732306864</v>
      </c>
      <c r="AK351" s="3">
        <f>[4]实力验证!$AJ353</f>
        <v>8.6650846544419036</v>
      </c>
      <c r="AL351" s="3">
        <f>[4]实力验证!$AO353</f>
        <v>17.048994999937719</v>
      </c>
      <c r="AM351" s="3">
        <f t="shared" si="19"/>
        <v>248.98610296603175</v>
      </c>
      <c r="BL351" s="8">
        <v>347</v>
      </c>
      <c r="BM351" s="10">
        <f>'[1]功能-战损相关'!H357</f>
        <v>0</v>
      </c>
      <c r="BN351" s="10">
        <f>'[1]功能-战损相关'!I357</f>
        <v>0</v>
      </c>
      <c r="BO351" s="10">
        <f>'[1]功能-战损相关'!J357</f>
        <v>0</v>
      </c>
      <c r="BP351" s="10">
        <f>'[1]功能-战损相关'!K357</f>
        <v>0</v>
      </c>
      <c r="BQ351" s="10">
        <f>'[1]功能-战损相关'!L357</f>
        <v>0</v>
      </c>
      <c r="BR351" s="10">
        <f>'[1]功能-战损相关'!M357</f>
        <v>0</v>
      </c>
      <c r="BS351" s="10">
        <f>'[1]功能-战损相关'!N357</f>
        <v>0</v>
      </c>
      <c r="BT351" s="10">
        <f>'[1]功能-战损相关'!O357</f>
        <v>0</v>
      </c>
      <c r="BU351" s="10">
        <f>'[1]功能-战损相关'!P357</f>
        <v>0</v>
      </c>
      <c r="BV351" s="10">
        <f>'[1]功能-战损相关'!Q357</f>
        <v>0</v>
      </c>
      <c r="BX351" s="8">
        <v>347</v>
      </c>
      <c r="BY351" s="10">
        <f>求节点($BL$5:$BL$364,BM$5:BM$364,节奏总纲!R350)</f>
        <v>0.17499999999999999</v>
      </c>
      <c r="BZ351" s="10">
        <f>求节点($BL$5:$BL$364,BN$5:BN$364,节奏总纲!S350)</f>
        <v>0.17499999999999999</v>
      </c>
      <c r="CA351" s="10">
        <f>求节点($BL$5:$BL$364,BO$5:BO$364,节奏总纲!T350)</f>
        <v>0.17499999999999999</v>
      </c>
      <c r="CB351" s="10">
        <f>求节点($BL$5:$BL$364,BP$5:BP$364,节奏总纲!U350)</f>
        <v>0.17499999999999999</v>
      </c>
      <c r="CC351" s="10">
        <f>求节点($BL$5:$BL$364,BQ$5:BQ$364,节奏总纲!V350)</f>
        <v>0.17499999999999999</v>
      </c>
      <c r="CD351" s="10">
        <f>求节点($BL$5:$BL$364,BR$5:BR$364,节奏总纲!R350)</f>
        <v>0.125</v>
      </c>
      <c r="CE351" s="10">
        <f>求节点($BL$5:$BL$364,BS$5:BS$364,节奏总纲!S350)</f>
        <v>0.125</v>
      </c>
      <c r="CF351" s="10">
        <f>求节点($BL$5:$BL$364,BT$5:BT$364,节奏总纲!T350)</f>
        <v>0.125</v>
      </c>
      <c r="CG351" s="10">
        <f>求节点($BL$5:$BL$364,BU$5:BU$364,节奏总纲!U350)</f>
        <v>0.125</v>
      </c>
      <c r="CH351" s="10">
        <f>求节点($BL$5:$BL$364,BV$5:BV$364,节奏总纲!V350)</f>
        <v>0.125</v>
      </c>
    </row>
    <row r="352" spans="2:86" x14ac:dyDescent="0.2">
      <c r="B352" s="3">
        <v>348</v>
      </c>
      <c r="C352" s="3">
        <f>[1]服务器生态!W369</f>
        <v>40.604133645035141</v>
      </c>
      <c r="D352" s="3">
        <f>[1]服务器生态!X369</f>
        <v>40.036047582964187</v>
      </c>
      <c r="E352" s="3">
        <f>[1]服务器生态!Y369</f>
        <v>3.2681542028235411</v>
      </c>
      <c r="F352" s="3">
        <f>[1]服务器生态!Z369</f>
        <v>0.581427726956107</v>
      </c>
      <c r="G352" s="3">
        <f>[1]服务器生态!AA369</f>
        <v>0.16823236871023936</v>
      </c>
      <c r="H352" s="3">
        <f>[1]服务器生态!AC369</f>
        <v>0.47962550249999997</v>
      </c>
      <c r="I352" s="3">
        <f>[1]服务器生态!AD369</f>
        <v>0.47291513735919999</v>
      </c>
      <c r="J352" s="3">
        <f>[1]服务器生态!AE369</f>
        <v>3.8604200140800002E-2</v>
      </c>
      <c r="K352" s="3">
        <f>[1]服务器生态!AF369</f>
        <v>6.8679600000000019E-3</v>
      </c>
      <c r="L352" s="3">
        <f>[1]服务器生态!AG369</f>
        <v>1.9871999999999997E-3</v>
      </c>
      <c r="M352" s="3">
        <f>[3]基础信息!M351</f>
        <v>100</v>
      </c>
      <c r="X352" s="3">
        <v>348</v>
      </c>
      <c r="Y352" s="3">
        <f>求节点(节奏总纲!D$4:D$163,R$5:R$164,$X352)*6</f>
        <v>43331.378153993181</v>
      </c>
      <c r="Z352" s="3">
        <f>求节点(节奏总纲!E$4:E$163,S$5:S$164,$X352)*6</f>
        <v>44492.400820188101</v>
      </c>
      <c r="AA352" s="3">
        <f>求节点(节奏总纲!F$4:F$163,T$5:T$164,$X352)*6</f>
        <v>46043.245188521891</v>
      </c>
      <c r="AB352" s="3">
        <f>求节点(节奏总纲!G$4:G$163,U$5:U$164,$X352)*6</f>
        <v>48284.703980481943</v>
      </c>
      <c r="AC352" s="3">
        <f>求节点(节奏总纲!H$4:H$163,V$5:V$164,$X352)*6</f>
        <v>52171.388319876554</v>
      </c>
      <c r="AG352" s="3">
        <v>348</v>
      </c>
      <c r="AH352" s="3">
        <v>1</v>
      </c>
      <c r="AI352" s="3">
        <f>[4]实力验证!$Z354</f>
        <v>1.7261651392788471</v>
      </c>
      <c r="AJ352" s="3">
        <f>[4]实力验证!$AE354</f>
        <v>3.228406875620585</v>
      </c>
      <c r="AK352" s="3">
        <f>[4]实力验证!$AJ354</f>
        <v>8.6677308411929506</v>
      </c>
      <c r="AL352" s="3">
        <f>[4]实力验证!$AO354</f>
        <v>17.024235430967636</v>
      </c>
      <c r="AM352" s="3">
        <f t="shared" si="19"/>
        <v>249.19434271833339</v>
      </c>
      <c r="BL352" s="8">
        <v>348</v>
      </c>
      <c r="BM352" s="10">
        <f>'[1]功能-战损相关'!H358</f>
        <v>0</v>
      </c>
      <c r="BN352" s="10">
        <f>'[1]功能-战损相关'!I358</f>
        <v>0</v>
      </c>
      <c r="BO352" s="10">
        <f>'[1]功能-战损相关'!J358</f>
        <v>0</v>
      </c>
      <c r="BP352" s="10">
        <f>'[1]功能-战损相关'!K358</f>
        <v>0</v>
      </c>
      <c r="BQ352" s="10">
        <f>'[1]功能-战损相关'!L358</f>
        <v>0</v>
      </c>
      <c r="BR352" s="10">
        <f>'[1]功能-战损相关'!M358</f>
        <v>0</v>
      </c>
      <c r="BS352" s="10">
        <f>'[1]功能-战损相关'!N358</f>
        <v>0</v>
      </c>
      <c r="BT352" s="10">
        <f>'[1]功能-战损相关'!O358</f>
        <v>0</v>
      </c>
      <c r="BU352" s="10">
        <f>'[1]功能-战损相关'!P358</f>
        <v>0</v>
      </c>
      <c r="BV352" s="10">
        <f>'[1]功能-战损相关'!Q358</f>
        <v>0</v>
      </c>
      <c r="BX352" s="8">
        <v>348</v>
      </c>
      <c r="BY352" s="10">
        <f>求节点($BL$5:$BL$364,BM$5:BM$364,节奏总纲!R351)</f>
        <v>0.17499999999999999</v>
      </c>
      <c r="BZ352" s="10">
        <f>求节点($BL$5:$BL$364,BN$5:BN$364,节奏总纲!S351)</f>
        <v>0.17499999999999999</v>
      </c>
      <c r="CA352" s="10">
        <f>求节点($BL$5:$BL$364,BO$5:BO$364,节奏总纲!T351)</f>
        <v>0.17499999999999999</v>
      </c>
      <c r="CB352" s="10">
        <f>求节点($BL$5:$BL$364,BP$5:BP$364,节奏总纲!U351)</f>
        <v>0.17499999999999999</v>
      </c>
      <c r="CC352" s="10">
        <f>求节点($BL$5:$BL$364,BQ$5:BQ$364,节奏总纲!V351)</f>
        <v>0.17499999999999999</v>
      </c>
      <c r="CD352" s="10">
        <f>求节点($BL$5:$BL$364,BR$5:BR$364,节奏总纲!R351)</f>
        <v>0.125</v>
      </c>
      <c r="CE352" s="10">
        <f>求节点($BL$5:$BL$364,BS$5:BS$364,节奏总纲!S351)</f>
        <v>0.125</v>
      </c>
      <c r="CF352" s="10">
        <f>求节点($BL$5:$BL$364,BT$5:BT$364,节奏总纲!T351)</f>
        <v>0.125</v>
      </c>
      <c r="CG352" s="10">
        <f>求节点($BL$5:$BL$364,BU$5:BU$364,节奏总纲!U351)</f>
        <v>0.125</v>
      </c>
      <c r="CH352" s="10">
        <f>求节点($BL$5:$BL$364,BV$5:BV$364,节奏总纲!V351)</f>
        <v>0.125</v>
      </c>
    </row>
    <row r="353" spans="2:86" x14ac:dyDescent="0.2">
      <c r="B353" s="3">
        <v>349</v>
      </c>
      <c r="C353" s="3">
        <f>[1]服务器生态!W370</f>
        <v>40.339488453680161</v>
      </c>
      <c r="D353" s="3">
        <f>[1]服务器生态!X370</f>
        <v>39.775105000952315</v>
      </c>
      <c r="E353" s="3">
        <f>[1]服务器生态!Y370</f>
        <v>3.2468533839969442</v>
      </c>
      <c r="F353" s="3">
        <f>[1]服务器生态!Z370</f>
        <v>0.57763816076551788</v>
      </c>
      <c r="G353" s="3">
        <f>[1]服务器生态!AA370</f>
        <v>0.16713588213577782</v>
      </c>
      <c r="H353" s="3">
        <f>[1]服务器生态!AC370</f>
        <v>0.47962550249999997</v>
      </c>
      <c r="I353" s="3">
        <f>[1]服务器生态!AD370</f>
        <v>0.47291513735919999</v>
      </c>
      <c r="J353" s="3">
        <f>[1]服务器生态!AE370</f>
        <v>3.8604200140800002E-2</v>
      </c>
      <c r="K353" s="3">
        <f>[1]服务器生态!AF370</f>
        <v>6.8679600000000019E-3</v>
      </c>
      <c r="L353" s="3">
        <f>[1]服务器生态!AG370</f>
        <v>1.9871999999999997E-3</v>
      </c>
      <c r="M353" s="3">
        <f>[3]基础信息!M352</f>
        <v>100</v>
      </c>
      <c r="X353" s="3">
        <v>349</v>
      </c>
      <c r="Y353" s="3">
        <f>求节点(节奏总纲!D$4:D$163,R$5:R$164,$X353)*6</f>
        <v>43347.886125905578</v>
      </c>
      <c r="Z353" s="3">
        <f>求节点(节奏总纲!E$4:E$163,S$5:S$164,$X353)*6</f>
        <v>44509.256008422533</v>
      </c>
      <c r="AA353" s="3">
        <f>求节点(节奏总纲!F$4:F$163,T$5:T$164,$X353)*6</f>
        <v>46061.123715929745</v>
      </c>
      <c r="AB353" s="3">
        <f>求节点(节奏总纲!G$4:G$163,U$5:U$164,$X353)*6</f>
        <v>48301.965663602823</v>
      </c>
      <c r="AC353" s="3">
        <f>求节点(节奏总纲!H$4:H$163,V$5:V$164,$X353)*6</f>
        <v>52187.764203890663</v>
      </c>
      <c r="AG353" s="3">
        <v>349</v>
      </c>
      <c r="AH353" s="3">
        <v>1</v>
      </c>
      <c r="AI353" s="3">
        <f>[4]实力验证!$Z355</f>
        <v>1.7274468350557388</v>
      </c>
      <c r="AJ353" s="3">
        <f>[4]实力验证!$AE355</f>
        <v>3.2359622563017783</v>
      </c>
      <c r="AK353" s="3">
        <f>[4]实力验证!$AJ355</f>
        <v>8.6703583108321123</v>
      </c>
      <c r="AL353" s="3">
        <f>[4]实力验证!$AO355</f>
        <v>16.999650992351636</v>
      </c>
      <c r="AM353" s="3">
        <f t="shared" si="19"/>
        <v>249.40110954105373</v>
      </c>
      <c r="BL353" s="8">
        <v>349</v>
      </c>
      <c r="BM353" s="10">
        <f>'[1]功能-战损相关'!H359</f>
        <v>0</v>
      </c>
      <c r="BN353" s="10">
        <f>'[1]功能-战损相关'!I359</f>
        <v>0</v>
      </c>
      <c r="BO353" s="10">
        <f>'[1]功能-战损相关'!J359</f>
        <v>0</v>
      </c>
      <c r="BP353" s="10">
        <f>'[1]功能-战损相关'!K359</f>
        <v>0</v>
      </c>
      <c r="BQ353" s="10">
        <f>'[1]功能-战损相关'!L359</f>
        <v>0</v>
      </c>
      <c r="BR353" s="10">
        <f>'[1]功能-战损相关'!M359</f>
        <v>0</v>
      </c>
      <c r="BS353" s="10">
        <f>'[1]功能-战损相关'!N359</f>
        <v>0</v>
      </c>
      <c r="BT353" s="10">
        <f>'[1]功能-战损相关'!O359</f>
        <v>0</v>
      </c>
      <c r="BU353" s="10">
        <f>'[1]功能-战损相关'!P359</f>
        <v>0</v>
      </c>
      <c r="BV353" s="10">
        <f>'[1]功能-战损相关'!Q359</f>
        <v>0</v>
      </c>
      <c r="BX353" s="8">
        <v>349</v>
      </c>
      <c r="BY353" s="10">
        <f>求节点($BL$5:$BL$364,BM$5:BM$364,节奏总纲!R352)</f>
        <v>0.17499999999999999</v>
      </c>
      <c r="BZ353" s="10">
        <f>求节点($BL$5:$BL$364,BN$5:BN$364,节奏总纲!S352)</f>
        <v>0.17499999999999999</v>
      </c>
      <c r="CA353" s="10">
        <f>求节点($BL$5:$BL$364,BO$5:BO$364,节奏总纲!T352)</f>
        <v>0.17499999999999999</v>
      </c>
      <c r="CB353" s="10">
        <f>求节点($BL$5:$BL$364,BP$5:BP$364,节奏总纲!U352)</f>
        <v>0.17499999999999999</v>
      </c>
      <c r="CC353" s="10">
        <f>求节点($BL$5:$BL$364,BQ$5:BQ$364,节奏总纲!V352)</f>
        <v>0.17499999999999999</v>
      </c>
      <c r="CD353" s="10">
        <f>求节点($BL$5:$BL$364,BR$5:BR$364,节奏总纲!R352)</f>
        <v>0.125</v>
      </c>
      <c r="CE353" s="10">
        <f>求节点($BL$5:$BL$364,BS$5:BS$364,节奏总纲!S352)</f>
        <v>0.125</v>
      </c>
      <c r="CF353" s="10">
        <f>求节点($BL$5:$BL$364,BT$5:BT$364,节奏总纲!T352)</f>
        <v>0.125</v>
      </c>
      <c r="CG353" s="10">
        <f>求节点($BL$5:$BL$364,BU$5:BU$364,节奏总纲!U352)</f>
        <v>0.125</v>
      </c>
      <c r="CH353" s="10">
        <f>求节点($BL$5:$BL$364,BV$5:BV$364,节奏总纲!V352)</f>
        <v>0.125</v>
      </c>
    </row>
    <row r="354" spans="2:86" x14ac:dyDescent="0.2">
      <c r="B354" s="3">
        <v>350</v>
      </c>
      <c r="C354" s="3">
        <f>[1]服务器生态!W371</f>
        <v>40.074843262325182</v>
      </c>
      <c r="D354" s="3">
        <f>[1]服务器生态!X371</f>
        <v>39.514162418940444</v>
      </c>
      <c r="E354" s="3">
        <f>[1]服务器生态!Y371</f>
        <v>3.2255525651703474</v>
      </c>
      <c r="F354" s="3">
        <f>[1]服务器生态!Z371</f>
        <v>0.57384859457492865</v>
      </c>
      <c r="G354" s="3">
        <f>[1]服务器生态!AA371</f>
        <v>0.16603939556131628</v>
      </c>
      <c r="H354" s="3">
        <f>[1]服务器生态!AC371</f>
        <v>0.47962550249999997</v>
      </c>
      <c r="I354" s="3">
        <f>[1]服务器生态!AD371</f>
        <v>0.47291513735919999</v>
      </c>
      <c r="J354" s="3">
        <f>[1]服务器生态!AE371</f>
        <v>3.8604200140800002E-2</v>
      </c>
      <c r="K354" s="3">
        <f>[1]服务器生态!AF371</f>
        <v>6.8679600000000019E-3</v>
      </c>
      <c r="L354" s="3">
        <f>[1]服务器生态!AG371</f>
        <v>1.9871999999999997E-3</v>
      </c>
      <c r="M354" s="3">
        <f>[3]基础信息!M353</f>
        <v>100</v>
      </c>
      <c r="X354" s="3">
        <v>350</v>
      </c>
      <c r="Y354" s="3">
        <f>求节点(节奏总纲!D$4:D$163,R$5:R$164,$X354)*6</f>
        <v>43364.394097817967</v>
      </c>
      <c r="Z354" s="3">
        <f>求节点(节奏总纲!E$4:E$163,S$5:S$164,$X354)*6</f>
        <v>44526.111196656973</v>
      </c>
      <c r="AA354" s="3">
        <f>求节点(节奏总纲!F$4:F$163,T$5:T$164,$X354)*6</f>
        <v>46079.0022433376</v>
      </c>
      <c r="AB354" s="3">
        <f>求节点(节奏总纲!G$4:G$163,U$5:U$164,$X354)*6</f>
        <v>48319.227346723696</v>
      </c>
      <c r="AC354" s="3">
        <f>求节点(节奏总纲!H$4:H$163,V$5:V$164,$X354)*6</f>
        <v>52204.140087904787</v>
      </c>
      <c r="AG354" s="3">
        <v>350</v>
      </c>
      <c r="AH354" s="3">
        <v>1</v>
      </c>
      <c r="AI354" s="3">
        <f>[4]实力验证!$Z356</f>
        <v>1.7287194970408903</v>
      </c>
      <c r="AJ354" s="3">
        <f>[4]实力验证!$AE356</f>
        <v>3.2434643843025599</v>
      </c>
      <c r="AK354" s="3">
        <f>[4]实力验证!$AJ356</f>
        <v>8.6729672612454536</v>
      </c>
      <c r="AL354" s="3">
        <f>[4]实力验证!$AO356</f>
        <v>16.975239832529638</v>
      </c>
      <c r="AM354" s="3">
        <f t="shared" si="19"/>
        <v>249.60641900669381</v>
      </c>
      <c r="BL354" s="8">
        <v>350</v>
      </c>
      <c r="BM354" s="10">
        <f>'[1]功能-战损相关'!H360</f>
        <v>0</v>
      </c>
      <c r="BN354" s="10">
        <f>'[1]功能-战损相关'!I360</f>
        <v>0</v>
      </c>
      <c r="BO354" s="10">
        <f>'[1]功能-战损相关'!J360</f>
        <v>0</v>
      </c>
      <c r="BP354" s="10">
        <f>'[1]功能-战损相关'!K360</f>
        <v>0</v>
      </c>
      <c r="BQ354" s="10">
        <f>'[1]功能-战损相关'!L360</f>
        <v>0</v>
      </c>
      <c r="BR354" s="10">
        <f>'[1]功能-战损相关'!M360</f>
        <v>0</v>
      </c>
      <c r="BS354" s="10">
        <f>'[1]功能-战损相关'!N360</f>
        <v>0</v>
      </c>
      <c r="BT354" s="10">
        <f>'[1]功能-战损相关'!O360</f>
        <v>0</v>
      </c>
      <c r="BU354" s="10">
        <f>'[1]功能-战损相关'!P360</f>
        <v>0</v>
      </c>
      <c r="BV354" s="10">
        <f>'[1]功能-战损相关'!Q360</f>
        <v>0</v>
      </c>
      <c r="BX354" s="8">
        <v>350</v>
      </c>
      <c r="BY354" s="10">
        <f>求节点($BL$5:$BL$364,BM$5:BM$364,节奏总纲!R353)</f>
        <v>0.17499999999999999</v>
      </c>
      <c r="BZ354" s="10">
        <f>求节点($BL$5:$BL$364,BN$5:BN$364,节奏总纲!S353)</f>
        <v>0.17499999999999999</v>
      </c>
      <c r="CA354" s="10">
        <f>求节点($BL$5:$BL$364,BO$5:BO$364,节奏总纲!T353)</f>
        <v>0.17499999999999999</v>
      </c>
      <c r="CB354" s="10">
        <f>求节点($BL$5:$BL$364,BP$5:BP$364,节奏总纲!U353)</f>
        <v>0.17499999999999999</v>
      </c>
      <c r="CC354" s="10">
        <f>求节点($BL$5:$BL$364,BQ$5:BQ$364,节奏总纲!V353)</f>
        <v>0.17499999999999999</v>
      </c>
      <c r="CD354" s="10">
        <f>求节点($BL$5:$BL$364,BR$5:BR$364,节奏总纲!R353)</f>
        <v>0.125</v>
      </c>
      <c r="CE354" s="10">
        <f>求节点($BL$5:$BL$364,BS$5:BS$364,节奏总纲!S353)</f>
        <v>0.125</v>
      </c>
      <c r="CF354" s="10">
        <f>求节点($BL$5:$BL$364,BT$5:BT$364,节奏总纲!T353)</f>
        <v>0.125</v>
      </c>
      <c r="CG354" s="10">
        <f>求节点($BL$5:$BL$364,BU$5:BU$364,节奏总纲!U353)</f>
        <v>0.125</v>
      </c>
      <c r="CH354" s="10">
        <f>求节点($BL$5:$BL$364,BV$5:BV$364,节奏总纲!V353)</f>
        <v>0.125</v>
      </c>
    </row>
    <row r="355" spans="2:86" x14ac:dyDescent="0.2">
      <c r="B355" s="3">
        <v>351</v>
      </c>
      <c r="C355" s="3">
        <f>[1]服务器生态!W372</f>
        <v>39.810198070970202</v>
      </c>
      <c r="D355" s="3">
        <f>[1]服务器生态!X372</f>
        <v>39.253219836928572</v>
      </c>
      <c r="E355" s="3">
        <f>[1]服务器生态!Y372</f>
        <v>3.2042517463437505</v>
      </c>
      <c r="F355" s="3">
        <f>[1]服务器生态!Z372</f>
        <v>0.57005902838433953</v>
      </c>
      <c r="G355" s="3">
        <f>[1]服务器生态!AA372</f>
        <v>0.16494290898685476</v>
      </c>
      <c r="H355" s="3">
        <f>[1]服务器生态!AC372</f>
        <v>0.47962550249999997</v>
      </c>
      <c r="I355" s="3">
        <f>[1]服务器生态!AD372</f>
        <v>0.47291513735919999</v>
      </c>
      <c r="J355" s="3">
        <f>[1]服务器生态!AE372</f>
        <v>3.8604200140800002E-2</v>
      </c>
      <c r="K355" s="3">
        <f>[1]服务器生态!AF372</f>
        <v>6.8679600000000019E-3</v>
      </c>
      <c r="L355" s="3">
        <f>[1]服务器生态!AG372</f>
        <v>1.9871999999999997E-3</v>
      </c>
      <c r="M355" s="3">
        <f>[3]基础信息!M354</f>
        <v>100</v>
      </c>
      <c r="X355" s="3">
        <v>351</v>
      </c>
      <c r="Y355" s="3">
        <f>求节点(节奏总纲!D$4:D$163,R$5:R$164,$X355)*6</f>
        <v>43380.902069730364</v>
      </c>
      <c r="Z355" s="3">
        <f>求节点(节奏总纲!E$4:E$163,S$5:S$164,$X355)*6</f>
        <v>44542.966384891413</v>
      </c>
      <c r="AA355" s="3">
        <f>求节点(节奏总纲!F$4:F$163,T$5:T$164,$X355)*6</f>
        <v>46096.880770745447</v>
      </c>
      <c r="AB355" s="3">
        <f>求节点(节奏总纲!G$4:G$163,U$5:U$164,$X355)*6</f>
        <v>48336.489029844583</v>
      </c>
      <c r="AC355" s="3">
        <f>求节点(节奏总纲!H$4:H$163,V$5:V$164,$X355)*6</f>
        <v>52220.515971918896</v>
      </c>
      <c r="AG355" s="3">
        <v>351</v>
      </c>
      <c r="AH355" s="3">
        <v>1</v>
      </c>
      <c r="AI355" s="3">
        <f>[4]实力验证!$Z357</f>
        <v>1.7299832204083678</v>
      </c>
      <c r="AJ355" s="3">
        <f>[4]实力验证!$AE357</f>
        <v>3.2509138206580142</v>
      </c>
      <c r="AK355" s="3">
        <f>[4]实力验证!$AJ357</f>
        <v>8.6755578875393127</v>
      </c>
      <c r="AL355" s="3">
        <f>[4]实力验证!$AO357</f>
        <v>16.951000125950671</v>
      </c>
      <c r="AM355" s="3">
        <f t="shared" si="19"/>
        <v>249.81028646900566</v>
      </c>
      <c r="BL355" s="8">
        <v>351</v>
      </c>
      <c r="BM355" s="10">
        <f>'[1]功能-战损相关'!H361</f>
        <v>0</v>
      </c>
      <c r="BN355" s="10">
        <f>'[1]功能-战损相关'!I361</f>
        <v>0</v>
      </c>
      <c r="BO355" s="10">
        <f>'[1]功能-战损相关'!J361</f>
        <v>0</v>
      </c>
      <c r="BP355" s="10">
        <f>'[1]功能-战损相关'!K361</f>
        <v>0</v>
      </c>
      <c r="BQ355" s="10">
        <f>'[1]功能-战损相关'!L361</f>
        <v>0</v>
      </c>
      <c r="BR355" s="10">
        <f>'[1]功能-战损相关'!M361</f>
        <v>0</v>
      </c>
      <c r="BS355" s="10">
        <f>'[1]功能-战损相关'!N361</f>
        <v>0</v>
      </c>
      <c r="BT355" s="10">
        <f>'[1]功能-战损相关'!O361</f>
        <v>0</v>
      </c>
      <c r="BU355" s="10">
        <f>'[1]功能-战损相关'!P361</f>
        <v>0</v>
      </c>
      <c r="BV355" s="10">
        <f>'[1]功能-战损相关'!Q361</f>
        <v>0</v>
      </c>
      <c r="BX355" s="8">
        <v>351</v>
      </c>
      <c r="BY355" s="10">
        <f>求节点($BL$5:$BL$364,BM$5:BM$364,节奏总纲!R354)</f>
        <v>0.17499999999999999</v>
      </c>
      <c r="BZ355" s="10">
        <f>求节点($BL$5:$BL$364,BN$5:BN$364,节奏总纲!S354)</f>
        <v>0.17499999999999999</v>
      </c>
      <c r="CA355" s="10">
        <f>求节点($BL$5:$BL$364,BO$5:BO$364,节奏总纲!T354)</f>
        <v>0.17499999999999999</v>
      </c>
      <c r="CB355" s="10">
        <f>求节点($BL$5:$BL$364,BP$5:BP$364,节奏总纲!U354)</f>
        <v>0.17499999999999999</v>
      </c>
      <c r="CC355" s="10">
        <f>求节点($BL$5:$BL$364,BQ$5:BQ$364,节奏总纲!V354)</f>
        <v>0.17499999999999999</v>
      </c>
      <c r="CD355" s="10">
        <f>求节点($BL$5:$BL$364,BR$5:BR$364,节奏总纲!R354)</f>
        <v>0.125</v>
      </c>
      <c r="CE355" s="10">
        <f>求节点($BL$5:$BL$364,BS$5:BS$364,节奏总纲!S354)</f>
        <v>0.125</v>
      </c>
      <c r="CF355" s="10">
        <f>求节点($BL$5:$BL$364,BT$5:BT$364,节奏总纲!T354)</f>
        <v>0.125</v>
      </c>
      <c r="CG355" s="10">
        <f>求节点($BL$5:$BL$364,BU$5:BU$364,节奏总纲!U354)</f>
        <v>0.125</v>
      </c>
      <c r="CH355" s="10">
        <f>求节点($BL$5:$BL$364,BV$5:BV$364,节奏总纲!V354)</f>
        <v>0.125</v>
      </c>
    </row>
    <row r="356" spans="2:86" x14ac:dyDescent="0.2">
      <c r="B356" s="3">
        <v>352</v>
      </c>
      <c r="C356" s="3">
        <f>[1]服务器生态!W373</f>
        <v>39.545552879615222</v>
      </c>
      <c r="D356" s="3">
        <f>[1]服务器生态!X373</f>
        <v>38.992277254916694</v>
      </c>
      <c r="E356" s="3">
        <f>[1]服务器生态!Y373</f>
        <v>3.1829509275171537</v>
      </c>
      <c r="F356" s="3">
        <f>[1]服务器生态!Z373</f>
        <v>0.56626946219375029</v>
      </c>
      <c r="G356" s="3">
        <f>[1]服务器生态!AA373</f>
        <v>0.16384642241239322</v>
      </c>
      <c r="H356" s="3">
        <f>[1]服务器生态!AC373</f>
        <v>0.47962550249999997</v>
      </c>
      <c r="I356" s="3">
        <f>[1]服务器生态!AD373</f>
        <v>0.47291513735919999</v>
      </c>
      <c r="J356" s="3">
        <f>[1]服务器生态!AE373</f>
        <v>3.8604200140800002E-2</v>
      </c>
      <c r="K356" s="3">
        <f>[1]服务器生态!AF373</f>
        <v>6.8679600000000019E-3</v>
      </c>
      <c r="L356" s="3">
        <f>[1]服务器生态!AG373</f>
        <v>1.9871999999999997E-3</v>
      </c>
      <c r="M356" s="3">
        <f>[3]基础信息!M355</f>
        <v>100</v>
      </c>
      <c r="X356" s="3">
        <v>352</v>
      </c>
      <c r="Y356" s="3">
        <f>求节点(节奏总纲!D$4:D$163,R$5:R$164,$X356)*6</f>
        <v>43397.410041642754</v>
      </c>
      <c r="Z356" s="3">
        <f>求节点(节奏总纲!E$4:E$163,S$5:S$164,$X356)*6</f>
        <v>44559.821573125853</v>
      </c>
      <c r="AA356" s="3">
        <f>求节点(节奏总纲!F$4:F$163,T$5:T$164,$X356)*6</f>
        <v>46114.759298153302</v>
      </c>
      <c r="AB356" s="3">
        <f>求节点(节奏总纲!G$4:G$163,U$5:U$164,$X356)*6</f>
        <v>48353.750712965462</v>
      </c>
      <c r="AC356" s="3">
        <f>求节点(节奏总纲!H$4:H$163,V$5:V$164,$X356)*6</f>
        <v>52236.891855933012</v>
      </c>
      <c r="AG356" s="3">
        <v>352</v>
      </c>
      <c r="AH356" s="3">
        <v>1</v>
      </c>
      <c r="AI356" s="3">
        <f>[4]实力验证!$Z358</f>
        <v>1.731238098999994</v>
      </c>
      <c r="AJ356" s="3">
        <f>[4]实力验证!$AE358</f>
        <v>3.2583111185498805</v>
      </c>
      <c r="AK356" s="3">
        <f>[4]实力验证!$AJ358</f>
        <v>8.6781303820889359</v>
      </c>
      <c r="AL356" s="3">
        <f>[4]实力验证!$AO358</f>
        <v>16.926930072617743</v>
      </c>
      <c r="AM356" s="3">
        <f t="shared" si="19"/>
        <v>250.01272706682019</v>
      </c>
      <c r="BL356" s="8">
        <v>352</v>
      </c>
      <c r="BM356" s="10">
        <f>'[1]功能-战损相关'!H362</f>
        <v>0</v>
      </c>
      <c r="BN356" s="10">
        <f>'[1]功能-战损相关'!I362</f>
        <v>0</v>
      </c>
      <c r="BO356" s="10">
        <f>'[1]功能-战损相关'!J362</f>
        <v>0</v>
      </c>
      <c r="BP356" s="10">
        <f>'[1]功能-战损相关'!K362</f>
        <v>0</v>
      </c>
      <c r="BQ356" s="10">
        <f>'[1]功能-战损相关'!L362</f>
        <v>0</v>
      </c>
      <c r="BR356" s="10">
        <f>'[1]功能-战损相关'!M362</f>
        <v>0</v>
      </c>
      <c r="BS356" s="10">
        <f>'[1]功能-战损相关'!N362</f>
        <v>0</v>
      </c>
      <c r="BT356" s="10">
        <f>'[1]功能-战损相关'!O362</f>
        <v>0</v>
      </c>
      <c r="BU356" s="10">
        <f>'[1]功能-战损相关'!P362</f>
        <v>0</v>
      </c>
      <c r="BV356" s="10">
        <f>'[1]功能-战损相关'!Q362</f>
        <v>0</v>
      </c>
      <c r="BX356" s="8">
        <v>352</v>
      </c>
      <c r="BY356" s="10">
        <f>求节点($BL$5:$BL$364,BM$5:BM$364,节奏总纲!R355)</f>
        <v>0.17499999999999999</v>
      </c>
      <c r="BZ356" s="10">
        <f>求节点($BL$5:$BL$364,BN$5:BN$364,节奏总纲!S355)</f>
        <v>0.17499999999999999</v>
      </c>
      <c r="CA356" s="10">
        <f>求节点($BL$5:$BL$364,BO$5:BO$364,节奏总纲!T355)</f>
        <v>0.17499999999999999</v>
      </c>
      <c r="CB356" s="10">
        <f>求节点($BL$5:$BL$364,BP$5:BP$364,节奏总纲!U355)</f>
        <v>0.17499999999999999</v>
      </c>
      <c r="CC356" s="10">
        <f>求节点($BL$5:$BL$364,BQ$5:BQ$364,节奏总纲!V355)</f>
        <v>0.17499999999999999</v>
      </c>
      <c r="CD356" s="10">
        <f>求节点($BL$5:$BL$364,BR$5:BR$364,节奏总纲!R355)</f>
        <v>0.125</v>
      </c>
      <c r="CE356" s="10">
        <f>求节点($BL$5:$BL$364,BS$5:BS$364,节奏总纲!S355)</f>
        <v>0.125</v>
      </c>
      <c r="CF356" s="10">
        <f>求节点($BL$5:$BL$364,BT$5:BT$364,节奏总纲!T355)</f>
        <v>0.125</v>
      </c>
      <c r="CG356" s="10">
        <f>求节点($BL$5:$BL$364,BU$5:BU$364,节奏总纲!U355)</f>
        <v>0.125</v>
      </c>
      <c r="CH356" s="10">
        <f>求节点($BL$5:$BL$364,BV$5:BV$364,节奏总纲!V355)</f>
        <v>0.125</v>
      </c>
    </row>
    <row r="357" spans="2:86" x14ac:dyDescent="0.2">
      <c r="B357" s="3">
        <v>353</v>
      </c>
      <c r="C357" s="3">
        <f>[1]服务器生态!W374</f>
        <v>39.280907688260243</v>
      </c>
      <c r="D357" s="3">
        <f>[1]服务器生态!X374</f>
        <v>38.731334672904822</v>
      </c>
      <c r="E357" s="3">
        <f>[1]服务器生态!Y374</f>
        <v>3.1616501086905573</v>
      </c>
      <c r="F357" s="3">
        <f>[1]服务器生态!Z374</f>
        <v>0.56247989600316117</v>
      </c>
      <c r="G357" s="3">
        <f>[1]服务器生态!AA374</f>
        <v>0.16274993583793171</v>
      </c>
      <c r="H357" s="3">
        <f>[1]服务器生态!AC374</f>
        <v>0.47962550249999997</v>
      </c>
      <c r="I357" s="3">
        <f>[1]服务器生态!AD374</f>
        <v>0.47291513735919999</v>
      </c>
      <c r="J357" s="3">
        <f>[1]服务器生态!AE374</f>
        <v>3.8604200140800002E-2</v>
      </c>
      <c r="K357" s="3">
        <f>[1]服务器生态!AF374</f>
        <v>6.8679600000000019E-3</v>
      </c>
      <c r="L357" s="3">
        <f>[1]服务器生态!AG374</f>
        <v>1.9871999999999997E-3</v>
      </c>
      <c r="M357" s="3">
        <f>[3]基础信息!M356</f>
        <v>100</v>
      </c>
      <c r="X357" s="3">
        <v>353</v>
      </c>
      <c r="Y357" s="3">
        <f>求节点(节奏总纲!D$4:D$163,R$5:R$164,$X357)*6</f>
        <v>43413.918013555151</v>
      </c>
      <c r="Z357" s="3">
        <f>求节点(节奏总纲!E$4:E$163,S$5:S$164,$X357)*6</f>
        <v>44576.676761360286</v>
      </c>
      <c r="AA357" s="3">
        <f>求节点(节奏总纲!F$4:F$163,T$5:T$164,$X357)*6</f>
        <v>46132.637825561149</v>
      </c>
      <c r="AB357" s="3">
        <f>求节点(节奏总纲!G$4:G$163,U$5:U$164,$X357)*6</f>
        <v>48371.012396086342</v>
      </c>
      <c r="AC357" s="3">
        <f>求节点(节奏总纲!H$4:H$163,V$5:V$164,$X357)*6</f>
        <v>52253.267739947136</v>
      </c>
      <c r="AG357" s="3">
        <v>353</v>
      </c>
      <c r="AH357" s="3">
        <v>1</v>
      </c>
      <c r="AI357" s="3">
        <f>[4]实力验证!$Z359</f>
        <v>1.7324842253485788</v>
      </c>
      <c r="AJ357" s="3">
        <f>[4]实力验证!$AE359</f>
        <v>3.2656568234434817</v>
      </c>
      <c r="AK357" s="3">
        <f>[4]实力验证!$AJ359</f>
        <v>8.6806849345861021</v>
      </c>
      <c r="AL357" s="3">
        <f>[4]实力验证!$AO359</f>
        <v>16.903027897642293</v>
      </c>
      <c r="AM357" s="3">
        <f t="shared" si="19"/>
        <v>250.21375572779453</v>
      </c>
      <c r="BL357" s="8">
        <v>353</v>
      </c>
      <c r="BM357" s="10">
        <f>'[1]功能-战损相关'!H363</f>
        <v>0</v>
      </c>
      <c r="BN357" s="10">
        <f>'[1]功能-战损相关'!I363</f>
        <v>0</v>
      </c>
      <c r="BO357" s="10">
        <f>'[1]功能-战损相关'!J363</f>
        <v>0</v>
      </c>
      <c r="BP357" s="10">
        <f>'[1]功能-战损相关'!K363</f>
        <v>0</v>
      </c>
      <c r="BQ357" s="10">
        <f>'[1]功能-战损相关'!L363</f>
        <v>0</v>
      </c>
      <c r="BR357" s="10">
        <f>'[1]功能-战损相关'!M363</f>
        <v>0</v>
      </c>
      <c r="BS357" s="10">
        <f>'[1]功能-战损相关'!N363</f>
        <v>0</v>
      </c>
      <c r="BT357" s="10">
        <f>'[1]功能-战损相关'!O363</f>
        <v>0</v>
      </c>
      <c r="BU357" s="10">
        <f>'[1]功能-战损相关'!P363</f>
        <v>0</v>
      </c>
      <c r="BV357" s="10">
        <f>'[1]功能-战损相关'!Q363</f>
        <v>0</v>
      </c>
      <c r="BX357" s="8">
        <v>353</v>
      </c>
      <c r="BY357" s="10">
        <f>求节点($BL$5:$BL$364,BM$5:BM$364,节奏总纲!R356)</f>
        <v>0.17499999999999999</v>
      </c>
      <c r="BZ357" s="10">
        <f>求节点($BL$5:$BL$364,BN$5:BN$364,节奏总纲!S356)</f>
        <v>0.17499999999999999</v>
      </c>
      <c r="CA357" s="10">
        <f>求节点($BL$5:$BL$364,BO$5:BO$364,节奏总纲!T356)</f>
        <v>0.17499999999999999</v>
      </c>
      <c r="CB357" s="10">
        <f>求节点($BL$5:$BL$364,BP$5:BP$364,节奏总纲!U356)</f>
        <v>0.17499999999999999</v>
      </c>
      <c r="CC357" s="10">
        <f>求节点($BL$5:$BL$364,BQ$5:BQ$364,节奏总纲!V356)</f>
        <v>0.17499999999999999</v>
      </c>
      <c r="CD357" s="10">
        <f>求节点($BL$5:$BL$364,BR$5:BR$364,节奏总纲!R356)</f>
        <v>0.125</v>
      </c>
      <c r="CE357" s="10">
        <f>求节点($BL$5:$BL$364,BS$5:BS$364,节奏总纲!S356)</f>
        <v>0.125</v>
      </c>
      <c r="CF357" s="10">
        <f>求节点($BL$5:$BL$364,BT$5:BT$364,节奏总纲!T356)</f>
        <v>0.125</v>
      </c>
      <c r="CG357" s="10">
        <f>求节点($BL$5:$BL$364,BU$5:BU$364,节奏总纲!U356)</f>
        <v>0.125</v>
      </c>
      <c r="CH357" s="10">
        <f>求节点($BL$5:$BL$364,BV$5:BV$364,节奏总纲!V356)</f>
        <v>0.125</v>
      </c>
    </row>
    <row r="358" spans="2:86" x14ac:dyDescent="0.2">
      <c r="B358" s="3">
        <v>354</v>
      </c>
      <c r="C358" s="3">
        <f>[1]服务器生态!W375</f>
        <v>39.01626249690527</v>
      </c>
      <c r="D358" s="3">
        <f>[1]服务器生态!X375</f>
        <v>38.470392090892958</v>
      </c>
      <c r="E358" s="3">
        <f>[1]服务器生态!Y375</f>
        <v>3.1403492898639609</v>
      </c>
      <c r="F358" s="3">
        <f>[1]服务器生态!Z375</f>
        <v>0.55869032981257205</v>
      </c>
      <c r="G358" s="3">
        <f>[1]服务器生态!AA375</f>
        <v>0.16165344926347019</v>
      </c>
      <c r="H358" s="3">
        <f>[1]服务器生态!AC375</f>
        <v>0.47962550249999997</v>
      </c>
      <c r="I358" s="3">
        <f>[1]服务器生态!AD375</f>
        <v>0.47291513735919999</v>
      </c>
      <c r="J358" s="3">
        <f>[1]服务器生态!AE375</f>
        <v>3.8604200140800002E-2</v>
      </c>
      <c r="K358" s="3">
        <f>[1]服务器生态!AF375</f>
        <v>6.8679600000000019E-3</v>
      </c>
      <c r="L358" s="3">
        <f>[1]服务器生态!AG375</f>
        <v>1.9871999999999997E-3</v>
      </c>
      <c r="M358" s="3">
        <f>[3]基础信息!M357</f>
        <v>100</v>
      </c>
      <c r="X358" s="3">
        <v>354</v>
      </c>
      <c r="Y358" s="3">
        <f>求节点(节奏总纲!D$4:D$163,R$5:R$164,$X358)*6</f>
        <v>43430.425985467547</v>
      </c>
      <c r="Z358" s="3">
        <f>求节点(节奏总纲!E$4:E$163,S$5:S$164,$X358)*6</f>
        <v>44593.531949594719</v>
      </c>
      <c r="AA358" s="3">
        <f>求节点(节奏总纲!F$4:F$163,T$5:T$164,$X358)*6</f>
        <v>46150.516352969003</v>
      </c>
      <c r="AB358" s="3">
        <f>求节点(节奏总纲!G$4:G$163,U$5:U$164,$X358)*6</f>
        <v>48388.274079207222</v>
      </c>
      <c r="AC358" s="3">
        <f>求节点(节奏总纲!H$4:H$163,V$5:V$164,$X358)*6</f>
        <v>52269.643623961252</v>
      </c>
      <c r="AG358" s="3">
        <v>354</v>
      </c>
      <c r="AH358" s="3">
        <v>1</v>
      </c>
      <c r="AI358" s="3">
        <f>[4]实力验证!$Z360</f>
        <v>1.7337216907006632</v>
      </c>
      <c r="AJ358" s="3">
        <f>[4]实力验证!$AE360</f>
        <v>3.2729514732218083</v>
      </c>
      <c r="AK358" s="3">
        <f>[4]实力验证!$AJ360</f>
        <v>8.683221732085741</v>
      </c>
      <c r="AL358" s="3">
        <f>[4]实力验证!$AO360</f>
        <v>16.879291850807888</v>
      </c>
      <c r="AM358" s="3">
        <f t="shared" si="19"/>
        <v>250.41338717208117</v>
      </c>
      <c r="BL358" s="8">
        <v>354</v>
      </c>
      <c r="BM358" s="10">
        <f>'[1]功能-战损相关'!H364</f>
        <v>0</v>
      </c>
      <c r="BN358" s="10">
        <f>'[1]功能-战损相关'!I364</f>
        <v>0</v>
      </c>
      <c r="BO358" s="10">
        <f>'[1]功能-战损相关'!J364</f>
        <v>0</v>
      </c>
      <c r="BP358" s="10">
        <f>'[1]功能-战损相关'!K364</f>
        <v>0</v>
      </c>
      <c r="BQ358" s="10">
        <f>'[1]功能-战损相关'!L364</f>
        <v>0</v>
      </c>
      <c r="BR358" s="10">
        <f>'[1]功能-战损相关'!M364</f>
        <v>0</v>
      </c>
      <c r="BS358" s="10">
        <f>'[1]功能-战损相关'!N364</f>
        <v>0</v>
      </c>
      <c r="BT358" s="10">
        <f>'[1]功能-战损相关'!O364</f>
        <v>0</v>
      </c>
      <c r="BU358" s="10">
        <f>'[1]功能-战损相关'!P364</f>
        <v>0</v>
      </c>
      <c r="BV358" s="10">
        <f>'[1]功能-战损相关'!Q364</f>
        <v>0</v>
      </c>
      <c r="BX358" s="8">
        <v>354</v>
      </c>
      <c r="BY358" s="10">
        <f>求节点($BL$5:$BL$364,BM$5:BM$364,节奏总纲!R357)</f>
        <v>0.17499999999999999</v>
      </c>
      <c r="BZ358" s="10">
        <f>求节点($BL$5:$BL$364,BN$5:BN$364,节奏总纲!S357)</f>
        <v>0.17499999999999999</v>
      </c>
      <c r="CA358" s="10">
        <f>求节点($BL$5:$BL$364,BO$5:BO$364,节奏总纲!T357)</f>
        <v>0.17499999999999999</v>
      </c>
      <c r="CB358" s="10">
        <f>求节点($BL$5:$BL$364,BP$5:BP$364,节奏总纲!U357)</f>
        <v>0.17499999999999999</v>
      </c>
      <c r="CC358" s="10">
        <f>求节点($BL$5:$BL$364,BQ$5:BQ$364,节奏总纲!V357)</f>
        <v>0.17499999999999999</v>
      </c>
      <c r="CD358" s="10">
        <f>求节点($BL$5:$BL$364,BR$5:BR$364,节奏总纲!R357)</f>
        <v>0.125</v>
      </c>
      <c r="CE358" s="10">
        <f>求节点($BL$5:$BL$364,BS$5:BS$364,节奏总纲!S357)</f>
        <v>0.125</v>
      </c>
      <c r="CF358" s="10">
        <f>求节点($BL$5:$BL$364,BT$5:BT$364,节奏总纲!T357)</f>
        <v>0.125</v>
      </c>
      <c r="CG358" s="10">
        <f>求节点($BL$5:$BL$364,BU$5:BU$364,节奏总纲!U357)</f>
        <v>0.125</v>
      </c>
      <c r="CH358" s="10">
        <f>求节点($BL$5:$BL$364,BV$5:BV$364,节奏总纲!V357)</f>
        <v>0.125</v>
      </c>
    </row>
    <row r="359" spans="2:86" x14ac:dyDescent="0.2">
      <c r="B359" s="3">
        <v>355</v>
      </c>
      <c r="C359" s="3">
        <f>[1]服务器生态!W376</f>
        <v>38.751617305550283</v>
      </c>
      <c r="D359" s="3">
        <f>[1]服务器生态!X376</f>
        <v>38.209449508881079</v>
      </c>
      <c r="E359" s="3">
        <f>[1]服务器生态!Y376</f>
        <v>3.1190484710373636</v>
      </c>
      <c r="F359" s="3">
        <f>[1]服务器生态!Z376</f>
        <v>0.55490076362198282</v>
      </c>
      <c r="G359" s="3">
        <f>[1]服务器生态!AA376</f>
        <v>0.16055696268900865</v>
      </c>
      <c r="H359" s="3">
        <f>[1]服务器生态!AC376</f>
        <v>0.47962550249999997</v>
      </c>
      <c r="I359" s="3">
        <f>[1]服务器生态!AD376</f>
        <v>0.47291513735919999</v>
      </c>
      <c r="J359" s="3">
        <f>[1]服务器生态!AE376</f>
        <v>3.8604200140800002E-2</v>
      </c>
      <c r="K359" s="3">
        <f>[1]服务器生态!AF376</f>
        <v>6.8679600000000019E-3</v>
      </c>
      <c r="L359" s="3">
        <f>[1]服务器生态!AG376</f>
        <v>1.9871999999999997E-3</v>
      </c>
      <c r="M359" s="3">
        <f>[3]基础信息!M358</f>
        <v>100</v>
      </c>
      <c r="X359" s="3">
        <v>355</v>
      </c>
      <c r="Y359" s="3">
        <f>求节点(节奏总纲!D$4:D$163,R$5:R$164,$X359)*6</f>
        <v>43446.933957379937</v>
      </c>
      <c r="Z359" s="3">
        <f>求节点(节奏总纲!E$4:E$163,S$5:S$164,$X359)*6</f>
        <v>44610.387137829166</v>
      </c>
      <c r="AA359" s="3">
        <f>求节点(节奏总纲!F$4:F$163,T$5:T$164,$X359)*6</f>
        <v>46166.430122110716</v>
      </c>
      <c r="AB359" s="3">
        <f>求节点(节奏总纲!G$4:G$163,U$5:U$164,$X359)*6</f>
        <v>48405.535762328102</v>
      </c>
      <c r="AC359" s="3">
        <f>求节点(节奏总纲!H$4:H$163,V$5:V$164,$X359)*6</f>
        <v>52286.019507975361</v>
      </c>
      <c r="AG359" s="3">
        <v>355</v>
      </c>
      <c r="AH359" s="3">
        <v>1</v>
      </c>
      <c r="AI359" s="3">
        <f>[4]实力验证!$Z361</f>
        <v>1.7349505850387938</v>
      </c>
      <c r="AJ359" s="3">
        <f>[4]实力验证!$AE361</f>
        <v>3.2769196257524866</v>
      </c>
      <c r="AK359" s="3">
        <f>[4]实力验证!$AJ361</f>
        <v>8.6857409590515999</v>
      </c>
      <c r="AL359" s="3">
        <f>[4]实力验证!$AO361</f>
        <v>16.855720206143051</v>
      </c>
      <c r="AM359" s="3">
        <f t="shared" si="19"/>
        <v>250.55472608068359</v>
      </c>
      <c r="BL359" s="8">
        <v>355</v>
      </c>
      <c r="BM359" s="10">
        <f>'[1]功能-战损相关'!H365</f>
        <v>0</v>
      </c>
      <c r="BN359" s="10">
        <f>'[1]功能-战损相关'!I365</f>
        <v>0</v>
      </c>
      <c r="BO359" s="10">
        <f>'[1]功能-战损相关'!J365</f>
        <v>0</v>
      </c>
      <c r="BP359" s="10">
        <f>'[1]功能-战损相关'!K365</f>
        <v>0</v>
      </c>
      <c r="BQ359" s="10">
        <f>'[1]功能-战损相关'!L365</f>
        <v>0</v>
      </c>
      <c r="BR359" s="10">
        <f>'[1]功能-战损相关'!M365</f>
        <v>0</v>
      </c>
      <c r="BS359" s="10">
        <f>'[1]功能-战损相关'!N365</f>
        <v>0</v>
      </c>
      <c r="BT359" s="10">
        <f>'[1]功能-战损相关'!O365</f>
        <v>0</v>
      </c>
      <c r="BU359" s="10">
        <f>'[1]功能-战损相关'!P365</f>
        <v>0</v>
      </c>
      <c r="BV359" s="10">
        <f>'[1]功能-战损相关'!Q365</f>
        <v>0</v>
      </c>
      <c r="BX359" s="8">
        <v>355</v>
      </c>
      <c r="BY359" s="10">
        <f>求节点($BL$5:$BL$364,BM$5:BM$364,节奏总纲!R358)</f>
        <v>0.17499999999999999</v>
      </c>
      <c r="BZ359" s="10">
        <f>求节点($BL$5:$BL$364,BN$5:BN$364,节奏总纲!S358)</f>
        <v>0.17499999999999999</v>
      </c>
      <c r="CA359" s="10">
        <f>求节点($BL$5:$BL$364,BO$5:BO$364,节奏总纲!T358)</f>
        <v>0.17499999999999999</v>
      </c>
      <c r="CB359" s="10">
        <f>求节点($BL$5:$BL$364,BP$5:BP$364,节奏总纲!U358)</f>
        <v>0.17499999999999999</v>
      </c>
      <c r="CC359" s="10">
        <f>求节点($BL$5:$BL$364,BQ$5:BQ$364,节奏总纲!V358)</f>
        <v>0.17499999999999999</v>
      </c>
      <c r="CD359" s="10">
        <f>求节点($BL$5:$BL$364,BR$5:BR$364,节奏总纲!R358)</f>
        <v>0.125</v>
      </c>
      <c r="CE359" s="10">
        <f>求节点($BL$5:$BL$364,BS$5:BS$364,节奏总纲!S358)</f>
        <v>0.125</v>
      </c>
      <c r="CF359" s="10">
        <f>求节点($BL$5:$BL$364,BT$5:BT$364,节奏总纲!T358)</f>
        <v>0.125</v>
      </c>
      <c r="CG359" s="10">
        <f>求节点($BL$5:$BL$364,BU$5:BU$364,节奏总纲!U358)</f>
        <v>0.125</v>
      </c>
      <c r="CH359" s="10">
        <f>求节点($BL$5:$BL$364,BV$5:BV$364,节奏总纲!V358)</f>
        <v>0.125</v>
      </c>
    </row>
    <row r="360" spans="2:86" x14ac:dyDescent="0.2">
      <c r="B360" s="3">
        <v>356</v>
      </c>
      <c r="C360" s="3">
        <f>[1]服务器生态!W377</f>
        <v>38.486972114195311</v>
      </c>
      <c r="D360" s="3">
        <f>[1]服务器生态!X377</f>
        <v>37.948506926869214</v>
      </c>
      <c r="E360" s="3">
        <f>[1]服务器生态!Y377</f>
        <v>3.0977476522107672</v>
      </c>
      <c r="F360" s="3">
        <f>[1]服务器生态!Z377</f>
        <v>0.5511111974313937</v>
      </c>
      <c r="G360" s="3">
        <f>[1]服务器生态!AA377</f>
        <v>0.15946047611454714</v>
      </c>
      <c r="H360" s="3">
        <f>[1]服务器生态!AC377</f>
        <v>0.47962550249999997</v>
      </c>
      <c r="I360" s="3">
        <f>[1]服务器生态!AD377</f>
        <v>0.47291513735919999</v>
      </c>
      <c r="J360" s="3">
        <f>[1]服务器生态!AE377</f>
        <v>3.8604200140800002E-2</v>
      </c>
      <c r="K360" s="3">
        <f>[1]服务器生态!AF377</f>
        <v>6.8679600000000019E-3</v>
      </c>
      <c r="L360" s="3">
        <f>[1]服务器生态!AG377</f>
        <v>1.9871999999999997E-3</v>
      </c>
      <c r="M360" s="3">
        <f>[3]基础信息!M359</f>
        <v>100</v>
      </c>
      <c r="X360" s="3">
        <v>356</v>
      </c>
      <c r="Y360" s="3">
        <f>求节点(节奏总纲!D$4:D$163,R$5:R$164,$X360)*6</f>
        <v>43463.441929292334</v>
      </c>
      <c r="Z360" s="3">
        <f>求节点(节奏总纲!E$4:E$163,S$5:S$164,$X360)*6</f>
        <v>44627.242326063599</v>
      </c>
      <c r="AA360" s="3">
        <f>求节点(节奏总纲!F$4:F$163,T$5:T$164,$X360)*6</f>
        <v>46182.068332225361</v>
      </c>
      <c r="AB360" s="3">
        <f>求节点(节奏总纲!G$4:G$163,U$5:U$164,$X360)*6</f>
        <v>48421.89030293571</v>
      </c>
      <c r="AC360" s="3">
        <f>求节点(节奏总纲!H$4:H$163,V$5:V$164,$X360)*6</f>
        <v>52302.39539198947</v>
      </c>
      <c r="AG360" s="3">
        <v>356</v>
      </c>
      <c r="AH360" s="3">
        <v>1</v>
      </c>
      <c r="AI360" s="3">
        <f>[4]实力验证!$Z362</f>
        <v>1.7361709971033314</v>
      </c>
      <c r="AJ360" s="3">
        <f>[4]实力验证!$AE362</f>
        <v>3.2804025163767343</v>
      </c>
      <c r="AK360" s="3">
        <f>[4]实力验证!$AJ362</f>
        <v>8.6862393559688087</v>
      </c>
      <c r="AL360" s="3">
        <f>[4]实力验证!$AO362</f>
        <v>16.832311261502831</v>
      </c>
      <c r="AM360" s="3">
        <f t="shared" si="19"/>
        <v>250.68025553223231</v>
      </c>
      <c r="BL360" s="8">
        <v>356</v>
      </c>
      <c r="BM360" s="10">
        <f>'[1]功能-战损相关'!H366</f>
        <v>0</v>
      </c>
      <c r="BN360" s="10">
        <f>'[1]功能-战损相关'!I366</f>
        <v>0</v>
      </c>
      <c r="BO360" s="10">
        <f>'[1]功能-战损相关'!J366</f>
        <v>0</v>
      </c>
      <c r="BP360" s="10">
        <f>'[1]功能-战损相关'!K366</f>
        <v>0</v>
      </c>
      <c r="BQ360" s="10">
        <f>'[1]功能-战损相关'!L366</f>
        <v>0</v>
      </c>
      <c r="BR360" s="10">
        <f>'[1]功能-战损相关'!M366</f>
        <v>0</v>
      </c>
      <c r="BS360" s="10">
        <f>'[1]功能-战损相关'!N366</f>
        <v>0</v>
      </c>
      <c r="BT360" s="10">
        <f>'[1]功能-战损相关'!O366</f>
        <v>0</v>
      </c>
      <c r="BU360" s="10">
        <f>'[1]功能-战损相关'!P366</f>
        <v>0</v>
      </c>
      <c r="BV360" s="10">
        <f>'[1]功能-战损相关'!Q366</f>
        <v>0</v>
      </c>
      <c r="BX360" s="8">
        <v>356</v>
      </c>
      <c r="BY360" s="10">
        <f>求节点($BL$5:$BL$364,BM$5:BM$364,节奏总纲!R359)</f>
        <v>0.17499999999999999</v>
      </c>
      <c r="BZ360" s="10">
        <f>求节点($BL$5:$BL$364,BN$5:BN$364,节奏总纲!S359)</f>
        <v>0.17499999999999999</v>
      </c>
      <c r="CA360" s="10">
        <f>求节点($BL$5:$BL$364,BO$5:BO$364,节奏总纲!T359)</f>
        <v>0.17499999999999999</v>
      </c>
      <c r="CB360" s="10">
        <f>求节点($BL$5:$BL$364,BP$5:BP$364,节奏总纲!U359)</f>
        <v>0.17499999999999999</v>
      </c>
      <c r="CC360" s="10">
        <f>求节点($BL$5:$BL$364,BQ$5:BQ$364,节奏总纲!V359)</f>
        <v>0.17499999999999999</v>
      </c>
      <c r="CD360" s="10">
        <f>求节点($BL$5:$BL$364,BR$5:BR$364,节奏总纲!R359)</f>
        <v>0.125</v>
      </c>
      <c r="CE360" s="10">
        <f>求节点($BL$5:$BL$364,BS$5:BS$364,节奏总纲!S359)</f>
        <v>0.125</v>
      </c>
      <c r="CF360" s="10">
        <f>求节点($BL$5:$BL$364,BT$5:BT$364,节奏总纲!T359)</f>
        <v>0.125</v>
      </c>
      <c r="CG360" s="10">
        <f>求节点($BL$5:$BL$364,BU$5:BU$364,节奏总纲!U359)</f>
        <v>0.125</v>
      </c>
      <c r="CH360" s="10">
        <f>求节点($BL$5:$BL$364,BV$5:BV$364,节奏总纲!V359)</f>
        <v>0.125</v>
      </c>
    </row>
    <row r="361" spans="2:86" x14ac:dyDescent="0.2">
      <c r="B361" s="3">
        <v>357</v>
      </c>
      <c r="C361" s="3">
        <f>[1]服务器生态!W378</f>
        <v>38.222326922840338</v>
      </c>
      <c r="D361" s="3">
        <f>[1]服务器生态!X378</f>
        <v>37.68756434485735</v>
      </c>
      <c r="E361" s="3">
        <f>[1]服务器生态!Y378</f>
        <v>3.0764468333841712</v>
      </c>
      <c r="F361" s="3">
        <f>[1]服务器生态!Z378</f>
        <v>0.54732163124080468</v>
      </c>
      <c r="G361" s="3">
        <f>[1]服务器生态!AA378</f>
        <v>0.15836398954008565</v>
      </c>
      <c r="H361" s="3">
        <f>[1]服务器生态!AC378</f>
        <v>0.47962550249999997</v>
      </c>
      <c r="I361" s="3">
        <f>[1]服务器生态!AD378</f>
        <v>0.47291513735919999</v>
      </c>
      <c r="J361" s="3">
        <f>[1]服务器生态!AE378</f>
        <v>3.8604200140800002E-2</v>
      </c>
      <c r="K361" s="3">
        <f>[1]服务器生态!AF378</f>
        <v>6.8679600000000019E-3</v>
      </c>
      <c r="L361" s="3">
        <f>[1]服务器生态!AG378</f>
        <v>1.9871999999999997E-3</v>
      </c>
      <c r="M361" s="3">
        <f>[3]基础信息!M360</f>
        <v>100</v>
      </c>
      <c r="X361" s="3">
        <v>357</v>
      </c>
      <c r="Y361" s="3">
        <f>求节点(节奏总纲!D$4:D$163,R$5:R$164,$X361)*6</f>
        <v>43479.949901204724</v>
      </c>
      <c r="Z361" s="3">
        <f>求节点(节奏总纲!E$4:E$163,S$5:S$164,$X361)*6</f>
        <v>44644.097514298039</v>
      </c>
      <c r="AA361" s="3">
        <f>求节点(节奏总纲!F$4:F$163,T$5:T$164,$X361)*6</f>
        <v>46197.706542340005</v>
      </c>
      <c r="AB361" s="3">
        <f>求节点(节奏总纲!G$4:G$163,U$5:U$164,$X361)*6</f>
        <v>48437.658711601362</v>
      </c>
      <c r="AC361" s="3">
        <f>求节点(节奏总纲!H$4:H$163,V$5:V$164,$X361)*6</f>
        <v>52318.771276003594</v>
      </c>
      <c r="AG361" s="3">
        <v>357</v>
      </c>
      <c r="AH361" s="3">
        <v>1</v>
      </c>
      <c r="AI361" s="3">
        <f>[4]实力验证!$Z363</f>
        <v>1.7373830144138156</v>
      </c>
      <c r="AJ361" s="3">
        <f>[4]实力验证!$AE363</f>
        <v>3.2838614495106913</v>
      </c>
      <c r="AK361" s="3">
        <f>[4]实力验证!$AJ363</f>
        <v>8.6854442932316438</v>
      </c>
      <c r="AL361" s="3">
        <f>[4]实力验证!$AO363</f>
        <v>16.809063338159124</v>
      </c>
      <c r="AM361" s="3">
        <f t="shared" si="19"/>
        <v>250.80049157212986</v>
      </c>
      <c r="BL361" s="8">
        <v>357</v>
      </c>
      <c r="BM361" s="10">
        <f>'[1]功能-战损相关'!H367</f>
        <v>0</v>
      </c>
      <c r="BN361" s="10">
        <f>'[1]功能-战损相关'!I367</f>
        <v>0</v>
      </c>
      <c r="BO361" s="10">
        <f>'[1]功能-战损相关'!J367</f>
        <v>0</v>
      </c>
      <c r="BP361" s="10">
        <f>'[1]功能-战损相关'!K367</f>
        <v>0</v>
      </c>
      <c r="BQ361" s="10">
        <f>'[1]功能-战损相关'!L367</f>
        <v>0</v>
      </c>
      <c r="BR361" s="10">
        <f>'[1]功能-战损相关'!M367</f>
        <v>0</v>
      </c>
      <c r="BS361" s="10">
        <f>'[1]功能-战损相关'!N367</f>
        <v>0</v>
      </c>
      <c r="BT361" s="10">
        <f>'[1]功能-战损相关'!O367</f>
        <v>0</v>
      </c>
      <c r="BU361" s="10">
        <f>'[1]功能-战损相关'!P367</f>
        <v>0</v>
      </c>
      <c r="BV361" s="10">
        <f>'[1]功能-战损相关'!Q367</f>
        <v>0</v>
      </c>
      <c r="BX361" s="8">
        <v>357</v>
      </c>
      <c r="BY361" s="10">
        <f>求节点($BL$5:$BL$364,BM$5:BM$364,节奏总纲!R360)</f>
        <v>0.17499999999999999</v>
      </c>
      <c r="BZ361" s="10">
        <f>求节点($BL$5:$BL$364,BN$5:BN$364,节奏总纲!S360)</f>
        <v>0.17499999999999999</v>
      </c>
      <c r="CA361" s="10">
        <f>求节点($BL$5:$BL$364,BO$5:BO$364,节奏总纲!T360)</f>
        <v>0.17499999999999999</v>
      </c>
      <c r="CB361" s="10">
        <f>求节点($BL$5:$BL$364,BP$5:BP$364,节奏总纲!U360)</f>
        <v>0.17499999999999999</v>
      </c>
      <c r="CC361" s="10">
        <f>求节点($BL$5:$BL$364,BQ$5:BQ$364,节奏总纲!V360)</f>
        <v>0.17499999999999999</v>
      </c>
      <c r="CD361" s="10">
        <f>求节点($BL$5:$BL$364,BR$5:BR$364,节奏总纲!R360)</f>
        <v>0.125</v>
      </c>
      <c r="CE361" s="10">
        <f>求节点($BL$5:$BL$364,BS$5:BS$364,节奏总纲!S360)</f>
        <v>0.125</v>
      </c>
      <c r="CF361" s="10">
        <f>求节点($BL$5:$BL$364,BT$5:BT$364,节奏总纲!T360)</f>
        <v>0.125</v>
      </c>
      <c r="CG361" s="10">
        <f>求节点($BL$5:$BL$364,BU$5:BU$364,节奏总纲!U360)</f>
        <v>0.125</v>
      </c>
      <c r="CH361" s="10">
        <f>求节点($BL$5:$BL$364,BV$5:BV$364,节奏总纲!V360)</f>
        <v>0.125</v>
      </c>
    </row>
    <row r="362" spans="2:86" x14ac:dyDescent="0.2">
      <c r="B362" s="3">
        <v>358</v>
      </c>
      <c r="C362" s="3">
        <f>[1]服务器生态!W379</f>
        <v>37.957681731485359</v>
      </c>
      <c r="D362" s="3">
        <f>[1]服务器生态!X379</f>
        <v>37.426621762845478</v>
      </c>
      <c r="E362" s="3">
        <f>[1]服务器生态!Y379</f>
        <v>3.0551460145575744</v>
      </c>
      <c r="F362" s="3">
        <f>[1]服务器生态!Z379</f>
        <v>0.54353206505021545</v>
      </c>
      <c r="G362" s="3">
        <f>[1]服务器生态!AA379</f>
        <v>0.15726750296562411</v>
      </c>
      <c r="H362" s="3">
        <f>[1]服务器生态!AC379</f>
        <v>0.47962550249999997</v>
      </c>
      <c r="I362" s="3">
        <f>[1]服务器生态!AD379</f>
        <v>0.47291513735919999</v>
      </c>
      <c r="J362" s="3">
        <f>[1]服务器生态!AE379</f>
        <v>3.8604200140800002E-2</v>
      </c>
      <c r="K362" s="3">
        <f>[1]服务器生态!AF379</f>
        <v>6.8679600000000019E-3</v>
      </c>
      <c r="L362" s="3">
        <f>[1]服务器生态!AG379</f>
        <v>1.9871999999999997E-3</v>
      </c>
      <c r="M362" s="3">
        <f>[3]基础信息!M361</f>
        <v>100</v>
      </c>
      <c r="X362" s="3">
        <v>358</v>
      </c>
      <c r="Y362" s="3">
        <f>求节点(节奏总纲!D$4:D$163,R$5:R$164,$X362)*6</f>
        <v>43496.45787311712</v>
      </c>
      <c r="Z362" s="3">
        <f>求节点(节奏总纲!E$4:E$163,S$5:S$164,$X362)*6</f>
        <v>44660.952702532471</v>
      </c>
      <c r="AA362" s="3">
        <f>求节点(节奏总纲!F$4:F$163,T$5:T$164,$X362)*6</f>
        <v>46213.344752454643</v>
      </c>
      <c r="AB362" s="3">
        <f>求节点(节奏总纲!G$4:G$163,U$5:U$164,$X362)*6</f>
        <v>48453.427120267013</v>
      </c>
      <c r="AC362" s="3">
        <f>求节点(节奏总纲!H$4:H$163,V$5:V$164,$X362)*6</f>
        <v>52335.14716001771</v>
      </c>
      <c r="AG362" s="3">
        <v>358</v>
      </c>
      <c r="AH362" s="3">
        <v>1</v>
      </c>
      <c r="AI362" s="3">
        <f>[4]实力验证!$Z364</f>
        <v>1.7385867232898835</v>
      </c>
      <c r="AJ362" s="3">
        <f>[4]实力验证!$AE364</f>
        <v>3.2872966714989031</v>
      </c>
      <c r="AK362" s="3">
        <f>[4]实力验证!$AJ364</f>
        <v>8.6846546806861173</v>
      </c>
      <c r="AL362" s="3">
        <f>[4]实力验证!$AO364</f>
        <v>16.785974780399343</v>
      </c>
      <c r="AM362" s="3">
        <f t="shared" si="19"/>
        <v>250.91990338844303</v>
      </c>
      <c r="BL362" s="8">
        <v>358</v>
      </c>
      <c r="BM362" s="10">
        <f>'[1]功能-战损相关'!H368</f>
        <v>0</v>
      </c>
      <c r="BN362" s="10">
        <f>'[1]功能-战损相关'!I368</f>
        <v>0</v>
      </c>
      <c r="BO362" s="10">
        <f>'[1]功能-战损相关'!J368</f>
        <v>0</v>
      </c>
      <c r="BP362" s="10">
        <f>'[1]功能-战损相关'!K368</f>
        <v>0</v>
      </c>
      <c r="BQ362" s="10">
        <f>'[1]功能-战损相关'!L368</f>
        <v>0</v>
      </c>
      <c r="BR362" s="10">
        <f>'[1]功能-战损相关'!M368</f>
        <v>0</v>
      </c>
      <c r="BS362" s="10">
        <f>'[1]功能-战损相关'!N368</f>
        <v>0</v>
      </c>
      <c r="BT362" s="10">
        <f>'[1]功能-战损相关'!O368</f>
        <v>0</v>
      </c>
      <c r="BU362" s="10">
        <f>'[1]功能-战损相关'!P368</f>
        <v>0</v>
      </c>
      <c r="BV362" s="10">
        <f>'[1]功能-战损相关'!Q368</f>
        <v>0</v>
      </c>
      <c r="BX362" s="8">
        <v>358</v>
      </c>
      <c r="BY362" s="10">
        <f>求节点($BL$5:$BL$364,BM$5:BM$364,节奏总纲!R361)</f>
        <v>0.17499999999999999</v>
      </c>
      <c r="BZ362" s="10">
        <f>求节点($BL$5:$BL$364,BN$5:BN$364,节奏总纲!S361)</f>
        <v>0.17499999999999999</v>
      </c>
      <c r="CA362" s="10">
        <f>求节点($BL$5:$BL$364,BO$5:BO$364,节奏总纲!T361)</f>
        <v>0.17499999999999999</v>
      </c>
      <c r="CB362" s="10">
        <f>求节点($BL$5:$BL$364,BP$5:BP$364,节奏总纲!U361)</f>
        <v>0.17499999999999999</v>
      </c>
      <c r="CC362" s="10">
        <f>求节点($BL$5:$BL$364,BQ$5:BQ$364,节奏总纲!V361)</f>
        <v>0.17499999999999999</v>
      </c>
      <c r="CD362" s="10">
        <f>求节点($BL$5:$BL$364,BR$5:BR$364,节奏总纲!R361)</f>
        <v>0.125</v>
      </c>
      <c r="CE362" s="10">
        <f>求节点($BL$5:$BL$364,BS$5:BS$364,节奏总纲!S361)</f>
        <v>0.125</v>
      </c>
      <c r="CF362" s="10">
        <f>求节点($BL$5:$BL$364,BT$5:BT$364,节奏总纲!T361)</f>
        <v>0.125</v>
      </c>
      <c r="CG362" s="10">
        <f>求节点($BL$5:$BL$364,BU$5:BU$364,节奏总纲!U361)</f>
        <v>0.125</v>
      </c>
      <c r="CH362" s="10">
        <f>求节点($BL$5:$BL$364,BV$5:BV$364,节奏总纲!V361)</f>
        <v>0.125</v>
      </c>
    </row>
    <row r="363" spans="2:86" x14ac:dyDescent="0.2">
      <c r="B363" s="3">
        <v>359</v>
      </c>
      <c r="C363" s="3">
        <f>[1]服务器生态!W380</f>
        <v>37.693036540130379</v>
      </c>
      <c r="D363" s="3">
        <f>[1]服务器生态!X380</f>
        <v>37.165679180833607</v>
      </c>
      <c r="E363" s="3">
        <f>[1]服务器生态!Y380</f>
        <v>3.0338451957309776</v>
      </c>
      <c r="F363" s="3">
        <f>[1]服务器生态!Z380</f>
        <v>0.53974249885962633</v>
      </c>
      <c r="G363" s="3">
        <f>[1]服务器生态!AA380</f>
        <v>0.15617101639116257</v>
      </c>
      <c r="H363" s="3">
        <f>[1]服务器生态!AC380</f>
        <v>0.47962550249999997</v>
      </c>
      <c r="I363" s="3">
        <f>[1]服务器生态!AD380</f>
        <v>0.47291513735919999</v>
      </c>
      <c r="J363" s="3">
        <f>[1]服务器生态!AE380</f>
        <v>3.8604200140800002E-2</v>
      </c>
      <c r="K363" s="3">
        <f>[1]服务器生态!AF380</f>
        <v>6.8679600000000019E-3</v>
      </c>
      <c r="L363" s="3">
        <f>[1]服务器生态!AG380</f>
        <v>1.9871999999999997E-3</v>
      </c>
      <c r="M363" s="3">
        <f>[3]基础信息!M362</f>
        <v>100</v>
      </c>
      <c r="X363" s="3">
        <v>359</v>
      </c>
      <c r="Y363" s="3">
        <f>求节点(节奏总纲!D$4:D$163,R$5:R$164,$X363)*6</f>
        <v>43512.96584502951</v>
      </c>
      <c r="Z363" s="3">
        <f>求节点(节奏总纲!E$4:E$163,S$5:S$164,$X363)*6</f>
        <v>44676.693827948489</v>
      </c>
      <c r="AA363" s="3">
        <f>求节点(节奏总纲!F$4:F$163,T$5:T$164,$X363)*6</f>
        <v>46228.982962569287</v>
      </c>
      <c r="AB363" s="3">
        <f>求节点(节奏总纲!G$4:G$163,U$5:U$164,$X363)*6</f>
        <v>48469.195528932665</v>
      </c>
      <c r="AC363" s="3">
        <f>求节点(节奏总纲!H$4:H$163,V$5:V$164,$X363)*6</f>
        <v>52351.523044031826</v>
      </c>
      <c r="AG363" s="3">
        <v>359</v>
      </c>
      <c r="AH363" s="3">
        <v>1</v>
      </c>
      <c r="AI363" s="3">
        <f>[4]实力验证!$Z365</f>
        <v>1.7395727038909283</v>
      </c>
      <c r="AJ363" s="3">
        <f>[4]实力验证!$AE365</f>
        <v>3.2907084253200507</v>
      </c>
      <c r="AK363" s="3">
        <f>[4]实力验证!$AJ365</f>
        <v>8.6838704624816838</v>
      </c>
      <c r="AL363" s="3">
        <f>[4]实力验证!$AO365</f>
        <v>16.76304395513333</v>
      </c>
      <c r="AM363" s="3">
        <f t="shared" si="19"/>
        <v>251.02363771583975</v>
      </c>
      <c r="BL363" s="8">
        <v>359</v>
      </c>
      <c r="BM363" s="10">
        <f>'[1]功能-战损相关'!H369</f>
        <v>0</v>
      </c>
      <c r="BN363" s="10">
        <f>'[1]功能-战损相关'!I369</f>
        <v>0</v>
      </c>
      <c r="BO363" s="10">
        <f>'[1]功能-战损相关'!J369</f>
        <v>0</v>
      </c>
      <c r="BP363" s="10">
        <f>'[1]功能-战损相关'!K369</f>
        <v>0</v>
      </c>
      <c r="BQ363" s="10">
        <f>'[1]功能-战损相关'!L369</f>
        <v>0</v>
      </c>
      <c r="BR363" s="10">
        <f>'[1]功能-战损相关'!M369</f>
        <v>0</v>
      </c>
      <c r="BS363" s="10">
        <f>'[1]功能-战损相关'!N369</f>
        <v>0</v>
      </c>
      <c r="BT363" s="10">
        <f>'[1]功能-战损相关'!O369</f>
        <v>0</v>
      </c>
      <c r="BU363" s="10">
        <f>'[1]功能-战损相关'!P369</f>
        <v>0</v>
      </c>
      <c r="BV363" s="10">
        <f>'[1]功能-战损相关'!Q369</f>
        <v>0</v>
      </c>
      <c r="BX363" s="8">
        <v>359</v>
      </c>
      <c r="BY363" s="10">
        <f>求节点($BL$5:$BL$364,BM$5:BM$364,节奏总纲!R362)</f>
        <v>0.17499999999999999</v>
      </c>
      <c r="BZ363" s="10">
        <f>求节点($BL$5:$BL$364,BN$5:BN$364,节奏总纲!S362)</f>
        <v>0.17499999999999999</v>
      </c>
      <c r="CA363" s="10">
        <f>求节点($BL$5:$BL$364,BO$5:BO$364,节奏总纲!T362)</f>
        <v>0.17499999999999999</v>
      </c>
      <c r="CB363" s="10">
        <f>求节点($BL$5:$BL$364,BP$5:BP$364,节奏总纲!U362)</f>
        <v>0.17499999999999999</v>
      </c>
      <c r="CC363" s="10">
        <f>求节点($BL$5:$BL$364,BQ$5:BQ$364,节奏总纲!V362)</f>
        <v>0.17499999999999999</v>
      </c>
      <c r="CD363" s="10">
        <f>求节点($BL$5:$BL$364,BR$5:BR$364,节奏总纲!R362)</f>
        <v>0.125</v>
      </c>
      <c r="CE363" s="10">
        <f>求节点($BL$5:$BL$364,BS$5:BS$364,节奏总纲!S362)</f>
        <v>0.125</v>
      </c>
      <c r="CF363" s="10">
        <f>求节点($BL$5:$BL$364,BT$5:BT$364,节奏总纲!T362)</f>
        <v>0.125</v>
      </c>
      <c r="CG363" s="10">
        <f>求节点($BL$5:$BL$364,BU$5:BU$364,节奏总纲!U362)</f>
        <v>0.125</v>
      </c>
      <c r="CH363" s="10">
        <f>求节点($BL$5:$BL$364,BV$5:BV$364,节奏总纲!V362)</f>
        <v>0.125</v>
      </c>
    </row>
    <row r="364" spans="2:86" x14ac:dyDescent="0.2">
      <c r="B364" s="3">
        <v>360</v>
      </c>
      <c r="C364" s="3">
        <f>[1]服务器生态!W381</f>
        <v>37.428391348775406</v>
      </c>
      <c r="D364" s="3">
        <f>[1]服务器生态!X381</f>
        <v>36.904736598821728</v>
      </c>
      <c r="E364" s="3">
        <f>[1]服务器生态!Y381</f>
        <v>3.0125443769043807</v>
      </c>
      <c r="F364" s="3">
        <f>[1]服务器生态!Z381</f>
        <v>0.5359529326690371</v>
      </c>
      <c r="G364" s="3">
        <f>[1]服务器生态!AA381</f>
        <v>0.15507452981670106</v>
      </c>
      <c r="H364" s="3">
        <f>[1]服务器生态!AC381</f>
        <v>0.47962550249999997</v>
      </c>
      <c r="I364" s="3">
        <f>[1]服务器生态!AD381</f>
        <v>0.47291513735919999</v>
      </c>
      <c r="J364" s="3">
        <f>[1]服务器生态!AE381</f>
        <v>3.8604200140800002E-2</v>
      </c>
      <c r="K364" s="3">
        <f>[1]服务器生态!AF381</f>
        <v>6.8679600000000019E-3</v>
      </c>
      <c r="L364" s="3">
        <f>[1]服务器生态!AG381</f>
        <v>1.9871999999999997E-3</v>
      </c>
      <c r="M364" s="3">
        <f>[3]基础信息!M363</f>
        <v>100</v>
      </c>
      <c r="X364" s="3">
        <v>360</v>
      </c>
      <c r="Y364" s="3">
        <f>求节点(节奏总纲!D$4:D$163,R$5:R$164,$X364)*6</f>
        <v>43529.473816941907</v>
      </c>
      <c r="Z364" s="3">
        <f>求节点(节奏总纲!E$4:E$163,S$5:S$164,$X364)*6</f>
        <v>44691.9919343363</v>
      </c>
      <c r="AA364" s="3">
        <f>求节点(节奏总纲!F$4:F$163,T$5:T$164,$X364)*6</f>
        <v>46244.621172683932</v>
      </c>
      <c r="AB364" s="3">
        <f>求节点(节奏总纲!G$4:G$163,U$5:U$164,$X364)*6</f>
        <v>48484.963937598317</v>
      </c>
      <c r="AC364" s="3">
        <f>求节点(节奏总纲!H$4:H$163,V$5:V$164,$X364)*6</f>
        <v>52367.89892804595</v>
      </c>
      <c r="AG364" s="3">
        <v>360</v>
      </c>
      <c r="AH364" s="3">
        <v>1</v>
      </c>
      <c r="AI364" s="3">
        <f>[4]实力验证!$Z366</f>
        <v>1.7404689432737179</v>
      </c>
      <c r="AJ364" s="3">
        <f>[4]实力验证!$AE366</f>
        <v>3.2940969506442275</v>
      </c>
      <c r="AK364" s="3">
        <f>[4]实力验证!$AJ366</f>
        <v>8.683091583528304</v>
      </c>
      <c r="AL364" s="3">
        <f>[4]实力验证!$AO366</f>
        <v>16.740269251508298</v>
      </c>
      <c r="AM364" s="3">
        <f t="shared" si="19"/>
        <v>251.12077598060091</v>
      </c>
      <c r="BL364" s="8">
        <v>360</v>
      </c>
      <c r="BM364" s="10">
        <f>'[1]功能-战损相关'!H370</f>
        <v>0</v>
      </c>
      <c r="BN364" s="10">
        <f>'[1]功能-战损相关'!I370</f>
        <v>0</v>
      </c>
      <c r="BO364" s="10">
        <f>'[1]功能-战损相关'!J370</f>
        <v>0</v>
      </c>
      <c r="BP364" s="10">
        <f>'[1]功能-战损相关'!K370</f>
        <v>0</v>
      </c>
      <c r="BQ364" s="10">
        <f>'[1]功能-战损相关'!L370</f>
        <v>0</v>
      </c>
      <c r="BR364" s="10">
        <f>'[1]功能-战损相关'!M370</f>
        <v>0</v>
      </c>
      <c r="BS364" s="10">
        <f>'[1]功能-战损相关'!N370</f>
        <v>0</v>
      </c>
      <c r="BT364" s="10">
        <f>'[1]功能-战损相关'!O370</f>
        <v>0</v>
      </c>
      <c r="BU364" s="10">
        <f>'[1]功能-战损相关'!P370</f>
        <v>0</v>
      </c>
      <c r="BV364" s="10">
        <f>'[1]功能-战损相关'!Q370</f>
        <v>0</v>
      </c>
      <c r="BX364" s="8">
        <v>360</v>
      </c>
      <c r="BY364" s="10">
        <f>求节点($BL$5:$BL$364,BM$5:BM$364,节奏总纲!R363)</f>
        <v>0.17499999999999999</v>
      </c>
      <c r="BZ364" s="10">
        <f>求节点($BL$5:$BL$364,BN$5:BN$364,节奏总纲!S363)</f>
        <v>0.17499999999999999</v>
      </c>
      <c r="CA364" s="10">
        <f>求节点($BL$5:$BL$364,BO$5:BO$364,节奏总纲!T363)</f>
        <v>0.17499999999999999</v>
      </c>
      <c r="CB364" s="10">
        <f>求节点($BL$5:$BL$364,BP$5:BP$364,节奏总纲!U363)</f>
        <v>0.17499999999999999</v>
      </c>
      <c r="CC364" s="10">
        <f>求节点($BL$5:$BL$364,BQ$5:BQ$364,节奏总纲!V363)</f>
        <v>0.17499999999999999</v>
      </c>
      <c r="CD364" s="10">
        <f>求节点($BL$5:$BL$364,BR$5:BR$364,节奏总纲!R363)</f>
        <v>0.125</v>
      </c>
      <c r="CE364" s="10">
        <f>求节点($BL$5:$BL$364,BS$5:BS$364,节奏总纲!S363)</f>
        <v>0.125</v>
      </c>
      <c r="CF364" s="10">
        <f>求节点($BL$5:$BL$364,BT$5:BT$364,节奏总纲!T363)</f>
        <v>0.125</v>
      </c>
      <c r="CG364" s="10">
        <f>求节点($BL$5:$BL$364,BU$5:BU$364,节奏总纲!U363)</f>
        <v>0.125</v>
      </c>
      <c r="CH364" s="10">
        <f>求节点($BL$5:$BL$364,BV$5:BV$364,节奏总纲!V363)</f>
        <v>0.125</v>
      </c>
    </row>
    <row r="365" spans="2:86" x14ac:dyDescent="0.2">
      <c r="B365" s="3">
        <v>361</v>
      </c>
      <c r="C365" s="3">
        <f>[1]服务器生态!W382</f>
        <v>37.210059065907544</v>
      </c>
      <c r="D365" s="3">
        <f>[1]服务器生态!X382</f>
        <v>36.689458968661938</v>
      </c>
      <c r="E365" s="3">
        <f>[1]服务器生态!Y382</f>
        <v>2.9949712013724388</v>
      </c>
      <c r="F365" s="3">
        <f>[1]服务器生态!Z382</f>
        <v>0.53282654056180112</v>
      </c>
      <c r="G365" s="3">
        <f>[1]服务器生态!AA382</f>
        <v>0.1541699283927703</v>
      </c>
      <c r="H365" s="3">
        <f>[1]服务器生态!AC382</f>
        <v>0.47962550249999997</v>
      </c>
      <c r="I365" s="3">
        <f>[1]服务器生态!AD382</f>
        <v>0.47291513735919999</v>
      </c>
      <c r="J365" s="3">
        <f>[1]服务器生态!AE382</f>
        <v>3.8604200140800002E-2</v>
      </c>
      <c r="K365" s="3">
        <f>[1]服务器生态!AF382</f>
        <v>6.8679600000000019E-3</v>
      </c>
      <c r="L365" s="3">
        <f>[1]服务器生态!AG382</f>
        <v>1.9871999999999997E-3</v>
      </c>
      <c r="M365" s="3">
        <f>[3]基础信息!M364</f>
        <v>100</v>
      </c>
      <c r="X365" s="3">
        <v>361</v>
      </c>
      <c r="Y365" s="3">
        <f>求节点(节奏总纲!D$4:D$163,R$5:R$164,$X365)*6</f>
        <v>43545.981788854304</v>
      </c>
      <c r="Z365" s="3">
        <f>求节点(节奏总纲!E$4:E$163,S$5:S$164,$X365)*6</f>
        <v>44707.290040724118</v>
      </c>
      <c r="AA365" s="3">
        <f>求节点(节奏总纲!F$4:F$163,T$5:T$164,$X365)*6</f>
        <v>46260.259382798577</v>
      </c>
      <c r="AB365" s="3">
        <f>求节点(节奏总纲!G$4:G$163,U$5:U$164,$X365)*6</f>
        <v>48500.732346263969</v>
      </c>
      <c r="AC365" s="3">
        <f>求节点(节奏总纲!H$4:H$163,V$5:V$164,$X365)*6</f>
        <v>52384.015566607937</v>
      </c>
    </row>
    <row r="366" spans="2:86" x14ac:dyDescent="0.2">
      <c r="B366" s="3">
        <v>362</v>
      </c>
      <c r="C366" s="3">
        <f>[1]服务器生态!W383</f>
        <v>36.991726783039688</v>
      </c>
      <c r="D366" s="3">
        <f>[1]服务器生态!X383</f>
        <v>36.474181338502142</v>
      </c>
      <c r="E366" s="3">
        <f>[1]服务器生态!Y383</f>
        <v>2.9773980258404964</v>
      </c>
      <c r="F366" s="3">
        <f>[1]服务器生态!Z383</f>
        <v>0.52970014845456503</v>
      </c>
      <c r="G366" s="3">
        <f>[1]服务器生态!AA383</f>
        <v>0.15326532696883952</v>
      </c>
      <c r="H366" s="3">
        <f>[1]服务器生态!AC383</f>
        <v>0.47962550249999997</v>
      </c>
      <c r="I366" s="3">
        <f>[1]服务器生态!AD383</f>
        <v>0.47291513735919999</v>
      </c>
      <c r="J366" s="3">
        <f>[1]服务器生态!AE383</f>
        <v>3.8604200140800002E-2</v>
      </c>
      <c r="K366" s="3">
        <f>[1]服务器生态!AF383</f>
        <v>6.8679600000000019E-3</v>
      </c>
      <c r="L366" s="3">
        <f>[1]服务器生态!AG383</f>
        <v>1.9871999999999997E-3</v>
      </c>
      <c r="M366" s="3">
        <f>[3]基础信息!M365</f>
        <v>100</v>
      </c>
      <c r="X366" s="3">
        <v>362</v>
      </c>
      <c r="Y366" s="3">
        <f>求节点(节奏总纲!D$4:D$163,R$5:R$164,$X366)*6</f>
        <v>43561.630047489365</v>
      </c>
      <c r="Z366" s="3">
        <f>求节点(节奏总纲!E$4:E$163,S$5:S$164,$X366)*6</f>
        <v>44722.588147111921</v>
      </c>
      <c r="AA366" s="3">
        <f>求节点(节奏总纲!F$4:F$163,T$5:T$164,$X366)*6</f>
        <v>46275.897592913214</v>
      </c>
      <c r="AB366" s="3">
        <f>求节点(节奏总纲!G$4:G$163,U$5:U$164,$X366)*6</f>
        <v>48516.500754929621</v>
      </c>
      <c r="AC366" s="3">
        <f>求节点(节奏总纲!H$4:H$163,V$5:V$164,$X366)*6</f>
        <v>52399.876032774453</v>
      </c>
    </row>
    <row r="367" spans="2:86" x14ac:dyDescent="0.2">
      <c r="B367" s="3">
        <v>363</v>
      </c>
      <c r="C367" s="3">
        <f>[1]服务器生态!W384</f>
        <v>36.773394500171825</v>
      </c>
      <c r="D367" s="3">
        <f>[1]服务器生态!X384</f>
        <v>36.258903708342345</v>
      </c>
      <c r="E367" s="3">
        <f>[1]服务器生态!Y384</f>
        <v>2.959824850308554</v>
      </c>
      <c r="F367" s="3">
        <f>[1]服务器生态!Z384</f>
        <v>0.52657375634732895</v>
      </c>
      <c r="G367" s="3">
        <f>[1]服务器生态!AA384</f>
        <v>0.15236072554490876</v>
      </c>
      <c r="H367" s="3">
        <f>[1]服务器生态!AC384</f>
        <v>0.47962550249999997</v>
      </c>
      <c r="I367" s="3">
        <f>[1]服务器生态!AD384</f>
        <v>0.47291513735919999</v>
      </c>
      <c r="J367" s="3">
        <f>[1]服务器生态!AE384</f>
        <v>3.8604200140800002E-2</v>
      </c>
      <c r="K367" s="3">
        <f>[1]服务器生态!AF384</f>
        <v>6.8679600000000019E-3</v>
      </c>
      <c r="L367" s="3">
        <f>[1]服务器生态!AG384</f>
        <v>1.9871999999999997E-3</v>
      </c>
      <c r="M367" s="3">
        <f>[3]基础信息!M366</f>
        <v>100</v>
      </c>
      <c r="X367" s="3">
        <v>363</v>
      </c>
      <c r="Y367" s="3">
        <f>求节点(节奏总纲!D$4:D$163,R$5:R$164,$X367)*6</f>
        <v>43577.243721879706</v>
      </c>
      <c r="Z367" s="3">
        <f>求节点(节奏总纲!E$4:E$163,S$5:S$164,$X367)*6</f>
        <v>44737.886253499739</v>
      </c>
      <c r="AA367" s="3">
        <f>求节点(节奏总纲!F$4:F$163,T$5:T$164,$X367)*6</f>
        <v>46291.535803027858</v>
      </c>
      <c r="AB367" s="3">
        <f>求节点(节奏总纲!G$4:G$163,U$5:U$164,$X367)*6</f>
        <v>48532.269163595272</v>
      </c>
      <c r="AC367" s="3">
        <f>求节点(节奏总纲!H$4:H$163,V$5:V$164,$X367)*6</f>
        <v>52415.736498940969</v>
      </c>
    </row>
    <row r="368" spans="2:86" x14ac:dyDescent="0.2">
      <c r="B368" s="3">
        <v>364</v>
      </c>
      <c r="C368" s="3">
        <f>[1]服务器生态!W385</f>
        <v>36.555062217303977</v>
      </c>
      <c r="D368" s="3">
        <f>[1]服务器生态!X385</f>
        <v>36.043626078182555</v>
      </c>
      <c r="E368" s="3">
        <f>[1]服务器生态!Y385</f>
        <v>2.9422516747766121</v>
      </c>
      <c r="F368" s="3">
        <f>[1]服务器生态!Z385</f>
        <v>0.52344736424009297</v>
      </c>
      <c r="G368" s="3">
        <f>[1]服务器生态!AA385</f>
        <v>0.15145612412097803</v>
      </c>
      <c r="H368" s="3">
        <f>[1]服务器生态!AC385</f>
        <v>0.47962550249999997</v>
      </c>
      <c r="I368" s="3">
        <f>[1]服务器生态!AD385</f>
        <v>0.47291513735919999</v>
      </c>
      <c r="J368" s="3">
        <f>[1]服务器生态!AE385</f>
        <v>3.8604200140800002E-2</v>
      </c>
      <c r="K368" s="3">
        <f>[1]服务器生态!AF385</f>
        <v>6.8679600000000019E-3</v>
      </c>
      <c r="L368" s="3">
        <f>[1]服务器生态!AG385</f>
        <v>1.9871999999999997E-3</v>
      </c>
      <c r="M368" s="3">
        <f>[3]基础信息!M367</f>
        <v>100</v>
      </c>
      <c r="X368" s="3">
        <v>364</v>
      </c>
      <c r="Y368" s="3">
        <f>求节点(节奏总纲!D$4:D$163,R$5:R$164,$X368)*6</f>
        <v>43592.857396270039</v>
      </c>
      <c r="Z368" s="3">
        <f>求节点(节奏总纲!E$4:E$163,S$5:S$164,$X368)*6</f>
        <v>44753.184359887549</v>
      </c>
      <c r="AA368" s="3">
        <f>求节点(节奏总纲!F$4:F$163,T$5:T$164,$X368)*6</f>
        <v>46307.174013142503</v>
      </c>
      <c r="AB368" s="3">
        <f>求节点(节奏总纲!G$4:G$163,U$5:U$164,$X368)*6</f>
        <v>48548.037572260924</v>
      </c>
      <c r="AC368" s="3">
        <f>求节点(节奏总纲!H$4:H$163,V$5:V$164,$X368)*6</f>
        <v>52431.596965107499</v>
      </c>
    </row>
    <row r="369" spans="2:29" x14ac:dyDescent="0.2">
      <c r="B369" s="3">
        <v>365</v>
      </c>
      <c r="C369" s="3">
        <f>[1]服务器生态!W386</f>
        <v>36.336729934436121</v>
      </c>
      <c r="D369" s="3">
        <f>[1]服务器生态!X386</f>
        <v>35.828348448022766</v>
      </c>
      <c r="E369" s="3">
        <f>[1]服务器生态!Y386</f>
        <v>2.9246784992446697</v>
      </c>
      <c r="F369" s="3">
        <f>[1]服务器生态!Z386</f>
        <v>0.52032097213285688</v>
      </c>
      <c r="G369" s="3">
        <f>[1]服务器生态!AA386</f>
        <v>0.15055152269704727</v>
      </c>
      <c r="H369" s="3">
        <f>[1]服务器生态!AC386</f>
        <v>0.47962550249999997</v>
      </c>
      <c r="I369" s="3">
        <f>[1]服务器生态!AD386</f>
        <v>0.47291513735919999</v>
      </c>
      <c r="J369" s="3">
        <f>[1]服务器生态!AE386</f>
        <v>3.8604200140800002E-2</v>
      </c>
      <c r="K369" s="3">
        <f>[1]服务器生态!AF386</f>
        <v>6.8679600000000019E-3</v>
      </c>
      <c r="L369" s="3">
        <f>[1]服务器生态!AG386</f>
        <v>1.9871999999999997E-3</v>
      </c>
      <c r="M369" s="3">
        <f>[3]基础信息!M368</f>
        <v>100</v>
      </c>
      <c r="X369" s="3">
        <v>365</v>
      </c>
      <c r="Y369" s="3">
        <f>求节点(节奏总纲!D$4:D$163,R$5:R$164,$X369)*6</f>
        <v>43608.47107066038</v>
      </c>
      <c r="Z369" s="3">
        <f>求节点(节奏总纲!E$4:E$163,S$5:S$164,$X369)*6</f>
        <v>44768.48246627536</v>
      </c>
      <c r="AA369" s="3">
        <f>求节点(节奏总纲!F$4:F$163,T$5:T$164,$X369)*6</f>
        <v>46322.812223257148</v>
      </c>
      <c r="AB369" s="3">
        <f>求节点(节奏总纲!G$4:G$163,U$5:U$164,$X369)*6</f>
        <v>48563.805980926576</v>
      </c>
      <c r="AC369" s="3">
        <f>求节点(节奏总纲!H$4:H$163,V$5:V$164,$X369)*6</f>
        <v>52447.457431274022</v>
      </c>
    </row>
    <row r="370" spans="2:29" x14ac:dyDescent="0.2">
      <c r="B370" s="3">
        <v>366</v>
      </c>
      <c r="C370" s="3">
        <f>[1]服务器生态!W387</f>
        <v>36.118397651568259</v>
      </c>
      <c r="D370" s="3">
        <f>[1]服务器生态!X387</f>
        <v>35.613070817862969</v>
      </c>
      <c r="E370" s="3">
        <f>[1]服务器生态!Y387</f>
        <v>2.9071053237127273</v>
      </c>
      <c r="F370" s="3">
        <f>[1]服务器生态!Z387</f>
        <v>0.5171945800256208</v>
      </c>
      <c r="G370" s="3">
        <f>[1]服务器生态!AA387</f>
        <v>0.14964692127311652</v>
      </c>
      <c r="H370" s="3">
        <f>[1]服务器生态!AC387</f>
        <v>0.47962550249999997</v>
      </c>
      <c r="I370" s="3">
        <f>[1]服务器生态!AD387</f>
        <v>0.47291513735919999</v>
      </c>
      <c r="J370" s="3">
        <f>[1]服务器生态!AE387</f>
        <v>3.8604200140800002E-2</v>
      </c>
      <c r="K370" s="3">
        <f>[1]服务器生态!AF387</f>
        <v>6.8679600000000019E-3</v>
      </c>
      <c r="L370" s="3">
        <f>[1]服务器生态!AG387</f>
        <v>1.9871999999999997E-3</v>
      </c>
      <c r="M370" s="3">
        <f>[3]基础信息!M369</f>
        <v>100</v>
      </c>
      <c r="X370" s="3">
        <v>366</v>
      </c>
      <c r="Y370" s="3">
        <f>求节点(节奏总纲!D$4:D$163,R$5:R$164,$X370)*6</f>
        <v>43624.084745050721</v>
      </c>
      <c r="Z370" s="3">
        <f>求节点(节奏总纲!E$4:E$163,S$5:S$164,$X370)*6</f>
        <v>44783.780572663178</v>
      </c>
      <c r="AA370" s="3">
        <f>求节点(节奏总纲!F$4:F$163,T$5:T$164,$X370)*6</f>
        <v>46338.450433371785</v>
      </c>
      <c r="AB370" s="3">
        <f>求节点(节奏总纲!G$4:G$163,U$5:U$164,$X370)*6</f>
        <v>48579.574389592228</v>
      </c>
      <c r="AC370" s="3">
        <f>求节点(节奏总纲!H$4:H$163,V$5:V$164,$X370)*6</f>
        <v>52463.317897440545</v>
      </c>
    </row>
    <row r="371" spans="2:29" x14ac:dyDescent="0.2">
      <c r="B371" s="3">
        <v>367</v>
      </c>
      <c r="C371" s="3">
        <f>[1]服务器生态!W388</f>
        <v>35.900065368700403</v>
      </c>
      <c r="D371" s="3">
        <f>[1]服务器生态!X388</f>
        <v>35.397793187703172</v>
      </c>
      <c r="E371" s="3">
        <f>[1]服务器生态!Y388</f>
        <v>2.889532148180785</v>
      </c>
      <c r="F371" s="3">
        <f>[1]服务器生态!Z388</f>
        <v>0.51406818791838471</v>
      </c>
      <c r="G371" s="3">
        <f>[1]服务器生态!AA388</f>
        <v>0.14874231984918573</v>
      </c>
      <c r="H371" s="3">
        <f>[1]服务器生态!AC388</f>
        <v>0.47962550249999997</v>
      </c>
      <c r="I371" s="3">
        <f>[1]服务器生态!AD388</f>
        <v>0.47291513735919999</v>
      </c>
      <c r="J371" s="3">
        <f>[1]服务器生态!AE388</f>
        <v>3.8604200140800002E-2</v>
      </c>
      <c r="K371" s="3">
        <f>[1]服务器生态!AF388</f>
        <v>6.8679600000000019E-3</v>
      </c>
      <c r="L371" s="3">
        <f>[1]服务器生态!AG388</f>
        <v>1.9871999999999997E-3</v>
      </c>
      <c r="M371" s="3">
        <f>[3]基础信息!M370</f>
        <v>100</v>
      </c>
      <c r="X371" s="3">
        <v>367</v>
      </c>
      <c r="Y371" s="3">
        <f>求节点(节奏总纲!D$4:D$163,R$5:R$164,$X371)*6</f>
        <v>43639.698419441062</v>
      </c>
      <c r="Z371" s="3">
        <f>求节点(节奏总纲!E$4:E$163,S$5:S$164,$X371)*6</f>
        <v>44799.078679050988</v>
      </c>
      <c r="AA371" s="3">
        <f>求节点(节奏总纲!F$4:F$163,T$5:T$164,$X371)*6</f>
        <v>46354.08864348643</v>
      </c>
      <c r="AB371" s="3">
        <f>求节点(节奏总纲!G$4:G$163,U$5:U$164,$X371)*6</f>
        <v>48595.34279825788</v>
      </c>
      <c r="AC371" s="3">
        <f>求节点(节奏总纲!H$4:H$163,V$5:V$164,$X371)*6</f>
        <v>52479.178363607061</v>
      </c>
    </row>
    <row r="372" spans="2:29" x14ac:dyDescent="0.2">
      <c r="B372" s="3">
        <v>368</v>
      </c>
      <c r="C372" s="3">
        <f>[1]服务器生态!W389</f>
        <v>35.681733085832555</v>
      </c>
      <c r="D372" s="3">
        <f>[1]服务器生态!X389</f>
        <v>35.182515557543383</v>
      </c>
      <c r="E372" s="3">
        <f>[1]服务器生态!Y389</f>
        <v>2.871958972648843</v>
      </c>
      <c r="F372" s="3">
        <f>[1]服务器生态!Z389</f>
        <v>0.51094179581114874</v>
      </c>
      <c r="G372" s="3">
        <f>[1]服务器生态!AA389</f>
        <v>0.147837718425255</v>
      </c>
      <c r="H372" s="3">
        <f>[1]服务器生态!AC389</f>
        <v>0.47962550249999997</v>
      </c>
      <c r="I372" s="3">
        <f>[1]服务器生态!AD389</f>
        <v>0.47291513735919999</v>
      </c>
      <c r="J372" s="3">
        <f>[1]服务器生态!AE389</f>
        <v>3.8604200140800002E-2</v>
      </c>
      <c r="K372" s="3">
        <f>[1]服务器生态!AF389</f>
        <v>6.8679600000000019E-3</v>
      </c>
      <c r="L372" s="3">
        <f>[1]服务器生态!AG389</f>
        <v>1.9871999999999997E-3</v>
      </c>
      <c r="M372" s="3">
        <f>[3]基础信息!M371</f>
        <v>100</v>
      </c>
      <c r="X372" s="3">
        <v>368</v>
      </c>
      <c r="Y372" s="3">
        <f>求节点(节奏总纲!D$4:D$163,R$5:R$164,$X372)*6</f>
        <v>43655.312093831402</v>
      </c>
      <c r="Z372" s="3">
        <f>求节点(节奏总纲!E$4:E$163,S$5:S$164,$X372)*6</f>
        <v>44814.376785438799</v>
      </c>
      <c r="AA372" s="3">
        <f>求节点(节奏总纲!F$4:F$163,T$5:T$164,$X372)*6</f>
        <v>46369.726853601074</v>
      </c>
      <c r="AB372" s="3">
        <f>求节点(节奏总纲!G$4:G$163,U$5:U$164,$X372)*6</f>
        <v>48611.111206923531</v>
      </c>
      <c r="AC372" s="3">
        <f>求节点(节奏总纲!H$4:H$163,V$5:V$164,$X372)*6</f>
        <v>52495.038829773592</v>
      </c>
    </row>
    <row r="373" spans="2:29" x14ac:dyDescent="0.2">
      <c r="B373" s="3">
        <v>369</v>
      </c>
      <c r="C373" s="3">
        <f>[1]服务器生态!W390</f>
        <v>35.463400802964692</v>
      </c>
      <c r="D373" s="3">
        <f>[1]服务器生态!X390</f>
        <v>34.967237927383586</v>
      </c>
      <c r="E373" s="3">
        <f>[1]服务器生态!Y390</f>
        <v>2.8543857971169007</v>
      </c>
      <c r="F373" s="3">
        <f>[1]服务器生态!Z390</f>
        <v>0.50781540370391265</v>
      </c>
      <c r="G373" s="3">
        <f>[1]服务器生态!AA390</f>
        <v>0.14693311700132425</v>
      </c>
      <c r="H373" s="3">
        <f>[1]服务器生态!AC390</f>
        <v>0.47962550249999997</v>
      </c>
      <c r="I373" s="3">
        <f>[1]服务器生态!AD390</f>
        <v>0.47291513735919999</v>
      </c>
      <c r="J373" s="3">
        <f>[1]服务器生态!AE390</f>
        <v>3.8604200140800002E-2</v>
      </c>
      <c r="K373" s="3">
        <f>[1]服务器生态!AF390</f>
        <v>6.8679600000000019E-3</v>
      </c>
      <c r="L373" s="3">
        <f>[1]服务器生态!AG390</f>
        <v>1.9871999999999997E-3</v>
      </c>
      <c r="M373" s="3">
        <f>[3]基础信息!M372</f>
        <v>100</v>
      </c>
      <c r="X373" s="3">
        <v>369</v>
      </c>
      <c r="Y373" s="3">
        <f>求节点(节奏总纲!D$4:D$163,R$5:R$164,$X373)*6</f>
        <v>43670.925768221743</v>
      </c>
      <c r="Z373" s="3">
        <f>求节点(节奏总纲!E$4:E$163,S$5:S$164,$X373)*6</f>
        <v>44829.674891826609</v>
      </c>
      <c r="AA373" s="3">
        <f>求节点(节奏总纲!F$4:F$163,T$5:T$164,$X373)*6</f>
        <v>46385.365063715712</v>
      </c>
      <c r="AB373" s="3">
        <f>求节点(节奏总纲!G$4:G$163,U$5:U$164,$X373)*6</f>
        <v>48626.879615589183</v>
      </c>
      <c r="AC373" s="3">
        <f>求节点(节奏总纲!H$4:H$163,V$5:V$164,$X373)*6</f>
        <v>52510.899295940108</v>
      </c>
    </row>
    <row r="374" spans="2:29" x14ac:dyDescent="0.2">
      <c r="B374" s="3">
        <v>370</v>
      </c>
      <c r="C374" s="3">
        <f>[1]服务器生态!W391</f>
        <v>35.245068520096837</v>
      </c>
      <c r="D374" s="3">
        <f>[1]服务器生态!X391</f>
        <v>34.751960297223796</v>
      </c>
      <c r="E374" s="3">
        <f>[1]服务器生态!Y391</f>
        <v>2.8368126215849583</v>
      </c>
      <c r="F374" s="3">
        <f>[1]服务器生态!Z391</f>
        <v>0.50468901159667656</v>
      </c>
      <c r="G374" s="3">
        <f>[1]服务器生态!AA391</f>
        <v>0.14602851557739349</v>
      </c>
      <c r="H374" s="3">
        <f>[1]服务器生态!AC391</f>
        <v>0.47962550249999997</v>
      </c>
      <c r="I374" s="3">
        <f>[1]服务器生态!AD391</f>
        <v>0.47291513735919999</v>
      </c>
      <c r="J374" s="3">
        <f>[1]服务器生态!AE391</f>
        <v>3.8604200140800002E-2</v>
      </c>
      <c r="K374" s="3">
        <f>[1]服务器生态!AF391</f>
        <v>6.8679600000000019E-3</v>
      </c>
      <c r="L374" s="3">
        <f>[1]服务器生态!AG391</f>
        <v>1.9871999999999997E-3</v>
      </c>
      <c r="M374" s="3">
        <f>[3]基础信息!M373</f>
        <v>100</v>
      </c>
      <c r="X374" s="3">
        <v>370</v>
      </c>
      <c r="Y374" s="3">
        <f>求节点(节奏总纲!D$4:D$163,R$5:R$164,$X374)*6</f>
        <v>43686.539442612084</v>
      </c>
      <c r="Z374" s="3">
        <f>求节点(节奏总纲!E$4:E$163,S$5:S$164,$X374)*6</f>
        <v>44844.97299821442</v>
      </c>
      <c r="AA374" s="3">
        <f>求节点(节奏总纲!F$4:F$163,T$5:T$164,$X374)*6</f>
        <v>46401.003273830356</v>
      </c>
      <c r="AB374" s="3">
        <f>求节点(节奏总纲!G$4:G$163,U$5:U$164,$X374)*6</f>
        <v>48642.648024254835</v>
      </c>
      <c r="AC374" s="3">
        <f>求节点(节奏总纲!H$4:H$163,V$5:V$164,$X374)*6</f>
        <v>52526.759762106631</v>
      </c>
    </row>
    <row r="375" spans="2:29" x14ac:dyDescent="0.2">
      <c r="B375" s="3">
        <v>371</v>
      </c>
      <c r="C375" s="3">
        <f>[1]服务器生态!W392</f>
        <v>35.026736237228974</v>
      </c>
      <c r="D375" s="3">
        <f>[1]服务器生态!X392</f>
        <v>34.536682667063999</v>
      </c>
      <c r="E375" s="3">
        <f>[1]服务器生态!Y392</f>
        <v>2.8192394460530159</v>
      </c>
      <c r="F375" s="3">
        <f>[1]服务器生态!Z392</f>
        <v>0.50156261948944059</v>
      </c>
      <c r="G375" s="3">
        <f>[1]服务器生态!AA392</f>
        <v>0.14512391415346271</v>
      </c>
      <c r="H375" s="3">
        <f>[1]服务器生态!AC392</f>
        <v>0.47962550249999997</v>
      </c>
      <c r="I375" s="3">
        <f>[1]服务器生态!AD392</f>
        <v>0.47291513735919999</v>
      </c>
      <c r="J375" s="3">
        <f>[1]服务器生态!AE392</f>
        <v>3.8604200140800002E-2</v>
      </c>
      <c r="K375" s="3">
        <f>[1]服务器生态!AF392</f>
        <v>6.8679600000000019E-3</v>
      </c>
      <c r="L375" s="3">
        <f>[1]服务器生态!AG392</f>
        <v>1.9871999999999997E-3</v>
      </c>
      <c r="M375" s="3">
        <f>[3]基础信息!M374</f>
        <v>100</v>
      </c>
      <c r="X375" s="3">
        <v>371</v>
      </c>
      <c r="Y375" s="3">
        <f>求节点(节奏总纲!D$4:D$163,R$5:R$164,$X375)*6</f>
        <v>43702.153117002425</v>
      </c>
      <c r="Z375" s="3">
        <f>求节点(节奏总纲!E$4:E$163,S$5:S$164,$X375)*6</f>
        <v>44860.27110460223</v>
      </c>
      <c r="AA375" s="3">
        <f>求节点(节奏总纲!F$4:F$163,T$5:T$164,$X375)*6</f>
        <v>46416.641483945001</v>
      </c>
      <c r="AB375" s="3">
        <f>求节点(节奏总纲!G$4:G$163,U$5:U$164,$X375)*6</f>
        <v>48658.416432920487</v>
      </c>
      <c r="AC375" s="3">
        <f>求节点(节奏总纲!H$4:H$163,V$5:V$164,$X375)*6</f>
        <v>52542.620228273161</v>
      </c>
    </row>
    <row r="376" spans="2:29" x14ac:dyDescent="0.2">
      <c r="B376" s="3">
        <v>372</v>
      </c>
      <c r="C376" s="3">
        <f>[1]服务器生态!W393</f>
        <v>34.808403954361125</v>
      </c>
      <c r="D376" s="3">
        <f>[1]服务器生态!X393</f>
        <v>34.32140503690421</v>
      </c>
      <c r="E376" s="3">
        <f>[1]服务器生态!Y393</f>
        <v>2.8016662705210744</v>
      </c>
      <c r="F376" s="3">
        <f>[1]服务器生态!Z393</f>
        <v>0.49843622738220456</v>
      </c>
      <c r="G376" s="3">
        <f>[1]服务器生态!AA393</f>
        <v>0.14421931272953198</v>
      </c>
      <c r="H376" s="3">
        <f>[1]服务器生态!AC393</f>
        <v>0.47962550249999997</v>
      </c>
      <c r="I376" s="3">
        <f>[1]服务器生态!AD393</f>
        <v>0.47291513735919999</v>
      </c>
      <c r="J376" s="3">
        <f>[1]服务器生态!AE393</f>
        <v>3.8604200140800002E-2</v>
      </c>
      <c r="K376" s="3">
        <f>[1]服务器生态!AF393</f>
        <v>6.8679600000000019E-3</v>
      </c>
      <c r="L376" s="3">
        <f>[1]服务器生态!AG393</f>
        <v>1.9871999999999997E-3</v>
      </c>
      <c r="M376" s="3">
        <f>[3]基础信息!M375</f>
        <v>100</v>
      </c>
      <c r="X376" s="3">
        <v>372</v>
      </c>
      <c r="Y376" s="3">
        <f>求节点(节奏总纲!D$4:D$163,R$5:R$164,$X376)*6</f>
        <v>43717.766791392765</v>
      </c>
      <c r="Z376" s="3">
        <f>求节点(节奏总纲!E$4:E$163,S$5:S$164,$X376)*6</f>
        <v>44875.569210990041</v>
      </c>
      <c r="AA376" s="3">
        <f>求节点(节奏总纲!F$4:F$163,T$5:T$164,$X376)*6</f>
        <v>46432.279694059645</v>
      </c>
      <c r="AB376" s="3">
        <f>求节点(节奏总纲!G$4:G$163,U$5:U$164,$X376)*6</f>
        <v>48674.184841586139</v>
      </c>
      <c r="AC376" s="3">
        <f>求节点(节奏总纲!H$4:H$163,V$5:V$164,$X376)*6</f>
        <v>52558.480694439684</v>
      </c>
    </row>
    <row r="377" spans="2:29" x14ac:dyDescent="0.2">
      <c r="B377" s="3">
        <v>373</v>
      </c>
      <c r="C377" s="3">
        <f>[1]服务器生态!W394</f>
        <v>34.59007167149327</v>
      </c>
      <c r="D377" s="3">
        <f>[1]服务器生态!X394</f>
        <v>34.106127406744413</v>
      </c>
      <c r="E377" s="3">
        <f>[1]服务器生态!Y394</f>
        <v>2.784093094989132</v>
      </c>
      <c r="F377" s="3">
        <f>[1]服务器生态!Z394</f>
        <v>0.49530983527496847</v>
      </c>
      <c r="G377" s="3">
        <f>[1]服务器生态!AA394</f>
        <v>0.14331471130560122</v>
      </c>
      <c r="H377" s="3">
        <f>[1]服务器生态!AC394</f>
        <v>0.47962550249999997</v>
      </c>
      <c r="I377" s="3">
        <f>[1]服务器生态!AD394</f>
        <v>0.47291513735919999</v>
      </c>
      <c r="J377" s="3">
        <f>[1]服务器生态!AE394</f>
        <v>3.8604200140800002E-2</v>
      </c>
      <c r="K377" s="3">
        <f>[1]服务器生态!AF394</f>
        <v>6.8679600000000019E-3</v>
      </c>
      <c r="L377" s="3">
        <f>[1]服务器生态!AG394</f>
        <v>1.9871999999999997E-3</v>
      </c>
      <c r="M377" s="3">
        <f>[3]基础信息!M376</f>
        <v>100</v>
      </c>
      <c r="X377" s="3">
        <v>373</v>
      </c>
      <c r="Y377" s="3">
        <f>求节点(节奏总纲!D$4:D$163,R$5:R$164,$X377)*6</f>
        <v>43733.380465783106</v>
      </c>
      <c r="Z377" s="3">
        <f>求节点(节奏总纲!E$4:E$163,S$5:S$164,$X377)*6</f>
        <v>44890.867317377852</v>
      </c>
      <c r="AA377" s="3">
        <f>求节点(节奏总纲!F$4:F$163,T$5:T$164,$X377)*6</f>
        <v>46447.91790417429</v>
      </c>
      <c r="AB377" s="3">
        <f>求节点(节奏总纲!G$4:G$163,U$5:U$164,$X377)*6</f>
        <v>48689.95325025179</v>
      </c>
      <c r="AC377" s="3">
        <f>求节点(节奏总纲!H$4:H$163,V$5:V$164,$X377)*6</f>
        <v>52574.3411606062</v>
      </c>
    </row>
    <row r="378" spans="2:29" x14ac:dyDescent="0.2">
      <c r="B378" s="3">
        <v>374</v>
      </c>
      <c r="C378" s="3">
        <f>[1]服务器生态!W395</f>
        <v>34.371739388625407</v>
      </c>
      <c r="D378" s="3">
        <f>[1]服务器生态!X395</f>
        <v>33.890849776584623</v>
      </c>
      <c r="E378" s="3">
        <f>[1]服务器生态!Y395</f>
        <v>2.7665199194571897</v>
      </c>
      <c r="F378" s="3">
        <f>[1]服务器生态!Z395</f>
        <v>0.49218344316773244</v>
      </c>
      <c r="G378" s="3">
        <f>[1]服务器生态!AA395</f>
        <v>0.14241010988167047</v>
      </c>
      <c r="H378" s="3">
        <f>[1]服务器生态!AC395</f>
        <v>0.47962550249999997</v>
      </c>
      <c r="I378" s="3">
        <f>[1]服务器生态!AD395</f>
        <v>0.47291513735919999</v>
      </c>
      <c r="J378" s="3">
        <f>[1]服务器生态!AE395</f>
        <v>3.8604200140800002E-2</v>
      </c>
      <c r="K378" s="3">
        <f>[1]服务器生态!AF395</f>
        <v>6.8679600000000019E-3</v>
      </c>
      <c r="L378" s="3">
        <f>[1]服务器生态!AG395</f>
        <v>1.9871999999999997E-3</v>
      </c>
      <c r="M378" s="3">
        <f>[3]基础信息!M377</f>
        <v>100</v>
      </c>
      <c r="X378" s="3">
        <v>374</v>
      </c>
      <c r="Y378" s="3">
        <f>求节点(节奏总纲!D$4:D$163,R$5:R$164,$X378)*6</f>
        <v>43748.994140173447</v>
      </c>
      <c r="Z378" s="3">
        <f>求节点(节奏总纲!E$4:E$163,S$5:S$164,$X378)*6</f>
        <v>44906.165423765669</v>
      </c>
      <c r="AA378" s="3">
        <f>求节点(节奏总纲!F$4:F$163,T$5:T$164,$X378)*6</f>
        <v>46463.556114288935</v>
      </c>
      <c r="AB378" s="3">
        <f>求节点(节奏总纲!G$4:G$163,U$5:U$164,$X378)*6</f>
        <v>48705.721658917442</v>
      </c>
      <c r="AC378" s="3">
        <f>求节点(节奏总纲!H$4:H$163,V$5:V$164,$X378)*6</f>
        <v>52590.201626772716</v>
      </c>
    </row>
    <row r="379" spans="2:29" x14ac:dyDescent="0.2">
      <c r="B379" s="3">
        <v>375</v>
      </c>
      <c r="C379" s="3">
        <f>[1]服务器生态!W396</f>
        <v>34.153407105757552</v>
      </c>
      <c r="D379" s="3">
        <f>[1]服务器生态!X396</f>
        <v>33.675572146424827</v>
      </c>
      <c r="E379" s="3">
        <f>[1]服务器生态!Y396</f>
        <v>2.7489467439252473</v>
      </c>
      <c r="F379" s="3">
        <f>[1]服务器生态!Z396</f>
        <v>0.48905705106049635</v>
      </c>
      <c r="G379" s="3">
        <f>[1]服务器生态!AA396</f>
        <v>0.14150550845773968</v>
      </c>
      <c r="H379" s="3">
        <f>[1]服务器生态!AC396</f>
        <v>0.47962550249999997</v>
      </c>
      <c r="I379" s="3">
        <f>[1]服务器生态!AD396</f>
        <v>0.47291513735919999</v>
      </c>
      <c r="J379" s="3">
        <f>[1]服务器生态!AE396</f>
        <v>3.8604200140800002E-2</v>
      </c>
      <c r="K379" s="3">
        <f>[1]服务器生态!AF396</f>
        <v>6.8679600000000019E-3</v>
      </c>
      <c r="L379" s="3">
        <f>[1]服务器生态!AG396</f>
        <v>1.9871999999999997E-3</v>
      </c>
      <c r="M379" s="3">
        <f>[3]基础信息!M378</f>
        <v>100</v>
      </c>
      <c r="X379" s="3">
        <v>375</v>
      </c>
      <c r="Y379" s="3">
        <f>求节点(节奏总纲!D$4:D$163,R$5:R$164,$X379)*6</f>
        <v>43764.607814563788</v>
      </c>
      <c r="Z379" s="3">
        <f>求节点(节奏总纲!E$4:E$163,S$5:S$164,$X379)*6</f>
        <v>44921.46353015348</v>
      </c>
      <c r="AA379" s="3">
        <f>求节点(节奏总纲!F$4:F$163,T$5:T$164,$X379)*6</f>
        <v>46479.194324403579</v>
      </c>
      <c r="AB379" s="3">
        <f>求节点(节奏总纲!G$4:G$163,U$5:U$164,$X379)*6</f>
        <v>48721.490067583094</v>
      </c>
      <c r="AC379" s="3">
        <f>求节点(节奏总纲!H$4:H$163,V$5:V$164,$X379)*6</f>
        <v>52606.062092939246</v>
      </c>
    </row>
    <row r="380" spans="2:29" x14ac:dyDescent="0.2">
      <c r="B380" s="3">
        <v>376</v>
      </c>
      <c r="C380" s="3">
        <f>[1]服务器生态!W397</f>
        <v>33.935074822889703</v>
      </c>
      <c r="D380" s="3">
        <f>[1]服务器生态!X397</f>
        <v>33.460294516265037</v>
      </c>
      <c r="E380" s="3">
        <f>[1]服务器生态!Y397</f>
        <v>2.7313735683933054</v>
      </c>
      <c r="F380" s="3">
        <f>[1]服务器生态!Z397</f>
        <v>0.48593065895326037</v>
      </c>
      <c r="G380" s="3">
        <f>[1]服务器生态!AA397</f>
        <v>0.14060090703380895</v>
      </c>
      <c r="H380" s="3">
        <f>[1]服务器生态!AC397</f>
        <v>0.47962550249999997</v>
      </c>
      <c r="I380" s="3">
        <f>[1]服务器生态!AD397</f>
        <v>0.47291513735919999</v>
      </c>
      <c r="J380" s="3">
        <f>[1]服务器生态!AE397</f>
        <v>3.8604200140800002E-2</v>
      </c>
      <c r="K380" s="3">
        <f>[1]服务器生态!AF397</f>
        <v>6.8679600000000019E-3</v>
      </c>
      <c r="L380" s="3">
        <f>[1]服务器生态!AG397</f>
        <v>1.9871999999999997E-3</v>
      </c>
      <c r="M380" s="3">
        <f>[3]基础信息!M379</f>
        <v>100</v>
      </c>
      <c r="X380" s="3">
        <v>376</v>
      </c>
      <c r="Y380" s="3">
        <f>求节点(节奏总纲!D$4:D$163,R$5:R$164,$X380)*6</f>
        <v>43780.221488954128</v>
      </c>
      <c r="Z380" s="3">
        <f>求节点(节奏总纲!E$4:E$163,S$5:S$164,$X380)*6</f>
        <v>44936.76163654129</v>
      </c>
      <c r="AA380" s="3">
        <f>求节点(节奏总纲!F$4:F$163,T$5:T$164,$X380)*6</f>
        <v>46494.832534518217</v>
      </c>
      <c r="AB380" s="3">
        <f>求节点(节奏总纲!G$4:G$163,U$5:U$164,$X380)*6</f>
        <v>48737.258476248746</v>
      </c>
      <c r="AC380" s="3">
        <f>求节点(节奏总纲!H$4:H$163,V$5:V$164,$X380)*6</f>
        <v>52621.922559105769</v>
      </c>
    </row>
    <row r="381" spans="2:29" x14ac:dyDescent="0.2">
      <c r="B381" s="3">
        <v>377</v>
      </c>
      <c r="C381" s="3">
        <f>[1]服务器生态!W398</f>
        <v>33.716742540021841</v>
      </c>
      <c r="D381" s="3">
        <f>[1]服务器生态!X398</f>
        <v>33.24501688610524</v>
      </c>
      <c r="E381" s="3">
        <f>[1]服务器生态!Y398</f>
        <v>2.713800392861363</v>
      </c>
      <c r="F381" s="3">
        <f>[1]服务器生态!Z398</f>
        <v>0.48280426684602429</v>
      </c>
      <c r="G381" s="3">
        <f>[1]服务器生态!AA398</f>
        <v>0.1396963056098782</v>
      </c>
      <c r="H381" s="3">
        <f>[1]服务器生态!AC398</f>
        <v>0.47962550249999997</v>
      </c>
      <c r="I381" s="3">
        <f>[1]服务器生态!AD398</f>
        <v>0.47291513735919999</v>
      </c>
      <c r="J381" s="3">
        <f>[1]服务器生态!AE398</f>
        <v>3.8604200140800002E-2</v>
      </c>
      <c r="K381" s="3">
        <f>[1]服务器生态!AF398</f>
        <v>6.8679600000000019E-3</v>
      </c>
      <c r="L381" s="3">
        <f>[1]服务器生态!AG398</f>
        <v>1.9871999999999997E-3</v>
      </c>
      <c r="M381" s="3">
        <f>[3]基础信息!M380</f>
        <v>100</v>
      </c>
      <c r="X381" s="3">
        <v>377</v>
      </c>
      <c r="Y381" s="3">
        <f>求节点(节奏总纲!D$4:D$163,R$5:R$164,$X381)*6</f>
        <v>43795.835163344469</v>
      </c>
      <c r="Z381" s="3">
        <f>求节点(节奏总纲!E$4:E$163,S$5:S$164,$X381)*6</f>
        <v>44952.059742929108</v>
      </c>
      <c r="AA381" s="3">
        <f>求节点(节奏总纲!F$4:F$163,T$5:T$164,$X381)*6</f>
        <v>46510.470744632861</v>
      </c>
      <c r="AB381" s="3">
        <f>求节点(节奏总纲!G$4:G$163,U$5:U$164,$X381)*6</f>
        <v>48753.026884914398</v>
      </c>
      <c r="AC381" s="3">
        <f>求节点(节奏总纲!H$4:H$163,V$5:V$164,$X381)*6</f>
        <v>52637.783025272292</v>
      </c>
    </row>
    <row r="382" spans="2:29" x14ac:dyDescent="0.2">
      <c r="B382" s="3">
        <v>378</v>
      </c>
      <c r="C382" s="3">
        <f>[1]服务器生态!W399</f>
        <v>33.498410257153985</v>
      </c>
      <c r="D382" s="3">
        <f>[1]服务器生态!X399</f>
        <v>33.029739255945444</v>
      </c>
      <c r="E382" s="3">
        <f>[1]服务器生态!Y399</f>
        <v>2.6962272173294206</v>
      </c>
      <c r="F382" s="3">
        <f>[1]服务器生态!Z399</f>
        <v>0.4796778747387882</v>
      </c>
      <c r="G382" s="3">
        <f>[1]服务器生态!AA399</f>
        <v>0.13879170418594744</v>
      </c>
      <c r="H382" s="3">
        <f>[1]服务器生态!AC399</f>
        <v>0.47962550249999997</v>
      </c>
      <c r="I382" s="3">
        <f>[1]服务器生态!AD399</f>
        <v>0.47291513735919999</v>
      </c>
      <c r="J382" s="3">
        <f>[1]服务器生态!AE399</f>
        <v>3.8604200140800002E-2</v>
      </c>
      <c r="K382" s="3">
        <f>[1]服务器生态!AF399</f>
        <v>6.8679600000000019E-3</v>
      </c>
      <c r="L382" s="3">
        <f>[1]服务器生态!AG399</f>
        <v>1.9871999999999997E-3</v>
      </c>
      <c r="M382" s="3">
        <f>[3]基础信息!M381</f>
        <v>100</v>
      </c>
      <c r="X382" s="3">
        <v>378</v>
      </c>
      <c r="Y382" s="3">
        <f>求节点(节奏总纲!D$4:D$163,R$5:R$164,$X382)*6</f>
        <v>43811.44883773481</v>
      </c>
      <c r="Z382" s="3">
        <f>求节点(节奏总纲!E$4:E$163,S$5:S$164,$X382)*6</f>
        <v>44967.357849316912</v>
      </c>
      <c r="AA382" s="3">
        <f>求节点(节奏总纲!F$4:F$163,T$5:T$164,$X382)*6</f>
        <v>46526.108954747506</v>
      </c>
      <c r="AB382" s="3">
        <f>求节点(节奏总纲!G$4:G$163,U$5:U$164,$X382)*6</f>
        <v>48768.795293580049</v>
      </c>
      <c r="AC382" s="3">
        <f>求节点(节奏总纲!H$4:H$163,V$5:V$164,$X382)*6</f>
        <v>52653.643491438808</v>
      </c>
    </row>
    <row r="383" spans="2:29" x14ac:dyDescent="0.2">
      <c r="B383" s="3">
        <v>379</v>
      </c>
      <c r="C383" s="3">
        <f>[1]服务器生态!W400</f>
        <v>33.280077974286122</v>
      </c>
      <c r="D383" s="3">
        <f>[1]服务器生态!X400</f>
        <v>32.814461625785654</v>
      </c>
      <c r="E383" s="3">
        <f>[1]服务器生态!Y400</f>
        <v>2.6786540417974782</v>
      </c>
      <c r="F383" s="3">
        <f>[1]服务器生态!Z400</f>
        <v>0.47655148263155211</v>
      </c>
      <c r="G383" s="3">
        <f>[1]服务器生态!AA400</f>
        <v>0.13788710276201668</v>
      </c>
      <c r="H383" s="3">
        <f>[1]服务器生态!AC400</f>
        <v>0.47962550249999997</v>
      </c>
      <c r="I383" s="3">
        <f>[1]服务器生态!AD400</f>
        <v>0.47291513735919999</v>
      </c>
      <c r="J383" s="3">
        <f>[1]服务器生态!AE400</f>
        <v>3.8604200140800002E-2</v>
      </c>
      <c r="K383" s="3">
        <f>[1]服务器生态!AF400</f>
        <v>6.8679600000000019E-3</v>
      </c>
      <c r="L383" s="3">
        <f>[1]服务器生态!AG400</f>
        <v>1.9871999999999997E-3</v>
      </c>
      <c r="M383" s="3">
        <f>[3]基础信息!M382</f>
        <v>100</v>
      </c>
      <c r="X383" s="3">
        <v>379</v>
      </c>
      <c r="Y383" s="3">
        <f>求节点(节奏总纲!D$4:D$163,R$5:R$164,$X383)*6</f>
        <v>43827.062512125151</v>
      </c>
      <c r="Z383" s="3">
        <f>求节点(节奏总纲!E$4:E$163,S$5:S$164,$X383)*6</f>
        <v>44982.655955704729</v>
      </c>
      <c r="AA383" s="3">
        <f>求节点(节奏总纲!F$4:F$163,T$5:T$164,$X383)*6</f>
        <v>46541.501623398319</v>
      </c>
      <c r="AB383" s="3">
        <f>求节点(节奏总纲!G$4:G$163,U$5:U$164,$X383)*6</f>
        <v>48784.563702245701</v>
      </c>
      <c r="AC383" s="3">
        <f>求节点(节奏总纲!H$4:H$163,V$5:V$164,$X383)*6</f>
        <v>52669.503957605339</v>
      </c>
    </row>
    <row r="384" spans="2:29" x14ac:dyDescent="0.2">
      <c r="B384" s="3">
        <v>380</v>
      </c>
      <c r="C384" s="3">
        <f>[1]服务器生态!W401</f>
        <v>33.061745691418274</v>
      </c>
      <c r="D384" s="3">
        <f>[1]服务器生态!X401</f>
        <v>32.599183995625864</v>
      </c>
      <c r="E384" s="3">
        <f>[1]服务器生态!Y401</f>
        <v>2.6610808662655367</v>
      </c>
      <c r="F384" s="3">
        <f>[1]服务器生态!Z401</f>
        <v>0.47342509052431614</v>
      </c>
      <c r="G384" s="3">
        <f>[1]服务器生态!AA401</f>
        <v>0.13698250133808593</v>
      </c>
      <c r="H384" s="3">
        <f>[1]服务器生态!AC401</f>
        <v>0.47962550249999997</v>
      </c>
      <c r="I384" s="3">
        <f>[1]服务器生态!AD401</f>
        <v>0.47291513735919999</v>
      </c>
      <c r="J384" s="3">
        <f>[1]服务器生态!AE401</f>
        <v>3.8604200140800002E-2</v>
      </c>
      <c r="K384" s="3">
        <f>[1]服务器生态!AF401</f>
        <v>6.8679600000000019E-3</v>
      </c>
      <c r="L384" s="3">
        <f>[1]服务器生态!AG401</f>
        <v>1.9871999999999997E-3</v>
      </c>
      <c r="M384" s="3">
        <f>[3]基础信息!M383</f>
        <v>100</v>
      </c>
      <c r="X384" s="3">
        <v>380</v>
      </c>
      <c r="Y384" s="3">
        <f>求节点(节奏总纲!D$4:D$163,R$5:R$164,$X384)*6</f>
        <v>43842.676186515491</v>
      </c>
      <c r="Z384" s="3">
        <f>求节点(节奏总纲!E$4:E$163,S$5:S$164,$X384)*6</f>
        <v>44997.95406209254</v>
      </c>
      <c r="AA384" s="3">
        <f>求节点(节奏总纲!F$4:F$163,T$5:T$164,$X384)*6</f>
        <v>46556.702068556588</v>
      </c>
      <c r="AB384" s="3">
        <f>求节点(节奏总纲!G$4:G$163,U$5:U$164,$X384)*6</f>
        <v>48800.332110911353</v>
      </c>
      <c r="AC384" s="3">
        <f>求节点(节奏总纲!H$4:H$163,V$5:V$164,$X384)*6</f>
        <v>52685.364423771854</v>
      </c>
    </row>
    <row r="385" spans="2:29" x14ac:dyDescent="0.2">
      <c r="B385" s="3">
        <v>381</v>
      </c>
      <c r="C385" s="3">
        <f>[1]服务器生态!W402</f>
        <v>32.843413408550418</v>
      </c>
      <c r="D385" s="3">
        <f>[1]服务器生态!X402</f>
        <v>32.383906365466068</v>
      </c>
      <c r="E385" s="3">
        <f>[1]服务器生态!Y402</f>
        <v>2.6435076907335944</v>
      </c>
      <c r="F385" s="3">
        <f>[1]服务器生态!Z402</f>
        <v>0.47029869841708011</v>
      </c>
      <c r="G385" s="3">
        <f>[1]服务器生态!AA402</f>
        <v>0.13607789991415517</v>
      </c>
      <c r="H385" s="3">
        <f>[1]服务器生态!AC402</f>
        <v>0.47962550249999997</v>
      </c>
      <c r="I385" s="3">
        <f>[1]服务器生态!AD402</f>
        <v>0.47291513735919999</v>
      </c>
      <c r="J385" s="3">
        <f>[1]服务器生态!AE402</f>
        <v>3.8604200140800002E-2</v>
      </c>
      <c r="K385" s="3">
        <f>[1]服务器生态!AF402</f>
        <v>6.8679600000000019E-3</v>
      </c>
      <c r="L385" s="3">
        <f>[1]服务器生态!AG402</f>
        <v>1.9871999999999997E-3</v>
      </c>
      <c r="M385" s="3">
        <f>[3]基础信息!M384</f>
        <v>100</v>
      </c>
      <c r="X385" s="3">
        <v>381</v>
      </c>
      <c r="Y385" s="3">
        <f>求节点(节奏总纲!D$4:D$163,R$5:R$164,$X385)*6</f>
        <v>43858.289860905832</v>
      </c>
      <c r="Z385" s="3">
        <f>求节点(节奏总纲!E$4:E$163,S$5:S$164,$X385)*6</f>
        <v>45013.252168480351</v>
      </c>
      <c r="AA385" s="3">
        <f>求节点(节奏总纲!F$4:F$163,T$5:T$164,$X385)*6</f>
        <v>46571.902513714864</v>
      </c>
      <c r="AB385" s="3">
        <f>求节点(节奏总纲!G$4:G$163,U$5:U$164,$X385)*6</f>
        <v>48815.712671748857</v>
      </c>
      <c r="AC385" s="3">
        <f>求节点(节奏总纲!H$4:H$163,V$5:V$164,$X385)*6</f>
        <v>52701.224889938378</v>
      </c>
    </row>
    <row r="386" spans="2:29" x14ac:dyDescent="0.2">
      <c r="B386" s="3">
        <v>382</v>
      </c>
      <c r="C386" s="3">
        <f>[1]服务器生态!W403</f>
        <v>32.625081125682556</v>
      </c>
      <c r="D386" s="3">
        <f>[1]服务器生态!X403</f>
        <v>32.168628735306271</v>
      </c>
      <c r="E386" s="3">
        <f>[1]服务器生态!Y403</f>
        <v>2.625934515201652</v>
      </c>
      <c r="F386" s="3">
        <f>[1]服务器生态!Z403</f>
        <v>0.46717230630984402</v>
      </c>
      <c r="G386" s="3">
        <f>[1]服务器生态!AA403</f>
        <v>0.13517329849022441</v>
      </c>
      <c r="H386" s="3">
        <f>[1]服务器生态!AC403</f>
        <v>0.47962550249999997</v>
      </c>
      <c r="I386" s="3">
        <f>[1]服务器生态!AD403</f>
        <v>0.47291513735919999</v>
      </c>
      <c r="J386" s="3">
        <f>[1]服务器生态!AE403</f>
        <v>3.8604200140800002E-2</v>
      </c>
      <c r="K386" s="3">
        <f>[1]服务器生态!AF403</f>
        <v>6.8679600000000019E-3</v>
      </c>
      <c r="L386" s="3">
        <f>[1]服务器生态!AG403</f>
        <v>1.9871999999999997E-3</v>
      </c>
      <c r="M386" s="3">
        <f>[3]基础信息!M385</f>
        <v>100</v>
      </c>
      <c r="X386" s="3">
        <v>382</v>
      </c>
      <c r="Y386" s="3">
        <f>求节点(节奏总纲!D$4:D$163,R$5:R$164,$X386)*6</f>
        <v>43873.903535296173</v>
      </c>
      <c r="Z386" s="3">
        <f>求节点(节奏总纲!E$4:E$163,S$5:S$164,$X386)*6</f>
        <v>45028.550274868161</v>
      </c>
      <c r="AA386" s="3">
        <f>求节点(节奏总纲!F$4:F$163,T$5:T$164,$X386)*6</f>
        <v>46587.102958873133</v>
      </c>
      <c r="AB386" s="3">
        <f>求节点(节奏总纲!G$4:G$163,U$5:U$164,$X386)*6</f>
        <v>48830.175070302743</v>
      </c>
      <c r="AC386" s="3">
        <f>求节点(节奏总纲!H$4:H$163,V$5:V$164,$X386)*6</f>
        <v>52717.085356104908</v>
      </c>
    </row>
    <row r="387" spans="2:29" x14ac:dyDescent="0.2">
      <c r="B387" s="3">
        <v>383</v>
      </c>
      <c r="C387" s="3">
        <f>[1]服务器生态!W404</f>
        <v>32.4067488428147</v>
      </c>
      <c r="D387" s="3">
        <f>[1]服务器生态!X404</f>
        <v>31.953351105146478</v>
      </c>
      <c r="E387" s="3">
        <f>[1]服务器生态!Y404</f>
        <v>2.6083613396697096</v>
      </c>
      <c r="F387" s="3">
        <f>[1]服务器生态!Z404</f>
        <v>0.46404591420260793</v>
      </c>
      <c r="G387" s="3">
        <f>[1]服务器生态!AA404</f>
        <v>0.13426869706629366</v>
      </c>
      <c r="H387" s="3">
        <f>[1]服务器生态!AC404</f>
        <v>0.47962550249999997</v>
      </c>
      <c r="I387" s="3">
        <f>[1]服务器生态!AD404</f>
        <v>0.47291513735919999</v>
      </c>
      <c r="J387" s="3">
        <f>[1]服务器生态!AE404</f>
        <v>3.8604200140800002E-2</v>
      </c>
      <c r="K387" s="3">
        <f>[1]服务器生态!AF404</f>
        <v>6.8679600000000019E-3</v>
      </c>
      <c r="L387" s="3">
        <f>[1]服务器生态!AG404</f>
        <v>1.9871999999999997E-3</v>
      </c>
      <c r="M387" s="3">
        <f>[3]基础信息!M386</f>
        <v>100</v>
      </c>
      <c r="X387" s="3">
        <v>383</v>
      </c>
      <c r="Y387" s="3">
        <f>求节点(节奏总纲!D$4:D$163,R$5:R$164,$X387)*6</f>
        <v>43889.517209686514</v>
      </c>
      <c r="Z387" s="3">
        <f>求节点(节奏总纲!E$4:E$163,S$5:S$164,$X387)*6</f>
        <v>45043.848381255972</v>
      </c>
      <c r="AA387" s="3">
        <f>求节点(节奏总纲!F$4:F$163,T$5:T$164,$X387)*6</f>
        <v>46602.303404031409</v>
      </c>
      <c r="AB387" s="3">
        <f>求节点(节奏总纲!G$4:G$163,U$5:U$164,$X387)*6</f>
        <v>48844.637468856628</v>
      </c>
      <c r="AC387" s="3">
        <f>求节点(节奏总纲!H$4:H$163,V$5:V$164,$X387)*6</f>
        <v>52732.945822271431</v>
      </c>
    </row>
    <row r="388" spans="2:29" x14ac:dyDescent="0.2">
      <c r="B388" s="3">
        <v>384</v>
      </c>
      <c r="C388" s="3">
        <f>[1]服务器生态!W405</f>
        <v>32.188416559946852</v>
      </c>
      <c r="D388" s="3">
        <f>[1]服务器生态!X405</f>
        <v>31.738073474986692</v>
      </c>
      <c r="E388" s="3">
        <f>[1]服务器生态!Y405</f>
        <v>2.5907881641377677</v>
      </c>
      <c r="F388" s="3">
        <f>[1]服务器生态!Z405</f>
        <v>0.46091952209537196</v>
      </c>
      <c r="G388" s="3">
        <f>[1]服务器生态!AA405</f>
        <v>0.1333640956423629</v>
      </c>
      <c r="H388" s="3">
        <f>[1]服务器生态!AC405</f>
        <v>0.47962550249999997</v>
      </c>
      <c r="I388" s="3">
        <f>[1]服务器生态!AD405</f>
        <v>0.47291513735919999</v>
      </c>
      <c r="J388" s="3">
        <f>[1]服务器生态!AE405</f>
        <v>3.8604200140800002E-2</v>
      </c>
      <c r="K388" s="3">
        <f>[1]服务器生态!AF405</f>
        <v>6.8679600000000019E-3</v>
      </c>
      <c r="L388" s="3">
        <f>[1]服务器生态!AG405</f>
        <v>1.9871999999999997E-3</v>
      </c>
      <c r="M388" s="3">
        <f>[3]基础信息!M387</f>
        <v>100</v>
      </c>
      <c r="X388" s="3">
        <v>384</v>
      </c>
      <c r="Y388" s="3">
        <f>求节点(节奏总纲!D$4:D$163,R$5:R$164,$X388)*6</f>
        <v>43905.130884076854</v>
      </c>
      <c r="Z388" s="3">
        <f>求节点(节奏总纲!E$4:E$163,S$5:S$164,$X388)*6</f>
        <v>45059.146487643789</v>
      </c>
      <c r="AA388" s="3">
        <f>求节点(节奏总纲!F$4:F$163,T$5:T$164,$X388)*6</f>
        <v>46617.503849189678</v>
      </c>
      <c r="AB388" s="3">
        <f>求节点(节奏总纲!G$4:G$163,U$5:U$164,$X388)*6</f>
        <v>48859.099867410514</v>
      </c>
      <c r="AC388" s="3">
        <f>求节点(节奏总纲!H$4:H$163,V$5:V$164,$X388)*6</f>
        <v>52748.806288437947</v>
      </c>
    </row>
    <row r="389" spans="2:29" x14ac:dyDescent="0.2">
      <c r="B389" s="3">
        <v>385</v>
      </c>
      <c r="C389" s="3">
        <f>[1]服务器生态!W406</f>
        <v>31.970084277078989</v>
      </c>
      <c r="D389" s="3">
        <f>[1]服务器生态!X406</f>
        <v>31.522795844826895</v>
      </c>
      <c r="E389" s="3">
        <f>[1]服务器生态!Y406</f>
        <v>2.5732149886058253</v>
      </c>
      <c r="F389" s="3">
        <f>[1]服务器生态!Z406</f>
        <v>0.45779312998813587</v>
      </c>
      <c r="G389" s="3">
        <f>[1]服务器生态!AA406</f>
        <v>0.13245949421843214</v>
      </c>
      <c r="H389" s="3">
        <f>[1]服务器生态!AC406</f>
        <v>0.47962550249999997</v>
      </c>
      <c r="I389" s="3">
        <f>[1]服务器生态!AD406</f>
        <v>0.47291513735919999</v>
      </c>
      <c r="J389" s="3">
        <f>[1]服务器生态!AE406</f>
        <v>3.8604200140800002E-2</v>
      </c>
      <c r="K389" s="3">
        <f>[1]服务器生态!AF406</f>
        <v>6.8679600000000019E-3</v>
      </c>
      <c r="L389" s="3">
        <f>[1]服务器生态!AG406</f>
        <v>1.9871999999999997E-3</v>
      </c>
      <c r="M389" s="3">
        <f>[3]基础信息!M388</f>
        <v>100</v>
      </c>
      <c r="X389" s="3">
        <v>385</v>
      </c>
      <c r="Y389" s="3">
        <f>求节点(节奏总纲!D$4:D$163,R$5:R$164,$X389)*6</f>
        <v>43920.744558467195</v>
      </c>
      <c r="Z389" s="3">
        <f>求节点(节奏总纲!E$4:E$163,S$5:S$164,$X389)*6</f>
        <v>45074.353871939136</v>
      </c>
      <c r="AA389" s="3">
        <f>求节点(节奏总纲!F$4:F$163,T$5:T$164,$X389)*6</f>
        <v>46632.704294347946</v>
      </c>
      <c r="AB389" s="3">
        <f>求节点(节奏总纲!G$4:G$163,U$5:U$164,$X389)*6</f>
        <v>48873.5622659644</v>
      </c>
      <c r="AC389" s="3">
        <f>求节点(节奏总纲!H$4:H$163,V$5:V$164,$X389)*6</f>
        <v>52764.666754604463</v>
      </c>
    </row>
    <row r="390" spans="2:29" x14ac:dyDescent="0.2">
      <c r="B390" s="3">
        <v>386</v>
      </c>
      <c r="C390" s="3">
        <f>[1]服务器生态!W407</f>
        <v>31.751751994211133</v>
      </c>
      <c r="D390" s="3">
        <f>[1]服务器生态!X407</f>
        <v>31.307518214667098</v>
      </c>
      <c r="E390" s="3">
        <f>[1]服务器生态!Y407</f>
        <v>2.5556418130738829</v>
      </c>
      <c r="F390" s="3">
        <f>[1]服务器生态!Z407</f>
        <v>0.45466673788089984</v>
      </c>
      <c r="G390" s="3">
        <f>[1]服务器生态!AA407</f>
        <v>0.13155489279450139</v>
      </c>
      <c r="H390" s="3">
        <f>[1]服务器生态!AC407</f>
        <v>0.47962550249999997</v>
      </c>
      <c r="I390" s="3">
        <f>[1]服务器生态!AD407</f>
        <v>0.47291513735919999</v>
      </c>
      <c r="J390" s="3">
        <f>[1]服务器生态!AE407</f>
        <v>3.8604200140800002E-2</v>
      </c>
      <c r="K390" s="3">
        <f>[1]服务器生态!AF407</f>
        <v>6.8679600000000019E-3</v>
      </c>
      <c r="L390" s="3">
        <f>[1]服务器生态!AG407</f>
        <v>1.9871999999999997E-3</v>
      </c>
      <c r="M390" s="3">
        <f>[3]基础信息!M389</f>
        <v>100</v>
      </c>
      <c r="X390" s="3">
        <v>386</v>
      </c>
      <c r="Y390" s="3">
        <f>求节点(节奏总纲!D$4:D$163,R$5:R$164,$X390)*6</f>
        <v>43936.358232857536</v>
      </c>
      <c r="Z390" s="3">
        <f>求节点(节奏总纲!E$4:E$163,S$5:S$164,$X390)*6</f>
        <v>45089.251655178632</v>
      </c>
      <c r="AA390" s="3">
        <f>求节点(节奏总纲!F$4:F$163,T$5:T$164,$X390)*6</f>
        <v>46647.904739506223</v>
      </c>
      <c r="AB390" s="3">
        <f>求节点(节奏总纲!G$4:G$163,U$5:U$164,$X390)*6</f>
        <v>48888.024664518285</v>
      </c>
      <c r="AC390" s="3">
        <f>求节点(节奏总纲!H$4:H$163,V$5:V$164,$X390)*6</f>
        <v>52780.527220770993</v>
      </c>
    </row>
    <row r="391" spans="2:29" x14ac:dyDescent="0.2">
      <c r="B391" s="3">
        <v>387</v>
      </c>
      <c r="C391" s="3">
        <f>[1]服务器生态!W408</f>
        <v>31.533419711343274</v>
      </c>
      <c r="D391" s="3">
        <f>[1]服务器生态!X408</f>
        <v>31.092240584507305</v>
      </c>
      <c r="E391" s="3">
        <f>[1]服务器生态!Y408</f>
        <v>2.5380686375419406</v>
      </c>
      <c r="F391" s="3">
        <f>[1]服务器生态!Z408</f>
        <v>0.45154034577366375</v>
      </c>
      <c r="G391" s="3">
        <f>[1]服务器生态!AA408</f>
        <v>0.13065029137057063</v>
      </c>
      <c r="H391" s="3">
        <f>[1]服务器生态!AC408</f>
        <v>0.47962550249999997</v>
      </c>
      <c r="I391" s="3">
        <f>[1]服务器生态!AD408</f>
        <v>0.47291513735919999</v>
      </c>
      <c r="J391" s="3">
        <f>[1]服务器生态!AE408</f>
        <v>3.8604200140800002E-2</v>
      </c>
      <c r="K391" s="3">
        <f>[1]服务器生态!AF408</f>
        <v>6.8679600000000019E-3</v>
      </c>
      <c r="L391" s="3">
        <f>[1]服务器生态!AG408</f>
        <v>1.9871999999999997E-3</v>
      </c>
      <c r="M391" s="3">
        <f>[3]基础信息!M390</f>
        <v>100</v>
      </c>
      <c r="X391" s="3">
        <v>387</v>
      </c>
      <c r="Y391" s="3">
        <f>求节点(节奏总纲!D$4:D$163,R$5:R$164,$X391)*6</f>
        <v>43951.971907247877</v>
      </c>
      <c r="Z391" s="3">
        <f>求节点(节奏总纲!E$4:E$163,S$5:S$164,$X391)*6</f>
        <v>45104.149438418121</v>
      </c>
      <c r="AA391" s="3">
        <f>求节点(节奏总纲!F$4:F$163,T$5:T$164,$X391)*6</f>
        <v>46663.105184664484</v>
      </c>
      <c r="AB391" s="3">
        <f>求节点(节奏总纲!G$4:G$163,U$5:U$164,$X391)*6</f>
        <v>48902.487063072178</v>
      </c>
      <c r="AC391" s="3">
        <f>求节点(节奏总纲!H$4:H$163,V$5:V$164,$X391)*6</f>
        <v>52795.572654107731</v>
      </c>
    </row>
    <row r="392" spans="2:29" x14ac:dyDescent="0.2">
      <c r="B392" s="3">
        <v>388</v>
      </c>
      <c r="C392" s="3">
        <f>[1]服务器生态!W409</f>
        <v>31.315087428475415</v>
      </c>
      <c r="D392" s="3">
        <f>[1]服务器生态!X409</f>
        <v>30.876962954347508</v>
      </c>
      <c r="E392" s="3">
        <f>[1]服务器生态!Y409</f>
        <v>2.5204954620099982</v>
      </c>
      <c r="F392" s="3">
        <f>[1]服务器生态!Z409</f>
        <v>0.44841395366642767</v>
      </c>
      <c r="G392" s="3">
        <f>[1]服务器生态!AA409</f>
        <v>0.12974568994663987</v>
      </c>
      <c r="H392" s="3">
        <f>[1]服务器生态!AC409</f>
        <v>0.47962550249999997</v>
      </c>
      <c r="I392" s="3">
        <f>[1]服务器生态!AD409</f>
        <v>0.47291513735919999</v>
      </c>
      <c r="J392" s="3">
        <f>[1]服务器生态!AE409</f>
        <v>3.8604200140800002E-2</v>
      </c>
      <c r="K392" s="3">
        <f>[1]服务器生态!AF409</f>
        <v>6.8679600000000019E-3</v>
      </c>
      <c r="L392" s="3">
        <f>[1]服务器生态!AG409</f>
        <v>1.9871999999999997E-3</v>
      </c>
      <c r="M392" s="3">
        <f>[3]基础信息!M391</f>
        <v>100</v>
      </c>
      <c r="X392" s="3">
        <v>388</v>
      </c>
      <c r="Y392" s="3">
        <f>求节点(节奏总纲!D$4:D$163,R$5:R$164,$X392)*6</f>
        <v>43966.289858051408</v>
      </c>
      <c r="Z392" s="3">
        <f>求节点(节奏总纲!E$4:E$163,S$5:S$164,$X392)*6</f>
        <v>45119.047221657616</v>
      </c>
      <c r="AA392" s="3">
        <f>求节点(节奏总纲!F$4:F$163,T$5:T$164,$X392)*6</f>
        <v>46678.30562982276</v>
      </c>
      <c r="AB392" s="3">
        <f>求节点(节奏总纲!G$4:G$163,U$5:U$164,$X392)*6</f>
        <v>48916.949461626064</v>
      </c>
      <c r="AC392" s="3">
        <f>求节点(节奏总纲!H$4:H$163,V$5:V$164,$X392)*6</f>
        <v>52810.096339807467</v>
      </c>
    </row>
    <row r="393" spans="2:29" x14ac:dyDescent="0.2">
      <c r="B393" s="3">
        <v>389</v>
      </c>
      <c r="C393" s="3">
        <f>[1]服务器生态!W410</f>
        <v>31.096755145607563</v>
      </c>
      <c r="D393" s="3">
        <f>[1]服务器生态!X410</f>
        <v>30.661685324187722</v>
      </c>
      <c r="E393" s="3">
        <f>[1]服务器生态!Y410</f>
        <v>2.5029222864780567</v>
      </c>
      <c r="F393" s="3">
        <f>[1]服务器生态!Z410</f>
        <v>0.44528756155919169</v>
      </c>
      <c r="G393" s="3">
        <f>[1]服务器生态!AA410</f>
        <v>0.12884108852270912</v>
      </c>
      <c r="H393" s="3">
        <f>[1]服务器生态!AC410</f>
        <v>0.47962550249999997</v>
      </c>
      <c r="I393" s="3">
        <f>[1]服务器生态!AD410</f>
        <v>0.47291513735919999</v>
      </c>
      <c r="J393" s="3">
        <f>[1]服务器生态!AE410</f>
        <v>3.8604200140800002E-2</v>
      </c>
      <c r="K393" s="3">
        <f>[1]服务器生态!AF410</f>
        <v>6.8679600000000019E-3</v>
      </c>
      <c r="L393" s="3">
        <f>[1]服务器生态!AG410</f>
        <v>1.9871999999999997E-3</v>
      </c>
      <c r="M393" s="3">
        <f>[3]基础信息!M392</f>
        <v>100</v>
      </c>
      <c r="X393" s="3">
        <v>389</v>
      </c>
      <c r="Y393" s="3">
        <f>求节点(节奏总纲!D$4:D$163,R$5:R$164,$X393)*6</f>
        <v>43980.576706697284</v>
      </c>
      <c r="Z393" s="3">
        <f>求节点(节奏总纲!E$4:E$163,S$5:S$164,$X393)*6</f>
        <v>45133.945004897105</v>
      </c>
      <c r="AA393" s="3">
        <f>求节点(节奏总纲!F$4:F$163,T$5:T$164,$X393)*6</f>
        <v>46693.506074981029</v>
      </c>
      <c r="AB393" s="3">
        <f>求节点(节奏总纲!G$4:G$163,U$5:U$164,$X393)*6</f>
        <v>48931.411860179949</v>
      </c>
      <c r="AC393" s="3">
        <f>求节点(节奏总纲!H$4:H$163,V$5:V$164,$X393)*6</f>
        <v>52824.620025507218</v>
      </c>
    </row>
    <row r="394" spans="2:29" x14ac:dyDescent="0.2">
      <c r="B394" s="3">
        <v>390</v>
      </c>
      <c r="C394" s="3">
        <f>[1]服务器生态!W411</f>
        <v>30.878422862739708</v>
      </c>
      <c r="D394" s="3">
        <f>[1]服务器生态!X411</f>
        <v>30.446407694027926</v>
      </c>
      <c r="E394" s="3">
        <f>[1]服务器生态!Y411</f>
        <v>2.4853491109461143</v>
      </c>
      <c r="F394" s="3">
        <f>[1]服务器生态!Z411</f>
        <v>0.4421611694519556</v>
      </c>
      <c r="G394" s="3">
        <f>[1]服务器生态!AA411</f>
        <v>0.12793648709877836</v>
      </c>
      <c r="H394" s="3">
        <f>[1]服务器生态!AC411</f>
        <v>0.47962550249999997</v>
      </c>
      <c r="I394" s="3">
        <f>[1]服务器生态!AD411</f>
        <v>0.47291513735919999</v>
      </c>
      <c r="J394" s="3">
        <f>[1]服务器生态!AE411</f>
        <v>3.8604200140800002E-2</v>
      </c>
      <c r="K394" s="3">
        <f>[1]服务器生态!AF411</f>
        <v>6.8679600000000019E-3</v>
      </c>
      <c r="L394" s="3">
        <f>[1]服务器生态!AG411</f>
        <v>1.9871999999999997E-3</v>
      </c>
      <c r="M394" s="3">
        <f>[3]基础信息!M393</f>
        <v>100</v>
      </c>
      <c r="X394" s="3">
        <v>390</v>
      </c>
      <c r="Y394" s="3">
        <f>求节点(节奏总纲!D$4:D$163,R$5:R$164,$X394)*6</f>
        <v>43994.863555343167</v>
      </c>
      <c r="Z394" s="3">
        <f>求节点(节奏总纲!E$4:E$163,S$5:S$164,$X394)*6</f>
        <v>45148.842788136593</v>
      </c>
      <c r="AA394" s="3">
        <f>求节点(节奏总纲!F$4:F$163,T$5:T$164,$X394)*6</f>
        <v>46708.706520139298</v>
      </c>
      <c r="AB394" s="3">
        <f>求节点(节奏总纲!G$4:G$163,U$5:U$164,$X394)*6</f>
        <v>48945.874258733835</v>
      </c>
      <c r="AC394" s="3">
        <f>求节点(节奏总纲!H$4:H$163,V$5:V$164,$X394)*6</f>
        <v>52839.143711206969</v>
      </c>
    </row>
    <row r="395" spans="2:29" x14ac:dyDescent="0.2">
      <c r="B395" s="3">
        <v>391</v>
      </c>
      <c r="C395" s="3">
        <f>[1]服务器生态!W412</f>
        <v>30.698298729373722</v>
      </c>
      <c r="D395" s="3">
        <f>[1]服务器生态!X412</f>
        <v>30.268803649146093</v>
      </c>
      <c r="E395" s="3">
        <f>[1]服务器生态!Y412</f>
        <v>2.4708512411322614</v>
      </c>
      <c r="F395" s="3">
        <f>[1]服务器生态!Z412</f>
        <v>0.43958189596348585</v>
      </c>
      <c r="G395" s="3">
        <f>[1]服务器生态!AA412</f>
        <v>0.12719019092403547</v>
      </c>
      <c r="H395" s="3">
        <f>[1]服务器生态!AC412</f>
        <v>0.47962550249999997</v>
      </c>
      <c r="I395" s="3">
        <f>[1]服务器生态!AD412</f>
        <v>0.47291513735919999</v>
      </c>
      <c r="J395" s="3">
        <f>[1]服务器生态!AE412</f>
        <v>3.8604200140800002E-2</v>
      </c>
      <c r="K395" s="3">
        <f>[1]服务器生态!AF412</f>
        <v>6.8679600000000019E-3</v>
      </c>
      <c r="L395" s="3">
        <f>[1]服务器生态!AG412</f>
        <v>1.9871999999999997E-3</v>
      </c>
      <c r="M395" s="3">
        <f>[3]基础信息!M394</f>
        <v>100</v>
      </c>
      <c r="X395" s="3">
        <v>391</v>
      </c>
      <c r="Y395" s="3">
        <f>求节点(节奏总纲!D$4:D$163,R$5:R$164,$X395)*6</f>
        <v>44009.150403989042</v>
      </c>
      <c r="Z395" s="3">
        <f>求节点(节奏总纲!E$4:E$163,S$5:S$164,$X395)*6</f>
        <v>45163.740571376089</v>
      </c>
      <c r="AA395" s="3">
        <f>求节点(节奏总纲!F$4:F$163,T$5:T$164,$X395)*6</f>
        <v>46723.906965297574</v>
      </c>
      <c r="AB395" s="3">
        <f>求节点(节奏总纲!G$4:G$163,U$5:U$164,$X395)*6</f>
        <v>48960.33665728772</v>
      </c>
      <c r="AC395" s="3">
        <f>求节点(节奏总纲!H$4:H$163,V$5:V$164,$X395)*6</f>
        <v>52853.66739690672</v>
      </c>
    </row>
    <row r="396" spans="2:29" x14ac:dyDescent="0.2">
      <c r="B396" s="3">
        <v>392</v>
      </c>
      <c r="C396" s="3">
        <f>[1]服务器生态!W413</f>
        <v>30.518174596007743</v>
      </c>
      <c r="D396" s="3">
        <f>[1]服务器生态!X413</f>
        <v>30.091199604264265</v>
      </c>
      <c r="E396" s="3">
        <f>[1]服务器生态!Y413</f>
        <v>2.4563533713184094</v>
      </c>
      <c r="F396" s="3">
        <f>[1]服务器生态!Z413</f>
        <v>0.43700262247501614</v>
      </c>
      <c r="G396" s="3">
        <f>[1]服务器生态!AA413</f>
        <v>0.1264438947492926</v>
      </c>
      <c r="H396" s="3">
        <f>[1]服务器生态!AC413</f>
        <v>0.47962550249999997</v>
      </c>
      <c r="I396" s="3">
        <f>[1]服务器生态!AD413</f>
        <v>0.47291513735919999</v>
      </c>
      <c r="J396" s="3">
        <f>[1]服务器生态!AE413</f>
        <v>3.8604200140800002E-2</v>
      </c>
      <c r="K396" s="3">
        <f>[1]服务器生态!AF413</f>
        <v>6.8679600000000019E-3</v>
      </c>
      <c r="L396" s="3">
        <f>[1]服务器生态!AG413</f>
        <v>1.9871999999999997E-3</v>
      </c>
      <c r="M396" s="3">
        <f>[3]基础信息!M395</f>
        <v>100</v>
      </c>
      <c r="X396" s="3">
        <v>392</v>
      </c>
      <c r="Y396" s="3">
        <f>求节点(节奏总纲!D$4:D$163,R$5:R$164,$X396)*6</f>
        <v>44023.437252634918</v>
      </c>
      <c r="Z396" s="3">
        <f>求节点(节奏总纲!E$4:E$163,S$5:S$164,$X396)*6</f>
        <v>45178.638354615585</v>
      </c>
      <c r="AA396" s="3">
        <f>求节点(节奏总纲!F$4:F$163,T$5:T$164,$X396)*6</f>
        <v>46739.107410455843</v>
      </c>
      <c r="AB396" s="3">
        <f>求节点(节奏总纲!G$4:G$163,U$5:U$164,$X396)*6</f>
        <v>48974.799055841606</v>
      </c>
      <c r="AC396" s="3">
        <f>求节点(节奏总纲!H$4:H$163,V$5:V$164,$X396)*6</f>
        <v>52868.19108260647</v>
      </c>
    </row>
    <row r="397" spans="2:29" x14ac:dyDescent="0.2">
      <c r="B397" s="3">
        <v>393</v>
      </c>
      <c r="C397" s="3">
        <f>[1]服务器生态!W414</f>
        <v>30.33805046264176</v>
      </c>
      <c r="D397" s="3">
        <f>[1]服务器生态!X414</f>
        <v>29.913595559382436</v>
      </c>
      <c r="E397" s="3">
        <f>[1]服务器生态!Y414</f>
        <v>2.4418555015045573</v>
      </c>
      <c r="F397" s="3">
        <f>[1]服务器生态!Z414</f>
        <v>0.43442334898654639</v>
      </c>
      <c r="G397" s="3">
        <f>[1]服务器生态!AA414</f>
        <v>0.12569759857454973</v>
      </c>
      <c r="H397" s="3">
        <f>[1]服务器生态!AC414</f>
        <v>0.47962550249999997</v>
      </c>
      <c r="I397" s="3">
        <f>[1]服务器生态!AD414</f>
        <v>0.47291513735919999</v>
      </c>
      <c r="J397" s="3">
        <f>[1]服务器生态!AE414</f>
        <v>3.8604200140800002E-2</v>
      </c>
      <c r="K397" s="3">
        <f>[1]服务器生态!AF414</f>
        <v>6.8679600000000019E-3</v>
      </c>
      <c r="L397" s="3">
        <f>[1]服务器生态!AG414</f>
        <v>1.9871999999999997E-3</v>
      </c>
      <c r="M397" s="3">
        <f>[3]基础信息!M396</f>
        <v>100</v>
      </c>
      <c r="X397" s="3">
        <v>393</v>
      </c>
      <c r="Y397" s="3">
        <f>求节点(节奏总纲!D$4:D$163,R$5:R$164,$X397)*6</f>
        <v>44037.724101280794</v>
      </c>
      <c r="Z397" s="3">
        <f>求节点(节奏总纲!E$4:E$163,S$5:S$164,$X397)*6</f>
        <v>45193.536137855081</v>
      </c>
      <c r="AA397" s="3">
        <f>求节点(节奏总纲!F$4:F$163,T$5:T$164,$X397)*6</f>
        <v>46754.307855614112</v>
      </c>
      <c r="AB397" s="3">
        <f>求节点(节奏总纲!G$4:G$163,U$5:U$164,$X397)*6</f>
        <v>48989.261454395499</v>
      </c>
      <c r="AC397" s="3">
        <f>求节点(节奏总纲!H$4:H$163,V$5:V$164,$X397)*6</f>
        <v>52882.714768306221</v>
      </c>
    </row>
    <row r="398" spans="2:29" x14ac:dyDescent="0.2">
      <c r="B398" s="3">
        <v>394</v>
      </c>
      <c r="C398" s="3">
        <f>[1]服务器生态!W415</f>
        <v>30.157926329275778</v>
      </c>
      <c r="D398" s="3">
        <f>[1]服务器生态!X415</f>
        <v>29.735991514500608</v>
      </c>
      <c r="E398" s="3">
        <f>[1]服务器生态!Y415</f>
        <v>2.4273576316907048</v>
      </c>
      <c r="F398" s="3">
        <f>[1]服务器生态!Z415</f>
        <v>0.43184407549807663</v>
      </c>
      <c r="G398" s="3">
        <f>[1]服务器生态!AA415</f>
        <v>0.12495130239980685</v>
      </c>
      <c r="H398" s="3">
        <f>[1]服务器生态!AC415</f>
        <v>0.47962550249999997</v>
      </c>
      <c r="I398" s="3">
        <f>[1]服务器生态!AD415</f>
        <v>0.47291513735919999</v>
      </c>
      <c r="J398" s="3">
        <f>[1]服务器生态!AE415</f>
        <v>3.8604200140800002E-2</v>
      </c>
      <c r="K398" s="3">
        <f>[1]服务器生态!AF415</f>
        <v>6.8679600000000019E-3</v>
      </c>
      <c r="L398" s="3">
        <f>[1]服务器生态!AG415</f>
        <v>1.9871999999999997E-3</v>
      </c>
      <c r="M398" s="3">
        <f>[3]基础信息!M397</f>
        <v>100</v>
      </c>
      <c r="X398" s="3">
        <v>394</v>
      </c>
      <c r="Y398" s="3">
        <f>求节点(节奏总纲!D$4:D$163,R$5:R$164,$X398)*6</f>
        <v>44052.010949926669</v>
      </c>
      <c r="Z398" s="3">
        <f>求节点(节奏总纲!E$4:E$163,S$5:S$164,$X398)*6</f>
        <v>45208.433921094569</v>
      </c>
      <c r="AA398" s="3">
        <f>求节点(节奏总纲!F$4:F$163,T$5:T$164,$X398)*6</f>
        <v>46769.508300772388</v>
      </c>
      <c r="AB398" s="3">
        <f>求节点(节奏总纲!G$4:G$163,U$5:U$164,$X398)*6</f>
        <v>49003.723852949384</v>
      </c>
      <c r="AC398" s="3">
        <f>求节点(节奏总纲!H$4:H$163,V$5:V$164,$X398)*6</f>
        <v>52897.238454005972</v>
      </c>
    </row>
    <row r="399" spans="2:29" x14ac:dyDescent="0.2">
      <c r="B399" s="3">
        <v>395</v>
      </c>
      <c r="C399" s="3">
        <f>[1]服务器生态!W416</f>
        <v>29.977802195909796</v>
      </c>
      <c r="D399" s="3">
        <f>[1]服务器生态!X416</f>
        <v>29.558387469618779</v>
      </c>
      <c r="E399" s="3">
        <f>[1]服务器生态!Y416</f>
        <v>2.4128597618768524</v>
      </c>
      <c r="F399" s="3">
        <f>[1]服务器生态!Z416</f>
        <v>0.42926480200960693</v>
      </c>
      <c r="G399" s="3">
        <f>[1]服务器生态!AA416</f>
        <v>0.12420500622506399</v>
      </c>
      <c r="H399" s="3">
        <f>[1]服务器生态!AC416</f>
        <v>0.47962550249999997</v>
      </c>
      <c r="I399" s="3">
        <f>[1]服务器生态!AD416</f>
        <v>0.47291513735919999</v>
      </c>
      <c r="J399" s="3">
        <f>[1]服务器生态!AE416</f>
        <v>3.8604200140800002E-2</v>
      </c>
      <c r="K399" s="3">
        <f>[1]服务器生态!AF416</f>
        <v>6.8679600000000019E-3</v>
      </c>
      <c r="L399" s="3">
        <f>[1]服务器生态!AG416</f>
        <v>1.9871999999999997E-3</v>
      </c>
      <c r="M399" s="3">
        <f>[3]基础信息!M398</f>
        <v>100</v>
      </c>
      <c r="X399" s="3">
        <v>395</v>
      </c>
      <c r="Y399" s="3">
        <f>求节点(节奏总纲!D$4:D$163,R$5:R$164,$X399)*6</f>
        <v>44066.297798572552</v>
      </c>
      <c r="Z399" s="3">
        <f>求节点(节奏总纲!E$4:E$163,S$5:S$164,$X399)*6</f>
        <v>45223.331704334065</v>
      </c>
      <c r="AA399" s="3">
        <f>求节点(节奏总纲!F$4:F$163,T$5:T$164,$X399)*6</f>
        <v>46784.708745930657</v>
      </c>
      <c r="AB399" s="3">
        <f>求节点(节奏总纲!G$4:G$163,U$5:U$164,$X399)*6</f>
        <v>49018.18625150327</v>
      </c>
      <c r="AC399" s="3">
        <f>求节点(节奏总纲!H$4:H$163,V$5:V$164,$X399)*6</f>
        <v>52911.762139705708</v>
      </c>
    </row>
    <row r="400" spans="2:29" x14ac:dyDescent="0.2">
      <c r="B400" s="3">
        <v>396</v>
      </c>
      <c r="C400" s="3">
        <f>[1]服务器生态!W417</f>
        <v>29.797678062543817</v>
      </c>
      <c r="D400" s="3">
        <f>[1]服务器生态!X417</f>
        <v>29.380783424736951</v>
      </c>
      <c r="E400" s="3">
        <f>[1]服务器生态!Y417</f>
        <v>2.3983618920630003</v>
      </c>
      <c r="F400" s="3">
        <f>[1]服务器生态!Z417</f>
        <v>0.42668552852113717</v>
      </c>
      <c r="G400" s="3">
        <f>[1]服务器生态!AA417</f>
        <v>0.12345871005032112</v>
      </c>
      <c r="H400" s="3">
        <f>[1]服务器生态!AC417</f>
        <v>0.47962550249999997</v>
      </c>
      <c r="I400" s="3">
        <f>[1]服务器生态!AD417</f>
        <v>0.47291513735919999</v>
      </c>
      <c r="J400" s="3">
        <f>[1]服务器生态!AE417</f>
        <v>3.8604200140800002E-2</v>
      </c>
      <c r="K400" s="3">
        <f>[1]服务器生态!AF417</f>
        <v>6.8679600000000019E-3</v>
      </c>
      <c r="L400" s="3">
        <f>[1]服务器生态!AG417</f>
        <v>1.9871999999999997E-3</v>
      </c>
      <c r="M400" s="3">
        <f>[3]基础信息!M399</f>
        <v>100</v>
      </c>
      <c r="X400" s="3">
        <v>396</v>
      </c>
      <c r="Y400" s="3">
        <f>求节点(节奏总纲!D$4:D$163,R$5:R$164,$X400)*6</f>
        <v>44080.584647218428</v>
      </c>
      <c r="Z400" s="3">
        <f>求节点(节奏总纲!E$4:E$163,S$5:S$164,$X400)*6</f>
        <v>45238.229487573553</v>
      </c>
      <c r="AA400" s="3">
        <f>求节点(节奏总纲!F$4:F$163,T$5:T$164,$X400)*6</f>
        <v>46799.909191088926</v>
      </c>
      <c r="AB400" s="3">
        <f>求节点(节奏总纲!G$4:G$163,U$5:U$164,$X400)*6</f>
        <v>49032.648650057155</v>
      </c>
      <c r="AC400" s="3">
        <f>求节点(节奏总纲!H$4:H$163,V$5:V$164,$X400)*6</f>
        <v>52926.285825405459</v>
      </c>
    </row>
    <row r="401" spans="2:29" x14ac:dyDescent="0.2">
      <c r="B401" s="3">
        <v>397</v>
      </c>
      <c r="C401" s="3">
        <f>[1]服务器生态!W418</f>
        <v>29.617553929177834</v>
      </c>
      <c r="D401" s="3">
        <f>[1]服务器生态!X418</f>
        <v>29.203179379855118</v>
      </c>
      <c r="E401" s="3">
        <f>[1]服务器生态!Y418</f>
        <v>2.3838640222491478</v>
      </c>
      <c r="F401" s="3">
        <f>[1]服务器生态!Z418</f>
        <v>0.42410625503266741</v>
      </c>
      <c r="G401" s="3">
        <f>[1]服务器生态!AA418</f>
        <v>0.12271241387557824</v>
      </c>
      <c r="H401" s="3">
        <f>[1]服务器生态!AC418</f>
        <v>0.47962550249999997</v>
      </c>
      <c r="I401" s="3">
        <f>[1]服务器生态!AD418</f>
        <v>0.47291513735919999</v>
      </c>
      <c r="J401" s="3">
        <f>[1]服务器生态!AE418</f>
        <v>3.8604200140800002E-2</v>
      </c>
      <c r="K401" s="3">
        <f>[1]服务器生态!AF418</f>
        <v>6.8679600000000019E-3</v>
      </c>
      <c r="L401" s="3">
        <f>[1]服务器生态!AG418</f>
        <v>1.9871999999999997E-3</v>
      </c>
      <c r="M401" s="3">
        <f>[3]基础信息!M400</f>
        <v>100</v>
      </c>
      <c r="X401" s="3">
        <v>397</v>
      </c>
      <c r="Y401" s="3">
        <f>求节点(节奏总纲!D$4:D$163,R$5:R$164,$X401)*6</f>
        <v>44094.871495864303</v>
      </c>
      <c r="Z401" s="3">
        <f>求节点(节奏总纲!E$4:E$163,S$5:S$164,$X401)*6</f>
        <v>45253.127270813049</v>
      </c>
      <c r="AA401" s="3">
        <f>求节点(节奏总纲!F$4:F$163,T$5:T$164,$X401)*6</f>
        <v>46815.109636247202</v>
      </c>
      <c r="AB401" s="3">
        <f>求节点(节奏总纲!G$4:G$163,U$5:U$164,$X401)*6</f>
        <v>49047.111048611041</v>
      </c>
      <c r="AC401" s="3">
        <f>求节点(节奏总纲!H$4:H$163,V$5:V$164,$X401)*6</f>
        <v>52940.80951110521</v>
      </c>
    </row>
    <row r="402" spans="2:29" x14ac:dyDescent="0.2">
      <c r="B402" s="3">
        <v>398</v>
      </c>
      <c r="C402" s="3">
        <f>[1]服务器生态!W419</f>
        <v>29.437429795811852</v>
      </c>
      <c r="D402" s="3">
        <f>[1]服务器生态!X419</f>
        <v>29.02557533497329</v>
      </c>
      <c r="E402" s="3">
        <f>[1]服务器生态!Y419</f>
        <v>2.3693661524352954</v>
      </c>
      <c r="F402" s="3">
        <f>[1]服务器生态!Z419</f>
        <v>0.42152698154419771</v>
      </c>
      <c r="G402" s="3">
        <f>[1]服务器生态!AA419</f>
        <v>0.12196611770083537</v>
      </c>
      <c r="H402" s="3">
        <f>[1]服务器生态!AC419</f>
        <v>0.47962550249999997</v>
      </c>
      <c r="I402" s="3">
        <f>[1]服务器生态!AD419</f>
        <v>0.47291513735919999</v>
      </c>
      <c r="J402" s="3">
        <f>[1]服务器生态!AE419</f>
        <v>3.8604200140800002E-2</v>
      </c>
      <c r="K402" s="3">
        <f>[1]服务器生态!AF419</f>
        <v>6.8679600000000019E-3</v>
      </c>
      <c r="L402" s="3">
        <f>[1]服务器生态!AG419</f>
        <v>1.9871999999999997E-3</v>
      </c>
      <c r="M402" s="3">
        <f>[3]基础信息!M401</f>
        <v>100</v>
      </c>
      <c r="X402" s="3">
        <v>398</v>
      </c>
      <c r="Y402" s="3">
        <f>求节点(节奏总纲!D$4:D$163,R$5:R$164,$X402)*6</f>
        <v>44109.158344510186</v>
      </c>
      <c r="Z402" s="3">
        <f>求节点(节奏总纲!E$4:E$163,S$5:S$164,$X402)*6</f>
        <v>45268.025054052538</v>
      </c>
      <c r="AA402" s="3">
        <f>求节点(节奏总纲!F$4:F$163,T$5:T$164,$X402)*6</f>
        <v>46830.310081405463</v>
      </c>
      <c r="AB402" s="3">
        <f>求节点(节奏总纲!G$4:G$163,U$5:U$164,$X402)*6</f>
        <v>49061.573447164934</v>
      </c>
      <c r="AC402" s="3">
        <f>求节点(节奏总纲!H$4:H$163,V$5:V$164,$X402)*6</f>
        <v>52955.333196804961</v>
      </c>
    </row>
    <row r="403" spans="2:29" x14ac:dyDescent="0.2">
      <c r="B403" s="3">
        <v>399</v>
      </c>
      <c r="C403" s="3">
        <f>[1]服务器生态!W420</f>
        <v>29.257305662445869</v>
      </c>
      <c r="D403" s="3">
        <f>[1]服务器生态!X420</f>
        <v>28.847971290091458</v>
      </c>
      <c r="E403" s="3">
        <f>[1]服务器生态!Y420</f>
        <v>2.3548682826214429</v>
      </c>
      <c r="F403" s="3">
        <f>[1]服务器生态!Z420</f>
        <v>0.4189477080557279</v>
      </c>
      <c r="G403" s="3">
        <f>[1]服务器生态!AA420</f>
        <v>0.12121982152609249</v>
      </c>
      <c r="H403" s="3">
        <f>[1]服务器生态!AC420</f>
        <v>0.47962550249999997</v>
      </c>
      <c r="I403" s="3">
        <f>[1]服务器生态!AD420</f>
        <v>0.47291513735919999</v>
      </c>
      <c r="J403" s="3">
        <f>[1]服务器生态!AE420</f>
        <v>3.8604200140800002E-2</v>
      </c>
      <c r="K403" s="3">
        <f>[1]服务器生态!AF420</f>
        <v>6.8679600000000019E-3</v>
      </c>
      <c r="L403" s="3">
        <f>[1]服务器生态!AG420</f>
        <v>1.9871999999999997E-3</v>
      </c>
      <c r="M403" s="3">
        <f>[3]基础信息!M402</f>
        <v>100</v>
      </c>
      <c r="X403" s="3">
        <v>399</v>
      </c>
      <c r="Y403" s="3">
        <f>求节点(节奏总纲!D$4:D$163,R$5:R$164,$X403)*6</f>
        <v>44123.445193156062</v>
      </c>
      <c r="Z403" s="3">
        <f>求节点(节奏总纲!E$4:E$163,S$5:S$164,$X403)*6</f>
        <v>45282.922837292033</v>
      </c>
      <c r="AA403" s="3">
        <f>求节点(节奏总纲!F$4:F$163,T$5:T$164,$X403)*6</f>
        <v>46845.510526563739</v>
      </c>
      <c r="AB403" s="3">
        <f>求节点(节奏总纲!G$4:G$163,U$5:U$164,$X403)*6</f>
        <v>49076.035845718812</v>
      </c>
      <c r="AC403" s="3">
        <f>求节点(节奏总纲!H$4:H$163,V$5:V$164,$X403)*6</f>
        <v>52969.856882504711</v>
      </c>
    </row>
    <row r="404" spans="2:29" x14ac:dyDescent="0.2">
      <c r="B404" s="3">
        <v>400</v>
      </c>
      <c r="C404" s="3">
        <f>[1]服务器生态!W421</f>
        <v>29.077181529079887</v>
      </c>
      <c r="D404" s="3">
        <f>[1]服务器生态!X421</f>
        <v>28.670367245209629</v>
      </c>
      <c r="E404" s="3">
        <f>[1]服务器生态!Y421</f>
        <v>2.3403704128075908</v>
      </c>
      <c r="F404" s="3">
        <f>[1]服务器生态!Z421</f>
        <v>0.41636843456725819</v>
      </c>
      <c r="G404" s="3">
        <f>[1]服务器生态!AA421</f>
        <v>0.12047352535134961</v>
      </c>
      <c r="H404" s="3">
        <f>[1]服务器生态!AC421</f>
        <v>0.47962550249999997</v>
      </c>
      <c r="I404" s="3">
        <f>[1]服务器生态!AD421</f>
        <v>0.47291513735919999</v>
      </c>
      <c r="J404" s="3">
        <f>[1]服务器生态!AE421</f>
        <v>3.8604200140800002E-2</v>
      </c>
      <c r="K404" s="3">
        <f>[1]服务器生态!AF421</f>
        <v>6.8679600000000019E-3</v>
      </c>
      <c r="L404" s="3">
        <f>[1]服务器生态!AG421</f>
        <v>1.9871999999999997E-3</v>
      </c>
      <c r="M404" s="3">
        <f>[3]基础信息!M403</f>
        <v>100</v>
      </c>
      <c r="X404" s="3">
        <v>400</v>
      </c>
      <c r="Y404" s="3">
        <f>求节点(节奏总纲!D$4:D$163,R$5:R$164,$X404)*6</f>
        <v>44137.732041801937</v>
      </c>
      <c r="Z404" s="3">
        <f>求节点(节奏总纲!E$4:E$163,S$5:S$164,$X404)*6</f>
        <v>45297.820620531522</v>
      </c>
      <c r="AA404" s="3">
        <f>求节点(节奏总纲!F$4:F$163,T$5:T$164,$X404)*6</f>
        <v>46860.710971722008</v>
      </c>
      <c r="AB404" s="3">
        <f>求节点(节奏总纲!G$4:G$163,U$5:U$164,$X404)*6</f>
        <v>49090.498244272705</v>
      </c>
      <c r="AC404" s="3">
        <f>求节点(节奏总纲!H$4:H$163,V$5:V$164,$X404)*6</f>
        <v>52984.380568204462</v>
      </c>
    </row>
    <row r="405" spans="2:29" x14ac:dyDescent="0.2">
      <c r="B405" s="3">
        <v>401</v>
      </c>
      <c r="C405" s="3">
        <f>[1]服务器生态!W422</f>
        <v>28.897057395713908</v>
      </c>
      <c r="D405" s="3">
        <f>[1]服务器生态!X422</f>
        <v>28.492763200327801</v>
      </c>
      <c r="E405" s="3">
        <f>[1]服务器生态!Y422</f>
        <v>2.3258725429937384</v>
      </c>
      <c r="F405" s="3">
        <f>[1]服务器生态!Z422</f>
        <v>0.41378916107878849</v>
      </c>
      <c r="G405" s="3">
        <f>[1]服务器生态!AA422</f>
        <v>0.11972722917660675</v>
      </c>
      <c r="H405" s="3">
        <f>[1]服务器生态!AC422</f>
        <v>0.47962550249999997</v>
      </c>
      <c r="I405" s="3">
        <f>[1]服务器生态!AD422</f>
        <v>0.47291513735919999</v>
      </c>
      <c r="J405" s="3">
        <f>[1]服务器生态!AE422</f>
        <v>3.8604200140800002E-2</v>
      </c>
      <c r="K405" s="3">
        <f>[1]服务器生态!AF422</f>
        <v>6.8679600000000019E-3</v>
      </c>
      <c r="L405" s="3">
        <f>[1]服务器生态!AG422</f>
        <v>1.9871999999999997E-3</v>
      </c>
      <c r="M405" s="3">
        <f>[3]基础信息!M404</f>
        <v>100</v>
      </c>
      <c r="X405" s="3">
        <v>401</v>
      </c>
      <c r="Y405" s="3">
        <f>求节点(节奏总纲!D$4:D$163,R$5:R$164,$X405)*6</f>
        <v>44152.018890447813</v>
      </c>
      <c r="Z405" s="3">
        <f>求节点(节奏总纲!E$4:E$163,S$5:S$164,$X405)*6</f>
        <v>45312.71840377101</v>
      </c>
      <c r="AA405" s="3">
        <f>求节点(节奏总纲!F$4:F$163,T$5:T$164,$X405)*6</f>
        <v>46875.911416880277</v>
      </c>
      <c r="AB405" s="3">
        <f>求节点(节奏总纲!G$4:G$163,U$5:U$164,$X405)*6</f>
        <v>49104.960642826583</v>
      </c>
      <c r="AC405" s="3">
        <f>求节点(节奏总纲!H$4:H$163,V$5:V$164,$X405)*6</f>
        <v>52998.904253904206</v>
      </c>
    </row>
    <row r="406" spans="2:29" x14ac:dyDescent="0.2">
      <c r="B406" s="3">
        <v>402</v>
      </c>
      <c r="C406" s="3">
        <f>[1]服务器生态!W423</f>
        <v>28.716933262347926</v>
      </c>
      <c r="D406" s="3">
        <f>[1]服务器生态!X423</f>
        <v>28.315159155445969</v>
      </c>
      <c r="E406" s="3">
        <f>[1]服务器生态!Y423</f>
        <v>2.3113746731798859</v>
      </c>
      <c r="F406" s="3">
        <f>[1]服务器生态!Z423</f>
        <v>0.41120988759031868</v>
      </c>
      <c r="G406" s="3">
        <f>[1]服务器生态!AA423</f>
        <v>0.11898093300186387</v>
      </c>
      <c r="H406" s="3">
        <f>[1]服务器生态!AC423</f>
        <v>0.47962550249999997</v>
      </c>
      <c r="I406" s="3">
        <f>[1]服务器生态!AD423</f>
        <v>0.47291513735919999</v>
      </c>
      <c r="J406" s="3">
        <f>[1]服务器生态!AE423</f>
        <v>3.8604200140800002E-2</v>
      </c>
      <c r="K406" s="3">
        <f>[1]服务器生态!AF423</f>
        <v>6.8679600000000019E-3</v>
      </c>
      <c r="L406" s="3">
        <f>[1]服务器生态!AG423</f>
        <v>1.9871999999999997E-3</v>
      </c>
      <c r="M406" s="3">
        <f>[3]基础信息!M405</f>
        <v>100</v>
      </c>
      <c r="X406" s="3">
        <v>402</v>
      </c>
      <c r="Y406" s="3">
        <f>求节点(节奏总纲!D$4:D$163,R$5:R$164,$X406)*6</f>
        <v>44166.305739093688</v>
      </c>
      <c r="Z406" s="3">
        <f>求节点(节奏总纲!E$4:E$163,S$5:S$164,$X406)*6</f>
        <v>45327.616187010506</v>
      </c>
      <c r="AA406" s="3">
        <f>求节点(节奏总纲!F$4:F$163,T$5:T$164,$X406)*6</f>
        <v>46891.111862038553</v>
      </c>
      <c r="AB406" s="3">
        <f>求节点(节奏总纲!G$4:G$163,U$5:U$164,$X406)*6</f>
        <v>49119.423041380476</v>
      </c>
      <c r="AC406" s="3">
        <f>求节点(节奏总纲!H$4:H$163,V$5:V$164,$X406)*6</f>
        <v>53013.427939603956</v>
      </c>
    </row>
    <row r="407" spans="2:29" x14ac:dyDescent="0.2">
      <c r="B407" s="3">
        <v>403</v>
      </c>
      <c r="C407" s="3">
        <f>[1]服务器生态!W424</f>
        <v>28.536809128981943</v>
      </c>
      <c r="D407" s="3">
        <f>[1]服务器生态!X424</f>
        <v>28.13755511056414</v>
      </c>
      <c r="E407" s="3">
        <f>[1]服务器生态!Y424</f>
        <v>2.2968768033660338</v>
      </c>
      <c r="F407" s="3">
        <f>[1]服务器生态!Z424</f>
        <v>0.40863061410184898</v>
      </c>
      <c r="G407" s="3">
        <f>[1]服务器生态!AA424</f>
        <v>0.118234636827121</v>
      </c>
      <c r="H407" s="3">
        <f>[1]服务器生态!AC424</f>
        <v>0.47962550249999997</v>
      </c>
      <c r="I407" s="3">
        <f>[1]服务器生态!AD424</f>
        <v>0.47291513735919999</v>
      </c>
      <c r="J407" s="3">
        <f>[1]服务器生态!AE424</f>
        <v>3.8604200140800002E-2</v>
      </c>
      <c r="K407" s="3">
        <f>[1]服务器生态!AF424</f>
        <v>6.8679600000000019E-3</v>
      </c>
      <c r="L407" s="3">
        <f>[1]服务器生态!AG424</f>
        <v>1.9871999999999997E-3</v>
      </c>
      <c r="M407" s="3">
        <f>[3]基础信息!M406</f>
        <v>100</v>
      </c>
      <c r="X407" s="3">
        <v>403</v>
      </c>
      <c r="Y407" s="3">
        <f>求节点(节奏总纲!D$4:D$163,R$5:R$164,$X407)*6</f>
        <v>44180.592587739571</v>
      </c>
      <c r="Z407" s="3">
        <f>求节点(节奏总纲!E$4:E$163,S$5:S$164,$X407)*6</f>
        <v>45342.513970250002</v>
      </c>
      <c r="AA407" s="3">
        <f>求节点(节奏总纲!F$4:F$163,T$5:T$164,$X407)*6</f>
        <v>46906.312307196822</v>
      </c>
      <c r="AB407" s="3">
        <f>求节点(节奏总纲!G$4:G$163,U$5:U$164,$X407)*6</f>
        <v>49133.885439934355</v>
      </c>
      <c r="AC407" s="3">
        <f>求节点(节奏总纲!H$4:H$163,V$5:V$164,$X407)*6</f>
        <v>53027.951625303707</v>
      </c>
    </row>
    <row r="408" spans="2:29" x14ac:dyDescent="0.2">
      <c r="B408" s="3">
        <v>404</v>
      </c>
      <c r="C408" s="3">
        <f>[1]服务器生态!W425</f>
        <v>28.356684995615961</v>
      </c>
      <c r="D408" s="3">
        <f>[1]服务器生态!X425</f>
        <v>27.959951065682308</v>
      </c>
      <c r="E408" s="3">
        <f>[1]服务器生态!Y425</f>
        <v>2.2823789335521814</v>
      </c>
      <c r="F408" s="3">
        <f>[1]服务器生态!Z425</f>
        <v>0.40605134061337922</v>
      </c>
      <c r="G408" s="3">
        <f>[1]服务器生态!AA425</f>
        <v>0.11748834065237812</v>
      </c>
      <c r="H408" s="3">
        <f>[1]服务器生态!AC425</f>
        <v>0.47962550249999997</v>
      </c>
      <c r="I408" s="3">
        <f>[1]服务器生态!AD425</f>
        <v>0.47291513735919999</v>
      </c>
      <c r="J408" s="3">
        <f>[1]服务器生态!AE425</f>
        <v>3.8604200140800002E-2</v>
      </c>
      <c r="K408" s="3">
        <f>[1]服务器生态!AF425</f>
        <v>6.8679600000000019E-3</v>
      </c>
      <c r="L408" s="3">
        <f>[1]服务器生态!AG425</f>
        <v>1.9871999999999997E-3</v>
      </c>
      <c r="M408" s="3">
        <f>[3]基础信息!M407</f>
        <v>100</v>
      </c>
      <c r="X408" s="3">
        <v>404</v>
      </c>
      <c r="Y408" s="3">
        <f>求节点(节奏总纲!D$4:D$163,R$5:R$164,$X408)*6</f>
        <v>44194.879436385447</v>
      </c>
      <c r="Z408" s="3">
        <f>求节点(节奏总纲!E$4:E$163,S$5:S$164,$X408)*6</f>
        <v>45357.411753489498</v>
      </c>
      <c r="AA408" s="3">
        <f>求节点(节奏总纲!F$4:F$163,T$5:T$164,$X408)*6</f>
        <v>46921.512752355098</v>
      </c>
      <c r="AB408" s="3">
        <f>求节点(节奏总纲!G$4:G$163,U$5:U$164,$X408)*6</f>
        <v>49148.347838488247</v>
      </c>
      <c r="AC408" s="3">
        <f>求节点(节奏总纲!H$4:H$163,V$5:V$164,$X408)*6</f>
        <v>53042.475311003458</v>
      </c>
    </row>
    <row r="409" spans="2:29" x14ac:dyDescent="0.2">
      <c r="B409" s="3">
        <v>405</v>
      </c>
      <c r="C409" s="3">
        <f>[1]服务器生态!W426</f>
        <v>28.176560862249978</v>
      </c>
      <c r="D409" s="3">
        <f>[1]服务器生态!X426</f>
        <v>27.782347020800479</v>
      </c>
      <c r="E409" s="3">
        <f>[1]服务器生态!Y426</f>
        <v>2.2678810637383289</v>
      </c>
      <c r="F409" s="3">
        <f>[1]服务器生态!Z426</f>
        <v>0.40347206712490946</v>
      </c>
      <c r="G409" s="3">
        <f>[1]服务器生态!AA426</f>
        <v>0.11674204447763524</v>
      </c>
      <c r="H409" s="3">
        <f>[1]服务器生态!AC426</f>
        <v>0.47962550249999997</v>
      </c>
      <c r="I409" s="3">
        <f>[1]服务器生态!AD426</f>
        <v>0.47291513735919999</v>
      </c>
      <c r="J409" s="3">
        <f>[1]服务器生态!AE426</f>
        <v>3.8604200140800002E-2</v>
      </c>
      <c r="K409" s="3">
        <f>[1]服务器生态!AF426</f>
        <v>6.8679600000000019E-3</v>
      </c>
      <c r="L409" s="3">
        <f>[1]服务器生态!AG426</f>
        <v>1.9871999999999997E-3</v>
      </c>
      <c r="M409" s="3">
        <f>[3]基础信息!M408</f>
        <v>100</v>
      </c>
      <c r="X409" s="3">
        <v>405</v>
      </c>
      <c r="Y409" s="3">
        <f>求节点(节奏总纲!D$4:D$163,R$5:R$164,$X409)*6</f>
        <v>44209.16628503133</v>
      </c>
      <c r="Z409" s="3">
        <f>求节点(节奏总纲!E$4:E$163,S$5:S$164,$X409)*6</f>
        <v>45372.309536728986</v>
      </c>
      <c r="AA409" s="3">
        <f>求节点(节奏总纲!F$4:F$163,T$5:T$164,$X409)*6</f>
        <v>46936.713197513367</v>
      </c>
      <c r="AB409" s="3">
        <f>求节点(节奏总纲!G$4:G$163,U$5:U$164,$X409)*6</f>
        <v>49162.810237042126</v>
      </c>
      <c r="AC409" s="3">
        <f>求节点(节奏总纲!H$4:H$163,V$5:V$164,$X409)*6</f>
        <v>53056.998996703209</v>
      </c>
    </row>
    <row r="410" spans="2:29" x14ac:dyDescent="0.2">
      <c r="B410" s="3">
        <v>406</v>
      </c>
      <c r="C410" s="3">
        <f>[1]服务器生态!W427</f>
        <v>27.996436728883999</v>
      </c>
      <c r="D410" s="3">
        <f>[1]服务器生态!X427</f>
        <v>27.604742975918651</v>
      </c>
      <c r="E410" s="3">
        <f>[1]服务器生态!Y427</f>
        <v>2.2533831939244768</v>
      </c>
      <c r="F410" s="3">
        <f>[1]服务器生态!Z427</f>
        <v>0.40089279363643976</v>
      </c>
      <c r="G410" s="3">
        <f>[1]服务器生态!AA427</f>
        <v>0.11599574830289237</v>
      </c>
      <c r="H410" s="3">
        <f>[1]服务器生态!AC427</f>
        <v>0.47962550249999997</v>
      </c>
      <c r="I410" s="3">
        <f>[1]服务器生态!AD427</f>
        <v>0.47291513735919999</v>
      </c>
      <c r="J410" s="3">
        <f>[1]服务器生态!AE427</f>
        <v>3.8604200140800002E-2</v>
      </c>
      <c r="K410" s="3">
        <f>[1]服务器生态!AF427</f>
        <v>6.8679600000000019E-3</v>
      </c>
      <c r="L410" s="3">
        <f>[1]服务器生态!AG427</f>
        <v>1.9871999999999997E-3</v>
      </c>
      <c r="M410" s="3">
        <f>[3]基础信息!M409</f>
        <v>100</v>
      </c>
      <c r="X410" s="3">
        <v>406</v>
      </c>
      <c r="Y410" s="3">
        <f>求节点(节奏总纲!D$4:D$163,R$5:R$164,$X410)*6</f>
        <v>44223.453133677205</v>
      </c>
      <c r="Z410" s="3">
        <f>求节点(节奏总纲!E$4:E$163,S$5:S$164,$X410)*6</f>
        <v>45387.207319968482</v>
      </c>
      <c r="AA410" s="3">
        <f>求节点(节奏总纲!F$4:F$163,T$5:T$164,$X410)*6</f>
        <v>46950.545539971827</v>
      </c>
      <c r="AB410" s="3">
        <f>求节点(节奏总纲!G$4:G$163,U$5:U$164,$X410)*6</f>
        <v>49177.272635596026</v>
      </c>
      <c r="AC410" s="3">
        <f>求节点(节奏总纲!H$4:H$163,V$5:V$164,$X410)*6</f>
        <v>53071.52268240296</v>
      </c>
    </row>
    <row r="411" spans="2:29" x14ac:dyDescent="0.2">
      <c r="B411" s="3">
        <v>407</v>
      </c>
      <c r="C411" s="3">
        <f>[1]服务器生态!W428</f>
        <v>27.816312595518013</v>
      </c>
      <c r="D411" s="3">
        <f>[1]服务器生态!X428</f>
        <v>27.427138931036819</v>
      </c>
      <c r="E411" s="3">
        <f>[1]服务器生态!Y428</f>
        <v>2.2388853241106244</v>
      </c>
      <c r="F411" s="3">
        <f>[1]服务器生态!Z428</f>
        <v>0.39831352014797</v>
      </c>
      <c r="G411" s="3">
        <f>[1]服务器生态!AA428</f>
        <v>0.11524945212814949</v>
      </c>
      <c r="H411" s="3">
        <f>[1]服务器生态!AC428</f>
        <v>0.47962550249999997</v>
      </c>
      <c r="I411" s="3">
        <f>[1]服务器生态!AD428</f>
        <v>0.47291513735919999</v>
      </c>
      <c r="J411" s="3">
        <f>[1]服务器生态!AE428</f>
        <v>3.8604200140800002E-2</v>
      </c>
      <c r="K411" s="3">
        <f>[1]服务器生态!AF428</f>
        <v>6.8679600000000019E-3</v>
      </c>
      <c r="L411" s="3">
        <f>[1]服务器生态!AG428</f>
        <v>1.9871999999999997E-3</v>
      </c>
      <c r="M411" s="3">
        <f>[3]基础信息!M410</f>
        <v>100</v>
      </c>
      <c r="X411" s="3">
        <v>407</v>
      </c>
      <c r="Y411" s="3">
        <f>求节点(节奏总纲!D$4:D$163,R$5:R$164,$X411)*6</f>
        <v>44237.739982323081</v>
      </c>
      <c r="Z411" s="3">
        <f>求节点(节奏总纲!E$4:E$163,S$5:S$164,$X411)*6</f>
        <v>45402.10510320797</v>
      </c>
      <c r="AA411" s="3">
        <f>求节点(节奏总纲!F$4:F$163,T$5:T$164,$X411)*6</f>
        <v>46964.187506729839</v>
      </c>
      <c r="AB411" s="3">
        <f>求节点(节奏总纲!G$4:G$163,U$5:U$164,$X411)*6</f>
        <v>49191.735034149911</v>
      </c>
      <c r="AC411" s="3">
        <f>求节点(节奏总纲!H$4:H$163,V$5:V$164,$X411)*6</f>
        <v>53086.04636810271</v>
      </c>
    </row>
    <row r="412" spans="2:29" x14ac:dyDescent="0.2">
      <c r="B412" s="3">
        <v>408</v>
      </c>
      <c r="C412" s="3">
        <f>[1]服务器生态!W429</f>
        <v>27.636188462152035</v>
      </c>
      <c r="D412" s="3">
        <f>[1]服务器生态!X429</f>
        <v>27.249534886154994</v>
      </c>
      <c r="E412" s="3">
        <f>[1]服务器生态!Y429</f>
        <v>2.2243874542967719</v>
      </c>
      <c r="F412" s="3">
        <f>[1]服务器生态!Z429</f>
        <v>0.39573424665950024</v>
      </c>
      <c r="G412" s="3">
        <f>[1]服务器生态!AA429</f>
        <v>0.11450315595340663</v>
      </c>
      <c r="H412" s="3">
        <f>[1]服务器生态!AC429</f>
        <v>0.47962550249999997</v>
      </c>
      <c r="I412" s="3">
        <f>[1]服务器生态!AD429</f>
        <v>0.47291513735919999</v>
      </c>
      <c r="J412" s="3">
        <f>[1]服务器生态!AE429</f>
        <v>3.8604200140800002E-2</v>
      </c>
      <c r="K412" s="3">
        <f>[1]服务器生态!AF429</f>
        <v>6.8679600000000019E-3</v>
      </c>
      <c r="L412" s="3">
        <f>[1]服务器生态!AG429</f>
        <v>1.9871999999999997E-3</v>
      </c>
      <c r="M412" s="3">
        <f>[3]基础信息!M411</f>
        <v>100</v>
      </c>
      <c r="X412" s="3">
        <v>408</v>
      </c>
      <c r="Y412" s="3">
        <f>求节点(节奏总纲!D$4:D$163,R$5:R$164,$X412)*6</f>
        <v>44252.026830968964</v>
      </c>
      <c r="Z412" s="3">
        <f>求节点(节奏总纲!E$4:E$163,S$5:S$164,$X412)*6</f>
        <v>45417.002886447459</v>
      </c>
      <c r="AA412" s="3">
        <f>求节点(节奏总纲!F$4:F$163,T$5:T$164,$X412)*6</f>
        <v>46977.829473487865</v>
      </c>
      <c r="AB412" s="3">
        <f>求节点(节奏总纲!G$4:G$163,U$5:U$164,$X412)*6</f>
        <v>49206.197432703797</v>
      </c>
      <c r="AC412" s="3">
        <f>求节点(节奏总纲!H$4:H$163,V$5:V$164,$X412)*6</f>
        <v>53100.570053802454</v>
      </c>
    </row>
    <row r="413" spans="2:29" x14ac:dyDescent="0.2">
      <c r="B413" s="3">
        <v>409</v>
      </c>
      <c r="C413" s="3">
        <f>[1]服务器生态!W430</f>
        <v>27.456064328786059</v>
      </c>
      <c r="D413" s="3">
        <f>[1]服务器生态!X430</f>
        <v>27.071930841273165</v>
      </c>
      <c r="E413" s="3">
        <f>[1]服务器生态!Y430</f>
        <v>2.2098895844829198</v>
      </c>
      <c r="F413" s="3">
        <f>[1]服务器生态!Z430</f>
        <v>0.3931549731710306</v>
      </c>
      <c r="G413" s="3">
        <f>[1]服务器生态!AA430</f>
        <v>0.11375685977866377</v>
      </c>
      <c r="H413" s="3">
        <f>[1]服务器生态!AC430</f>
        <v>0.47962550249999997</v>
      </c>
      <c r="I413" s="3">
        <f>[1]服务器生态!AD430</f>
        <v>0.47291513735919999</v>
      </c>
      <c r="J413" s="3">
        <f>[1]服务器生态!AE430</f>
        <v>3.8604200140800002E-2</v>
      </c>
      <c r="K413" s="3">
        <f>[1]服务器生态!AF430</f>
        <v>6.8679600000000019E-3</v>
      </c>
      <c r="L413" s="3">
        <f>[1]服务器生态!AG430</f>
        <v>1.9871999999999997E-3</v>
      </c>
      <c r="M413" s="3">
        <f>[3]基础信息!M412</f>
        <v>100</v>
      </c>
      <c r="X413" s="3">
        <v>409</v>
      </c>
      <c r="Y413" s="3">
        <f>求节点(节奏总纲!D$4:D$163,R$5:R$164,$X413)*6</f>
        <v>44266.313679614839</v>
      </c>
      <c r="Z413" s="3">
        <f>求节点(节奏总纲!E$4:E$163,S$5:S$164,$X413)*6</f>
        <v>45431.900669686955</v>
      </c>
      <c r="AA413" s="3">
        <f>求节点(节奏总纲!F$4:F$163,T$5:T$164,$X413)*6</f>
        <v>46991.471440245892</v>
      </c>
      <c r="AB413" s="3">
        <f>求节点(节奏总纲!G$4:G$163,U$5:U$164,$X413)*6</f>
        <v>49220.659831257683</v>
      </c>
      <c r="AC413" s="3">
        <f>求节点(节奏总纲!H$4:H$163,V$5:V$164,$X413)*6</f>
        <v>53115.093739502205</v>
      </c>
    </row>
    <row r="414" spans="2:29" x14ac:dyDescent="0.2">
      <c r="B414" s="3">
        <v>410</v>
      </c>
      <c r="C414" s="3">
        <f>[1]服务器生态!W431</f>
        <v>27.275940195420073</v>
      </c>
      <c r="D414" s="3">
        <f>[1]服务器生态!X431</f>
        <v>26.894326796391336</v>
      </c>
      <c r="E414" s="3">
        <f>[1]服务器生态!Y431</f>
        <v>2.1953917146690674</v>
      </c>
      <c r="F414" s="3">
        <f>[1]服务器生态!Z431</f>
        <v>0.39057569968256078</v>
      </c>
      <c r="G414" s="3">
        <f>[1]服务器生态!AA431</f>
        <v>0.11301056360392089</v>
      </c>
      <c r="H414" s="3">
        <f>[1]服务器生态!AC431</f>
        <v>0.47962550249999997</v>
      </c>
      <c r="I414" s="3">
        <f>[1]服务器生态!AD431</f>
        <v>0.47291513735919999</v>
      </c>
      <c r="J414" s="3">
        <f>[1]服务器生态!AE431</f>
        <v>3.8604200140800002E-2</v>
      </c>
      <c r="K414" s="3">
        <f>[1]服务器生态!AF431</f>
        <v>6.8679600000000019E-3</v>
      </c>
      <c r="L414" s="3">
        <f>[1]服务器生态!AG431</f>
        <v>1.9871999999999997E-3</v>
      </c>
      <c r="M414" s="3">
        <f>[3]基础信息!M413</f>
        <v>100</v>
      </c>
      <c r="X414" s="3">
        <v>410</v>
      </c>
      <c r="Y414" s="3">
        <f>求节点(节奏总纲!D$4:D$163,R$5:R$164,$X414)*6</f>
        <v>44280.600528260722</v>
      </c>
      <c r="Z414" s="3">
        <f>求节点(节奏总纲!E$4:E$163,S$5:S$164,$X414)*6</f>
        <v>45446.79845292645</v>
      </c>
      <c r="AA414" s="3">
        <f>求节点(节奏总纲!F$4:F$163,T$5:T$164,$X414)*6</f>
        <v>47005.113407003912</v>
      </c>
      <c r="AB414" s="3">
        <f>求节点(节奏总纲!G$4:G$163,U$5:U$164,$X414)*6</f>
        <v>49234.896704659201</v>
      </c>
      <c r="AC414" s="3">
        <f>求节点(节奏总纲!H$4:H$163,V$5:V$164,$X414)*6</f>
        <v>53129.617425201955</v>
      </c>
    </row>
    <row r="415" spans="2:29" x14ac:dyDescent="0.2">
      <c r="B415" s="3">
        <v>411</v>
      </c>
      <c r="C415" s="3">
        <f>[1]服务器生态!W432</f>
        <v>27.095816062054094</v>
      </c>
      <c r="D415" s="3">
        <f>[1]服务器生态!X432</f>
        <v>26.716722751509508</v>
      </c>
      <c r="E415" s="3">
        <f>[1]服务器生态!Y432</f>
        <v>2.1808938448552153</v>
      </c>
      <c r="F415" s="3">
        <f>[1]服务器生态!Z432</f>
        <v>0.38799642619409108</v>
      </c>
      <c r="G415" s="3">
        <f>[1]服务器生态!AA432</f>
        <v>0.11226426742917801</v>
      </c>
      <c r="H415" s="3">
        <f>[1]服务器生态!AC432</f>
        <v>0.47962550249999997</v>
      </c>
      <c r="I415" s="3">
        <f>[1]服务器生态!AD432</f>
        <v>0.47291513735919999</v>
      </c>
      <c r="J415" s="3">
        <f>[1]服务器生态!AE432</f>
        <v>3.8604200140800002E-2</v>
      </c>
      <c r="K415" s="3">
        <f>[1]服务器生态!AF432</f>
        <v>6.8679600000000019E-3</v>
      </c>
      <c r="L415" s="3">
        <f>[1]服务器生态!AG432</f>
        <v>1.9871999999999997E-3</v>
      </c>
      <c r="M415" s="3">
        <f>[3]基础信息!M414</f>
        <v>100</v>
      </c>
      <c r="X415" s="3">
        <v>411</v>
      </c>
      <c r="Y415" s="3">
        <f>求节点(节奏总纲!D$4:D$163,R$5:R$164,$X415)*6</f>
        <v>44294.887376906598</v>
      </c>
      <c r="Z415" s="3">
        <f>求节点(节奏总纲!E$4:E$163,S$5:S$164,$X415)*6</f>
        <v>45461.696236165939</v>
      </c>
      <c r="AA415" s="3">
        <f>求节点(节奏总纲!F$4:F$163,T$5:T$164,$X415)*6</f>
        <v>47018.755373761931</v>
      </c>
      <c r="AB415" s="3">
        <f>求节点(节奏总纲!G$4:G$163,U$5:U$164,$X415)*6</f>
        <v>49248.189211040095</v>
      </c>
      <c r="AC415" s="3">
        <f>求节点(节奏总纲!H$4:H$163,V$5:V$164,$X415)*6</f>
        <v>53144.141110901706</v>
      </c>
    </row>
    <row r="416" spans="2:29" x14ac:dyDescent="0.2">
      <c r="B416" s="3">
        <v>412</v>
      </c>
      <c r="C416" s="3">
        <f>[1]服务器生态!W433</f>
        <v>26.915691928688112</v>
      </c>
      <c r="D416" s="3">
        <f>[1]服务器生态!X433</f>
        <v>26.539118706627679</v>
      </c>
      <c r="E416" s="3">
        <f>[1]服务器生态!Y433</f>
        <v>2.1663959750413628</v>
      </c>
      <c r="F416" s="3">
        <f>[1]服务器生态!Z433</f>
        <v>0.38541715270562138</v>
      </c>
      <c r="G416" s="3">
        <f>[1]服务器生态!AA433</f>
        <v>0.11151797125443515</v>
      </c>
      <c r="H416" s="3">
        <f>[1]服务器生态!AC433</f>
        <v>0.47962550249999997</v>
      </c>
      <c r="I416" s="3">
        <f>[1]服务器生态!AD433</f>
        <v>0.47291513735919999</v>
      </c>
      <c r="J416" s="3">
        <f>[1]服务器生态!AE433</f>
        <v>3.8604200140800002E-2</v>
      </c>
      <c r="K416" s="3">
        <f>[1]服务器生态!AF433</f>
        <v>6.8679600000000019E-3</v>
      </c>
      <c r="L416" s="3">
        <f>[1]服务器生态!AG433</f>
        <v>1.9871999999999997E-3</v>
      </c>
      <c r="M416" s="3">
        <f>[3]基础信息!M415</f>
        <v>100</v>
      </c>
      <c r="X416" s="3">
        <v>412</v>
      </c>
      <c r="Y416" s="3">
        <f>求节点(节奏总纲!D$4:D$163,R$5:R$164,$X416)*6</f>
        <v>44309.174225552473</v>
      </c>
      <c r="Z416" s="3">
        <f>求节点(节奏总纲!E$4:E$163,S$5:S$164,$X416)*6</f>
        <v>45476.368652656354</v>
      </c>
      <c r="AA416" s="3">
        <f>求节点(节奏总纲!F$4:F$163,T$5:T$164,$X416)*6</f>
        <v>47032.39734051995</v>
      </c>
      <c r="AB416" s="3">
        <f>求节点(节奏总纲!G$4:G$163,U$5:U$164,$X416)*6</f>
        <v>49261.481717420989</v>
      </c>
      <c r="AC416" s="3">
        <f>求节点(节奏总纲!H$4:H$163,V$5:V$164,$X416)*6</f>
        <v>53158.664796601457</v>
      </c>
    </row>
    <row r="417" spans="2:29" x14ac:dyDescent="0.2">
      <c r="B417" s="3">
        <v>413</v>
      </c>
      <c r="C417" s="3">
        <f>[1]服务器生态!W434</f>
        <v>26.73556779532213</v>
      </c>
      <c r="D417" s="3">
        <f>[1]服务器生态!X434</f>
        <v>26.361514661745847</v>
      </c>
      <c r="E417" s="3">
        <f>[1]服务器生态!Y434</f>
        <v>2.1518981052275103</v>
      </c>
      <c r="F417" s="3">
        <f>[1]服务器生态!Z434</f>
        <v>0.38283787921715157</v>
      </c>
      <c r="G417" s="3">
        <f>[1]服务器生态!AA434</f>
        <v>0.11077167507969227</v>
      </c>
      <c r="H417" s="3">
        <f>[1]服务器生态!AC434</f>
        <v>0.47962550249999997</v>
      </c>
      <c r="I417" s="3">
        <f>[1]服务器生态!AD434</f>
        <v>0.47291513735919999</v>
      </c>
      <c r="J417" s="3">
        <f>[1]服务器生态!AE434</f>
        <v>3.8604200140800002E-2</v>
      </c>
      <c r="K417" s="3">
        <f>[1]服务器生态!AF434</f>
        <v>6.8679600000000019E-3</v>
      </c>
      <c r="L417" s="3">
        <f>[1]服务器生态!AG434</f>
        <v>1.9871999999999997E-3</v>
      </c>
      <c r="M417" s="3">
        <f>[3]基础信息!M416</f>
        <v>100</v>
      </c>
      <c r="X417" s="3">
        <v>413</v>
      </c>
      <c r="Y417" s="3">
        <f>求节点(节奏总纲!D$4:D$163,R$5:R$164,$X417)*6</f>
        <v>44323.461074198349</v>
      </c>
      <c r="Z417" s="3">
        <f>求节点(节奏总纲!E$4:E$163,S$5:S$164,$X417)*6</f>
        <v>45490.220185303187</v>
      </c>
      <c r="AA417" s="3">
        <f>求节点(节奏总纲!F$4:F$163,T$5:T$164,$X417)*6</f>
        <v>47046.039307277977</v>
      </c>
      <c r="AB417" s="3">
        <f>求节点(节奏总纲!G$4:G$163,U$5:U$164,$X417)*6</f>
        <v>49274.774223801884</v>
      </c>
      <c r="AC417" s="3">
        <f>求节点(节奏总纲!H$4:H$163,V$5:V$164,$X417)*6</f>
        <v>53173.091100150341</v>
      </c>
    </row>
    <row r="418" spans="2:29" x14ac:dyDescent="0.2">
      <c r="B418" s="3">
        <v>414</v>
      </c>
      <c r="C418" s="3">
        <f>[1]服务器生态!W435</f>
        <v>26.555443661956147</v>
      </c>
      <c r="D418" s="3">
        <f>[1]服务器生态!X435</f>
        <v>26.183910616864019</v>
      </c>
      <c r="E418" s="3">
        <f>[1]服务器生态!Y435</f>
        <v>2.1374002354136583</v>
      </c>
      <c r="F418" s="3">
        <f>[1]服务器生态!Z435</f>
        <v>0.38025860572868186</v>
      </c>
      <c r="G418" s="3">
        <f>[1]服务器生态!AA435</f>
        <v>0.1100253789049494</v>
      </c>
      <c r="H418" s="3">
        <f>[1]服务器生态!AC435</f>
        <v>0.47962550249999997</v>
      </c>
      <c r="I418" s="3">
        <f>[1]服务器生态!AD435</f>
        <v>0.47291513735919999</v>
      </c>
      <c r="J418" s="3">
        <f>[1]服务器生态!AE435</f>
        <v>3.8604200140800002E-2</v>
      </c>
      <c r="K418" s="3">
        <f>[1]服务器生态!AF435</f>
        <v>6.8679600000000019E-3</v>
      </c>
      <c r="L418" s="3">
        <f>[1]服务器生态!AG435</f>
        <v>1.9871999999999997E-3</v>
      </c>
      <c r="M418" s="3">
        <f>[3]基础信息!M417</f>
        <v>100</v>
      </c>
      <c r="X418" s="3">
        <v>414</v>
      </c>
      <c r="Y418" s="3">
        <f>求节点(节奏总纲!D$4:D$163,R$5:R$164,$X418)*6</f>
        <v>44337.747922844224</v>
      </c>
      <c r="Z418" s="3">
        <f>求节点(节奏总纲!E$4:E$163,S$5:S$164,$X418)*6</f>
        <v>45504.071717950021</v>
      </c>
      <c r="AA418" s="3">
        <f>求节点(节奏总纲!F$4:F$163,T$5:T$164,$X418)*6</f>
        <v>47059.681274035996</v>
      </c>
      <c r="AB418" s="3">
        <f>求节点(节奏总纲!G$4:G$163,U$5:U$164,$X418)*6</f>
        <v>49288.066730182778</v>
      </c>
      <c r="AC418" s="3">
        <f>求节点(节奏总纲!H$4:H$163,V$5:V$164,$X418)*6</f>
        <v>53187.376721876579</v>
      </c>
    </row>
    <row r="419" spans="2:29" x14ac:dyDescent="0.2">
      <c r="B419" s="3">
        <v>415</v>
      </c>
      <c r="C419" s="3">
        <f>[1]服务器生态!W436</f>
        <v>26.375319528590165</v>
      </c>
      <c r="D419" s="3">
        <f>[1]服务器生态!X436</f>
        <v>26.006306571982186</v>
      </c>
      <c r="E419" s="3">
        <f>[1]服务器生态!Y436</f>
        <v>2.1229023655998058</v>
      </c>
      <c r="F419" s="3">
        <f>[1]服务器生态!Z436</f>
        <v>0.37767933224021211</v>
      </c>
      <c r="G419" s="3">
        <f>[1]服务器生态!AA436</f>
        <v>0.10927908273020652</v>
      </c>
      <c r="H419" s="3">
        <f>[1]服务器生态!AC436</f>
        <v>0.47962550249999997</v>
      </c>
      <c r="I419" s="3">
        <f>[1]服务器生态!AD436</f>
        <v>0.47291513735919999</v>
      </c>
      <c r="J419" s="3">
        <f>[1]服务器生态!AE436</f>
        <v>3.8604200140800002E-2</v>
      </c>
      <c r="K419" s="3">
        <f>[1]服务器生态!AF436</f>
        <v>6.8679600000000019E-3</v>
      </c>
      <c r="L419" s="3">
        <f>[1]服务器生态!AG436</f>
        <v>1.9871999999999997E-3</v>
      </c>
      <c r="M419" s="3">
        <f>[3]基础信息!M418</f>
        <v>100</v>
      </c>
      <c r="X419" s="3">
        <v>415</v>
      </c>
      <c r="Y419" s="3">
        <f>求节点(节奏总纲!D$4:D$163,R$5:R$164,$X419)*6</f>
        <v>44351.958688166676</v>
      </c>
      <c r="Z419" s="3">
        <f>求节点(节奏总纲!E$4:E$163,S$5:S$164,$X419)*6</f>
        <v>45517.923250596854</v>
      </c>
      <c r="AA419" s="3">
        <f>求节点(节奏总纲!F$4:F$163,T$5:T$164,$X419)*6</f>
        <v>47073.323240794023</v>
      </c>
      <c r="AB419" s="3">
        <f>求节点(节奏总纲!G$4:G$163,U$5:U$164,$X419)*6</f>
        <v>49301.359236563672</v>
      </c>
      <c r="AC419" s="3">
        <f>求节点(节奏总纲!H$4:H$163,V$5:V$164,$X419)*6</f>
        <v>53201.662343602817</v>
      </c>
    </row>
    <row r="420" spans="2:29" x14ac:dyDescent="0.2">
      <c r="B420" s="3">
        <v>416</v>
      </c>
      <c r="C420" s="3">
        <f>[1]服务器生态!W437</f>
        <v>26.195195395224186</v>
      </c>
      <c r="D420" s="3">
        <f>[1]服务器生态!X437</f>
        <v>25.828702527100358</v>
      </c>
      <c r="E420" s="3">
        <f>[1]服务器生态!Y437</f>
        <v>2.1084044957859533</v>
      </c>
      <c r="F420" s="3">
        <f>[1]服务器生态!Z437</f>
        <v>0.37510005875174235</v>
      </c>
      <c r="G420" s="3">
        <f>[1]服务器生态!AA437</f>
        <v>0.10853278655546365</v>
      </c>
      <c r="H420" s="3">
        <f>[1]服务器生态!AC437</f>
        <v>0.47962550249999997</v>
      </c>
      <c r="I420" s="3">
        <f>[1]服务器生态!AD437</f>
        <v>0.47291513735919999</v>
      </c>
      <c r="J420" s="3">
        <f>[1]服务器生态!AE437</f>
        <v>3.8604200140800002E-2</v>
      </c>
      <c r="K420" s="3">
        <f>[1]服务器生态!AF437</f>
        <v>6.8679600000000019E-3</v>
      </c>
      <c r="L420" s="3">
        <f>[1]服务器生态!AG437</f>
        <v>1.9871999999999997E-3</v>
      </c>
      <c r="M420" s="3">
        <f>[3]基础信息!M419</f>
        <v>100</v>
      </c>
      <c r="X420" s="3">
        <v>416</v>
      </c>
      <c r="Y420" s="3">
        <f>求节点(节奏总纲!D$4:D$163,R$5:R$164,$X420)*6</f>
        <v>44365.645383120092</v>
      </c>
      <c r="Z420" s="3">
        <f>求节点(节奏总纲!E$4:E$163,S$5:S$164,$X420)*6</f>
        <v>45531.774783243687</v>
      </c>
      <c r="AA420" s="3">
        <f>求节点(节奏总纲!F$4:F$163,T$5:T$164,$X420)*6</f>
        <v>47086.965207552043</v>
      </c>
      <c r="AB420" s="3">
        <f>求节点(节奏总纲!G$4:G$163,U$5:U$164,$X420)*6</f>
        <v>49314.651742944567</v>
      </c>
      <c r="AC420" s="3">
        <f>求节点(节奏总纲!H$4:H$163,V$5:V$164,$X420)*6</f>
        <v>53215.947965329047</v>
      </c>
    </row>
    <row r="421" spans="2:29" x14ac:dyDescent="0.2">
      <c r="B421" s="3">
        <v>417</v>
      </c>
      <c r="C421" s="3">
        <f>[1]服务器生态!W438</f>
        <v>26.015071261858203</v>
      </c>
      <c r="D421" s="3">
        <f>[1]服务器生态!X438</f>
        <v>25.651098482218529</v>
      </c>
      <c r="E421" s="3">
        <f>[1]服务器生态!Y438</f>
        <v>2.0939066259721013</v>
      </c>
      <c r="F421" s="3">
        <f>[1]服务器生态!Z438</f>
        <v>0.37252078526327265</v>
      </c>
      <c r="G421" s="3">
        <f>[1]服务器生态!AA438</f>
        <v>0.10778649038072077</v>
      </c>
      <c r="H421" s="3">
        <f>[1]服务器生态!AC438</f>
        <v>0.47962550249999997</v>
      </c>
      <c r="I421" s="3">
        <f>[1]服务器生态!AD438</f>
        <v>0.47291513735919999</v>
      </c>
      <c r="J421" s="3">
        <f>[1]服务器生态!AE438</f>
        <v>3.8604200140800002E-2</v>
      </c>
      <c r="K421" s="3">
        <f>[1]服务器生态!AF438</f>
        <v>6.8679600000000019E-3</v>
      </c>
      <c r="L421" s="3">
        <f>[1]服务器生态!AG438</f>
        <v>1.9871999999999997E-3</v>
      </c>
      <c r="M421" s="3">
        <f>[3]基础信息!M420</f>
        <v>100</v>
      </c>
      <c r="X421" s="3">
        <v>417</v>
      </c>
      <c r="Y421" s="3">
        <f>求节点(节奏总纲!D$4:D$163,R$5:R$164,$X421)*6</f>
        <v>44379.332078073508</v>
      </c>
      <c r="Z421" s="3">
        <f>求节点(节奏总纲!E$4:E$163,S$5:S$164,$X421)*6</f>
        <v>45545.626315890528</v>
      </c>
      <c r="AA421" s="3">
        <f>求节点(节奏总纲!F$4:F$163,T$5:T$164,$X421)*6</f>
        <v>47100.607174310062</v>
      </c>
      <c r="AB421" s="3">
        <f>求节点(节奏总纲!G$4:G$163,U$5:U$164,$X421)*6</f>
        <v>49327.944249325461</v>
      </c>
      <c r="AC421" s="3">
        <f>求节点(节奏总纲!H$4:H$163,V$5:V$164,$X421)*6</f>
        <v>53230.233587055292</v>
      </c>
    </row>
    <row r="422" spans="2:29" x14ac:dyDescent="0.2">
      <c r="B422" s="3">
        <v>418</v>
      </c>
      <c r="C422" s="3">
        <f>[1]服务器生态!W439</f>
        <v>25.834947128492221</v>
      </c>
      <c r="D422" s="3">
        <f>[1]服务器生态!X439</f>
        <v>25.473494437336697</v>
      </c>
      <c r="E422" s="3">
        <f>[1]服务器生态!Y439</f>
        <v>2.0794087561582488</v>
      </c>
      <c r="F422" s="3">
        <f>[1]服务器生态!Z439</f>
        <v>0.36994151177480289</v>
      </c>
      <c r="G422" s="3">
        <f>[1]服务器生态!AA439</f>
        <v>0.10704019420597789</v>
      </c>
      <c r="H422" s="3">
        <f>[1]服务器生态!AC439</f>
        <v>0.47962550249999997</v>
      </c>
      <c r="I422" s="3">
        <f>[1]服务器生态!AD439</f>
        <v>0.47291513735919999</v>
      </c>
      <c r="J422" s="3">
        <f>[1]服务器生态!AE439</f>
        <v>3.8604200140800002E-2</v>
      </c>
      <c r="K422" s="3">
        <f>[1]服务器生态!AF439</f>
        <v>6.8679600000000019E-3</v>
      </c>
      <c r="L422" s="3">
        <f>[1]服务器生态!AG439</f>
        <v>1.9871999999999997E-3</v>
      </c>
      <c r="M422" s="3">
        <f>[3]基础信息!M421</f>
        <v>100</v>
      </c>
      <c r="X422" s="3">
        <v>418</v>
      </c>
      <c r="Y422" s="3">
        <f>求节点(节奏总纲!D$4:D$163,R$5:R$164,$X422)*6</f>
        <v>44393.018773026924</v>
      </c>
      <c r="Z422" s="3">
        <f>求节点(节奏总纲!E$4:E$163,S$5:S$164,$X422)*6</f>
        <v>45559.477848537354</v>
      </c>
      <c r="AA422" s="3">
        <f>求节点(节奏总纲!F$4:F$163,T$5:T$164,$X422)*6</f>
        <v>47114.249141068081</v>
      </c>
      <c r="AB422" s="3">
        <f>求节点(节奏总纲!G$4:G$163,U$5:U$164,$X422)*6</f>
        <v>49341.236755706355</v>
      </c>
      <c r="AC422" s="3">
        <f>求节点(节奏总纲!H$4:H$163,V$5:V$164,$X422)*6</f>
        <v>53244.519208781523</v>
      </c>
    </row>
    <row r="423" spans="2:29" x14ac:dyDescent="0.2">
      <c r="B423" s="3">
        <v>419</v>
      </c>
      <c r="C423" s="3">
        <f>[1]服务器生态!W440</f>
        <v>25.654822995126239</v>
      </c>
      <c r="D423" s="3">
        <f>[1]服务器生态!X440</f>
        <v>25.295890392454869</v>
      </c>
      <c r="E423" s="3">
        <f>[1]服务器生态!Y440</f>
        <v>2.0649108863443963</v>
      </c>
      <c r="F423" s="3">
        <f>[1]服务器生态!Z440</f>
        <v>0.36736223828633313</v>
      </c>
      <c r="G423" s="3">
        <f>[1]服务器生态!AA440</f>
        <v>0.10629389803123503</v>
      </c>
      <c r="H423" s="3">
        <f>[1]服务器生态!AC440</f>
        <v>0.47962550249999997</v>
      </c>
      <c r="I423" s="3">
        <f>[1]服务器生态!AD440</f>
        <v>0.47291513735919999</v>
      </c>
      <c r="J423" s="3">
        <f>[1]服务器生态!AE440</f>
        <v>3.8604200140800002E-2</v>
      </c>
      <c r="K423" s="3">
        <f>[1]服务器生态!AF440</f>
        <v>6.8679600000000019E-3</v>
      </c>
      <c r="L423" s="3">
        <f>[1]服务器生态!AG440</f>
        <v>1.9871999999999997E-3</v>
      </c>
      <c r="M423" s="3">
        <f>[3]基础信息!M422</f>
        <v>100</v>
      </c>
      <c r="X423" s="3">
        <v>419</v>
      </c>
      <c r="Y423" s="3">
        <f>求节点(节奏总纲!D$4:D$163,R$5:R$164,$X423)*6</f>
        <v>44406.70546798034</v>
      </c>
      <c r="Z423" s="3">
        <f>求节点(节奏总纲!E$4:E$163,S$5:S$164,$X423)*6</f>
        <v>45573.329381184194</v>
      </c>
      <c r="AA423" s="3">
        <f>求节点(节奏总纲!F$4:F$163,T$5:T$164,$X423)*6</f>
        <v>47127.891107826108</v>
      </c>
      <c r="AB423" s="3">
        <f>求节点(节奏总纲!G$4:G$163,U$5:U$164,$X423)*6</f>
        <v>49354.52926208725</v>
      </c>
      <c r="AC423" s="3">
        <f>求节点(节奏总纲!H$4:H$163,V$5:V$164,$X423)*6</f>
        <v>53258.804830507761</v>
      </c>
    </row>
    <row r="424" spans="2:29" x14ac:dyDescent="0.2">
      <c r="B424" s="3">
        <v>420</v>
      </c>
      <c r="C424" s="3">
        <f>[1]服务器生态!W441</f>
        <v>25.474698861760256</v>
      </c>
      <c r="D424" s="3">
        <f>[1]服务器生态!X441</f>
        <v>25.118286347573036</v>
      </c>
      <c r="E424" s="3">
        <f>[1]服务器生态!Y441</f>
        <v>2.0504130165305439</v>
      </c>
      <c r="F424" s="3">
        <f>[1]服务器生态!Z441</f>
        <v>0.36478296479786337</v>
      </c>
      <c r="G424" s="3">
        <f>[1]服务器生态!AA441</f>
        <v>0.10554760185649215</v>
      </c>
      <c r="H424" s="3">
        <f>[1]服务器生态!AC441</f>
        <v>0.47962550249999997</v>
      </c>
      <c r="I424" s="3">
        <f>[1]服务器生态!AD441</f>
        <v>0.47291513735919999</v>
      </c>
      <c r="J424" s="3">
        <f>[1]服务器生态!AE441</f>
        <v>3.8604200140800002E-2</v>
      </c>
      <c r="K424" s="3">
        <f>[1]服务器生态!AF441</f>
        <v>6.8679600000000019E-3</v>
      </c>
      <c r="L424" s="3">
        <f>[1]服务器生态!AG441</f>
        <v>1.9871999999999997E-3</v>
      </c>
      <c r="M424" s="3">
        <f>[3]基础信息!M423</f>
        <v>100</v>
      </c>
      <c r="X424" s="3">
        <v>420</v>
      </c>
      <c r="Y424" s="3">
        <f>求节点(节奏总纲!D$4:D$163,R$5:R$164,$X424)*6</f>
        <v>44420.392162933756</v>
      </c>
      <c r="Z424" s="3">
        <f>求节点(节奏总纲!E$4:E$163,S$5:S$164,$X424)*6</f>
        <v>45587.180913831027</v>
      </c>
      <c r="AA424" s="3">
        <f>求节点(节奏总纲!F$4:F$163,T$5:T$164,$X424)*6</f>
        <v>47141.533074584135</v>
      </c>
      <c r="AB424" s="3">
        <f>求节点(节奏总纲!G$4:G$163,U$5:U$164,$X424)*6</f>
        <v>49367.821768468144</v>
      </c>
      <c r="AC424" s="3">
        <f>求节点(节奏总纲!H$4:H$163,V$5:V$164,$X424)*6</f>
        <v>53273.090452233999</v>
      </c>
    </row>
    <row r="425" spans="2:29" x14ac:dyDescent="0.2">
      <c r="B425" s="3">
        <v>421</v>
      </c>
      <c r="C425" s="3">
        <f>[1]服务器生态!W442</f>
        <v>25.326096451733324</v>
      </c>
      <c r="D425" s="3">
        <f>[1]服务器生态!X442</f>
        <v>24.97176301054553</v>
      </c>
      <c r="E425" s="3">
        <f>[1]服务器生态!Y442</f>
        <v>2.0384522739341162</v>
      </c>
      <c r="F425" s="3">
        <f>[1]服务器生态!Z442</f>
        <v>0.36265506416987586</v>
      </c>
      <c r="G425" s="3">
        <f>[1]服务器生态!AA442</f>
        <v>0.10493190751232928</v>
      </c>
      <c r="H425" s="3">
        <f>[1]服务器生态!AC442</f>
        <v>0.47962550249999997</v>
      </c>
      <c r="I425" s="3">
        <f>[1]服务器生态!AD442</f>
        <v>0.47291513735919999</v>
      </c>
      <c r="J425" s="3">
        <f>[1]服务器生态!AE442</f>
        <v>3.8604200140800002E-2</v>
      </c>
      <c r="K425" s="3">
        <f>[1]服务器生态!AF442</f>
        <v>6.8679600000000019E-3</v>
      </c>
      <c r="L425" s="3">
        <f>[1]服务器生态!AG442</f>
        <v>1.9871999999999997E-3</v>
      </c>
      <c r="M425" s="3">
        <f>[3]基础信息!M424</f>
        <v>100</v>
      </c>
      <c r="X425" s="3">
        <v>421</v>
      </c>
      <c r="Y425" s="3">
        <f>求节点(节奏总纲!D$4:D$163,R$5:R$164,$X425)*6</f>
        <v>44434.078857887172</v>
      </c>
      <c r="Z425" s="3">
        <f>求节点(节奏总纲!E$4:E$163,S$5:S$164,$X425)*6</f>
        <v>45601.032446477861</v>
      </c>
      <c r="AA425" s="3">
        <f>求节点(节奏总纲!F$4:F$163,T$5:T$164,$X425)*6</f>
        <v>47155.175041342154</v>
      </c>
      <c r="AB425" s="3">
        <f>求节点(节奏总纲!G$4:G$163,U$5:U$164,$X425)*6</f>
        <v>49381.114274849038</v>
      </c>
      <c r="AC425" s="3">
        <f>求节点(节奏总纲!H$4:H$163,V$5:V$164,$X425)*6</f>
        <v>53287.376073960244</v>
      </c>
    </row>
    <row r="426" spans="2:29" x14ac:dyDescent="0.2">
      <c r="B426" s="3">
        <v>422</v>
      </c>
      <c r="C426" s="3">
        <f>[1]服务器生态!W443</f>
        <v>25.177494041706389</v>
      </c>
      <c r="D426" s="3">
        <f>[1]服务器生态!X443</f>
        <v>24.825239673518023</v>
      </c>
      <c r="E426" s="3">
        <f>[1]服务器生态!Y443</f>
        <v>2.0264915313376881</v>
      </c>
      <c r="F426" s="3">
        <f>[1]服务器生态!Z443</f>
        <v>0.36052716354188835</v>
      </c>
      <c r="G426" s="3">
        <f>[1]服务器生态!AA443</f>
        <v>0.10431621316816642</v>
      </c>
      <c r="H426" s="3">
        <f>[1]服务器生态!AC443</f>
        <v>0.47962550249999997</v>
      </c>
      <c r="I426" s="3">
        <f>[1]服务器生态!AD443</f>
        <v>0.47291513735919999</v>
      </c>
      <c r="J426" s="3">
        <f>[1]服务器生态!AE443</f>
        <v>3.8604200140800002E-2</v>
      </c>
      <c r="K426" s="3">
        <f>[1]服务器生态!AF443</f>
        <v>6.8679600000000019E-3</v>
      </c>
      <c r="L426" s="3">
        <f>[1]服务器生态!AG443</f>
        <v>1.9871999999999997E-3</v>
      </c>
      <c r="M426" s="3">
        <f>[3]基础信息!M425</f>
        <v>100</v>
      </c>
      <c r="X426" s="3">
        <v>422</v>
      </c>
      <c r="Y426" s="3">
        <f>求节点(节奏总纲!D$4:D$163,R$5:R$164,$X426)*6</f>
        <v>44447.765552840588</v>
      </c>
      <c r="Z426" s="3">
        <f>求节点(节奏总纲!E$4:E$163,S$5:S$164,$X426)*6</f>
        <v>45614.883979124694</v>
      </c>
      <c r="AA426" s="3">
        <f>求节点(节奏总纲!F$4:F$163,T$5:T$164,$X426)*6</f>
        <v>47168.817008100174</v>
      </c>
      <c r="AB426" s="3">
        <f>求节点(节奏总纲!G$4:G$163,U$5:U$164,$X426)*6</f>
        <v>49394.406781229933</v>
      </c>
      <c r="AC426" s="3">
        <f>求节点(节奏总纲!H$4:H$163,V$5:V$164,$X426)*6</f>
        <v>53301.661695686475</v>
      </c>
    </row>
    <row r="427" spans="2:29" x14ac:dyDescent="0.2">
      <c r="B427" s="3">
        <v>423</v>
      </c>
      <c r="C427" s="3">
        <f>[1]服务器生态!W444</f>
        <v>25.02889163167945</v>
      </c>
      <c r="D427" s="3">
        <f>[1]服务器生态!X444</f>
        <v>24.67871633649051</v>
      </c>
      <c r="E427" s="3">
        <f>[1]服务器生态!Y444</f>
        <v>2.0145307887412596</v>
      </c>
      <c r="F427" s="3">
        <f>[1]服务器生态!Z444</f>
        <v>0.35839926291390073</v>
      </c>
      <c r="G427" s="3">
        <f>[1]服务器生态!AA444</f>
        <v>0.10370051882400352</v>
      </c>
      <c r="H427" s="3">
        <f>[1]服务器生态!AC444</f>
        <v>0.47962550249999997</v>
      </c>
      <c r="I427" s="3">
        <f>[1]服务器生态!AD444</f>
        <v>0.47291513735919999</v>
      </c>
      <c r="J427" s="3">
        <f>[1]服务器生态!AE444</f>
        <v>3.8604200140800002E-2</v>
      </c>
      <c r="K427" s="3">
        <f>[1]服务器生态!AF444</f>
        <v>6.8679600000000019E-3</v>
      </c>
      <c r="L427" s="3">
        <f>[1]服务器生态!AG444</f>
        <v>1.9871999999999997E-3</v>
      </c>
      <c r="M427" s="3">
        <f>[3]基础信息!M426</f>
        <v>100</v>
      </c>
      <c r="X427" s="3">
        <v>423</v>
      </c>
      <c r="Y427" s="3">
        <f>求节点(节奏总纲!D$4:D$163,R$5:R$164,$X427)*6</f>
        <v>44461.452247794005</v>
      </c>
      <c r="Z427" s="3">
        <f>求节点(节奏总纲!E$4:E$163,S$5:S$164,$X427)*6</f>
        <v>45628.735511771534</v>
      </c>
      <c r="AA427" s="3">
        <f>求节点(节奏总纲!F$4:F$163,T$5:T$164,$X427)*6</f>
        <v>47182.458974858193</v>
      </c>
      <c r="AB427" s="3">
        <f>求节点(节奏总纲!G$4:G$163,U$5:U$164,$X427)*6</f>
        <v>49407.699287610827</v>
      </c>
      <c r="AC427" s="3">
        <f>求节点(节奏总纲!H$4:H$163,V$5:V$164,$X427)*6</f>
        <v>53315.947317412705</v>
      </c>
    </row>
    <row r="428" spans="2:29" x14ac:dyDescent="0.2">
      <c r="B428" s="3">
        <v>424</v>
      </c>
      <c r="C428" s="3">
        <f>[1]服务器生态!W445</f>
        <v>24.880289221652514</v>
      </c>
      <c r="D428" s="3">
        <f>[1]服务器生态!X445</f>
        <v>24.532192999463</v>
      </c>
      <c r="E428" s="3">
        <f>[1]服务器生态!Y445</f>
        <v>2.0025700461448315</v>
      </c>
      <c r="F428" s="3">
        <f>[1]服务器生态!Z445</f>
        <v>0.35627136228591322</v>
      </c>
      <c r="G428" s="3">
        <f>[1]服务器生态!AA445</f>
        <v>0.10308482447984066</v>
      </c>
      <c r="H428" s="3">
        <f>[1]服务器生态!AC445</f>
        <v>0.47962550249999997</v>
      </c>
      <c r="I428" s="3">
        <f>[1]服务器生态!AD445</f>
        <v>0.47291513735919999</v>
      </c>
      <c r="J428" s="3">
        <f>[1]服务器生态!AE445</f>
        <v>3.8604200140800002E-2</v>
      </c>
      <c r="K428" s="3">
        <f>[1]服务器生态!AF445</f>
        <v>6.8679600000000019E-3</v>
      </c>
      <c r="L428" s="3">
        <f>[1]服务器生态!AG445</f>
        <v>1.9871999999999997E-3</v>
      </c>
      <c r="M428" s="3">
        <f>[3]基础信息!M427</f>
        <v>100</v>
      </c>
      <c r="X428" s="3">
        <v>424</v>
      </c>
      <c r="Y428" s="3">
        <f>求节点(节奏总纲!D$4:D$163,R$5:R$164,$X428)*6</f>
        <v>44475.138942747421</v>
      </c>
      <c r="Z428" s="3">
        <f>求节点(节奏总纲!E$4:E$163,S$5:S$164,$X428)*6</f>
        <v>45642.58704441836</v>
      </c>
      <c r="AA428" s="3">
        <f>求节点(节奏总纲!F$4:F$163,T$5:T$164,$X428)*6</f>
        <v>47196.10094161622</v>
      </c>
      <c r="AB428" s="3">
        <f>求节点(节奏总纲!G$4:G$163,U$5:U$164,$X428)*6</f>
        <v>49420.991793991721</v>
      </c>
      <c r="AC428" s="3">
        <f>求节点(节奏总纲!H$4:H$163,V$5:V$164,$X428)*6</f>
        <v>53330.23293913895</v>
      </c>
    </row>
    <row r="429" spans="2:29" x14ac:dyDescent="0.2">
      <c r="B429" s="3">
        <v>425</v>
      </c>
      <c r="C429" s="3">
        <f>[1]服务器生态!W446</f>
        <v>24.731686811625586</v>
      </c>
      <c r="D429" s="3">
        <f>[1]服务器生态!X446</f>
        <v>24.385669662435493</v>
      </c>
      <c r="E429" s="3">
        <f>[1]服务器生态!Y446</f>
        <v>1.9906093035484034</v>
      </c>
      <c r="F429" s="3">
        <f>[1]服务器生态!Z446</f>
        <v>0.35414346165792571</v>
      </c>
      <c r="G429" s="3">
        <f>[1]服务器生态!AA446</f>
        <v>0.10246913013567779</v>
      </c>
      <c r="H429" s="3">
        <f>[1]服务器生态!AC446</f>
        <v>0.47962550249999997</v>
      </c>
      <c r="I429" s="3">
        <f>[1]服务器生态!AD446</f>
        <v>0.47291513735919999</v>
      </c>
      <c r="J429" s="3">
        <f>[1]服务器生态!AE446</f>
        <v>3.8604200140800002E-2</v>
      </c>
      <c r="K429" s="3">
        <f>[1]服务器生态!AF446</f>
        <v>6.8679600000000019E-3</v>
      </c>
      <c r="L429" s="3">
        <f>[1]服务器生态!AG446</f>
        <v>1.9871999999999997E-3</v>
      </c>
      <c r="M429" s="3">
        <f>[3]基础信息!M428</f>
        <v>100</v>
      </c>
      <c r="X429" s="3">
        <v>425</v>
      </c>
      <c r="Y429" s="3">
        <f>求节点(节奏总纲!D$4:D$163,R$5:R$164,$X429)*6</f>
        <v>44488.825637700837</v>
      </c>
      <c r="Z429" s="3">
        <f>求节点(节奏总纲!E$4:E$163,S$5:S$164,$X429)*6</f>
        <v>45656.438577065201</v>
      </c>
      <c r="AA429" s="3">
        <f>求节点(节奏总纲!F$4:F$163,T$5:T$164,$X429)*6</f>
        <v>47209.742908374239</v>
      </c>
      <c r="AB429" s="3">
        <f>求节点(节奏总纲!G$4:G$163,U$5:U$164,$X429)*6</f>
        <v>49434.284300372616</v>
      </c>
      <c r="AC429" s="3">
        <f>求节点(节奏总纲!H$4:H$163,V$5:V$164,$X429)*6</f>
        <v>53344.518560865188</v>
      </c>
    </row>
    <row r="430" spans="2:29" x14ac:dyDescent="0.2">
      <c r="B430" s="3">
        <v>426</v>
      </c>
      <c r="C430" s="3">
        <f>[1]服务器生态!W447</f>
        <v>24.583084401598651</v>
      </c>
      <c r="D430" s="3">
        <f>[1]服务器生态!X447</f>
        <v>24.239146325407983</v>
      </c>
      <c r="E430" s="3">
        <f>[1]服务器生态!Y447</f>
        <v>1.9786485609519753</v>
      </c>
      <c r="F430" s="3">
        <f>[1]服务器生态!Z447</f>
        <v>0.3520155610299382</v>
      </c>
      <c r="G430" s="3">
        <f>[1]服务器生态!AA447</f>
        <v>0.10185343579151493</v>
      </c>
      <c r="H430" s="3">
        <f>[1]服务器生态!AC447</f>
        <v>0.47962550249999997</v>
      </c>
      <c r="I430" s="3">
        <f>[1]服务器生态!AD447</f>
        <v>0.47291513735919999</v>
      </c>
      <c r="J430" s="3">
        <f>[1]服务器生态!AE447</f>
        <v>3.8604200140800002E-2</v>
      </c>
      <c r="K430" s="3">
        <f>[1]服务器生态!AF447</f>
        <v>6.8679600000000019E-3</v>
      </c>
      <c r="L430" s="3">
        <f>[1]服务器生态!AG447</f>
        <v>1.9871999999999997E-3</v>
      </c>
      <c r="M430" s="3">
        <f>[3]基础信息!M429</f>
        <v>100</v>
      </c>
      <c r="X430" s="3">
        <v>426</v>
      </c>
      <c r="Y430" s="3">
        <f>求节点(节奏总纲!D$4:D$163,R$5:R$164,$X430)*6</f>
        <v>44502.512332654253</v>
      </c>
      <c r="Z430" s="3">
        <f>求节点(节奏总纲!E$4:E$163,S$5:S$164,$X430)*6</f>
        <v>45670.290109712034</v>
      </c>
      <c r="AA430" s="3">
        <f>求节点(节奏总纲!F$4:F$163,T$5:T$164,$X430)*6</f>
        <v>47223.384875132266</v>
      </c>
      <c r="AB430" s="3">
        <f>求节点(节奏总纲!G$4:G$163,U$5:U$164,$X430)*6</f>
        <v>49447.57680675351</v>
      </c>
      <c r="AC430" s="3">
        <f>求节点(节奏总纲!H$4:H$163,V$5:V$164,$X430)*6</f>
        <v>53358.804182591426</v>
      </c>
    </row>
    <row r="431" spans="2:29" x14ac:dyDescent="0.2">
      <c r="B431" s="3">
        <v>427</v>
      </c>
      <c r="C431" s="3">
        <f>[1]服务器生态!W448</f>
        <v>24.434481991571712</v>
      </c>
      <c r="D431" s="3">
        <f>[1]服务器生态!X448</f>
        <v>24.092622988380469</v>
      </c>
      <c r="E431" s="3">
        <f>[1]服务器生态!Y448</f>
        <v>1.9666878183555467</v>
      </c>
      <c r="F431" s="3">
        <f>[1]服务器生态!Z448</f>
        <v>0.34988766040195057</v>
      </c>
      <c r="G431" s="3">
        <f>[1]服务器生态!AA448</f>
        <v>0.10123774144735204</v>
      </c>
      <c r="H431" s="3">
        <f>[1]服务器生态!AC448</f>
        <v>0.47962550249999997</v>
      </c>
      <c r="I431" s="3">
        <f>[1]服务器生态!AD448</f>
        <v>0.47291513735919999</v>
      </c>
      <c r="J431" s="3">
        <f>[1]服务器生态!AE448</f>
        <v>3.8604200140800002E-2</v>
      </c>
      <c r="K431" s="3">
        <f>[1]服务器生态!AF448</f>
        <v>6.8679600000000019E-3</v>
      </c>
      <c r="L431" s="3">
        <f>[1]服务器生态!AG448</f>
        <v>1.9871999999999997E-3</v>
      </c>
      <c r="M431" s="3">
        <f>[3]基础信息!M430</f>
        <v>100</v>
      </c>
      <c r="X431" s="3">
        <v>427</v>
      </c>
      <c r="Y431" s="3">
        <f>求节点(节奏总纲!D$4:D$163,R$5:R$164,$X431)*6</f>
        <v>44516.199027607669</v>
      </c>
      <c r="Z431" s="3">
        <f>求节点(节奏总纲!E$4:E$163,S$5:S$164,$X431)*6</f>
        <v>45684.141642358867</v>
      </c>
      <c r="AA431" s="3">
        <f>求节点(节奏总纲!F$4:F$163,T$5:T$164,$X431)*6</f>
        <v>47237.026841890285</v>
      </c>
      <c r="AB431" s="3">
        <f>求节点(节奏总纲!G$4:G$163,U$5:U$164,$X431)*6</f>
        <v>49460.869313134404</v>
      </c>
      <c r="AC431" s="3">
        <f>求节点(节奏总纲!H$4:H$163,V$5:V$164,$X431)*6</f>
        <v>53373.089804317657</v>
      </c>
    </row>
    <row r="432" spans="2:29" x14ac:dyDescent="0.2">
      <c r="B432" s="3">
        <v>428</v>
      </c>
      <c r="C432" s="3">
        <f>[1]服务器生态!W449</f>
        <v>24.285879581544776</v>
      </c>
      <c r="D432" s="3">
        <f>[1]服务器生态!X449</f>
        <v>23.946099651352963</v>
      </c>
      <c r="E432" s="3">
        <f>[1]服务器生态!Y449</f>
        <v>1.9547270757591186</v>
      </c>
      <c r="F432" s="3">
        <f>[1]服务器生态!Z449</f>
        <v>0.34775975977396306</v>
      </c>
      <c r="G432" s="3">
        <f>[1]服务器生态!AA449</f>
        <v>0.10062204710318917</v>
      </c>
      <c r="H432" s="3">
        <f>[1]服务器生态!AC449</f>
        <v>0.47962550249999997</v>
      </c>
      <c r="I432" s="3">
        <f>[1]服务器生态!AD449</f>
        <v>0.47291513735919999</v>
      </c>
      <c r="J432" s="3">
        <f>[1]服务器生态!AE449</f>
        <v>3.8604200140800002E-2</v>
      </c>
      <c r="K432" s="3">
        <f>[1]服务器生态!AF449</f>
        <v>6.8679600000000019E-3</v>
      </c>
      <c r="L432" s="3">
        <f>[1]服务器生态!AG449</f>
        <v>1.9871999999999997E-3</v>
      </c>
      <c r="M432" s="3">
        <f>[3]基础信息!M431</f>
        <v>100</v>
      </c>
      <c r="X432" s="3">
        <v>428</v>
      </c>
      <c r="Y432" s="3">
        <f>求节点(节奏总纲!D$4:D$163,R$5:R$164,$X432)*6</f>
        <v>44529.885722561085</v>
      </c>
      <c r="Z432" s="3">
        <f>求节点(节奏总纲!E$4:E$163,S$5:S$164,$X432)*6</f>
        <v>45697.9931750057</v>
      </c>
      <c r="AA432" s="3">
        <f>求节点(节奏总纲!F$4:F$163,T$5:T$164,$X432)*6</f>
        <v>47250.668808648305</v>
      </c>
      <c r="AB432" s="3">
        <f>求节点(节奏总纲!G$4:G$163,U$5:U$164,$X432)*6</f>
        <v>49474.161819515299</v>
      </c>
      <c r="AC432" s="3">
        <f>求节点(节奏总纲!H$4:H$163,V$5:V$164,$X432)*6</f>
        <v>53387.375426043902</v>
      </c>
    </row>
    <row r="433" spans="2:29" x14ac:dyDescent="0.2">
      <c r="B433" s="3">
        <v>429</v>
      </c>
      <c r="C433" s="3">
        <f>[1]服务器生态!W450</f>
        <v>24.137277171517844</v>
      </c>
      <c r="D433" s="3">
        <f>[1]服务器生态!X450</f>
        <v>23.799576314325456</v>
      </c>
      <c r="E433" s="3">
        <f>[1]服务器生态!Y450</f>
        <v>1.9427663331626905</v>
      </c>
      <c r="F433" s="3">
        <f>[1]服务器生态!Z450</f>
        <v>0.34563185914597555</v>
      </c>
      <c r="G433" s="3">
        <f>[1]服务器生态!AA450</f>
        <v>0.10000635275902632</v>
      </c>
      <c r="H433" s="3">
        <f>[1]服务器生态!AC450</f>
        <v>0.47962550249999997</v>
      </c>
      <c r="I433" s="3">
        <f>[1]服务器生态!AD450</f>
        <v>0.47291513735919999</v>
      </c>
      <c r="J433" s="3">
        <f>[1]服务器生态!AE450</f>
        <v>3.8604200140800002E-2</v>
      </c>
      <c r="K433" s="3">
        <f>[1]服务器生态!AF450</f>
        <v>6.8679600000000019E-3</v>
      </c>
      <c r="L433" s="3">
        <f>[1]服务器生态!AG450</f>
        <v>1.9871999999999997E-3</v>
      </c>
      <c r="M433" s="3">
        <f>[3]基础信息!M432</f>
        <v>100</v>
      </c>
      <c r="X433" s="3">
        <v>429</v>
      </c>
      <c r="Y433" s="3">
        <f>求节点(节奏总纲!D$4:D$163,R$5:R$164,$X433)*6</f>
        <v>44543.572417514501</v>
      </c>
      <c r="Z433" s="3">
        <f>求节点(节奏总纲!E$4:E$163,S$5:S$164,$X433)*6</f>
        <v>45711.844707652534</v>
      </c>
      <c r="AA433" s="3">
        <f>求节点(节奏总纲!F$4:F$163,T$5:T$164,$X433)*6</f>
        <v>47264.310775406324</v>
      </c>
      <c r="AB433" s="3">
        <f>求节点(节奏总纲!G$4:G$163,U$5:U$164,$X433)*6</f>
        <v>49487.454325896193</v>
      </c>
      <c r="AC433" s="3">
        <f>求节点(节奏总纲!H$4:H$163,V$5:V$164,$X433)*6</f>
        <v>53401.661047770132</v>
      </c>
    </row>
    <row r="434" spans="2:29" x14ac:dyDescent="0.2">
      <c r="B434" s="3">
        <v>430</v>
      </c>
      <c r="C434" s="3">
        <f>[1]服务器生态!W451</f>
        <v>23.988674761490909</v>
      </c>
      <c r="D434" s="3">
        <f>[1]服务器生态!X451</f>
        <v>23.653052977297946</v>
      </c>
      <c r="E434" s="3">
        <f>[1]服务器生态!Y451</f>
        <v>1.9308055905662624</v>
      </c>
      <c r="F434" s="3">
        <f>[1]服务器生态!Z451</f>
        <v>0.34350395851798804</v>
      </c>
      <c r="G434" s="3">
        <f>[1]服务器生态!AA451</f>
        <v>9.9390658414863442E-2</v>
      </c>
      <c r="H434" s="3">
        <f>[1]服务器生态!AC451</f>
        <v>0.47962550249999997</v>
      </c>
      <c r="I434" s="3">
        <f>[1]服务器生态!AD451</f>
        <v>0.47291513735919999</v>
      </c>
      <c r="J434" s="3">
        <f>[1]服务器生态!AE451</f>
        <v>3.8604200140800002E-2</v>
      </c>
      <c r="K434" s="3">
        <f>[1]服务器生态!AF451</f>
        <v>6.8679600000000019E-3</v>
      </c>
      <c r="L434" s="3">
        <f>[1]服务器生态!AG451</f>
        <v>1.9871999999999997E-3</v>
      </c>
      <c r="M434" s="3">
        <f>[3]基础信息!M433</f>
        <v>100</v>
      </c>
      <c r="X434" s="3">
        <v>430</v>
      </c>
      <c r="Y434" s="3">
        <f>求节点(节奏总纲!D$4:D$163,R$5:R$164,$X434)*6</f>
        <v>44557.259112467917</v>
      </c>
      <c r="Z434" s="3">
        <f>求节点(节奏总纲!E$4:E$163,S$5:S$164,$X434)*6</f>
        <v>45725.696240299374</v>
      </c>
      <c r="AA434" s="3">
        <f>求节点(节奏总纲!F$4:F$163,T$5:T$164,$X434)*6</f>
        <v>47277.952742164351</v>
      </c>
      <c r="AB434" s="3">
        <f>求节点(节奏总纲!G$4:G$163,U$5:U$164,$X434)*6</f>
        <v>49500.746832277087</v>
      </c>
      <c r="AC434" s="3">
        <f>求节点(节奏总纲!H$4:H$163,V$5:V$164,$X434)*6</f>
        <v>53415.94666949637</v>
      </c>
    </row>
    <row r="435" spans="2:29" x14ac:dyDescent="0.2">
      <c r="B435" s="3">
        <v>431</v>
      </c>
      <c r="C435" s="3">
        <f>[1]服务器生态!W452</f>
        <v>23.84007235146397</v>
      </c>
      <c r="D435" s="3">
        <f>[1]服务器生态!X452</f>
        <v>23.506529640270433</v>
      </c>
      <c r="E435" s="3">
        <f>[1]服务器生态!Y452</f>
        <v>1.9188448479698339</v>
      </c>
      <c r="F435" s="3">
        <f>[1]服务器生态!Z452</f>
        <v>0.34137605789000047</v>
      </c>
      <c r="G435" s="3">
        <f>[1]服务器生态!AA452</f>
        <v>9.8774964070700563E-2</v>
      </c>
      <c r="H435" s="3">
        <f>[1]服务器生态!AC452</f>
        <v>0.47962550249999997</v>
      </c>
      <c r="I435" s="3">
        <f>[1]服务器生态!AD452</f>
        <v>0.47291513735919999</v>
      </c>
      <c r="J435" s="3">
        <f>[1]服务器生态!AE452</f>
        <v>3.8604200140800002E-2</v>
      </c>
      <c r="K435" s="3">
        <f>[1]服务器生态!AF452</f>
        <v>6.8679600000000019E-3</v>
      </c>
      <c r="L435" s="3">
        <f>[1]服务器生态!AG452</f>
        <v>1.9871999999999997E-3</v>
      </c>
      <c r="M435" s="3">
        <f>[3]基础信息!M434</f>
        <v>100</v>
      </c>
      <c r="X435" s="3">
        <v>431</v>
      </c>
      <c r="Y435" s="3">
        <f>求节点(节奏总纲!D$4:D$163,R$5:R$164,$X435)*6</f>
        <v>44570.945807421333</v>
      </c>
      <c r="Z435" s="3">
        <f>求节点(节奏总纲!E$4:E$163,S$5:S$164,$X435)*6</f>
        <v>45739.5477729462</v>
      </c>
      <c r="AA435" s="3">
        <f>求节点(节奏总纲!F$4:F$163,T$5:T$164,$X435)*6</f>
        <v>47291.594708922377</v>
      </c>
      <c r="AB435" s="3">
        <f>求节点(节奏总纲!G$4:G$163,U$5:U$164,$X435)*6</f>
        <v>49514.039338657982</v>
      </c>
      <c r="AC435" s="3">
        <f>求节点(节奏总纲!H$4:H$163,V$5:V$164,$X435)*6</f>
        <v>53430.232291222615</v>
      </c>
    </row>
    <row r="436" spans="2:29" x14ac:dyDescent="0.2">
      <c r="B436" s="3">
        <v>432</v>
      </c>
      <c r="C436" s="3">
        <f>[1]服务器生态!W453</f>
        <v>23.691469941437035</v>
      </c>
      <c r="D436" s="3">
        <f>[1]服务器生态!X453</f>
        <v>23.360006303242923</v>
      </c>
      <c r="E436" s="3">
        <f>[1]服务器生态!Y453</f>
        <v>1.9068841053734058</v>
      </c>
      <c r="F436" s="3">
        <f>[1]服务器生态!Z453</f>
        <v>0.33924815726201291</v>
      </c>
      <c r="G436" s="3">
        <f>[1]服务器生态!AA453</f>
        <v>9.8159269726537685E-2</v>
      </c>
      <c r="H436" s="3">
        <f>[1]服务器生态!AC453</f>
        <v>0.47962550249999997</v>
      </c>
      <c r="I436" s="3">
        <f>[1]服务器生态!AD453</f>
        <v>0.47291513735919999</v>
      </c>
      <c r="J436" s="3">
        <f>[1]服务器生态!AE453</f>
        <v>3.8604200140800002E-2</v>
      </c>
      <c r="K436" s="3">
        <f>[1]服务器生态!AF453</f>
        <v>6.8679600000000019E-3</v>
      </c>
      <c r="L436" s="3">
        <f>[1]服务器生态!AG453</f>
        <v>1.9871999999999997E-3</v>
      </c>
      <c r="M436" s="3">
        <f>[3]基础信息!M435</f>
        <v>100</v>
      </c>
      <c r="X436" s="3">
        <v>432</v>
      </c>
      <c r="Y436" s="3">
        <f>求节点(节奏总纲!D$4:D$163,R$5:R$164,$X436)*6</f>
        <v>44584.632502374749</v>
      </c>
      <c r="Z436" s="3">
        <f>求节点(节奏总纲!E$4:E$163,S$5:S$164,$X436)*6</f>
        <v>45753.39930559304</v>
      </c>
      <c r="AA436" s="3">
        <f>求节点(节奏总纲!F$4:F$163,T$5:T$164,$X436)*6</f>
        <v>47305.236675680389</v>
      </c>
      <c r="AB436" s="3">
        <f>求节点(节奏总纲!G$4:G$163,U$5:U$164,$X436)*6</f>
        <v>49527.331845038876</v>
      </c>
      <c r="AC436" s="3">
        <f>求节点(节奏总纲!H$4:H$163,V$5:V$164,$X436)*6</f>
        <v>53444.517912948853</v>
      </c>
    </row>
    <row r="437" spans="2:29" x14ac:dyDescent="0.2">
      <c r="B437" s="3">
        <v>433</v>
      </c>
      <c r="C437" s="3">
        <f>[1]服务器生态!W454</f>
        <v>23.542867531410106</v>
      </c>
      <c r="D437" s="3">
        <f>[1]服务器生态!X454</f>
        <v>23.213482966215416</v>
      </c>
      <c r="E437" s="3">
        <f>[1]服务器生态!Y454</f>
        <v>1.8949233627769779</v>
      </c>
      <c r="F437" s="3">
        <f>[1]服务器生态!Z454</f>
        <v>0.33712025663402539</v>
      </c>
      <c r="G437" s="3">
        <f>[1]服务器生态!AA454</f>
        <v>9.7543575382374834E-2</v>
      </c>
      <c r="H437" s="3">
        <f>[1]服务器生态!AC454</f>
        <v>0.47962550249999997</v>
      </c>
      <c r="I437" s="3">
        <f>[1]服务器生态!AD454</f>
        <v>0.47291513735919999</v>
      </c>
      <c r="J437" s="3">
        <f>[1]服务器生态!AE454</f>
        <v>3.8604200140800002E-2</v>
      </c>
      <c r="K437" s="3">
        <f>[1]服务器生态!AF454</f>
        <v>6.8679600000000019E-3</v>
      </c>
      <c r="L437" s="3">
        <f>[1]服务器生态!AG454</f>
        <v>1.9871999999999997E-3</v>
      </c>
      <c r="M437" s="3">
        <f>[3]基础信息!M436</f>
        <v>100</v>
      </c>
      <c r="X437" s="3">
        <v>433</v>
      </c>
      <c r="Y437" s="3">
        <f>求节点(节奏总纲!D$4:D$163,R$5:R$164,$X437)*6</f>
        <v>44598.319197328165</v>
      </c>
      <c r="Z437" s="3">
        <f>求节点(节奏总纲!E$4:E$163,S$5:S$164,$X437)*6</f>
        <v>45767.250838239874</v>
      </c>
      <c r="AA437" s="3">
        <f>求节点(节奏总纲!F$4:F$163,T$5:T$164,$X437)*6</f>
        <v>47318.878642438416</v>
      </c>
      <c r="AB437" s="3">
        <f>求节点(节奏总纲!G$4:G$163,U$5:U$164,$X437)*6</f>
        <v>49540.62435141977</v>
      </c>
      <c r="AC437" s="3">
        <f>求节点(节奏总纲!H$4:H$163,V$5:V$164,$X437)*6</f>
        <v>53458.803534675084</v>
      </c>
    </row>
    <row r="438" spans="2:29" x14ac:dyDescent="0.2">
      <c r="B438" s="3">
        <v>434</v>
      </c>
      <c r="C438" s="3">
        <f>[1]服务器生态!W455</f>
        <v>23.394265121383171</v>
      </c>
      <c r="D438" s="3">
        <f>[1]服务器生态!X455</f>
        <v>23.066959629187906</v>
      </c>
      <c r="E438" s="3">
        <f>[1]服务器生态!Y455</f>
        <v>1.8829626201805496</v>
      </c>
      <c r="F438" s="3">
        <f>[1]服务器生态!Z455</f>
        <v>0.33499235600603788</v>
      </c>
      <c r="G438" s="3">
        <f>[1]服务器生态!AA455</f>
        <v>9.6927881038211955E-2</v>
      </c>
      <c r="H438" s="3">
        <f>[1]服务器生态!AC455</f>
        <v>0.47962550249999997</v>
      </c>
      <c r="I438" s="3">
        <f>[1]服务器生态!AD455</f>
        <v>0.47291513735919999</v>
      </c>
      <c r="J438" s="3">
        <f>[1]服务器生态!AE455</f>
        <v>3.8604200140800002E-2</v>
      </c>
      <c r="K438" s="3">
        <f>[1]服务器生态!AF455</f>
        <v>6.8679600000000019E-3</v>
      </c>
      <c r="L438" s="3">
        <f>[1]服务器生态!AG455</f>
        <v>1.9871999999999997E-3</v>
      </c>
      <c r="M438" s="3">
        <f>[3]基础信息!M437</f>
        <v>100</v>
      </c>
      <c r="X438" s="3">
        <v>434</v>
      </c>
      <c r="Y438" s="3">
        <f>求节点(节奏总纲!D$4:D$163,R$5:R$164,$X438)*6</f>
        <v>44612.005892281581</v>
      </c>
      <c r="Z438" s="3">
        <f>求节点(节奏总纲!E$4:E$163,S$5:S$164,$X438)*6</f>
        <v>45781.102370886707</v>
      </c>
      <c r="AA438" s="3">
        <f>求节点(节奏总纲!F$4:F$163,T$5:T$164,$X438)*6</f>
        <v>47332.378280195611</v>
      </c>
      <c r="AB438" s="3">
        <f>求节点(节奏总纲!G$4:G$163,U$5:U$164,$X438)*6</f>
        <v>49553.916857800665</v>
      </c>
      <c r="AC438" s="3">
        <f>求节点(节奏总纲!H$4:H$163,V$5:V$164,$X438)*6</f>
        <v>53473.089156401315</v>
      </c>
    </row>
    <row r="439" spans="2:29" x14ac:dyDescent="0.2">
      <c r="B439" s="3">
        <v>435</v>
      </c>
      <c r="C439" s="3">
        <f>[1]服务器生态!W456</f>
        <v>23.245662711356236</v>
      </c>
      <c r="D439" s="3">
        <f>[1]服务器生态!X456</f>
        <v>22.920436292160399</v>
      </c>
      <c r="E439" s="3">
        <f>[1]服务器生态!Y456</f>
        <v>1.8710018775841215</v>
      </c>
      <c r="F439" s="3">
        <f>[1]服务器生态!Z456</f>
        <v>0.33286445537805032</v>
      </c>
      <c r="G439" s="3">
        <f>[1]服务器生态!AA456</f>
        <v>9.631218669404909E-2</v>
      </c>
      <c r="H439" s="3">
        <f>[1]服务器生态!AC456</f>
        <v>0.47962550249999997</v>
      </c>
      <c r="I439" s="3">
        <f>[1]服务器生态!AD456</f>
        <v>0.47291513735919999</v>
      </c>
      <c r="J439" s="3">
        <f>[1]服务器生态!AE456</f>
        <v>3.8604200140800002E-2</v>
      </c>
      <c r="K439" s="3">
        <f>[1]服务器生态!AF456</f>
        <v>6.8679600000000019E-3</v>
      </c>
      <c r="L439" s="3">
        <f>[1]服务器生态!AG456</f>
        <v>1.9871999999999997E-3</v>
      </c>
      <c r="M439" s="3">
        <f>[3]基础信息!M438</f>
        <v>100</v>
      </c>
      <c r="X439" s="3">
        <v>435</v>
      </c>
      <c r="Y439" s="3">
        <f>求节点(节奏总纲!D$4:D$163,R$5:R$164,$X439)*6</f>
        <v>44625.692587234997</v>
      </c>
      <c r="Z439" s="3">
        <f>求节点(节奏总纲!E$4:E$163,S$5:S$164,$X439)*6</f>
        <v>45794.95390353354</v>
      </c>
      <c r="AA439" s="3">
        <f>求节点(节奏总纲!F$4:F$163,T$5:T$164,$X439)*6</f>
        <v>47345.572267169387</v>
      </c>
      <c r="AB439" s="3">
        <f>求节点(节奏总纲!G$4:G$163,U$5:U$164,$X439)*6</f>
        <v>49567.209364181559</v>
      </c>
      <c r="AC439" s="3">
        <f>求节点(节奏总纲!H$4:H$163,V$5:V$164,$X439)*6</f>
        <v>53487.37477812756</v>
      </c>
    </row>
    <row r="440" spans="2:29" x14ac:dyDescent="0.2">
      <c r="B440" s="3">
        <v>436</v>
      </c>
      <c r="C440" s="3">
        <f>[1]服务器生态!W457</f>
        <v>23.097060301329297</v>
      </c>
      <c r="D440" s="3">
        <f>[1]服务器生态!X457</f>
        <v>22.773912955132886</v>
      </c>
      <c r="E440" s="3">
        <f>[1]服务器生态!Y457</f>
        <v>1.859041134987693</v>
      </c>
      <c r="F440" s="3">
        <f>[1]服务器生态!Z457</f>
        <v>0.33073655475006275</v>
      </c>
      <c r="G440" s="3">
        <f>[1]服务器生态!AA457</f>
        <v>9.5696492349886197E-2</v>
      </c>
      <c r="H440" s="3">
        <f>[1]服务器生态!AC457</f>
        <v>0.47962550249999997</v>
      </c>
      <c r="I440" s="3">
        <f>[1]服务器生态!AD457</f>
        <v>0.47291513735919999</v>
      </c>
      <c r="J440" s="3">
        <f>[1]服务器生态!AE457</f>
        <v>3.8604200140800002E-2</v>
      </c>
      <c r="K440" s="3">
        <f>[1]服务器生态!AF457</f>
        <v>6.8679600000000019E-3</v>
      </c>
      <c r="L440" s="3">
        <f>[1]服务器生态!AG457</f>
        <v>1.9871999999999997E-3</v>
      </c>
      <c r="M440" s="3">
        <f>[3]基础信息!M439</f>
        <v>100</v>
      </c>
      <c r="X440" s="3">
        <v>436</v>
      </c>
      <c r="Y440" s="3">
        <f>求节点(节奏总纲!D$4:D$163,R$5:R$164,$X440)*6</f>
        <v>44639.379282188413</v>
      </c>
      <c r="Z440" s="3">
        <f>求节点(节奏总纲!E$4:E$163,S$5:S$164,$X440)*6</f>
        <v>45808.805436180381</v>
      </c>
      <c r="AA440" s="3">
        <f>求节点(节奏总纲!F$4:F$163,T$5:T$164,$X440)*6</f>
        <v>47358.766254143164</v>
      </c>
      <c r="AB440" s="3">
        <f>求节点(节奏总纲!G$4:G$163,U$5:U$164,$X440)*6</f>
        <v>49580.501870562453</v>
      </c>
      <c r="AC440" s="3">
        <f>求节点(节奏总纲!H$4:H$163,V$5:V$164,$X440)*6</f>
        <v>53501.660399853798</v>
      </c>
    </row>
    <row r="441" spans="2:29" x14ac:dyDescent="0.2">
      <c r="B441" s="3">
        <v>437</v>
      </c>
      <c r="C441" s="3">
        <f>[1]服务器生态!W458</f>
        <v>22.948457891302365</v>
      </c>
      <c r="D441" s="3">
        <f>[1]服务器生态!X458</f>
        <v>22.627389618105379</v>
      </c>
      <c r="E441" s="3">
        <f>[1]服务器生态!Y458</f>
        <v>1.8470803923912651</v>
      </c>
      <c r="F441" s="3">
        <f>[1]服务器生态!Z458</f>
        <v>0.32860865412207524</v>
      </c>
      <c r="G441" s="3">
        <f>[1]服务器生态!AA458</f>
        <v>9.5080798005723346E-2</v>
      </c>
      <c r="H441" s="3">
        <f>[1]服务器生态!AC458</f>
        <v>0.47962550249999997</v>
      </c>
      <c r="I441" s="3">
        <f>[1]服务器生态!AD458</f>
        <v>0.47291513735919999</v>
      </c>
      <c r="J441" s="3">
        <f>[1]服务器生态!AE458</f>
        <v>3.8604200140800002E-2</v>
      </c>
      <c r="K441" s="3">
        <f>[1]服务器生态!AF458</f>
        <v>6.8679600000000019E-3</v>
      </c>
      <c r="L441" s="3">
        <f>[1]服务器生态!AG458</f>
        <v>1.9871999999999997E-3</v>
      </c>
      <c r="M441" s="3">
        <f>[3]基础信息!M440</f>
        <v>100</v>
      </c>
      <c r="X441" s="3">
        <v>437</v>
      </c>
      <c r="Y441" s="3">
        <f>求节点(节奏总纲!D$4:D$163,R$5:R$164,$X441)*6</f>
        <v>44653.065977141829</v>
      </c>
      <c r="Z441" s="3">
        <f>求节点(节奏总纲!E$4:E$163,S$5:S$164,$X441)*6</f>
        <v>45822.656968827207</v>
      </c>
      <c r="AA441" s="3">
        <f>求节点(节奏总纲!F$4:F$163,T$5:T$164,$X441)*6</f>
        <v>47371.96024111694</v>
      </c>
      <c r="AB441" s="3">
        <f>求节点(节奏总纲!G$4:G$163,U$5:U$164,$X441)*6</f>
        <v>49593.794376943348</v>
      </c>
      <c r="AC441" s="3">
        <f>求节点(节奏总纲!H$4:H$163,V$5:V$164,$X441)*6</f>
        <v>53515.946021580035</v>
      </c>
    </row>
    <row r="442" spans="2:29" x14ac:dyDescent="0.2">
      <c r="B442" s="3">
        <v>438</v>
      </c>
      <c r="C442" s="3">
        <f>[1]服务器生态!W459</f>
        <v>22.799855481275429</v>
      </c>
      <c r="D442" s="3">
        <f>[1]服务器生态!X459</f>
        <v>22.480866281077869</v>
      </c>
      <c r="E442" s="3">
        <f>[1]服务器生态!Y459</f>
        <v>1.835119649794837</v>
      </c>
      <c r="F442" s="3">
        <f>[1]服务器生态!Z459</f>
        <v>0.32648075349408773</v>
      </c>
      <c r="G442" s="3">
        <f>[1]服务器生态!AA459</f>
        <v>9.4465103661560468E-2</v>
      </c>
      <c r="H442" s="3">
        <f>[1]服务器生态!AC459</f>
        <v>0.47962550249999997</v>
      </c>
      <c r="I442" s="3">
        <f>[1]服务器生态!AD459</f>
        <v>0.47291513735919999</v>
      </c>
      <c r="J442" s="3">
        <f>[1]服务器生态!AE459</f>
        <v>3.8604200140800002E-2</v>
      </c>
      <c r="K442" s="3">
        <f>[1]服务器生态!AF459</f>
        <v>6.8679600000000019E-3</v>
      </c>
      <c r="L442" s="3">
        <f>[1]服务器生态!AG459</f>
        <v>1.9871999999999997E-3</v>
      </c>
      <c r="M442" s="3">
        <f>[3]基础信息!M441</f>
        <v>100</v>
      </c>
      <c r="X442" s="3">
        <v>438</v>
      </c>
      <c r="Y442" s="3">
        <f>求节点(节奏总纲!D$4:D$163,R$5:R$164,$X442)*6</f>
        <v>44666.752672095245</v>
      </c>
      <c r="Z442" s="3">
        <f>求节点(节奏总纲!E$4:E$163,S$5:S$164,$X442)*6</f>
        <v>45836.508501474047</v>
      </c>
      <c r="AA442" s="3">
        <f>求节点(节奏总纲!F$4:F$163,T$5:T$164,$X442)*6</f>
        <v>47385.154228090709</v>
      </c>
      <c r="AB442" s="3">
        <f>求节点(节奏总纲!G$4:G$163,U$5:U$164,$X442)*6</f>
        <v>49607.086883324242</v>
      </c>
      <c r="AC442" s="3">
        <f>求节点(节奏总纲!H$4:H$163,V$5:V$164,$X442)*6</f>
        <v>53530.231643306281</v>
      </c>
    </row>
    <row r="443" spans="2:29" x14ac:dyDescent="0.2">
      <c r="B443" s="3">
        <v>439</v>
      </c>
      <c r="C443" s="3">
        <f>[1]服务器生态!W460</f>
        <v>22.65125307124849</v>
      </c>
      <c r="D443" s="3">
        <f>[1]服务器生态!X460</f>
        <v>22.334342944050356</v>
      </c>
      <c r="E443" s="3">
        <f>[1]服务器生态!Y460</f>
        <v>1.8231589071984085</v>
      </c>
      <c r="F443" s="3">
        <f>[1]服务器生态!Z460</f>
        <v>0.32435285286610016</v>
      </c>
      <c r="G443" s="3">
        <f>[1]服务器生态!AA460</f>
        <v>9.3849409317397589E-2</v>
      </c>
      <c r="H443" s="3">
        <f>[1]服务器生态!AC460</f>
        <v>0.47962550249999997</v>
      </c>
      <c r="I443" s="3">
        <f>[1]服务器生态!AD460</f>
        <v>0.47291513735919999</v>
      </c>
      <c r="J443" s="3">
        <f>[1]服务器生态!AE460</f>
        <v>3.8604200140800002E-2</v>
      </c>
      <c r="K443" s="3">
        <f>[1]服务器生态!AF460</f>
        <v>6.8679600000000019E-3</v>
      </c>
      <c r="L443" s="3">
        <f>[1]服务器生态!AG460</f>
        <v>1.9871999999999997E-3</v>
      </c>
      <c r="M443" s="3">
        <f>[3]基础信息!M442</f>
        <v>100</v>
      </c>
      <c r="X443" s="3">
        <v>439</v>
      </c>
      <c r="Y443" s="3">
        <f>求节点(节奏总纲!D$4:D$163,R$5:R$164,$X443)*6</f>
        <v>44680.439367048661</v>
      </c>
      <c r="Z443" s="3">
        <f>求节点(节奏总纲!E$4:E$163,S$5:S$164,$X443)*6</f>
        <v>45849.712019554048</v>
      </c>
      <c r="AA443" s="3">
        <f>求节点(节奏总纲!F$4:F$163,T$5:T$164,$X443)*6</f>
        <v>47398.348215064485</v>
      </c>
      <c r="AB443" s="3">
        <f>求节点(节奏总纲!G$4:G$163,U$5:U$164,$X443)*6</f>
        <v>49620.379389705136</v>
      </c>
      <c r="AC443" s="3">
        <f>求节点(节奏总纲!H$4:H$163,V$5:V$164,$X443)*6</f>
        <v>53544.517265032511</v>
      </c>
    </row>
    <row r="444" spans="2:29" x14ac:dyDescent="0.2">
      <c r="B444" s="3">
        <v>440</v>
      </c>
      <c r="C444" s="3">
        <f>[1]服务器生态!W461</f>
        <v>22.502650661221555</v>
      </c>
      <c r="D444" s="3">
        <f>[1]服务器生态!X461</f>
        <v>22.187819607022846</v>
      </c>
      <c r="E444" s="3">
        <f>[1]服务器生态!Y461</f>
        <v>1.8111981646019804</v>
      </c>
      <c r="F444" s="3">
        <f>[1]服务器生态!Z461</f>
        <v>0.32222495223811259</v>
      </c>
      <c r="G444" s="3">
        <f>[1]服务器生态!AA461</f>
        <v>9.323371497323471E-2</v>
      </c>
      <c r="H444" s="3">
        <f>[1]服务器生态!AC461</f>
        <v>0.47962550249999997</v>
      </c>
      <c r="I444" s="3">
        <f>[1]服务器生态!AD461</f>
        <v>0.47291513735919999</v>
      </c>
      <c r="J444" s="3">
        <f>[1]服务器生态!AE461</f>
        <v>3.8604200140800002E-2</v>
      </c>
      <c r="K444" s="3">
        <f>[1]服务器生态!AF461</f>
        <v>6.8679600000000019E-3</v>
      </c>
      <c r="L444" s="3">
        <f>[1]服务器生态!AG461</f>
        <v>1.9871999999999997E-3</v>
      </c>
      <c r="M444" s="3">
        <f>[3]基础信息!M443</f>
        <v>100</v>
      </c>
      <c r="X444" s="3">
        <v>440</v>
      </c>
      <c r="Y444" s="3">
        <f>求节点(节奏总纲!D$4:D$163,R$5:R$164,$X444)*6</f>
        <v>44694.126062002077</v>
      </c>
      <c r="Z444" s="3">
        <f>求节点(节奏总纲!E$4:E$163,S$5:S$164,$X444)*6</f>
        <v>45862.817507339219</v>
      </c>
      <c r="AA444" s="3">
        <f>求节点(节奏总纲!F$4:F$163,T$5:T$164,$X444)*6</f>
        <v>47411.542202038261</v>
      </c>
      <c r="AB444" s="3">
        <f>求节点(节奏总纲!G$4:G$163,U$5:U$164,$X444)*6</f>
        <v>49633.671896086031</v>
      </c>
      <c r="AC444" s="3">
        <f>求节点(节奏总纲!H$4:H$163,V$5:V$164,$X444)*6</f>
        <v>53558.802886758742</v>
      </c>
    </row>
    <row r="445" spans="2:29" x14ac:dyDescent="0.2">
      <c r="B445" s="3">
        <v>441</v>
      </c>
      <c r="C445" s="3">
        <f>[1]服务器生态!W462</f>
        <v>22.354048251194627</v>
      </c>
      <c r="D445" s="3">
        <f>[1]服务器生态!X462</f>
        <v>22.041296269995343</v>
      </c>
      <c r="E445" s="3">
        <f>[1]服务器生态!Y462</f>
        <v>1.7992374220055525</v>
      </c>
      <c r="F445" s="3">
        <f>[1]服务器生态!Z462</f>
        <v>0.32009705161012514</v>
      </c>
      <c r="G445" s="3">
        <f>[1]服务器生态!AA462</f>
        <v>9.2618020629071859E-2</v>
      </c>
      <c r="H445" s="3">
        <f>[1]服务器生态!AC462</f>
        <v>0.47962550249999997</v>
      </c>
      <c r="I445" s="3">
        <f>[1]服务器生态!AD462</f>
        <v>0.47291513735919999</v>
      </c>
      <c r="J445" s="3">
        <f>[1]服务器生态!AE462</f>
        <v>3.8604200140800002E-2</v>
      </c>
      <c r="K445" s="3">
        <f>[1]服务器生态!AF462</f>
        <v>6.8679600000000019E-3</v>
      </c>
      <c r="L445" s="3">
        <f>[1]服务器生态!AG462</f>
        <v>1.9871999999999997E-3</v>
      </c>
      <c r="M445" s="3">
        <f>[3]基础信息!M444</f>
        <v>100</v>
      </c>
      <c r="X445" s="3">
        <v>441</v>
      </c>
      <c r="Y445" s="3">
        <f>求节点(节奏总纲!D$4:D$163,R$5:R$164,$X445)*6</f>
        <v>44707.812756955493</v>
      </c>
      <c r="Z445" s="3">
        <f>求节点(节奏总纲!E$4:E$163,S$5:S$164,$X445)*6</f>
        <v>45875.922995124398</v>
      </c>
      <c r="AA445" s="3">
        <f>求节点(节奏总纲!F$4:F$163,T$5:T$164,$X445)*6</f>
        <v>47424.736189012037</v>
      </c>
      <c r="AB445" s="3">
        <f>求节点(节奏总纲!G$4:G$163,U$5:U$164,$X445)*6</f>
        <v>49646.964402466925</v>
      </c>
      <c r="AC445" s="3">
        <f>求节点(节奏总纲!H$4:H$163,V$5:V$164,$X445)*6</f>
        <v>53571.750992222165</v>
      </c>
    </row>
    <row r="446" spans="2:29" x14ac:dyDescent="0.2">
      <c r="B446" s="3">
        <v>442</v>
      </c>
      <c r="C446" s="3">
        <f>[1]服务器生态!W463</f>
        <v>22.205445841167691</v>
      </c>
      <c r="D446" s="3">
        <f>[1]服务器生态!X463</f>
        <v>21.894772932967832</v>
      </c>
      <c r="E446" s="3">
        <f>[1]服务器生态!Y463</f>
        <v>1.7872766794091242</v>
      </c>
      <c r="F446" s="3">
        <f>[1]服务器生态!Z463</f>
        <v>0.31796915098213757</v>
      </c>
      <c r="G446" s="3">
        <f>[1]服务器生态!AA463</f>
        <v>9.2002326284908981E-2</v>
      </c>
      <c r="H446" s="3">
        <f>[1]服务器生态!AC463</f>
        <v>0.47962550249999997</v>
      </c>
      <c r="I446" s="3">
        <f>[1]服务器生态!AD463</f>
        <v>0.47291513735919999</v>
      </c>
      <c r="J446" s="3">
        <f>[1]服务器生态!AE463</f>
        <v>3.8604200140800002E-2</v>
      </c>
      <c r="K446" s="3">
        <f>[1]服务器生态!AF463</f>
        <v>6.8679600000000019E-3</v>
      </c>
      <c r="L446" s="3">
        <f>[1]服务器生态!AG463</f>
        <v>1.9871999999999997E-3</v>
      </c>
      <c r="M446" s="3">
        <f>[3]基础信息!M445</f>
        <v>100</v>
      </c>
      <c r="X446" s="3">
        <v>442</v>
      </c>
      <c r="Y446" s="3">
        <f>求节点(节奏总纲!D$4:D$163,R$5:R$164,$X446)*6</f>
        <v>44721.499451908909</v>
      </c>
      <c r="Z446" s="3">
        <f>求节点(节奏总纲!E$4:E$163,S$5:S$164,$X446)*6</f>
        <v>45889.028482909576</v>
      </c>
      <c r="AA446" s="3">
        <f>求节点(节奏总纲!F$4:F$163,T$5:T$164,$X446)*6</f>
        <v>47437.930175985814</v>
      </c>
      <c r="AB446" s="3">
        <f>求节点(节奏总纲!G$4:G$163,U$5:U$164,$X446)*6</f>
        <v>49660.200332279506</v>
      </c>
      <c r="AC446" s="3">
        <f>求节点(节奏总纲!H$4:H$163,V$5:V$164,$X446)*6</f>
        <v>53584.303806161486</v>
      </c>
    </row>
    <row r="447" spans="2:29" x14ac:dyDescent="0.2">
      <c r="B447" s="3">
        <v>443</v>
      </c>
      <c r="C447" s="3">
        <f>[1]服务器生态!W464</f>
        <v>22.056843431140756</v>
      </c>
      <c r="D447" s="3">
        <f>[1]服务器生态!X464</f>
        <v>21.748249595940322</v>
      </c>
      <c r="E447" s="3">
        <f>[1]服务器生态!Y464</f>
        <v>1.7753159368126961</v>
      </c>
      <c r="F447" s="3">
        <f>[1]服务器生态!Z464</f>
        <v>0.31584125035415006</v>
      </c>
      <c r="G447" s="3">
        <f>[1]服务器生态!AA464</f>
        <v>9.1386631940746116E-2</v>
      </c>
      <c r="H447" s="3">
        <f>[1]服务器生态!AC464</f>
        <v>0.47962550249999997</v>
      </c>
      <c r="I447" s="3">
        <f>[1]服务器生态!AD464</f>
        <v>0.47291513735919999</v>
      </c>
      <c r="J447" s="3">
        <f>[1]服务器生态!AE464</f>
        <v>3.8604200140800002E-2</v>
      </c>
      <c r="K447" s="3">
        <f>[1]服务器生态!AF464</f>
        <v>6.8679600000000019E-3</v>
      </c>
      <c r="L447" s="3">
        <f>[1]服务器生态!AG464</f>
        <v>1.9871999999999997E-3</v>
      </c>
      <c r="M447" s="3">
        <f>[3]基础信息!M446</f>
        <v>100</v>
      </c>
      <c r="X447" s="3">
        <v>443</v>
      </c>
      <c r="Y447" s="3">
        <f>求节点(节奏总纲!D$4:D$163,R$5:R$164,$X447)*6</f>
        <v>44735.186146862325</v>
      </c>
      <c r="Z447" s="3">
        <f>求节点(节奏总纲!E$4:E$163,S$5:S$164,$X447)*6</f>
        <v>45902.133970694747</v>
      </c>
      <c r="AA447" s="3">
        <f>求节点(节奏总纲!F$4:F$163,T$5:T$164,$X447)*6</f>
        <v>47451.124162959582</v>
      </c>
      <c r="AB447" s="3">
        <f>求节点(节奏总纲!G$4:G$163,U$5:U$164,$X447)*6</f>
        <v>49672.715191997049</v>
      </c>
      <c r="AC447" s="3">
        <f>求节点(节奏总纲!H$4:H$163,V$5:V$164,$X447)*6</f>
        <v>53596.856620100807</v>
      </c>
    </row>
    <row r="448" spans="2:29" x14ac:dyDescent="0.2">
      <c r="B448" s="3">
        <v>444</v>
      </c>
      <c r="C448" s="3">
        <f>[1]服务器生态!W465</f>
        <v>21.908241021113817</v>
      </c>
      <c r="D448" s="3">
        <f>[1]服务器生态!X465</f>
        <v>21.601726258912809</v>
      </c>
      <c r="E448" s="3">
        <f>[1]服务器生态!Y465</f>
        <v>1.7633551942162675</v>
      </c>
      <c r="F448" s="3">
        <f>[1]服务器生态!Z465</f>
        <v>0.31371334972616244</v>
      </c>
      <c r="G448" s="3">
        <f>[1]服务器生态!AA465</f>
        <v>9.0770937596583223E-2</v>
      </c>
      <c r="H448" s="3">
        <f>[1]服务器生态!AC465</f>
        <v>0.47962550249999997</v>
      </c>
      <c r="I448" s="3">
        <f>[1]服务器生态!AD465</f>
        <v>0.47291513735919999</v>
      </c>
      <c r="J448" s="3">
        <f>[1]服务器生态!AE465</f>
        <v>3.8604200140800002E-2</v>
      </c>
      <c r="K448" s="3">
        <f>[1]服务器生态!AF465</f>
        <v>6.8679600000000019E-3</v>
      </c>
      <c r="L448" s="3">
        <f>[1]服务器生态!AG465</f>
        <v>1.9871999999999997E-3</v>
      </c>
      <c r="M448" s="3">
        <f>[3]基础信息!M447</f>
        <v>100</v>
      </c>
      <c r="X448" s="3">
        <v>444</v>
      </c>
      <c r="Y448" s="3">
        <f>求节点(节奏总纲!D$4:D$163,R$5:R$164,$X448)*6</f>
        <v>44748.872841815741</v>
      </c>
      <c r="Z448" s="3">
        <f>求节点(节奏总纲!E$4:E$163,S$5:S$164,$X448)*6</f>
        <v>45915.239458479926</v>
      </c>
      <c r="AA448" s="3">
        <f>求节点(节奏总纲!F$4:F$163,T$5:T$164,$X448)*6</f>
        <v>47464.318149933359</v>
      </c>
      <c r="AB448" s="3">
        <f>求节点(节奏总纲!G$4:G$163,U$5:U$164,$X448)*6</f>
        <v>49685.230051714592</v>
      </c>
      <c r="AC448" s="3">
        <f>求节点(节奏总纲!H$4:H$163,V$5:V$164,$X448)*6</f>
        <v>53609.409434040135</v>
      </c>
    </row>
    <row r="449" spans="2:29" x14ac:dyDescent="0.2">
      <c r="B449" s="3">
        <v>445</v>
      </c>
      <c r="C449" s="3">
        <f>[1]服务器生态!W466</f>
        <v>21.759638611086885</v>
      </c>
      <c r="D449" s="3">
        <f>[1]服务器生态!X466</f>
        <v>21.455202921885302</v>
      </c>
      <c r="E449" s="3">
        <f>[1]服务器生态!Y466</f>
        <v>1.7513944516198396</v>
      </c>
      <c r="F449" s="3">
        <f>[1]服务器生态!Z466</f>
        <v>0.31158544909817498</v>
      </c>
      <c r="G449" s="3">
        <f>[1]服务器生态!AA466</f>
        <v>9.0155243252420372E-2</v>
      </c>
      <c r="H449" s="3">
        <f>[1]服务器生态!AC466</f>
        <v>0.47962550249999997</v>
      </c>
      <c r="I449" s="3">
        <f>[1]服务器生态!AD466</f>
        <v>0.47291513735919999</v>
      </c>
      <c r="J449" s="3">
        <f>[1]服务器生态!AE466</f>
        <v>3.8604200140800002E-2</v>
      </c>
      <c r="K449" s="3">
        <f>[1]服务器生态!AF466</f>
        <v>6.8679600000000019E-3</v>
      </c>
      <c r="L449" s="3">
        <f>[1]服务器生态!AG466</f>
        <v>1.9871999999999997E-3</v>
      </c>
      <c r="M449" s="3">
        <f>[3]基础信息!M448</f>
        <v>100</v>
      </c>
      <c r="X449" s="3">
        <v>445</v>
      </c>
      <c r="Y449" s="3">
        <f>求节点(节奏总纲!D$4:D$163,R$5:R$164,$X449)*6</f>
        <v>44762.19206225012</v>
      </c>
      <c r="Z449" s="3">
        <f>求节点(节奏总纲!E$4:E$163,S$5:S$164,$X449)*6</f>
        <v>45928.344946265104</v>
      </c>
      <c r="AA449" s="3">
        <f>求节点(节奏总纲!F$4:F$163,T$5:T$164,$X449)*6</f>
        <v>47477.512136907135</v>
      </c>
      <c r="AB449" s="3">
        <f>求节点(节奏总纲!G$4:G$163,U$5:U$164,$X449)*6</f>
        <v>49697.744911432143</v>
      </c>
      <c r="AC449" s="3">
        <f>求节点(节奏总纲!H$4:H$163,V$5:V$164,$X449)*6</f>
        <v>53621.962247979463</v>
      </c>
    </row>
    <row r="450" spans="2:29" x14ac:dyDescent="0.2">
      <c r="B450" s="3">
        <v>446</v>
      </c>
      <c r="C450" s="3">
        <f>[1]服务器生态!W467</f>
        <v>21.611036201059949</v>
      </c>
      <c r="D450" s="3">
        <f>[1]服务器生态!X467</f>
        <v>21.308679584857792</v>
      </c>
      <c r="E450" s="3">
        <f>[1]服务器生态!Y467</f>
        <v>1.7394337090234115</v>
      </c>
      <c r="F450" s="3">
        <f>[1]服务器生态!Z467</f>
        <v>0.30945754847018742</v>
      </c>
      <c r="G450" s="3">
        <f>[1]服务器生态!AA467</f>
        <v>8.9539548908257507E-2</v>
      </c>
      <c r="H450" s="3">
        <f>[1]服务器生态!AC467</f>
        <v>0.47962550249999997</v>
      </c>
      <c r="I450" s="3">
        <f>[1]服务器生态!AD467</f>
        <v>0.47291513735919999</v>
      </c>
      <c r="J450" s="3">
        <f>[1]服务器生态!AE467</f>
        <v>3.8604200140800002E-2</v>
      </c>
      <c r="K450" s="3">
        <f>[1]服务器生态!AF467</f>
        <v>6.8679600000000019E-3</v>
      </c>
      <c r="L450" s="3">
        <f>[1]服务器生态!AG467</f>
        <v>1.9871999999999997E-3</v>
      </c>
      <c r="M450" s="3">
        <f>[3]基础信息!M449</f>
        <v>100</v>
      </c>
      <c r="X450" s="3">
        <v>446</v>
      </c>
      <c r="Y450" s="3">
        <f>求节点(节奏总纲!D$4:D$163,R$5:R$164,$X450)*6</f>
        <v>44774.557436808798</v>
      </c>
      <c r="Z450" s="3">
        <f>求节点(节奏总纲!E$4:E$163,S$5:S$164,$X450)*6</f>
        <v>45941.450434050275</v>
      </c>
      <c r="AA450" s="3">
        <f>求节点(节奏总纲!F$4:F$163,T$5:T$164,$X450)*6</f>
        <v>47490.706123880911</v>
      </c>
      <c r="AB450" s="3">
        <f>求节点(节奏总纲!G$4:G$163,U$5:U$164,$X450)*6</f>
        <v>49710.259771149678</v>
      </c>
      <c r="AC450" s="3">
        <f>求节点(节奏总纲!H$4:H$163,V$5:V$164,$X450)*6</f>
        <v>53634.515061918784</v>
      </c>
    </row>
    <row r="451" spans="2:29" x14ac:dyDescent="0.2">
      <c r="B451" s="3">
        <v>447</v>
      </c>
      <c r="C451" s="3">
        <f>[1]服务器生态!W468</f>
        <v>21.462433791033014</v>
      </c>
      <c r="D451" s="3">
        <f>[1]服务器生态!X468</f>
        <v>21.162156247830286</v>
      </c>
      <c r="E451" s="3">
        <f>[1]服务器生态!Y468</f>
        <v>1.7274729664269832</v>
      </c>
      <c r="F451" s="3">
        <f>[1]服务器生态!Z468</f>
        <v>0.3073296478421999</v>
      </c>
      <c r="G451" s="3">
        <f>[1]服务器生态!AA468</f>
        <v>8.8923854564094629E-2</v>
      </c>
      <c r="H451" s="3">
        <f>[1]服务器生态!AC468</f>
        <v>0.47962550249999997</v>
      </c>
      <c r="I451" s="3">
        <f>[1]服务器生态!AD468</f>
        <v>0.47291513735919999</v>
      </c>
      <c r="J451" s="3">
        <f>[1]服务器生态!AE468</f>
        <v>3.8604200140800002E-2</v>
      </c>
      <c r="K451" s="3">
        <f>[1]服务器生态!AF468</f>
        <v>6.8679600000000019E-3</v>
      </c>
      <c r="L451" s="3">
        <f>[1]服务器生态!AG468</f>
        <v>1.9871999999999997E-3</v>
      </c>
      <c r="M451" s="3">
        <f>[3]基础信息!M450</f>
        <v>100</v>
      </c>
      <c r="X451" s="3">
        <v>447</v>
      </c>
      <c r="Y451" s="3">
        <f>求节点(节奏总纲!D$4:D$163,R$5:R$164,$X451)*6</f>
        <v>44786.922811367476</v>
      </c>
      <c r="Z451" s="3">
        <f>求节点(节奏总纲!E$4:E$163,S$5:S$164,$X451)*6</f>
        <v>45954.555921835454</v>
      </c>
      <c r="AA451" s="3">
        <f>求节点(节奏总纲!F$4:F$163,T$5:T$164,$X451)*6</f>
        <v>47503.90011085468</v>
      </c>
      <c r="AB451" s="3">
        <f>求节点(节奏总纲!G$4:G$163,U$5:U$164,$X451)*6</f>
        <v>49722.774630867221</v>
      </c>
      <c r="AC451" s="3">
        <f>求节点(节奏总纲!H$4:H$163,V$5:V$164,$X451)*6</f>
        <v>53647.067875858105</v>
      </c>
    </row>
    <row r="452" spans="2:29" x14ac:dyDescent="0.2">
      <c r="B452" s="3">
        <v>448</v>
      </c>
      <c r="C452" s="3">
        <f>[1]服务器生态!W469</f>
        <v>21.313831381006079</v>
      </c>
      <c r="D452" s="3">
        <f>[1]服务器生态!X469</f>
        <v>21.015632910802772</v>
      </c>
      <c r="E452" s="3">
        <f>[1]服务器生态!Y469</f>
        <v>1.7155122238305549</v>
      </c>
      <c r="F452" s="3">
        <f>[1]服务器生态!Z469</f>
        <v>0.30520174721421228</v>
      </c>
      <c r="G452" s="3">
        <f>[1]服务器生态!AA469</f>
        <v>8.830816021993175E-2</v>
      </c>
      <c r="H452" s="3">
        <f>[1]服务器生态!AC469</f>
        <v>0.47962550249999997</v>
      </c>
      <c r="I452" s="3">
        <f>[1]服务器生态!AD469</f>
        <v>0.47291513735919999</v>
      </c>
      <c r="J452" s="3">
        <f>[1]服务器生态!AE469</f>
        <v>3.8604200140800002E-2</v>
      </c>
      <c r="K452" s="3">
        <f>[1]服务器生态!AF469</f>
        <v>6.8679600000000019E-3</v>
      </c>
      <c r="L452" s="3">
        <f>[1]服务器生态!AG469</f>
        <v>1.9871999999999997E-3</v>
      </c>
      <c r="M452" s="3">
        <f>[3]基础信息!M451</f>
        <v>100</v>
      </c>
      <c r="X452" s="3">
        <v>448</v>
      </c>
      <c r="Y452" s="3">
        <f>求节点(节奏总纲!D$4:D$163,R$5:R$164,$X452)*6</f>
        <v>44799.288185926154</v>
      </c>
      <c r="Z452" s="3">
        <f>求节点(节奏总纲!E$4:E$163,S$5:S$164,$X452)*6</f>
        <v>45967.661409620632</v>
      </c>
      <c r="AA452" s="3">
        <f>求节点(节奏总纲!F$4:F$163,T$5:T$164,$X452)*6</f>
        <v>47517.094097828456</v>
      </c>
      <c r="AB452" s="3">
        <f>求节点(节奏总纲!G$4:G$163,U$5:U$164,$X452)*6</f>
        <v>49735.289490584772</v>
      </c>
      <c r="AC452" s="3">
        <f>求节点(节奏总纲!H$4:H$163,V$5:V$164,$X452)*6</f>
        <v>53659.620689797433</v>
      </c>
    </row>
    <row r="453" spans="2:29" x14ac:dyDescent="0.2">
      <c r="B453" s="3">
        <v>449</v>
      </c>
      <c r="C453" s="3">
        <f>[1]服务器生态!W470</f>
        <v>21.165228970979147</v>
      </c>
      <c r="D453" s="3">
        <f>[1]服务器生态!X470</f>
        <v>20.869109573775265</v>
      </c>
      <c r="E453" s="3">
        <f>[1]服务器生态!Y470</f>
        <v>1.703551481234127</v>
      </c>
      <c r="F453" s="3">
        <f>[1]服务器生态!Z470</f>
        <v>0.30307384658622483</v>
      </c>
      <c r="G453" s="3">
        <f>[1]服务器生态!AA470</f>
        <v>8.7692465875768885E-2</v>
      </c>
      <c r="H453" s="3">
        <f>[1]服务器生态!AC470</f>
        <v>0.47962550249999997</v>
      </c>
      <c r="I453" s="3">
        <f>[1]服务器生态!AD470</f>
        <v>0.47291513735919999</v>
      </c>
      <c r="J453" s="3">
        <f>[1]服务器生态!AE470</f>
        <v>3.8604200140800002E-2</v>
      </c>
      <c r="K453" s="3">
        <f>[1]服务器生态!AF470</f>
        <v>6.8679600000000019E-3</v>
      </c>
      <c r="L453" s="3">
        <f>[1]服务器生态!AG470</f>
        <v>1.9871999999999997E-3</v>
      </c>
      <c r="M453" s="3">
        <f>[3]基础信息!M452</f>
        <v>100</v>
      </c>
      <c r="X453" s="3">
        <v>449</v>
      </c>
      <c r="Y453" s="3">
        <f>求节点(节奏总纲!D$4:D$163,R$5:R$164,$X453)*6</f>
        <v>44811.653560484825</v>
      </c>
      <c r="Z453" s="3">
        <f>求节点(节奏总纲!E$4:E$163,S$5:S$164,$X453)*6</f>
        <v>45980.766897405803</v>
      </c>
      <c r="AA453" s="3">
        <f>求节点(节奏总纲!F$4:F$163,T$5:T$164,$X453)*6</f>
        <v>47530.288084802232</v>
      </c>
      <c r="AB453" s="3">
        <f>求节点(节奏总纲!G$4:G$163,U$5:U$164,$X453)*6</f>
        <v>49747.804350302307</v>
      </c>
      <c r="AC453" s="3">
        <f>求节点(节奏总纲!H$4:H$163,V$5:V$164,$X453)*6</f>
        <v>53672.173503736769</v>
      </c>
    </row>
    <row r="454" spans="2:29" x14ac:dyDescent="0.2">
      <c r="B454" s="3">
        <v>450</v>
      </c>
      <c r="C454" s="3">
        <f>[1]服务器生态!W471</f>
        <v>21.016626560952211</v>
      </c>
      <c r="D454" s="3">
        <f>[1]服务器生态!X471</f>
        <v>20.722586236747755</v>
      </c>
      <c r="E454" s="3">
        <f>[1]服务器生态!Y471</f>
        <v>1.6915907386376987</v>
      </c>
      <c r="F454" s="3">
        <f>[1]服务器生态!Z471</f>
        <v>0.30094594595823726</v>
      </c>
      <c r="G454" s="3">
        <f>[1]服务器生态!AA471</f>
        <v>8.707677153160602E-2</v>
      </c>
      <c r="H454" s="3">
        <f>[1]服务器生态!AC471</f>
        <v>0.47962550249999997</v>
      </c>
      <c r="I454" s="3">
        <f>[1]服务器生态!AD471</f>
        <v>0.47291513735919999</v>
      </c>
      <c r="J454" s="3">
        <f>[1]服务器生态!AE471</f>
        <v>3.8604200140800002E-2</v>
      </c>
      <c r="K454" s="3">
        <f>[1]服务器生态!AF471</f>
        <v>6.8679600000000019E-3</v>
      </c>
      <c r="L454" s="3">
        <f>[1]服务器生态!AG471</f>
        <v>1.9871999999999997E-3</v>
      </c>
      <c r="M454" s="3">
        <f>[3]基础信息!M453</f>
        <v>100</v>
      </c>
      <c r="X454" s="3">
        <v>450</v>
      </c>
      <c r="Y454" s="3">
        <f>求节点(节奏总纲!D$4:D$163,R$5:R$164,$X454)*6</f>
        <v>44824.018935043503</v>
      </c>
      <c r="Z454" s="3">
        <f>求节点(节奏总纲!E$4:E$163,S$5:S$164,$X454)*6</f>
        <v>45993.872385190989</v>
      </c>
      <c r="AA454" s="3">
        <f>求节点(节奏总纲!F$4:F$163,T$5:T$164,$X454)*6</f>
        <v>47543.482071776001</v>
      </c>
      <c r="AB454" s="3">
        <f>求节点(节奏总纲!G$4:G$163,U$5:U$164,$X454)*6</f>
        <v>49760.319210019865</v>
      </c>
      <c r="AC454" s="3">
        <f>求节点(节奏总纲!H$4:H$163,V$5:V$164,$X454)*6</f>
        <v>53684.72631767609</v>
      </c>
    </row>
    <row r="455" spans="2:29" x14ac:dyDescent="0.2">
      <c r="B455" s="3">
        <v>451</v>
      </c>
      <c r="C455" s="3">
        <f>[1]服务器生态!W472</f>
        <v>20.89402957267999</v>
      </c>
      <c r="D455" s="3">
        <f>[1]服务器生态!X472</f>
        <v>20.601704483700061</v>
      </c>
      <c r="E455" s="3">
        <f>[1]服务器生态!Y472</f>
        <v>1.6817231259956456</v>
      </c>
      <c r="F455" s="3">
        <f>[1]服务器生态!Z472</f>
        <v>0.29919042794014755</v>
      </c>
      <c r="G455" s="3">
        <f>[1]服务器生态!AA472</f>
        <v>8.656882369767166E-2</v>
      </c>
      <c r="H455" s="3">
        <f>[1]服务器生态!AC472</f>
        <v>0.47962550249999997</v>
      </c>
      <c r="I455" s="3">
        <f>[1]服务器生态!AD472</f>
        <v>0.47291513735919999</v>
      </c>
      <c r="J455" s="3">
        <f>[1]服务器生态!AE472</f>
        <v>3.8604200140800002E-2</v>
      </c>
      <c r="K455" s="3">
        <f>[1]服务器生态!AF472</f>
        <v>6.8679600000000019E-3</v>
      </c>
      <c r="L455" s="3">
        <f>[1]服务器生态!AG472</f>
        <v>1.9871999999999997E-3</v>
      </c>
      <c r="M455" s="3">
        <f>[3]基础信息!M454</f>
        <v>100</v>
      </c>
      <c r="X455" s="3">
        <v>451</v>
      </c>
      <c r="Y455" s="3">
        <f>求节点(节奏总纲!D$4:D$163,R$5:R$164,$X455)*6</f>
        <v>44836.384309602174</v>
      </c>
      <c r="Z455" s="3">
        <f>求节点(节奏总纲!E$4:E$163,S$5:S$164,$X455)*6</f>
        <v>46006.97787297616</v>
      </c>
      <c r="AA455" s="3">
        <f>求节点(节奏总纲!F$4:F$163,T$5:T$164,$X455)*6</f>
        <v>47556.676058749785</v>
      </c>
      <c r="AB455" s="3">
        <f>求节点(节奏总纲!G$4:G$163,U$5:U$164,$X455)*6</f>
        <v>49772.834069737401</v>
      </c>
      <c r="AC455" s="3">
        <f>求节点(节奏总纲!H$4:H$163,V$5:V$164,$X455)*6</f>
        <v>53697.279131615418</v>
      </c>
    </row>
    <row r="456" spans="2:29" x14ac:dyDescent="0.2">
      <c r="B456" s="3">
        <v>452</v>
      </c>
      <c r="C456" s="3">
        <f>[1]服务器生态!W473</f>
        <v>20.771432584407769</v>
      </c>
      <c r="D456" s="3">
        <f>[1]服务器生态!X473</f>
        <v>20.480822730652363</v>
      </c>
      <c r="E456" s="3">
        <f>[1]服务器生态!Y473</f>
        <v>1.6718555133535922</v>
      </c>
      <c r="F456" s="3">
        <f>[1]服务器生态!Z473</f>
        <v>0.29743490992205784</v>
      </c>
      <c r="G456" s="3">
        <f>[1]服务器生态!AA473</f>
        <v>8.6060875863737271E-2</v>
      </c>
      <c r="H456" s="3">
        <f>[1]服务器生态!AC473</f>
        <v>0.47962550249999997</v>
      </c>
      <c r="I456" s="3">
        <f>[1]服务器生态!AD473</f>
        <v>0.47291513735919999</v>
      </c>
      <c r="J456" s="3">
        <f>[1]服务器生态!AE473</f>
        <v>3.8604200140800002E-2</v>
      </c>
      <c r="K456" s="3">
        <f>[1]服务器生态!AF473</f>
        <v>6.8679600000000019E-3</v>
      </c>
      <c r="L456" s="3">
        <f>[1]服务器生态!AG473</f>
        <v>1.9871999999999997E-3</v>
      </c>
      <c r="M456" s="3">
        <f>[3]基础信息!M455</f>
        <v>100</v>
      </c>
      <c r="X456" s="3">
        <v>452</v>
      </c>
      <c r="Y456" s="3">
        <f>求节点(节奏总纲!D$4:D$163,R$5:R$164,$X456)*6</f>
        <v>44848.749684160852</v>
      </c>
      <c r="Z456" s="3">
        <f>求节点(节奏总纲!E$4:E$163,S$5:S$164,$X456)*6</f>
        <v>46020.083360761339</v>
      </c>
      <c r="AA456" s="3">
        <f>求节点(节奏总纲!F$4:F$163,T$5:T$164,$X456)*6</f>
        <v>47569.870045723554</v>
      </c>
      <c r="AB456" s="3">
        <f>求节点(节奏总纲!G$4:G$163,U$5:U$164,$X456)*6</f>
        <v>49785.348929454936</v>
      </c>
      <c r="AC456" s="3">
        <f>求节点(节奏总纲!H$4:H$163,V$5:V$164,$X456)*6</f>
        <v>53709.831945554746</v>
      </c>
    </row>
    <row r="457" spans="2:29" x14ac:dyDescent="0.2">
      <c r="B457" s="3">
        <v>453</v>
      </c>
      <c r="C457" s="3">
        <f>[1]服务器生态!W474</f>
        <v>20.648835596135548</v>
      </c>
      <c r="D457" s="3">
        <f>[1]服务器生态!X474</f>
        <v>20.359940977604669</v>
      </c>
      <c r="E457" s="3">
        <f>[1]服务器生态!Y474</f>
        <v>1.6619879007115392</v>
      </c>
      <c r="F457" s="3">
        <f>[1]服务器生态!Z474</f>
        <v>0.29567939190396814</v>
      </c>
      <c r="G457" s="3">
        <f>[1]服务器生态!AA474</f>
        <v>8.555292802980291E-2</v>
      </c>
      <c r="H457" s="3">
        <f>[1]服务器生态!AC474</f>
        <v>0.47962550249999997</v>
      </c>
      <c r="I457" s="3">
        <f>[1]服务器生态!AD474</f>
        <v>0.47291513735919999</v>
      </c>
      <c r="J457" s="3">
        <f>[1]服务器生态!AE474</f>
        <v>3.8604200140800002E-2</v>
      </c>
      <c r="K457" s="3">
        <f>[1]服务器生态!AF474</f>
        <v>6.8679600000000019E-3</v>
      </c>
      <c r="L457" s="3">
        <f>[1]服务器生态!AG474</f>
        <v>1.9871999999999997E-3</v>
      </c>
      <c r="M457" s="3">
        <f>[3]基础信息!M456</f>
        <v>100</v>
      </c>
      <c r="X457" s="3">
        <v>453</v>
      </c>
      <c r="Y457" s="3">
        <f>求节点(节奏总纲!D$4:D$163,R$5:R$164,$X457)*6</f>
        <v>44861.11505871953</v>
      </c>
      <c r="Z457" s="3">
        <f>求节点(节奏总纲!E$4:E$163,S$5:S$164,$X457)*6</f>
        <v>46033.188848546517</v>
      </c>
      <c r="AA457" s="3">
        <f>求节点(节奏总纲!F$4:F$163,T$5:T$164,$X457)*6</f>
        <v>47583.064032697323</v>
      </c>
      <c r="AB457" s="3">
        <f>求节点(节奏总纲!G$4:G$163,U$5:U$164,$X457)*6</f>
        <v>49797.863789172494</v>
      </c>
      <c r="AC457" s="3">
        <f>求节点(节奏总纲!H$4:H$163,V$5:V$164,$X457)*6</f>
        <v>53722.384759494067</v>
      </c>
    </row>
    <row r="458" spans="2:29" x14ac:dyDescent="0.2">
      <c r="B458" s="3">
        <v>454</v>
      </c>
      <c r="C458" s="3">
        <f>[1]服务器生态!W475</f>
        <v>20.526238607863323</v>
      </c>
      <c r="D458" s="3">
        <f>[1]服务器生态!X475</f>
        <v>20.239059224556975</v>
      </c>
      <c r="E458" s="3">
        <f>[1]服务器生态!Y475</f>
        <v>1.6521202880694856</v>
      </c>
      <c r="F458" s="3">
        <f>[1]服务器生态!Z475</f>
        <v>0.29392387388587837</v>
      </c>
      <c r="G458" s="3">
        <f>[1]服务器生态!AA475</f>
        <v>8.5044980195868536E-2</v>
      </c>
      <c r="H458" s="3">
        <f>[1]服务器生态!AC475</f>
        <v>0.47962550249999997</v>
      </c>
      <c r="I458" s="3">
        <f>[1]服务器生态!AD475</f>
        <v>0.47291513735919999</v>
      </c>
      <c r="J458" s="3">
        <f>[1]服务器生态!AE475</f>
        <v>3.8604200140800002E-2</v>
      </c>
      <c r="K458" s="3">
        <f>[1]服务器生态!AF475</f>
        <v>6.8679600000000019E-3</v>
      </c>
      <c r="L458" s="3">
        <f>[1]服务器生态!AG475</f>
        <v>1.9871999999999997E-3</v>
      </c>
      <c r="M458" s="3">
        <f>[3]基础信息!M457</f>
        <v>100</v>
      </c>
      <c r="X458" s="3">
        <v>454</v>
      </c>
      <c r="Y458" s="3">
        <f>求节点(节奏总纲!D$4:D$163,R$5:R$164,$X458)*6</f>
        <v>44873.480433278201</v>
      </c>
      <c r="Z458" s="3">
        <f>求节点(节奏总纲!E$4:E$163,S$5:S$164,$X458)*6</f>
        <v>46046.294336331688</v>
      </c>
      <c r="AA458" s="3">
        <f>求节点(节奏总纲!F$4:F$163,T$5:T$164,$X458)*6</f>
        <v>47596.258019671106</v>
      </c>
      <c r="AB458" s="3">
        <f>求节点(节奏总纲!G$4:G$163,U$5:U$164,$X458)*6</f>
        <v>49810.37864889003</v>
      </c>
      <c r="AC458" s="3">
        <f>求节点(节奏总纲!H$4:H$163,V$5:V$164,$X458)*6</f>
        <v>53734.937573433388</v>
      </c>
    </row>
    <row r="459" spans="2:29" x14ac:dyDescent="0.2">
      <c r="B459" s="3">
        <v>455</v>
      </c>
      <c r="C459" s="3">
        <f>[1]服务器生态!W476</f>
        <v>20.403641619591106</v>
      </c>
      <c r="D459" s="3">
        <f>[1]服务器生态!X476</f>
        <v>20.118177471509281</v>
      </c>
      <c r="E459" s="3">
        <f>[1]服务器生态!Y476</f>
        <v>1.6422526754274327</v>
      </c>
      <c r="F459" s="3">
        <f>[1]服务器生态!Z476</f>
        <v>0.29216835586778866</v>
      </c>
      <c r="G459" s="3">
        <f>[1]服务器生态!AA476</f>
        <v>8.4537032361934175E-2</v>
      </c>
      <c r="H459" s="3">
        <f>[1]服务器生态!AC476</f>
        <v>0.47962550249999997</v>
      </c>
      <c r="I459" s="3">
        <f>[1]服务器生态!AD476</f>
        <v>0.47291513735919999</v>
      </c>
      <c r="J459" s="3">
        <f>[1]服务器生态!AE476</f>
        <v>3.8604200140800002E-2</v>
      </c>
      <c r="K459" s="3">
        <f>[1]服务器生态!AF476</f>
        <v>6.8679600000000019E-3</v>
      </c>
      <c r="L459" s="3">
        <f>[1]服务器生态!AG476</f>
        <v>1.9871999999999997E-3</v>
      </c>
      <c r="M459" s="3">
        <f>[3]基础信息!M458</f>
        <v>100</v>
      </c>
      <c r="X459" s="3">
        <v>455</v>
      </c>
      <c r="Y459" s="3">
        <f>求节点(节奏总纲!D$4:D$163,R$5:R$164,$X459)*6</f>
        <v>44885.845807836879</v>
      </c>
      <c r="Z459" s="3">
        <f>求节点(节奏总纲!E$4:E$163,S$5:S$164,$X459)*6</f>
        <v>46059.399824116867</v>
      </c>
      <c r="AA459" s="3">
        <f>求节点(节奏总纲!F$4:F$163,T$5:T$164,$X459)*6</f>
        <v>47609.452006644875</v>
      </c>
      <c r="AB459" s="3">
        <f>求节点(节奏总纲!G$4:G$163,U$5:U$164,$X459)*6</f>
        <v>49822.893508607565</v>
      </c>
      <c r="AC459" s="3">
        <f>求节点(节奏总纲!H$4:H$163,V$5:V$164,$X459)*6</f>
        <v>53747.490387372716</v>
      </c>
    </row>
    <row r="460" spans="2:29" x14ac:dyDescent="0.2">
      <c r="B460" s="3">
        <v>456</v>
      </c>
      <c r="C460" s="3">
        <f>[1]服务器生态!W477</f>
        <v>20.281044631318881</v>
      </c>
      <c r="D460" s="3">
        <f>[1]服务器生态!X477</f>
        <v>19.997295718461583</v>
      </c>
      <c r="E460" s="3">
        <f>[1]服务器生态!Y477</f>
        <v>1.6323850627853793</v>
      </c>
      <c r="F460" s="3">
        <f>[1]服务器生态!Z477</f>
        <v>0.29041283784969896</v>
      </c>
      <c r="G460" s="3">
        <f>[1]服务器生态!AA477</f>
        <v>8.4029084527999801E-2</v>
      </c>
      <c r="H460" s="3">
        <f>[1]服务器生态!AC477</f>
        <v>0.47962550249999997</v>
      </c>
      <c r="I460" s="3">
        <f>[1]服务器生态!AD477</f>
        <v>0.47291513735919999</v>
      </c>
      <c r="J460" s="3">
        <f>[1]服务器生态!AE477</f>
        <v>3.8604200140800002E-2</v>
      </c>
      <c r="K460" s="3">
        <f>[1]服务器生态!AF477</f>
        <v>6.8679600000000019E-3</v>
      </c>
      <c r="L460" s="3">
        <f>[1]服务器生态!AG477</f>
        <v>1.9871999999999997E-3</v>
      </c>
      <c r="M460" s="3">
        <f>[3]基础信息!M459</f>
        <v>100</v>
      </c>
      <c r="X460" s="3">
        <v>456</v>
      </c>
      <c r="Y460" s="3">
        <f>求节点(节奏总纲!D$4:D$163,R$5:R$164,$X460)*6</f>
        <v>44898.211182395549</v>
      </c>
      <c r="Z460" s="3">
        <f>求节点(节奏总纲!E$4:E$163,S$5:S$164,$X460)*6</f>
        <v>46072.505311902045</v>
      </c>
      <c r="AA460" s="3">
        <f>求节点(节奏总纲!F$4:F$163,T$5:T$164,$X460)*6</f>
        <v>47622.645993618651</v>
      </c>
      <c r="AB460" s="3">
        <f>求节点(节奏总纲!G$4:G$163,U$5:U$164,$X460)*6</f>
        <v>49835.408368325123</v>
      </c>
      <c r="AC460" s="3">
        <f>求节点(节奏总纲!H$4:H$163,V$5:V$164,$X460)*6</f>
        <v>53760.043201312044</v>
      </c>
    </row>
    <row r="461" spans="2:29" x14ac:dyDescent="0.2">
      <c r="B461" s="3">
        <v>457</v>
      </c>
      <c r="C461" s="3">
        <f>[1]服务器生态!W478</f>
        <v>20.158447643046664</v>
      </c>
      <c r="D461" s="3">
        <f>[1]服务器生态!X478</f>
        <v>19.876413965413889</v>
      </c>
      <c r="E461" s="3">
        <f>[1]服务器生态!Y478</f>
        <v>1.6225174501433262</v>
      </c>
      <c r="F461" s="3">
        <f>[1]服务器生态!Z478</f>
        <v>0.28865731983160925</v>
      </c>
      <c r="G461" s="3">
        <f>[1]服务器生态!AA478</f>
        <v>8.352113669406544E-2</v>
      </c>
      <c r="H461" s="3">
        <f>[1]服务器生态!AC478</f>
        <v>0.47962550249999997</v>
      </c>
      <c r="I461" s="3">
        <f>[1]服务器生态!AD478</f>
        <v>0.47291513735919999</v>
      </c>
      <c r="J461" s="3">
        <f>[1]服务器生态!AE478</f>
        <v>3.8604200140800002E-2</v>
      </c>
      <c r="K461" s="3">
        <f>[1]服务器生态!AF478</f>
        <v>6.8679600000000019E-3</v>
      </c>
      <c r="L461" s="3">
        <f>[1]服务器生态!AG478</f>
        <v>1.9871999999999997E-3</v>
      </c>
      <c r="M461" s="3">
        <f>[3]基础信息!M460</f>
        <v>100</v>
      </c>
      <c r="X461" s="3">
        <v>457</v>
      </c>
      <c r="Y461" s="3">
        <f>求节点(节奏总纲!D$4:D$163,R$5:R$164,$X461)*6</f>
        <v>44910.576556954227</v>
      </c>
      <c r="Z461" s="3">
        <f>求节点(节奏总纲!E$4:E$163,S$5:S$164,$X461)*6</f>
        <v>46085.610799687216</v>
      </c>
      <c r="AA461" s="3">
        <f>求节点(节奏总纲!F$4:F$163,T$5:T$164,$X461)*6</f>
        <v>47635.839980592427</v>
      </c>
      <c r="AB461" s="3">
        <f>求节点(节奏总纲!G$4:G$163,U$5:U$164,$X461)*6</f>
        <v>49847.923228042659</v>
      </c>
      <c r="AC461" s="3">
        <f>求节点(节奏总纲!H$4:H$163,V$5:V$164,$X461)*6</f>
        <v>53772.596015251365</v>
      </c>
    </row>
    <row r="462" spans="2:29" x14ac:dyDescent="0.2">
      <c r="B462" s="3">
        <v>458</v>
      </c>
      <c r="C462" s="3">
        <f>[1]服务器生态!W479</f>
        <v>20.035850654774439</v>
      </c>
      <c r="D462" s="3">
        <f>[1]服务器生态!X479</f>
        <v>19.755532212366191</v>
      </c>
      <c r="E462" s="3">
        <f>[1]服务器生态!Y479</f>
        <v>1.6126498375012728</v>
      </c>
      <c r="F462" s="3">
        <f>[1]服务器生态!Z479</f>
        <v>0.28690180181351949</v>
      </c>
      <c r="G462" s="3">
        <f>[1]服务器生态!AA479</f>
        <v>8.3013188860131065E-2</v>
      </c>
      <c r="H462" s="3">
        <f>[1]服务器生态!AC479</f>
        <v>0.47962550249999997</v>
      </c>
      <c r="I462" s="3">
        <f>[1]服务器生态!AD479</f>
        <v>0.47291513735919999</v>
      </c>
      <c r="J462" s="3">
        <f>[1]服务器生态!AE479</f>
        <v>3.8604200140800002E-2</v>
      </c>
      <c r="K462" s="3">
        <f>[1]服务器生态!AF479</f>
        <v>6.8679600000000019E-3</v>
      </c>
      <c r="L462" s="3">
        <f>[1]服务器生态!AG479</f>
        <v>1.9871999999999997E-3</v>
      </c>
      <c r="M462" s="3">
        <f>[3]基础信息!M461</f>
        <v>100</v>
      </c>
      <c r="X462" s="3">
        <v>458</v>
      </c>
      <c r="Y462" s="3">
        <f>求节点(节奏总纲!D$4:D$163,R$5:R$164,$X462)*6</f>
        <v>44922.941931512898</v>
      </c>
      <c r="Z462" s="3">
        <f>求节点(节奏总纲!E$4:E$163,S$5:S$164,$X462)*6</f>
        <v>46098.716287472394</v>
      </c>
      <c r="AA462" s="3">
        <f>求节点(节奏总纲!F$4:F$163,T$5:T$164,$X462)*6</f>
        <v>47649.033967566196</v>
      </c>
      <c r="AB462" s="3">
        <f>求节点(节奏总纲!G$4:G$163,U$5:U$164,$X462)*6</f>
        <v>49860.438087760209</v>
      </c>
      <c r="AC462" s="3">
        <f>求节点(节奏总纲!H$4:H$163,V$5:V$164,$X462)*6</f>
        <v>53785.148829190686</v>
      </c>
    </row>
    <row r="463" spans="2:29" x14ac:dyDescent="0.2">
      <c r="B463" s="3">
        <v>459</v>
      </c>
      <c r="C463" s="3">
        <f>[1]服务器生态!W480</f>
        <v>19.913253666502218</v>
      </c>
      <c r="D463" s="3">
        <f>[1]服务器生态!X480</f>
        <v>19.634650459318497</v>
      </c>
      <c r="E463" s="3">
        <f>[1]服务器生态!Y480</f>
        <v>1.6027822248592196</v>
      </c>
      <c r="F463" s="3">
        <f>[1]服务器生态!Z480</f>
        <v>0.28514628379542983</v>
      </c>
      <c r="G463" s="3">
        <f>[1]服务器生态!AA480</f>
        <v>8.2505241026196705E-2</v>
      </c>
      <c r="H463" s="3">
        <f>[1]服务器生态!AC480</f>
        <v>0.47962550249999997</v>
      </c>
      <c r="I463" s="3">
        <f>[1]服务器生态!AD480</f>
        <v>0.47291513735919999</v>
      </c>
      <c r="J463" s="3">
        <f>[1]服务器生态!AE480</f>
        <v>3.8604200140800002E-2</v>
      </c>
      <c r="K463" s="3">
        <f>[1]服务器生态!AF480</f>
        <v>6.8679600000000019E-3</v>
      </c>
      <c r="L463" s="3">
        <f>[1]服务器生态!AG480</f>
        <v>1.9871999999999997E-3</v>
      </c>
      <c r="M463" s="3">
        <f>[3]基础信息!M462</f>
        <v>100</v>
      </c>
      <c r="X463" s="3">
        <v>459</v>
      </c>
      <c r="Y463" s="3">
        <f>求节点(节奏总纲!D$4:D$163,R$5:R$164,$X463)*6</f>
        <v>44935.307306071569</v>
      </c>
      <c r="Z463" s="3">
        <f>求节点(节奏总纲!E$4:E$163,S$5:S$164,$X463)*6</f>
        <v>46111.821775257573</v>
      </c>
      <c r="AA463" s="3">
        <f>求节点(节奏总纲!F$4:F$163,T$5:T$164,$X463)*6</f>
        <v>47662.227954539972</v>
      </c>
      <c r="AB463" s="3">
        <f>求节点(节奏总纲!G$4:G$163,U$5:U$164,$X463)*6</f>
        <v>49872.952947477752</v>
      </c>
      <c r="AC463" s="3">
        <f>求节点(节奏总纲!H$4:H$163,V$5:V$164,$X463)*6</f>
        <v>53797.701643130014</v>
      </c>
    </row>
    <row r="464" spans="2:29" x14ac:dyDescent="0.2">
      <c r="B464" s="3">
        <v>460</v>
      </c>
      <c r="C464" s="3">
        <f>[1]服务器生态!W481</f>
        <v>19.790656678229997</v>
      </c>
      <c r="D464" s="3">
        <f>[1]服务器生态!X481</f>
        <v>19.513768706270803</v>
      </c>
      <c r="E464" s="3">
        <f>[1]服务器生态!Y481</f>
        <v>1.5929146122171662</v>
      </c>
      <c r="F464" s="3">
        <f>[1]服务器生态!Z481</f>
        <v>0.28339076577734007</v>
      </c>
      <c r="G464" s="3">
        <f>[1]服务器生态!AA481</f>
        <v>8.199729319226233E-2</v>
      </c>
      <c r="H464" s="3">
        <f>[1]服务器生态!AC481</f>
        <v>0.47962550249999997</v>
      </c>
      <c r="I464" s="3">
        <f>[1]服务器生态!AD481</f>
        <v>0.47291513735919999</v>
      </c>
      <c r="J464" s="3">
        <f>[1]服务器生态!AE481</f>
        <v>3.8604200140800002E-2</v>
      </c>
      <c r="K464" s="3">
        <f>[1]服务器生态!AF481</f>
        <v>6.8679600000000019E-3</v>
      </c>
      <c r="L464" s="3">
        <f>[1]服务器生态!AG481</f>
        <v>1.9871999999999997E-3</v>
      </c>
      <c r="M464" s="3">
        <f>[3]基础信息!M463</f>
        <v>100</v>
      </c>
      <c r="X464" s="3">
        <v>460</v>
      </c>
      <c r="Y464" s="3">
        <f>求节点(节奏总纲!D$4:D$163,R$5:R$164,$X464)*6</f>
        <v>44947.672680630247</v>
      </c>
      <c r="Z464" s="3">
        <f>求节点(节奏总纲!E$4:E$163,S$5:S$164,$X464)*6</f>
        <v>46124.927263042744</v>
      </c>
      <c r="AA464" s="3">
        <f>求节点(节奏总纲!F$4:F$163,T$5:T$164,$X464)*6</f>
        <v>47675.421941513749</v>
      </c>
      <c r="AB464" s="3">
        <f>求节点(节奏总纲!G$4:G$163,U$5:U$164,$X464)*6</f>
        <v>49885.467807195288</v>
      </c>
      <c r="AC464" s="3">
        <f>求节点(节奏总纲!H$4:H$163,V$5:V$164,$X464)*6</f>
        <v>53810.254457069343</v>
      </c>
    </row>
    <row r="465" spans="2:29" x14ac:dyDescent="0.2">
      <c r="B465" s="3">
        <v>461</v>
      </c>
      <c r="C465" s="3">
        <f>[1]服务器生态!W482</f>
        <v>19.668059689957776</v>
      </c>
      <c r="D465" s="3">
        <f>[1]服务器生态!X482</f>
        <v>19.392886953223108</v>
      </c>
      <c r="E465" s="3">
        <f>[1]服务器生态!Y482</f>
        <v>1.5830469995751131</v>
      </c>
      <c r="F465" s="3">
        <f>[1]服务器生态!Z482</f>
        <v>0.28163524775925036</v>
      </c>
      <c r="G465" s="3">
        <f>[1]服务器生态!AA482</f>
        <v>8.1489345358327955E-2</v>
      </c>
      <c r="H465" s="3">
        <f>[1]服务器生态!AC482</f>
        <v>0.47962550249999997</v>
      </c>
      <c r="I465" s="3">
        <f>[1]服务器生态!AD482</f>
        <v>0.47291513735919999</v>
      </c>
      <c r="J465" s="3">
        <f>[1]服务器生态!AE482</f>
        <v>3.8604200140800002E-2</v>
      </c>
      <c r="K465" s="3">
        <f>[1]服务器生态!AF482</f>
        <v>6.8679600000000019E-3</v>
      </c>
      <c r="L465" s="3">
        <f>[1]服务器生态!AG482</f>
        <v>1.9871999999999997E-3</v>
      </c>
      <c r="M465" s="3">
        <f>[3]基础信息!M464</f>
        <v>100</v>
      </c>
      <c r="X465" s="3">
        <v>461</v>
      </c>
      <c r="Y465" s="3">
        <f>求节点(节奏总纲!D$4:D$163,R$5:R$164,$X465)*6</f>
        <v>44960.038055188925</v>
      </c>
      <c r="Z465" s="3">
        <f>求节点(节奏总纲!E$4:E$163,S$5:S$164,$X465)*6</f>
        <v>46138.03275082793</v>
      </c>
      <c r="AA465" s="3">
        <f>求节点(节奏总纲!F$4:F$163,T$5:T$164,$X465)*6</f>
        <v>47688.615928487525</v>
      </c>
      <c r="AB465" s="3">
        <f>求节点(节奏总纲!G$4:G$163,U$5:U$164,$X465)*6</f>
        <v>49897.982666912838</v>
      </c>
      <c r="AC465" s="3">
        <f>求节点(节奏总纲!H$4:H$163,V$5:V$164,$X465)*6</f>
        <v>53822.807271008664</v>
      </c>
    </row>
    <row r="466" spans="2:29" x14ac:dyDescent="0.2">
      <c r="B466" s="3">
        <v>462</v>
      </c>
      <c r="C466" s="3">
        <f>[1]服务器生态!W483</f>
        <v>19.545462701685555</v>
      </c>
      <c r="D466" s="3">
        <f>[1]服务器生态!X483</f>
        <v>19.272005200175411</v>
      </c>
      <c r="E466" s="3">
        <f>[1]服务器生态!Y483</f>
        <v>1.5731793869330597</v>
      </c>
      <c r="F466" s="3">
        <f>[1]服务器生态!Z483</f>
        <v>0.2798797297411606</v>
      </c>
      <c r="G466" s="3">
        <f>[1]服务器生态!AA483</f>
        <v>8.0981397524393581E-2</v>
      </c>
      <c r="H466" s="3">
        <f>[1]服务器生态!AC483</f>
        <v>0.47962550249999997</v>
      </c>
      <c r="I466" s="3">
        <f>[1]服务器生态!AD483</f>
        <v>0.47291513735919999</v>
      </c>
      <c r="J466" s="3">
        <f>[1]服务器生态!AE483</f>
        <v>3.8604200140800002E-2</v>
      </c>
      <c r="K466" s="3">
        <f>[1]服务器生态!AF483</f>
        <v>6.8679600000000019E-3</v>
      </c>
      <c r="L466" s="3">
        <f>[1]服务器生态!AG483</f>
        <v>1.9871999999999997E-3</v>
      </c>
      <c r="M466" s="3">
        <f>[3]基础信息!M465</f>
        <v>100</v>
      </c>
      <c r="X466" s="3">
        <v>462</v>
      </c>
      <c r="Y466" s="3">
        <f>求节点(节奏总纲!D$4:D$163,R$5:R$164,$X466)*6</f>
        <v>44972.403429747603</v>
      </c>
      <c r="Z466" s="3">
        <f>求节点(节奏总纲!E$4:E$163,S$5:S$164,$X466)*6</f>
        <v>46151.138238613101</v>
      </c>
      <c r="AA466" s="3">
        <f>求节点(节奏总纲!F$4:F$163,T$5:T$164,$X466)*6</f>
        <v>47701.809915461294</v>
      </c>
      <c r="AB466" s="3">
        <f>求节点(节奏总纲!G$4:G$163,U$5:U$164,$X466)*6</f>
        <v>49910.497526630381</v>
      </c>
      <c r="AC466" s="3">
        <f>求节点(节奏总纲!H$4:H$163,V$5:V$164,$X466)*6</f>
        <v>53835.360084947984</v>
      </c>
    </row>
    <row r="467" spans="2:29" x14ac:dyDescent="0.2">
      <c r="B467" s="3">
        <v>463</v>
      </c>
      <c r="C467" s="3">
        <f>[1]服务器生态!W484</f>
        <v>19.422865713413334</v>
      </c>
      <c r="D467" s="3">
        <f>[1]服务器生态!X484</f>
        <v>19.151123447127716</v>
      </c>
      <c r="E467" s="3">
        <f>[1]服务器生态!Y484</f>
        <v>1.5633117742910065</v>
      </c>
      <c r="F467" s="3">
        <f>[1]服务器生态!Z484</f>
        <v>0.27812421172307095</v>
      </c>
      <c r="G467" s="3">
        <f>[1]服务器生态!AA484</f>
        <v>8.047344969045922E-2</v>
      </c>
      <c r="H467" s="3">
        <f>[1]服务器生态!AC484</f>
        <v>0.47962550249999997</v>
      </c>
      <c r="I467" s="3">
        <f>[1]服务器生态!AD484</f>
        <v>0.47291513735919999</v>
      </c>
      <c r="J467" s="3">
        <f>[1]服务器生态!AE484</f>
        <v>3.8604200140800002E-2</v>
      </c>
      <c r="K467" s="3">
        <f>[1]服务器生态!AF484</f>
        <v>6.8679600000000019E-3</v>
      </c>
      <c r="L467" s="3">
        <f>[1]服务器生态!AG484</f>
        <v>1.9871999999999997E-3</v>
      </c>
      <c r="M467" s="3">
        <f>[3]基础信息!M466</f>
        <v>100</v>
      </c>
      <c r="X467" s="3">
        <v>463</v>
      </c>
      <c r="Y467" s="3">
        <f>求节点(节奏总纲!D$4:D$163,R$5:R$164,$X467)*6</f>
        <v>44984.768804306274</v>
      </c>
      <c r="Z467" s="3">
        <f>求节点(节奏总纲!E$4:E$163,S$5:S$164,$X467)*6</f>
        <v>46164.243726398279</v>
      </c>
      <c r="AA467" s="3">
        <f>求节点(节奏总纲!F$4:F$163,T$5:T$164,$X467)*6</f>
        <v>47715.00390243507</v>
      </c>
      <c r="AB467" s="3">
        <f>求节点(节奏总纲!G$4:G$163,U$5:U$164,$X467)*6</f>
        <v>49923.012386347917</v>
      </c>
      <c r="AC467" s="3">
        <f>求节点(节奏总纲!H$4:H$163,V$5:V$164,$X467)*6</f>
        <v>53847.912898887313</v>
      </c>
    </row>
    <row r="468" spans="2:29" x14ac:dyDescent="0.2">
      <c r="B468" s="3">
        <v>464</v>
      </c>
      <c r="C468" s="3">
        <f>[1]服务器生态!W485</f>
        <v>19.300268725141109</v>
      </c>
      <c r="D468" s="3">
        <f>[1]服务器生态!X485</f>
        <v>19.030241694080019</v>
      </c>
      <c r="E468" s="3">
        <f>[1]服务器生态!Y485</f>
        <v>1.5534441616489532</v>
      </c>
      <c r="F468" s="3">
        <f>[1]服务器生态!Z485</f>
        <v>0.27636869370498118</v>
      </c>
      <c r="G468" s="3">
        <f>[1]服务器生态!AA485</f>
        <v>7.9965501856524845E-2</v>
      </c>
      <c r="H468" s="3">
        <f>[1]服务器生态!AC485</f>
        <v>0.47962550249999997</v>
      </c>
      <c r="I468" s="3">
        <f>[1]服务器生态!AD485</f>
        <v>0.47291513735919999</v>
      </c>
      <c r="J468" s="3">
        <f>[1]服务器生态!AE485</f>
        <v>3.8604200140800002E-2</v>
      </c>
      <c r="K468" s="3">
        <f>[1]服务器生态!AF485</f>
        <v>6.8679600000000019E-3</v>
      </c>
      <c r="L468" s="3">
        <f>[1]服务器生态!AG485</f>
        <v>1.9871999999999997E-3</v>
      </c>
      <c r="M468" s="3">
        <f>[3]基础信息!M467</f>
        <v>100</v>
      </c>
      <c r="X468" s="3">
        <v>464</v>
      </c>
      <c r="Y468" s="3">
        <f>求节点(节奏总纲!D$4:D$163,R$5:R$164,$X468)*6</f>
        <v>44997.134178864952</v>
      </c>
      <c r="Z468" s="3">
        <f>求节点(节奏总纲!E$4:E$163,S$5:S$164,$X468)*6</f>
        <v>46177.349214183458</v>
      </c>
      <c r="AA468" s="3">
        <f>求节点(节奏总纲!F$4:F$163,T$5:T$164,$X468)*6</f>
        <v>47728.197889408846</v>
      </c>
      <c r="AB468" s="3">
        <f>求节点(节奏总纲!G$4:G$163,U$5:U$164,$X468)*6</f>
        <v>49935.527246065467</v>
      </c>
      <c r="AC468" s="3">
        <f>求节点(节奏总纲!H$4:H$163,V$5:V$164,$X468)*6</f>
        <v>53860.465712826648</v>
      </c>
    </row>
    <row r="469" spans="2:29" x14ac:dyDescent="0.2">
      <c r="B469" s="3">
        <v>465</v>
      </c>
      <c r="C469" s="3">
        <f>[1]服务器生态!W486</f>
        <v>19.177671736868895</v>
      </c>
      <c r="D469" s="3">
        <f>[1]服务器生态!X486</f>
        <v>18.909359941032328</v>
      </c>
      <c r="E469" s="3">
        <f>[1]服务器生态!Y486</f>
        <v>1.5435765490069002</v>
      </c>
      <c r="F469" s="3">
        <f>[1]服务器生态!Z486</f>
        <v>0.27461317568689153</v>
      </c>
      <c r="G469" s="3">
        <f>[1]服务器生态!AA486</f>
        <v>7.9457554022590499E-2</v>
      </c>
      <c r="H469" s="3">
        <f>[1]服务器生态!AC486</f>
        <v>0.47962550249999997</v>
      </c>
      <c r="I469" s="3">
        <f>[1]服务器生态!AD486</f>
        <v>0.47291513735919999</v>
      </c>
      <c r="J469" s="3">
        <f>[1]服务器生态!AE486</f>
        <v>3.8604200140800002E-2</v>
      </c>
      <c r="K469" s="3">
        <f>[1]服务器生态!AF486</f>
        <v>6.8679600000000019E-3</v>
      </c>
      <c r="L469" s="3">
        <f>[1]服务器生态!AG486</f>
        <v>1.9871999999999997E-3</v>
      </c>
      <c r="M469" s="3">
        <f>[3]基础信息!M468</f>
        <v>100</v>
      </c>
      <c r="X469" s="3">
        <v>465</v>
      </c>
      <c r="Y469" s="3">
        <f>求节点(节奏总纲!D$4:D$163,R$5:R$164,$X469)*6</f>
        <v>45009.499553423622</v>
      </c>
      <c r="Z469" s="3">
        <f>求节点(节奏总纲!E$4:E$163,S$5:S$164,$X469)*6</f>
        <v>46190.454701968629</v>
      </c>
      <c r="AA469" s="3">
        <f>求节点(节奏总纲!F$4:F$163,T$5:T$164,$X469)*6</f>
        <v>47740.381768608771</v>
      </c>
      <c r="AB469" s="3">
        <f>求节点(节奏总纲!G$4:G$163,U$5:U$164,$X469)*6</f>
        <v>49948.04210578301</v>
      </c>
      <c r="AC469" s="3">
        <f>求节点(节奏总纲!H$4:H$163,V$5:V$164,$X469)*6</f>
        <v>53873.018526765969</v>
      </c>
    </row>
    <row r="470" spans="2:29" x14ac:dyDescent="0.2">
      <c r="B470" s="3">
        <v>466</v>
      </c>
      <c r="C470" s="3">
        <f>[1]服务器生态!W487</f>
        <v>19.055074748596667</v>
      </c>
      <c r="D470" s="3">
        <f>[1]服务器生态!X487</f>
        <v>18.78847818798463</v>
      </c>
      <c r="E470" s="3">
        <f>[1]服务器生态!Y487</f>
        <v>1.5337089363648466</v>
      </c>
      <c r="F470" s="3">
        <f>[1]服务器生态!Z487</f>
        <v>0.27285765766880177</v>
      </c>
      <c r="G470" s="3">
        <f>[1]服务器生态!AA487</f>
        <v>7.894960618865611E-2</v>
      </c>
      <c r="H470" s="3">
        <f>[1]服务器生态!AC487</f>
        <v>0.47962550249999997</v>
      </c>
      <c r="I470" s="3">
        <f>[1]服务器生态!AD487</f>
        <v>0.47291513735919999</v>
      </c>
      <c r="J470" s="3">
        <f>[1]服务器生态!AE487</f>
        <v>3.8604200140800002E-2</v>
      </c>
      <c r="K470" s="3">
        <f>[1]服务器生态!AF487</f>
        <v>6.8679600000000019E-3</v>
      </c>
      <c r="L470" s="3">
        <f>[1]服务器生态!AG487</f>
        <v>1.9871999999999997E-3</v>
      </c>
      <c r="M470" s="3">
        <f>[3]基础信息!M469</f>
        <v>100</v>
      </c>
      <c r="X470" s="3">
        <v>466</v>
      </c>
      <c r="Y470" s="3">
        <f>求节点(节奏总纲!D$4:D$163,R$5:R$164,$X470)*6</f>
        <v>45021.8649279823</v>
      </c>
      <c r="Z470" s="3">
        <f>求节点(节奏总纲!E$4:E$163,S$5:S$164,$X470)*6</f>
        <v>46203.560189753807</v>
      </c>
      <c r="AA470" s="3">
        <f>求节点(节奏总纲!F$4:F$163,T$5:T$164,$X470)*6</f>
        <v>47752.513468464989</v>
      </c>
      <c r="AB470" s="3">
        <f>求节点(节奏总纲!G$4:G$163,U$5:U$164,$X470)*6</f>
        <v>49960.556965500553</v>
      </c>
      <c r="AC470" s="3">
        <f>求节点(节奏总纲!H$4:H$163,V$5:V$164,$X470)*6</f>
        <v>53885.571340705297</v>
      </c>
    </row>
    <row r="471" spans="2:29" x14ac:dyDescent="0.2">
      <c r="B471" s="3">
        <v>467</v>
      </c>
      <c r="C471" s="3">
        <f>[1]服务器生态!W488</f>
        <v>18.932477760324453</v>
      </c>
      <c r="D471" s="3">
        <f>[1]服务器生态!X488</f>
        <v>18.667596434936939</v>
      </c>
      <c r="E471" s="3">
        <f>[1]服务器生态!Y488</f>
        <v>1.5238413237227937</v>
      </c>
      <c r="F471" s="3">
        <f>[1]服务器生态!Z488</f>
        <v>0.27110213965071212</v>
      </c>
      <c r="G471" s="3">
        <f>[1]服务器生态!AA488</f>
        <v>7.8441658354721763E-2</v>
      </c>
      <c r="H471" s="3">
        <f>[1]服务器生态!AC488</f>
        <v>0.47962550249999997</v>
      </c>
      <c r="I471" s="3">
        <f>[1]服务器生态!AD488</f>
        <v>0.47291513735919999</v>
      </c>
      <c r="J471" s="3">
        <f>[1]服务器生态!AE488</f>
        <v>3.8604200140800002E-2</v>
      </c>
      <c r="K471" s="3">
        <f>[1]服务器生态!AF488</f>
        <v>6.8679600000000019E-3</v>
      </c>
      <c r="L471" s="3">
        <f>[1]服务器生态!AG488</f>
        <v>1.9871999999999997E-3</v>
      </c>
      <c r="M471" s="3">
        <f>[3]基础信息!M470</f>
        <v>100</v>
      </c>
      <c r="X471" s="3">
        <v>467</v>
      </c>
      <c r="Y471" s="3">
        <f>求节点(节奏总纲!D$4:D$163,R$5:R$164,$X471)*6</f>
        <v>45034.230302540978</v>
      </c>
      <c r="Z471" s="3">
        <f>求节点(节奏总纲!E$4:E$163,S$5:S$164,$X471)*6</f>
        <v>46216.665677538986</v>
      </c>
      <c r="AA471" s="3">
        <f>求节点(节奏总纲!F$4:F$163,T$5:T$164,$X471)*6</f>
        <v>47764.645168321222</v>
      </c>
      <c r="AB471" s="3">
        <f>求节点(节奏总纲!G$4:G$163,U$5:U$164,$X471)*6</f>
        <v>49973.071825218096</v>
      </c>
      <c r="AC471" s="3">
        <f>求节点(节奏总纲!H$4:H$163,V$5:V$164,$X471)*6</f>
        <v>53898.124154644625</v>
      </c>
    </row>
    <row r="472" spans="2:29" x14ac:dyDescent="0.2">
      <c r="B472" s="3">
        <v>468</v>
      </c>
      <c r="C472" s="3">
        <f>[1]服务器生态!W489</f>
        <v>18.809880772052228</v>
      </c>
      <c r="D472" s="3">
        <f>[1]服务器生态!X489</f>
        <v>18.546714681889242</v>
      </c>
      <c r="E472" s="3">
        <f>[1]服务器生态!Y489</f>
        <v>1.5139737110807403</v>
      </c>
      <c r="F472" s="3">
        <f>[1]服务器生态!Z489</f>
        <v>0.26934662163262235</v>
      </c>
      <c r="G472" s="3">
        <f>[1]服务器生态!AA489</f>
        <v>7.7933710520787389E-2</v>
      </c>
      <c r="H472" s="3">
        <f>[1]服务器生态!AC489</f>
        <v>0.47962550249999997</v>
      </c>
      <c r="I472" s="3">
        <f>[1]服务器生态!AD489</f>
        <v>0.47291513735919999</v>
      </c>
      <c r="J472" s="3">
        <f>[1]服务器生态!AE489</f>
        <v>3.8604200140800002E-2</v>
      </c>
      <c r="K472" s="3">
        <f>[1]服务器生态!AF489</f>
        <v>6.8679600000000019E-3</v>
      </c>
      <c r="L472" s="3">
        <f>[1]服务器生态!AG489</f>
        <v>1.9871999999999997E-3</v>
      </c>
      <c r="M472" s="3">
        <f>[3]基础信息!M471</f>
        <v>100</v>
      </c>
      <c r="X472" s="3">
        <v>468</v>
      </c>
      <c r="Y472" s="3">
        <f>求节点(节奏总纲!D$4:D$163,R$5:R$164,$X472)*6</f>
        <v>45046.595677099649</v>
      </c>
      <c r="Z472" s="3">
        <f>求节点(节奏总纲!E$4:E$163,S$5:S$164,$X472)*6</f>
        <v>46229.771165324157</v>
      </c>
      <c r="AA472" s="3">
        <f>求节点(节奏总纲!F$4:F$163,T$5:T$164,$X472)*6</f>
        <v>47776.77686817744</v>
      </c>
      <c r="AB472" s="3">
        <f>求节点(节奏总纲!G$4:G$163,U$5:U$164,$X472)*6</f>
        <v>49985.586684935639</v>
      </c>
      <c r="AC472" s="3">
        <f>求节点(节奏总纲!H$4:H$163,V$5:V$164,$X472)*6</f>
        <v>53910.676968583946</v>
      </c>
    </row>
    <row r="473" spans="2:29" x14ac:dyDescent="0.2">
      <c r="B473" s="3">
        <v>469</v>
      </c>
      <c r="C473" s="3">
        <f>[1]服务器生态!W490</f>
        <v>18.687283783780007</v>
      </c>
      <c r="D473" s="3">
        <f>[1]服务器生态!X490</f>
        <v>18.425832928841547</v>
      </c>
      <c r="E473" s="3">
        <f>[1]服务器生态!Y490</f>
        <v>1.5041060984386874</v>
      </c>
      <c r="F473" s="3">
        <f>[1]服务器生态!Z490</f>
        <v>0.26759110361453264</v>
      </c>
      <c r="G473" s="3">
        <f>[1]服务器生态!AA490</f>
        <v>7.7425762686853014E-2</v>
      </c>
      <c r="H473" s="3">
        <f>[1]服务器生态!AC490</f>
        <v>0.47962550249999997</v>
      </c>
      <c r="I473" s="3">
        <f>[1]服务器生态!AD490</f>
        <v>0.47291513735919999</v>
      </c>
      <c r="J473" s="3">
        <f>[1]服务器生态!AE490</f>
        <v>3.8604200140800002E-2</v>
      </c>
      <c r="K473" s="3">
        <f>[1]服务器生态!AF490</f>
        <v>6.8679600000000019E-3</v>
      </c>
      <c r="L473" s="3">
        <f>[1]服务器生态!AG490</f>
        <v>1.9871999999999997E-3</v>
      </c>
      <c r="M473" s="3">
        <f>[3]基础信息!M472</f>
        <v>100</v>
      </c>
      <c r="X473" s="3">
        <v>469</v>
      </c>
      <c r="Y473" s="3">
        <f>求节点(节奏总纲!D$4:D$163,R$5:R$164,$X473)*6</f>
        <v>45058.961051658327</v>
      </c>
      <c r="Z473" s="3">
        <f>求节点(节奏总纲!E$4:E$163,S$5:S$164,$X473)*6</f>
        <v>46242.876653109335</v>
      </c>
      <c r="AA473" s="3">
        <f>求节点(节奏总纲!F$4:F$163,T$5:T$164,$X473)*6</f>
        <v>47788.908568033658</v>
      </c>
      <c r="AB473" s="3">
        <f>求节点(节奏总纲!G$4:G$163,U$5:U$164,$X473)*6</f>
        <v>49998.101544653182</v>
      </c>
      <c r="AC473" s="3">
        <f>求节点(节奏总纲!H$4:H$163,V$5:V$164,$X473)*6</f>
        <v>53923.229782523267</v>
      </c>
    </row>
    <row r="474" spans="2:29" x14ac:dyDescent="0.2">
      <c r="B474" s="3">
        <v>470</v>
      </c>
      <c r="C474" s="3">
        <f>[1]服务器生态!W491</f>
        <v>18.564686795507786</v>
      </c>
      <c r="D474" s="3">
        <f>[1]服务器生态!X491</f>
        <v>18.30495117579385</v>
      </c>
      <c r="E474" s="3">
        <f>[1]服务器生态!Y491</f>
        <v>1.4942384857966338</v>
      </c>
      <c r="F474" s="3">
        <f>[1]服务器生态!Z491</f>
        <v>0.26583558559644294</v>
      </c>
      <c r="G474" s="3">
        <f>[1]服务器生态!AA491</f>
        <v>7.691781485291864E-2</v>
      </c>
      <c r="H474" s="3">
        <f>[1]服务器生态!AC491</f>
        <v>0.47962550249999997</v>
      </c>
      <c r="I474" s="3">
        <f>[1]服务器生态!AD491</f>
        <v>0.47291513735919999</v>
      </c>
      <c r="J474" s="3">
        <f>[1]服务器生态!AE491</f>
        <v>3.8604200140800002E-2</v>
      </c>
      <c r="K474" s="3">
        <f>[1]服务器生态!AF491</f>
        <v>6.8679600000000019E-3</v>
      </c>
      <c r="L474" s="3">
        <f>[1]服务器生态!AG491</f>
        <v>1.9871999999999997E-3</v>
      </c>
      <c r="M474" s="3">
        <f>[3]基础信息!M473</f>
        <v>100</v>
      </c>
      <c r="X474" s="3">
        <v>470</v>
      </c>
      <c r="Y474" s="3">
        <f>求节点(节奏总纲!D$4:D$163,R$5:R$164,$X474)*6</f>
        <v>45071.326426216998</v>
      </c>
      <c r="Z474" s="3">
        <f>求节点(节奏总纲!E$4:E$163,S$5:S$164,$X474)*6</f>
        <v>46255.489010628255</v>
      </c>
      <c r="AA474" s="3">
        <f>求节点(节奏总纲!F$4:F$163,T$5:T$164,$X474)*6</f>
        <v>47801.040267889883</v>
      </c>
      <c r="AB474" s="3">
        <f>求节点(节奏总纲!G$4:G$163,U$5:U$164,$X474)*6</f>
        <v>50010.616404370725</v>
      </c>
      <c r="AC474" s="3">
        <f>求节点(节奏总纲!H$4:H$163,V$5:V$164,$X474)*6</f>
        <v>53935.782596462595</v>
      </c>
    </row>
    <row r="475" spans="2:29" x14ac:dyDescent="0.2">
      <c r="B475" s="3">
        <v>471</v>
      </c>
      <c r="C475" s="3">
        <f>[1]服务器生态!W492</f>
        <v>18.442089807235565</v>
      </c>
      <c r="D475" s="3">
        <f>[1]服务器生态!X492</f>
        <v>18.184069422746155</v>
      </c>
      <c r="E475" s="3">
        <f>[1]服务器生态!Y492</f>
        <v>1.4843708731545808</v>
      </c>
      <c r="F475" s="3">
        <f>[1]服务器生态!Z492</f>
        <v>0.26408006757835323</v>
      </c>
      <c r="G475" s="3">
        <f>[1]服务器生态!AA492</f>
        <v>7.6409867018984279E-2</v>
      </c>
      <c r="H475" s="3">
        <f>[1]服务器生态!AC492</f>
        <v>0.47962550249999997</v>
      </c>
      <c r="I475" s="3">
        <f>[1]服务器生态!AD492</f>
        <v>0.47291513735919999</v>
      </c>
      <c r="J475" s="3">
        <f>[1]服务器生态!AE492</f>
        <v>3.8604200140800002E-2</v>
      </c>
      <c r="K475" s="3">
        <f>[1]服务器生态!AF492</f>
        <v>6.8679600000000019E-3</v>
      </c>
      <c r="L475" s="3">
        <f>[1]服务器生态!AG492</f>
        <v>1.9871999999999997E-3</v>
      </c>
      <c r="M475" s="3">
        <f>[3]基础信息!M474</f>
        <v>100</v>
      </c>
      <c r="X475" s="3">
        <v>471</v>
      </c>
      <c r="Y475" s="3">
        <f>求节点(节奏总纲!D$4:D$163,R$5:R$164,$X475)*6</f>
        <v>45083.691800775676</v>
      </c>
      <c r="Z475" s="3">
        <f>求节点(节奏总纲!E$4:E$163,S$5:S$164,$X475)*6</f>
        <v>46267.227933190952</v>
      </c>
      <c r="AA475" s="3">
        <f>求节点(节奏总纲!F$4:F$163,T$5:T$164,$X475)*6</f>
        <v>47813.171967746108</v>
      </c>
      <c r="AB475" s="3">
        <f>求节点(节奏总纲!G$4:G$163,U$5:U$164,$X475)*6</f>
        <v>50023.131264088275</v>
      </c>
      <c r="AC475" s="3">
        <f>求节点(节奏总纲!H$4:H$163,V$5:V$164,$X475)*6</f>
        <v>53948.335410401924</v>
      </c>
    </row>
    <row r="476" spans="2:29" x14ac:dyDescent="0.2">
      <c r="B476" s="3">
        <v>472</v>
      </c>
      <c r="C476" s="3">
        <f>[1]服务器生态!W493</f>
        <v>18.319492818963344</v>
      </c>
      <c r="D476" s="3">
        <f>[1]服务器生态!X493</f>
        <v>18.063187669698458</v>
      </c>
      <c r="E476" s="3">
        <f>[1]服务器生态!Y493</f>
        <v>1.4745032605125274</v>
      </c>
      <c r="F476" s="3">
        <f>[1]服务器生态!Z493</f>
        <v>0.26232454956026346</v>
      </c>
      <c r="G476" s="3">
        <f>[1]服务器生态!AA493</f>
        <v>7.5901919185049904E-2</v>
      </c>
      <c r="H476" s="3">
        <f>[1]服务器生态!AC493</f>
        <v>0.47962550249999997</v>
      </c>
      <c r="I476" s="3">
        <f>[1]服务器生态!AD493</f>
        <v>0.47291513735919999</v>
      </c>
      <c r="J476" s="3">
        <f>[1]服务器生态!AE493</f>
        <v>3.8604200140800002E-2</v>
      </c>
      <c r="K476" s="3">
        <f>[1]服务器生态!AF493</f>
        <v>6.8679600000000019E-3</v>
      </c>
      <c r="L476" s="3">
        <f>[1]服务器生态!AG493</f>
        <v>1.9871999999999997E-3</v>
      </c>
      <c r="M476" s="3">
        <f>[3]基础信息!M475</f>
        <v>100</v>
      </c>
      <c r="X476" s="3">
        <v>472</v>
      </c>
      <c r="Y476" s="3">
        <f>求节点(节奏总纲!D$4:D$163,R$5:R$164,$X476)*6</f>
        <v>45096.057175334347</v>
      </c>
      <c r="Z476" s="3">
        <f>求节点(节奏总纲!E$4:E$163,S$5:S$164,$X476)*6</f>
        <v>46278.966855753635</v>
      </c>
      <c r="AA476" s="3">
        <f>求节点(节奏总纲!F$4:F$163,T$5:T$164,$X476)*6</f>
        <v>47825.303667602333</v>
      </c>
      <c r="AB476" s="3">
        <f>求节点(节奏总纲!G$4:G$163,U$5:U$164,$X476)*6</f>
        <v>50035.646123805811</v>
      </c>
      <c r="AC476" s="3">
        <f>求节点(节奏总纲!H$4:H$163,V$5:V$164,$X476)*6</f>
        <v>53960.562511120646</v>
      </c>
    </row>
    <row r="477" spans="2:29" x14ac:dyDescent="0.2">
      <c r="B477" s="3">
        <v>473</v>
      </c>
      <c r="C477" s="3">
        <f>[1]服务器生态!W494</f>
        <v>18.196895830691123</v>
      </c>
      <c r="D477" s="3">
        <f>[1]服务器生态!X494</f>
        <v>17.942305916650767</v>
      </c>
      <c r="E477" s="3">
        <f>[1]服务器生态!Y494</f>
        <v>1.4646356478704743</v>
      </c>
      <c r="F477" s="3">
        <f>[1]服务器生态!Z494</f>
        <v>0.26056903154217376</v>
      </c>
      <c r="G477" s="3">
        <f>[1]服务器生态!AA494</f>
        <v>7.5393971351115543E-2</v>
      </c>
      <c r="H477" s="3">
        <f>[1]服务器生态!AC494</f>
        <v>0.47962550249999997</v>
      </c>
      <c r="I477" s="3">
        <f>[1]服务器生态!AD494</f>
        <v>0.47291513735919999</v>
      </c>
      <c r="J477" s="3">
        <f>[1]服务器生态!AE494</f>
        <v>3.8604200140800002E-2</v>
      </c>
      <c r="K477" s="3">
        <f>[1]服务器生态!AF494</f>
        <v>6.8679600000000019E-3</v>
      </c>
      <c r="L477" s="3">
        <f>[1]服务器生态!AG494</f>
        <v>1.9871999999999997E-3</v>
      </c>
      <c r="M477" s="3">
        <f>[3]基础信息!M476</f>
        <v>100</v>
      </c>
      <c r="X477" s="3">
        <v>473</v>
      </c>
      <c r="Y477" s="3">
        <f>求节点(节奏总纲!D$4:D$163,R$5:R$164,$X477)*6</f>
        <v>45108.422549893017</v>
      </c>
      <c r="Z477" s="3">
        <f>求节点(节奏总纲!E$4:E$163,S$5:S$164,$X477)*6</f>
        <v>46290.705778316325</v>
      </c>
      <c r="AA477" s="3">
        <f>求节点(节奏总纲!F$4:F$163,T$5:T$164,$X477)*6</f>
        <v>47837.435367458551</v>
      </c>
      <c r="AB477" s="3">
        <f>求节点(节奏总纲!G$4:G$163,U$5:U$164,$X477)*6</f>
        <v>50048.160983523354</v>
      </c>
      <c r="AC477" s="3">
        <f>求节点(节奏总纲!H$4:H$163,V$5:V$164,$X477)*6</f>
        <v>53972.740481386507</v>
      </c>
    </row>
    <row r="478" spans="2:29" x14ac:dyDescent="0.2">
      <c r="B478" s="3">
        <v>474</v>
      </c>
      <c r="C478" s="3">
        <f>[1]服务器生态!W495</f>
        <v>18.074298842418898</v>
      </c>
      <c r="D478" s="3">
        <f>[1]服务器生态!X495</f>
        <v>17.821424163603069</v>
      </c>
      <c r="E478" s="3">
        <f>[1]服务器生态!Y495</f>
        <v>1.4547680352284209</v>
      </c>
      <c r="F478" s="3">
        <f>[1]服务器生态!Z495</f>
        <v>0.25881351352408405</v>
      </c>
      <c r="G478" s="3">
        <f>[1]服务器生态!AA495</f>
        <v>7.4886023517181169E-2</v>
      </c>
      <c r="H478" s="3">
        <f>[1]服务器生态!AC495</f>
        <v>0.47962550249999997</v>
      </c>
      <c r="I478" s="3">
        <f>[1]服务器生态!AD495</f>
        <v>0.47291513735919999</v>
      </c>
      <c r="J478" s="3">
        <f>[1]服务器生态!AE495</f>
        <v>3.8604200140800002E-2</v>
      </c>
      <c r="K478" s="3">
        <f>[1]服务器生态!AF495</f>
        <v>6.8679600000000019E-3</v>
      </c>
      <c r="L478" s="3">
        <f>[1]服务器生态!AG495</f>
        <v>1.9871999999999997E-3</v>
      </c>
      <c r="M478" s="3">
        <f>[3]基础信息!M477</f>
        <v>100</v>
      </c>
      <c r="X478" s="3">
        <v>474</v>
      </c>
      <c r="Y478" s="3">
        <f>求节点(节奏总纲!D$4:D$163,R$5:R$164,$X478)*6</f>
        <v>45120.787924451695</v>
      </c>
      <c r="Z478" s="3">
        <f>求节点(节奏总纲!E$4:E$163,S$5:S$164,$X478)*6</f>
        <v>46302.444700879016</v>
      </c>
      <c r="AA478" s="3">
        <f>求节点(节奏总纲!F$4:F$163,T$5:T$164,$X478)*6</f>
        <v>47849.567067314783</v>
      </c>
      <c r="AB478" s="3">
        <f>求节点(节奏总纲!G$4:G$163,U$5:U$164,$X478)*6</f>
        <v>50060.675843240904</v>
      </c>
      <c r="AC478" s="3">
        <f>求节点(节奏总纲!H$4:H$163,V$5:V$164,$X478)*6</f>
        <v>53984.918451652367</v>
      </c>
    </row>
    <row r="479" spans="2:29" x14ac:dyDescent="0.2">
      <c r="B479" s="3">
        <v>475</v>
      </c>
      <c r="C479" s="3">
        <f>[1]服务器生态!W496</f>
        <v>17.95170185414668</v>
      </c>
      <c r="D479" s="3">
        <f>[1]服务器生态!X496</f>
        <v>17.700542410555375</v>
      </c>
      <c r="E479" s="3">
        <f>[1]服务器生态!Y496</f>
        <v>1.4449004225863677</v>
      </c>
      <c r="F479" s="3">
        <f>[1]服务器生态!Z496</f>
        <v>0.25705799550599434</v>
      </c>
      <c r="G479" s="3">
        <f>[1]服务器生态!AA496</f>
        <v>7.4378075683246808E-2</v>
      </c>
      <c r="H479" s="3">
        <f>[1]服务器生态!AC496</f>
        <v>0.47962550249999997</v>
      </c>
      <c r="I479" s="3">
        <f>[1]服务器生态!AD496</f>
        <v>0.47291513735919999</v>
      </c>
      <c r="J479" s="3">
        <f>[1]服务器生态!AE496</f>
        <v>3.8604200140800002E-2</v>
      </c>
      <c r="K479" s="3">
        <f>[1]服务器生态!AF496</f>
        <v>6.8679600000000019E-3</v>
      </c>
      <c r="L479" s="3">
        <f>[1]服务器生态!AG496</f>
        <v>1.9871999999999997E-3</v>
      </c>
      <c r="M479" s="3">
        <f>[3]基础信息!M478</f>
        <v>100</v>
      </c>
      <c r="X479" s="3">
        <v>475</v>
      </c>
      <c r="Y479" s="3">
        <f>求节点(节奏总纲!D$4:D$163,R$5:R$164,$X479)*6</f>
        <v>45133.153299010373</v>
      </c>
      <c r="Z479" s="3">
        <f>求节点(节奏总纲!E$4:E$163,S$5:S$164,$X479)*6</f>
        <v>46314.183623441706</v>
      </c>
      <c r="AA479" s="3">
        <f>求节点(节奏总纲!F$4:F$163,T$5:T$164,$X479)*6</f>
        <v>47861.698767171001</v>
      </c>
      <c r="AB479" s="3">
        <f>求节点(节奏总纲!G$4:G$163,U$5:U$164,$X479)*6</f>
        <v>50073.19070295844</v>
      </c>
      <c r="AC479" s="3">
        <f>求节点(节奏总纲!H$4:H$163,V$5:V$164,$X479)*6</f>
        <v>53997.096421918235</v>
      </c>
    </row>
    <row r="480" spans="2:29" x14ac:dyDescent="0.2">
      <c r="B480" s="3">
        <v>476</v>
      </c>
      <c r="C480" s="3">
        <f>[1]服务器生态!W497</f>
        <v>17.829104865874456</v>
      </c>
      <c r="D480" s="3">
        <f>[1]服务器生态!X497</f>
        <v>17.579660657507677</v>
      </c>
      <c r="E480" s="3">
        <f>[1]服务器生态!Y497</f>
        <v>1.4350328099443144</v>
      </c>
      <c r="F480" s="3">
        <f>[1]服务器生态!Z497</f>
        <v>0.25530247748790458</v>
      </c>
      <c r="G480" s="3">
        <f>[1]服务器生态!AA497</f>
        <v>7.3870127849312434E-2</v>
      </c>
      <c r="H480" s="3">
        <f>[1]服务器生态!AC497</f>
        <v>0.47962550249999997</v>
      </c>
      <c r="I480" s="3">
        <f>[1]服务器生态!AD497</f>
        <v>0.47291513735919999</v>
      </c>
      <c r="J480" s="3">
        <f>[1]服务器生态!AE497</f>
        <v>3.8604200140800002E-2</v>
      </c>
      <c r="K480" s="3">
        <f>[1]服务器生态!AF497</f>
        <v>6.8679600000000019E-3</v>
      </c>
      <c r="L480" s="3">
        <f>[1]服务器生态!AG497</f>
        <v>1.9871999999999997E-3</v>
      </c>
      <c r="M480" s="3">
        <f>[3]基础信息!M479</f>
        <v>100</v>
      </c>
      <c r="X480" s="3">
        <v>476</v>
      </c>
      <c r="Y480" s="3">
        <f>求节点(节奏总纲!D$4:D$163,R$5:R$164,$X480)*6</f>
        <v>45145.518673569051</v>
      </c>
      <c r="Z480" s="3">
        <f>求节点(节奏总纲!E$4:E$163,S$5:S$164,$X480)*6</f>
        <v>46325.922546004396</v>
      </c>
      <c r="AA480" s="3">
        <f>求节点(节奏总纲!F$4:F$163,T$5:T$164,$X480)*6</f>
        <v>47873.830467027219</v>
      </c>
      <c r="AB480" s="3">
        <f>求节点(节奏总纲!G$4:G$163,U$5:U$164,$X480)*6</f>
        <v>50085.370650655132</v>
      </c>
      <c r="AC480" s="3">
        <f>求节点(节奏总纲!H$4:H$163,V$5:V$164,$X480)*6</f>
        <v>54009.274392184088</v>
      </c>
    </row>
    <row r="481" spans="2:29" x14ac:dyDescent="0.2">
      <c r="B481" s="3">
        <v>477</v>
      </c>
      <c r="C481" s="3">
        <f>[1]服务器生态!W498</f>
        <v>17.706507877602238</v>
      </c>
      <c r="D481" s="3">
        <f>[1]服务器生态!X498</f>
        <v>17.458778904459983</v>
      </c>
      <c r="E481" s="3">
        <f>[1]服务器生态!Y498</f>
        <v>1.4251651973022612</v>
      </c>
      <c r="F481" s="3">
        <f>[1]服务器生态!Z498</f>
        <v>0.25354695946981487</v>
      </c>
      <c r="G481" s="3">
        <f>[1]服务器生态!AA498</f>
        <v>7.3362180015378073E-2</v>
      </c>
      <c r="H481" s="3">
        <f>[1]服务器生态!AC498</f>
        <v>0.47962550249999997</v>
      </c>
      <c r="I481" s="3">
        <f>[1]服务器生态!AD498</f>
        <v>0.47291513735919999</v>
      </c>
      <c r="J481" s="3">
        <f>[1]服务器生态!AE498</f>
        <v>3.8604200140800002E-2</v>
      </c>
      <c r="K481" s="3">
        <f>[1]服务器生态!AF498</f>
        <v>6.8679600000000019E-3</v>
      </c>
      <c r="L481" s="3">
        <f>[1]服务器生态!AG498</f>
        <v>1.9871999999999997E-3</v>
      </c>
      <c r="M481" s="3">
        <f>[3]基础信息!M480</f>
        <v>100</v>
      </c>
      <c r="X481" s="3">
        <v>477</v>
      </c>
      <c r="Y481" s="3">
        <f>求节点(节奏总纲!D$4:D$163,R$5:R$164,$X481)*6</f>
        <v>45157.777959819417</v>
      </c>
      <c r="Z481" s="3">
        <f>求节点(节奏总纲!E$4:E$163,S$5:S$164,$X481)*6</f>
        <v>46337.661468567087</v>
      </c>
      <c r="AA481" s="3">
        <f>求节点(节奏总纲!F$4:F$163,T$5:T$164,$X481)*6</f>
        <v>47885.962166883444</v>
      </c>
      <c r="AB481" s="3">
        <f>求节点(节奏总纲!G$4:G$163,U$5:U$164,$X481)*6</f>
        <v>50097.327804526598</v>
      </c>
      <c r="AC481" s="3">
        <f>求节点(节奏总纲!H$4:H$163,V$5:V$164,$X481)*6</f>
        <v>54021.452362449942</v>
      </c>
    </row>
    <row r="482" spans="2:29" x14ac:dyDescent="0.2">
      <c r="B482" s="3">
        <v>478</v>
      </c>
      <c r="C482" s="3">
        <f>[1]服务器生态!W499</f>
        <v>17.583910889330014</v>
      </c>
      <c r="D482" s="3">
        <f>[1]服务器生态!X499</f>
        <v>17.337897151412285</v>
      </c>
      <c r="E482" s="3">
        <f>[1]服务器生态!Y499</f>
        <v>1.4152975846602078</v>
      </c>
      <c r="F482" s="3">
        <f>[1]服务器生态!Z499</f>
        <v>0.25179144145172516</v>
      </c>
      <c r="G482" s="3">
        <f>[1]服务器生态!AA499</f>
        <v>7.2854232181443684E-2</v>
      </c>
      <c r="H482" s="3">
        <f>[1]服务器生态!AC499</f>
        <v>0.47962550249999997</v>
      </c>
      <c r="I482" s="3">
        <f>[1]服务器生态!AD499</f>
        <v>0.47291513735919999</v>
      </c>
      <c r="J482" s="3">
        <f>[1]服务器生态!AE499</f>
        <v>3.8604200140800002E-2</v>
      </c>
      <c r="K482" s="3">
        <f>[1]服务器生态!AF499</f>
        <v>6.8679600000000019E-3</v>
      </c>
      <c r="L482" s="3">
        <f>[1]服务器生态!AG499</f>
        <v>1.9871999999999997E-3</v>
      </c>
      <c r="M482" s="3">
        <f>[3]基础信息!M481</f>
        <v>100</v>
      </c>
      <c r="X482" s="3">
        <v>478</v>
      </c>
      <c r="Y482" s="3">
        <f>求节点(节奏总纲!D$4:D$163,R$5:R$164,$X482)*6</f>
        <v>45169.773828181118</v>
      </c>
      <c r="Z482" s="3">
        <f>求节点(节奏总纲!E$4:E$163,S$5:S$164,$X482)*6</f>
        <v>46349.400391129777</v>
      </c>
      <c r="AA482" s="3">
        <f>求节点(节奏总纲!F$4:F$163,T$5:T$164,$X482)*6</f>
        <v>47898.093866739669</v>
      </c>
      <c r="AB482" s="3">
        <f>求节点(节奏总纲!G$4:G$163,U$5:U$164,$X482)*6</f>
        <v>50109.284958398071</v>
      </c>
      <c r="AC482" s="3">
        <f>求节点(节奏总纲!H$4:H$163,V$5:V$164,$X482)*6</f>
        <v>54033.630332715802</v>
      </c>
    </row>
    <row r="483" spans="2:29" x14ac:dyDescent="0.2">
      <c r="B483" s="3">
        <v>479</v>
      </c>
      <c r="C483" s="3">
        <f>[1]服务器生态!W500</f>
        <v>17.461313901057792</v>
      </c>
      <c r="D483" s="3">
        <f>[1]服务器生态!X500</f>
        <v>17.217015398364591</v>
      </c>
      <c r="E483" s="3">
        <f>[1]服务器生态!Y500</f>
        <v>1.4054299720181547</v>
      </c>
      <c r="F483" s="3">
        <f>[1]服务器生态!Z500</f>
        <v>0.25003592343363545</v>
      </c>
      <c r="G483" s="3">
        <f>[1]服务器生态!AA500</f>
        <v>7.2346284347509324E-2</v>
      </c>
      <c r="H483" s="3">
        <f>[1]服务器生态!AC500</f>
        <v>0.47962550249999997</v>
      </c>
      <c r="I483" s="3">
        <f>[1]服务器生态!AD500</f>
        <v>0.47291513735919999</v>
      </c>
      <c r="J483" s="3">
        <f>[1]服务器生态!AE500</f>
        <v>3.8604200140800002E-2</v>
      </c>
      <c r="K483" s="3">
        <f>[1]服务器生态!AF500</f>
        <v>6.8679600000000019E-3</v>
      </c>
      <c r="L483" s="3">
        <f>[1]服务器生态!AG500</f>
        <v>1.9871999999999997E-3</v>
      </c>
      <c r="M483" s="3">
        <f>[3]基础信息!M482</f>
        <v>100</v>
      </c>
      <c r="X483" s="3">
        <v>479</v>
      </c>
      <c r="Y483" s="3">
        <f>求节点(节奏总纲!D$4:D$163,R$5:R$164,$X483)*6</f>
        <v>45181.769696542819</v>
      </c>
      <c r="Z483" s="3">
        <f>求节点(节奏总纲!E$4:E$163,S$5:S$164,$X483)*6</f>
        <v>46361.139313692467</v>
      </c>
      <c r="AA483" s="3">
        <f>求节点(节奏总纲!F$4:F$163,T$5:T$164,$X483)*6</f>
        <v>47910.225566595895</v>
      </c>
      <c r="AB483" s="3">
        <f>求节点(节奏总纲!G$4:G$163,U$5:U$164,$X483)*6</f>
        <v>50121.242112269538</v>
      </c>
      <c r="AC483" s="3">
        <f>求节点(节奏总纲!H$4:H$163,V$5:V$164,$X483)*6</f>
        <v>54045.808302981663</v>
      </c>
    </row>
    <row r="484" spans="2:29" x14ac:dyDescent="0.2">
      <c r="B484" s="3">
        <v>480</v>
      </c>
      <c r="C484" s="3">
        <f>[1]服务器生态!W501</f>
        <v>17.338716912785575</v>
      </c>
      <c r="D484" s="3">
        <f>[1]服务器生态!X501</f>
        <v>17.0961336453169</v>
      </c>
      <c r="E484" s="3">
        <f>[1]服务器生态!Y501</f>
        <v>1.3955623593761015</v>
      </c>
      <c r="F484" s="3">
        <f>[1]服务器生态!Z501</f>
        <v>0.24828040541554575</v>
      </c>
      <c r="G484" s="3">
        <f>[1]服务器生态!AA501</f>
        <v>7.1838336513574963E-2</v>
      </c>
      <c r="H484" s="3">
        <f>[1]服务器生态!AC501</f>
        <v>0.47962550249999997</v>
      </c>
      <c r="I484" s="3">
        <f>[1]服务器生态!AD501</f>
        <v>0.47291513735919999</v>
      </c>
      <c r="J484" s="3">
        <f>[1]服务器生态!AE501</f>
        <v>3.8604200140800002E-2</v>
      </c>
      <c r="K484" s="3">
        <f>[1]服务器生态!AF501</f>
        <v>6.8679600000000019E-3</v>
      </c>
      <c r="L484" s="3">
        <f>[1]服务器生态!AG501</f>
        <v>1.9871999999999997E-3</v>
      </c>
      <c r="M484" s="3">
        <f>[3]基础信息!M483</f>
        <v>100</v>
      </c>
      <c r="X484" s="3">
        <v>480</v>
      </c>
      <c r="Y484" s="3">
        <f>求节点(节奏总纲!D$4:D$163,R$5:R$164,$X484)*6</f>
        <v>45193.765564904526</v>
      </c>
      <c r="Z484" s="3">
        <f>求节点(节奏总纲!E$4:E$163,S$5:S$164,$X484)*6</f>
        <v>46372.878236255157</v>
      </c>
      <c r="AA484" s="3">
        <f>求节点(节奏总纲!F$4:F$163,T$5:T$164,$X484)*6</f>
        <v>47922.357266452113</v>
      </c>
      <c r="AB484" s="3">
        <f>求节点(节奏总纲!G$4:G$163,U$5:U$164,$X484)*6</f>
        <v>50133.199266141019</v>
      </c>
      <c r="AC484" s="3">
        <f>求节点(节奏总纲!H$4:H$163,V$5:V$164,$X484)*6</f>
        <v>54057.98627324753</v>
      </c>
    </row>
    <row r="485" spans="2:29" x14ac:dyDescent="0.2">
      <c r="B485" s="3">
        <v>481</v>
      </c>
      <c r="C485" s="3">
        <f>[1]服务器生态!W502</f>
        <v>17.237574397460989</v>
      </c>
      <c r="D485" s="3">
        <f>[1]服务器生态!X502</f>
        <v>16.996406199052547</v>
      </c>
      <c r="E485" s="3">
        <f>[1]服务器生态!Y502</f>
        <v>1.3874215789464073</v>
      </c>
      <c r="F485" s="3">
        <f>[1]服务器生态!Z502</f>
        <v>0.2468321030506217</v>
      </c>
      <c r="G485" s="3">
        <f>[1]服务器生态!AA502</f>
        <v>7.1419279550579098E-2</v>
      </c>
      <c r="H485" s="3">
        <f>[1]服务器生态!AC502</f>
        <v>0.47962550249999997</v>
      </c>
      <c r="I485" s="3">
        <f>[1]服务器生态!AD502</f>
        <v>0.47291513735919999</v>
      </c>
      <c r="J485" s="3">
        <f>[1]服务器生态!AE502</f>
        <v>3.8604200140800002E-2</v>
      </c>
      <c r="K485" s="3">
        <f>[1]服务器生态!AF502</f>
        <v>6.8679600000000019E-3</v>
      </c>
      <c r="L485" s="3">
        <f>[1]服务器生态!AG502</f>
        <v>1.9871999999999997E-3</v>
      </c>
      <c r="M485" s="3">
        <f>[3]基础信息!M484</f>
        <v>100</v>
      </c>
      <c r="X485" s="3">
        <v>481</v>
      </c>
      <c r="Y485" s="3">
        <f>求节点(节奏总纲!D$4:D$163,R$5:R$164,$X485)*6</f>
        <v>45205.761433266227</v>
      </c>
      <c r="Z485" s="3">
        <f>求节点(节奏总纲!E$4:E$163,S$5:S$164,$X485)*6</f>
        <v>46384.617158817848</v>
      </c>
      <c r="AA485" s="3">
        <f>求节点(节奏总纲!F$4:F$163,T$5:T$164,$X485)*6</f>
        <v>47934.488966308345</v>
      </c>
      <c r="AB485" s="3">
        <f>求节点(节奏总纲!G$4:G$163,U$5:U$164,$X485)*6</f>
        <v>50145.156420012499</v>
      </c>
      <c r="AC485" s="3">
        <f>求节点(节奏总纲!H$4:H$163,V$5:V$164,$X485)*6</f>
        <v>54070.164243513384</v>
      </c>
    </row>
    <row r="486" spans="2:29" x14ac:dyDescent="0.2">
      <c r="B486" s="3">
        <v>482</v>
      </c>
      <c r="C486" s="3">
        <f>[1]服务器生态!W503</f>
        <v>17.13643188213641</v>
      </c>
      <c r="D486" s="3">
        <f>[1]服务器生态!X503</f>
        <v>16.896678752788201</v>
      </c>
      <c r="E486" s="3">
        <f>[1]服务器生态!Y503</f>
        <v>1.3792807985167137</v>
      </c>
      <c r="F486" s="3">
        <f>[1]服务器生态!Z503</f>
        <v>0.24538380068569773</v>
      </c>
      <c r="G486" s="3">
        <f>[1]服务器生态!AA503</f>
        <v>7.1000222587583262E-2</v>
      </c>
      <c r="H486" s="3">
        <f>[1]服务器生态!AC503</f>
        <v>0.47962550249999997</v>
      </c>
      <c r="I486" s="3">
        <f>[1]服务器生态!AD503</f>
        <v>0.47291513735919999</v>
      </c>
      <c r="J486" s="3">
        <f>[1]服务器生态!AE503</f>
        <v>3.8604200140800002E-2</v>
      </c>
      <c r="K486" s="3">
        <f>[1]服务器生态!AF503</f>
        <v>6.8679600000000019E-3</v>
      </c>
      <c r="L486" s="3">
        <f>[1]服务器生态!AG503</f>
        <v>1.9871999999999997E-3</v>
      </c>
      <c r="M486" s="3">
        <f>[3]基础信息!M485</f>
        <v>100</v>
      </c>
      <c r="X486" s="3">
        <v>482</v>
      </c>
      <c r="Y486" s="3">
        <f>求节点(节奏总纲!D$4:D$163,R$5:R$164,$X486)*6</f>
        <v>45217.757301627928</v>
      </c>
      <c r="Z486" s="3">
        <f>求节点(节奏总纲!E$4:E$163,S$5:S$164,$X486)*6</f>
        <v>46396.356081380538</v>
      </c>
      <c r="AA486" s="3">
        <f>求节点(节奏总纲!F$4:F$163,T$5:T$164,$X486)*6</f>
        <v>47946.620666164563</v>
      </c>
      <c r="AB486" s="3">
        <f>求节点(节奏总纲!G$4:G$163,U$5:U$164,$X486)*6</f>
        <v>50157.113573883966</v>
      </c>
      <c r="AC486" s="3">
        <f>求节点(节奏总纲!H$4:H$163,V$5:V$164,$X486)*6</f>
        <v>54082.342213779237</v>
      </c>
    </row>
    <row r="487" spans="2:29" x14ac:dyDescent="0.2">
      <c r="B487" s="3">
        <v>483</v>
      </c>
      <c r="C487" s="3">
        <f>[1]服务器生态!W504</f>
        <v>17.035289366811828</v>
      </c>
      <c r="D487" s="3">
        <f>[1]服务器生态!X504</f>
        <v>16.796951306523855</v>
      </c>
      <c r="E487" s="3">
        <f>[1]服务器生态!Y504</f>
        <v>1.3711400180870199</v>
      </c>
      <c r="F487" s="3">
        <f>[1]服务器生态!Z504</f>
        <v>0.24393549832077371</v>
      </c>
      <c r="G487" s="3">
        <f>[1]服务器生态!AA504</f>
        <v>7.0581165624587411E-2</v>
      </c>
      <c r="H487" s="3">
        <f>[1]服务器生态!AC504</f>
        <v>0.47962550249999997</v>
      </c>
      <c r="I487" s="3">
        <f>[1]服务器生态!AD504</f>
        <v>0.47291513735919999</v>
      </c>
      <c r="J487" s="3">
        <f>[1]服务器生态!AE504</f>
        <v>3.8604200140800002E-2</v>
      </c>
      <c r="K487" s="3">
        <f>[1]服务器生态!AF504</f>
        <v>6.8679600000000019E-3</v>
      </c>
      <c r="L487" s="3">
        <f>[1]服务器生态!AG504</f>
        <v>1.9871999999999997E-3</v>
      </c>
      <c r="M487" s="3">
        <f>[3]基础信息!M486</f>
        <v>100</v>
      </c>
      <c r="X487" s="3">
        <v>483</v>
      </c>
      <c r="Y487" s="3">
        <f>求节点(节奏总纲!D$4:D$163,R$5:R$164,$X487)*6</f>
        <v>45229.753169989635</v>
      </c>
      <c r="Z487" s="3">
        <f>求节点(节奏总纲!E$4:E$163,S$5:S$164,$X487)*6</f>
        <v>46408.095003943228</v>
      </c>
      <c r="AA487" s="3">
        <f>求节点(节奏总纲!F$4:F$163,T$5:T$164,$X487)*6</f>
        <v>47958.752366020781</v>
      </c>
      <c r="AB487" s="3">
        <f>求节点(节奏总纲!G$4:G$163,U$5:U$164,$X487)*6</f>
        <v>50169.070727755439</v>
      </c>
      <c r="AC487" s="3">
        <f>求节点(节奏总纲!H$4:H$163,V$5:V$164,$X487)*6</f>
        <v>54094.520184045097</v>
      </c>
    </row>
    <row r="488" spans="2:29" x14ac:dyDescent="0.2">
      <c r="B488" s="3">
        <v>484</v>
      </c>
      <c r="C488" s="3">
        <f>[1]服务器生态!W505</f>
        <v>16.934146851487242</v>
      </c>
      <c r="D488" s="3">
        <f>[1]服务器生态!X505</f>
        <v>16.697223860259502</v>
      </c>
      <c r="E488" s="3">
        <f>[1]服务器生态!Y505</f>
        <v>1.3629992376573257</v>
      </c>
      <c r="F488" s="3">
        <f>[1]服务器生态!Z505</f>
        <v>0.24248719595584964</v>
      </c>
      <c r="G488" s="3">
        <f>[1]服务器生态!AA505</f>
        <v>7.0162108661591532E-2</v>
      </c>
      <c r="H488" s="3">
        <f>[1]服务器生态!AC505</f>
        <v>0.47962550249999997</v>
      </c>
      <c r="I488" s="3">
        <f>[1]服务器生态!AD505</f>
        <v>0.47291513735919999</v>
      </c>
      <c r="J488" s="3">
        <f>[1]服务器生态!AE505</f>
        <v>3.8604200140800002E-2</v>
      </c>
      <c r="K488" s="3">
        <f>[1]服务器生态!AF505</f>
        <v>6.8679600000000019E-3</v>
      </c>
      <c r="L488" s="3">
        <f>[1]服务器生态!AG505</f>
        <v>1.9871999999999997E-3</v>
      </c>
      <c r="M488" s="3">
        <f>[3]基础信息!M487</f>
        <v>100</v>
      </c>
      <c r="X488" s="3">
        <v>484</v>
      </c>
      <c r="Y488" s="3">
        <f>求节点(节奏总纲!D$4:D$163,R$5:R$164,$X488)*6</f>
        <v>45241.749038351329</v>
      </c>
      <c r="Z488" s="3">
        <f>求节点(节奏总纲!E$4:E$163,S$5:S$164,$X488)*6</f>
        <v>46419.833926505918</v>
      </c>
      <c r="AA488" s="3">
        <f>求节点(节奏总纲!F$4:F$163,T$5:T$164,$X488)*6</f>
        <v>47970.884065877006</v>
      </c>
      <c r="AB488" s="3">
        <f>求节点(节奏总纲!G$4:G$163,U$5:U$164,$X488)*6</f>
        <v>50181.027881626913</v>
      </c>
      <c r="AC488" s="3">
        <f>求节点(节奏总纲!H$4:H$163,V$5:V$164,$X488)*6</f>
        <v>54106.698154310965</v>
      </c>
    </row>
    <row r="489" spans="2:29" x14ac:dyDescent="0.2">
      <c r="B489" s="3">
        <v>485</v>
      </c>
      <c r="C489" s="3">
        <f>[1]服务器生态!W506</f>
        <v>16.833004336162659</v>
      </c>
      <c r="D489" s="3">
        <f>[1]服务器生态!X506</f>
        <v>16.597496413995152</v>
      </c>
      <c r="E489" s="3">
        <f>[1]服务器生态!Y506</f>
        <v>1.3548584572276317</v>
      </c>
      <c r="F489" s="3">
        <f>[1]服务器生态!Z506</f>
        <v>0.24103889359092565</v>
      </c>
      <c r="G489" s="3">
        <f>[1]服务器生态!AA506</f>
        <v>6.9743051698595682E-2</v>
      </c>
      <c r="H489" s="3">
        <f>[1]服务器生态!AC506</f>
        <v>0.47962550249999997</v>
      </c>
      <c r="I489" s="3">
        <f>[1]服务器生态!AD506</f>
        <v>0.47291513735919999</v>
      </c>
      <c r="J489" s="3">
        <f>[1]服务器生态!AE506</f>
        <v>3.8604200140800002E-2</v>
      </c>
      <c r="K489" s="3">
        <f>[1]服务器生态!AF506</f>
        <v>6.8679600000000019E-3</v>
      </c>
      <c r="L489" s="3">
        <f>[1]服务器生态!AG506</f>
        <v>1.9871999999999997E-3</v>
      </c>
      <c r="M489" s="3">
        <f>[3]基础信息!M488</f>
        <v>100</v>
      </c>
      <c r="X489" s="3">
        <v>485</v>
      </c>
      <c r="Y489" s="3">
        <f>求节点(节奏总纲!D$4:D$163,R$5:R$164,$X489)*6</f>
        <v>45253.744906713029</v>
      </c>
      <c r="Z489" s="3">
        <f>求节点(节奏总纲!E$4:E$163,S$5:S$164,$X489)*6</f>
        <v>46431.572849068601</v>
      </c>
      <c r="AA489" s="3">
        <f>求节点(节奏总纲!F$4:F$163,T$5:T$164,$X489)*6</f>
        <v>47983.015765733231</v>
      </c>
      <c r="AB489" s="3">
        <f>求节点(节奏总纲!G$4:G$163,U$5:U$164,$X489)*6</f>
        <v>50192.985035498379</v>
      </c>
      <c r="AC489" s="3">
        <f>求节点(节奏总纲!H$4:H$163,V$5:V$164,$X489)*6</f>
        <v>54118.876124576826</v>
      </c>
    </row>
    <row r="490" spans="2:29" x14ac:dyDescent="0.2">
      <c r="B490" s="3">
        <v>486</v>
      </c>
      <c r="C490" s="3">
        <f>[1]服务器生态!W507</f>
        <v>16.73186182083808</v>
      </c>
      <c r="D490" s="3">
        <f>[1]服务器生态!X507</f>
        <v>16.49776896773081</v>
      </c>
      <c r="E490" s="3">
        <f>[1]服务器生态!Y507</f>
        <v>1.3467176767979381</v>
      </c>
      <c r="F490" s="3">
        <f>[1]服务器生态!Z507</f>
        <v>0.23959059122600168</v>
      </c>
      <c r="G490" s="3">
        <f>[1]服务器生态!AA507</f>
        <v>6.9323994735599845E-2</v>
      </c>
      <c r="H490" s="3">
        <f>[1]服务器生态!AC507</f>
        <v>0.47962550249999997</v>
      </c>
      <c r="I490" s="3">
        <f>[1]服务器生态!AD507</f>
        <v>0.47291513735919999</v>
      </c>
      <c r="J490" s="3">
        <f>[1]服务器生态!AE507</f>
        <v>3.8604200140800002E-2</v>
      </c>
      <c r="K490" s="3">
        <f>[1]服务器生态!AF507</f>
        <v>6.8679600000000019E-3</v>
      </c>
      <c r="L490" s="3">
        <f>[1]服务器生态!AG507</f>
        <v>1.9871999999999997E-3</v>
      </c>
      <c r="M490" s="3">
        <f>[3]基础信息!M489</f>
        <v>100</v>
      </c>
      <c r="X490" s="3">
        <v>486</v>
      </c>
      <c r="Y490" s="3">
        <f>求节点(节奏总纲!D$4:D$163,R$5:R$164,$X490)*6</f>
        <v>45265.740775074737</v>
      </c>
      <c r="Z490" s="3">
        <f>求节点(节奏总纲!E$4:E$163,S$5:S$164,$X490)*6</f>
        <v>46443.311771631299</v>
      </c>
      <c r="AA490" s="3">
        <f>求节点(节奏总纲!F$4:F$163,T$5:T$164,$X490)*6</f>
        <v>47995.147465589456</v>
      </c>
      <c r="AB490" s="3">
        <f>求节点(节奏总纲!G$4:G$163,U$5:U$164,$X490)*6</f>
        <v>50204.94218936986</v>
      </c>
      <c r="AC490" s="3">
        <f>求节点(节奏总纲!H$4:H$163,V$5:V$164,$X490)*6</f>
        <v>54131.054094842679</v>
      </c>
    </row>
    <row r="491" spans="2:29" x14ac:dyDescent="0.2">
      <c r="B491" s="3">
        <v>487</v>
      </c>
      <c r="C491" s="3">
        <f>[1]服务器生态!W508</f>
        <v>16.630719305513495</v>
      </c>
      <c r="D491" s="3">
        <f>[1]服务器生态!X508</f>
        <v>16.398041521466457</v>
      </c>
      <c r="E491" s="3">
        <f>[1]服务器生态!Y508</f>
        <v>1.3385768963682438</v>
      </c>
      <c r="F491" s="3">
        <f>[1]服务器生态!Z508</f>
        <v>0.23814228886107761</v>
      </c>
      <c r="G491" s="3">
        <f>[1]服务器生态!AA508</f>
        <v>6.890493777260398E-2</v>
      </c>
      <c r="H491" s="3">
        <f>[1]服务器生态!AC508</f>
        <v>0.47962550249999997</v>
      </c>
      <c r="I491" s="3">
        <f>[1]服务器生态!AD508</f>
        <v>0.47291513735919999</v>
      </c>
      <c r="J491" s="3">
        <f>[1]服务器生态!AE508</f>
        <v>3.8604200140800002E-2</v>
      </c>
      <c r="K491" s="3">
        <f>[1]服务器生态!AF508</f>
        <v>6.8679600000000019E-3</v>
      </c>
      <c r="L491" s="3">
        <f>[1]服务器生态!AG508</f>
        <v>1.9871999999999997E-3</v>
      </c>
      <c r="M491" s="3">
        <f>[3]基础信息!M490</f>
        <v>100</v>
      </c>
      <c r="X491" s="3">
        <v>487</v>
      </c>
      <c r="Y491" s="3">
        <f>求节点(节奏总纲!D$4:D$163,R$5:R$164,$X491)*6</f>
        <v>45277.736643436438</v>
      </c>
      <c r="Z491" s="3">
        <f>求节点(节奏总纲!E$4:E$163,S$5:S$164,$X491)*6</f>
        <v>46455.050694193982</v>
      </c>
      <c r="AA491" s="3">
        <f>求节点(节奏总纲!F$4:F$163,T$5:T$164,$X491)*6</f>
        <v>48007.279165445674</v>
      </c>
      <c r="AB491" s="3">
        <f>求节点(节奏总纲!G$4:G$163,U$5:U$164,$X491)*6</f>
        <v>50216.899343241326</v>
      </c>
      <c r="AC491" s="3">
        <f>求节点(节奏总纲!H$4:H$163,V$5:V$164,$X491)*6</f>
        <v>54143.232065108532</v>
      </c>
    </row>
    <row r="492" spans="2:29" x14ac:dyDescent="0.2">
      <c r="B492" s="3">
        <v>488</v>
      </c>
      <c r="C492" s="3">
        <f>[1]服务器生态!W509</f>
        <v>16.529576790188912</v>
      </c>
      <c r="D492" s="3">
        <f>[1]服务器生态!X509</f>
        <v>16.298314075202107</v>
      </c>
      <c r="E492" s="3">
        <f>[1]服务器生态!Y509</f>
        <v>1.33043611593855</v>
      </c>
      <c r="F492" s="3">
        <f>[1]服务器生态!Z509</f>
        <v>0.23669398649615359</v>
      </c>
      <c r="G492" s="3">
        <f>[1]服务器生态!AA509</f>
        <v>6.848588080960813E-2</v>
      </c>
      <c r="H492" s="3">
        <f>[1]服务器生态!AC509</f>
        <v>0.47962550249999997</v>
      </c>
      <c r="I492" s="3">
        <f>[1]服务器生态!AD509</f>
        <v>0.47291513735919999</v>
      </c>
      <c r="J492" s="3">
        <f>[1]服务器生态!AE509</f>
        <v>3.8604200140800002E-2</v>
      </c>
      <c r="K492" s="3">
        <f>[1]服务器生态!AF509</f>
        <v>6.8679600000000019E-3</v>
      </c>
      <c r="L492" s="3">
        <f>[1]服务器生态!AG509</f>
        <v>1.9871999999999997E-3</v>
      </c>
      <c r="M492" s="3">
        <f>[3]基础信息!M491</f>
        <v>100</v>
      </c>
      <c r="X492" s="3">
        <v>488</v>
      </c>
      <c r="Y492" s="3">
        <f>求节点(节奏总纲!D$4:D$163,R$5:R$164,$X492)*6</f>
        <v>45289.732511798138</v>
      </c>
      <c r="Z492" s="3">
        <f>求节点(节奏总纲!E$4:E$163,S$5:S$164,$X492)*6</f>
        <v>46466.78961675668</v>
      </c>
      <c r="AA492" s="3">
        <f>求节点(节奏总纲!F$4:F$163,T$5:T$164,$X492)*6</f>
        <v>48019.410865301899</v>
      </c>
      <c r="AB492" s="3">
        <f>求节点(节奏总纲!G$4:G$163,U$5:U$164,$X492)*6</f>
        <v>50228.856497112807</v>
      </c>
      <c r="AC492" s="3">
        <f>求节点(节奏总纲!H$4:H$163,V$5:V$164,$X492)*6</f>
        <v>54155.410035374392</v>
      </c>
    </row>
    <row r="493" spans="2:29" x14ac:dyDescent="0.2">
      <c r="B493" s="3">
        <v>489</v>
      </c>
      <c r="C493" s="3">
        <f>[1]服务器生态!W510</f>
        <v>16.42843427486433</v>
      </c>
      <c r="D493" s="3">
        <f>[1]服务器生态!X510</f>
        <v>16.198586628937761</v>
      </c>
      <c r="E493" s="3">
        <f>[1]服务器生态!Y510</f>
        <v>1.322295335508856</v>
      </c>
      <c r="F493" s="3">
        <f>[1]服务器生态!Z510</f>
        <v>0.23524568413122957</v>
      </c>
      <c r="G493" s="3">
        <f>[1]服务器生态!AA510</f>
        <v>6.8066823846612265E-2</v>
      </c>
      <c r="H493" s="3">
        <f>[1]服务器生态!AC510</f>
        <v>0.47962550249999997</v>
      </c>
      <c r="I493" s="3">
        <f>[1]服务器生态!AD510</f>
        <v>0.47291513735919999</v>
      </c>
      <c r="J493" s="3">
        <f>[1]服务器生态!AE510</f>
        <v>3.8604200140800002E-2</v>
      </c>
      <c r="K493" s="3">
        <f>[1]服务器生态!AF510</f>
        <v>6.8679600000000019E-3</v>
      </c>
      <c r="L493" s="3">
        <f>[1]服务器生态!AG510</f>
        <v>1.9871999999999997E-3</v>
      </c>
      <c r="M493" s="3">
        <f>[3]基础信息!M492</f>
        <v>100</v>
      </c>
      <c r="X493" s="3">
        <v>489</v>
      </c>
      <c r="Y493" s="3">
        <f>求节点(节奏总纲!D$4:D$163,R$5:R$164,$X493)*6</f>
        <v>45301.728380159839</v>
      </c>
      <c r="Z493" s="3">
        <f>求节点(节奏总纲!E$4:E$163,S$5:S$164,$X493)*6</f>
        <v>46478.52853931937</v>
      </c>
      <c r="AA493" s="3">
        <f>求节点(节奏总纲!F$4:F$163,T$5:T$164,$X493)*6</f>
        <v>48031.542565158124</v>
      </c>
      <c r="AB493" s="3">
        <f>求节点(节奏总纲!G$4:G$163,U$5:U$164,$X493)*6</f>
        <v>50240.813650984281</v>
      </c>
      <c r="AC493" s="3">
        <f>求节点(节奏总纲!H$4:H$163,V$5:V$164,$X493)*6</f>
        <v>54167.58800564026</v>
      </c>
    </row>
    <row r="494" spans="2:29" x14ac:dyDescent="0.2">
      <c r="B494" s="3">
        <v>490</v>
      </c>
      <c r="C494" s="3">
        <f>[1]服务器生态!W511</f>
        <v>16.327291759539747</v>
      </c>
      <c r="D494" s="3">
        <f>[1]服务器生态!X511</f>
        <v>16.098859182673412</v>
      </c>
      <c r="E494" s="3">
        <f>[1]服务器生态!Y511</f>
        <v>1.3141545550791622</v>
      </c>
      <c r="F494" s="3">
        <f>[1]服务器生态!Z511</f>
        <v>0.23379738176630557</v>
      </c>
      <c r="G494" s="3">
        <f>[1]服务器生态!AA511</f>
        <v>6.7647766883616414E-2</v>
      </c>
      <c r="H494" s="3">
        <f>[1]服务器生态!AC511</f>
        <v>0.47962550249999997</v>
      </c>
      <c r="I494" s="3">
        <f>[1]服务器生态!AD511</f>
        <v>0.47291513735919999</v>
      </c>
      <c r="J494" s="3">
        <f>[1]服务器生态!AE511</f>
        <v>3.8604200140800002E-2</v>
      </c>
      <c r="K494" s="3">
        <f>[1]服务器生态!AF511</f>
        <v>6.8679600000000019E-3</v>
      </c>
      <c r="L494" s="3">
        <f>[1]服务器生态!AG511</f>
        <v>1.9871999999999997E-3</v>
      </c>
      <c r="M494" s="3">
        <f>[3]基础信息!M493</f>
        <v>100</v>
      </c>
      <c r="X494" s="3">
        <v>490</v>
      </c>
      <c r="Y494" s="3">
        <f>求节点(节奏总纲!D$4:D$163,R$5:R$164,$X494)*6</f>
        <v>45313.724248521539</v>
      </c>
      <c r="Z494" s="3">
        <f>求节点(节奏总纲!E$4:E$163,S$5:S$164,$X494)*6</f>
        <v>46490.267461882053</v>
      </c>
      <c r="AA494" s="3">
        <f>求节点(节奏总纲!F$4:F$163,T$5:T$164,$X494)*6</f>
        <v>48043.674265014342</v>
      </c>
      <c r="AB494" s="3">
        <f>求节点(节奏总纲!G$4:G$163,U$5:U$164,$X494)*6</f>
        <v>50252.770804855747</v>
      </c>
      <c r="AC494" s="3">
        <f>求节点(节奏总纲!H$4:H$163,V$5:V$164,$X494)*6</f>
        <v>54179.765975906121</v>
      </c>
    </row>
    <row r="495" spans="2:29" x14ac:dyDescent="0.2">
      <c r="B495" s="3">
        <v>491</v>
      </c>
      <c r="C495" s="3">
        <f>[1]服务器生态!W512</f>
        <v>16.226149244215165</v>
      </c>
      <c r="D495" s="3">
        <f>[1]服务器生态!X512</f>
        <v>15.999131736409064</v>
      </c>
      <c r="E495" s="3">
        <f>[1]服务器生态!Y512</f>
        <v>1.3060137746494682</v>
      </c>
      <c r="F495" s="3">
        <f>[1]服务器生态!Z512</f>
        <v>0.23234907940138155</v>
      </c>
      <c r="G495" s="3">
        <f>[1]服务器生态!AA512</f>
        <v>6.7228709920620564E-2</v>
      </c>
      <c r="H495" s="3">
        <f>[1]服务器生态!AC512</f>
        <v>0.47962550249999997</v>
      </c>
      <c r="I495" s="3">
        <f>[1]服务器生态!AD512</f>
        <v>0.47291513735919999</v>
      </c>
      <c r="J495" s="3">
        <f>[1]服务器生态!AE512</f>
        <v>3.8604200140800002E-2</v>
      </c>
      <c r="K495" s="3">
        <f>[1]服务器生态!AF512</f>
        <v>6.8679600000000019E-3</v>
      </c>
      <c r="L495" s="3">
        <f>[1]服务器生态!AG512</f>
        <v>1.9871999999999997E-3</v>
      </c>
      <c r="M495" s="3">
        <f>[3]基础信息!M494</f>
        <v>100</v>
      </c>
      <c r="X495" s="3">
        <v>491</v>
      </c>
      <c r="Y495" s="3">
        <f>求节点(节奏总纲!D$4:D$163,R$5:R$164,$X495)*6</f>
        <v>45325.720116883247</v>
      </c>
      <c r="Z495" s="3">
        <f>求节点(节奏总纲!E$4:E$163,S$5:S$164,$X495)*6</f>
        <v>46502.006384444743</v>
      </c>
      <c r="AA495" s="3">
        <f>求节点(节奏总纲!F$4:F$163,T$5:T$164,$X495)*6</f>
        <v>48055.805964870568</v>
      </c>
      <c r="AB495" s="3">
        <f>求节点(节奏总纲!G$4:G$163,U$5:U$164,$X495)*6</f>
        <v>50264.727958727221</v>
      </c>
      <c r="AC495" s="3">
        <f>求节点(节奏总纲!H$4:H$163,V$5:V$164,$X495)*6</f>
        <v>54191.943946171974</v>
      </c>
    </row>
    <row r="496" spans="2:29" x14ac:dyDescent="0.2">
      <c r="B496" s="3">
        <v>492</v>
      </c>
      <c r="C496" s="3">
        <f>[1]服务器生态!W513</f>
        <v>16.125006728890583</v>
      </c>
      <c r="D496" s="3">
        <f>[1]服务器生态!X513</f>
        <v>15.899404290144714</v>
      </c>
      <c r="E496" s="3">
        <f>[1]服务器生态!Y513</f>
        <v>1.2978729942197742</v>
      </c>
      <c r="F496" s="3">
        <f>[1]服务器生态!Z513</f>
        <v>0.23090077703645753</v>
      </c>
      <c r="G496" s="3">
        <f>[1]服务器生态!AA513</f>
        <v>6.6809652957624713E-2</v>
      </c>
      <c r="H496" s="3">
        <f>[1]服务器生态!AC513</f>
        <v>0.47962550249999997</v>
      </c>
      <c r="I496" s="3">
        <f>[1]服务器生态!AD513</f>
        <v>0.47291513735919999</v>
      </c>
      <c r="J496" s="3">
        <f>[1]服务器生态!AE513</f>
        <v>3.8604200140800002E-2</v>
      </c>
      <c r="K496" s="3">
        <f>[1]服务器生态!AF513</f>
        <v>6.8679600000000019E-3</v>
      </c>
      <c r="L496" s="3">
        <f>[1]服务器生态!AG513</f>
        <v>1.9871999999999997E-3</v>
      </c>
      <c r="M496" s="3">
        <f>[3]基础信息!M495</f>
        <v>100</v>
      </c>
      <c r="X496" s="3">
        <v>492</v>
      </c>
      <c r="Y496" s="3">
        <f>求节点(节奏总纲!D$4:D$163,R$5:R$164,$X496)*6</f>
        <v>45337.71598524494</v>
      </c>
      <c r="Z496" s="3">
        <f>求节点(节奏总纲!E$4:E$163,S$5:S$164,$X496)*6</f>
        <v>46513.745307007441</v>
      </c>
      <c r="AA496" s="3">
        <f>求节点(节奏总纲!F$4:F$163,T$5:T$164,$X496)*6</f>
        <v>48067.937664726793</v>
      </c>
      <c r="AB496" s="3">
        <f>求节点(节奏总纲!G$4:G$163,U$5:U$164,$X496)*6</f>
        <v>50276.685112598701</v>
      </c>
      <c r="AC496" s="3">
        <f>求节点(节奏总纲!H$4:H$163,V$5:V$164,$X496)*6</f>
        <v>54204.121916437827</v>
      </c>
    </row>
    <row r="497" spans="2:29" x14ac:dyDescent="0.2">
      <c r="B497" s="3">
        <v>493</v>
      </c>
      <c r="C497" s="3">
        <f>[1]服务器生态!W514</f>
        <v>16.023864213566</v>
      </c>
      <c r="D497" s="3">
        <f>[1]服务器生态!X514</f>
        <v>15.799676843880366</v>
      </c>
      <c r="E497" s="3">
        <f>[1]服务器生态!Y514</f>
        <v>1.2897322137900804</v>
      </c>
      <c r="F497" s="3">
        <f>[1]服务器生态!Z514</f>
        <v>0.22945247467153351</v>
      </c>
      <c r="G497" s="3">
        <f>[1]服务器生态!AA514</f>
        <v>6.6390595994628862E-2</v>
      </c>
      <c r="H497" s="3">
        <f>[1]服务器生态!AC514</f>
        <v>0.47962550249999997</v>
      </c>
      <c r="I497" s="3">
        <f>[1]服务器生态!AD514</f>
        <v>0.47291513735919999</v>
      </c>
      <c r="J497" s="3">
        <f>[1]服务器生态!AE514</f>
        <v>3.8604200140800002E-2</v>
      </c>
      <c r="K497" s="3">
        <f>[1]服务器生态!AF514</f>
        <v>6.8679600000000019E-3</v>
      </c>
      <c r="L497" s="3">
        <f>[1]服务器生态!AG514</f>
        <v>1.9871999999999997E-3</v>
      </c>
      <c r="M497" s="3">
        <f>[3]基础信息!M496</f>
        <v>100</v>
      </c>
      <c r="X497" s="3">
        <v>493</v>
      </c>
      <c r="Y497" s="3">
        <f>求节点(节奏总纲!D$4:D$163,R$5:R$164,$X497)*6</f>
        <v>45349.711853606641</v>
      </c>
      <c r="Z497" s="3">
        <f>求节点(节奏总纲!E$4:E$163,S$5:S$164,$X497)*6</f>
        <v>46525.484229570124</v>
      </c>
      <c r="AA497" s="3">
        <f>求节点(节奏总纲!F$4:F$163,T$5:T$164,$X497)*6</f>
        <v>48080.069364583018</v>
      </c>
      <c r="AB497" s="3">
        <f>求节点(节奏总纲!G$4:G$163,U$5:U$164,$X497)*6</f>
        <v>50288.642266470168</v>
      </c>
      <c r="AC497" s="3">
        <f>求节点(节奏总纲!H$4:H$163,V$5:V$164,$X497)*6</f>
        <v>54216.299886703695</v>
      </c>
    </row>
    <row r="498" spans="2:29" x14ac:dyDescent="0.2">
      <c r="B498" s="3">
        <v>494</v>
      </c>
      <c r="C498" s="3">
        <f>[1]服务器生态!W515</f>
        <v>15.922721698241418</v>
      </c>
      <c r="D498" s="3">
        <f>[1]服务器生态!X515</f>
        <v>15.699949397616017</v>
      </c>
      <c r="E498" s="3">
        <f>[1]服务器生态!Y515</f>
        <v>1.2815914333603864</v>
      </c>
      <c r="F498" s="3">
        <f>[1]服务器生态!Z515</f>
        <v>0.22800417230660949</v>
      </c>
      <c r="G498" s="3">
        <f>[1]服务器生态!AA515</f>
        <v>6.5971539031633011E-2</v>
      </c>
      <c r="H498" s="3">
        <f>[1]服务器生态!AC515</f>
        <v>0.47962550249999997</v>
      </c>
      <c r="I498" s="3">
        <f>[1]服务器生态!AD515</f>
        <v>0.47291513735919999</v>
      </c>
      <c r="J498" s="3">
        <f>[1]服务器生态!AE515</f>
        <v>3.8604200140800002E-2</v>
      </c>
      <c r="K498" s="3">
        <f>[1]服务器生态!AF515</f>
        <v>6.8679600000000019E-3</v>
      </c>
      <c r="L498" s="3">
        <f>[1]服务器生态!AG515</f>
        <v>1.9871999999999997E-3</v>
      </c>
      <c r="M498" s="3">
        <f>[3]基础信息!M497</f>
        <v>100</v>
      </c>
      <c r="X498" s="3">
        <v>494</v>
      </c>
      <c r="Y498" s="3">
        <f>求节点(节奏总纲!D$4:D$163,R$5:R$164,$X498)*6</f>
        <v>45361.707721968349</v>
      </c>
      <c r="Z498" s="3">
        <f>求节点(节奏总纲!E$4:E$163,S$5:S$164,$X498)*6</f>
        <v>46537.223152132821</v>
      </c>
      <c r="AA498" s="3">
        <f>求节点(节奏总纲!F$4:F$163,T$5:T$164,$X498)*6</f>
        <v>48092.201064439236</v>
      </c>
      <c r="AB498" s="3">
        <f>求节点(节奏总纲!G$4:G$163,U$5:U$164,$X498)*6</f>
        <v>50300.599420341649</v>
      </c>
      <c r="AC498" s="3">
        <f>求节点(节奏总纲!H$4:H$163,V$5:V$164,$X498)*6</f>
        <v>54228.477856969555</v>
      </c>
    </row>
    <row r="499" spans="2:29" x14ac:dyDescent="0.2">
      <c r="B499" s="3">
        <v>495</v>
      </c>
      <c r="C499" s="3">
        <f>[1]服务器生态!W516</f>
        <v>15.821579182916835</v>
      </c>
      <c r="D499" s="3">
        <f>[1]服务器生态!X516</f>
        <v>15.600221951351669</v>
      </c>
      <c r="E499" s="3">
        <f>[1]服务器生态!Y516</f>
        <v>1.2734506529306926</v>
      </c>
      <c r="F499" s="3">
        <f>[1]服务器生态!Z516</f>
        <v>0.22655586994168547</v>
      </c>
      <c r="G499" s="3">
        <f>[1]服务器生态!AA516</f>
        <v>6.5552482068637147E-2</v>
      </c>
      <c r="H499" s="3">
        <f>[1]服务器生态!AC516</f>
        <v>0.47962550249999997</v>
      </c>
      <c r="I499" s="3">
        <f>[1]服务器生态!AD516</f>
        <v>0.47291513735919999</v>
      </c>
      <c r="J499" s="3">
        <f>[1]服务器生态!AE516</f>
        <v>3.8604200140800002E-2</v>
      </c>
      <c r="K499" s="3">
        <f>[1]服务器生态!AF516</f>
        <v>6.8679600000000019E-3</v>
      </c>
      <c r="L499" s="3">
        <f>[1]服务器生态!AG516</f>
        <v>1.9871999999999997E-3</v>
      </c>
      <c r="M499" s="3">
        <f>[3]基础信息!M498</f>
        <v>100</v>
      </c>
      <c r="X499" s="3">
        <v>495</v>
      </c>
      <c r="Y499" s="3">
        <f>求节点(节奏总纲!D$4:D$163,R$5:R$164,$X499)*6</f>
        <v>45373.703590330049</v>
      </c>
      <c r="Z499" s="3">
        <f>求节点(节奏总纲!E$4:E$163,S$5:S$164,$X499)*6</f>
        <v>46548.962074695504</v>
      </c>
      <c r="AA499" s="3">
        <f>求节点(节奏总纲!F$4:F$163,T$5:T$164,$X499)*6</f>
        <v>48104.332764295461</v>
      </c>
      <c r="AB499" s="3">
        <f>求节点(节奏总纲!G$4:G$163,U$5:U$164,$X499)*6</f>
        <v>50312.556574213115</v>
      </c>
      <c r="AC499" s="3">
        <f>求节点(节奏总纲!H$4:H$163,V$5:V$164,$X499)*6</f>
        <v>54240.655827235416</v>
      </c>
    </row>
    <row r="500" spans="2:29" x14ac:dyDescent="0.2">
      <c r="B500" s="3">
        <v>496</v>
      </c>
      <c r="C500" s="3">
        <f>[1]服务器生态!W517</f>
        <v>15.720436667592253</v>
      </c>
      <c r="D500" s="3">
        <f>[1]服务器生态!X517</f>
        <v>15.500494505087321</v>
      </c>
      <c r="E500" s="3">
        <f>[1]服务器生态!Y517</f>
        <v>1.2653098725009986</v>
      </c>
      <c r="F500" s="3">
        <f>[1]服务器生态!Z517</f>
        <v>0.22510756757676148</v>
      </c>
      <c r="G500" s="3">
        <f>[1]服务器生态!AA517</f>
        <v>6.5133425105641296E-2</v>
      </c>
      <c r="H500" s="3">
        <f>[1]服务器生态!AC517</f>
        <v>0.47962550249999997</v>
      </c>
      <c r="I500" s="3">
        <f>[1]服务器生态!AD517</f>
        <v>0.47291513735919999</v>
      </c>
      <c r="J500" s="3">
        <f>[1]服务器生态!AE517</f>
        <v>3.8604200140800002E-2</v>
      </c>
      <c r="K500" s="3">
        <f>[1]服务器生态!AF517</f>
        <v>6.8679600000000019E-3</v>
      </c>
      <c r="L500" s="3">
        <f>[1]服务器生态!AG517</f>
        <v>1.9871999999999997E-3</v>
      </c>
      <c r="M500" s="3">
        <f>[3]基础信息!M499</f>
        <v>100</v>
      </c>
      <c r="X500" s="3">
        <v>496</v>
      </c>
      <c r="Y500" s="3">
        <f>求节点(节奏总纲!D$4:D$163,R$5:R$164,$X500)*6</f>
        <v>45385.69945869175</v>
      </c>
      <c r="Z500" s="3">
        <f>求节点(节奏总纲!E$4:E$163,S$5:S$164,$X500)*6</f>
        <v>46560.700997258195</v>
      </c>
      <c r="AA500" s="3">
        <f>求节点(节奏总纲!F$4:F$163,T$5:T$164,$X500)*6</f>
        <v>48116.438771667061</v>
      </c>
      <c r="AB500" s="3">
        <f>求节点(节奏总纲!G$4:G$163,U$5:U$164,$X500)*6</f>
        <v>50324.513728084588</v>
      </c>
      <c r="AC500" s="3">
        <f>求节点(节奏总纲!H$4:H$163,V$5:V$164,$X500)*6</f>
        <v>54252.833797501269</v>
      </c>
    </row>
    <row r="501" spans="2:29" x14ac:dyDescent="0.2">
      <c r="B501" s="3">
        <v>497</v>
      </c>
      <c r="C501" s="3">
        <f>[1]服务器生态!W518</f>
        <v>15.61929415226767</v>
      </c>
      <c r="D501" s="3">
        <f>[1]服务器生态!X518</f>
        <v>15.400767058822971</v>
      </c>
      <c r="E501" s="3">
        <f>[1]服务器生态!Y518</f>
        <v>1.2571690920713048</v>
      </c>
      <c r="F501" s="3">
        <f>[1]服务器生态!Z518</f>
        <v>0.22365926521183746</v>
      </c>
      <c r="G501" s="3">
        <f>[1]服务器生态!AA518</f>
        <v>6.4714368142645445E-2</v>
      </c>
      <c r="H501" s="3">
        <f>[1]服务器生态!AC518</f>
        <v>0.47962550249999997</v>
      </c>
      <c r="I501" s="3">
        <f>[1]服务器生态!AD518</f>
        <v>0.47291513735919999</v>
      </c>
      <c r="J501" s="3">
        <f>[1]服务器生态!AE518</f>
        <v>3.8604200140800002E-2</v>
      </c>
      <c r="K501" s="3">
        <f>[1]服务器生态!AF518</f>
        <v>6.8679600000000019E-3</v>
      </c>
      <c r="L501" s="3">
        <f>[1]服务器生态!AG518</f>
        <v>1.9871999999999997E-3</v>
      </c>
      <c r="M501" s="3">
        <f>[3]基础信息!M500</f>
        <v>100</v>
      </c>
      <c r="X501" s="3">
        <v>497</v>
      </c>
      <c r="Y501" s="3">
        <f>求节点(节奏总纲!D$4:D$163,R$5:R$164,$X501)*6</f>
        <v>45397.695327053458</v>
      </c>
      <c r="Z501" s="3">
        <f>求节点(节奏总纲!E$4:E$163,S$5:S$164,$X501)*6</f>
        <v>46572.439919820885</v>
      </c>
      <c r="AA501" s="3">
        <f>求节点(节奏总纲!F$4:F$163,T$5:T$164,$X501)*6</f>
        <v>48127.947620315201</v>
      </c>
      <c r="AB501" s="3">
        <f>求节点(节奏总纲!G$4:G$163,U$5:U$164,$X501)*6</f>
        <v>50336.470881956062</v>
      </c>
      <c r="AC501" s="3">
        <f>求节点(节奏总纲!H$4:H$163,V$5:V$164,$X501)*6</f>
        <v>54265.011767767122</v>
      </c>
    </row>
    <row r="502" spans="2:29" x14ac:dyDescent="0.2">
      <c r="B502" s="3">
        <v>498</v>
      </c>
      <c r="C502" s="3">
        <f>[1]服务器生态!W519</f>
        <v>15.518151636943088</v>
      </c>
      <c r="D502" s="3">
        <f>[1]服务器生态!X519</f>
        <v>15.301039612558624</v>
      </c>
      <c r="E502" s="3">
        <f>[1]服务器生态!Y519</f>
        <v>1.2490283116416108</v>
      </c>
      <c r="F502" s="3">
        <f>[1]服务器生态!Z519</f>
        <v>0.22221096284691344</v>
      </c>
      <c r="G502" s="3">
        <f>[1]服务器生态!AA519</f>
        <v>6.4295311179649595E-2</v>
      </c>
      <c r="H502" s="3">
        <f>[1]服务器生态!AC519</f>
        <v>0.47962550249999997</v>
      </c>
      <c r="I502" s="3">
        <f>[1]服务器生态!AD519</f>
        <v>0.47291513735919999</v>
      </c>
      <c r="J502" s="3">
        <f>[1]服务器生态!AE519</f>
        <v>3.8604200140800002E-2</v>
      </c>
      <c r="K502" s="3">
        <f>[1]服务器生态!AF519</f>
        <v>6.8679600000000019E-3</v>
      </c>
      <c r="L502" s="3">
        <f>[1]服务器生态!AG519</f>
        <v>1.9871999999999997E-3</v>
      </c>
      <c r="M502" s="3">
        <f>[3]基础信息!M501</f>
        <v>100</v>
      </c>
      <c r="X502" s="3">
        <v>498</v>
      </c>
      <c r="Y502" s="3">
        <f>求节点(节奏总纲!D$4:D$163,R$5:R$164,$X502)*6</f>
        <v>45409.691195415158</v>
      </c>
      <c r="Z502" s="3">
        <f>求节点(节奏总纲!E$4:E$163,S$5:S$164,$X502)*6</f>
        <v>46584.178842383575</v>
      </c>
      <c r="AA502" s="3">
        <f>求节点(节奏总纲!F$4:F$163,T$5:T$164,$X502)*6</f>
        <v>48139.456468963348</v>
      </c>
      <c r="AB502" s="3">
        <f>求节点(节奏总纲!G$4:G$163,U$5:U$164,$X502)*6</f>
        <v>50348.428035827528</v>
      </c>
      <c r="AC502" s="3">
        <f>求节点(节奏总纲!H$4:H$163,V$5:V$164,$X502)*6</f>
        <v>54277.18973803299</v>
      </c>
    </row>
    <row r="503" spans="2:29" x14ac:dyDescent="0.2">
      <c r="B503" s="3">
        <v>499</v>
      </c>
      <c r="C503" s="3">
        <f>[1]服务器生态!W520</f>
        <v>15.417009121618506</v>
      </c>
      <c r="D503" s="3">
        <f>[1]服务器生态!X520</f>
        <v>15.201312166294276</v>
      </c>
      <c r="E503" s="3">
        <f>[1]服务器生态!Y520</f>
        <v>1.240887531211917</v>
      </c>
      <c r="F503" s="3">
        <f>[1]服务器生态!Z520</f>
        <v>0.22076266048198942</v>
      </c>
      <c r="G503" s="3">
        <f>[1]服务器生态!AA520</f>
        <v>6.3876254216653744E-2</v>
      </c>
      <c r="H503" s="3">
        <f>[1]服务器生态!AC520</f>
        <v>0.47962550249999997</v>
      </c>
      <c r="I503" s="3">
        <f>[1]服务器生态!AD520</f>
        <v>0.47291513735919999</v>
      </c>
      <c r="J503" s="3">
        <f>[1]服务器生态!AE520</f>
        <v>3.8604200140800002E-2</v>
      </c>
      <c r="K503" s="3">
        <f>[1]服务器生态!AF520</f>
        <v>6.8679600000000019E-3</v>
      </c>
      <c r="L503" s="3">
        <f>[1]服务器生态!AG520</f>
        <v>1.9871999999999997E-3</v>
      </c>
      <c r="M503" s="3">
        <f>[3]基础信息!M502</f>
        <v>100</v>
      </c>
      <c r="X503" s="3">
        <v>499</v>
      </c>
      <c r="Y503" s="3">
        <f>求节点(节奏总纲!D$4:D$163,R$5:R$164,$X503)*6</f>
        <v>45421.687063776859</v>
      </c>
      <c r="Z503" s="3">
        <f>求节点(节奏总纲!E$4:E$163,S$5:S$164,$X503)*6</f>
        <v>46595.917764946265</v>
      </c>
      <c r="AA503" s="3">
        <f>求节点(节奏总纲!F$4:F$163,T$5:T$164,$X503)*6</f>
        <v>48150.965317611495</v>
      </c>
      <c r="AB503" s="3">
        <f>求节点(节奏总纲!G$4:G$163,U$5:U$164,$X503)*6</f>
        <v>50360.385189699009</v>
      </c>
      <c r="AC503" s="3">
        <f>求节点(节奏总纲!H$4:H$163,V$5:V$164,$X503)*6</f>
        <v>54289.367708298851</v>
      </c>
    </row>
    <row r="504" spans="2:29" x14ac:dyDescent="0.2">
      <c r="B504" s="3">
        <v>500</v>
      </c>
      <c r="C504" s="3">
        <f>[1]服务器生态!W521</f>
        <v>15.315866606293921</v>
      </c>
      <c r="D504" s="3">
        <f>[1]服务器生态!X521</f>
        <v>15.101584720029924</v>
      </c>
      <c r="E504" s="3">
        <f>[1]服务器生态!Y521</f>
        <v>1.232746750782223</v>
      </c>
      <c r="F504" s="3">
        <f>[1]服务器生态!Z521</f>
        <v>0.2193143581170654</v>
      </c>
      <c r="G504" s="3">
        <f>[1]服务器生态!AA521</f>
        <v>6.3457197253657879E-2</v>
      </c>
      <c r="H504" s="3">
        <f>[1]服务器生态!AC521</f>
        <v>0.47962550249999997</v>
      </c>
      <c r="I504" s="3">
        <f>[1]服务器生态!AD521</f>
        <v>0.47291513735919999</v>
      </c>
      <c r="J504" s="3">
        <f>[1]服务器生态!AE521</f>
        <v>3.8604200140800002E-2</v>
      </c>
      <c r="K504" s="3">
        <f>[1]服务器生态!AF521</f>
        <v>6.8679600000000019E-3</v>
      </c>
      <c r="L504" s="3">
        <f>[1]服务器生态!AG521</f>
        <v>1.9871999999999997E-3</v>
      </c>
      <c r="M504" s="3">
        <f>[3]基础信息!M503</f>
        <v>100</v>
      </c>
      <c r="X504" s="3">
        <v>500</v>
      </c>
      <c r="Y504" s="3">
        <f>求节点(节奏总纲!D$4:D$163,R$5:R$164,$X504)*6</f>
        <v>45433.682932138559</v>
      </c>
      <c r="Z504" s="3">
        <f>求节点(节奏总纲!E$4:E$163,S$5:S$164,$X504)*6</f>
        <v>46607.656687508956</v>
      </c>
      <c r="AA504" s="3">
        <f>求节点(节奏总纲!F$4:F$163,T$5:T$164,$X504)*6</f>
        <v>48162.474166259643</v>
      </c>
      <c r="AB504" s="3">
        <f>求节点(节奏总纲!G$4:G$163,U$5:U$164,$X504)*6</f>
        <v>50372.34234357049</v>
      </c>
      <c r="AC504" s="3">
        <f>求节点(节奏总纲!H$4:H$163,V$5:V$164,$X504)*6</f>
        <v>54301.545678564711</v>
      </c>
    </row>
    <row r="505" spans="2:29" x14ac:dyDescent="0.2">
      <c r="B505" s="3">
        <v>501</v>
      </c>
      <c r="C505" s="3">
        <f>[1]服务器生态!W522</f>
        <v>15.214724090969341</v>
      </c>
      <c r="D505" s="3">
        <f>[1]服务器生态!X522</f>
        <v>15.001857273765578</v>
      </c>
      <c r="E505" s="3">
        <f>[1]服务器生态!Y522</f>
        <v>1.2246059703525292</v>
      </c>
      <c r="F505" s="3">
        <f>[1]服务器生态!Z522</f>
        <v>0.21786605575214141</v>
      </c>
      <c r="G505" s="3">
        <f>[1]服务器生态!AA522</f>
        <v>6.3038140290662029E-2</v>
      </c>
      <c r="H505" s="3">
        <f>[1]服务器生态!AC522</f>
        <v>0.47962550249999997</v>
      </c>
      <c r="I505" s="3">
        <f>[1]服务器生态!AD522</f>
        <v>0.47291513735919999</v>
      </c>
      <c r="J505" s="3">
        <f>[1]服务器生态!AE522</f>
        <v>3.8604200140800002E-2</v>
      </c>
      <c r="K505" s="3">
        <f>[1]服务器生态!AF522</f>
        <v>6.8679600000000019E-3</v>
      </c>
      <c r="L505" s="3">
        <f>[1]服务器生态!AG522</f>
        <v>1.9871999999999997E-3</v>
      </c>
      <c r="M505" s="3">
        <f>[3]基础信息!M504</f>
        <v>100</v>
      </c>
      <c r="X505" s="3">
        <v>501</v>
      </c>
      <c r="Y505" s="3">
        <f>求节点(节奏总纲!D$4:D$163,R$5:R$164,$X505)*6</f>
        <v>45445.67880050026</v>
      </c>
      <c r="Z505" s="3">
        <f>求节点(节奏总纲!E$4:E$163,S$5:S$164,$X505)*6</f>
        <v>46619.395610071646</v>
      </c>
      <c r="AA505" s="3">
        <f>求节点(节奏总纲!F$4:F$163,T$5:T$164,$X505)*6</f>
        <v>48173.98301490779</v>
      </c>
      <c r="AB505" s="3">
        <f>求节点(节奏总纲!G$4:G$163,U$5:U$164,$X505)*6</f>
        <v>50384.299497441956</v>
      </c>
      <c r="AC505" s="3">
        <f>求节点(节奏总纲!H$4:H$163,V$5:V$164,$X505)*6</f>
        <v>54313.723648830564</v>
      </c>
    </row>
    <row r="506" spans="2:29" x14ac:dyDescent="0.2">
      <c r="B506" s="3">
        <v>502</v>
      </c>
      <c r="C506" s="3">
        <f>[1]服务器生态!W523</f>
        <v>15.113581575644758</v>
      </c>
      <c r="D506" s="3">
        <f>[1]服务器生态!X523</f>
        <v>14.902129827501231</v>
      </c>
      <c r="E506" s="3">
        <f>[1]服务器生态!Y523</f>
        <v>1.2164651899228351</v>
      </c>
      <c r="F506" s="3">
        <f>[1]服务器生态!Z523</f>
        <v>0.21641775338721739</v>
      </c>
      <c r="G506" s="3">
        <f>[1]服务器生态!AA523</f>
        <v>6.2619083327666178E-2</v>
      </c>
      <c r="H506" s="3">
        <f>[1]服务器生态!AC523</f>
        <v>0.47962550249999997</v>
      </c>
      <c r="I506" s="3">
        <f>[1]服务器生态!AD523</f>
        <v>0.47291513735919999</v>
      </c>
      <c r="J506" s="3">
        <f>[1]服务器生态!AE523</f>
        <v>3.8604200140800002E-2</v>
      </c>
      <c r="K506" s="3">
        <f>[1]服务器生态!AF523</f>
        <v>6.8679600000000019E-3</v>
      </c>
      <c r="L506" s="3">
        <f>[1]服务器生态!AG523</f>
        <v>1.9871999999999997E-3</v>
      </c>
      <c r="M506" s="3">
        <f>[3]基础信息!M505</f>
        <v>100</v>
      </c>
      <c r="X506" s="3">
        <v>502</v>
      </c>
      <c r="Y506" s="3">
        <f>求节点(节奏总纲!D$4:D$163,R$5:R$164,$X506)*6</f>
        <v>45457.674668861961</v>
      </c>
      <c r="Z506" s="3">
        <f>求节点(节奏总纲!E$4:E$163,S$5:S$164,$X506)*6</f>
        <v>46631.134532634336</v>
      </c>
      <c r="AA506" s="3">
        <f>求节点(节奏总纲!F$4:F$163,T$5:T$164,$X506)*6</f>
        <v>48185.491863555937</v>
      </c>
      <c r="AB506" s="3">
        <f>求节点(节奏总纲!G$4:G$163,U$5:U$164,$X506)*6</f>
        <v>50396.25665131343</v>
      </c>
      <c r="AC506" s="3">
        <f>求节点(节奏总纲!H$4:H$163,V$5:V$164,$X506)*6</f>
        <v>54325.901619096418</v>
      </c>
    </row>
    <row r="507" spans="2:29" x14ac:dyDescent="0.2">
      <c r="B507" s="3">
        <v>503</v>
      </c>
      <c r="C507" s="3">
        <f>[1]服务器生态!W524</f>
        <v>15.012439060320174</v>
      </c>
      <c r="D507" s="3">
        <f>[1]服务器生态!X524</f>
        <v>14.802402381236879</v>
      </c>
      <c r="E507" s="3">
        <f>[1]服务器生态!Y524</f>
        <v>1.2083244094931411</v>
      </c>
      <c r="F507" s="3">
        <f>[1]服务器生态!Z524</f>
        <v>0.21496945102229334</v>
      </c>
      <c r="G507" s="3">
        <f>[1]服务器生态!AA524</f>
        <v>6.220002636467032E-2</v>
      </c>
      <c r="H507" s="3">
        <f>[1]服务器生态!AC524</f>
        <v>0.47962550249999997</v>
      </c>
      <c r="I507" s="3">
        <f>[1]服务器生态!AD524</f>
        <v>0.47291513735919999</v>
      </c>
      <c r="J507" s="3">
        <f>[1]服务器生态!AE524</f>
        <v>3.8604200140800002E-2</v>
      </c>
      <c r="K507" s="3">
        <f>[1]服务器生态!AF524</f>
        <v>6.8679600000000019E-3</v>
      </c>
      <c r="L507" s="3">
        <f>[1]服务器生态!AG524</f>
        <v>1.9871999999999997E-3</v>
      </c>
      <c r="M507" s="3">
        <f>[3]基础信息!M506</f>
        <v>100</v>
      </c>
      <c r="X507" s="3">
        <v>503</v>
      </c>
      <c r="Y507" s="3">
        <f>求节点(节奏总纲!D$4:D$163,R$5:R$164,$X507)*6</f>
        <v>45469.670537223661</v>
      </c>
      <c r="Z507" s="3">
        <f>求节点(节奏总纲!E$4:E$163,S$5:S$164,$X507)*6</f>
        <v>46642.602734785687</v>
      </c>
      <c r="AA507" s="3">
        <f>求节点(节奏总纲!F$4:F$163,T$5:T$164,$X507)*6</f>
        <v>48197.000712204077</v>
      </c>
      <c r="AB507" s="3">
        <f>求节点(节奏总纲!G$4:G$163,U$5:U$164,$X507)*6</f>
        <v>50408.213805184896</v>
      </c>
      <c r="AC507" s="3">
        <f>求节点(节奏总纲!H$4:H$163,V$5:V$164,$X507)*6</f>
        <v>54338.079589362285</v>
      </c>
    </row>
    <row r="508" spans="2:29" x14ac:dyDescent="0.2">
      <c r="B508" s="3">
        <v>504</v>
      </c>
      <c r="C508" s="3">
        <f>[1]服务器生态!W525</f>
        <v>14.911296544995594</v>
      </c>
      <c r="D508" s="3">
        <f>[1]服务器生态!X525</f>
        <v>14.702674934972533</v>
      </c>
      <c r="E508" s="3">
        <f>[1]服务器生态!Y525</f>
        <v>1.2001836290634473</v>
      </c>
      <c r="F508" s="3">
        <f>[1]服务器生态!Z525</f>
        <v>0.21352114865736935</v>
      </c>
      <c r="G508" s="3">
        <f>[1]服务器生态!AA525</f>
        <v>6.178096940167447E-2</v>
      </c>
      <c r="H508" s="3">
        <f>[1]服务器生态!AC525</f>
        <v>0.47962550249999997</v>
      </c>
      <c r="I508" s="3">
        <f>[1]服务器生态!AD525</f>
        <v>0.47291513735919999</v>
      </c>
      <c r="J508" s="3">
        <f>[1]服务器生态!AE525</f>
        <v>3.8604200140800002E-2</v>
      </c>
      <c r="K508" s="3">
        <f>[1]服务器生态!AF525</f>
        <v>6.8679600000000019E-3</v>
      </c>
      <c r="L508" s="3">
        <f>[1]服务器生态!AG525</f>
        <v>1.9871999999999997E-3</v>
      </c>
      <c r="M508" s="3">
        <f>[3]基础信息!M507</f>
        <v>100</v>
      </c>
      <c r="X508" s="3">
        <v>504</v>
      </c>
      <c r="Y508" s="3">
        <f>求节点(节奏总纲!D$4:D$163,R$5:R$164,$X508)*6</f>
        <v>45481.666405585362</v>
      </c>
      <c r="Z508" s="3">
        <f>求节点(节奏总纲!E$4:E$163,S$5:S$164,$X508)*6</f>
        <v>46653.958873711541</v>
      </c>
      <c r="AA508" s="3">
        <f>求节点(节奏总纲!F$4:F$163,T$5:T$164,$X508)*6</f>
        <v>48208.509560852224</v>
      </c>
      <c r="AB508" s="3">
        <f>求节点(节奏总纲!G$4:G$163,U$5:U$164,$X508)*6</f>
        <v>50420.17095905637</v>
      </c>
      <c r="AC508" s="3">
        <f>求节点(节奏总纲!H$4:H$163,V$5:V$164,$X508)*6</f>
        <v>54350.257559628146</v>
      </c>
    </row>
    <row r="509" spans="2:29" x14ac:dyDescent="0.2">
      <c r="B509" s="3">
        <v>505</v>
      </c>
      <c r="C509" s="3">
        <f>[1]服务器生态!W526</f>
        <v>14.810154029671011</v>
      </c>
      <c r="D509" s="3">
        <f>[1]服务器生态!X526</f>
        <v>14.602947488708185</v>
      </c>
      <c r="E509" s="3">
        <f>[1]服务器生态!Y526</f>
        <v>1.1920428486337533</v>
      </c>
      <c r="F509" s="3">
        <f>[1]服务器生态!Z526</f>
        <v>0.21207284629244533</v>
      </c>
      <c r="G509" s="3">
        <f>[1]服务器生态!AA526</f>
        <v>6.1361912438678619E-2</v>
      </c>
      <c r="H509" s="3">
        <f>[1]服务器生态!AC526</f>
        <v>0.47962550249999997</v>
      </c>
      <c r="I509" s="3">
        <f>[1]服务器生态!AD526</f>
        <v>0.47291513735919999</v>
      </c>
      <c r="J509" s="3">
        <f>[1]服务器生态!AE526</f>
        <v>3.8604200140800002E-2</v>
      </c>
      <c r="K509" s="3">
        <f>[1]服务器生态!AF526</f>
        <v>6.8679600000000019E-3</v>
      </c>
      <c r="L509" s="3">
        <f>[1]服务器生态!AG526</f>
        <v>1.9871999999999997E-3</v>
      </c>
      <c r="M509" s="3">
        <f>[3]基础信息!M508</f>
        <v>100</v>
      </c>
      <c r="X509" s="3">
        <v>505</v>
      </c>
      <c r="Y509" s="3">
        <f>求节点(节奏总纲!D$4:D$163,R$5:R$164,$X509)*6</f>
        <v>45493.662273947069</v>
      </c>
      <c r="Z509" s="3">
        <f>求节点(节奏总纲!E$4:E$163,S$5:S$164,$X509)*6</f>
        <v>46665.315012637395</v>
      </c>
      <c r="AA509" s="3">
        <f>求节点(节奏总纲!F$4:F$163,T$5:T$164,$X509)*6</f>
        <v>48220.018409500371</v>
      </c>
      <c r="AB509" s="3">
        <f>求节点(节奏总纲!G$4:G$163,U$5:U$164,$X509)*6</f>
        <v>50432.12811292785</v>
      </c>
      <c r="AC509" s="3">
        <f>求节点(节奏总纲!H$4:H$163,V$5:V$164,$X509)*6</f>
        <v>54361.882688678044</v>
      </c>
    </row>
    <row r="510" spans="2:29" x14ac:dyDescent="0.2">
      <c r="B510" s="3">
        <v>506</v>
      </c>
      <c r="C510" s="3">
        <f>[1]服务器生态!W527</f>
        <v>14.709011514346427</v>
      </c>
      <c r="D510" s="3">
        <f>[1]服务器生态!X527</f>
        <v>14.503220042443834</v>
      </c>
      <c r="E510" s="3">
        <f>[1]服务器生态!Y527</f>
        <v>1.1839020682040593</v>
      </c>
      <c r="F510" s="3">
        <f>[1]服务器生态!Z527</f>
        <v>0.21062454392752131</v>
      </c>
      <c r="G510" s="3">
        <f>[1]服务器生态!AA527</f>
        <v>6.0942855475682754E-2</v>
      </c>
      <c r="H510" s="3">
        <f>[1]服务器生态!AC527</f>
        <v>0.47962550249999997</v>
      </c>
      <c r="I510" s="3">
        <f>[1]服务器生态!AD527</f>
        <v>0.47291513735919999</v>
      </c>
      <c r="J510" s="3">
        <f>[1]服务器生态!AE527</f>
        <v>3.8604200140800002E-2</v>
      </c>
      <c r="K510" s="3">
        <f>[1]服务器生态!AF527</f>
        <v>6.8679600000000019E-3</v>
      </c>
      <c r="L510" s="3">
        <f>[1]服务器生态!AG527</f>
        <v>1.9871999999999997E-3</v>
      </c>
      <c r="M510" s="3">
        <f>[3]基础信息!M509</f>
        <v>100</v>
      </c>
      <c r="X510" s="3">
        <v>506</v>
      </c>
      <c r="Y510" s="3">
        <f>求节点(节奏总纲!D$4:D$163,R$5:R$164,$X510)*6</f>
        <v>45505.65814230877</v>
      </c>
      <c r="Z510" s="3">
        <f>求节点(节奏总纲!E$4:E$163,S$5:S$164,$X510)*6</f>
        <v>46676.671151563249</v>
      </c>
      <c r="AA510" s="3">
        <f>求节点(节奏总纲!F$4:F$163,T$5:T$164,$X510)*6</f>
        <v>48231.527258148519</v>
      </c>
      <c r="AB510" s="3">
        <f>求节点(节奏总纲!G$4:G$163,U$5:U$164,$X510)*6</f>
        <v>50444.085266799317</v>
      </c>
      <c r="AC510" s="3">
        <f>求节点(节奏总纲!H$4:H$163,V$5:V$164,$X510)*6</f>
        <v>54372.735587275085</v>
      </c>
    </row>
    <row r="511" spans="2:29" x14ac:dyDescent="0.2">
      <c r="B511" s="3">
        <v>507</v>
      </c>
      <c r="C511" s="3">
        <f>[1]服务器生态!W528</f>
        <v>14.607868999021845</v>
      </c>
      <c r="D511" s="3">
        <f>[1]服务器生态!X528</f>
        <v>14.403492596179486</v>
      </c>
      <c r="E511" s="3">
        <f>[1]服务器生态!Y528</f>
        <v>1.1757612877743655</v>
      </c>
      <c r="F511" s="3">
        <f>[1]服务器生态!Z528</f>
        <v>0.20917624156259729</v>
      </c>
      <c r="G511" s="3">
        <f>[1]服务器生态!AA528</f>
        <v>6.0523798512686904E-2</v>
      </c>
      <c r="H511" s="3">
        <f>[1]服务器生态!AC528</f>
        <v>0.47962550249999997</v>
      </c>
      <c r="I511" s="3">
        <f>[1]服务器生态!AD528</f>
        <v>0.47291513735919999</v>
      </c>
      <c r="J511" s="3">
        <f>[1]服务器生态!AE528</f>
        <v>3.8604200140800002E-2</v>
      </c>
      <c r="K511" s="3">
        <f>[1]服务器生态!AF528</f>
        <v>6.8679600000000019E-3</v>
      </c>
      <c r="L511" s="3">
        <f>[1]服务器生态!AG528</f>
        <v>1.9871999999999997E-3</v>
      </c>
      <c r="M511" s="3">
        <f>[3]基础信息!M510</f>
        <v>100</v>
      </c>
      <c r="X511" s="3">
        <v>507</v>
      </c>
      <c r="Y511" s="3">
        <f>求节点(节奏总纲!D$4:D$163,R$5:R$164,$X511)*6</f>
        <v>45517.654010670471</v>
      </c>
      <c r="Z511" s="3">
        <f>求节点(节奏总纲!E$4:E$163,S$5:S$164,$X511)*6</f>
        <v>46688.027290489095</v>
      </c>
      <c r="AA511" s="3">
        <f>求节点(节奏总纲!F$4:F$163,T$5:T$164,$X511)*6</f>
        <v>48243.036106796666</v>
      </c>
      <c r="AB511" s="3">
        <f>求节点(节奏总纲!G$4:G$163,U$5:U$164,$X511)*6</f>
        <v>50456.042420670798</v>
      </c>
      <c r="AC511" s="3">
        <f>求节点(节奏总纲!H$4:H$163,V$5:V$164,$X511)*6</f>
        <v>54383.58848587214</v>
      </c>
    </row>
    <row r="512" spans="2:29" x14ac:dyDescent="0.2">
      <c r="B512" s="3">
        <v>508</v>
      </c>
      <c r="C512" s="3">
        <f>[1]服务器生态!W529</f>
        <v>14.50672648369726</v>
      </c>
      <c r="D512" s="3">
        <f>[1]服务器生态!X529</f>
        <v>14.303765149915137</v>
      </c>
      <c r="E512" s="3">
        <f>[1]服务器生态!Y529</f>
        <v>1.1676205073446715</v>
      </c>
      <c r="F512" s="3">
        <f>[1]服务器生态!Z529</f>
        <v>0.20772793919767324</v>
      </c>
      <c r="G512" s="3">
        <f>[1]服务器生态!AA529</f>
        <v>6.0104741549691046E-2</v>
      </c>
      <c r="H512" s="3">
        <f>[1]服务器生态!AC529</f>
        <v>0.47962550249999997</v>
      </c>
      <c r="I512" s="3">
        <f>[1]服务器生态!AD529</f>
        <v>0.47291513735919999</v>
      </c>
      <c r="J512" s="3">
        <f>[1]服务器生态!AE529</f>
        <v>3.8604200140800002E-2</v>
      </c>
      <c r="K512" s="3">
        <f>[1]服务器生态!AF529</f>
        <v>6.8679600000000019E-3</v>
      </c>
      <c r="L512" s="3">
        <f>[1]服务器生态!AG529</f>
        <v>1.9871999999999997E-3</v>
      </c>
      <c r="M512" s="3">
        <f>[3]基础信息!M511</f>
        <v>100</v>
      </c>
      <c r="X512" s="3">
        <v>508</v>
      </c>
      <c r="Y512" s="3">
        <f>求节点(节奏总纲!D$4:D$163,R$5:R$164,$X512)*6</f>
        <v>45529.649879032171</v>
      </c>
      <c r="Z512" s="3">
        <f>求节点(节奏总纲!E$4:E$163,S$5:S$164,$X512)*6</f>
        <v>46699.383429414949</v>
      </c>
      <c r="AA512" s="3">
        <f>求节点(节奏总纲!F$4:F$163,T$5:T$164,$X512)*6</f>
        <v>48254.544955444813</v>
      </c>
      <c r="AB512" s="3">
        <f>求节点(节奏总纲!G$4:G$163,U$5:U$164,$X512)*6</f>
        <v>50467.999574542271</v>
      </c>
      <c r="AC512" s="3">
        <f>求节点(节奏总纲!H$4:H$163,V$5:V$164,$X512)*6</f>
        <v>54394.441384469173</v>
      </c>
    </row>
    <row r="513" spans="2:29" x14ac:dyDescent="0.2">
      <c r="B513" s="3">
        <v>509</v>
      </c>
      <c r="C513" s="3">
        <f>[1]服务器生态!W530</f>
        <v>14.40558396837268</v>
      </c>
      <c r="D513" s="3">
        <f>[1]服务器生态!X530</f>
        <v>14.204037703650789</v>
      </c>
      <c r="E513" s="3">
        <f>[1]服务器生态!Y530</f>
        <v>1.1594797269149777</v>
      </c>
      <c r="F513" s="3">
        <f>[1]服务器生态!Z530</f>
        <v>0.20627963683274925</v>
      </c>
      <c r="G513" s="3">
        <f>[1]服务器生态!AA530</f>
        <v>5.9685684586695195E-2</v>
      </c>
      <c r="H513" s="3">
        <f>[1]服务器生态!AC530</f>
        <v>0.47962550249999997</v>
      </c>
      <c r="I513" s="3">
        <f>[1]服务器生态!AD530</f>
        <v>0.47291513735919999</v>
      </c>
      <c r="J513" s="3">
        <f>[1]服务器生态!AE530</f>
        <v>3.8604200140800002E-2</v>
      </c>
      <c r="K513" s="3">
        <f>[1]服务器生态!AF530</f>
        <v>6.8679600000000019E-3</v>
      </c>
      <c r="L513" s="3">
        <f>[1]服务器生态!AG530</f>
        <v>1.9871999999999997E-3</v>
      </c>
      <c r="M513" s="3">
        <f>[3]基础信息!M512</f>
        <v>100</v>
      </c>
      <c r="X513" s="3">
        <v>509</v>
      </c>
      <c r="Y513" s="3">
        <f>求节点(节奏总纲!D$4:D$163,R$5:R$164,$X513)*6</f>
        <v>45541.645747393872</v>
      </c>
      <c r="Z513" s="3">
        <f>求节点(节奏总纲!E$4:E$163,S$5:S$164,$X513)*6</f>
        <v>46710.739568340796</v>
      </c>
      <c r="AA513" s="3">
        <f>求节点(节奏总纲!F$4:F$163,T$5:T$164,$X513)*6</f>
        <v>48266.05380409296</v>
      </c>
      <c r="AB513" s="3">
        <f>求节点(节奏总纲!G$4:G$163,U$5:U$164,$X513)*6</f>
        <v>50479.422229198499</v>
      </c>
      <c r="AC513" s="3">
        <f>求节点(节奏总纲!H$4:H$163,V$5:V$164,$X513)*6</f>
        <v>54405.294283066229</v>
      </c>
    </row>
    <row r="514" spans="2:29" x14ac:dyDescent="0.2">
      <c r="B514" s="3">
        <v>510</v>
      </c>
      <c r="C514" s="3">
        <f>[1]服务器生态!W531</f>
        <v>14.304441453048097</v>
      </c>
      <c r="D514" s="3">
        <f>[1]服务器生态!X531</f>
        <v>14.104310257386441</v>
      </c>
      <c r="E514" s="3">
        <f>[1]服务器生态!Y531</f>
        <v>1.1513389464852837</v>
      </c>
      <c r="F514" s="3">
        <f>[1]服务器生态!Z531</f>
        <v>0.20483133446782523</v>
      </c>
      <c r="G514" s="3">
        <f>[1]服务器生态!AA531</f>
        <v>5.9266627623699344E-2</v>
      </c>
      <c r="H514" s="3">
        <f>[1]服务器生态!AC531</f>
        <v>0.47962550249999997</v>
      </c>
      <c r="I514" s="3">
        <f>[1]服务器生态!AD531</f>
        <v>0.47291513735919999</v>
      </c>
      <c r="J514" s="3">
        <f>[1]服务器生态!AE531</f>
        <v>3.8604200140800002E-2</v>
      </c>
      <c r="K514" s="3">
        <f>[1]服务器生态!AF531</f>
        <v>6.8679600000000019E-3</v>
      </c>
      <c r="L514" s="3">
        <f>[1]服务器生态!AG531</f>
        <v>1.9871999999999997E-3</v>
      </c>
      <c r="M514" s="3">
        <f>[3]基础信息!M513</f>
        <v>100</v>
      </c>
      <c r="X514" s="3">
        <v>510</v>
      </c>
      <c r="Y514" s="3">
        <f>求节点(节奏总纲!D$4:D$163,R$5:R$164,$X514)*6</f>
        <v>45553.641615755572</v>
      </c>
      <c r="Z514" s="3">
        <f>求节点(节奏总纲!E$4:E$163,S$5:S$164,$X514)*6</f>
        <v>46722.09570726665</v>
      </c>
      <c r="AA514" s="3">
        <f>求节点(节奏总纲!F$4:F$163,T$5:T$164,$X514)*6</f>
        <v>48277.562652741108</v>
      </c>
      <c r="AB514" s="3">
        <f>求节点(节奏总纲!G$4:G$163,U$5:U$164,$X514)*6</f>
        <v>50490.688458541474</v>
      </c>
      <c r="AC514" s="3">
        <f>求节点(节奏总纲!H$4:H$163,V$5:V$164,$X514)*6</f>
        <v>54416.147181663269</v>
      </c>
    </row>
    <row r="515" spans="2:29" x14ac:dyDescent="0.2">
      <c r="B515" s="3">
        <v>511</v>
      </c>
      <c r="C515" s="3">
        <f>[1]服务器生态!W532</f>
        <v>14.220998877905318</v>
      </c>
      <c r="D515" s="3">
        <f>[1]服务器生态!X532</f>
        <v>14.022035114218355</v>
      </c>
      <c r="E515" s="3">
        <f>[1]服务器生态!Y532</f>
        <v>1.1446228026307863</v>
      </c>
      <c r="F515" s="3">
        <f>[1]服务器生态!Z532</f>
        <v>0.20363648501676293</v>
      </c>
      <c r="G515" s="3">
        <f>[1]服务器生态!AA532</f>
        <v>5.892090562922777E-2</v>
      </c>
      <c r="H515" s="3">
        <f>[1]服务器生态!AC532</f>
        <v>0.47962550249999997</v>
      </c>
      <c r="I515" s="3">
        <f>[1]服务器生态!AD532</f>
        <v>0.47291513735919999</v>
      </c>
      <c r="J515" s="3">
        <f>[1]服务器生态!AE532</f>
        <v>3.8604200140800002E-2</v>
      </c>
      <c r="K515" s="3">
        <f>[1]服务器生态!AF532</f>
        <v>6.8679600000000019E-3</v>
      </c>
      <c r="L515" s="3">
        <f>[1]服务器生态!AG532</f>
        <v>1.9871999999999997E-3</v>
      </c>
      <c r="M515" s="3">
        <f>[3]基础信息!M514</f>
        <v>100</v>
      </c>
      <c r="X515" s="3">
        <v>511</v>
      </c>
      <c r="Y515" s="3">
        <f>求节点(节奏总纲!D$4:D$163,R$5:R$164,$X515)*6</f>
        <v>45565.63748411728</v>
      </c>
      <c r="Z515" s="3">
        <f>求节点(节奏总纲!E$4:E$163,S$5:S$164,$X515)*6</f>
        <v>46733.451846192504</v>
      </c>
      <c r="AA515" s="3">
        <f>求节点(节奏总纲!F$4:F$163,T$5:T$164,$X515)*6</f>
        <v>48289.071501389248</v>
      </c>
      <c r="AB515" s="3">
        <f>求节点(节奏总纲!G$4:G$163,U$5:U$164,$X515)*6</f>
        <v>50501.954687884449</v>
      </c>
      <c r="AC515" s="3">
        <f>求节点(节奏总纲!H$4:H$163,V$5:V$164,$X515)*6</f>
        <v>54427.000080260317</v>
      </c>
    </row>
    <row r="516" spans="2:29" x14ac:dyDescent="0.2">
      <c r="B516" s="3">
        <v>512</v>
      </c>
      <c r="C516" s="3">
        <f>[1]服务器生态!W533</f>
        <v>14.137556302762537</v>
      </c>
      <c r="D516" s="3">
        <f>[1]服务器生态!X533</f>
        <v>13.939759971050266</v>
      </c>
      <c r="E516" s="3">
        <f>[1]服务器生态!Y533</f>
        <v>1.1379066587762887</v>
      </c>
      <c r="F516" s="3">
        <f>[1]服务器生态!Z533</f>
        <v>0.20244163556570061</v>
      </c>
      <c r="G516" s="3">
        <f>[1]服务器生态!AA533</f>
        <v>5.8575183634756188E-2</v>
      </c>
      <c r="H516" s="3">
        <f>[1]服务器生态!AC533</f>
        <v>0.47962550249999997</v>
      </c>
      <c r="I516" s="3">
        <f>[1]服务器生态!AD533</f>
        <v>0.47291513735919999</v>
      </c>
      <c r="J516" s="3">
        <f>[1]服务器生态!AE533</f>
        <v>3.8604200140800002E-2</v>
      </c>
      <c r="K516" s="3">
        <f>[1]服务器生态!AF533</f>
        <v>6.8679600000000019E-3</v>
      </c>
      <c r="L516" s="3">
        <f>[1]服务器生态!AG533</f>
        <v>1.9871999999999997E-3</v>
      </c>
      <c r="M516" s="3">
        <f>[3]基础信息!M515</f>
        <v>100</v>
      </c>
      <c r="X516" s="3">
        <v>512</v>
      </c>
      <c r="Y516" s="3">
        <f>求节点(节奏总纲!D$4:D$163,R$5:R$164,$X516)*6</f>
        <v>45576.340487252804</v>
      </c>
      <c r="Z516" s="3">
        <f>求节点(节奏总纲!E$4:E$163,S$5:S$164,$X516)*6</f>
        <v>46744.807985118357</v>
      </c>
      <c r="AA516" s="3">
        <f>求节点(节奏总纲!F$4:F$163,T$5:T$164,$X516)*6</f>
        <v>48300.580350037402</v>
      </c>
      <c r="AB516" s="3">
        <f>求节点(节奏总纲!G$4:G$163,U$5:U$164,$X516)*6</f>
        <v>50513.220917227431</v>
      </c>
      <c r="AC516" s="3">
        <f>求节点(节奏总纲!H$4:H$163,V$5:V$164,$X516)*6</f>
        <v>54437.852978857365</v>
      </c>
    </row>
    <row r="517" spans="2:29" x14ac:dyDescent="0.2">
      <c r="B517" s="3">
        <v>513</v>
      </c>
      <c r="C517" s="3">
        <f>[1]服务器生态!W534</f>
        <v>14.054113727619757</v>
      </c>
      <c r="D517" s="3">
        <f>[1]服务器生态!X534</f>
        <v>13.857484827882178</v>
      </c>
      <c r="E517" s="3">
        <f>[1]服务器生态!Y534</f>
        <v>1.1311905149217913</v>
      </c>
      <c r="F517" s="3">
        <f>[1]服务器生态!Z534</f>
        <v>0.20124678611463831</v>
      </c>
      <c r="G517" s="3">
        <f>[1]服务器生态!AA534</f>
        <v>5.8229461640284606E-2</v>
      </c>
      <c r="H517" s="3">
        <f>[1]服务器生态!AC534</f>
        <v>0.47962550249999997</v>
      </c>
      <c r="I517" s="3">
        <f>[1]服务器生态!AD534</f>
        <v>0.47291513735919999</v>
      </c>
      <c r="J517" s="3">
        <f>[1]服务器生态!AE534</f>
        <v>3.8604200140800002E-2</v>
      </c>
      <c r="K517" s="3">
        <f>[1]服务器生态!AF534</f>
        <v>6.8679600000000019E-3</v>
      </c>
      <c r="L517" s="3">
        <f>[1]服务器生态!AG534</f>
        <v>1.9871999999999997E-3</v>
      </c>
      <c r="M517" s="3">
        <f>[3]基础信息!M516</f>
        <v>100</v>
      </c>
      <c r="X517" s="3">
        <v>513</v>
      </c>
      <c r="Y517" s="3">
        <f>求节点(节奏总纲!D$4:D$163,R$5:R$164,$X517)*6</f>
        <v>45587.043490388336</v>
      </c>
      <c r="Z517" s="3">
        <f>求节点(节奏总纲!E$4:E$163,S$5:S$164,$X517)*6</f>
        <v>46756.164124044211</v>
      </c>
      <c r="AA517" s="3">
        <f>求节点(节奏总纲!F$4:F$163,T$5:T$164,$X517)*6</f>
        <v>48312.089198685542</v>
      </c>
      <c r="AB517" s="3">
        <f>求节点(节奏总纲!G$4:G$163,U$5:U$164,$X517)*6</f>
        <v>50524.487146570405</v>
      </c>
      <c r="AC517" s="3">
        <f>求节点(节奏总纲!H$4:H$163,V$5:V$164,$X517)*6</f>
        <v>54448.705877454413</v>
      </c>
    </row>
    <row r="518" spans="2:29" x14ac:dyDescent="0.2">
      <c r="B518" s="3">
        <v>514</v>
      </c>
      <c r="C518" s="3">
        <f>[1]服务器生态!W535</f>
        <v>13.970671152476976</v>
      </c>
      <c r="D518" s="3">
        <f>[1]服务器生态!X535</f>
        <v>13.77520968471409</v>
      </c>
      <c r="E518" s="3">
        <f>[1]服务器生态!Y535</f>
        <v>1.1244743710672938</v>
      </c>
      <c r="F518" s="3">
        <f>[1]服务器生态!Z535</f>
        <v>0.20005193666357599</v>
      </c>
      <c r="G518" s="3">
        <f>[1]服务器生态!AA535</f>
        <v>5.7883739645813025E-2</v>
      </c>
      <c r="H518" s="3">
        <f>[1]服务器生态!AC535</f>
        <v>0.47962550249999997</v>
      </c>
      <c r="I518" s="3">
        <f>[1]服务器生态!AD535</f>
        <v>0.47291513735919999</v>
      </c>
      <c r="J518" s="3">
        <f>[1]服务器生态!AE535</f>
        <v>3.8604200140800002E-2</v>
      </c>
      <c r="K518" s="3">
        <f>[1]服务器生态!AF535</f>
        <v>6.8679600000000019E-3</v>
      </c>
      <c r="L518" s="3">
        <f>[1]服务器生态!AG535</f>
        <v>1.9871999999999997E-3</v>
      </c>
      <c r="M518" s="3">
        <f>[3]基础信息!M517</f>
        <v>100</v>
      </c>
      <c r="X518" s="3">
        <v>514</v>
      </c>
      <c r="Y518" s="3">
        <f>求节点(节奏总纲!D$4:D$163,R$5:R$164,$X518)*6</f>
        <v>45597.746493523868</v>
      </c>
      <c r="Z518" s="3">
        <f>求节点(节奏总纲!E$4:E$163,S$5:S$164,$X518)*6</f>
        <v>46767.520262970058</v>
      </c>
      <c r="AA518" s="3">
        <f>求节点(节奏总纲!F$4:F$163,T$5:T$164,$X518)*6</f>
        <v>48323.598047333697</v>
      </c>
      <c r="AB518" s="3">
        <f>求节点(节奏总纲!G$4:G$163,U$5:U$164,$X518)*6</f>
        <v>50535.75337591338</v>
      </c>
      <c r="AC518" s="3">
        <f>求节点(节奏总纲!H$4:H$163,V$5:V$164,$X518)*6</f>
        <v>54459.558776051454</v>
      </c>
    </row>
    <row r="519" spans="2:29" x14ac:dyDescent="0.2">
      <c r="B519" s="3">
        <v>515</v>
      </c>
      <c r="C519" s="3">
        <f>[1]服务器生态!W536</f>
        <v>13.887228577334197</v>
      </c>
      <c r="D519" s="3">
        <f>[1]服务器生态!X536</f>
        <v>13.692934541546004</v>
      </c>
      <c r="E519" s="3">
        <f>[1]服务器生态!Y536</f>
        <v>1.1177582272127964</v>
      </c>
      <c r="F519" s="3">
        <f>[1]服务器生态!Z536</f>
        <v>0.19885708721251369</v>
      </c>
      <c r="G519" s="3">
        <f>[1]服务器生态!AA536</f>
        <v>5.753801765134145E-2</v>
      </c>
      <c r="H519" s="3">
        <f>[1]服务器生态!AC536</f>
        <v>0.47962550249999997</v>
      </c>
      <c r="I519" s="3">
        <f>[1]服务器生态!AD536</f>
        <v>0.47291513735919999</v>
      </c>
      <c r="J519" s="3">
        <f>[1]服务器生态!AE536</f>
        <v>3.8604200140800002E-2</v>
      </c>
      <c r="K519" s="3">
        <f>[1]服务器生态!AF536</f>
        <v>6.8679600000000019E-3</v>
      </c>
      <c r="L519" s="3">
        <f>[1]服务器生态!AG536</f>
        <v>1.9871999999999997E-3</v>
      </c>
      <c r="M519" s="3">
        <f>[3]基础信息!M518</f>
        <v>100</v>
      </c>
      <c r="X519" s="3">
        <v>515</v>
      </c>
      <c r="Y519" s="3">
        <f>求节点(节奏总纲!D$4:D$163,R$5:R$164,$X519)*6</f>
        <v>45608.449496659392</v>
      </c>
      <c r="Z519" s="3">
        <f>求节点(节奏总纲!E$4:E$163,S$5:S$164,$X519)*6</f>
        <v>46778.876401895912</v>
      </c>
      <c r="AA519" s="3">
        <f>求节点(节奏总纲!F$4:F$163,T$5:T$164,$X519)*6</f>
        <v>48335.106895981837</v>
      </c>
      <c r="AB519" s="3">
        <f>求节点(节奏总纲!G$4:G$163,U$5:U$164,$X519)*6</f>
        <v>50547.01960525637</v>
      </c>
      <c r="AC519" s="3">
        <f>求节点(节奏总纲!H$4:H$163,V$5:V$164,$X519)*6</f>
        <v>54470.411674648509</v>
      </c>
    </row>
    <row r="520" spans="2:29" x14ac:dyDescent="0.2">
      <c r="B520" s="3">
        <v>516</v>
      </c>
      <c r="C520" s="3">
        <f>[1]服务器生态!W537</f>
        <v>13.803786002191416</v>
      </c>
      <c r="D520" s="3">
        <f>[1]服务器生态!X537</f>
        <v>13.610659398377916</v>
      </c>
      <c r="E520" s="3">
        <f>[1]服务器生态!Y537</f>
        <v>1.1110420833582988</v>
      </c>
      <c r="F520" s="3">
        <f>[1]服务器生态!Z537</f>
        <v>0.19766223776145136</v>
      </c>
      <c r="G520" s="3">
        <f>[1]服务器生态!AA537</f>
        <v>5.7192295656869868E-2</v>
      </c>
      <c r="H520" s="3">
        <f>[1]服务器生态!AC537</f>
        <v>0.47962550249999997</v>
      </c>
      <c r="I520" s="3">
        <f>[1]服务器生态!AD537</f>
        <v>0.47291513735919999</v>
      </c>
      <c r="J520" s="3">
        <f>[1]服务器生态!AE537</f>
        <v>3.8604200140800002E-2</v>
      </c>
      <c r="K520" s="3">
        <f>[1]服务器生态!AF537</f>
        <v>6.8679600000000019E-3</v>
      </c>
      <c r="L520" s="3">
        <f>[1]服务器生态!AG537</f>
        <v>1.9871999999999997E-3</v>
      </c>
      <c r="M520" s="3">
        <f>[3]基础信息!M519</f>
        <v>100</v>
      </c>
      <c r="X520" s="3">
        <v>516</v>
      </c>
      <c r="Y520" s="3">
        <f>求节点(节奏总纲!D$4:D$163,R$5:R$164,$X520)*6</f>
        <v>45619.152499794931</v>
      </c>
      <c r="Z520" s="3">
        <f>求节点(节奏总纲!E$4:E$163,S$5:S$164,$X520)*6</f>
        <v>46790.232540821766</v>
      </c>
      <c r="AA520" s="3">
        <f>求节点(节奏总纲!F$4:F$163,T$5:T$164,$X520)*6</f>
        <v>48346.615744629991</v>
      </c>
      <c r="AB520" s="3">
        <f>求节点(节奏总纲!G$4:G$163,U$5:U$164,$X520)*6</f>
        <v>50558.285834599345</v>
      </c>
      <c r="AC520" s="3">
        <f>求节点(节奏总纲!H$4:H$163,V$5:V$164,$X520)*6</f>
        <v>54481.264573245542</v>
      </c>
    </row>
    <row r="521" spans="2:29" x14ac:dyDescent="0.2">
      <c r="B521" s="3">
        <v>517</v>
      </c>
      <c r="C521" s="3">
        <f>[1]服务器生态!W538</f>
        <v>13.720343427048634</v>
      </c>
      <c r="D521" s="3">
        <f>[1]服务器生态!X538</f>
        <v>13.528384255209829</v>
      </c>
      <c r="E521" s="3">
        <f>[1]服务器生态!Y538</f>
        <v>1.1043259395038014</v>
      </c>
      <c r="F521" s="3">
        <f>[1]服务器生态!Z538</f>
        <v>0.19646738831038907</v>
      </c>
      <c r="G521" s="3">
        <f>[1]服务器生态!AA538</f>
        <v>5.6846573662398293E-2</v>
      </c>
      <c r="H521" s="3">
        <f>[1]服务器生态!AC538</f>
        <v>0.47962550249999997</v>
      </c>
      <c r="I521" s="3">
        <f>[1]服务器生态!AD538</f>
        <v>0.47291513735919999</v>
      </c>
      <c r="J521" s="3">
        <f>[1]服务器生态!AE538</f>
        <v>3.8604200140800002E-2</v>
      </c>
      <c r="K521" s="3">
        <f>[1]服务器生态!AF538</f>
        <v>6.8679600000000019E-3</v>
      </c>
      <c r="L521" s="3">
        <f>[1]服务器生态!AG538</f>
        <v>1.9871999999999997E-3</v>
      </c>
      <c r="M521" s="3">
        <f>[3]基础信息!M520</f>
        <v>100</v>
      </c>
      <c r="X521" s="3">
        <v>517</v>
      </c>
      <c r="Y521" s="3">
        <f>求节点(节奏总纲!D$4:D$163,R$5:R$164,$X521)*6</f>
        <v>45629.855502930455</v>
      </c>
      <c r="Z521" s="3">
        <f>求节点(节奏总纲!E$4:E$163,S$5:S$164,$X521)*6</f>
        <v>46801.588679747612</v>
      </c>
      <c r="AA521" s="3">
        <f>求节点(节奏总纲!F$4:F$163,T$5:T$164,$X521)*6</f>
        <v>48358.124593278131</v>
      </c>
      <c r="AB521" s="3">
        <f>求节点(节奏总纲!G$4:G$163,U$5:U$164,$X521)*6</f>
        <v>50569.552063942319</v>
      </c>
      <c r="AC521" s="3">
        <f>求节点(节奏总纲!H$4:H$163,V$5:V$164,$X521)*6</f>
        <v>54492.117471842597</v>
      </c>
    </row>
    <row r="522" spans="2:29" x14ac:dyDescent="0.2">
      <c r="B522" s="3">
        <v>518</v>
      </c>
      <c r="C522" s="3">
        <f>[1]服务器生态!W539</f>
        <v>13.636900851905851</v>
      </c>
      <c r="D522" s="3">
        <f>[1]服务器生态!X539</f>
        <v>13.446109112041739</v>
      </c>
      <c r="E522" s="3">
        <f>[1]服务器生态!Y539</f>
        <v>1.0976097956493036</v>
      </c>
      <c r="F522" s="3">
        <f>[1]服务器生态!Z539</f>
        <v>0.19527253885932672</v>
      </c>
      <c r="G522" s="3">
        <f>[1]服务器生态!AA539</f>
        <v>5.6500851667926698E-2</v>
      </c>
      <c r="H522" s="3">
        <f>[1]服务器生态!AC539</f>
        <v>0.47962550249999997</v>
      </c>
      <c r="I522" s="3">
        <f>[1]服务器生态!AD539</f>
        <v>0.47291513735919999</v>
      </c>
      <c r="J522" s="3">
        <f>[1]服务器生态!AE539</f>
        <v>3.8604200140800002E-2</v>
      </c>
      <c r="K522" s="3">
        <f>[1]服务器生态!AF539</f>
        <v>6.8679600000000019E-3</v>
      </c>
      <c r="L522" s="3">
        <f>[1]服务器生态!AG539</f>
        <v>1.9871999999999997E-3</v>
      </c>
      <c r="M522" s="3">
        <f>[3]基础信息!M521</f>
        <v>100</v>
      </c>
      <c r="X522" s="3">
        <v>518</v>
      </c>
      <c r="Y522" s="3">
        <f>求节点(节奏总纲!D$4:D$163,R$5:R$164,$X522)*6</f>
        <v>45640.55850606598</v>
      </c>
      <c r="Z522" s="3">
        <f>求节点(节奏总纲!E$4:E$163,S$5:S$164,$X522)*6</f>
        <v>46812.944818673466</v>
      </c>
      <c r="AA522" s="3">
        <f>求节点(节奏总纲!F$4:F$163,T$5:T$164,$X522)*6</f>
        <v>48369.633441926278</v>
      </c>
      <c r="AB522" s="3">
        <f>求节点(节奏总纲!G$4:G$163,U$5:U$164,$X522)*6</f>
        <v>50580.818293285309</v>
      </c>
      <c r="AC522" s="3">
        <f>求节点(节奏总纲!H$4:H$163,V$5:V$164,$X522)*6</f>
        <v>54502.970370439638</v>
      </c>
    </row>
    <row r="523" spans="2:29" x14ac:dyDescent="0.2">
      <c r="B523" s="3">
        <v>519</v>
      </c>
      <c r="C523" s="3">
        <f>[1]服务器生态!W540</f>
        <v>13.553458276763072</v>
      </c>
      <c r="D523" s="3">
        <f>[1]服务器生态!X540</f>
        <v>13.363833968873651</v>
      </c>
      <c r="E523" s="3">
        <f>[1]服务器生态!Y540</f>
        <v>1.0908936517948062</v>
      </c>
      <c r="F523" s="3">
        <f>[1]服务器生态!Z540</f>
        <v>0.19407768940826439</v>
      </c>
      <c r="G523" s="3">
        <f>[1]服务器生态!AA540</f>
        <v>5.6155129673455123E-2</v>
      </c>
      <c r="H523" s="3">
        <f>[1]服务器生态!AC540</f>
        <v>0.47962550249999997</v>
      </c>
      <c r="I523" s="3">
        <f>[1]服务器生态!AD540</f>
        <v>0.47291513735919999</v>
      </c>
      <c r="J523" s="3">
        <f>[1]服务器生态!AE540</f>
        <v>3.8604200140800002E-2</v>
      </c>
      <c r="K523" s="3">
        <f>[1]服务器生态!AF540</f>
        <v>6.8679600000000019E-3</v>
      </c>
      <c r="L523" s="3">
        <f>[1]服务器生态!AG540</f>
        <v>1.9871999999999997E-3</v>
      </c>
      <c r="M523" s="3">
        <f>[3]基础信息!M522</f>
        <v>100</v>
      </c>
      <c r="X523" s="3">
        <v>519</v>
      </c>
      <c r="Y523" s="3">
        <f>求节点(节奏总纲!D$4:D$163,R$5:R$164,$X523)*6</f>
        <v>45651.261509201518</v>
      </c>
      <c r="Z523" s="3">
        <f>求节点(节奏总纲!E$4:E$163,S$5:S$164,$X523)*6</f>
        <v>46824.300957599313</v>
      </c>
      <c r="AA523" s="3">
        <f>求节点(节奏总纲!F$4:F$163,T$5:T$164,$X523)*6</f>
        <v>48381.142290574426</v>
      </c>
      <c r="AB523" s="3">
        <f>求节点(节奏总纲!G$4:G$163,U$5:U$164,$X523)*6</f>
        <v>50592.084522628284</v>
      </c>
      <c r="AC523" s="3">
        <f>求节点(节奏总纲!H$4:H$163,V$5:V$164,$X523)*6</f>
        <v>54513.823269036686</v>
      </c>
    </row>
    <row r="524" spans="2:29" x14ac:dyDescent="0.2">
      <c r="B524" s="3">
        <v>520</v>
      </c>
      <c r="C524" s="3">
        <f>[1]服务器生态!W541</f>
        <v>13.470015701620291</v>
      </c>
      <c r="D524" s="3">
        <f>[1]服务器生态!X541</f>
        <v>13.281558825705563</v>
      </c>
      <c r="E524" s="3">
        <f>[1]服务器生态!Y541</f>
        <v>1.0841775079403086</v>
      </c>
      <c r="F524" s="3">
        <f>[1]服务器生态!Z541</f>
        <v>0.19288283995720207</v>
      </c>
      <c r="G524" s="3">
        <f>[1]服务器生态!AA541</f>
        <v>5.5809407678983541E-2</v>
      </c>
      <c r="H524" s="3">
        <f>[1]服务器生态!AC541</f>
        <v>0.47962550249999997</v>
      </c>
      <c r="I524" s="3">
        <f>[1]服务器生态!AD541</f>
        <v>0.47291513735919999</v>
      </c>
      <c r="J524" s="3">
        <f>[1]服务器生态!AE541</f>
        <v>3.8604200140800002E-2</v>
      </c>
      <c r="K524" s="3">
        <f>[1]服务器生态!AF541</f>
        <v>6.8679600000000019E-3</v>
      </c>
      <c r="L524" s="3">
        <f>[1]服务器生态!AG541</f>
        <v>1.9871999999999997E-3</v>
      </c>
      <c r="M524" s="3">
        <f>[3]基础信息!M523</f>
        <v>100</v>
      </c>
      <c r="X524" s="3">
        <v>520</v>
      </c>
      <c r="Y524" s="3">
        <f>求节点(节奏总纲!D$4:D$163,R$5:R$164,$X524)*6</f>
        <v>45661.964512337043</v>
      </c>
      <c r="Z524" s="3">
        <f>求节点(节奏总纲!E$4:E$163,S$5:S$164,$X524)*6</f>
        <v>46835.657096525167</v>
      </c>
      <c r="AA524" s="3">
        <f>求节点(节奏总纲!F$4:F$163,T$5:T$164,$X524)*6</f>
        <v>48392.651139222573</v>
      </c>
      <c r="AB524" s="3">
        <f>求节点(节奏总纲!G$4:G$163,U$5:U$164,$X524)*6</f>
        <v>50603.350751971258</v>
      </c>
      <c r="AC524" s="3">
        <f>求节点(节奏总纲!H$4:H$163,V$5:V$164,$X524)*6</f>
        <v>54524.676167633734</v>
      </c>
    </row>
    <row r="525" spans="2:29" x14ac:dyDescent="0.2">
      <c r="B525" s="3">
        <v>521</v>
      </c>
      <c r="C525" s="3">
        <f>[1]服务器生态!W542</f>
        <v>13.386573126477511</v>
      </c>
      <c r="D525" s="3">
        <f>[1]服务器生态!X542</f>
        <v>13.199283682537477</v>
      </c>
      <c r="E525" s="3">
        <f>[1]服务器生态!Y542</f>
        <v>1.0774613640858113</v>
      </c>
      <c r="F525" s="3">
        <f>[1]服务器生态!Z542</f>
        <v>0.19168799050613977</v>
      </c>
      <c r="G525" s="3">
        <f>[1]服务器生态!AA542</f>
        <v>5.5463685684511967E-2</v>
      </c>
      <c r="H525" s="3">
        <f>[1]服务器生态!AC542</f>
        <v>0.47962550249999997</v>
      </c>
      <c r="I525" s="3">
        <f>[1]服务器生态!AD542</f>
        <v>0.47291513735919999</v>
      </c>
      <c r="J525" s="3">
        <f>[1]服务器生态!AE542</f>
        <v>3.8604200140800002E-2</v>
      </c>
      <c r="K525" s="3">
        <f>[1]服务器生态!AF542</f>
        <v>6.8679600000000019E-3</v>
      </c>
      <c r="L525" s="3">
        <f>[1]服务器生态!AG542</f>
        <v>1.9871999999999997E-3</v>
      </c>
      <c r="M525" s="3">
        <f>[3]基础信息!M524</f>
        <v>100</v>
      </c>
      <c r="X525" s="3">
        <v>521</v>
      </c>
      <c r="Y525" s="3">
        <f>求节点(节奏总纲!D$4:D$163,R$5:R$164,$X525)*6</f>
        <v>45672.667515472574</v>
      </c>
      <c r="Z525" s="3">
        <f>求节点(节奏总纲!E$4:E$163,S$5:S$164,$X525)*6</f>
        <v>46847.013235451021</v>
      </c>
      <c r="AA525" s="3">
        <f>求节点(节奏总纲!F$4:F$163,T$5:T$164,$X525)*6</f>
        <v>48404.15998787072</v>
      </c>
      <c r="AB525" s="3">
        <f>求节点(节奏总纲!G$4:G$163,U$5:U$164,$X525)*6</f>
        <v>50614.616981314241</v>
      </c>
      <c r="AC525" s="3">
        <f>求节点(节奏总纲!H$4:H$163,V$5:V$164,$X525)*6</f>
        <v>54535.529066230782</v>
      </c>
    </row>
    <row r="526" spans="2:29" x14ac:dyDescent="0.2">
      <c r="B526" s="3">
        <v>522</v>
      </c>
      <c r="C526" s="3">
        <f>[1]服务器生态!W543</f>
        <v>13.30313055133473</v>
      </c>
      <c r="D526" s="3">
        <f>[1]服务器生态!X543</f>
        <v>13.117008539369388</v>
      </c>
      <c r="E526" s="3">
        <f>[1]服务器生态!Y543</f>
        <v>1.0707452202313137</v>
      </c>
      <c r="F526" s="3">
        <f>[1]服务器生态!Z543</f>
        <v>0.19049314105507745</v>
      </c>
      <c r="G526" s="3">
        <f>[1]服务器生态!AA543</f>
        <v>5.5117963690040385E-2</v>
      </c>
      <c r="H526" s="3">
        <f>[1]服务器生态!AC543</f>
        <v>0.47962550249999997</v>
      </c>
      <c r="I526" s="3">
        <f>[1]服务器生态!AD543</f>
        <v>0.47291513735919999</v>
      </c>
      <c r="J526" s="3">
        <f>[1]服务器生态!AE543</f>
        <v>3.8604200140800002E-2</v>
      </c>
      <c r="K526" s="3">
        <f>[1]服务器生态!AF543</f>
        <v>6.8679600000000019E-3</v>
      </c>
      <c r="L526" s="3">
        <f>[1]服务器生态!AG543</f>
        <v>1.9871999999999997E-3</v>
      </c>
      <c r="M526" s="3">
        <f>[3]基础信息!M525</f>
        <v>100</v>
      </c>
      <c r="X526" s="3">
        <v>522</v>
      </c>
      <c r="Y526" s="3">
        <f>求节点(节奏总纲!D$4:D$163,R$5:R$164,$X526)*6</f>
        <v>45683.370518608106</v>
      </c>
      <c r="Z526" s="3">
        <f>求节点(节奏总纲!E$4:E$163,S$5:S$164,$X526)*6</f>
        <v>46858.369374376867</v>
      </c>
      <c r="AA526" s="3">
        <f>求节点(节奏总纲!F$4:F$163,T$5:T$164,$X526)*6</f>
        <v>48415.668836518867</v>
      </c>
      <c r="AB526" s="3">
        <f>求节点(节奏总纲!G$4:G$163,U$5:U$164,$X526)*6</f>
        <v>50625.883210657215</v>
      </c>
      <c r="AC526" s="3">
        <f>求节点(节奏总纲!H$4:H$163,V$5:V$164,$X526)*6</f>
        <v>54546.381964827822</v>
      </c>
    </row>
    <row r="527" spans="2:29" x14ac:dyDescent="0.2">
      <c r="B527" s="3">
        <v>523</v>
      </c>
      <c r="C527" s="3">
        <f>[1]服务器生态!W544</f>
        <v>13.219687976191951</v>
      </c>
      <c r="D527" s="3">
        <f>[1]服务器生态!X544</f>
        <v>13.034733396201302</v>
      </c>
      <c r="E527" s="3">
        <f>[1]服务器生态!Y544</f>
        <v>1.0640290763768163</v>
      </c>
      <c r="F527" s="3">
        <f>[1]服务器生态!Z544</f>
        <v>0.18929829160401515</v>
      </c>
      <c r="G527" s="3">
        <f>[1]服务器生态!AA544</f>
        <v>5.477224169556881E-2</v>
      </c>
      <c r="H527" s="3">
        <f>[1]服务器生态!AC544</f>
        <v>0.47962550249999997</v>
      </c>
      <c r="I527" s="3">
        <f>[1]服务器生态!AD544</f>
        <v>0.47291513735919999</v>
      </c>
      <c r="J527" s="3">
        <f>[1]服务器生态!AE544</f>
        <v>3.8604200140800002E-2</v>
      </c>
      <c r="K527" s="3">
        <f>[1]服务器生态!AF544</f>
        <v>6.8679600000000019E-3</v>
      </c>
      <c r="L527" s="3">
        <f>[1]服务器生态!AG544</f>
        <v>1.9871999999999997E-3</v>
      </c>
      <c r="M527" s="3">
        <f>[3]基础信息!M526</f>
        <v>100</v>
      </c>
      <c r="X527" s="3">
        <v>523</v>
      </c>
      <c r="Y527" s="3">
        <f>求节点(节奏总纲!D$4:D$163,R$5:R$164,$X527)*6</f>
        <v>45694.07352174363</v>
      </c>
      <c r="Z527" s="3">
        <f>求节点(节奏总纲!E$4:E$163,S$5:S$164,$X527)*6</f>
        <v>46869.725513302721</v>
      </c>
      <c r="AA527" s="3">
        <f>求节点(节奏总纲!F$4:F$163,T$5:T$164,$X527)*6</f>
        <v>48427.177685167007</v>
      </c>
      <c r="AB527" s="3">
        <f>求节点(节奏总纲!G$4:G$163,U$5:U$164,$X527)*6</f>
        <v>50637.14944000019</v>
      </c>
      <c r="AC527" s="3">
        <f>求节点(节奏总纲!H$4:H$163,V$5:V$164,$X527)*6</f>
        <v>54557.234863424877</v>
      </c>
    </row>
    <row r="528" spans="2:29" x14ac:dyDescent="0.2">
      <c r="B528" s="3">
        <v>524</v>
      </c>
      <c r="C528" s="3">
        <f>[1]服务器生态!W545</f>
        <v>13.136245401049168</v>
      </c>
      <c r="D528" s="3">
        <f>[1]服务器生态!X545</f>
        <v>12.952458253033214</v>
      </c>
      <c r="E528" s="3">
        <f>[1]服务器生态!Y545</f>
        <v>1.0573129325223187</v>
      </c>
      <c r="F528" s="3">
        <f>[1]服务器生态!Z545</f>
        <v>0.18810344215295283</v>
      </c>
      <c r="G528" s="3">
        <f>[1]服务器生态!AA545</f>
        <v>5.4426519701097222E-2</v>
      </c>
      <c r="H528" s="3">
        <f>[1]服务器生态!AC545</f>
        <v>0.47962550249999997</v>
      </c>
      <c r="I528" s="3">
        <f>[1]服务器生态!AD545</f>
        <v>0.47291513735919999</v>
      </c>
      <c r="J528" s="3">
        <f>[1]服务器生态!AE545</f>
        <v>3.8604200140800002E-2</v>
      </c>
      <c r="K528" s="3">
        <f>[1]服务器生态!AF545</f>
        <v>6.8679600000000019E-3</v>
      </c>
      <c r="L528" s="3">
        <f>[1]服务器生态!AG545</f>
        <v>1.9871999999999997E-3</v>
      </c>
      <c r="M528" s="3">
        <f>[3]基础信息!M527</f>
        <v>100</v>
      </c>
      <c r="X528" s="3">
        <v>524</v>
      </c>
      <c r="Y528" s="3">
        <f>求节点(节奏总纲!D$4:D$163,R$5:R$164,$X528)*6</f>
        <v>45704.776524879162</v>
      </c>
      <c r="Z528" s="3">
        <f>求节点(节奏总纲!E$4:E$163,S$5:S$164,$X528)*6</f>
        <v>46881.081652228575</v>
      </c>
      <c r="AA528" s="3">
        <f>求节点(节奏总纲!F$4:F$163,T$5:T$164,$X528)*6</f>
        <v>48438.686533815155</v>
      </c>
      <c r="AB528" s="3">
        <f>求节点(节奏总纲!G$4:G$163,U$5:U$164,$X528)*6</f>
        <v>50648.415669343165</v>
      </c>
      <c r="AC528" s="3">
        <f>求节点(节奏总纲!H$4:H$163,V$5:V$164,$X528)*6</f>
        <v>54568.087762021911</v>
      </c>
    </row>
    <row r="529" spans="2:29" x14ac:dyDescent="0.2">
      <c r="B529" s="3">
        <v>525</v>
      </c>
      <c r="C529" s="3">
        <f>[1]服务器生态!W546</f>
        <v>13.052802825906388</v>
      </c>
      <c r="D529" s="3">
        <f>[1]服务器生态!X546</f>
        <v>12.870183109865128</v>
      </c>
      <c r="E529" s="3">
        <f>[1]服务器生态!Y546</f>
        <v>1.0505967886678214</v>
      </c>
      <c r="F529" s="3">
        <f>[1]服务器生态!Z546</f>
        <v>0.18690859270189053</v>
      </c>
      <c r="G529" s="3">
        <f>[1]服务器生态!AA546</f>
        <v>5.4080797706625647E-2</v>
      </c>
      <c r="H529" s="3">
        <f>[1]服务器生态!AC546</f>
        <v>0.47962550249999997</v>
      </c>
      <c r="I529" s="3">
        <f>[1]服务器生态!AD546</f>
        <v>0.47291513735919999</v>
      </c>
      <c r="J529" s="3">
        <f>[1]服务器生态!AE546</f>
        <v>3.8604200140800002E-2</v>
      </c>
      <c r="K529" s="3">
        <f>[1]服务器生态!AF546</f>
        <v>6.8679600000000019E-3</v>
      </c>
      <c r="L529" s="3">
        <f>[1]服务器生态!AG546</f>
        <v>1.9871999999999997E-3</v>
      </c>
      <c r="M529" s="3">
        <f>[3]基础信息!M528</f>
        <v>100</v>
      </c>
      <c r="X529" s="3">
        <v>525</v>
      </c>
      <c r="Y529" s="3">
        <f>求节点(节奏总纲!D$4:D$163,R$5:R$164,$X529)*6</f>
        <v>45715.479528014694</v>
      </c>
      <c r="Z529" s="3">
        <f>求节点(节奏总纲!E$4:E$163,S$5:S$164,$X529)*6</f>
        <v>46892.437791154429</v>
      </c>
      <c r="AA529" s="3">
        <f>求节点(节奏总纲!F$4:F$163,T$5:T$164,$X529)*6</f>
        <v>48450.195382463302</v>
      </c>
      <c r="AB529" s="3">
        <f>求节点(节奏总纲!G$4:G$163,U$5:U$164,$X529)*6</f>
        <v>50659.681898686147</v>
      </c>
      <c r="AC529" s="3">
        <f>求节点(节奏总纲!H$4:H$163,V$5:V$164,$X529)*6</f>
        <v>54578.940660618966</v>
      </c>
    </row>
    <row r="530" spans="2:29" x14ac:dyDescent="0.2">
      <c r="B530" s="3">
        <v>526</v>
      </c>
      <c r="C530" s="3">
        <f>[1]服务器生态!W547</f>
        <v>12.969360250763609</v>
      </c>
      <c r="D530" s="3">
        <f>[1]服务器生态!X547</f>
        <v>12.787907966697039</v>
      </c>
      <c r="E530" s="3">
        <f>[1]服务器生态!Y547</f>
        <v>1.043880644813324</v>
      </c>
      <c r="F530" s="3">
        <f>[1]服务器生态!Z547</f>
        <v>0.18571374325082823</v>
      </c>
      <c r="G530" s="3">
        <f>[1]服务器生态!AA547</f>
        <v>5.3735075712154072E-2</v>
      </c>
      <c r="H530" s="3">
        <f>[1]服务器生态!AC547</f>
        <v>0.47962550249999997</v>
      </c>
      <c r="I530" s="3">
        <f>[1]服务器生态!AD547</f>
        <v>0.47291513735919999</v>
      </c>
      <c r="J530" s="3">
        <f>[1]服务器生态!AE547</f>
        <v>3.8604200140800002E-2</v>
      </c>
      <c r="K530" s="3">
        <f>[1]服务器生态!AF547</f>
        <v>6.8679600000000019E-3</v>
      </c>
      <c r="L530" s="3">
        <f>[1]服务器生态!AG547</f>
        <v>1.9871999999999997E-3</v>
      </c>
      <c r="M530" s="3">
        <f>[3]基础信息!M529</f>
        <v>100</v>
      </c>
      <c r="X530" s="3">
        <v>526</v>
      </c>
      <c r="Y530" s="3">
        <f>求节点(节奏总纲!D$4:D$163,R$5:R$164,$X530)*6</f>
        <v>45726.182531150225</v>
      </c>
      <c r="Z530" s="3">
        <f>求节点(节奏总纲!E$4:E$163,S$5:S$164,$X530)*6</f>
        <v>46903.793930080275</v>
      </c>
      <c r="AA530" s="3">
        <f>求节点(节奏总纲!F$4:F$163,T$5:T$164,$X530)*6</f>
        <v>48461.704231111449</v>
      </c>
      <c r="AB530" s="3">
        <f>求节点(节奏总纲!G$4:G$163,U$5:U$164,$X530)*6</f>
        <v>50670.948128029122</v>
      </c>
      <c r="AC530" s="3">
        <f>求节点(节奏总纲!H$4:H$163,V$5:V$164,$X530)*6</f>
        <v>54589.793559216007</v>
      </c>
    </row>
    <row r="531" spans="2:29" x14ac:dyDescent="0.2">
      <c r="B531" s="3">
        <v>527</v>
      </c>
      <c r="C531" s="3">
        <f>[1]服务器生态!W548</f>
        <v>12.885917675620828</v>
      </c>
      <c r="D531" s="3">
        <f>[1]服务器生态!X548</f>
        <v>12.705632823528951</v>
      </c>
      <c r="E531" s="3">
        <f>[1]服务器生态!Y548</f>
        <v>1.0371645009588264</v>
      </c>
      <c r="F531" s="3">
        <f>[1]服务器生态!Z548</f>
        <v>0.18451889379976588</v>
      </c>
      <c r="G531" s="3">
        <f>[1]服务器生态!AA548</f>
        <v>5.338935371768249E-2</v>
      </c>
      <c r="H531" s="3">
        <f>[1]服务器生态!AC548</f>
        <v>0.47962550249999997</v>
      </c>
      <c r="I531" s="3">
        <f>[1]服务器生态!AD548</f>
        <v>0.47291513735919999</v>
      </c>
      <c r="J531" s="3">
        <f>[1]服务器生态!AE548</f>
        <v>3.8604200140800002E-2</v>
      </c>
      <c r="K531" s="3">
        <f>[1]服务器生态!AF548</f>
        <v>6.8679600000000019E-3</v>
      </c>
      <c r="L531" s="3">
        <f>[1]服务器生态!AG548</f>
        <v>1.9871999999999997E-3</v>
      </c>
      <c r="M531" s="3">
        <f>[3]基础信息!M530</f>
        <v>100</v>
      </c>
      <c r="X531" s="3">
        <v>527</v>
      </c>
      <c r="Y531" s="3">
        <f>求节点(节奏总纲!D$4:D$163,R$5:R$164,$X531)*6</f>
        <v>45736.88553428575</v>
      </c>
      <c r="Z531" s="3">
        <f>求节点(节奏总纲!E$4:E$163,S$5:S$164,$X531)*6</f>
        <v>46915.150069006129</v>
      </c>
      <c r="AA531" s="3">
        <f>求节点(节奏总纲!F$4:F$163,T$5:T$164,$X531)*6</f>
        <v>48473.213079759596</v>
      </c>
      <c r="AB531" s="3">
        <f>求节点(节奏总纲!G$4:G$163,U$5:U$164,$X531)*6</f>
        <v>50682.214357372097</v>
      </c>
      <c r="AC531" s="3">
        <f>求节点(节奏总纲!H$4:H$163,V$5:V$164,$X531)*6</f>
        <v>54600.646457813054</v>
      </c>
    </row>
    <row r="532" spans="2:29" x14ac:dyDescent="0.2">
      <c r="B532" s="3">
        <v>528</v>
      </c>
      <c r="C532" s="3">
        <f>[1]服务器生态!W549</f>
        <v>12.802475100478047</v>
      </c>
      <c r="D532" s="3">
        <f>[1]服务器生态!X549</f>
        <v>12.623357680360863</v>
      </c>
      <c r="E532" s="3">
        <f>[1]服务器生态!Y549</f>
        <v>1.0304483571043288</v>
      </c>
      <c r="F532" s="3">
        <f>[1]服务器生态!Z549</f>
        <v>0.18332404434870356</v>
      </c>
      <c r="G532" s="3">
        <f>[1]服务器生态!AA549</f>
        <v>5.3043631723210909E-2</v>
      </c>
      <c r="H532" s="3">
        <f>[1]服务器生态!AC549</f>
        <v>0.47962550249999997</v>
      </c>
      <c r="I532" s="3">
        <f>[1]服务器生态!AD549</f>
        <v>0.47291513735919999</v>
      </c>
      <c r="J532" s="3">
        <f>[1]服务器生态!AE549</f>
        <v>3.8604200140800002E-2</v>
      </c>
      <c r="K532" s="3">
        <f>[1]服务器生态!AF549</f>
        <v>6.8679600000000019E-3</v>
      </c>
      <c r="L532" s="3">
        <f>[1]服务器生态!AG549</f>
        <v>1.9871999999999997E-3</v>
      </c>
      <c r="M532" s="3">
        <f>[3]基础信息!M531</f>
        <v>100</v>
      </c>
      <c r="X532" s="3">
        <v>528</v>
      </c>
      <c r="Y532" s="3">
        <f>求节点(节奏总纲!D$4:D$163,R$5:R$164,$X532)*6</f>
        <v>45747.588537421281</v>
      </c>
      <c r="Z532" s="3">
        <f>求节点(节奏总纲!E$4:E$163,S$5:S$164,$X532)*6</f>
        <v>46926.506207931983</v>
      </c>
      <c r="AA532" s="3">
        <f>求节点(节奏总纲!F$4:F$163,T$5:T$164,$X532)*6</f>
        <v>48484.721928407744</v>
      </c>
      <c r="AB532" s="3">
        <f>求节点(节奏总纲!G$4:G$163,U$5:U$164,$X532)*6</f>
        <v>50693.480586715086</v>
      </c>
      <c r="AC532" s="3">
        <f>求节点(节奏总纲!H$4:H$163,V$5:V$164,$X532)*6</f>
        <v>54611.499356410102</v>
      </c>
    </row>
    <row r="533" spans="2:29" x14ac:dyDescent="0.2">
      <c r="B533" s="3">
        <v>529</v>
      </c>
      <c r="C533" s="3">
        <f>[1]服务器生态!W550</f>
        <v>12.719032525335267</v>
      </c>
      <c r="D533" s="3">
        <f>[1]服务器生态!X550</f>
        <v>12.541082537192777</v>
      </c>
      <c r="E533" s="3">
        <f>[1]服务器生态!Y550</f>
        <v>1.0237322132498314</v>
      </c>
      <c r="F533" s="3">
        <f>[1]服务器生态!Z550</f>
        <v>0.18212919489764126</v>
      </c>
      <c r="G533" s="3">
        <f>[1]服务器生态!AA550</f>
        <v>5.2697909728739334E-2</v>
      </c>
      <c r="H533" s="3">
        <f>[1]服务器生态!AC550</f>
        <v>0.47962550249999997</v>
      </c>
      <c r="I533" s="3">
        <f>[1]服务器生态!AD550</f>
        <v>0.47291513735919999</v>
      </c>
      <c r="J533" s="3">
        <f>[1]服务器生态!AE550</f>
        <v>3.8604200140800002E-2</v>
      </c>
      <c r="K533" s="3">
        <f>[1]服务器生态!AF550</f>
        <v>6.8679600000000019E-3</v>
      </c>
      <c r="L533" s="3">
        <f>[1]服务器生态!AG550</f>
        <v>1.9871999999999997E-3</v>
      </c>
      <c r="M533" s="3">
        <f>[3]基础信息!M532</f>
        <v>100</v>
      </c>
      <c r="X533" s="3">
        <v>529</v>
      </c>
      <c r="Y533" s="3">
        <f>求节点(节奏总纲!D$4:D$163,R$5:R$164,$X533)*6</f>
        <v>45758.291540556813</v>
      </c>
      <c r="Z533" s="3">
        <f>求节点(节奏总纲!E$4:E$163,S$5:S$164,$X533)*6</f>
        <v>46937.86234685783</v>
      </c>
      <c r="AA533" s="3">
        <f>求节点(节奏总纲!F$4:F$163,T$5:T$164,$X533)*6</f>
        <v>48496.230777055891</v>
      </c>
      <c r="AB533" s="3">
        <f>求节点(节奏总纲!G$4:G$163,U$5:U$164,$X533)*6</f>
        <v>50704.746816058061</v>
      </c>
      <c r="AC533" s="3">
        <f>求节点(节奏总纲!H$4:H$163,V$5:V$164,$X533)*6</f>
        <v>54622.35225500715</v>
      </c>
    </row>
    <row r="534" spans="2:29" x14ac:dyDescent="0.2">
      <c r="B534" s="3">
        <v>530</v>
      </c>
      <c r="C534" s="3">
        <f>[1]服务器生态!W551</f>
        <v>12.635589950192488</v>
      </c>
      <c r="D534" s="3">
        <f>[1]服务器生态!X551</f>
        <v>12.45880739402469</v>
      </c>
      <c r="E534" s="3">
        <f>[1]服务器生态!Y551</f>
        <v>1.0170160693953341</v>
      </c>
      <c r="F534" s="3">
        <f>[1]服务器生态!Z551</f>
        <v>0.18093434544657896</v>
      </c>
      <c r="G534" s="3">
        <f>[1]服务器生态!AA551</f>
        <v>5.2352187734267752E-2</v>
      </c>
      <c r="H534" s="3">
        <f>[1]服务器生态!AC551</f>
        <v>0.47962550249999997</v>
      </c>
      <c r="I534" s="3">
        <f>[1]服务器生态!AD551</f>
        <v>0.47291513735919999</v>
      </c>
      <c r="J534" s="3">
        <f>[1]服务器生态!AE551</f>
        <v>3.8604200140800002E-2</v>
      </c>
      <c r="K534" s="3">
        <f>[1]服务器生态!AF551</f>
        <v>6.8679600000000019E-3</v>
      </c>
      <c r="L534" s="3">
        <f>[1]服务器生态!AG551</f>
        <v>1.9871999999999997E-3</v>
      </c>
      <c r="M534" s="3">
        <f>[3]基础信息!M533</f>
        <v>100</v>
      </c>
      <c r="X534" s="3">
        <v>530</v>
      </c>
      <c r="Y534" s="3">
        <f>求节点(节奏总纲!D$4:D$163,R$5:R$164,$X534)*6</f>
        <v>45768.994543692344</v>
      </c>
      <c r="Z534" s="3">
        <f>求节点(节奏总纲!E$4:E$163,S$5:S$164,$X534)*6</f>
        <v>46949.218485783684</v>
      </c>
      <c r="AA534" s="3">
        <f>求节点(节奏总纲!F$4:F$163,T$5:T$164,$X534)*6</f>
        <v>48507.715850379267</v>
      </c>
      <c r="AB534" s="3">
        <f>求节点(节奏总纲!G$4:G$163,U$5:U$164,$X534)*6</f>
        <v>50716.013045401036</v>
      </c>
      <c r="AC534" s="3">
        <f>求节点(节奏总纲!H$4:H$163,V$5:V$164,$X534)*6</f>
        <v>54633.205153604191</v>
      </c>
    </row>
    <row r="535" spans="2:29" x14ac:dyDescent="0.2">
      <c r="B535" s="3">
        <v>531</v>
      </c>
      <c r="C535" s="3">
        <f>[1]服务器生态!W552</f>
        <v>12.552147375049705</v>
      </c>
      <c r="D535" s="3">
        <f>[1]服务器生态!X552</f>
        <v>12.376532250856602</v>
      </c>
      <c r="E535" s="3">
        <f>[1]服务器生态!Y552</f>
        <v>1.0102999255408365</v>
      </c>
      <c r="F535" s="3">
        <f>[1]服务器生态!Z552</f>
        <v>0.17973949599551664</v>
      </c>
      <c r="G535" s="3">
        <f>[1]服务器生态!AA552</f>
        <v>5.200646573979617E-2</v>
      </c>
      <c r="H535" s="3">
        <f>[1]服务器生态!AC552</f>
        <v>0.47962550249999997</v>
      </c>
      <c r="I535" s="3">
        <f>[1]服务器生态!AD552</f>
        <v>0.47291513735919999</v>
      </c>
      <c r="J535" s="3">
        <f>[1]服务器生态!AE552</f>
        <v>3.8604200140800002E-2</v>
      </c>
      <c r="K535" s="3">
        <f>[1]服务器生态!AF552</f>
        <v>6.8679600000000019E-3</v>
      </c>
      <c r="L535" s="3">
        <f>[1]服务器生态!AG552</f>
        <v>1.9871999999999997E-3</v>
      </c>
      <c r="M535" s="3">
        <f>[3]基础信息!M534</f>
        <v>100</v>
      </c>
      <c r="X535" s="3">
        <v>531</v>
      </c>
      <c r="Y535" s="3">
        <f>求节点(节奏总纲!D$4:D$163,R$5:R$164,$X535)*6</f>
        <v>45779.697546827876</v>
      </c>
      <c r="Z535" s="3">
        <f>求节点(节奏总纲!E$4:E$163,S$5:S$164,$X535)*6</f>
        <v>46960.574624709538</v>
      </c>
      <c r="AA535" s="3">
        <f>求节点(节奏总纲!F$4:F$163,T$5:T$164,$X535)*6</f>
        <v>48518.1883782644</v>
      </c>
      <c r="AB535" s="3">
        <f>求节点(节奏总纲!G$4:G$163,U$5:U$164,$X535)*6</f>
        <v>50727.279274744025</v>
      </c>
      <c r="AC535" s="3">
        <f>求节点(节奏总纲!H$4:H$163,V$5:V$164,$X535)*6</f>
        <v>54644.058052201246</v>
      </c>
    </row>
    <row r="536" spans="2:29" x14ac:dyDescent="0.2">
      <c r="B536" s="3">
        <v>532</v>
      </c>
      <c r="C536" s="3">
        <f>[1]服务器生态!W553</f>
        <v>12.468704799906925</v>
      </c>
      <c r="D536" s="3">
        <f>[1]服务器生态!X553</f>
        <v>12.294257107688514</v>
      </c>
      <c r="E536" s="3">
        <f>[1]服务器生态!Y553</f>
        <v>1.0035837816863391</v>
      </c>
      <c r="F536" s="3">
        <f>[1]服务器生态!Z553</f>
        <v>0.17854464654445434</v>
      </c>
      <c r="G536" s="3">
        <f>[1]服务器生态!AA553</f>
        <v>5.1660743745324596E-2</v>
      </c>
      <c r="H536" s="3">
        <f>[1]服务器生态!AC553</f>
        <v>0.47962550249999997</v>
      </c>
      <c r="I536" s="3">
        <f>[1]服务器生态!AD553</f>
        <v>0.47291513735919999</v>
      </c>
      <c r="J536" s="3">
        <f>[1]服务器生态!AE553</f>
        <v>3.8604200140800002E-2</v>
      </c>
      <c r="K536" s="3">
        <f>[1]服务器生态!AF553</f>
        <v>6.8679600000000019E-3</v>
      </c>
      <c r="L536" s="3">
        <f>[1]服务器生态!AG553</f>
        <v>1.9871999999999997E-3</v>
      </c>
      <c r="M536" s="3">
        <f>[3]基础信息!M535</f>
        <v>100</v>
      </c>
      <c r="X536" s="3">
        <v>532</v>
      </c>
      <c r="Y536" s="3">
        <f>求节点(节奏总纲!D$4:D$163,R$5:R$164,$X536)*6</f>
        <v>45790.4005499634</v>
      </c>
      <c r="Z536" s="3">
        <f>求节点(节奏总纲!E$4:E$163,S$5:S$164,$X536)*6</f>
        <v>46971.930763635391</v>
      </c>
      <c r="AA536" s="3">
        <f>求节点(节奏总纲!F$4:F$163,T$5:T$164,$X536)*6</f>
        <v>48528.66090614954</v>
      </c>
      <c r="AB536" s="3">
        <f>求节点(节奏总纲!G$4:G$163,U$5:U$164,$X536)*6</f>
        <v>50738.545504087</v>
      </c>
      <c r="AC536" s="3">
        <f>求节点(节奏总纲!H$4:H$163,V$5:V$164,$X536)*6</f>
        <v>54654.910950798279</v>
      </c>
    </row>
    <row r="537" spans="2:29" x14ac:dyDescent="0.2">
      <c r="B537" s="3">
        <v>533</v>
      </c>
      <c r="C537" s="3">
        <f>[1]服务器生态!W554</f>
        <v>12.385262224764144</v>
      </c>
      <c r="D537" s="3">
        <f>[1]服务器生态!X554</f>
        <v>12.211981964520426</v>
      </c>
      <c r="E537" s="3">
        <f>[1]服务器生态!Y554</f>
        <v>0.9968676378318414</v>
      </c>
      <c r="F537" s="3">
        <f>[1]服务器生态!Z554</f>
        <v>0.17734979709339202</v>
      </c>
      <c r="G537" s="3">
        <f>[1]服务器生态!AA554</f>
        <v>5.1315021750853014E-2</v>
      </c>
      <c r="H537" s="3">
        <f>[1]服务器生态!AC554</f>
        <v>0.47962550249999997</v>
      </c>
      <c r="I537" s="3">
        <f>[1]服务器生态!AD554</f>
        <v>0.47291513735919999</v>
      </c>
      <c r="J537" s="3">
        <f>[1]服务器生态!AE554</f>
        <v>3.8604200140800002E-2</v>
      </c>
      <c r="K537" s="3">
        <f>[1]服务器生态!AF554</f>
        <v>6.8679600000000019E-3</v>
      </c>
      <c r="L537" s="3">
        <f>[1]服务器生态!AG554</f>
        <v>1.9871999999999997E-3</v>
      </c>
      <c r="M537" s="3">
        <f>[3]基础信息!M536</f>
        <v>100</v>
      </c>
      <c r="X537" s="3">
        <v>533</v>
      </c>
      <c r="Y537" s="3">
        <f>求节点(节奏总纲!D$4:D$163,R$5:R$164,$X537)*6</f>
        <v>45801.103553098932</v>
      </c>
      <c r="Z537" s="3">
        <f>求节点(节奏总纲!E$4:E$163,S$5:S$164,$X537)*6</f>
        <v>46983.286902561245</v>
      </c>
      <c r="AA537" s="3">
        <f>求节点(节奏总纲!F$4:F$163,T$5:T$164,$X537)*6</f>
        <v>48539.133434034673</v>
      </c>
      <c r="AB537" s="3">
        <f>求节点(节奏总纲!G$4:G$163,U$5:U$164,$X537)*6</f>
        <v>50749.811733429975</v>
      </c>
      <c r="AC537" s="3">
        <f>求节点(节奏总纲!H$4:H$163,V$5:V$164,$X537)*6</f>
        <v>54665.763849395335</v>
      </c>
    </row>
    <row r="538" spans="2:29" x14ac:dyDescent="0.2">
      <c r="B538" s="3">
        <v>534</v>
      </c>
      <c r="C538" s="3">
        <f>[1]服务器生态!W555</f>
        <v>12.301819649621365</v>
      </c>
      <c r="D538" s="3">
        <f>[1]服务器生态!X555</f>
        <v>12.12970682135234</v>
      </c>
      <c r="E538" s="3">
        <f>[1]服务器生态!Y555</f>
        <v>0.99015149397734403</v>
      </c>
      <c r="F538" s="3">
        <f>[1]服务器生态!Z555</f>
        <v>0.17615494764232972</v>
      </c>
      <c r="G538" s="3">
        <f>[1]服务器生态!AA555</f>
        <v>5.0969299756381439E-2</v>
      </c>
      <c r="H538" s="3">
        <f>[1]服务器生态!AC555</f>
        <v>0.47962550249999997</v>
      </c>
      <c r="I538" s="3">
        <f>[1]服务器生态!AD555</f>
        <v>0.47291513735919999</v>
      </c>
      <c r="J538" s="3">
        <f>[1]服务器生态!AE555</f>
        <v>3.8604200140800002E-2</v>
      </c>
      <c r="K538" s="3">
        <f>[1]服务器生态!AF555</f>
        <v>6.8679600000000019E-3</v>
      </c>
      <c r="L538" s="3">
        <f>[1]服务器生态!AG555</f>
        <v>1.9871999999999997E-3</v>
      </c>
      <c r="M538" s="3">
        <f>[3]基础信息!M537</f>
        <v>100</v>
      </c>
      <c r="X538" s="3">
        <v>534</v>
      </c>
      <c r="Y538" s="3">
        <f>求节点(节奏总纲!D$4:D$163,R$5:R$164,$X538)*6</f>
        <v>45811.806556234464</v>
      </c>
      <c r="Z538" s="3">
        <f>求节点(节奏总纲!E$4:E$163,S$5:S$164,$X538)*6</f>
        <v>46994.643041487092</v>
      </c>
      <c r="AA538" s="3">
        <f>求节点(节奏总纲!F$4:F$163,T$5:T$164,$X538)*6</f>
        <v>48549.605961919806</v>
      </c>
      <c r="AB538" s="3">
        <f>求节点(节奏总纲!G$4:G$163,U$5:U$164,$X538)*6</f>
        <v>50761.077962772957</v>
      </c>
      <c r="AC538" s="3">
        <f>求节点(节奏总纲!H$4:H$163,V$5:V$164,$X538)*6</f>
        <v>54676.616747992375</v>
      </c>
    </row>
    <row r="539" spans="2:29" x14ac:dyDescent="0.2">
      <c r="B539" s="3">
        <v>535</v>
      </c>
      <c r="C539" s="3">
        <f>[1]服务器生态!W556</f>
        <v>12.218377074478582</v>
      </c>
      <c r="D539" s="3">
        <f>[1]服务器生态!X556</f>
        <v>12.04743167818425</v>
      </c>
      <c r="E539" s="3">
        <f>[1]服务器生态!Y556</f>
        <v>0.98343535012284633</v>
      </c>
      <c r="F539" s="3">
        <f>[1]服务器生态!Z556</f>
        <v>0.17496009819126737</v>
      </c>
      <c r="G539" s="3">
        <f>[1]服务器生态!AA556</f>
        <v>5.0623577761909851E-2</v>
      </c>
      <c r="H539" s="3">
        <f>[1]服务器生态!AC556</f>
        <v>0.47962550249999997</v>
      </c>
      <c r="I539" s="3">
        <f>[1]服务器生态!AD556</f>
        <v>0.47291513735919999</v>
      </c>
      <c r="J539" s="3">
        <f>[1]服务器生态!AE556</f>
        <v>3.8604200140800002E-2</v>
      </c>
      <c r="K539" s="3">
        <f>[1]服务器生态!AF556</f>
        <v>6.8679600000000019E-3</v>
      </c>
      <c r="L539" s="3">
        <f>[1]服务器生态!AG556</f>
        <v>1.9871999999999997E-3</v>
      </c>
      <c r="M539" s="3">
        <f>[3]基础信息!M538</f>
        <v>100</v>
      </c>
      <c r="X539" s="3">
        <v>535</v>
      </c>
      <c r="Y539" s="3">
        <f>求节点(节奏总纲!D$4:D$163,R$5:R$164,$X539)*6</f>
        <v>45822.509559369995</v>
      </c>
      <c r="Z539" s="3">
        <f>求节点(节奏总纲!E$4:E$163,S$5:S$164,$X539)*6</f>
        <v>47005.999180412946</v>
      </c>
      <c r="AA539" s="3">
        <f>求节点(节奏总纲!F$4:F$163,T$5:T$164,$X539)*6</f>
        <v>48560.078489804939</v>
      </c>
      <c r="AB539" s="3">
        <f>求节点(节奏总纲!G$4:G$163,U$5:U$164,$X539)*6</f>
        <v>50772.344192115932</v>
      </c>
      <c r="AC539" s="3">
        <f>求节点(节奏总纲!H$4:H$163,V$5:V$164,$X539)*6</f>
        <v>54687.469646589423</v>
      </c>
    </row>
    <row r="540" spans="2:29" x14ac:dyDescent="0.2">
      <c r="B540" s="3">
        <v>536</v>
      </c>
      <c r="C540" s="3">
        <f>[1]服务器生态!W557</f>
        <v>12.134934499335802</v>
      </c>
      <c r="D540" s="3">
        <f>[1]服务器生态!X557</f>
        <v>11.965156535016163</v>
      </c>
      <c r="E540" s="3">
        <f>[1]服务器生态!Y557</f>
        <v>0.97671920626834896</v>
      </c>
      <c r="F540" s="3">
        <f>[1]服务器生态!Z557</f>
        <v>0.17376524874020507</v>
      </c>
      <c r="G540" s="3">
        <f>[1]服务器生态!AA557</f>
        <v>5.0277855767438269E-2</v>
      </c>
      <c r="H540" s="3">
        <f>[1]服务器生态!AC557</f>
        <v>0.47962550249999997</v>
      </c>
      <c r="I540" s="3">
        <f>[1]服务器生态!AD557</f>
        <v>0.47291513735919999</v>
      </c>
      <c r="J540" s="3">
        <f>[1]服务器生态!AE557</f>
        <v>3.8604200140800002E-2</v>
      </c>
      <c r="K540" s="3">
        <f>[1]服务器生态!AF557</f>
        <v>6.8679600000000019E-3</v>
      </c>
      <c r="L540" s="3">
        <f>[1]服务器生态!AG557</f>
        <v>1.9871999999999997E-3</v>
      </c>
      <c r="M540" s="3">
        <f>[3]基础信息!M539</f>
        <v>100</v>
      </c>
      <c r="X540" s="3">
        <v>536</v>
      </c>
      <c r="Y540" s="3">
        <f>求节点(节奏总纲!D$4:D$163,R$5:R$164,$X540)*6</f>
        <v>45833.21256250552</v>
      </c>
      <c r="Z540" s="3">
        <f>求节点(节奏总纲!E$4:E$163,S$5:S$164,$X540)*6</f>
        <v>47017.355319338792</v>
      </c>
      <c r="AA540" s="3">
        <f>求节点(节奏总纲!F$4:F$163,T$5:T$164,$X540)*6</f>
        <v>48570.551017690072</v>
      </c>
      <c r="AB540" s="3">
        <f>求节点(节奏总纲!G$4:G$163,U$5:U$164,$X540)*6</f>
        <v>50783.610421458907</v>
      </c>
      <c r="AC540" s="3">
        <f>求节点(节奏总纲!H$4:H$163,V$5:V$164,$X540)*6</f>
        <v>54698.322545186471</v>
      </c>
    </row>
    <row r="541" spans="2:29" x14ac:dyDescent="0.2">
      <c r="B541" s="3">
        <v>537</v>
      </c>
      <c r="C541" s="3">
        <f>[1]服务器生态!W558</f>
        <v>12.051491924193021</v>
      </c>
      <c r="D541" s="3">
        <f>[1]服务器生态!X558</f>
        <v>11.882881391848075</v>
      </c>
      <c r="E541" s="3">
        <f>[1]服务器生态!Y558</f>
        <v>0.97000306241385137</v>
      </c>
      <c r="F541" s="3">
        <f>[1]服务器生态!Z558</f>
        <v>0.17257039928914272</v>
      </c>
      <c r="G541" s="3">
        <f>[1]服务器生态!AA558</f>
        <v>4.9932133772966687E-2</v>
      </c>
      <c r="H541" s="3">
        <f>[1]服务器生态!AC558</f>
        <v>0.47962550249999997</v>
      </c>
      <c r="I541" s="3">
        <f>[1]服务器生态!AD558</f>
        <v>0.47291513735919999</v>
      </c>
      <c r="J541" s="3">
        <f>[1]服务器生态!AE558</f>
        <v>3.8604200140800002E-2</v>
      </c>
      <c r="K541" s="3">
        <f>[1]服务器生态!AF558</f>
        <v>6.8679600000000019E-3</v>
      </c>
      <c r="L541" s="3">
        <f>[1]服务器生态!AG558</f>
        <v>1.9871999999999997E-3</v>
      </c>
      <c r="M541" s="3">
        <f>[3]基础信息!M540</f>
        <v>100</v>
      </c>
      <c r="X541" s="3">
        <v>537</v>
      </c>
      <c r="Y541" s="3">
        <f>求节点(节奏总纲!D$4:D$163,R$5:R$164,$X541)*6</f>
        <v>45843.915565641051</v>
      </c>
      <c r="Z541" s="3">
        <f>求节点(节奏总纲!E$4:E$163,S$5:S$164,$X541)*6</f>
        <v>47028.711458264646</v>
      </c>
      <c r="AA541" s="3">
        <f>求节点(节奏总纲!F$4:F$163,T$5:T$164,$X541)*6</f>
        <v>48581.023545575212</v>
      </c>
      <c r="AB541" s="3">
        <f>求节点(节奏总纲!G$4:G$163,U$5:U$164,$X541)*6</f>
        <v>50794.876650801889</v>
      </c>
      <c r="AC541" s="3">
        <f>求节点(节奏总纲!H$4:H$163,V$5:V$164,$X541)*6</f>
        <v>54709.175443783519</v>
      </c>
    </row>
    <row r="542" spans="2:29" x14ac:dyDescent="0.2">
      <c r="B542" s="3">
        <v>538</v>
      </c>
      <c r="C542" s="3">
        <f>[1]服务器生态!W559</f>
        <v>11.968049349050242</v>
      </c>
      <c r="D542" s="3">
        <f>[1]服务器生态!X559</f>
        <v>11.800606248679987</v>
      </c>
      <c r="E542" s="3">
        <f>[1]服务器生态!Y559</f>
        <v>0.963286918559354</v>
      </c>
      <c r="F542" s="3">
        <f>[1]服务器生态!Z559</f>
        <v>0.17137554983808043</v>
      </c>
      <c r="G542" s="3">
        <f>[1]服务器生态!AA559</f>
        <v>4.9586411778495113E-2</v>
      </c>
      <c r="H542" s="3">
        <f>[1]服务器生态!AC559</f>
        <v>0.47962550249999997</v>
      </c>
      <c r="I542" s="3">
        <f>[1]服务器生态!AD559</f>
        <v>0.47291513735919999</v>
      </c>
      <c r="J542" s="3">
        <f>[1]服务器生态!AE559</f>
        <v>3.8604200140800002E-2</v>
      </c>
      <c r="K542" s="3">
        <f>[1]服务器生态!AF559</f>
        <v>6.8679600000000019E-3</v>
      </c>
      <c r="L542" s="3">
        <f>[1]服务器生态!AG559</f>
        <v>1.9871999999999997E-3</v>
      </c>
      <c r="M542" s="3">
        <f>[3]基础信息!M541</f>
        <v>100</v>
      </c>
      <c r="X542" s="3">
        <v>538</v>
      </c>
      <c r="Y542" s="3">
        <f>求节点(节奏总纲!D$4:D$163,R$5:R$164,$X542)*6</f>
        <v>45854.618568776583</v>
      </c>
      <c r="Z542" s="3">
        <f>求节点(节奏总纲!E$4:E$163,S$5:S$164,$X542)*6</f>
        <v>47040.0675971905</v>
      </c>
      <c r="AA542" s="3">
        <f>求节点(节奏总纲!F$4:F$163,T$5:T$164,$X542)*6</f>
        <v>48591.496073460352</v>
      </c>
      <c r="AB542" s="3">
        <f>求节点(节奏总纲!G$4:G$163,U$5:U$164,$X542)*6</f>
        <v>50806.142880144864</v>
      </c>
      <c r="AC542" s="3">
        <f>求节点(节奏总纲!H$4:H$163,V$5:V$164,$X542)*6</f>
        <v>54720.028342380559</v>
      </c>
    </row>
    <row r="543" spans="2:29" x14ac:dyDescent="0.2">
      <c r="B543" s="3">
        <v>539</v>
      </c>
      <c r="C543" s="3">
        <f>[1]服务器生态!W560</f>
        <v>11.884606773907461</v>
      </c>
      <c r="D543" s="3">
        <f>[1]服务器生态!X560</f>
        <v>11.718331105511901</v>
      </c>
      <c r="E543" s="3">
        <f>[1]服务器生态!Y560</f>
        <v>0.95657077470485652</v>
      </c>
      <c r="F543" s="3">
        <f>[1]服务器生态!Z560</f>
        <v>0.17018070038701813</v>
      </c>
      <c r="G543" s="3">
        <f>[1]服务器生态!AA560</f>
        <v>4.9240689784023538E-2</v>
      </c>
      <c r="H543" s="3">
        <f>[1]服务器生态!AC560</f>
        <v>0.47962550249999997</v>
      </c>
      <c r="I543" s="3">
        <f>[1]服务器生态!AD560</f>
        <v>0.47291513735919999</v>
      </c>
      <c r="J543" s="3">
        <f>[1]服务器生态!AE560</f>
        <v>3.8604200140800002E-2</v>
      </c>
      <c r="K543" s="3">
        <f>[1]服务器生态!AF560</f>
        <v>6.8679600000000019E-3</v>
      </c>
      <c r="L543" s="3">
        <f>[1]服务器生态!AG560</f>
        <v>1.9871999999999997E-3</v>
      </c>
      <c r="M543" s="3">
        <f>[3]基础信息!M542</f>
        <v>100</v>
      </c>
      <c r="X543" s="3">
        <v>539</v>
      </c>
      <c r="Y543" s="3">
        <f>求节点(节奏总纲!D$4:D$163,R$5:R$164,$X543)*6</f>
        <v>45865.321571912107</v>
      </c>
      <c r="Z543" s="3">
        <f>求节点(节奏总纲!E$4:E$163,S$5:S$164,$X543)*6</f>
        <v>47050.725816166218</v>
      </c>
      <c r="AA543" s="3">
        <f>求节点(节奏总纲!F$4:F$163,T$5:T$164,$X543)*6</f>
        <v>48601.968601345485</v>
      </c>
      <c r="AB543" s="3">
        <f>求节点(节奏总纲!G$4:G$163,U$5:U$164,$X543)*6</f>
        <v>50817.409109487839</v>
      </c>
      <c r="AC543" s="3">
        <f>求节点(节奏总纲!H$4:H$163,V$5:V$164,$X543)*6</f>
        <v>54730.881240977615</v>
      </c>
    </row>
    <row r="544" spans="2:29" x14ac:dyDescent="0.2">
      <c r="B544" s="3">
        <v>540</v>
      </c>
      <c r="C544" s="3">
        <f>[1]服务器生态!W561</f>
        <v>11.801164198764679</v>
      </c>
      <c r="D544" s="3">
        <f>[1]服务器生态!X561</f>
        <v>11.636055962343812</v>
      </c>
      <c r="E544" s="3">
        <f>[1]服务器生态!Y561</f>
        <v>0.94985463085035893</v>
      </c>
      <c r="F544" s="3">
        <f>[1]服务器生态!Z561</f>
        <v>0.16898585093595581</v>
      </c>
      <c r="G544" s="3">
        <f>[1]服务器生态!AA561</f>
        <v>4.8894967789551956E-2</v>
      </c>
      <c r="H544" s="3">
        <f>[1]服务器生态!AC561</f>
        <v>0.47962550249999997</v>
      </c>
      <c r="I544" s="3">
        <f>[1]服务器生态!AD561</f>
        <v>0.47291513735919999</v>
      </c>
      <c r="J544" s="3">
        <f>[1]服务器生态!AE561</f>
        <v>3.8604200140800002E-2</v>
      </c>
      <c r="K544" s="3">
        <f>[1]服务器生态!AF561</f>
        <v>6.8679600000000019E-3</v>
      </c>
      <c r="L544" s="3">
        <f>[1]服务器生态!AG561</f>
        <v>1.9871999999999997E-3</v>
      </c>
      <c r="M544" s="3">
        <f>[3]基础信息!M543</f>
        <v>100</v>
      </c>
      <c r="X544" s="3">
        <v>540</v>
      </c>
      <c r="Y544" s="3">
        <f>求节点(节奏总纲!D$4:D$163,R$5:R$164,$X544)*6</f>
        <v>45876.024575047646</v>
      </c>
      <c r="Z544" s="3">
        <f>求节点(节奏总纲!E$4:E$163,S$5:S$164,$X544)*6</f>
        <v>47061.020452821729</v>
      </c>
      <c r="AA544" s="3">
        <f>求节点(节奏总纲!F$4:F$163,T$5:T$164,$X544)*6</f>
        <v>48612.441129230618</v>
      </c>
      <c r="AB544" s="3">
        <f>求节点(节奏总纲!G$4:G$163,U$5:U$164,$X544)*6</f>
        <v>50828.675338830828</v>
      </c>
      <c r="AC544" s="3">
        <f>求节点(节奏总纲!H$4:H$163,V$5:V$164,$X544)*6</f>
        <v>54741.734139574648</v>
      </c>
    </row>
    <row r="545" spans="2:29" x14ac:dyDescent="0.2">
      <c r="B545" s="3">
        <v>541</v>
      </c>
      <c r="C545" s="3">
        <f>[1]服务器生态!W562</f>
        <v>11.732324074271888</v>
      </c>
      <c r="D545" s="3">
        <f>[1]服务器生态!X562</f>
        <v>11.568178969230143</v>
      </c>
      <c r="E545" s="3">
        <f>[1]服务器生态!Y562</f>
        <v>0.94431381217039867</v>
      </c>
      <c r="F545" s="3">
        <f>[1]服务器生态!Z562</f>
        <v>0.16800010013882943</v>
      </c>
      <c r="G545" s="3">
        <f>[1]服务器生态!AA562</f>
        <v>4.8609747144112911E-2</v>
      </c>
      <c r="H545" s="3">
        <f>[1]服务器生态!AC562</f>
        <v>0.47962550249999997</v>
      </c>
      <c r="I545" s="3">
        <f>[1]服务器生态!AD562</f>
        <v>0.47291513735919999</v>
      </c>
      <c r="J545" s="3">
        <f>[1]服务器生态!AE562</f>
        <v>3.8604200140800002E-2</v>
      </c>
      <c r="K545" s="3">
        <f>[1]服务器生态!AF562</f>
        <v>6.8679600000000019E-3</v>
      </c>
      <c r="L545" s="3">
        <f>[1]服务器生态!AG562</f>
        <v>1.9871999999999997E-3</v>
      </c>
      <c r="M545" s="3">
        <f>[3]基础信息!M544</f>
        <v>100</v>
      </c>
      <c r="X545" s="3">
        <v>541</v>
      </c>
      <c r="Y545" s="3">
        <f>求节点(节奏总纲!D$4:D$163,R$5:R$164,$X545)*6</f>
        <v>45886.72757818317</v>
      </c>
      <c r="Z545" s="3">
        <f>求节点(节奏总纲!E$4:E$163,S$5:S$164,$X545)*6</f>
        <v>47071.315089477241</v>
      </c>
      <c r="AA545" s="3">
        <f>求节点(节奏总纲!F$4:F$163,T$5:T$164,$X545)*6</f>
        <v>48622.913657115758</v>
      </c>
      <c r="AB545" s="3">
        <f>求节点(节奏总纲!G$4:G$163,U$5:U$164,$X545)*6</f>
        <v>50839.941568173803</v>
      </c>
      <c r="AC545" s="3">
        <f>求节点(节奏总纲!H$4:H$163,V$5:V$164,$X545)*6</f>
        <v>54752.587038171703</v>
      </c>
    </row>
    <row r="546" spans="2:29" x14ac:dyDescent="0.2">
      <c r="B546" s="3">
        <v>542</v>
      </c>
      <c r="C546" s="3">
        <f>[1]服务器生态!W563</f>
        <v>11.663483949779092</v>
      </c>
      <c r="D546" s="3">
        <f>[1]服务器生态!X563</f>
        <v>11.500301976116468</v>
      </c>
      <c r="E546" s="3">
        <f>[1]服务器生态!Y563</f>
        <v>0.93877299349043808</v>
      </c>
      <c r="F546" s="3">
        <f>[1]服务器生态!Z563</f>
        <v>0.16701434934170298</v>
      </c>
      <c r="G546" s="3">
        <f>[1]服务器生态!AA563</f>
        <v>4.8324526498673845E-2</v>
      </c>
      <c r="H546" s="3">
        <f>[1]服务器生态!AC563</f>
        <v>0.47962550249999997</v>
      </c>
      <c r="I546" s="3">
        <f>[1]服务器生态!AD563</f>
        <v>0.47291513735919999</v>
      </c>
      <c r="J546" s="3">
        <f>[1]服务器生态!AE563</f>
        <v>3.8604200140800002E-2</v>
      </c>
      <c r="K546" s="3">
        <f>[1]服务器生态!AF563</f>
        <v>6.8679600000000019E-3</v>
      </c>
      <c r="L546" s="3">
        <f>[1]服务器生态!AG563</f>
        <v>1.9871999999999997E-3</v>
      </c>
      <c r="M546" s="3">
        <f>[3]基础信息!M545</f>
        <v>100</v>
      </c>
      <c r="X546" s="3">
        <v>542</v>
      </c>
      <c r="Y546" s="3">
        <f>求节点(节奏总纲!D$4:D$163,R$5:R$164,$X546)*6</f>
        <v>45897.430581318695</v>
      </c>
      <c r="Z546" s="3">
        <f>求节点(节奏总纲!E$4:E$163,S$5:S$164,$X546)*6</f>
        <v>47081.60972613276</v>
      </c>
      <c r="AA546" s="3">
        <f>求节点(节奏总纲!F$4:F$163,T$5:T$164,$X546)*6</f>
        <v>48633.386185000891</v>
      </c>
      <c r="AB546" s="3">
        <f>求节点(节奏总纲!G$4:G$163,U$5:U$164,$X546)*6</f>
        <v>50851.206829978357</v>
      </c>
      <c r="AC546" s="3">
        <f>求节点(节奏总纲!H$4:H$163,V$5:V$164,$X546)*6</f>
        <v>54763.439936768744</v>
      </c>
    </row>
    <row r="547" spans="2:29" x14ac:dyDescent="0.2">
      <c r="B547" s="3">
        <v>543</v>
      </c>
      <c r="C547" s="3">
        <f>[1]服务器生态!W564</f>
        <v>11.594643825286299</v>
      </c>
      <c r="D547" s="3">
        <f>[1]服务器生态!X564</f>
        <v>11.432424983002797</v>
      </c>
      <c r="E547" s="3">
        <f>[1]服务器生态!Y564</f>
        <v>0.93323217481047782</v>
      </c>
      <c r="F547" s="3">
        <f>[1]服务器生态!Z564</f>
        <v>0.16602859854457661</v>
      </c>
      <c r="G547" s="3">
        <f>[1]服务器生态!AA564</f>
        <v>4.80393058532348E-2</v>
      </c>
      <c r="H547" s="3">
        <f>[1]服务器生态!AC564</f>
        <v>0.47962550249999997</v>
      </c>
      <c r="I547" s="3">
        <f>[1]服务器生态!AD564</f>
        <v>0.47291513735919999</v>
      </c>
      <c r="J547" s="3">
        <f>[1]服务器生态!AE564</f>
        <v>3.8604200140800002E-2</v>
      </c>
      <c r="K547" s="3">
        <f>[1]服务器生态!AF564</f>
        <v>6.8679600000000019E-3</v>
      </c>
      <c r="L547" s="3">
        <f>[1]服务器生态!AG564</f>
        <v>1.9871999999999997E-3</v>
      </c>
      <c r="M547" s="3">
        <f>[3]基础信息!M546</f>
        <v>100</v>
      </c>
      <c r="X547" s="3">
        <v>543</v>
      </c>
      <c r="Y547" s="3">
        <f>求节点(节奏总纲!D$4:D$163,R$5:R$164,$X547)*6</f>
        <v>45908.133584454234</v>
      </c>
      <c r="Z547" s="3">
        <f>求节点(节奏总纲!E$4:E$163,S$5:S$164,$X547)*6</f>
        <v>47091.904362788271</v>
      </c>
      <c r="AA547" s="3">
        <f>求节点(节奏总纲!F$4:F$163,T$5:T$164,$X547)*6</f>
        <v>48643.858712886024</v>
      </c>
      <c r="AB547" s="3">
        <f>求节点(节奏总纲!G$4:G$163,U$5:U$164,$X547)*6</f>
        <v>50861.992778762316</v>
      </c>
      <c r="AC547" s="3">
        <f>求节点(节奏总纲!H$4:H$163,V$5:V$164,$X547)*6</f>
        <v>54773.804043140859</v>
      </c>
    </row>
    <row r="548" spans="2:29" x14ac:dyDescent="0.2">
      <c r="B548" s="3">
        <v>544</v>
      </c>
      <c r="C548" s="3">
        <f>[1]服务器生态!W565</f>
        <v>11.525803700793503</v>
      </c>
      <c r="D548" s="3">
        <f>[1]服务器生态!X565</f>
        <v>11.364547989889124</v>
      </c>
      <c r="E548" s="3">
        <f>[1]服务器生态!Y565</f>
        <v>0.92769135613051723</v>
      </c>
      <c r="F548" s="3">
        <f>[1]服务器生态!Z565</f>
        <v>0.16504284774745018</v>
      </c>
      <c r="G548" s="3">
        <f>[1]服务器生态!AA565</f>
        <v>4.7754085207795741E-2</v>
      </c>
      <c r="H548" s="3">
        <f>[1]服务器生态!AC565</f>
        <v>0.47962550249999997</v>
      </c>
      <c r="I548" s="3">
        <f>[1]服务器生态!AD565</f>
        <v>0.47291513735919999</v>
      </c>
      <c r="J548" s="3">
        <f>[1]服务器生态!AE565</f>
        <v>3.8604200140800002E-2</v>
      </c>
      <c r="K548" s="3">
        <f>[1]服务器生态!AF565</f>
        <v>6.8679600000000019E-3</v>
      </c>
      <c r="L548" s="3">
        <f>[1]服务器生态!AG565</f>
        <v>1.9871999999999997E-3</v>
      </c>
      <c r="M548" s="3">
        <f>[3]基础信息!M547</f>
        <v>100</v>
      </c>
      <c r="X548" s="3">
        <v>544</v>
      </c>
      <c r="Y548" s="3">
        <f>求节点(节奏总纲!D$4:D$163,R$5:R$164,$X548)*6</f>
        <v>45918.836587589758</v>
      </c>
      <c r="Z548" s="3">
        <f>求节点(节奏总纲!E$4:E$163,S$5:S$164,$X548)*6</f>
        <v>47102.19899944379</v>
      </c>
      <c r="AA548" s="3">
        <f>求节点(节奏总纲!F$4:F$163,T$5:T$164,$X548)*6</f>
        <v>48654.331240771156</v>
      </c>
      <c r="AB548" s="3">
        <f>求节点(节奏总纲!G$4:G$163,U$5:U$164,$X548)*6</f>
        <v>50872.778727546262</v>
      </c>
      <c r="AC548" s="3">
        <f>求节点(节奏总纲!H$4:H$163,V$5:V$164,$X548)*6</f>
        <v>54784.144795651446</v>
      </c>
    </row>
    <row r="549" spans="2:29" x14ac:dyDescent="0.2">
      <c r="B549" s="3">
        <v>545</v>
      </c>
      <c r="C549" s="3">
        <f>[1]服务器生态!W566</f>
        <v>11.45696357630071</v>
      </c>
      <c r="D549" s="3">
        <f>[1]服务器生态!X566</f>
        <v>11.29667099677545</v>
      </c>
      <c r="E549" s="3">
        <f>[1]服务器生态!Y566</f>
        <v>0.92215053745055675</v>
      </c>
      <c r="F549" s="3">
        <f>[1]服务器生态!Z566</f>
        <v>0.16405709695032375</v>
      </c>
      <c r="G549" s="3">
        <f>[1]服务器生态!AA566</f>
        <v>4.7468864562356688E-2</v>
      </c>
      <c r="H549" s="3">
        <f>[1]服务器生态!AC566</f>
        <v>0.47962550249999997</v>
      </c>
      <c r="I549" s="3">
        <f>[1]服务器生态!AD566</f>
        <v>0.47291513735919999</v>
      </c>
      <c r="J549" s="3">
        <f>[1]服务器生态!AE566</f>
        <v>3.8604200140800002E-2</v>
      </c>
      <c r="K549" s="3">
        <f>[1]服务器生态!AF566</f>
        <v>6.8679600000000019E-3</v>
      </c>
      <c r="L549" s="3">
        <f>[1]服务器生态!AG566</f>
        <v>1.9871999999999997E-3</v>
      </c>
      <c r="M549" s="3">
        <f>[3]基础信息!M548</f>
        <v>100</v>
      </c>
      <c r="X549" s="3">
        <v>545</v>
      </c>
      <c r="Y549" s="3">
        <f>求节点(节奏总纲!D$4:D$163,R$5:R$164,$X549)*6</f>
        <v>45929.53959072529</v>
      </c>
      <c r="Z549" s="3">
        <f>求节点(节奏总纲!E$4:E$163,S$5:S$164,$X549)*6</f>
        <v>47112.493636099302</v>
      </c>
      <c r="AA549" s="3">
        <f>求节点(节奏总纲!F$4:F$163,T$5:T$164,$X549)*6</f>
        <v>48664.803768656289</v>
      </c>
      <c r="AB549" s="3">
        <f>求节点(节奏总纲!G$4:G$163,U$5:U$164,$X549)*6</f>
        <v>50883.564676330221</v>
      </c>
      <c r="AC549" s="3">
        <f>求节点(节奏总纲!H$4:H$163,V$5:V$164,$X549)*6</f>
        <v>54794.485548162018</v>
      </c>
    </row>
    <row r="550" spans="2:29" x14ac:dyDescent="0.2">
      <c r="B550" s="3">
        <v>546</v>
      </c>
      <c r="C550" s="3">
        <f>[1]服务器生态!W567</f>
        <v>11.388123451807918</v>
      </c>
      <c r="D550" s="3">
        <f>[1]服务器生态!X567</f>
        <v>11.228794003661781</v>
      </c>
      <c r="E550" s="3">
        <f>[1]服务器生态!Y567</f>
        <v>0.91660971877059649</v>
      </c>
      <c r="F550" s="3">
        <f>[1]服务器生态!Z567</f>
        <v>0.16307134615319738</v>
      </c>
      <c r="G550" s="3">
        <f>[1]服务器生态!AA567</f>
        <v>4.7183643916917643E-2</v>
      </c>
      <c r="H550" s="3">
        <f>[1]服务器生态!AC567</f>
        <v>0.47962550249999997</v>
      </c>
      <c r="I550" s="3">
        <f>[1]服务器生态!AD567</f>
        <v>0.47291513735919999</v>
      </c>
      <c r="J550" s="3">
        <f>[1]服务器生态!AE567</f>
        <v>3.8604200140800002E-2</v>
      </c>
      <c r="K550" s="3">
        <f>[1]服务器生态!AF567</f>
        <v>6.8679600000000019E-3</v>
      </c>
      <c r="L550" s="3">
        <f>[1]服务器生态!AG567</f>
        <v>1.9871999999999997E-3</v>
      </c>
      <c r="M550" s="3">
        <f>[3]基础信息!M549</f>
        <v>100</v>
      </c>
      <c r="X550" s="3">
        <v>546</v>
      </c>
      <c r="Y550" s="3">
        <f>求节点(节奏总纲!D$4:D$163,R$5:R$164,$X550)*6</f>
        <v>45940.242593860821</v>
      </c>
      <c r="Z550" s="3">
        <f>求节点(节奏总纲!E$4:E$163,S$5:S$164,$X550)*6</f>
        <v>47122.78827275482</v>
      </c>
      <c r="AA550" s="3">
        <f>求节点(节奏总纲!F$4:F$163,T$5:T$164,$X550)*6</f>
        <v>48675.276296541429</v>
      </c>
      <c r="AB550" s="3">
        <f>求节点(节奏总纲!G$4:G$163,U$5:U$164,$X550)*6</f>
        <v>50894.350625114166</v>
      </c>
      <c r="AC550" s="3">
        <f>求节点(节奏总纲!H$4:H$163,V$5:V$164,$X550)*6</f>
        <v>54804.82630067259</v>
      </c>
    </row>
    <row r="551" spans="2:29" x14ac:dyDescent="0.2">
      <c r="B551" s="3">
        <v>547</v>
      </c>
      <c r="C551" s="3">
        <f>[1]服务器生态!W568</f>
        <v>11.319283327315121</v>
      </c>
      <c r="D551" s="3">
        <f>[1]服务器生态!X568</f>
        <v>11.160917010548106</v>
      </c>
      <c r="E551" s="3">
        <f>[1]服务器生态!Y568</f>
        <v>0.9110689000906359</v>
      </c>
      <c r="F551" s="3">
        <f>[1]服务器生态!Z568</f>
        <v>0.16208559535607095</v>
      </c>
      <c r="G551" s="3">
        <f>[1]服务器生态!AA568</f>
        <v>4.6898423271478577E-2</v>
      </c>
      <c r="H551" s="3">
        <f>[1]服务器生态!AC568</f>
        <v>0.47962550249999997</v>
      </c>
      <c r="I551" s="3">
        <f>[1]服务器生态!AD568</f>
        <v>0.47291513735919999</v>
      </c>
      <c r="J551" s="3">
        <f>[1]服务器生态!AE568</f>
        <v>3.8604200140800002E-2</v>
      </c>
      <c r="K551" s="3">
        <f>[1]服务器生态!AF568</f>
        <v>6.8679600000000019E-3</v>
      </c>
      <c r="L551" s="3">
        <f>[1]服务器生态!AG568</f>
        <v>1.9871999999999997E-3</v>
      </c>
      <c r="M551" s="3">
        <f>[3]基础信息!M550</f>
        <v>100</v>
      </c>
      <c r="X551" s="3">
        <v>547</v>
      </c>
      <c r="Y551" s="3">
        <f>求节点(节奏总纲!D$4:D$163,R$5:R$164,$X551)*6</f>
        <v>45950.945596996346</v>
      </c>
      <c r="Z551" s="3">
        <f>求节点(节奏总纲!E$4:E$163,S$5:S$164,$X551)*6</f>
        <v>47133.082909410332</v>
      </c>
      <c r="AA551" s="3">
        <f>求节点(节奏总纲!F$4:F$163,T$5:T$164,$X551)*6</f>
        <v>48685.748824426562</v>
      </c>
      <c r="AB551" s="3">
        <f>求节点(节奏总纲!G$4:G$163,U$5:U$164,$X551)*6</f>
        <v>50905.136573898111</v>
      </c>
      <c r="AC551" s="3">
        <f>求节点(节奏总纲!H$4:H$163,V$5:V$164,$X551)*6</f>
        <v>54815.16705318317</v>
      </c>
    </row>
    <row r="552" spans="2:29" x14ac:dyDescent="0.2">
      <c r="B552" s="3">
        <v>548</v>
      </c>
      <c r="C552" s="3">
        <f>[1]服务器生态!W569</f>
        <v>11.250443202822328</v>
      </c>
      <c r="D552" s="3">
        <f>[1]服务器生态!X569</f>
        <v>11.093040017434436</v>
      </c>
      <c r="E552" s="3">
        <f>[1]服务器生态!Y569</f>
        <v>0.90552808141067564</v>
      </c>
      <c r="F552" s="3">
        <f>[1]服务器生态!Z569</f>
        <v>0.16109984455894455</v>
      </c>
      <c r="G552" s="3">
        <f>[1]服务器生态!AA569</f>
        <v>4.6613202626039532E-2</v>
      </c>
      <c r="H552" s="3">
        <f>[1]服务器生态!AC569</f>
        <v>0.47962550249999997</v>
      </c>
      <c r="I552" s="3">
        <f>[1]服务器生态!AD569</f>
        <v>0.47291513735919999</v>
      </c>
      <c r="J552" s="3">
        <f>[1]服务器生态!AE569</f>
        <v>3.8604200140800002E-2</v>
      </c>
      <c r="K552" s="3">
        <f>[1]服务器生态!AF569</f>
        <v>6.8679600000000019E-3</v>
      </c>
      <c r="L552" s="3">
        <f>[1]服务器生态!AG569</f>
        <v>1.9871999999999997E-3</v>
      </c>
      <c r="M552" s="3">
        <f>[3]基础信息!M551</f>
        <v>100</v>
      </c>
      <c r="X552" s="3">
        <v>548</v>
      </c>
      <c r="Y552" s="3">
        <f>求节点(节奏总纲!D$4:D$163,R$5:R$164,$X552)*6</f>
        <v>45961.59349567398</v>
      </c>
      <c r="Z552" s="3">
        <f>求节点(节奏总纲!E$4:E$163,S$5:S$164,$X552)*6</f>
        <v>47143.377546065851</v>
      </c>
      <c r="AA552" s="3">
        <f>求节点(节奏总纲!F$4:F$163,T$5:T$164,$X552)*6</f>
        <v>48696.221352311695</v>
      </c>
      <c r="AB552" s="3">
        <f>求节点(节奏总纲!G$4:G$163,U$5:U$164,$X552)*6</f>
        <v>50915.922522682064</v>
      </c>
      <c r="AC552" s="3">
        <f>求节点(节奏总纲!H$4:H$163,V$5:V$164,$X552)*6</f>
        <v>54825.507805693735</v>
      </c>
    </row>
    <row r="553" spans="2:29" x14ac:dyDescent="0.2">
      <c r="B553" s="3">
        <v>549</v>
      </c>
      <c r="C553" s="3">
        <f>[1]服务器生态!W570</f>
        <v>11.181603078329534</v>
      </c>
      <c r="D553" s="3">
        <f>[1]服务器生态!X570</f>
        <v>11.025163024320761</v>
      </c>
      <c r="E553" s="3">
        <f>[1]服务器生态!Y570</f>
        <v>0.89998726273071505</v>
      </c>
      <c r="F553" s="3">
        <f>[1]服务器生态!Z570</f>
        <v>0.16011409376181812</v>
      </c>
      <c r="G553" s="3">
        <f>[1]服务器生态!AA570</f>
        <v>4.6327981980600473E-2</v>
      </c>
      <c r="H553" s="3">
        <f>[1]服务器生态!AC570</f>
        <v>0.47962550249999997</v>
      </c>
      <c r="I553" s="3">
        <f>[1]服务器生态!AD570</f>
        <v>0.47291513735919999</v>
      </c>
      <c r="J553" s="3">
        <f>[1]服务器生态!AE570</f>
        <v>3.8604200140800002E-2</v>
      </c>
      <c r="K553" s="3">
        <f>[1]服务器生态!AF570</f>
        <v>6.8679600000000019E-3</v>
      </c>
      <c r="L553" s="3">
        <f>[1]服务器生态!AG570</f>
        <v>1.9871999999999997E-3</v>
      </c>
      <c r="M553" s="3">
        <f>[3]基础信息!M552</f>
        <v>100</v>
      </c>
      <c r="X553" s="3">
        <v>549</v>
      </c>
      <c r="Y553" s="3">
        <f>求节点(节奏总纲!D$4:D$163,R$5:R$164,$X553)*6</f>
        <v>45972.077819202117</v>
      </c>
      <c r="Z553" s="3">
        <f>求节点(节奏总纲!E$4:E$163,S$5:S$164,$X553)*6</f>
        <v>47153.67218272137</v>
      </c>
      <c r="AA553" s="3">
        <f>求节点(节奏总纲!F$4:F$163,T$5:T$164,$X553)*6</f>
        <v>48706.693880196835</v>
      </c>
      <c r="AB553" s="3">
        <f>求节点(节奏总纲!G$4:G$163,U$5:U$164,$X553)*6</f>
        <v>50926.708471466009</v>
      </c>
      <c r="AC553" s="3">
        <f>求节点(节奏总纲!H$4:H$163,V$5:V$164,$X553)*6</f>
        <v>54835.848558204321</v>
      </c>
    </row>
    <row r="554" spans="2:29" x14ac:dyDescent="0.2">
      <c r="B554" s="3">
        <v>550</v>
      </c>
      <c r="C554" s="3">
        <f>[1]服务器生态!W571</f>
        <v>11.112762953836739</v>
      </c>
      <c r="D554" s="3">
        <f>[1]服务器生态!X571</f>
        <v>10.95728603120709</v>
      </c>
      <c r="E554" s="3">
        <f>[1]服务器生态!Y571</f>
        <v>0.89444644405075469</v>
      </c>
      <c r="F554" s="3">
        <f>[1]服务器生态!Z571</f>
        <v>0.15912834296469169</v>
      </c>
      <c r="G554" s="3">
        <f>[1]服务器生态!AA571</f>
        <v>4.6042761335161421E-2</v>
      </c>
      <c r="H554" s="3">
        <f>[1]服务器生态!AC571</f>
        <v>0.47962550249999997</v>
      </c>
      <c r="I554" s="3">
        <f>[1]服务器生态!AD571</f>
        <v>0.47291513735919999</v>
      </c>
      <c r="J554" s="3">
        <f>[1]服务器生态!AE571</f>
        <v>3.8604200140800002E-2</v>
      </c>
      <c r="K554" s="3">
        <f>[1]服务器生态!AF571</f>
        <v>6.8679600000000019E-3</v>
      </c>
      <c r="L554" s="3">
        <f>[1]服务器生态!AG571</f>
        <v>1.9871999999999997E-3</v>
      </c>
      <c r="M554" s="3">
        <f>[3]基础信息!M553</f>
        <v>100</v>
      </c>
      <c r="X554" s="3">
        <v>550</v>
      </c>
      <c r="Y554" s="3">
        <f>求节点(节奏总纲!D$4:D$163,R$5:R$164,$X554)*6</f>
        <v>45982.562142730254</v>
      </c>
      <c r="Z554" s="3">
        <f>求节点(节奏总纲!E$4:E$163,S$5:S$164,$X554)*6</f>
        <v>47163.966819376881</v>
      </c>
      <c r="AA554" s="3">
        <f>求节点(节奏总纲!F$4:F$163,T$5:T$164,$X554)*6</f>
        <v>48717.166408081976</v>
      </c>
      <c r="AB554" s="3">
        <f>求节点(节奏总纲!G$4:G$163,U$5:U$164,$X554)*6</f>
        <v>50937.494420249961</v>
      </c>
      <c r="AC554" s="3">
        <f>求节点(节奏总纲!H$4:H$163,V$5:V$164,$X554)*6</f>
        <v>54846.189310714894</v>
      </c>
    </row>
    <row r="555" spans="2:29" x14ac:dyDescent="0.2">
      <c r="B555" s="3">
        <v>551</v>
      </c>
      <c r="C555" s="3">
        <f>[1]服务器生态!W572</f>
        <v>11.043922829343947</v>
      </c>
      <c r="D555" s="3">
        <f>[1]服务器生态!X572</f>
        <v>10.889409038093419</v>
      </c>
      <c r="E555" s="3">
        <f>[1]服务器生态!Y572</f>
        <v>0.88890562537079432</v>
      </c>
      <c r="F555" s="3">
        <f>[1]服务器生态!Z572</f>
        <v>0.15814259216756532</v>
      </c>
      <c r="G555" s="3">
        <f>[1]服务器生态!AA572</f>
        <v>4.5757540689722376E-2</v>
      </c>
      <c r="H555" s="3">
        <f>[1]服务器生态!AC572</f>
        <v>0.47962550249999997</v>
      </c>
      <c r="I555" s="3">
        <f>[1]服务器生态!AD572</f>
        <v>0.47291513735919999</v>
      </c>
      <c r="J555" s="3">
        <f>[1]服务器生态!AE572</f>
        <v>3.8604200140800002E-2</v>
      </c>
      <c r="K555" s="3">
        <f>[1]服务器生态!AF572</f>
        <v>6.8679600000000019E-3</v>
      </c>
      <c r="L555" s="3">
        <f>[1]服务器生态!AG572</f>
        <v>1.9871999999999997E-3</v>
      </c>
      <c r="M555" s="3">
        <f>[3]基础信息!M554</f>
        <v>100</v>
      </c>
      <c r="X555" s="3">
        <v>551</v>
      </c>
      <c r="Y555" s="3">
        <f>求节点(节奏总纲!D$4:D$163,R$5:R$164,$X555)*6</f>
        <v>45993.046466258398</v>
      </c>
      <c r="Z555" s="3">
        <f>求节点(节奏总纲!E$4:E$163,S$5:S$164,$X555)*6</f>
        <v>47174.2614560324</v>
      </c>
      <c r="AA555" s="3">
        <f>求节点(节奏总纲!F$4:F$163,T$5:T$164,$X555)*6</f>
        <v>48727.638935967108</v>
      </c>
      <c r="AB555" s="3">
        <f>求节点(节奏总纲!G$4:G$163,U$5:U$164,$X555)*6</f>
        <v>50948.280369033906</v>
      </c>
      <c r="AC555" s="3">
        <f>求节点(节奏总纲!H$4:H$163,V$5:V$164,$X555)*6</f>
        <v>54856.530063225466</v>
      </c>
    </row>
    <row r="556" spans="2:29" x14ac:dyDescent="0.2">
      <c r="B556" s="3">
        <v>552</v>
      </c>
      <c r="C556" s="3">
        <f>[1]服务器生态!W573</f>
        <v>10.97508270485115</v>
      </c>
      <c r="D556" s="3">
        <f>[1]服务器生态!X573</f>
        <v>10.821532044979744</v>
      </c>
      <c r="E556" s="3">
        <f>[1]服务器生态!Y573</f>
        <v>0.88336480669083373</v>
      </c>
      <c r="F556" s="3">
        <f>[1]服务器生态!Z573</f>
        <v>0.15715684137043889</v>
      </c>
      <c r="G556" s="3">
        <f>[1]服务器生态!AA573</f>
        <v>4.547232004428331E-2</v>
      </c>
      <c r="H556" s="3">
        <f>[1]服务器生态!AC573</f>
        <v>0.47962550249999997</v>
      </c>
      <c r="I556" s="3">
        <f>[1]服务器生态!AD573</f>
        <v>0.47291513735919999</v>
      </c>
      <c r="J556" s="3">
        <f>[1]服务器生态!AE573</f>
        <v>3.8604200140800002E-2</v>
      </c>
      <c r="K556" s="3">
        <f>[1]服务器生态!AF573</f>
        <v>6.8679600000000019E-3</v>
      </c>
      <c r="L556" s="3">
        <f>[1]服务器生态!AG573</f>
        <v>1.9871999999999997E-3</v>
      </c>
      <c r="M556" s="3">
        <f>[3]基础信息!M555</f>
        <v>100</v>
      </c>
      <c r="X556" s="3">
        <v>552</v>
      </c>
      <c r="Y556" s="3">
        <f>求节点(节奏总纲!D$4:D$163,R$5:R$164,$X556)*6</f>
        <v>46003.530789786528</v>
      </c>
      <c r="Z556" s="3">
        <f>求节点(节奏总纲!E$4:E$163,S$5:S$164,$X556)*6</f>
        <v>47184.556092687912</v>
      </c>
      <c r="AA556" s="3">
        <f>求节点(节奏总纲!F$4:F$163,T$5:T$164,$X556)*6</f>
        <v>48738.111463852241</v>
      </c>
      <c r="AB556" s="3">
        <f>求节点(节奏总纲!G$4:G$163,U$5:U$164,$X556)*6</f>
        <v>50959.066317817866</v>
      </c>
      <c r="AC556" s="3">
        <f>求节点(节奏总纲!H$4:H$163,V$5:V$164,$X556)*6</f>
        <v>54866.870815736045</v>
      </c>
    </row>
    <row r="557" spans="2:29" x14ac:dyDescent="0.2">
      <c r="B557" s="3">
        <v>553</v>
      </c>
      <c r="C557" s="3">
        <f>[1]服务器生态!W574</f>
        <v>10.906242580358359</v>
      </c>
      <c r="D557" s="3">
        <f>[1]服务器生态!X574</f>
        <v>10.753655051866074</v>
      </c>
      <c r="E557" s="3">
        <f>[1]服务器生态!Y574</f>
        <v>0.87782398801087347</v>
      </c>
      <c r="F557" s="3">
        <f>[1]服务器生态!Z574</f>
        <v>0.15617109057331249</v>
      </c>
      <c r="G557" s="3">
        <f>[1]服务器生态!AA574</f>
        <v>4.5187099398844265E-2</v>
      </c>
      <c r="H557" s="3">
        <f>[1]服务器生态!AC574</f>
        <v>0.47962550249999997</v>
      </c>
      <c r="I557" s="3">
        <f>[1]服务器生态!AD574</f>
        <v>0.47291513735919999</v>
      </c>
      <c r="J557" s="3">
        <f>[1]服务器生态!AE574</f>
        <v>3.8604200140800002E-2</v>
      </c>
      <c r="K557" s="3">
        <f>[1]服务器生态!AF574</f>
        <v>6.8679600000000019E-3</v>
      </c>
      <c r="L557" s="3">
        <f>[1]服务器生态!AG574</f>
        <v>1.9871999999999997E-3</v>
      </c>
      <c r="M557" s="3">
        <f>[3]基础信息!M556</f>
        <v>100</v>
      </c>
      <c r="X557" s="3">
        <v>553</v>
      </c>
      <c r="Y557" s="3">
        <f>求节点(节奏总纲!D$4:D$163,R$5:R$164,$X557)*6</f>
        <v>46014.015113314672</v>
      </c>
      <c r="Z557" s="3">
        <f>求节点(节奏总纲!E$4:E$163,S$5:S$164,$X557)*6</f>
        <v>47194.85072934343</v>
      </c>
      <c r="AA557" s="3">
        <f>求节点(节奏总纲!F$4:F$163,T$5:T$164,$X557)*6</f>
        <v>48748.583991737374</v>
      </c>
      <c r="AB557" s="3">
        <f>求节点(节奏总纲!G$4:G$163,U$5:U$164,$X557)*6</f>
        <v>50969.852266601811</v>
      </c>
      <c r="AC557" s="3">
        <f>求节点(节奏总纲!H$4:H$163,V$5:V$164,$X557)*6</f>
        <v>54877.21156824661</v>
      </c>
    </row>
    <row r="558" spans="2:29" x14ac:dyDescent="0.2">
      <c r="B558" s="3">
        <v>554</v>
      </c>
      <c r="C558" s="3">
        <f>[1]服务器生态!W575</f>
        <v>10.837402455865563</v>
      </c>
      <c r="D558" s="3">
        <f>[1]服务器生态!X575</f>
        <v>10.685778058752399</v>
      </c>
      <c r="E558" s="3">
        <f>[1]服务器生态!Y575</f>
        <v>0.87228316933091288</v>
      </c>
      <c r="F558" s="3">
        <f>[1]服务器生态!Z575</f>
        <v>0.15518533977618607</v>
      </c>
      <c r="G558" s="3">
        <f>[1]服务器生态!AA575</f>
        <v>4.4901878753405206E-2</v>
      </c>
      <c r="H558" s="3">
        <f>[1]服务器生态!AC575</f>
        <v>0.47962550249999997</v>
      </c>
      <c r="I558" s="3">
        <f>[1]服务器生态!AD575</f>
        <v>0.47291513735919999</v>
      </c>
      <c r="J558" s="3">
        <f>[1]服务器生态!AE575</f>
        <v>3.8604200140800002E-2</v>
      </c>
      <c r="K558" s="3">
        <f>[1]服务器生态!AF575</f>
        <v>6.8679600000000019E-3</v>
      </c>
      <c r="L558" s="3">
        <f>[1]服务器生态!AG575</f>
        <v>1.9871999999999997E-3</v>
      </c>
      <c r="M558" s="3">
        <f>[3]基础信息!M557</f>
        <v>100</v>
      </c>
      <c r="X558" s="3">
        <v>554</v>
      </c>
      <c r="Y558" s="3">
        <f>求节点(节奏总纲!D$4:D$163,R$5:R$164,$X558)*6</f>
        <v>46024.499436842809</v>
      </c>
      <c r="Z558" s="3">
        <f>求节点(节奏总纲!E$4:E$163,S$5:S$164,$X558)*6</f>
        <v>47205.145365998942</v>
      </c>
      <c r="AA558" s="3">
        <f>求节点(节奏总纲!F$4:F$163,T$5:T$164,$X558)*6</f>
        <v>48759.056519622507</v>
      </c>
      <c r="AB558" s="3">
        <f>求节点(节奏总纲!G$4:G$163,U$5:U$164,$X558)*6</f>
        <v>50980.63821538577</v>
      </c>
      <c r="AC558" s="3">
        <f>求节点(节奏总纲!H$4:H$163,V$5:V$164,$X558)*6</f>
        <v>54887.552320757197</v>
      </c>
    </row>
    <row r="559" spans="2:29" x14ac:dyDescent="0.2">
      <c r="B559" s="3">
        <v>555</v>
      </c>
      <c r="C559" s="3">
        <f>[1]服务器生态!W576</f>
        <v>10.76856233137277</v>
      </c>
      <c r="D559" s="3">
        <f>[1]服务器生态!X576</f>
        <v>10.61790106563873</v>
      </c>
      <c r="E559" s="3">
        <f>[1]服务器生态!Y576</f>
        <v>0.86674235065095262</v>
      </c>
      <c r="F559" s="3">
        <f>[1]服务器生态!Z576</f>
        <v>0.15419958897905967</v>
      </c>
      <c r="G559" s="3">
        <f>[1]服务器生态!AA576</f>
        <v>4.461665810796616E-2</v>
      </c>
      <c r="H559" s="3">
        <f>[1]服务器生态!AC576</f>
        <v>0.47962550249999997</v>
      </c>
      <c r="I559" s="3">
        <f>[1]服务器生态!AD576</f>
        <v>0.47291513735919999</v>
      </c>
      <c r="J559" s="3">
        <f>[1]服务器生态!AE576</f>
        <v>3.8604200140800002E-2</v>
      </c>
      <c r="K559" s="3">
        <f>[1]服务器生态!AF576</f>
        <v>6.8679600000000019E-3</v>
      </c>
      <c r="L559" s="3">
        <f>[1]服务器生态!AG576</f>
        <v>1.9871999999999997E-3</v>
      </c>
      <c r="M559" s="3">
        <f>[3]基础信息!M558</f>
        <v>100</v>
      </c>
      <c r="X559" s="3">
        <v>555</v>
      </c>
      <c r="Y559" s="3">
        <f>求节点(节奏总纲!D$4:D$163,R$5:R$164,$X559)*6</f>
        <v>46034.983760370946</v>
      </c>
      <c r="Z559" s="3">
        <f>求节点(节奏总纲!E$4:E$163,S$5:S$164,$X559)*6</f>
        <v>47215.440002654461</v>
      </c>
      <c r="AA559" s="3">
        <f>求节点(节奏总纲!F$4:F$163,T$5:T$164,$X559)*6</f>
        <v>48769.529047507647</v>
      </c>
      <c r="AB559" s="3">
        <f>求节点(节奏总纲!G$4:G$163,U$5:U$164,$X559)*6</f>
        <v>50991.424164169715</v>
      </c>
      <c r="AC559" s="3">
        <f>求节点(节奏总纲!H$4:H$163,V$5:V$164,$X559)*6</f>
        <v>54897.893073267769</v>
      </c>
    </row>
    <row r="560" spans="2:29" x14ac:dyDescent="0.2">
      <c r="B560" s="3">
        <v>556</v>
      </c>
      <c r="C560" s="3">
        <f>[1]服务器生态!W577</f>
        <v>10.699722206879976</v>
      </c>
      <c r="D560" s="3">
        <f>[1]服务器生态!X577</f>
        <v>10.550024072525057</v>
      </c>
      <c r="E560" s="3">
        <f>[1]服务器生态!Y577</f>
        <v>0.86120153197099214</v>
      </c>
      <c r="F560" s="3">
        <f>[1]服务器生态!Z577</f>
        <v>0.15321383818193327</v>
      </c>
      <c r="G560" s="3">
        <f>[1]服务器生态!AA577</f>
        <v>4.4331437462527108E-2</v>
      </c>
      <c r="H560" s="3">
        <f>[1]服务器生态!AC577</f>
        <v>0.47962550249999997</v>
      </c>
      <c r="I560" s="3">
        <f>[1]服务器生态!AD577</f>
        <v>0.47291513735919999</v>
      </c>
      <c r="J560" s="3">
        <f>[1]服务器生态!AE577</f>
        <v>3.8604200140800002E-2</v>
      </c>
      <c r="K560" s="3">
        <f>[1]服务器生态!AF577</f>
        <v>6.8679600000000019E-3</v>
      </c>
      <c r="L560" s="3">
        <f>[1]服务器生态!AG577</f>
        <v>1.9871999999999997E-3</v>
      </c>
      <c r="M560" s="3">
        <f>[3]基础信息!M559</f>
        <v>100</v>
      </c>
      <c r="X560" s="3">
        <v>556</v>
      </c>
      <c r="Y560" s="3">
        <f>求节点(节奏总纲!D$4:D$163,R$5:R$164,$X560)*6</f>
        <v>46045.468083899083</v>
      </c>
      <c r="Z560" s="3">
        <f>求节点(节奏总纲!E$4:E$163,S$5:S$164,$X560)*6</f>
        <v>47225.734639309972</v>
      </c>
      <c r="AA560" s="3">
        <f>求节点(节奏总纲!F$4:F$163,T$5:T$164,$X560)*6</f>
        <v>48780.00157539278</v>
      </c>
      <c r="AB560" s="3">
        <f>求节点(节奏总纲!G$4:G$163,U$5:U$164,$X560)*6</f>
        <v>51002.210112953668</v>
      </c>
      <c r="AC560" s="3">
        <f>求节点(节奏总纲!H$4:H$163,V$5:V$164,$X560)*6</f>
        <v>54908.233825778341</v>
      </c>
    </row>
    <row r="561" spans="2:29" x14ac:dyDescent="0.2">
      <c r="B561" s="3">
        <v>557</v>
      </c>
      <c r="C561" s="3">
        <f>[1]服务器生态!W578</f>
        <v>10.630882082387181</v>
      </c>
      <c r="D561" s="3">
        <f>[1]服务器生态!X578</f>
        <v>10.482147079411384</v>
      </c>
      <c r="E561" s="3">
        <f>[1]服务器生态!Y578</f>
        <v>0.85566071329103155</v>
      </c>
      <c r="F561" s="3">
        <f>[1]服务器生态!Z578</f>
        <v>0.15222808738480684</v>
      </c>
      <c r="G561" s="3">
        <f>[1]服务器生态!AA578</f>
        <v>4.4046216817088042E-2</v>
      </c>
      <c r="H561" s="3">
        <f>[1]服务器生态!AC578</f>
        <v>0.47962550249999997</v>
      </c>
      <c r="I561" s="3">
        <f>[1]服务器生态!AD578</f>
        <v>0.47291513735919999</v>
      </c>
      <c r="J561" s="3">
        <f>[1]服务器生态!AE578</f>
        <v>3.8604200140800002E-2</v>
      </c>
      <c r="K561" s="3">
        <f>[1]服务器生态!AF578</f>
        <v>6.8679600000000019E-3</v>
      </c>
      <c r="L561" s="3">
        <f>[1]服务器生态!AG578</f>
        <v>1.9871999999999997E-3</v>
      </c>
      <c r="M561" s="3">
        <f>[3]基础信息!M560</f>
        <v>100</v>
      </c>
      <c r="X561" s="3">
        <v>557</v>
      </c>
      <c r="Y561" s="3">
        <f>求节点(节奏总纲!D$4:D$163,R$5:R$164,$X561)*6</f>
        <v>46055.952407427219</v>
      </c>
      <c r="Z561" s="3">
        <f>求节点(节奏总纲!E$4:E$163,S$5:S$164,$X561)*6</f>
        <v>47236.029275965491</v>
      </c>
      <c r="AA561" s="3">
        <f>求节点(节奏总纲!F$4:F$163,T$5:T$164,$X561)*6</f>
        <v>48790.474103277913</v>
      </c>
      <c r="AB561" s="3">
        <f>求节点(节奏总纲!G$4:G$163,U$5:U$164,$X561)*6</f>
        <v>51012.996061737613</v>
      </c>
      <c r="AC561" s="3">
        <f>求节点(节奏总纲!H$4:H$163,V$5:V$164,$X561)*6</f>
        <v>54918.574578288921</v>
      </c>
    </row>
    <row r="562" spans="2:29" x14ac:dyDescent="0.2">
      <c r="B562" s="3">
        <v>558</v>
      </c>
      <c r="C562" s="3">
        <f>[1]服务器生态!W579</f>
        <v>10.562041957894388</v>
      </c>
      <c r="D562" s="3">
        <f>[1]服务器生态!X579</f>
        <v>10.414270086297712</v>
      </c>
      <c r="E562" s="3">
        <f>[1]服务器生态!Y579</f>
        <v>0.85011989461107129</v>
      </c>
      <c r="F562" s="3">
        <f>[1]服务器生态!Z579</f>
        <v>0.15124233658768044</v>
      </c>
      <c r="G562" s="3">
        <f>[1]服务器生态!AA579</f>
        <v>4.3760996171648997E-2</v>
      </c>
      <c r="H562" s="3">
        <f>[1]服务器生态!AC579</f>
        <v>0.47962550249999997</v>
      </c>
      <c r="I562" s="3">
        <f>[1]服务器生态!AD579</f>
        <v>0.47291513735919999</v>
      </c>
      <c r="J562" s="3">
        <f>[1]服务器生态!AE579</f>
        <v>3.8604200140800002E-2</v>
      </c>
      <c r="K562" s="3">
        <f>[1]服务器生态!AF579</f>
        <v>6.8679600000000019E-3</v>
      </c>
      <c r="L562" s="3">
        <f>[1]服务器生态!AG579</f>
        <v>1.9871999999999997E-3</v>
      </c>
      <c r="M562" s="3">
        <f>[3]基础信息!M561</f>
        <v>100</v>
      </c>
      <c r="X562" s="3">
        <v>558</v>
      </c>
      <c r="Y562" s="3">
        <f>求节点(节奏总纲!D$4:D$163,R$5:R$164,$X562)*6</f>
        <v>46066.436730955364</v>
      </c>
      <c r="Z562" s="3">
        <f>求节点(节奏总纲!E$4:E$163,S$5:S$164,$X562)*6</f>
        <v>47246.323912621003</v>
      </c>
      <c r="AA562" s="3">
        <f>求节点(节奏总纲!F$4:F$163,T$5:T$164,$X562)*6</f>
        <v>48800.946631163053</v>
      </c>
      <c r="AB562" s="3">
        <f>求节点(节奏总纲!G$4:G$163,U$5:U$164,$X562)*6</f>
        <v>51023.782010521565</v>
      </c>
      <c r="AC562" s="3">
        <f>求节点(节奏总纲!H$4:H$163,V$5:V$164,$X562)*6</f>
        <v>54928.915330799486</v>
      </c>
    </row>
    <row r="563" spans="2:29" x14ac:dyDescent="0.2">
      <c r="B563" s="3">
        <v>559</v>
      </c>
      <c r="C563" s="3">
        <f>[1]服务器生态!W580</f>
        <v>10.493201833401592</v>
      </c>
      <c r="D563" s="3">
        <f>[1]服务器生态!X580</f>
        <v>10.346393093184039</v>
      </c>
      <c r="E563" s="3">
        <f>[1]服务器生态!Y580</f>
        <v>0.8445790759311107</v>
      </c>
      <c r="F563" s="3">
        <f>[1]服务器生态!Z580</f>
        <v>0.15025658579055401</v>
      </c>
      <c r="G563" s="3">
        <f>[1]服务器生态!AA580</f>
        <v>4.3475775526209938E-2</v>
      </c>
      <c r="H563" s="3">
        <f>[1]服务器生态!AC580</f>
        <v>0.47962550249999997</v>
      </c>
      <c r="I563" s="3">
        <f>[1]服务器生态!AD580</f>
        <v>0.47291513735919999</v>
      </c>
      <c r="J563" s="3">
        <f>[1]服务器生态!AE580</f>
        <v>3.8604200140800002E-2</v>
      </c>
      <c r="K563" s="3">
        <f>[1]服务器生态!AF580</f>
        <v>6.8679600000000019E-3</v>
      </c>
      <c r="L563" s="3">
        <f>[1]服务器生态!AG580</f>
        <v>1.9871999999999997E-3</v>
      </c>
      <c r="M563" s="3">
        <f>[3]基础信息!M562</f>
        <v>100</v>
      </c>
      <c r="X563" s="3">
        <v>559</v>
      </c>
      <c r="Y563" s="3">
        <f>求节点(节奏总纲!D$4:D$163,R$5:R$164,$X563)*6</f>
        <v>46076.9210544835</v>
      </c>
      <c r="Z563" s="3">
        <f>求节点(节奏总纲!E$4:E$163,S$5:S$164,$X563)*6</f>
        <v>47256.618549276522</v>
      </c>
      <c r="AA563" s="3">
        <f>求节点(节奏总纲!F$4:F$163,T$5:T$164,$X563)*6</f>
        <v>48811.419159048186</v>
      </c>
      <c r="AB563" s="3">
        <f>求节点(节奏总纲!G$4:G$163,U$5:U$164,$X563)*6</f>
        <v>51034.56795930551</v>
      </c>
      <c r="AC563" s="3">
        <f>求节点(节奏总纲!H$4:H$163,V$5:V$164,$X563)*6</f>
        <v>54939.256083310072</v>
      </c>
    </row>
    <row r="564" spans="2:29" x14ac:dyDescent="0.2">
      <c r="B564" s="3">
        <v>560</v>
      </c>
      <c r="C564" s="3">
        <f>[1]服务器生态!W581</f>
        <v>10.424361708908801</v>
      </c>
      <c r="D564" s="3">
        <f>[1]服务器生态!X581</f>
        <v>10.278516100070368</v>
      </c>
      <c r="E564" s="3">
        <f>[1]服务器生态!Y581</f>
        <v>0.83903825725115044</v>
      </c>
      <c r="F564" s="3">
        <f>[1]服务器生态!Z581</f>
        <v>0.14927083499342764</v>
      </c>
      <c r="G564" s="3">
        <f>[1]服务器生态!AA581</f>
        <v>4.3190554880770893E-2</v>
      </c>
      <c r="H564" s="3">
        <f>[1]服务器生态!AC581</f>
        <v>0.47962550249999997</v>
      </c>
      <c r="I564" s="3">
        <f>[1]服务器生态!AD581</f>
        <v>0.47291513735919999</v>
      </c>
      <c r="J564" s="3">
        <f>[1]服务器生态!AE581</f>
        <v>3.8604200140800002E-2</v>
      </c>
      <c r="K564" s="3">
        <f>[1]服务器生态!AF581</f>
        <v>6.8679600000000019E-3</v>
      </c>
      <c r="L564" s="3">
        <f>[1]服务器生态!AG581</f>
        <v>1.9871999999999997E-3</v>
      </c>
      <c r="M564" s="3">
        <f>[3]基础信息!M563</f>
        <v>100</v>
      </c>
      <c r="X564" s="3">
        <v>560</v>
      </c>
      <c r="Y564" s="3">
        <f>求节点(节奏总纲!D$4:D$163,R$5:R$164,$X564)*6</f>
        <v>46087.405378011637</v>
      </c>
      <c r="Z564" s="3">
        <f>求节点(节奏总纲!E$4:E$163,S$5:S$164,$X564)*6</f>
        <v>47266.913185932041</v>
      </c>
      <c r="AA564" s="3">
        <f>求节点(节奏总纲!F$4:F$163,T$5:T$164,$X564)*6</f>
        <v>48821.891686933319</v>
      </c>
      <c r="AB564" s="3">
        <f>求节点(节奏总纲!G$4:G$163,U$5:U$164,$X564)*6</f>
        <v>51045.35390808947</v>
      </c>
      <c r="AC564" s="3">
        <f>求节点(节奏总纲!H$4:H$163,V$5:V$164,$X564)*6</f>
        <v>54949.596835820645</v>
      </c>
    </row>
    <row r="565" spans="2:29" x14ac:dyDescent="0.2">
      <c r="B565" s="3">
        <v>561</v>
      </c>
      <c r="C565" s="3">
        <f>[1]服务器生态!W582</f>
        <v>10.355521584416007</v>
      </c>
      <c r="D565" s="3">
        <f>[1]服务器生态!X582</f>
        <v>10.210639106956695</v>
      </c>
      <c r="E565" s="3">
        <f>[1]服务器生态!Y582</f>
        <v>0.83349743857118996</v>
      </c>
      <c r="F565" s="3">
        <f>[1]服务器生态!Z582</f>
        <v>0.14828508419630121</v>
      </c>
      <c r="G565" s="3">
        <f>[1]服务器生态!AA582</f>
        <v>4.2905334235331841E-2</v>
      </c>
      <c r="H565" s="3">
        <f>[1]服务器生态!AC582</f>
        <v>0.47962550249999997</v>
      </c>
      <c r="I565" s="3">
        <f>[1]服务器生态!AD582</f>
        <v>0.47291513735919999</v>
      </c>
      <c r="J565" s="3">
        <f>[1]服务器生态!AE582</f>
        <v>3.8604200140800002E-2</v>
      </c>
      <c r="K565" s="3">
        <f>[1]服务器生态!AF582</f>
        <v>6.8679600000000019E-3</v>
      </c>
      <c r="L565" s="3">
        <f>[1]服务器生态!AG582</f>
        <v>1.9871999999999997E-3</v>
      </c>
      <c r="M565" s="3">
        <f>[3]基础信息!M564</f>
        <v>100</v>
      </c>
      <c r="X565" s="3">
        <v>561</v>
      </c>
      <c r="Y565" s="3">
        <f>求节点(节奏总纲!D$4:D$163,R$5:R$164,$X565)*6</f>
        <v>46097.889701539782</v>
      </c>
      <c r="Z565" s="3">
        <f>求节点(节奏总纲!E$4:E$163,S$5:S$164,$X565)*6</f>
        <v>47277.207822587552</v>
      </c>
      <c r="AA565" s="3">
        <f>求节点(节奏总纲!F$4:F$163,T$5:T$164,$X565)*6</f>
        <v>48832.364214818459</v>
      </c>
      <c r="AB565" s="3">
        <f>求节点(节奏总纲!G$4:G$163,U$5:U$164,$X565)*6</f>
        <v>51056.139856873415</v>
      </c>
      <c r="AC565" s="3">
        <f>求节点(节奏总纲!H$4:H$163,V$5:V$164,$X565)*6</f>
        <v>54959.937588331217</v>
      </c>
    </row>
    <row r="566" spans="2:29" x14ac:dyDescent="0.2">
      <c r="B566" s="3">
        <v>562</v>
      </c>
      <c r="C566" s="3">
        <f>[1]服务器生态!W583</f>
        <v>10.286681459923212</v>
      </c>
      <c r="D566" s="3">
        <f>[1]服务器生态!X583</f>
        <v>10.142762113843023</v>
      </c>
      <c r="E566" s="3">
        <f>[1]服务器生态!Y583</f>
        <v>0.82795661989122959</v>
      </c>
      <c r="F566" s="3">
        <f>[1]服务器生态!Z583</f>
        <v>0.14729933339917481</v>
      </c>
      <c r="G566" s="3">
        <f>[1]服务器生态!AA583</f>
        <v>4.2620113589892789E-2</v>
      </c>
      <c r="H566" s="3">
        <f>[1]服务器生态!AC583</f>
        <v>0.47962550249999997</v>
      </c>
      <c r="I566" s="3">
        <f>[1]服务器生态!AD583</f>
        <v>0.47291513735919999</v>
      </c>
      <c r="J566" s="3">
        <f>[1]服务器生态!AE583</f>
        <v>3.8604200140800002E-2</v>
      </c>
      <c r="K566" s="3">
        <f>[1]服务器生态!AF583</f>
        <v>6.8679600000000019E-3</v>
      </c>
      <c r="L566" s="3">
        <f>[1]服务器生态!AG583</f>
        <v>1.9871999999999997E-3</v>
      </c>
      <c r="M566" s="3">
        <f>[3]基础信息!M565</f>
        <v>100</v>
      </c>
      <c r="X566" s="3">
        <v>562</v>
      </c>
      <c r="Y566" s="3">
        <f>求节点(节奏总纲!D$4:D$163,R$5:R$164,$X566)*6</f>
        <v>46108.374025067918</v>
      </c>
      <c r="Z566" s="3">
        <f>求节点(节奏总纲!E$4:E$163,S$5:S$164,$X566)*6</f>
        <v>47287.502459243071</v>
      </c>
      <c r="AA566" s="3">
        <f>求节点(节奏总纲!F$4:F$163,T$5:T$164,$X566)*6</f>
        <v>48842.836742703592</v>
      </c>
      <c r="AB566" s="3">
        <f>求节点(节奏总纲!G$4:G$163,U$5:U$164,$X566)*6</f>
        <v>51066.92580565736</v>
      </c>
      <c r="AC566" s="3">
        <f>求节点(节奏总纲!H$4:H$163,V$5:V$164,$X566)*6</f>
        <v>54970.278340841796</v>
      </c>
    </row>
    <row r="567" spans="2:29" x14ac:dyDescent="0.2">
      <c r="B567" s="3">
        <v>563</v>
      </c>
      <c r="C567" s="3">
        <f>[1]服务器生态!W584</f>
        <v>10.217841335430418</v>
      </c>
      <c r="D567" s="3">
        <f>[1]服务器生态!X584</f>
        <v>10.07488512072935</v>
      </c>
      <c r="E567" s="3">
        <f>[1]服务器生态!Y584</f>
        <v>0.82241580121126912</v>
      </c>
      <c r="F567" s="3">
        <f>[1]服务器生态!Z584</f>
        <v>0.14631358260204841</v>
      </c>
      <c r="G567" s="3">
        <f>[1]服务器生态!AA584</f>
        <v>4.2334892944453729E-2</v>
      </c>
      <c r="H567" s="3">
        <f>[1]服务器生态!AC584</f>
        <v>0.47962550249999997</v>
      </c>
      <c r="I567" s="3">
        <f>[1]服务器生态!AD584</f>
        <v>0.47291513735919999</v>
      </c>
      <c r="J567" s="3">
        <f>[1]服务器生态!AE584</f>
        <v>3.8604200140800002E-2</v>
      </c>
      <c r="K567" s="3">
        <f>[1]服务器生态!AF584</f>
        <v>6.8679600000000019E-3</v>
      </c>
      <c r="L567" s="3">
        <f>[1]服务器生态!AG584</f>
        <v>1.9871999999999997E-3</v>
      </c>
      <c r="M567" s="3">
        <f>[3]基础信息!M566</f>
        <v>100</v>
      </c>
      <c r="X567" s="3">
        <v>563</v>
      </c>
      <c r="Y567" s="3">
        <f>求节点(节奏总纲!D$4:D$163,R$5:R$164,$X567)*6</f>
        <v>46118.858348596055</v>
      </c>
      <c r="Z567" s="3">
        <f>求节点(节奏总纲!E$4:E$163,S$5:S$164,$X567)*6</f>
        <v>47297.797095898582</v>
      </c>
      <c r="AA567" s="3">
        <f>求节点(节奏总纲!F$4:F$163,T$5:T$164,$X567)*6</f>
        <v>48853.309270588725</v>
      </c>
      <c r="AB567" s="3">
        <f>求节点(节奏总纲!G$4:G$163,U$5:U$164,$X567)*6</f>
        <v>51077.711754441319</v>
      </c>
      <c r="AC567" s="3">
        <f>求节点(节奏总纲!H$4:H$163,V$5:V$164,$X567)*6</f>
        <v>54980.619093352361</v>
      </c>
    </row>
    <row r="568" spans="2:29" x14ac:dyDescent="0.2">
      <c r="B568" s="3">
        <v>564</v>
      </c>
      <c r="C568" s="3">
        <f>[1]服务器生态!W585</f>
        <v>10.149001210937627</v>
      </c>
      <c r="D568" s="3">
        <f>[1]服务器生态!X585</f>
        <v>10.007008127615681</v>
      </c>
      <c r="E568" s="3">
        <f>[1]服务器生态!Y585</f>
        <v>0.81687498253130886</v>
      </c>
      <c r="F568" s="3">
        <f>[1]服务器生态!Z585</f>
        <v>0.14532783180492201</v>
      </c>
      <c r="G568" s="3">
        <f>[1]服务器生态!AA585</f>
        <v>4.2049672299014684E-2</v>
      </c>
      <c r="H568" s="3">
        <f>[1]服务器生态!AC585</f>
        <v>0.47962550249999997</v>
      </c>
      <c r="I568" s="3">
        <f>[1]服务器生态!AD585</f>
        <v>0.47291513735919999</v>
      </c>
      <c r="J568" s="3">
        <f>[1]服务器生态!AE585</f>
        <v>3.8604200140800002E-2</v>
      </c>
      <c r="K568" s="3">
        <f>[1]服务器生态!AF585</f>
        <v>6.8679600000000019E-3</v>
      </c>
      <c r="L568" s="3">
        <f>[1]服务器生态!AG585</f>
        <v>1.9871999999999997E-3</v>
      </c>
      <c r="M568" s="3">
        <f>[3]基础信息!M567</f>
        <v>100</v>
      </c>
      <c r="X568" s="3">
        <v>564</v>
      </c>
      <c r="Y568" s="3">
        <f>求节点(节奏总纲!D$4:D$163,R$5:R$164,$X568)*6</f>
        <v>46129.342672124192</v>
      </c>
      <c r="Z568" s="3">
        <f>求节点(节奏总纲!E$4:E$163,S$5:S$164,$X568)*6</f>
        <v>47308.091732554101</v>
      </c>
      <c r="AA568" s="3">
        <f>求节点(节奏总纲!F$4:F$163,T$5:T$164,$X568)*6</f>
        <v>48863.781798473865</v>
      </c>
      <c r="AB568" s="3">
        <f>求节点(节奏总纲!G$4:G$163,U$5:U$164,$X568)*6</f>
        <v>51088.497703225265</v>
      </c>
      <c r="AC568" s="3">
        <f>求节点(节奏总纲!H$4:H$163,V$5:V$164,$X568)*6</f>
        <v>54990.959845862948</v>
      </c>
    </row>
    <row r="569" spans="2:29" x14ac:dyDescent="0.2">
      <c r="B569" s="3">
        <v>565</v>
      </c>
      <c r="C569" s="3">
        <f>[1]服务器生态!W586</f>
        <v>10.08016108644483</v>
      </c>
      <c r="D569" s="3">
        <f>[1]服务器生态!X586</f>
        <v>9.9391311345020057</v>
      </c>
      <c r="E569" s="3">
        <f>[1]服务器生态!Y586</f>
        <v>0.81133416385134827</v>
      </c>
      <c r="F569" s="3">
        <f>[1]服务器生态!Z586</f>
        <v>0.14434208100779558</v>
      </c>
      <c r="G569" s="3">
        <f>[1]服务器生态!AA586</f>
        <v>4.1764451653575625E-2</v>
      </c>
      <c r="H569" s="3">
        <f>[1]服务器生态!AC586</f>
        <v>0.47962550249999997</v>
      </c>
      <c r="I569" s="3">
        <f>[1]服务器生态!AD586</f>
        <v>0.47291513735919999</v>
      </c>
      <c r="J569" s="3">
        <f>[1]服务器生态!AE586</f>
        <v>3.8604200140800002E-2</v>
      </c>
      <c r="K569" s="3">
        <f>[1]服务器生态!AF586</f>
        <v>6.8679600000000019E-3</v>
      </c>
      <c r="L569" s="3">
        <f>[1]服务器生态!AG586</f>
        <v>1.9871999999999997E-3</v>
      </c>
      <c r="M569" s="3">
        <f>[3]基础信息!M568</f>
        <v>100</v>
      </c>
      <c r="X569" s="3">
        <v>565</v>
      </c>
      <c r="Y569" s="3">
        <f>求节点(节奏总纲!D$4:D$163,R$5:R$164,$X569)*6</f>
        <v>46139.826995652329</v>
      </c>
      <c r="Z569" s="3">
        <f>求节点(节奏总纲!E$4:E$163,S$5:S$164,$X569)*6</f>
        <v>47318.386369209613</v>
      </c>
      <c r="AA569" s="3">
        <f>求节点(节奏总纲!F$4:F$163,T$5:T$164,$X569)*6</f>
        <v>48874.254326358998</v>
      </c>
      <c r="AB569" s="3">
        <f>求节点(节奏总纲!G$4:G$163,U$5:U$164,$X569)*6</f>
        <v>51099.283652009217</v>
      </c>
      <c r="AC569" s="3">
        <f>求节点(节奏总纲!H$4:H$163,V$5:V$164,$X569)*6</f>
        <v>55001.30059837352</v>
      </c>
    </row>
    <row r="570" spans="2:29" x14ac:dyDescent="0.2">
      <c r="B570" s="3">
        <v>566</v>
      </c>
      <c r="C570" s="3">
        <f>[1]服务器生态!W587</f>
        <v>10.011320961952036</v>
      </c>
      <c r="D570" s="3">
        <f>[1]服务器生态!X587</f>
        <v>9.8712541413883343</v>
      </c>
      <c r="E570" s="3">
        <f>[1]服务器生态!Y587</f>
        <v>0.80579334517138779</v>
      </c>
      <c r="F570" s="3">
        <f>[1]服务器生态!Z587</f>
        <v>0.14335633021066915</v>
      </c>
      <c r="G570" s="3">
        <f>[1]服务器生态!AA587</f>
        <v>4.1479231008136573E-2</v>
      </c>
      <c r="H570" s="3">
        <f>[1]服务器生态!AC587</f>
        <v>0.47962550249999997</v>
      </c>
      <c r="I570" s="3">
        <f>[1]服务器生态!AD587</f>
        <v>0.47291513735919999</v>
      </c>
      <c r="J570" s="3">
        <f>[1]服务器生态!AE587</f>
        <v>3.8604200140800002E-2</v>
      </c>
      <c r="K570" s="3">
        <f>[1]服务器生态!AF587</f>
        <v>6.8679600000000019E-3</v>
      </c>
      <c r="L570" s="3">
        <f>[1]服务器生态!AG587</f>
        <v>1.9871999999999997E-3</v>
      </c>
      <c r="M570" s="3">
        <f>[3]基础信息!M569</f>
        <v>100</v>
      </c>
      <c r="X570" s="3">
        <v>566</v>
      </c>
      <c r="Y570" s="3">
        <f>求节点(节奏总纲!D$4:D$163,R$5:R$164,$X570)*6</f>
        <v>46150.311319180473</v>
      </c>
      <c r="Z570" s="3">
        <f>求节点(节奏总纲!E$4:E$163,S$5:S$164,$X570)*6</f>
        <v>47328.681005865132</v>
      </c>
      <c r="AA570" s="3">
        <f>求节点(节奏总纲!F$4:F$163,T$5:T$164,$X570)*6</f>
        <v>48884.726854244131</v>
      </c>
      <c r="AB570" s="3">
        <f>求节点(节奏总纲!G$4:G$163,U$5:U$164,$X570)*6</f>
        <v>51110.069600793162</v>
      </c>
      <c r="AC570" s="3">
        <f>求节点(节奏总纲!H$4:H$163,V$5:V$164,$X570)*6</f>
        <v>55011.641350884092</v>
      </c>
    </row>
    <row r="571" spans="2:29" x14ac:dyDescent="0.2">
      <c r="B571" s="3">
        <v>567</v>
      </c>
      <c r="C571" s="3">
        <f>[1]服务器生态!W588</f>
        <v>9.9424808374592413</v>
      </c>
      <c r="D571" s="3">
        <f>[1]服务器生态!X588</f>
        <v>9.8033771482746612</v>
      </c>
      <c r="E571" s="3">
        <f>[1]服务器生态!Y588</f>
        <v>0.80025252649142742</v>
      </c>
      <c r="F571" s="3">
        <f>[1]服务器生态!Z588</f>
        <v>0.14237057941354275</v>
      </c>
      <c r="G571" s="3">
        <f>[1]服务器生态!AA588</f>
        <v>4.1194010362697521E-2</v>
      </c>
      <c r="H571" s="3">
        <f>[1]服务器生态!AC588</f>
        <v>0.47962550249999997</v>
      </c>
      <c r="I571" s="3">
        <f>[1]服务器生态!AD588</f>
        <v>0.47291513735919999</v>
      </c>
      <c r="J571" s="3">
        <f>[1]服务器生态!AE588</f>
        <v>3.8604200140800002E-2</v>
      </c>
      <c r="K571" s="3">
        <f>[1]服务器生态!AF588</f>
        <v>6.8679600000000019E-3</v>
      </c>
      <c r="L571" s="3">
        <f>[1]服务器生态!AG588</f>
        <v>1.9871999999999997E-3</v>
      </c>
      <c r="M571" s="3">
        <f>[3]基础信息!M570</f>
        <v>100</v>
      </c>
      <c r="X571" s="3">
        <v>567</v>
      </c>
      <c r="Y571" s="3">
        <f>求节点(节奏总纲!D$4:D$163,R$5:R$164,$X571)*6</f>
        <v>46160.79564270861</v>
      </c>
      <c r="Z571" s="3">
        <f>求节点(节奏总纲!E$4:E$163,S$5:S$164,$X571)*6</f>
        <v>47338.975642520643</v>
      </c>
      <c r="AA571" s="3">
        <f>求节点(节奏总纲!F$4:F$163,T$5:T$164,$X571)*6</f>
        <v>48895.199382129271</v>
      </c>
      <c r="AB571" s="3">
        <f>求节点(节奏总纲!G$4:G$163,U$5:U$164,$X571)*6</f>
        <v>51120.855549577114</v>
      </c>
      <c r="AC571" s="3">
        <f>求节点(节奏总纲!H$4:H$163,V$5:V$164,$X571)*6</f>
        <v>55021.982103394672</v>
      </c>
    </row>
    <row r="572" spans="2:29" x14ac:dyDescent="0.2">
      <c r="B572" s="3">
        <v>568</v>
      </c>
      <c r="C572" s="3">
        <f>[1]服务器生态!W589</f>
        <v>9.8736407129664485</v>
      </c>
      <c r="D572" s="3">
        <f>[1]服务器生态!X589</f>
        <v>9.7355001551609899</v>
      </c>
      <c r="E572" s="3">
        <f>[1]服务器生态!Y589</f>
        <v>0.79471170781146694</v>
      </c>
      <c r="F572" s="3">
        <f>[1]服务器生态!Z589</f>
        <v>0.14138482861641635</v>
      </c>
      <c r="G572" s="3">
        <f>[1]服务器生态!AA589</f>
        <v>4.0908789717258462E-2</v>
      </c>
      <c r="H572" s="3">
        <f>[1]服务器生态!AC589</f>
        <v>0.47962550249999997</v>
      </c>
      <c r="I572" s="3">
        <f>[1]服务器生态!AD589</f>
        <v>0.47291513735919999</v>
      </c>
      <c r="J572" s="3">
        <f>[1]服务器生态!AE589</f>
        <v>3.8604200140800002E-2</v>
      </c>
      <c r="K572" s="3">
        <f>[1]服务器生态!AF589</f>
        <v>6.8679600000000019E-3</v>
      </c>
      <c r="L572" s="3">
        <f>[1]服务器生态!AG589</f>
        <v>1.9871999999999997E-3</v>
      </c>
      <c r="M572" s="3">
        <f>[3]基础信息!M571</f>
        <v>100</v>
      </c>
      <c r="X572" s="3">
        <v>568</v>
      </c>
      <c r="Y572" s="3">
        <f>求节点(节奏总纲!D$4:D$163,R$5:R$164,$X572)*6</f>
        <v>46171.279966236747</v>
      </c>
      <c r="Z572" s="3">
        <f>求节点(节奏总纲!E$4:E$163,S$5:S$164,$X572)*6</f>
        <v>47349.270279176155</v>
      </c>
      <c r="AA572" s="3">
        <f>求节点(节奏总纲!F$4:F$163,T$5:T$164,$X572)*6</f>
        <v>48905.671910014404</v>
      </c>
      <c r="AB572" s="3">
        <f>求节点(节奏总纲!G$4:G$163,U$5:U$164,$X572)*6</f>
        <v>51131.641498361059</v>
      </c>
      <c r="AC572" s="3">
        <f>求节点(节奏总纲!H$4:H$163,V$5:V$164,$X572)*6</f>
        <v>55032.322855905237</v>
      </c>
    </row>
    <row r="573" spans="2:29" x14ac:dyDescent="0.2">
      <c r="B573" s="3">
        <v>569</v>
      </c>
      <c r="C573" s="3">
        <f>[1]服务器生态!W590</f>
        <v>9.8048005884736522</v>
      </c>
      <c r="D573" s="3">
        <f>[1]服务器生态!X590</f>
        <v>9.667623162047315</v>
      </c>
      <c r="E573" s="3">
        <f>[1]服务器生态!Y590</f>
        <v>0.78917088913150635</v>
      </c>
      <c r="F573" s="3">
        <f>[1]服务器生态!Z590</f>
        <v>0.14039907781928992</v>
      </c>
      <c r="G573" s="3">
        <f>[1]服务器生态!AA590</f>
        <v>4.0623569071819403E-2</v>
      </c>
      <c r="H573" s="3">
        <f>[1]服务器生态!AC590</f>
        <v>0.47962550249999997</v>
      </c>
      <c r="I573" s="3">
        <f>[1]服务器生态!AD590</f>
        <v>0.47291513735919999</v>
      </c>
      <c r="J573" s="3">
        <f>[1]服务器生态!AE590</f>
        <v>3.8604200140800002E-2</v>
      </c>
      <c r="K573" s="3">
        <f>[1]服务器生态!AF590</f>
        <v>6.8679600000000019E-3</v>
      </c>
      <c r="L573" s="3">
        <f>[1]服务器生态!AG590</f>
        <v>1.9871999999999997E-3</v>
      </c>
      <c r="M573" s="3">
        <f>[3]基础信息!M572</f>
        <v>100</v>
      </c>
      <c r="X573" s="3">
        <v>569</v>
      </c>
      <c r="Y573" s="3">
        <f>求节点(节奏总纲!D$4:D$163,R$5:R$164,$X573)*6</f>
        <v>46181.764289764891</v>
      </c>
      <c r="Z573" s="3">
        <f>求节点(节奏总纲!E$4:E$163,S$5:S$164,$X573)*6</f>
        <v>47359.564915831674</v>
      </c>
      <c r="AA573" s="3">
        <f>求节点(节奏总纲!F$4:F$163,T$5:T$164,$X573)*6</f>
        <v>48916.144437899537</v>
      </c>
      <c r="AB573" s="3">
        <f>求节点(节奏总纲!G$4:G$163,U$5:U$164,$X573)*6</f>
        <v>51142.427447145019</v>
      </c>
      <c r="AC573" s="3">
        <f>求节点(节奏总纲!H$4:H$163,V$5:V$164,$X573)*6</f>
        <v>55042.663608415824</v>
      </c>
    </row>
    <row r="574" spans="2:29" x14ac:dyDescent="0.2">
      <c r="B574" s="3">
        <v>570</v>
      </c>
      <c r="C574" s="3">
        <f>[1]服务器生态!W591</f>
        <v>9.7359604639808595</v>
      </c>
      <c r="D574" s="3">
        <f>[1]服务器生态!X591</f>
        <v>9.5997461689336436</v>
      </c>
      <c r="E574" s="3">
        <f>[1]服务器生态!Y591</f>
        <v>0.78363007045154609</v>
      </c>
      <c r="F574" s="3">
        <f>[1]服务器生态!Z591</f>
        <v>0.13941332702216352</v>
      </c>
      <c r="G574" s="3">
        <f>[1]服务器生态!AA591</f>
        <v>4.0338348426380358E-2</v>
      </c>
      <c r="H574" s="3">
        <f>[1]服务器生态!AC591</f>
        <v>0.47962550249999997</v>
      </c>
      <c r="I574" s="3">
        <f>[1]服务器生态!AD591</f>
        <v>0.47291513735919999</v>
      </c>
      <c r="J574" s="3">
        <f>[1]服务器生态!AE591</f>
        <v>3.8604200140800002E-2</v>
      </c>
      <c r="K574" s="3">
        <f>[1]服务器生态!AF591</f>
        <v>6.8679600000000019E-3</v>
      </c>
      <c r="L574" s="3">
        <f>[1]服务器生态!AG591</f>
        <v>1.9871999999999997E-3</v>
      </c>
      <c r="M574" s="3">
        <f>[3]基础信息!M573</f>
        <v>100</v>
      </c>
      <c r="X574" s="3">
        <v>570</v>
      </c>
      <c r="Y574" s="3">
        <f>求节点(节奏总纲!D$4:D$163,R$5:R$164,$X574)*6</f>
        <v>46192.248613293028</v>
      </c>
      <c r="Z574" s="3">
        <f>求节点(节奏总纲!E$4:E$163,S$5:S$164,$X574)*6</f>
        <v>47369.859552487193</v>
      </c>
      <c r="AA574" s="3">
        <f>求节点(节奏总纲!F$4:F$163,T$5:T$164,$X574)*6</f>
        <v>48926.043441621237</v>
      </c>
      <c r="AB574" s="3">
        <f>求节点(节奏总纲!G$4:G$163,U$5:U$164,$X574)*6</f>
        <v>51153.213395928964</v>
      </c>
      <c r="AC574" s="3">
        <f>求节点(节奏总纲!H$4:H$163,V$5:V$164,$X574)*6</f>
        <v>55053.004360926396</v>
      </c>
    </row>
    <row r="575" spans="2:29" x14ac:dyDescent="0.2">
      <c r="B575" s="3">
        <v>571</v>
      </c>
      <c r="C575" s="3">
        <f>[1]服务器生态!W592</f>
        <v>9.6791673612743061</v>
      </c>
      <c r="D575" s="3">
        <f>[1]服务器生态!X592</f>
        <v>9.5437476496148648</v>
      </c>
      <c r="E575" s="3">
        <f>[1]服务器生态!Y592</f>
        <v>0.77905889504057879</v>
      </c>
      <c r="F575" s="3">
        <f>[1]服务器生态!Z592</f>
        <v>0.13860008261453424</v>
      </c>
      <c r="G575" s="3">
        <f>[1]服务器生态!AA592</f>
        <v>4.0103041393893139E-2</v>
      </c>
      <c r="H575" s="3">
        <f>[1]服务器生态!AC592</f>
        <v>0.47962550249999997</v>
      </c>
      <c r="I575" s="3">
        <f>[1]服务器生态!AD592</f>
        <v>0.47291513735919999</v>
      </c>
      <c r="J575" s="3">
        <f>[1]服务器生态!AE592</f>
        <v>3.8604200140800002E-2</v>
      </c>
      <c r="K575" s="3">
        <f>[1]服务器生态!AF592</f>
        <v>6.8679600000000019E-3</v>
      </c>
      <c r="L575" s="3">
        <f>[1]服务器生态!AG592</f>
        <v>1.9871999999999997E-3</v>
      </c>
      <c r="M575" s="3">
        <f>[3]基础信息!M574</f>
        <v>100</v>
      </c>
      <c r="X575" s="3">
        <v>571</v>
      </c>
      <c r="Y575" s="3">
        <f>求节点(节奏总纲!D$4:D$163,R$5:R$164,$X575)*6</f>
        <v>46202.732936821158</v>
      </c>
      <c r="Z575" s="3">
        <f>求节点(节奏总纲!E$4:E$163,S$5:S$164,$X575)*6</f>
        <v>47380.154189142711</v>
      </c>
      <c r="AA575" s="3">
        <f>求节点(节奏总纲!F$4:F$163,T$5:T$164,$X575)*6</f>
        <v>48935.684118222038</v>
      </c>
      <c r="AB575" s="3">
        <f>求节点(节奏总纲!G$4:G$163,U$5:U$164,$X575)*6</f>
        <v>51163.999344712924</v>
      </c>
      <c r="AC575" s="3">
        <f>求节点(节奏总纲!H$4:H$163,V$5:V$164,$X575)*6</f>
        <v>55063.345113436968</v>
      </c>
    </row>
    <row r="576" spans="2:29" x14ac:dyDescent="0.2">
      <c r="B576" s="3">
        <v>572</v>
      </c>
      <c r="C576" s="3">
        <f>[1]服务器生态!W593</f>
        <v>9.6223742585677492</v>
      </c>
      <c r="D576" s="3">
        <f>[1]服务器生态!X593</f>
        <v>9.4877491302960841</v>
      </c>
      <c r="E576" s="3">
        <f>[1]服务器生态!Y593</f>
        <v>0.77448771962961127</v>
      </c>
      <c r="F576" s="3">
        <f>[1]服务器生态!Z593</f>
        <v>0.13778683820690493</v>
      </c>
      <c r="G576" s="3">
        <f>[1]服务器生态!AA593</f>
        <v>3.9867734361405914E-2</v>
      </c>
      <c r="H576" s="3">
        <f>[1]服务器生态!AC593</f>
        <v>0.47962550249999997</v>
      </c>
      <c r="I576" s="3">
        <f>[1]服务器生态!AD593</f>
        <v>0.47291513735919999</v>
      </c>
      <c r="J576" s="3">
        <f>[1]服务器生态!AE593</f>
        <v>3.8604200140800002E-2</v>
      </c>
      <c r="K576" s="3">
        <f>[1]服务器生态!AF593</f>
        <v>6.8679600000000019E-3</v>
      </c>
      <c r="L576" s="3">
        <f>[1]服务器生态!AG593</f>
        <v>1.9871999999999997E-3</v>
      </c>
      <c r="M576" s="3">
        <f>[3]基础信息!M575</f>
        <v>100</v>
      </c>
      <c r="X576" s="3">
        <v>572</v>
      </c>
      <c r="Y576" s="3">
        <f>求节点(节奏总纲!D$4:D$163,R$5:R$164,$X576)*6</f>
        <v>46213.217260349295</v>
      </c>
      <c r="Z576" s="3">
        <f>求节点(节奏总纲!E$4:E$163,S$5:S$164,$X576)*6</f>
        <v>47390.448825798223</v>
      </c>
      <c r="AA576" s="3">
        <f>求节点(节奏总纲!F$4:F$163,T$5:T$164,$X576)*6</f>
        <v>48945.324794822838</v>
      </c>
      <c r="AB576" s="3">
        <f>求节点(节奏总纲!G$4:G$163,U$5:U$164,$X576)*6</f>
        <v>51174.785293496869</v>
      </c>
      <c r="AC576" s="3">
        <f>求节点(节奏总纲!H$4:H$163,V$5:V$164,$X576)*6</f>
        <v>55073.685865947547</v>
      </c>
    </row>
    <row r="577" spans="2:29" x14ac:dyDescent="0.2">
      <c r="B577" s="3">
        <v>573</v>
      </c>
      <c r="C577" s="3">
        <f>[1]服务器生态!W594</f>
        <v>9.5655811558611941</v>
      </c>
      <c r="D577" s="3">
        <f>[1]服务器生态!X594</f>
        <v>9.4317506109773053</v>
      </c>
      <c r="E577" s="3">
        <f>[1]服务器生态!Y594</f>
        <v>0.76991654421864397</v>
      </c>
      <c r="F577" s="3">
        <f>[1]服务器生态!Z594</f>
        <v>0.13697359379927565</v>
      </c>
      <c r="G577" s="3">
        <f>[1]服务器生态!AA594</f>
        <v>3.9632427328918703E-2</v>
      </c>
      <c r="H577" s="3">
        <f>[1]服务器生态!AC594</f>
        <v>0.47962550249999997</v>
      </c>
      <c r="I577" s="3">
        <f>[1]服务器生态!AD594</f>
        <v>0.47291513735919999</v>
      </c>
      <c r="J577" s="3">
        <f>[1]服务器生态!AE594</f>
        <v>3.8604200140800002E-2</v>
      </c>
      <c r="K577" s="3">
        <f>[1]服务器生态!AF594</f>
        <v>6.8679600000000019E-3</v>
      </c>
      <c r="L577" s="3">
        <f>[1]服务器生态!AG594</f>
        <v>1.9871999999999997E-3</v>
      </c>
      <c r="M577" s="3">
        <f>[3]基础信息!M576</f>
        <v>100</v>
      </c>
      <c r="X577" s="3">
        <v>573</v>
      </c>
      <c r="Y577" s="3">
        <f>求节点(节奏总纲!D$4:D$163,R$5:R$164,$X577)*6</f>
        <v>46223.701583877439</v>
      </c>
      <c r="Z577" s="3">
        <f>求节点(节奏总纲!E$4:E$163,S$5:S$164,$X577)*6</f>
        <v>47400.743462453742</v>
      </c>
      <c r="AA577" s="3">
        <f>求节点(节奏总纲!F$4:F$163,T$5:T$164,$X577)*6</f>
        <v>48954.965471423639</v>
      </c>
      <c r="AB577" s="3">
        <f>求节点(节奏总纲!G$4:G$163,U$5:U$164,$X577)*6</f>
        <v>51185.571242280821</v>
      </c>
      <c r="AC577" s="3">
        <f>求节点(节奏总纲!H$4:H$163,V$5:V$164,$X577)*6</f>
        <v>55084.026618458112</v>
      </c>
    </row>
    <row r="578" spans="2:29" x14ac:dyDescent="0.2">
      <c r="B578" s="3">
        <v>574</v>
      </c>
      <c r="C578" s="3">
        <f>[1]服务器生态!W595</f>
        <v>9.5087880531546389</v>
      </c>
      <c r="D578" s="3">
        <f>[1]服务器生态!X595</f>
        <v>9.3757520916585264</v>
      </c>
      <c r="E578" s="3">
        <f>[1]服务器生态!Y595</f>
        <v>0.76534536880767667</v>
      </c>
      <c r="F578" s="3">
        <f>[1]服务器生态!Z595</f>
        <v>0.13616034939164637</v>
      </c>
      <c r="G578" s="3">
        <f>[1]服务器生态!AA595</f>
        <v>3.9397120296431484E-2</v>
      </c>
      <c r="H578" s="3">
        <f>[1]服务器生态!AC595</f>
        <v>0.47962550249999997</v>
      </c>
      <c r="I578" s="3">
        <f>[1]服务器生态!AD595</f>
        <v>0.47291513735919999</v>
      </c>
      <c r="J578" s="3">
        <f>[1]服务器生态!AE595</f>
        <v>3.8604200140800002E-2</v>
      </c>
      <c r="K578" s="3">
        <f>[1]服务器生态!AF595</f>
        <v>6.8679600000000019E-3</v>
      </c>
      <c r="L578" s="3">
        <f>[1]服务器生态!AG595</f>
        <v>1.9871999999999997E-3</v>
      </c>
      <c r="M578" s="3">
        <f>[3]基础信息!M577</f>
        <v>100</v>
      </c>
      <c r="X578" s="3">
        <v>574</v>
      </c>
      <c r="Y578" s="3">
        <f>求节点(节奏总纲!D$4:D$163,R$5:R$164,$X578)*6</f>
        <v>46234.185907405576</v>
      </c>
      <c r="Z578" s="3">
        <f>求节点(节奏总纲!E$4:E$163,S$5:S$164,$X578)*6</f>
        <v>47411.038099109253</v>
      </c>
      <c r="AA578" s="3">
        <f>求节点(节奏总纲!F$4:F$163,T$5:T$164,$X578)*6</f>
        <v>48964.606148024439</v>
      </c>
      <c r="AB578" s="3">
        <f>求节点(节奏总纲!G$4:G$163,U$5:U$164,$X578)*6</f>
        <v>51196.357191064766</v>
      </c>
      <c r="AC578" s="3">
        <f>求节点(节奏总纲!H$4:H$163,V$5:V$164,$X578)*6</f>
        <v>55094.367370968699</v>
      </c>
    </row>
    <row r="579" spans="2:29" x14ac:dyDescent="0.2">
      <c r="B579" s="3">
        <v>575</v>
      </c>
      <c r="C579" s="3">
        <f>[1]服务器生态!W596</f>
        <v>9.4519949504480838</v>
      </c>
      <c r="D579" s="3">
        <f>[1]服务器生态!X596</f>
        <v>9.3197535723397458</v>
      </c>
      <c r="E579" s="3">
        <f>[1]服务器生态!Y596</f>
        <v>0.76077419339670926</v>
      </c>
      <c r="F579" s="3">
        <f>[1]服务器生态!Z596</f>
        <v>0.13534710498401706</v>
      </c>
      <c r="G579" s="3">
        <f>[1]服务器生态!AA596</f>
        <v>3.9161813263944259E-2</v>
      </c>
      <c r="H579" s="3">
        <f>[1]服务器生态!AC596</f>
        <v>0.47962550249999997</v>
      </c>
      <c r="I579" s="3">
        <f>[1]服务器生态!AD596</f>
        <v>0.47291513735919999</v>
      </c>
      <c r="J579" s="3">
        <f>[1]服务器生态!AE596</f>
        <v>3.8604200140800002E-2</v>
      </c>
      <c r="K579" s="3">
        <f>[1]服务器生态!AF596</f>
        <v>6.8679600000000019E-3</v>
      </c>
      <c r="L579" s="3">
        <f>[1]服务器生态!AG596</f>
        <v>1.9871999999999997E-3</v>
      </c>
      <c r="M579" s="3">
        <f>[3]基础信息!M578</f>
        <v>100</v>
      </c>
      <c r="X579" s="3">
        <v>575</v>
      </c>
      <c r="Y579" s="3">
        <f>求节点(节奏总纲!D$4:D$163,R$5:R$164,$X579)*6</f>
        <v>46244.670230933712</v>
      </c>
      <c r="Z579" s="3">
        <f>求节点(节奏总纲!E$4:E$163,S$5:S$164,$X579)*6</f>
        <v>47421.332735764772</v>
      </c>
      <c r="AA579" s="3">
        <f>求节点(节奏总纲!F$4:F$163,T$5:T$164,$X579)*6</f>
        <v>48974.246824625232</v>
      </c>
      <c r="AB579" s="3">
        <f>求节点(节奏总纲!G$4:G$163,U$5:U$164,$X579)*6</f>
        <v>51207.143139848718</v>
      </c>
      <c r="AC579" s="3">
        <f>求节点(节奏总纲!H$4:H$163,V$5:V$164,$X579)*6</f>
        <v>55104.708123479271</v>
      </c>
    </row>
    <row r="580" spans="2:29" x14ac:dyDescent="0.2">
      <c r="B580" s="3">
        <v>576</v>
      </c>
      <c r="C580" s="3">
        <f>[1]服务器生态!W597</f>
        <v>9.3952018477415287</v>
      </c>
      <c r="D580" s="3">
        <f>[1]服务器生态!X597</f>
        <v>9.2637550530209669</v>
      </c>
      <c r="E580" s="3">
        <f>[1]服务器生态!Y597</f>
        <v>0.75620301798574185</v>
      </c>
      <c r="F580" s="3">
        <f>[1]服务器生态!Z597</f>
        <v>0.1345338605763878</v>
      </c>
      <c r="G580" s="3">
        <f>[1]服务器生态!AA597</f>
        <v>3.8926506231457041E-2</v>
      </c>
      <c r="H580" s="3">
        <f>[1]服务器生态!AC597</f>
        <v>0.47962550249999997</v>
      </c>
      <c r="I580" s="3">
        <f>[1]服务器生态!AD597</f>
        <v>0.47291513735919999</v>
      </c>
      <c r="J580" s="3">
        <f>[1]服务器生态!AE597</f>
        <v>3.8604200140800002E-2</v>
      </c>
      <c r="K580" s="3">
        <f>[1]服务器生态!AF597</f>
        <v>6.8679600000000019E-3</v>
      </c>
      <c r="L580" s="3">
        <f>[1]服务器生态!AG597</f>
        <v>1.9871999999999997E-3</v>
      </c>
      <c r="M580" s="3">
        <f>[3]基础信息!M579</f>
        <v>100</v>
      </c>
      <c r="X580" s="3">
        <v>576</v>
      </c>
      <c r="Y580" s="3">
        <f>求节点(节奏总纲!D$4:D$163,R$5:R$164,$X580)*6</f>
        <v>46255.154554461857</v>
      </c>
      <c r="Z580" s="3">
        <f>求节点(节奏总纲!E$4:E$163,S$5:S$164,$X580)*6</f>
        <v>47431.627372420284</v>
      </c>
      <c r="AA580" s="3">
        <f>求节点(节奏总纲!F$4:F$163,T$5:T$164,$X580)*6</f>
        <v>48983.887501226032</v>
      </c>
      <c r="AB580" s="3">
        <f>求节点(节奏总纲!G$4:G$163,U$5:U$164,$X580)*6</f>
        <v>51217.929088632663</v>
      </c>
      <c r="AC580" s="3">
        <f>求节点(节奏总纲!H$4:H$163,V$5:V$164,$X580)*6</f>
        <v>55115.048875989844</v>
      </c>
    </row>
    <row r="581" spans="2:29" x14ac:dyDescent="0.2">
      <c r="B581" s="3">
        <v>577</v>
      </c>
      <c r="C581" s="3">
        <f>[1]服务器生态!W598</f>
        <v>9.3384087450349735</v>
      </c>
      <c r="D581" s="3">
        <f>[1]服务器生态!X598</f>
        <v>9.2077565337021863</v>
      </c>
      <c r="E581" s="3">
        <f>[1]服务器生态!Y598</f>
        <v>0.75163184257477456</v>
      </c>
      <c r="F581" s="3">
        <f>[1]服务器生态!Z598</f>
        <v>0.13372061616875852</v>
      </c>
      <c r="G581" s="3">
        <f>[1]服务器生态!AA598</f>
        <v>3.8691199198969822E-2</v>
      </c>
      <c r="H581" s="3">
        <f>[1]服务器生态!AC598</f>
        <v>0.47962550249999997</v>
      </c>
      <c r="I581" s="3">
        <f>[1]服务器生态!AD598</f>
        <v>0.47291513735919999</v>
      </c>
      <c r="J581" s="3">
        <f>[1]服务器生态!AE598</f>
        <v>3.8604200140800002E-2</v>
      </c>
      <c r="K581" s="3">
        <f>[1]服务器生态!AF598</f>
        <v>6.8679600000000019E-3</v>
      </c>
      <c r="L581" s="3">
        <f>[1]服务器生态!AG598</f>
        <v>1.9871999999999997E-3</v>
      </c>
      <c r="M581" s="3">
        <f>[3]基础信息!M580</f>
        <v>100</v>
      </c>
      <c r="X581" s="3">
        <v>577</v>
      </c>
      <c r="Y581" s="3">
        <f>求节点(节奏总纲!D$4:D$163,R$5:R$164,$X581)*6</f>
        <v>46265.638877989993</v>
      </c>
      <c r="Z581" s="3">
        <f>求节点(节奏总纲!E$4:E$163,S$5:S$164,$X581)*6</f>
        <v>47441.575030997963</v>
      </c>
      <c r="AA581" s="3">
        <f>求节点(节奏总纲!F$4:F$163,T$5:T$164,$X581)*6</f>
        <v>48993.528177826833</v>
      </c>
      <c r="AB581" s="3">
        <f>求节点(节奏总纲!G$4:G$163,U$5:U$164,$X581)*6</f>
        <v>51228.715037416623</v>
      </c>
      <c r="AC581" s="3">
        <f>求节点(节奏总纲!H$4:H$163,V$5:V$164,$X581)*6</f>
        <v>55125.389628500423</v>
      </c>
    </row>
    <row r="582" spans="2:29" x14ac:dyDescent="0.2">
      <c r="B582" s="3">
        <v>578</v>
      </c>
      <c r="C582" s="3">
        <f>[1]服务器生态!W599</f>
        <v>9.2816156423284202</v>
      </c>
      <c r="D582" s="3">
        <f>[1]服务器生态!X599</f>
        <v>9.1517580143834074</v>
      </c>
      <c r="E582" s="3">
        <f>[1]服务器生态!Y599</f>
        <v>0.74706066716380726</v>
      </c>
      <c r="F582" s="3">
        <f>[1]服务器生态!Z599</f>
        <v>0.13290737176112924</v>
      </c>
      <c r="G582" s="3">
        <f>[1]服务器生态!AA599</f>
        <v>3.8455892166482611E-2</v>
      </c>
      <c r="H582" s="3">
        <f>[1]服务器生态!AC599</f>
        <v>0.47962550249999997</v>
      </c>
      <c r="I582" s="3">
        <f>[1]服务器生态!AD599</f>
        <v>0.47291513735919999</v>
      </c>
      <c r="J582" s="3">
        <f>[1]服务器生态!AE599</f>
        <v>3.8604200140800002E-2</v>
      </c>
      <c r="K582" s="3">
        <f>[1]服务器生态!AF599</f>
        <v>6.8679600000000019E-3</v>
      </c>
      <c r="L582" s="3">
        <f>[1]服务器生态!AG599</f>
        <v>1.9871999999999997E-3</v>
      </c>
      <c r="M582" s="3">
        <f>[3]基础信息!M581</f>
        <v>100</v>
      </c>
      <c r="X582" s="3">
        <v>578</v>
      </c>
      <c r="Y582" s="3">
        <f>求节点(节奏总纲!D$4:D$163,R$5:R$164,$X582)*6</f>
        <v>46276.12320151813</v>
      </c>
      <c r="Z582" s="3">
        <f>求节点(节奏总纲!E$4:E$163,S$5:S$164,$X582)*6</f>
        <v>47451.373579746505</v>
      </c>
      <c r="AA582" s="3">
        <f>求节点(节奏总纲!F$4:F$163,T$5:T$164,$X582)*6</f>
        <v>49003.168854427633</v>
      </c>
      <c r="AB582" s="3">
        <f>求节点(节奏总纲!G$4:G$163,U$5:U$164,$X582)*6</f>
        <v>51239.49663453261</v>
      </c>
      <c r="AC582" s="3">
        <f>求节点(节奏总纲!H$4:H$163,V$5:V$164,$X582)*6</f>
        <v>55135.730381010988</v>
      </c>
    </row>
    <row r="583" spans="2:29" x14ac:dyDescent="0.2">
      <c r="B583" s="3">
        <v>579</v>
      </c>
      <c r="C583" s="3">
        <f>[1]服务器生态!W600</f>
        <v>9.224822539621865</v>
      </c>
      <c r="D583" s="3">
        <f>[1]服务器生态!X600</f>
        <v>9.0957594950646286</v>
      </c>
      <c r="E583" s="3">
        <f>[1]服务器生态!Y600</f>
        <v>0.74248949175283996</v>
      </c>
      <c r="F583" s="3">
        <f>[1]服务器生态!Z600</f>
        <v>0.13209412735349996</v>
      </c>
      <c r="G583" s="3">
        <f>[1]服务器生态!AA600</f>
        <v>3.8220585133995393E-2</v>
      </c>
      <c r="H583" s="3">
        <f>[1]服务器生态!AC600</f>
        <v>0.47962550249999997</v>
      </c>
      <c r="I583" s="3">
        <f>[1]服务器生态!AD600</f>
        <v>0.47291513735919999</v>
      </c>
      <c r="J583" s="3">
        <f>[1]服务器生态!AE600</f>
        <v>3.8604200140800002E-2</v>
      </c>
      <c r="K583" s="3">
        <f>[1]服务器生态!AF600</f>
        <v>6.8679600000000019E-3</v>
      </c>
      <c r="L583" s="3">
        <f>[1]服务器生态!AG600</f>
        <v>1.9871999999999997E-3</v>
      </c>
      <c r="M583" s="3">
        <f>[3]基础信息!M582</f>
        <v>100</v>
      </c>
      <c r="X583" s="3">
        <v>579</v>
      </c>
      <c r="Y583" s="3">
        <f>求节点(节奏总纲!D$4:D$163,R$5:R$164,$X583)*6</f>
        <v>46286.607525046267</v>
      </c>
      <c r="Z583" s="3">
        <f>求节点(节奏总纲!E$4:E$163,S$5:S$164,$X583)*6</f>
        <v>47461.17212849504</v>
      </c>
      <c r="AA583" s="3">
        <f>求节点(节奏总纲!F$4:F$163,T$5:T$164,$X583)*6</f>
        <v>49012.809531028426</v>
      </c>
      <c r="AB583" s="3">
        <f>求节点(节奏总纲!G$4:G$163,U$5:U$164,$X583)*6</f>
        <v>51249.084631044592</v>
      </c>
      <c r="AC583" s="3">
        <f>求节点(节奏总纲!H$4:H$163,V$5:V$164,$X583)*6</f>
        <v>55146.071133521575</v>
      </c>
    </row>
    <row r="584" spans="2:29" x14ac:dyDescent="0.2">
      <c r="B584" s="3">
        <v>580</v>
      </c>
      <c r="C584" s="3">
        <f>[1]服务器生态!W601</f>
        <v>9.1680294369153081</v>
      </c>
      <c r="D584" s="3">
        <f>[1]服务器生态!X601</f>
        <v>9.0397609757458479</v>
      </c>
      <c r="E584" s="3">
        <f>[1]服务器生态!Y601</f>
        <v>0.73791831634187244</v>
      </c>
      <c r="F584" s="3">
        <f>[1]服务器生态!Z601</f>
        <v>0.13128088294587065</v>
      </c>
      <c r="G584" s="3">
        <f>[1]服务器生态!AA601</f>
        <v>3.7985278101508167E-2</v>
      </c>
      <c r="H584" s="3">
        <f>[1]服务器生态!AC601</f>
        <v>0.47962550249999997</v>
      </c>
      <c r="I584" s="3">
        <f>[1]服务器生态!AD601</f>
        <v>0.47291513735919999</v>
      </c>
      <c r="J584" s="3">
        <f>[1]服务器生态!AE601</f>
        <v>3.8604200140800002E-2</v>
      </c>
      <c r="K584" s="3">
        <f>[1]服务器生态!AF601</f>
        <v>6.8679600000000019E-3</v>
      </c>
      <c r="L584" s="3">
        <f>[1]服务器生态!AG601</f>
        <v>1.9871999999999997E-3</v>
      </c>
      <c r="M584" s="3">
        <f>[3]基础信息!M583</f>
        <v>100</v>
      </c>
      <c r="X584" s="3">
        <v>580</v>
      </c>
      <c r="Y584" s="3">
        <f>求节点(节奏总纲!D$4:D$163,R$5:R$164,$X584)*6</f>
        <v>46297.091848574404</v>
      </c>
      <c r="Z584" s="3">
        <f>求节点(节奏总纲!E$4:E$163,S$5:S$164,$X584)*6</f>
        <v>47470.970677243575</v>
      </c>
      <c r="AA584" s="3">
        <f>求节点(节奏总纲!F$4:F$163,T$5:T$164,$X584)*6</f>
        <v>49022.450207629226</v>
      </c>
      <c r="AB584" s="3">
        <f>求节点(节奏总纲!G$4:G$163,U$5:U$164,$X584)*6</f>
        <v>51258.672627556574</v>
      </c>
      <c r="AC584" s="3">
        <f>求节点(节奏总纲!H$4:H$163,V$5:V$164,$X584)*6</f>
        <v>55156.411886032147</v>
      </c>
    </row>
    <row r="585" spans="2:29" x14ac:dyDescent="0.2">
      <c r="B585" s="3">
        <v>581</v>
      </c>
      <c r="C585" s="3">
        <f>[1]服务器生态!W602</f>
        <v>9.1112363342087548</v>
      </c>
      <c r="D585" s="3">
        <f>[1]服务器生态!X602</f>
        <v>8.9837624564270691</v>
      </c>
      <c r="E585" s="3">
        <f>[1]服务器生态!Y602</f>
        <v>0.73334714093090514</v>
      </c>
      <c r="F585" s="3">
        <f>[1]服务器生态!Z602</f>
        <v>0.13046763853824137</v>
      </c>
      <c r="G585" s="3">
        <f>[1]服务器生态!AA602</f>
        <v>3.7749971069020949E-2</v>
      </c>
      <c r="H585" s="3">
        <f>[1]服务器生态!AC602</f>
        <v>0.47962550249999997</v>
      </c>
      <c r="I585" s="3">
        <f>[1]服务器生态!AD602</f>
        <v>0.47291513735919999</v>
      </c>
      <c r="J585" s="3">
        <f>[1]服务器生态!AE602</f>
        <v>3.8604200140800002E-2</v>
      </c>
      <c r="K585" s="3">
        <f>[1]服务器生态!AF602</f>
        <v>6.8679600000000019E-3</v>
      </c>
      <c r="L585" s="3">
        <f>[1]服务器生态!AG602</f>
        <v>1.9871999999999997E-3</v>
      </c>
      <c r="M585" s="3">
        <f>[3]基础信息!M584</f>
        <v>100</v>
      </c>
      <c r="X585" s="3">
        <v>581</v>
      </c>
      <c r="Y585" s="3">
        <f>求节点(节奏总纲!D$4:D$163,R$5:R$164,$X585)*6</f>
        <v>46307.576172102548</v>
      </c>
      <c r="Z585" s="3">
        <f>求节点(节奏总纲!E$4:E$163,S$5:S$164,$X585)*6</f>
        <v>47480.76922599211</v>
      </c>
      <c r="AA585" s="3">
        <f>求节点(节奏总纲!F$4:F$163,T$5:T$164,$X585)*6</f>
        <v>49032.090884230027</v>
      </c>
      <c r="AB585" s="3">
        <f>求节点(节奏总纲!G$4:G$163,U$5:U$164,$X585)*6</f>
        <v>51268.260624068571</v>
      </c>
      <c r="AC585" s="3">
        <f>求节点(节奏总纲!H$4:H$163,V$5:V$164,$X585)*6</f>
        <v>55166.752638542719</v>
      </c>
    </row>
    <row r="586" spans="2:29" x14ac:dyDescent="0.2">
      <c r="B586" s="3">
        <v>582</v>
      </c>
      <c r="C586" s="3">
        <f>[1]服务器生态!W603</f>
        <v>9.0544432315021997</v>
      </c>
      <c r="D586" s="3">
        <f>[1]服务器生态!X603</f>
        <v>8.9277639371082902</v>
      </c>
      <c r="E586" s="3">
        <f>[1]服务器生态!Y603</f>
        <v>0.72877596551993784</v>
      </c>
      <c r="F586" s="3">
        <f>[1]服务器生态!Z603</f>
        <v>0.12965439413061208</v>
      </c>
      <c r="G586" s="3">
        <f>[1]服务器生态!AA603</f>
        <v>3.7514664036533731E-2</v>
      </c>
      <c r="H586" s="3">
        <f>[1]服务器生态!AC603</f>
        <v>0.47962550249999997</v>
      </c>
      <c r="I586" s="3">
        <f>[1]服务器生态!AD603</f>
        <v>0.47291513735919999</v>
      </c>
      <c r="J586" s="3">
        <f>[1]服务器生态!AE603</f>
        <v>3.8604200140800002E-2</v>
      </c>
      <c r="K586" s="3">
        <f>[1]服务器生态!AF603</f>
        <v>6.8679600000000019E-3</v>
      </c>
      <c r="L586" s="3">
        <f>[1]服务器生态!AG603</f>
        <v>1.9871999999999997E-3</v>
      </c>
      <c r="M586" s="3">
        <f>[3]基础信息!M585</f>
        <v>100</v>
      </c>
      <c r="X586" s="3">
        <v>582</v>
      </c>
      <c r="Y586" s="3">
        <f>求节点(节奏总纲!D$4:D$163,R$5:R$164,$X586)*6</f>
        <v>46318.060495630685</v>
      </c>
      <c r="Z586" s="3">
        <f>求节点(节奏总纲!E$4:E$163,S$5:S$164,$X586)*6</f>
        <v>47490.567774740644</v>
      </c>
      <c r="AA586" s="3">
        <f>求节点(节奏总纲!F$4:F$163,T$5:T$164,$X586)*6</f>
        <v>49041.731560830827</v>
      </c>
      <c r="AB586" s="3">
        <f>求节点(节奏总纲!G$4:G$163,U$5:U$164,$X586)*6</f>
        <v>51277.848620580553</v>
      </c>
      <c r="AC586" s="3">
        <f>求节点(节奏总纲!H$4:H$163,V$5:V$164,$X586)*6</f>
        <v>55177.093391053299</v>
      </c>
    </row>
    <row r="587" spans="2:29" x14ac:dyDescent="0.2">
      <c r="B587" s="3">
        <v>583</v>
      </c>
      <c r="C587" s="3">
        <f>[1]服务器生态!W604</f>
        <v>8.9976501287956427</v>
      </c>
      <c r="D587" s="3">
        <f>[1]服务器生态!X604</f>
        <v>8.8717654177895078</v>
      </c>
      <c r="E587" s="3">
        <f>[1]服务器生态!Y604</f>
        <v>0.72420479010897043</v>
      </c>
      <c r="F587" s="3">
        <f>[1]服务器生态!Z604</f>
        <v>0.12884114972298277</v>
      </c>
      <c r="G587" s="3">
        <f>[1]服务器生态!AA604</f>
        <v>3.7279357004046512E-2</v>
      </c>
      <c r="H587" s="3">
        <f>[1]服务器生态!AC604</f>
        <v>0.47962550249999997</v>
      </c>
      <c r="I587" s="3">
        <f>[1]服务器生态!AD604</f>
        <v>0.47291513735919999</v>
      </c>
      <c r="J587" s="3">
        <f>[1]服务器生态!AE604</f>
        <v>3.8604200140800002E-2</v>
      </c>
      <c r="K587" s="3">
        <f>[1]服务器生态!AF604</f>
        <v>6.8679600000000019E-3</v>
      </c>
      <c r="L587" s="3">
        <f>[1]服务器生态!AG604</f>
        <v>1.9871999999999997E-3</v>
      </c>
      <c r="M587" s="3">
        <f>[3]基础信息!M586</f>
        <v>100</v>
      </c>
      <c r="X587" s="3">
        <v>583</v>
      </c>
      <c r="Y587" s="3">
        <f>求节点(节奏总纲!D$4:D$163,R$5:R$164,$X587)*6</f>
        <v>46328.544819158822</v>
      </c>
      <c r="Z587" s="3">
        <f>求节点(节奏总纲!E$4:E$163,S$5:S$164,$X587)*6</f>
        <v>47500.366323489186</v>
      </c>
      <c r="AA587" s="3">
        <f>求节点(节奏总纲!F$4:F$163,T$5:T$164,$X587)*6</f>
        <v>49051.372237431628</v>
      </c>
      <c r="AB587" s="3">
        <f>求节点(节奏总纲!G$4:G$163,U$5:U$164,$X587)*6</f>
        <v>51287.436617092535</v>
      </c>
      <c r="AC587" s="3">
        <f>求节点(节奏总纲!H$4:H$163,V$5:V$164,$X587)*6</f>
        <v>55187.434143563863</v>
      </c>
    </row>
    <row r="588" spans="2:29" x14ac:dyDescent="0.2">
      <c r="B588" s="3">
        <v>584</v>
      </c>
      <c r="C588" s="3">
        <f>[1]服务器生态!W605</f>
        <v>8.9408570260890912</v>
      </c>
      <c r="D588" s="3">
        <f>[1]服务器生态!X605</f>
        <v>8.8157668984707307</v>
      </c>
      <c r="E588" s="3">
        <f>[1]服务器生态!Y605</f>
        <v>0.71963361469800324</v>
      </c>
      <c r="F588" s="3">
        <f>[1]服务器生态!Z605</f>
        <v>0.12802790531535352</v>
      </c>
      <c r="G588" s="3">
        <f>[1]服务器生态!AA605</f>
        <v>3.7044049971559301E-2</v>
      </c>
      <c r="H588" s="3">
        <f>[1]服务器生态!AC605</f>
        <v>0.47962550249999997</v>
      </c>
      <c r="I588" s="3">
        <f>[1]服务器生态!AD605</f>
        <v>0.47291513735919999</v>
      </c>
      <c r="J588" s="3">
        <f>[1]服务器生态!AE605</f>
        <v>3.8604200140800002E-2</v>
      </c>
      <c r="K588" s="3">
        <f>[1]服务器生态!AF605</f>
        <v>6.8679600000000019E-3</v>
      </c>
      <c r="L588" s="3">
        <f>[1]服务器生态!AG605</f>
        <v>1.9871999999999997E-3</v>
      </c>
      <c r="M588" s="3">
        <f>[3]基础信息!M587</f>
        <v>100</v>
      </c>
      <c r="X588" s="3">
        <v>584</v>
      </c>
      <c r="Y588" s="3">
        <f>求节点(节奏总纲!D$4:D$163,R$5:R$164,$X588)*6</f>
        <v>46339.029142686966</v>
      </c>
      <c r="Z588" s="3">
        <f>求节点(节奏总纲!E$4:E$163,S$5:S$164,$X588)*6</f>
        <v>47510.164872237729</v>
      </c>
      <c r="AA588" s="3">
        <f>求节点(节奏总纲!F$4:F$163,T$5:T$164,$X588)*6</f>
        <v>49061.012914032428</v>
      </c>
      <c r="AB588" s="3">
        <f>求节点(节奏总纲!G$4:G$163,U$5:U$164,$X588)*6</f>
        <v>51297.024613604517</v>
      </c>
      <c r="AC588" s="3">
        <f>求节点(节奏总纲!H$4:H$163,V$5:V$164,$X588)*6</f>
        <v>55197.200641497759</v>
      </c>
    </row>
    <row r="589" spans="2:29" x14ac:dyDescent="0.2">
      <c r="B589" s="3">
        <v>585</v>
      </c>
      <c r="C589" s="3">
        <f>[1]服务器生态!W606</f>
        <v>8.8840639233825343</v>
      </c>
      <c r="D589" s="3">
        <f>[1]服务器生态!X606</f>
        <v>8.7597683791519501</v>
      </c>
      <c r="E589" s="3">
        <f>[1]服务器生态!Y606</f>
        <v>0.71506243928703572</v>
      </c>
      <c r="F589" s="3">
        <f>[1]服务器生态!Z606</f>
        <v>0.12721466090772421</v>
      </c>
      <c r="G589" s="3">
        <f>[1]服务器生态!AA606</f>
        <v>3.6808742939072076E-2</v>
      </c>
      <c r="H589" s="3">
        <f>[1]服务器生态!AC606</f>
        <v>0.47962550249999997</v>
      </c>
      <c r="I589" s="3">
        <f>[1]服务器生态!AD606</f>
        <v>0.47291513735919999</v>
      </c>
      <c r="J589" s="3">
        <f>[1]服务器生态!AE606</f>
        <v>3.8604200140800002E-2</v>
      </c>
      <c r="K589" s="3">
        <f>[1]服务器生态!AF606</f>
        <v>6.8679600000000019E-3</v>
      </c>
      <c r="L589" s="3">
        <f>[1]服务器生态!AG606</f>
        <v>1.9871999999999997E-3</v>
      </c>
      <c r="M589" s="3">
        <f>[3]基础信息!M588</f>
        <v>100</v>
      </c>
      <c r="X589" s="3">
        <v>585</v>
      </c>
      <c r="Y589" s="3">
        <f>求节点(节奏总纲!D$4:D$163,R$5:R$164,$X589)*6</f>
        <v>46349.513466215103</v>
      </c>
      <c r="Z589" s="3">
        <f>求节点(节奏总纲!E$4:E$163,S$5:S$164,$X589)*6</f>
        <v>47519.963420986263</v>
      </c>
      <c r="AA589" s="3">
        <f>求节点(节奏总纲!F$4:F$163,T$5:T$164,$X589)*6</f>
        <v>49070.653590633228</v>
      </c>
      <c r="AB589" s="3">
        <f>求节点(节奏总纲!G$4:G$163,U$5:U$164,$X589)*6</f>
        <v>51306.612610116514</v>
      </c>
      <c r="AC589" s="3">
        <f>求节点(节奏总纲!H$4:H$163,V$5:V$164,$X589)*6</f>
        <v>55206.855235789233</v>
      </c>
    </row>
    <row r="590" spans="2:29" x14ac:dyDescent="0.2">
      <c r="B590" s="3">
        <v>586</v>
      </c>
      <c r="C590" s="3">
        <f>[1]服务器生态!W607</f>
        <v>8.8272708206759791</v>
      </c>
      <c r="D590" s="3">
        <f>[1]服务器生态!X607</f>
        <v>8.7037698598331712</v>
      </c>
      <c r="E590" s="3">
        <f>[1]服务器生态!Y607</f>
        <v>0.71049126387606842</v>
      </c>
      <c r="F590" s="3">
        <f>[1]服务器生态!Z607</f>
        <v>0.12640141650009493</v>
      </c>
      <c r="G590" s="3">
        <f>[1]服务器生态!AA607</f>
        <v>3.6573435906584857E-2</v>
      </c>
      <c r="H590" s="3">
        <f>[1]服务器生态!AC607</f>
        <v>0.47962550249999997</v>
      </c>
      <c r="I590" s="3">
        <f>[1]服务器生态!AD607</f>
        <v>0.47291513735919999</v>
      </c>
      <c r="J590" s="3">
        <f>[1]服务器生态!AE607</f>
        <v>3.8604200140800002E-2</v>
      </c>
      <c r="K590" s="3">
        <f>[1]服务器生态!AF607</f>
        <v>6.8679600000000019E-3</v>
      </c>
      <c r="L590" s="3">
        <f>[1]服务器生态!AG607</f>
        <v>1.9871999999999997E-3</v>
      </c>
      <c r="M590" s="3">
        <f>[3]基础信息!M589</f>
        <v>100</v>
      </c>
      <c r="X590" s="3">
        <v>586</v>
      </c>
      <c r="Y590" s="3">
        <f>求节点(节奏总纲!D$4:D$163,R$5:R$164,$X590)*6</f>
        <v>46359.99778974324</v>
      </c>
      <c r="Z590" s="3">
        <f>求节点(节奏总纲!E$4:E$163,S$5:S$164,$X590)*6</f>
        <v>47529.761969734798</v>
      </c>
      <c r="AA590" s="3">
        <f>求节点(节奏总纲!F$4:F$163,T$5:T$164,$X590)*6</f>
        <v>49080.294267234029</v>
      </c>
      <c r="AB590" s="3">
        <f>求节点(节奏总纲!G$4:G$163,U$5:U$164,$X590)*6</f>
        <v>51316.200606628496</v>
      </c>
      <c r="AC590" s="3">
        <f>求节点(节奏总纲!H$4:H$163,V$5:V$164,$X590)*6</f>
        <v>55216.509830080708</v>
      </c>
    </row>
    <row r="591" spans="2:29" x14ac:dyDescent="0.2">
      <c r="B591" s="3">
        <v>587</v>
      </c>
      <c r="C591" s="3">
        <f>[1]服务器生态!W608</f>
        <v>8.7704777179694258</v>
      </c>
      <c r="D591" s="3">
        <f>[1]服务器生态!X608</f>
        <v>8.6477713405143923</v>
      </c>
      <c r="E591" s="3">
        <f>[1]服务器生态!Y608</f>
        <v>0.70592008846510113</v>
      </c>
      <c r="F591" s="3">
        <f>[1]服务器生态!Z608</f>
        <v>0.12558817209246564</v>
      </c>
      <c r="G591" s="3">
        <f>[1]服务器生态!AA608</f>
        <v>3.6338128874097639E-2</v>
      </c>
      <c r="H591" s="3">
        <f>[1]服务器生态!AC608</f>
        <v>0.47962550249999997</v>
      </c>
      <c r="I591" s="3">
        <f>[1]服务器生态!AD608</f>
        <v>0.47291513735919999</v>
      </c>
      <c r="J591" s="3">
        <f>[1]服务器生态!AE608</f>
        <v>3.8604200140800002E-2</v>
      </c>
      <c r="K591" s="3">
        <f>[1]服务器生态!AF608</f>
        <v>6.8679600000000019E-3</v>
      </c>
      <c r="L591" s="3">
        <f>[1]服务器生态!AG608</f>
        <v>1.9871999999999997E-3</v>
      </c>
      <c r="M591" s="3">
        <f>[3]基础信息!M590</f>
        <v>100</v>
      </c>
      <c r="X591" s="3">
        <v>587</v>
      </c>
      <c r="Y591" s="3">
        <f>求节点(节奏总纲!D$4:D$163,R$5:R$164,$X591)*6</f>
        <v>46370.482113271377</v>
      </c>
      <c r="Z591" s="3">
        <f>求节点(节奏总纲!E$4:E$163,S$5:S$164,$X591)*6</f>
        <v>47539.56051848334</v>
      </c>
      <c r="AA591" s="3">
        <f>求节点(节奏总纲!F$4:F$163,T$5:T$164,$X591)*6</f>
        <v>49089.934943834822</v>
      </c>
      <c r="AB591" s="3">
        <f>求节点(节奏总纲!G$4:G$163,U$5:U$164,$X591)*6</f>
        <v>51325.788603140478</v>
      </c>
      <c r="AC591" s="3">
        <f>求节点(节奏总纲!H$4:H$163,V$5:V$164,$X591)*6</f>
        <v>55226.164424372182</v>
      </c>
    </row>
    <row r="592" spans="2:29" x14ac:dyDescent="0.2">
      <c r="B592" s="3">
        <v>588</v>
      </c>
      <c r="C592" s="3">
        <f>[1]服务器生态!W609</f>
        <v>8.7136846152628689</v>
      </c>
      <c r="D592" s="3">
        <f>[1]服务器生态!X609</f>
        <v>8.5917728211956117</v>
      </c>
      <c r="E592" s="3">
        <f>[1]服务器生态!Y609</f>
        <v>0.70134891305413372</v>
      </c>
      <c r="F592" s="3">
        <f>[1]服务器生态!Z609</f>
        <v>0.12477492768483635</v>
      </c>
      <c r="G592" s="3">
        <f>[1]服务器生态!AA609</f>
        <v>3.6102821841610414E-2</v>
      </c>
      <c r="H592" s="3">
        <f>[1]服务器生态!AC609</f>
        <v>0.47962550249999997</v>
      </c>
      <c r="I592" s="3">
        <f>[1]服务器生态!AD609</f>
        <v>0.47291513735919999</v>
      </c>
      <c r="J592" s="3">
        <f>[1]服务器生态!AE609</f>
        <v>3.8604200140800002E-2</v>
      </c>
      <c r="K592" s="3">
        <f>[1]服务器生态!AF609</f>
        <v>6.8679600000000019E-3</v>
      </c>
      <c r="L592" s="3">
        <f>[1]服务器生态!AG609</f>
        <v>1.9871999999999997E-3</v>
      </c>
      <c r="M592" s="3">
        <f>[3]基础信息!M591</f>
        <v>100</v>
      </c>
      <c r="X592" s="3">
        <v>588</v>
      </c>
      <c r="Y592" s="3">
        <f>求节点(节奏总纲!D$4:D$163,R$5:R$164,$X592)*6</f>
        <v>46379.932449451568</v>
      </c>
      <c r="Z592" s="3">
        <f>求节点(节奏总纲!E$4:E$163,S$5:S$164,$X592)*6</f>
        <v>47549.359067231875</v>
      </c>
      <c r="AA592" s="3">
        <f>求节点(节奏总纲!F$4:F$163,T$5:T$164,$X592)*6</f>
        <v>49099.575620435622</v>
      </c>
      <c r="AB592" s="3">
        <f>求节点(节奏总纲!G$4:G$163,U$5:U$164,$X592)*6</f>
        <v>51335.37659965246</v>
      </c>
      <c r="AC592" s="3">
        <f>求节点(节奏总纲!H$4:H$163,V$5:V$164,$X592)*6</f>
        <v>55235.819018663657</v>
      </c>
    </row>
    <row r="593" spans="2:29" x14ac:dyDescent="0.2">
      <c r="B593" s="3">
        <v>589</v>
      </c>
      <c r="C593" s="3">
        <f>[1]服务器生态!W610</f>
        <v>8.6568915125563137</v>
      </c>
      <c r="D593" s="3">
        <f>[1]服务器生态!X610</f>
        <v>8.5357743018768311</v>
      </c>
      <c r="E593" s="3">
        <f>[1]服务器生态!Y610</f>
        <v>0.69677773764316631</v>
      </c>
      <c r="F593" s="3">
        <f>[1]服务器生态!Z610</f>
        <v>0.12396168327720707</v>
      </c>
      <c r="G593" s="3">
        <f>[1]服务器生态!AA610</f>
        <v>3.5867514809123202E-2</v>
      </c>
      <c r="H593" s="3">
        <f>[1]服务器生态!AC610</f>
        <v>0.47962550249999997</v>
      </c>
      <c r="I593" s="3">
        <f>[1]服务器生态!AD610</f>
        <v>0.47291513735919999</v>
      </c>
      <c r="J593" s="3">
        <f>[1]服务器生态!AE610</f>
        <v>3.8604200140800002E-2</v>
      </c>
      <c r="K593" s="3">
        <f>[1]服务器生态!AF610</f>
        <v>6.8679600000000019E-3</v>
      </c>
      <c r="L593" s="3">
        <f>[1]服务器生态!AG610</f>
        <v>1.9871999999999997E-3</v>
      </c>
      <c r="M593" s="3">
        <f>[3]基础信息!M592</f>
        <v>100</v>
      </c>
      <c r="X593" s="3">
        <v>589</v>
      </c>
      <c r="Y593" s="3">
        <f>求节点(节奏总纲!D$4:D$163,R$5:R$164,$X593)*6</f>
        <v>46389.223401629133</v>
      </c>
      <c r="Z593" s="3">
        <f>求节点(节奏总纲!E$4:E$163,S$5:S$164,$X593)*6</f>
        <v>47559.15761598041</v>
      </c>
      <c r="AA593" s="3">
        <f>求节点(节奏总纲!F$4:F$163,T$5:T$164,$X593)*6</f>
        <v>49109.216297036422</v>
      </c>
      <c r="AB593" s="3">
        <f>求节点(节奏总纲!G$4:G$163,U$5:U$164,$X593)*6</f>
        <v>51344.964596164449</v>
      </c>
      <c r="AC593" s="3">
        <f>求节点(节奏总纲!H$4:H$163,V$5:V$164,$X593)*6</f>
        <v>55245.473612955117</v>
      </c>
    </row>
    <row r="594" spans="2:29" x14ac:dyDescent="0.2">
      <c r="B594" s="3">
        <v>590</v>
      </c>
      <c r="C594" s="3">
        <f>[1]服务器生态!W611</f>
        <v>8.6000984098497604</v>
      </c>
      <c r="D594" s="3">
        <f>[1]服务器生态!X611</f>
        <v>8.4797757825580522</v>
      </c>
      <c r="E594" s="3">
        <f>[1]服务器生态!Y611</f>
        <v>0.69220656223219901</v>
      </c>
      <c r="F594" s="3">
        <f>[1]服务器生态!Z611</f>
        <v>0.12314843886957778</v>
      </c>
      <c r="G594" s="3">
        <f>[1]服务器生态!AA611</f>
        <v>3.5632207776635984E-2</v>
      </c>
      <c r="H594" s="3">
        <f>[1]服务器生态!AC611</f>
        <v>0.47962550249999997</v>
      </c>
      <c r="I594" s="3">
        <f>[1]服务器生态!AD611</f>
        <v>0.47291513735919999</v>
      </c>
      <c r="J594" s="3">
        <f>[1]服务器生态!AE611</f>
        <v>3.8604200140800002E-2</v>
      </c>
      <c r="K594" s="3">
        <f>[1]服务器生态!AF611</f>
        <v>6.8679600000000019E-3</v>
      </c>
      <c r="L594" s="3">
        <f>[1]服务器生态!AG611</f>
        <v>1.9871999999999997E-3</v>
      </c>
      <c r="M594" s="3">
        <f>[3]基础信息!M593</f>
        <v>100</v>
      </c>
      <c r="X594" s="3">
        <v>590</v>
      </c>
      <c r="Y594" s="3">
        <f>求节点(节奏总纲!D$4:D$163,R$5:R$164,$X594)*6</f>
        <v>46398.514353806706</v>
      </c>
      <c r="Z594" s="3">
        <f>求节点(节奏总纲!E$4:E$163,S$5:S$164,$X594)*6</f>
        <v>47568.956164728945</v>
      </c>
      <c r="AA594" s="3">
        <f>求节点(节奏总纲!F$4:F$163,T$5:T$164,$X594)*6</f>
        <v>49118.856973637223</v>
      </c>
      <c r="AB594" s="3">
        <f>求节点(节奏总纲!G$4:G$163,U$5:U$164,$X594)*6</f>
        <v>51354.552592676431</v>
      </c>
      <c r="AC594" s="3">
        <f>求节点(节奏总纲!H$4:H$163,V$5:V$164,$X594)*6</f>
        <v>55255.128207246598</v>
      </c>
    </row>
    <row r="595" spans="2:29" x14ac:dyDescent="0.2">
      <c r="B595" s="3">
        <v>591</v>
      </c>
      <c r="C595" s="3">
        <f>[1]服务器生态!W612</f>
        <v>8.5433053071432052</v>
      </c>
      <c r="D595" s="3">
        <f>[1]服务器生态!X612</f>
        <v>8.4237772632392733</v>
      </c>
      <c r="E595" s="3">
        <f>[1]服务器生态!Y612</f>
        <v>0.68763538682123171</v>
      </c>
      <c r="F595" s="3">
        <f>[1]服务器生态!Z612</f>
        <v>0.1223351944619485</v>
      </c>
      <c r="G595" s="3">
        <f>[1]服务器生态!AA612</f>
        <v>3.5396900744148765E-2</v>
      </c>
      <c r="H595" s="3">
        <f>[1]服务器生态!AC612</f>
        <v>0.47962550249999997</v>
      </c>
      <c r="I595" s="3">
        <f>[1]服务器生态!AD612</f>
        <v>0.47291513735919999</v>
      </c>
      <c r="J595" s="3">
        <f>[1]服务器生态!AE612</f>
        <v>3.8604200140800002E-2</v>
      </c>
      <c r="K595" s="3">
        <f>[1]服务器生态!AF612</f>
        <v>6.8679600000000019E-3</v>
      </c>
      <c r="L595" s="3">
        <f>[1]服务器生态!AG612</f>
        <v>1.9871999999999997E-3</v>
      </c>
      <c r="M595" s="3">
        <f>[3]基础信息!M594</f>
        <v>100</v>
      </c>
      <c r="X595" s="3">
        <v>591</v>
      </c>
      <c r="Y595" s="3">
        <f>求节点(节奏总纲!D$4:D$163,R$5:R$164,$X595)*6</f>
        <v>46407.805305984279</v>
      </c>
      <c r="Z595" s="3">
        <f>求节点(节奏总纲!E$4:E$163,S$5:S$164,$X595)*6</f>
        <v>47578.75471347748</v>
      </c>
      <c r="AA595" s="3">
        <f>求节点(节奏总纲!F$4:F$163,T$5:T$164,$X595)*6</f>
        <v>49128.497650238016</v>
      </c>
      <c r="AB595" s="3">
        <f>求节点(节奏总纲!G$4:G$163,U$5:U$164,$X595)*6</f>
        <v>51364.140589188413</v>
      </c>
      <c r="AC595" s="3">
        <f>求节点(节奏总纲!H$4:H$163,V$5:V$164,$X595)*6</f>
        <v>55264.782801538066</v>
      </c>
    </row>
    <row r="596" spans="2:29" x14ac:dyDescent="0.2">
      <c r="B596" s="3">
        <v>592</v>
      </c>
      <c r="C596" s="3">
        <f>[1]服务器生态!W613</f>
        <v>8.4865122044366501</v>
      </c>
      <c r="D596" s="3">
        <f>[1]服务器生态!X613</f>
        <v>8.3677787439204945</v>
      </c>
      <c r="E596" s="3">
        <f>[1]服务器生态!Y613</f>
        <v>0.68306421141026441</v>
      </c>
      <c r="F596" s="3">
        <f>[1]服务器生态!Z613</f>
        <v>0.12152195005431922</v>
      </c>
      <c r="G596" s="3">
        <f>[1]服务器生态!AA613</f>
        <v>3.5161593711661547E-2</v>
      </c>
      <c r="H596" s="3">
        <f>[1]服务器生态!AC613</f>
        <v>0.47962550249999997</v>
      </c>
      <c r="I596" s="3">
        <f>[1]服务器生态!AD613</f>
        <v>0.47291513735919999</v>
      </c>
      <c r="J596" s="3">
        <f>[1]服务器生态!AE613</f>
        <v>3.8604200140800002E-2</v>
      </c>
      <c r="K596" s="3">
        <f>[1]服务器生态!AF613</f>
        <v>6.8679600000000019E-3</v>
      </c>
      <c r="L596" s="3">
        <f>[1]服务器生态!AG613</f>
        <v>1.9871999999999997E-3</v>
      </c>
      <c r="M596" s="3">
        <f>[3]基础信息!M595</f>
        <v>100</v>
      </c>
      <c r="X596" s="3">
        <v>592</v>
      </c>
      <c r="Y596" s="3">
        <f>求节点(节奏总纲!D$4:D$163,R$5:R$164,$X596)*6</f>
        <v>46417.096258161851</v>
      </c>
      <c r="Z596" s="3">
        <f>求节点(节奏总纲!E$4:E$163,S$5:S$164,$X596)*6</f>
        <v>47588.553262226022</v>
      </c>
      <c r="AA596" s="3">
        <f>求节点(节奏总纲!F$4:F$163,T$5:T$164,$X596)*6</f>
        <v>49138.138326838816</v>
      </c>
      <c r="AB596" s="3">
        <f>求节点(节奏总纲!G$4:G$163,U$5:U$164,$X596)*6</f>
        <v>51373.728585700395</v>
      </c>
      <c r="AC596" s="3">
        <f>求节点(节奏总纲!H$4:H$163,V$5:V$164,$X596)*6</f>
        <v>55274.437395829547</v>
      </c>
    </row>
    <row r="597" spans="2:29" x14ac:dyDescent="0.2">
      <c r="B597" s="3">
        <v>593</v>
      </c>
      <c r="C597" s="3">
        <f>[1]服务器生态!W614</f>
        <v>8.429719101730095</v>
      </c>
      <c r="D597" s="3">
        <f>[1]服务器生态!X614</f>
        <v>8.3117802246017138</v>
      </c>
      <c r="E597" s="3">
        <f>[1]服务器生态!Y614</f>
        <v>0.67849303599929689</v>
      </c>
      <c r="F597" s="3">
        <f>[1]服务器生态!Z614</f>
        <v>0.12070870564668991</v>
      </c>
      <c r="G597" s="3">
        <f>[1]服务器生态!AA614</f>
        <v>3.4926286679174322E-2</v>
      </c>
      <c r="H597" s="3">
        <f>[1]服务器生态!AC614</f>
        <v>0.47962550249999997</v>
      </c>
      <c r="I597" s="3">
        <f>[1]服务器生态!AD614</f>
        <v>0.47291513735919999</v>
      </c>
      <c r="J597" s="3">
        <f>[1]服务器生态!AE614</f>
        <v>3.8604200140800002E-2</v>
      </c>
      <c r="K597" s="3">
        <f>[1]服务器生态!AF614</f>
        <v>6.8679600000000019E-3</v>
      </c>
      <c r="L597" s="3">
        <f>[1]服务器生态!AG614</f>
        <v>1.9871999999999997E-3</v>
      </c>
      <c r="M597" s="3">
        <f>[3]基础信息!M596</f>
        <v>100</v>
      </c>
      <c r="X597" s="3">
        <v>593</v>
      </c>
      <c r="Y597" s="3">
        <f>求节点(节奏总纲!D$4:D$163,R$5:R$164,$X597)*6</f>
        <v>46426.387210339424</v>
      </c>
      <c r="Z597" s="3">
        <f>求节点(节奏总纲!E$4:E$163,S$5:S$164,$X597)*6</f>
        <v>47598.351810974556</v>
      </c>
      <c r="AA597" s="3">
        <f>求节点(节奏总纲!F$4:F$163,T$5:T$164,$X597)*6</f>
        <v>49147.779003439617</v>
      </c>
      <c r="AB597" s="3">
        <f>求节点(节奏总纲!G$4:G$163,U$5:U$164,$X597)*6</f>
        <v>51383.316582212385</v>
      </c>
      <c r="AC597" s="3">
        <f>求节点(节奏总纲!H$4:H$163,V$5:V$164,$X597)*6</f>
        <v>55284.091990121015</v>
      </c>
    </row>
    <row r="598" spans="2:29" x14ac:dyDescent="0.2">
      <c r="B598" s="3">
        <v>594</v>
      </c>
      <c r="C598" s="3">
        <f>[1]服务器生态!W615</f>
        <v>8.3729259990235398</v>
      </c>
      <c r="D598" s="3">
        <f>[1]服务器生态!X615</f>
        <v>8.255781705282935</v>
      </c>
      <c r="E598" s="3">
        <f>[1]服务器生态!Y615</f>
        <v>0.67392186058832959</v>
      </c>
      <c r="F598" s="3">
        <f>[1]服务器生态!Z615</f>
        <v>0.11989546123906063</v>
      </c>
      <c r="G598" s="3">
        <f>[1]服务器生态!AA615</f>
        <v>3.469097964668711E-2</v>
      </c>
      <c r="H598" s="3">
        <f>[1]服务器生态!AC615</f>
        <v>0.47962550249999997</v>
      </c>
      <c r="I598" s="3">
        <f>[1]服务器生态!AD615</f>
        <v>0.47291513735919999</v>
      </c>
      <c r="J598" s="3">
        <f>[1]服务器生态!AE615</f>
        <v>3.8604200140800002E-2</v>
      </c>
      <c r="K598" s="3">
        <f>[1]服务器生态!AF615</f>
        <v>6.8679600000000019E-3</v>
      </c>
      <c r="L598" s="3">
        <f>[1]服务器生态!AG615</f>
        <v>1.9871999999999997E-3</v>
      </c>
      <c r="M598" s="3">
        <f>[3]基础信息!M597</f>
        <v>100</v>
      </c>
      <c r="X598" s="3">
        <v>594</v>
      </c>
      <c r="Y598" s="3">
        <f>求节点(节奏总纲!D$4:D$163,R$5:R$164,$X598)*6</f>
        <v>46435.678162516997</v>
      </c>
      <c r="Z598" s="3">
        <f>求节点(节奏总纲!E$4:E$163,S$5:S$164,$X598)*6</f>
        <v>47608.150359723091</v>
      </c>
      <c r="AA598" s="3">
        <f>求节点(节奏总纲!F$4:F$163,T$5:T$164,$X598)*6</f>
        <v>49157.419680040417</v>
      </c>
      <c r="AB598" s="3">
        <f>求节点(节奏总纲!G$4:G$163,U$5:U$164,$X598)*6</f>
        <v>51392.904578724367</v>
      </c>
      <c r="AC598" s="3">
        <f>求节点(节奏总纲!H$4:H$163,V$5:V$164,$X598)*6</f>
        <v>55293.746584412496</v>
      </c>
    </row>
    <row r="599" spans="2:29" x14ac:dyDescent="0.2">
      <c r="B599" s="3">
        <v>595</v>
      </c>
      <c r="C599" s="3">
        <f>[1]服务器生态!W616</f>
        <v>8.3161328963169847</v>
      </c>
      <c r="D599" s="3">
        <f>[1]服务器生态!X616</f>
        <v>8.1997831859641543</v>
      </c>
      <c r="E599" s="3">
        <f>[1]服务器生态!Y616</f>
        <v>0.66935068517736229</v>
      </c>
      <c r="F599" s="3">
        <f>[1]服务器生态!Z616</f>
        <v>0.11908221683143135</v>
      </c>
      <c r="G599" s="3">
        <f>[1]服务器生态!AA616</f>
        <v>3.4455672614199892E-2</v>
      </c>
      <c r="H599" s="3">
        <f>[1]服务器生态!AC616</f>
        <v>0.47962550249999997</v>
      </c>
      <c r="I599" s="3">
        <f>[1]服务器生态!AD616</f>
        <v>0.47291513735919999</v>
      </c>
      <c r="J599" s="3">
        <f>[1]服务器生态!AE616</f>
        <v>3.8604200140800002E-2</v>
      </c>
      <c r="K599" s="3">
        <f>[1]服务器生态!AF616</f>
        <v>6.8679600000000019E-3</v>
      </c>
      <c r="L599" s="3">
        <f>[1]服务器生态!AG616</f>
        <v>1.9871999999999997E-3</v>
      </c>
      <c r="M599" s="3">
        <f>[3]基础信息!M598</f>
        <v>100</v>
      </c>
      <c r="X599" s="3">
        <v>595</v>
      </c>
      <c r="Y599" s="3">
        <f>求节点(节奏总纲!D$4:D$163,R$5:R$164,$X599)*6</f>
        <v>46444.96911469457</v>
      </c>
      <c r="Z599" s="3">
        <f>求节点(节奏总纲!E$4:E$163,S$5:S$164,$X599)*6</f>
        <v>47617.948908471633</v>
      </c>
      <c r="AA599" s="3">
        <f>求节点(节奏总纲!F$4:F$163,T$5:T$164,$X599)*6</f>
        <v>49167.060356641217</v>
      </c>
      <c r="AB599" s="3">
        <f>求节点(节奏总纲!G$4:G$163,U$5:U$164,$X599)*6</f>
        <v>51402.492575236349</v>
      </c>
      <c r="AC599" s="3">
        <f>求节点(节奏总纲!H$4:H$163,V$5:V$164,$X599)*6</f>
        <v>55303.401178703964</v>
      </c>
    </row>
    <row r="600" spans="2:29" x14ac:dyDescent="0.2">
      <c r="B600" s="3">
        <v>596</v>
      </c>
      <c r="C600" s="3">
        <f>[1]服务器生态!W617</f>
        <v>8.2593397936104296</v>
      </c>
      <c r="D600" s="3">
        <f>[1]服务器生态!X617</f>
        <v>8.1437846666453755</v>
      </c>
      <c r="E600" s="3">
        <f>[1]服务器生态!Y617</f>
        <v>0.66477950976639499</v>
      </c>
      <c r="F600" s="3">
        <f>[1]服务器生态!Z617</f>
        <v>0.11826897242380208</v>
      </c>
      <c r="G600" s="3">
        <f>[1]服务器生态!AA617</f>
        <v>3.4220365581712674E-2</v>
      </c>
      <c r="H600" s="3">
        <f>[1]服务器生态!AC617</f>
        <v>0.47962550249999997</v>
      </c>
      <c r="I600" s="3">
        <f>[1]服务器生态!AD617</f>
        <v>0.47291513735919999</v>
      </c>
      <c r="J600" s="3">
        <f>[1]服务器生态!AE617</f>
        <v>3.8604200140800002E-2</v>
      </c>
      <c r="K600" s="3">
        <f>[1]服务器生态!AF617</f>
        <v>6.8679600000000019E-3</v>
      </c>
      <c r="L600" s="3">
        <f>[1]服务器生态!AG617</f>
        <v>1.9871999999999997E-3</v>
      </c>
      <c r="M600" s="3">
        <f>[3]基础信息!M599</f>
        <v>100</v>
      </c>
      <c r="X600" s="3">
        <v>596</v>
      </c>
      <c r="Y600" s="3">
        <f>求节点(节奏总纲!D$4:D$163,R$5:R$164,$X600)*6</f>
        <v>46454.260066872135</v>
      </c>
      <c r="Z600" s="3">
        <f>求节点(节奏总纲!E$4:E$163,S$5:S$164,$X600)*6</f>
        <v>47627.747457220168</v>
      </c>
      <c r="AA600" s="3">
        <f>求节点(节奏总纲!F$4:F$163,T$5:T$164,$X600)*6</f>
        <v>49176.701033242018</v>
      </c>
      <c r="AB600" s="3">
        <f>求节点(节奏总纲!G$4:G$163,U$5:U$164,$X600)*6</f>
        <v>51412.080571748331</v>
      </c>
      <c r="AC600" s="3">
        <f>求节点(节奏总纲!H$4:H$163,V$5:V$164,$X600)*6</f>
        <v>55313.055772995445</v>
      </c>
    </row>
    <row r="601" spans="2:29" x14ac:dyDescent="0.2">
      <c r="B601" s="3">
        <v>597</v>
      </c>
      <c r="C601" s="3">
        <f>[1]服务器生态!W618</f>
        <v>8.2025466909038744</v>
      </c>
      <c r="D601" s="3">
        <f>[1]服务器生态!X618</f>
        <v>8.0877861473265948</v>
      </c>
      <c r="E601" s="3">
        <f>[1]服务器生态!Y618</f>
        <v>0.66020833435542758</v>
      </c>
      <c r="F601" s="3">
        <f>[1]服务器生态!Z618</f>
        <v>0.11745572801617277</v>
      </c>
      <c r="G601" s="3">
        <f>[1]服务器生态!AA618</f>
        <v>3.3985058549225448E-2</v>
      </c>
      <c r="H601" s="3">
        <f>[1]服务器生态!AC618</f>
        <v>0.47962550249999997</v>
      </c>
      <c r="I601" s="3">
        <f>[1]服务器生态!AD618</f>
        <v>0.47291513735919999</v>
      </c>
      <c r="J601" s="3">
        <f>[1]服务器生态!AE618</f>
        <v>3.8604200140800002E-2</v>
      </c>
      <c r="K601" s="3">
        <f>[1]服务器生态!AF618</f>
        <v>6.8679600000000019E-3</v>
      </c>
      <c r="L601" s="3">
        <f>[1]服务器生态!AG618</f>
        <v>1.9871999999999997E-3</v>
      </c>
      <c r="M601" s="3">
        <f>[3]基础信息!M600</f>
        <v>100</v>
      </c>
      <c r="X601" s="3">
        <v>597</v>
      </c>
      <c r="Y601" s="3">
        <f>求节点(节奏总纲!D$4:D$163,R$5:R$164,$X601)*6</f>
        <v>46463.551019049708</v>
      </c>
      <c r="Z601" s="3">
        <f>求节点(节奏总纲!E$4:E$163,S$5:S$164,$X601)*6</f>
        <v>47637.546005968703</v>
      </c>
      <c r="AA601" s="3">
        <f>求节点(节奏总纲!F$4:F$163,T$5:T$164,$X601)*6</f>
        <v>49186.341709842804</v>
      </c>
      <c r="AB601" s="3">
        <f>求节点(节奏总纲!G$4:G$163,U$5:U$164,$X601)*6</f>
        <v>51421.668568260327</v>
      </c>
      <c r="AC601" s="3">
        <f>求节点(节奏总纲!H$4:H$163,V$5:V$164,$X601)*6</f>
        <v>55322.710367286913</v>
      </c>
    </row>
    <row r="602" spans="2:29" x14ac:dyDescent="0.2">
      <c r="B602" s="3">
        <v>598</v>
      </c>
      <c r="C602" s="3">
        <f>[1]服务器生态!W619</f>
        <v>8.1457535881973193</v>
      </c>
      <c r="D602" s="3">
        <f>[1]服务器生态!X619</f>
        <v>8.031787628007816</v>
      </c>
      <c r="E602" s="3">
        <f>[1]服务器生态!Y619</f>
        <v>0.65563715894446017</v>
      </c>
      <c r="F602" s="3">
        <f>[1]服务器生态!Z619</f>
        <v>0.11664248360854348</v>
      </c>
      <c r="G602" s="3">
        <f>[1]服务器生态!AA619</f>
        <v>3.374975151673823E-2</v>
      </c>
      <c r="H602" s="3">
        <f>[1]服务器生态!AC619</f>
        <v>0.47962550249999997</v>
      </c>
      <c r="I602" s="3">
        <f>[1]服务器生态!AD619</f>
        <v>0.47291513735919999</v>
      </c>
      <c r="J602" s="3">
        <f>[1]服务器生态!AE619</f>
        <v>3.8604200140800002E-2</v>
      </c>
      <c r="K602" s="3">
        <f>[1]服务器生态!AF619</f>
        <v>6.8679600000000019E-3</v>
      </c>
      <c r="L602" s="3">
        <f>[1]服务器生态!AG619</f>
        <v>1.9871999999999997E-3</v>
      </c>
      <c r="M602" s="3">
        <f>[3]基础信息!M601</f>
        <v>100</v>
      </c>
      <c r="X602" s="3">
        <v>598</v>
      </c>
      <c r="Y602" s="3">
        <f>求节点(节奏总纲!D$4:D$163,R$5:R$164,$X602)*6</f>
        <v>46472.841971227281</v>
      </c>
      <c r="Z602" s="3">
        <f>求节点(节奏总纲!E$4:E$163,S$5:S$164,$X602)*6</f>
        <v>47647.344554717238</v>
      </c>
      <c r="AA602" s="3">
        <f>求节点(节奏总纲!F$4:F$163,T$5:T$164,$X602)*6</f>
        <v>49195.982386443604</v>
      </c>
      <c r="AB602" s="3">
        <f>求节点(节奏总纲!G$4:G$163,U$5:U$164,$X602)*6</f>
        <v>51431.25656477231</v>
      </c>
      <c r="AC602" s="3">
        <f>求节点(节奏总纲!H$4:H$163,V$5:V$164,$X602)*6</f>
        <v>55332.364961578394</v>
      </c>
    </row>
    <row r="603" spans="2:29" x14ac:dyDescent="0.2">
      <c r="B603" s="3">
        <v>599</v>
      </c>
      <c r="C603" s="3">
        <f>[1]服务器生态!W620</f>
        <v>8.0889604854907642</v>
      </c>
      <c r="D603" s="3">
        <f>[1]服务器生态!X620</f>
        <v>7.9757891086890371</v>
      </c>
      <c r="E603" s="3">
        <f>[1]服务器生态!Y620</f>
        <v>0.65106598353349288</v>
      </c>
      <c r="F603" s="3">
        <f>[1]服务器生态!Z620</f>
        <v>0.1158292392009142</v>
      </c>
      <c r="G603" s="3">
        <f>[1]服务器生态!AA620</f>
        <v>3.3514444484251019E-2</v>
      </c>
      <c r="H603" s="3">
        <f>[1]服务器生态!AC620</f>
        <v>0.47962550249999997</v>
      </c>
      <c r="I603" s="3">
        <f>[1]服务器生态!AD620</f>
        <v>0.47291513735919999</v>
      </c>
      <c r="J603" s="3">
        <f>[1]服务器生态!AE620</f>
        <v>3.8604200140800002E-2</v>
      </c>
      <c r="K603" s="3">
        <f>[1]服务器生态!AF620</f>
        <v>6.8679600000000019E-3</v>
      </c>
      <c r="L603" s="3">
        <f>[1]服务器生态!AG620</f>
        <v>1.9871999999999997E-3</v>
      </c>
      <c r="M603" s="3">
        <f>[3]基础信息!M602</f>
        <v>100</v>
      </c>
      <c r="X603" s="3">
        <v>599</v>
      </c>
      <c r="Y603" s="3">
        <f>求节点(节奏总纲!D$4:D$163,R$5:R$164,$X603)*6</f>
        <v>46482.132923404853</v>
      </c>
      <c r="Z603" s="3">
        <f>求节点(节奏总纲!E$4:E$163,S$5:S$164,$X603)*6</f>
        <v>47657.143103465773</v>
      </c>
      <c r="AA603" s="3">
        <f>求节点(节奏总纲!F$4:F$163,T$5:T$164,$X603)*6</f>
        <v>49205.623063044404</v>
      </c>
      <c r="AB603" s="3">
        <f>求节点(节奏总纲!G$4:G$163,U$5:U$164,$X603)*6</f>
        <v>51440.844561284292</v>
      </c>
      <c r="AC603" s="3">
        <f>求节点(节奏总纲!H$4:H$163,V$5:V$164,$X603)*6</f>
        <v>55342.019555869862</v>
      </c>
    </row>
    <row r="604" spans="2:29" x14ac:dyDescent="0.2">
      <c r="B604" s="3">
        <v>600</v>
      </c>
      <c r="C604" s="3">
        <f>[1]服务器生态!W621</f>
        <v>8.0321673827842091</v>
      </c>
      <c r="D604" s="3">
        <f>[1]服务器生态!X621</f>
        <v>7.9197905893702556</v>
      </c>
      <c r="E604" s="3">
        <f>[1]服务器生态!Y621</f>
        <v>0.64649480812252547</v>
      </c>
      <c r="F604" s="3">
        <f>[1]服务器生态!Z621</f>
        <v>0.11501599479328489</v>
      </c>
      <c r="G604" s="3">
        <f>[1]服务器生态!AA621</f>
        <v>3.3279137451763793E-2</v>
      </c>
      <c r="H604" s="3">
        <f>[1]服务器生态!AC621</f>
        <v>0.47962550249999997</v>
      </c>
      <c r="I604" s="3">
        <f>[1]服务器生态!AD621</f>
        <v>0.47291513735919999</v>
      </c>
      <c r="J604" s="3">
        <f>[1]服务器生态!AE621</f>
        <v>3.8604200140800002E-2</v>
      </c>
      <c r="K604" s="3">
        <f>[1]服务器生态!AF621</f>
        <v>6.8679600000000019E-3</v>
      </c>
      <c r="L604" s="3">
        <f>[1]服务器生态!AG621</f>
        <v>1.9871999999999997E-3</v>
      </c>
      <c r="M604" s="3">
        <f>[3]基础信息!M603</f>
        <v>100</v>
      </c>
      <c r="X604" s="3">
        <v>600</v>
      </c>
      <c r="Y604" s="3">
        <f>求节点(节奏总纲!D$4:D$163,R$5:R$164,$X604)*6</f>
        <v>46491.423875582419</v>
      </c>
      <c r="Z604" s="3">
        <f>求节点(节奏总纲!E$4:E$163,S$5:S$164,$X604)*6</f>
        <v>47666.941652214315</v>
      </c>
      <c r="AA604" s="3">
        <f>求节点(节奏总纲!F$4:F$163,T$5:T$164,$X604)*6</f>
        <v>49215.263739645205</v>
      </c>
      <c r="AB604" s="3">
        <f>求节点(节奏总纲!G$4:G$163,U$5:U$164,$X604)*6</f>
        <v>51450.432557796274</v>
      </c>
      <c r="AC604" s="3">
        <f>求节点(节奏总纲!H$4:H$163,V$5:V$164,$X604)*6</f>
        <v>55351.674150161329</v>
      </c>
    </row>
    <row r="605" spans="2:29" x14ac:dyDescent="0.2">
      <c r="B605" s="3">
        <v>601</v>
      </c>
      <c r="C605" s="3">
        <f>[1]服务器生态!W622</f>
        <v>8.0165492795399071</v>
      </c>
      <c r="D605" s="3">
        <f>[1]服务器生态!X622</f>
        <v>7.9043909965575923</v>
      </c>
      <c r="E605" s="3">
        <f>[1]服务器生态!Y622</f>
        <v>0.64523773488450953</v>
      </c>
      <c r="F605" s="3">
        <f>[1]服务器生态!Z622</f>
        <v>0.11479235258118685</v>
      </c>
      <c r="G605" s="3">
        <f>[1]服务器生态!AA622</f>
        <v>3.3214428017829811E-2</v>
      </c>
      <c r="H605" s="3">
        <f>[1]服务器生态!AC622</f>
        <v>0.47962550249999997</v>
      </c>
      <c r="I605" s="3">
        <f>[1]服务器生态!AD622</f>
        <v>0.47291513735919999</v>
      </c>
      <c r="J605" s="3">
        <f>[1]服务器生态!AE622</f>
        <v>3.8604200140800002E-2</v>
      </c>
      <c r="K605" s="3">
        <f>[1]服务器生态!AF622</f>
        <v>6.8679600000000019E-3</v>
      </c>
      <c r="L605" s="3">
        <f>[1]服务器生态!AG622</f>
        <v>1.9871999999999997E-3</v>
      </c>
      <c r="M605" s="3">
        <f>[3]基础信息!M604</f>
        <v>100</v>
      </c>
      <c r="X605" s="3">
        <v>601</v>
      </c>
      <c r="Y605" s="3">
        <f>求节点(节奏总纲!D$4:D$163,R$5:R$164,$X605)*6</f>
        <v>46500.714827759992</v>
      </c>
      <c r="Z605" s="3">
        <f>求节点(节奏总纲!E$4:E$163,S$5:S$164,$X605)*6</f>
        <v>47676.740200962849</v>
      </c>
      <c r="AA605" s="3">
        <f>求节点(节奏总纲!F$4:F$163,T$5:T$164,$X605)*6</f>
        <v>49224.904416246005</v>
      </c>
      <c r="AB605" s="3">
        <f>求节点(节奏总纲!G$4:G$163,U$5:U$164,$X605)*6</f>
        <v>51460.02055430827</v>
      </c>
      <c r="AC605" s="3">
        <f>求节点(节奏总纲!H$4:H$163,V$5:V$164,$X605)*6</f>
        <v>55361.328744452803</v>
      </c>
    </row>
    <row r="606" spans="2:29" x14ac:dyDescent="0.2">
      <c r="B606" s="3">
        <v>602</v>
      </c>
      <c r="C606" s="3">
        <f>[1]服务器生态!W623</f>
        <v>8.0009311762956035</v>
      </c>
      <c r="D606" s="3">
        <f>[1]服务器生态!X623</f>
        <v>7.8889914037449271</v>
      </c>
      <c r="E606" s="3">
        <f>[1]服务器生态!Y623</f>
        <v>0.64398066164649337</v>
      </c>
      <c r="F606" s="3">
        <f>[1]服务器生态!Z623</f>
        <v>0.11456871036908879</v>
      </c>
      <c r="G606" s="3">
        <f>[1]服务器生态!AA623</f>
        <v>3.3149718583895822E-2</v>
      </c>
      <c r="H606" s="3">
        <f>[1]服务器生态!AC623</f>
        <v>0.47962550249999997</v>
      </c>
      <c r="I606" s="3">
        <f>[1]服务器生态!AD623</f>
        <v>0.47291513735919999</v>
      </c>
      <c r="J606" s="3">
        <f>[1]服务器生态!AE623</f>
        <v>3.8604200140800002E-2</v>
      </c>
      <c r="K606" s="3">
        <f>[1]服务器生态!AF623</f>
        <v>6.8679600000000019E-3</v>
      </c>
      <c r="L606" s="3">
        <f>[1]服务器生态!AG623</f>
        <v>1.9871999999999997E-3</v>
      </c>
      <c r="M606" s="3">
        <f>[3]基础信息!M605</f>
        <v>100</v>
      </c>
      <c r="X606" s="3">
        <v>602</v>
      </c>
      <c r="Y606" s="3">
        <f>求节点(节奏总纲!D$4:D$163,R$5:R$164,$X606)*6</f>
        <v>46510.005779937565</v>
      </c>
      <c r="Z606" s="3">
        <f>求节点(节奏总纲!E$4:E$163,S$5:S$164,$X606)*6</f>
        <v>47686.538749711384</v>
      </c>
      <c r="AA606" s="3">
        <f>求节点(节奏总纲!F$4:F$163,T$5:T$164,$X606)*6</f>
        <v>49234.545092846805</v>
      </c>
      <c r="AB606" s="3">
        <f>求节点(节奏总纲!G$4:G$163,U$5:U$164,$X606)*6</f>
        <v>51469.608550820252</v>
      </c>
      <c r="AC606" s="3">
        <f>求节点(节奏总纲!H$4:H$163,V$5:V$164,$X606)*6</f>
        <v>55370.983338744278</v>
      </c>
    </row>
    <row r="607" spans="2:29" x14ac:dyDescent="0.2">
      <c r="B607" s="3">
        <v>603</v>
      </c>
      <c r="C607" s="3">
        <f>[1]服务器生态!W624</f>
        <v>7.9853130730513016</v>
      </c>
      <c r="D607" s="3">
        <f>[1]服务器生态!X624</f>
        <v>7.8735918109322638</v>
      </c>
      <c r="E607" s="3">
        <f>[1]服务器生态!Y624</f>
        <v>0.64272358840847743</v>
      </c>
      <c r="F607" s="3">
        <f>[1]服务器生态!Z624</f>
        <v>0.11434506815699075</v>
      </c>
      <c r="G607" s="3">
        <f>[1]服务器生态!AA624</f>
        <v>3.308500914996184E-2</v>
      </c>
      <c r="H607" s="3">
        <f>[1]服务器生态!AC624</f>
        <v>0.47962550249999997</v>
      </c>
      <c r="I607" s="3">
        <f>[1]服务器生态!AD624</f>
        <v>0.47291513735919999</v>
      </c>
      <c r="J607" s="3">
        <f>[1]服务器生态!AE624</f>
        <v>3.8604200140800002E-2</v>
      </c>
      <c r="K607" s="3">
        <f>[1]服务器生态!AF624</f>
        <v>6.8679600000000019E-3</v>
      </c>
      <c r="L607" s="3">
        <f>[1]服务器生态!AG624</f>
        <v>1.9871999999999997E-3</v>
      </c>
      <c r="M607" s="3">
        <f>[3]基础信息!M606</f>
        <v>100</v>
      </c>
      <c r="X607" s="3">
        <v>603</v>
      </c>
      <c r="Y607" s="3">
        <f>求节点(节奏总纲!D$4:D$163,R$5:R$164,$X607)*6</f>
        <v>46519.296732115137</v>
      </c>
      <c r="Z607" s="3">
        <f>求节点(节奏总纲!E$4:E$163,S$5:S$164,$X607)*6</f>
        <v>47696.337298459926</v>
      </c>
      <c r="AA607" s="3">
        <f>求节点(节奏总纲!F$4:F$163,T$5:T$164,$X607)*6</f>
        <v>49244.185769447606</v>
      </c>
      <c r="AB607" s="3">
        <f>求节点(节奏总纲!G$4:G$163,U$5:U$164,$X607)*6</f>
        <v>51479.196547332234</v>
      </c>
      <c r="AC607" s="3">
        <f>求节点(节奏总纲!H$4:H$163,V$5:V$164,$X607)*6</f>
        <v>55380.637933035752</v>
      </c>
    </row>
    <row r="608" spans="2:29" x14ac:dyDescent="0.2">
      <c r="B608" s="3">
        <v>604</v>
      </c>
      <c r="C608" s="3">
        <f>[1]服务器生态!W625</f>
        <v>7.9696949698069979</v>
      </c>
      <c r="D608" s="3">
        <f>[1]服务器生态!X625</f>
        <v>7.8581922181195987</v>
      </c>
      <c r="E608" s="3">
        <f>[1]服务器生态!Y625</f>
        <v>0.64146651517046138</v>
      </c>
      <c r="F608" s="3">
        <f>[1]服务器生态!Z625</f>
        <v>0.11412142594489268</v>
      </c>
      <c r="G608" s="3">
        <f>[1]服务器生态!AA625</f>
        <v>3.3020299716027851E-2</v>
      </c>
      <c r="H608" s="3">
        <f>[1]服务器生态!AC625</f>
        <v>0.47962550249999997</v>
      </c>
      <c r="I608" s="3">
        <f>[1]服务器生态!AD625</f>
        <v>0.47291513735919999</v>
      </c>
      <c r="J608" s="3">
        <f>[1]服务器生态!AE625</f>
        <v>3.8604200140800002E-2</v>
      </c>
      <c r="K608" s="3">
        <f>[1]服务器生态!AF625</f>
        <v>6.8679600000000019E-3</v>
      </c>
      <c r="L608" s="3">
        <f>[1]服务器生态!AG625</f>
        <v>1.9871999999999997E-3</v>
      </c>
      <c r="M608" s="3">
        <f>[3]基础信息!M607</f>
        <v>100</v>
      </c>
      <c r="X608" s="3">
        <v>604</v>
      </c>
      <c r="Y608" s="3">
        <f>求节点(节奏总纲!D$4:D$163,R$5:R$164,$X608)*6</f>
        <v>46528.58768429271</v>
      </c>
      <c r="Z608" s="3">
        <f>求节点(节奏总纲!E$4:E$163,S$5:S$164,$X608)*6</f>
        <v>47706.135847208461</v>
      </c>
      <c r="AA608" s="3">
        <f>求节点(节奏总纲!F$4:F$163,T$5:T$164,$X608)*6</f>
        <v>49253.826446048406</v>
      </c>
      <c r="AB608" s="3">
        <f>求节点(节奏总纲!G$4:G$163,U$5:U$164,$X608)*6</f>
        <v>51488.784543844216</v>
      </c>
      <c r="AC608" s="3">
        <f>求节点(节奏总纲!H$4:H$163,V$5:V$164,$X608)*6</f>
        <v>55390.292527327227</v>
      </c>
    </row>
    <row r="609" spans="2:29" x14ac:dyDescent="0.2">
      <c r="B609" s="3">
        <v>605</v>
      </c>
      <c r="C609" s="3">
        <f>[1]服务器生态!W626</f>
        <v>7.954076866562696</v>
      </c>
      <c r="D609" s="3">
        <f>[1]服务器生态!X626</f>
        <v>7.8427926253069344</v>
      </c>
      <c r="E609" s="3">
        <f>[1]服务器生态!Y626</f>
        <v>0.64020944193244544</v>
      </c>
      <c r="F609" s="3">
        <f>[1]服务器生态!Z626</f>
        <v>0.11389778373279463</v>
      </c>
      <c r="G609" s="3">
        <f>[1]服务器生态!AA626</f>
        <v>3.2955590282093869E-2</v>
      </c>
      <c r="H609" s="3">
        <f>[1]服务器生态!AC626</f>
        <v>0.47962550249999997</v>
      </c>
      <c r="I609" s="3">
        <f>[1]服务器生态!AD626</f>
        <v>0.47291513735919999</v>
      </c>
      <c r="J609" s="3">
        <f>[1]服务器生态!AE626</f>
        <v>3.8604200140800002E-2</v>
      </c>
      <c r="K609" s="3">
        <f>[1]服务器生态!AF626</f>
        <v>6.8679600000000019E-3</v>
      </c>
      <c r="L609" s="3">
        <f>[1]服务器生态!AG626</f>
        <v>1.9871999999999997E-3</v>
      </c>
      <c r="M609" s="3">
        <f>[3]基础信息!M608</f>
        <v>100</v>
      </c>
      <c r="X609" s="3">
        <v>605</v>
      </c>
      <c r="Y609" s="3">
        <f>求节点(节奏总纲!D$4:D$163,R$5:R$164,$X609)*6</f>
        <v>46537.878636470283</v>
      </c>
      <c r="Z609" s="3">
        <f>求节点(节奏总纲!E$4:E$163,S$5:S$164,$X609)*6</f>
        <v>47715.934395956996</v>
      </c>
      <c r="AA609" s="3">
        <f>求节点(节奏总纲!F$4:F$163,T$5:T$164,$X609)*6</f>
        <v>49263.467122649199</v>
      </c>
      <c r="AB609" s="3">
        <f>求节点(节奏总纲!G$4:G$163,U$5:U$164,$X609)*6</f>
        <v>51498.372540356206</v>
      </c>
      <c r="AC609" s="3">
        <f>求节点(节奏总纲!H$4:H$163,V$5:V$164,$X609)*6</f>
        <v>55399.947121618701</v>
      </c>
    </row>
    <row r="610" spans="2:29" x14ac:dyDescent="0.2">
      <c r="B610" s="3">
        <v>606</v>
      </c>
      <c r="C610" s="3">
        <f>[1]服务器生态!W627</f>
        <v>7.9384587633183932</v>
      </c>
      <c r="D610" s="3">
        <f>[1]服务器生态!X627</f>
        <v>7.8273930324942693</v>
      </c>
      <c r="E610" s="3">
        <f>[1]服务器生态!Y627</f>
        <v>0.63895236869442928</v>
      </c>
      <c r="F610" s="3">
        <f>[1]服务器生态!Z627</f>
        <v>0.11367414152069658</v>
      </c>
      <c r="G610" s="3">
        <f>[1]服务器生态!AA627</f>
        <v>3.289088084815988E-2</v>
      </c>
      <c r="H610" s="3">
        <f>[1]服务器生态!AC627</f>
        <v>0.47962550249999997</v>
      </c>
      <c r="I610" s="3">
        <f>[1]服务器生态!AD627</f>
        <v>0.47291513735919999</v>
      </c>
      <c r="J610" s="3">
        <f>[1]服务器生态!AE627</f>
        <v>3.8604200140800002E-2</v>
      </c>
      <c r="K610" s="3">
        <f>[1]服务器生态!AF627</f>
        <v>6.8679600000000019E-3</v>
      </c>
      <c r="L610" s="3">
        <f>[1]服务器生态!AG627</f>
        <v>1.9871999999999997E-3</v>
      </c>
      <c r="M610" s="3">
        <f>[3]基础信息!M609</f>
        <v>100</v>
      </c>
      <c r="X610" s="3">
        <v>606</v>
      </c>
      <c r="Y610" s="3">
        <f>求节点(节奏总纲!D$4:D$163,R$5:R$164,$X610)*6</f>
        <v>46547.169588647856</v>
      </c>
      <c r="Z610" s="3">
        <f>求节点(节奏总纲!E$4:E$163,S$5:S$164,$X610)*6</f>
        <v>47725.732944705531</v>
      </c>
      <c r="AA610" s="3">
        <f>求节点(节奏总纲!F$4:F$163,T$5:T$164,$X610)*6</f>
        <v>49273.10779925</v>
      </c>
      <c r="AB610" s="3">
        <f>求节点(节奏总纲!G$4:G$163,U$5:U$164,$X610)*6</f>
        <v>51507.960536868188</v>
      </c>
      <c r="AC610" s="3">
        <f>求节点(节奏总纲!H$4:H$163,V$5:V$164,$X610)*6</f>
        <v>55409.601715910176</v>
      </c>
    </row>
    <row r="611" spans="2:29" x14ac:dyDescent="0.2">
      <c r="B611" s="3">
        <v>607</v>
      </c>
      <c r="C611" s="3">
        <f>[1]服务器生态!W628</f>
        <v>7.9228406600740913</v>
      </c>
      <c r="D611" s="3">
        <f>[1]服务器生态!X628</f>
        <v>7.811993439681606</v>
      </c>
      <c r="E611" s="3">
        <f>[1]服务器生态!Y628</f>
        <v>0.63769529545641335</v>
      </c>
      <c r="F611" s="3">
        <f>[1]服务器生态!Z628</f>
        <v>0.11345049930859853</v>
      </c>
      <c r="G611" s="3">
        <f>[1]服务器生态!AA628</f>
        <v>3.2826171414225898E-2</v>
      </c>
      <c r="H611" s="3">
        <f>[1]服务器生态!AC628</f>
        <v>0.47962550249999997</v>
      </c>
      <c r="I611" s="3">
        <f>[1]服务器生态!AD628</f>
        <v>0.47291513735919999</v>
      </c>
      <c r="J611" s="3">
        <f>[1]服务器生态!AE628</f>
        <v>3.8604200140800002E-2</v>
      </c>
      <c r="K611" s="3">
        <f>[1]服务器生态!AF628</f>
        <v>6.8679600000000019E-3</v>
      </c>
      <c r="L611" s="3">
        <f>[1]服务器生态!AG628</f>
        <v>1.9871999999999997E-3</v>
      </c>
      <c r="M611" s="3">
        <f>[3]基础信息!M610</f>
        <v>100</v>
      </c>
      <c r="X611" s="3">
        <v>607</v>
      </c>
      <c r="Y611" s="3">
        <f>求节点(节奏总纲!D$4:D$163,R$5:R$164,$X611)*6</f>
        <v>46556.460540825421</v>
      </c>
      <c r="Z611" s="3">
        <f>求节点(节奏总纲!E$4:E$163,S$5:S$164,$X611)*6</f>
        <v>47735.531493454066</v>
      </c>
      <c r="AA611" s="3">
        <f>求节点(节奏总纲!F$4:F$163,T$5:T$164,$X611)*6</f>
        <v>49282.7484758508</v>
      </c>
      <c r="AB611" s="3">
        <f>求节点(节奏总纲!G$4:G$163,U$5:U$164,$X611)*6</f>
        <v>51517.54853338017</v>
      </c>
      <c r="AC611" s="3">
        <f>求节点(节奏总纲!H$4:H$163,V$5:V$164,$X611)*6</f>
        <v>55419.25631020165</v>
      </c>
    </row>
    <row r="612" spans="2:29" x14ac:dyDescent="0.2">
      <c r="B612" s="3">
        <v>608</v>
      </c>
      <c r="C612" s="3">
        <f>[1]服务器生态!W629</f>
        <v>7.9072225568297894</v>
      </c>
      <c r="D612" s="3">
        <f>[1]服务器生态!X629</f>
        <v>7.7965938468689426</v>
      </c>
      <c r="E612" s="3">
        <f>[1]服务器生态!Y629</f>
        <v>0.63643822221839741</v>
      </c>
      <c r="F612" s="3">
        <f>[1]服务器生态!Z629</f>
        <v>0.11322685709650049</v>
      </c>
      <c r="G612" s="3">
        <f>[1]服务器生态!AA629</f>
        <v>3.2761461980291916E-2</v>
      </c>
      <c r="H612" s="3">
        <f>[1]服务器生态!AC629</f>
        <v>0.47962550249999997</v>
      </c>
      <c r="I612" s="3">
        <f>[1]服务器生态!AD629</f>
        <v>0.47291513735919999</v>
      </c>
      <c r="J612" s="3">
        <f>[1]服务器生态!AE629</f>
        <v>3.8604200140800002E-2</v>
      </c>
      <c r="K612" s="3">
        <f>[1]服务器生态!AF629</f>
        <v>6.8679600000000019E-3</v>
      </c>
      <c r="L612" s="3">
        <f>[1]服务器生态!AG629</f>
        <v>1.9871999999999997E-3</v>
      </c>
      <c r="M612" s="3">
        <f>[3]基础信息!M611</f>
        <v>100</v>
      </c>
      <c r="X612" s="3">
        <v>608</v>
      </c>
      <c r="Y612" s="3">
        <f>求节点(节奏总纲!D$4:D$163,R$5:R$164,$X612)*6</f>
        <v>46565.751493002994</v>
      </c>
      <c r="Z612" s="3">
        <f>求节点(节奏总纲!E$4:E$163,S$5:S$164,$X612)*6</f>
        <v>47745.330042202608</v>
      </c>
      <c r="AA612" s="3">
        <f>求节点(节奏总纲!F$4:F$163,T$5:T$164,$X612)*6</f>
        <v>49292.3891524516</v>
      </c>
      <c r="AB612" s="3">
        <f>求节点(节奏总纲!G$4:G$163,U$5:U$164,$X612)*6</f>
        <v>51527.136529892152</v>
      </c>
      <c r="AC612" s="3">
        <f>求节点(节奏总纲!H$4:H$163,V$5:V$164,$X612)*6</f>
        <v>55428.910904493125</v>
      </c>
    </row>
    <row r="613" spans="2:29" x14ac:dyDescent="0.2">
      <c r="B613" s="3">
        <v>609</v>
      </c>
      <c r="C613" s="3">
        <f>[1]服务器生态!W630</f>
        <v>7.8916044535854857</v>
      </c>
      <c r="D613" s="3">
        <f>[1]服务器生态!X630</f>
        <v>7.7811942540562775</v>
      </c>
      <c r="E613" s="3">
        <f>[1]服务器生态!Y630</f>
        <v>0.63518114898038136</v>
      </c>
      <c r="F613" s="3">
        <f>[1]服务器生态!Z630</f>
        <v>0.11300321488440242</v>
      </c>
      <c r="G613" s="3">
        <f>[1]服务器生态!AA630</f>
        <v>3.2696752546357927E-2</v>
      </c>
      <c r="H613" s="3">
        <f>[1]服务器生态!AC630</f>
        <v>0.47962550249999997</v>
      </c>
      <c r="I613" s="3">
        <f>[1]服务器生态!AD630</f>
        <v>0.47291513735919999</v>
      </c>
      <c r="J613" s="3">
        <f>[1]服务器生态!AE630</f>
        <v>3.8604200140800002E-2</v>
      </c>
      <c r="K613" s="3">
        <f>[1]服务器生态!AF630</f>
        <v>6.8679600000000019E-3</v>
      </c>
      <c r="L613" s="3">
        <f>[1]服务器生态!AG630</f>
        <v>1.9871999999999997E-3</v>
      </c>
      <c r="M613" s="3">
        <f>[3]基础信息!M612</f>
        <v>100</v>
      </c>
      <c r="X613" s="3">
        <v>609</v>
      </c>
      <c r="Y613" s="3">
        <f>求节点(节奏总纲!D$4:D$163,R$5:R$164,$X613)*6</f>
        <v>46575.042445180567</v>
      </c>
      <c r="Z613" s="3">
        <f>求节点(节奏总纲!E$4:E$163,S$5:S$164,$X613)*6</f>
        <v>47755.12859095115</v>
      </c>
      <c r="AA613" s="3">
        <f>求节点(节奏总纲!F$4:F$163,T$5:T$164,$X613)*6</f>
        <v>49302.029829052401</v>
      </c>
      <c r="AB613" s="3">
        <f>求节点(节奏总纲!G$4:G$163,U$5:U$164,$X613)*6</f>
        <v>51536.724526404134</v>
      </c>
      <c r="AC613" s="3">
        <f>求节点(节奏总纲!H$4:H$163,V$5:V$164,$X613)*6</f>
        <v>55438.565498784599</v>
      </c>
    </row>
    <row r="614" spans="2:29" x14ac:dyDescent="0.2">
      <c r="B614" s="3">
        <v>610</v>
      </c>
      <c r="C614" s="3">
        <f>[1]服务器生态!W631</f>
        <v>7.8759863503411838</v>
      </c>
      <c r="D614" s="3">
        <f>[1]服务器生态!X631</f>
        <v>7.7657946612436133</v>
      </c>
      <c r="E614" s="3">
        <f>[1]服务器生态!Y631</f>
        <v>0.63392407574236531</v>
      </c>
      <c r="F614" s="3">
        <f>[1]服务器生态!Z631</f>
        <v>0.11277957267230439</v>
      </c>
      <c r="G614" s="3">
        <f>[1]服务器生态!AA631</f>
        <v>3.2632043112423945E-2</v>
      </c>
      <c r="H614" s="3">
        <f>[1]服务器生态!AC631</f>
        <v>0.47962550249999997</v>
      </c>
      <c r="I614" s="3">
        <f>[1]服务器生态!AD631</f>
        <v>0.47291513735919999</v>
      </c>
      <c r="J614" s="3">
        <f>[1]服务器生态!AE631</f>
        <v>3.8604200140800002E-2</v>
      </c>
      <c r="K614" s="3">
        <f>[1]服务器生态!AF631</f>
        <v>6.8679600000000019E-3</v>
      </c>
      <c r="L614" s="3">
        <f>[1]服务器生态!AG631</f>
        <v>1.9871999999999997E-3</v>
      </c>
      <c r="M614" s="3">
        <f>[3]基础信息!M613</f>
        <v>100</v>
      </c>
      <c r="X614" s="3">
        <v>610</v>
      </c>
      <c r="Y614" s="3">
        <f>求节点(节奏总纲!D$4:D$163,R$5:R$164,$X614)*6</f>
        <v>46584.333397358132</v>
      </c>
      <c r="Z614" s="3">
        <f>求节点(节奏总纲!E$4:E$163,S$5:S$164,$X614)*6</f>
        <v>47764.927139699685</v>
      </c>
      <c r="AA614" s="3">
        <f>求节点(节奏总纲!F$4:F$163,T$5:T$164,$X614)*6</f>
        <v>49311.670505653201</v>
      </c>
      <c r="AB614" s="3">
        <f>求节点(节奏总纲!G$4:G$163,U$5:U$164,$X614)*6</f>
        <v>51546.312522916123</v>
      </c>
      <c r="AC614" s="3">
        <f>求节点(节奏总纲!H$4:H$163,V$5:V$164,$X614)*6</f>
        <v>55448.220093076074</v>
      </c>
    </row>
    <row r="615" spans="2:29" x14ac:dyDescent="0.2">
      <c r="B615" s="3">
        <v>611</v>
      </c>
      <c r="C615" s="3">
        <f>[1]服务器生态!W632</f>
        <v>7.8603682470968801</v>
      </c>
      <c r="D615" s="3">
        <f>[1]服务器生态!X632</f>
        <v>7.7503950684309482</v>
      </c>
      <c r="E615" s="3">
        <f>[1]服务器生态!Y632</f>
        <v>0.63266700250434926</v>
      </c>
      <c r="F615" s="3">
        <f>[1]服务器生态!Z632</f>
        <v>0.11255593046020632</v>
      </c>
      <c r="G615" s="3">
        <f>[1]服务器生态!AA632</f>
        <v>3.2567333678489956E-2</v>
      </c>
      <c r="H615" s="3">
        <f>[1]服务器生态!AC632</f>
        <v>0.47962550249999997</v>
      </c>
      <c r="I615" s="3">
        <f>[1]服务器生态!AD632</f>
        <v>0.47291513735919999</v>
      </c>
      <c r="J615" s="3">
        <f>[1]服务器生态!AE632</f>
        <v>3.8604200140800002E-2</v>
      </c>
      <c r="K615" s="3">
        <f>[1]服务器生态!AF632</f>
        <v>6.8679600000000019E-3</v>
      </c>
      <c r="L615" s="3">
        <f>[1]服务器生态!AG632</f>
        <v>1.9871999999999997E-3</v>
      </c>
      <c r="M615" s="3">
        <f>[3]基础信息!M614</f>
        <v>100</v>
      </c>
      <c r="X615" s="3">
        <v>611</v>
      </c>
      <c r="Y615" s="3">
        <f>求节点(节奏总纲!D$4:D$163,R$5:R$164,$X615)*6</f>
        <v>46593.624349535712</v>
      </c>
      <c r="Z615" s="3">
        <f>求节点(节奏总纲!E$4:E$163,S$5:S$164,$X615)*6</f>
        <v>47774.725688448219</v>
      </c>
      <c r="AA615" s="3">
        <f>求节点(节奏总纲!F$4:F$163,T$5:T$164,$X615)*6</f>
        <v>49321.311182254001</v>
      </c>
      <c r="AB615" s="3">
        <f>求节点(节奏总纲!G$4:G$163,U$5:U$164,$X615)*6</f>
        <v>51555.900519428105</v>
      </c>
      <c r="AC615" s="3">
        <f>求节点(节奏总纲!H$4:H$163,V$5:V$164,$X615)*6</f>
        <v>55457.874687367541</v>
      </c>
    </row>
    <row r="616" spans="2:29" x14ac:dyDescent="0.2">
      <c r="B616" s="3">
        <v>612</v>
      </c>
      <c r="C616" s="3">
        <f>[1]服务器生态!W633</f>
        <v>7.8447501438525791</v>
      </c>
      <c r="D616" s="3">
        <f>[1]服务器生态!X633</f>
        <v>7.7349954756182848</v>
      </c>
      <c r="E616" s="3">
        <f>[1]服务器生态!Y633</f>
        <v>0.63140992926633333</v>
      </c>
      <c r="F616" s="3">
        <f>[1]服务器生态!Z633</f>
        <v>0.11233228824810827</v>
      </c>
      <c r="G616" s="3">
        <f>[1]服务器生态!AA633</f>
        <v>3.2502624244555973E-2</v>
      </c>
      <c r="H616" s="3">
        <f>[1]服务器生态!AC633</f>
        <v>0.47962550249999997</v>
      </c>
      <c r="I616" s="3">
        <f>[1]服务器生态!AD633</f>
        <v>0.47291513735919999</v>
      </c>
      <c r="J616" s="3">
        <f>[1]服务器生态!AE633</f>
        <v>3.8604200140800002E-2</v>
      </c>
      <c r="K616" s="3">
        <f>[1]服务器生态!AF633</f>
        <v>6.8679600000000019E-3</v>
      </c>
      <c r="L616" s="3">
        <f>[1]服务器生态!AG633</f>
        <v>1.9871999999999997E-3</v>
      </c>
      <c r="M616" s="3">
        <f>[3]基础信息!M615</f>
        <v>100</v>
      </c>
      <c r="X616" s="3">
        <v>612</v>
      </c>
      <c r="Y616" s="3">
        <f>求节点(节奏总纲!D$4:D$163,R$5:R$164,$X616)*6</f>
        <v>46602.915301713278</v>
      </c>
      <c r="Z616" s="3">
        <f>求节点(节奏总纲!E$4:E$163,S$5:S$164,$X616)*6</f>
        <v>47784.524237196762</v>
      </c>
      <c r="AA616" s="3">
        <f>求节点(节奏总纲!F$4:F$163,T$5:T$164,$X616)*6</f>
        <v>49330.951858854802</v>
      </c>
      <c r="AB616" s="3">
        <f>求节点(节奏总纲!G$4:G$163,U$5:U$164,$X616)*6</f>
        <v>51565.488515940087</v>
      </c>
      <c r="AC616" s="3">
        <f>求节点(节奏总纲!H$4:H$163,V$5:V$164,$X616)*6</f>
        <v>55467.529281659008</v>
      </c>
    </row>
    <row r="617" spans="2:29" x14ac:dyDescent="0.2">
      <c r="B617" s="3">
        <v>613</v>
      </c>
      <c r="C617" s="3">
        <f>[1]服务器生态!W634</f>
        <v>7.8291320406082754</v>
      </c>
      <c r="D617" s="3">
        <f>[1]服务器生态!X634</f>
        <v>7.7195958828056197</v>
      </c>
      <c r="E617" s="3">
        <f>[1]服务器生态!Y634</f>
        <v>0.63015285602831728</v>
      </c>
      <c r="F617" s="3">
        <f>[1]服务器生态!Z634</f>
        <v>0.1121086460360102</v>
      </c>
      <c r="G617" s="3">
        <f>[1]服务器生态!AA634</f>
        <v>3.2437914810621991E-2</v>
      </c>
      <c r="H617" s="3">
        <f>[1]服务器生态!AC634</f>
        <v>0.47962550249999997</v>
      </c>
      <c r="I617" s="3">
        <f>[1]服务器生态!AD634</f>
        <v>0.47291513735919999</v>
      </c>
      <c r="J617" s="3">
        <f>[1]服务器生态!AE634</f>
        <v>3.8604200140800002E-2</v>
      </c>
      <c r="K617" s="3">
        <f>[1]服务器生态!AF634</f>
        <v>6.8679600000000019E-3</v>
      </c>
      <c r="L617" s="3">
        <f>[1]服务器生态!AG634</f>
        <v>1.9871999999999997E-3</v>
      </c>
      <c r="M617" s="3">
        <f>[3]基础信息!M616</f>
        <v>100</v>
      </c>
      <c r="X617" s="3">
        <v>613</v>
      </c>
      <c r="Y617" s="3">
        <f>求节点(节奏总纲!D$4:D$163,R$5:R$164,$X617)*6</f>
        <v>46612.20625389085</v>
      </c>
      <c r="Z617" s="3">
        <f>求节点(节奏总纲!E$4:E$163,S$5:S$164,$X617)*6</f>
        <v>47794.322785945296</v>
      </c>
      <c r="AA617" s="3">
        <f>求节点(节奏总纲!F$4:F$163,T$5:T$164,$X617)*6</f>
        <v>49340.581739814646</v>
      </c>
      <c r="AB617" s="3">
        <f>求节点(节奏总纲!G$4:G$163,U$5:U$164,$X617)*6</f>
        <v>51575.076512452069</v>
      </c>
      <c r="AC617" s="3">
        <f>求节点(节奏总纲!H$4:H$163,V$5:V$164,$X617)*6</f>
        <v>55477.18387595049</v>
      </c>
    </row>
    <row r="618" spans="2:29" x14ac:dyDescent="0.2">
      <c r="B618" s="3">
        <v>614</v>
      </c>
      <c r="C618" s="3">
        <f>[1]服务器生态!W635</f>
        <v>7.8135139373639735</v>
      </c>
      <c r="D618" s="3">
        <f>[1]服务器生态!X635</f>
        <v>7.7041962899929564</v>
      </c>
      <c r="E618" s="3">
        <f>[1]服务器生态!Y635</f>
        <v>0.62889578279030123</v>
      </c>
      <c r="F618" s="3">
        <f>[1]服务器生态!Z635</f>
        <v>0.11188500382391216</v>
      </c>
      <c r="G618" s="3">
        <f>[1]服务器生态!AA635</f>
        <v>3.2373205376688009E-2</v>
      </c>
      <c r="H618" s="3">
        <f>[1]服务器生态!AC635</f>
        <v>0.47962550249999997</v>
      </c>
      <c r="I618" s="3">
        <f>[1]服务器生态!AD635</f>
        <v>0.47291513735919999</v>
      </c>
      <c r="J618" s="3">
        <f>[1]服务器生态!AE635</f>
        <v>3.8604200140800002E-2</v>
      </c>
      <c r="K618" s="3">
        <f>[1]服务器生态!AF635</f>
        <v>6.8679600000000019E-3</v>
      </c>
      <c r="L618" s="3">
        <f>[1]服务器生态!AG635</f>
        <v>1.9871999999999997E-3</v>
      </c>
      <c r="M618" s="3">
        <f>[3]基础信息!M617</f>
        <v>100</v>
      </c>
      <c r="X618" s="3">
        <v>614</v>
      </c>
      <c r="Y618" s="3">
        <f>求节点(节奏总纲!D$4:D$163,R$5:R$164,$X618)*6</f>
        <v>46621.497206068423</v>
      </c>
      <c r="Z618" s="3">
        <f>求节点(节奏总纲!E$4:E$163,S$5:S$164,$X618)*6</f>
        <v>47804.121334693831</v>
      </c>
      <c r="AA618" s="3">
        <f>求节点(节奏总纲!F$4:F$163,T$5:T$164,$X618)*6</f>
        <v>49349.638995675297</v>
      </c>
      <c r="AB618" s="3">
        <f>求节点(节奏总纲!G$4:G$163,U$5:U$164,$X618)*6</f>
        <v>51584.664508964066</v>
      </c>
      <c r="AC618" s="3">
        <f>求节点(节奏总纲!H$4:H$163,V$5:V$164,$X618)*6</f>
        <v>55486.838470241957</v>
      </c>
    </row>
    <row r="619" spans="2:29" x14ac:dyDescent="0.2">
      <c r="B619" s="3">
        <v>615</v>
      </c>
      <c r="C619" s="3">
        <f>[1]服务器生态!W636</f>
        <v>7.7978958341196698</v>
      </c>
      <c r="D619" s="3">
        <f>[1]服务器生态!X636</f>
        <v>7.6887966971802904</v>
      </c>
      <c r="E619" s="3">
        <f>[1]服务器生态!Y636</f>
        <v>0.62763870955228518</v>
      </c>
      <c r="F619" s="3">
        <f>[1]服务器生态!Z636</f>
        <v>0.1116613616118141</v>
      </c>
      <c r="G619" s="3">
        <f>[1]服务器生态!AA636</f>
        <v>3.230849594275402E-2</v>
      </c>
      <c r="H619" s="3">
        <f>[1]服务器生态!AC636</f>
        <v>0.47962550249999997</v>
      </c>
      <c r="I619" s="3">
        <f>[1]服务器生态!AD636</f>
        <v>0.47291513735919999</v>
      </c>
      <c r="J619" s="3">
        <f>[1]服务器生态!AE636</f>
        <v>3.8604200140800002E-2</v>
      </c>
      <c r="K619" s="3">
        <f>[1]服务器生态!AF636</f>
        <v>6.8679600000000019E-3</v>
      </c>
      <c r="L619" s="3">
        <f>[1]服务器生态!AG636</f>
        <v>1.9871999999999997E-3</v>
      </c>
      <c r="M619" s="3">
        <f>[3]基础信息!M618</f>
        <v>100</v>
      </c>
      <c r="X619" s="3">
        <v>615</v>
      </c>
      <c r="Y619" s="3">
        <f>求节点(节奏总纲!D$4:D$163,R$5:R$164,$X619)*6</f>
        <v>46630.788158245996</v>
      </c>
      <c r="Z619" s="3">
        <f>求节点(节奏总纲!E$4:E$163,S$5:S$164,$X619)*6</f>
        <v>47813.919883442366</v>
      </c>
      <c r="AA619" s="3">
        <f>求节点(节奏总纲!F$4:F$163,T$5:T$164,$X619)*6</f>
        <v>49358.696251535948</v>
      </c>
      <c r="AB619" s="3">
        <f>求节点(节奏总纲!G$4:G$163,U$5:U$164,$X619)*6</f>
        <v>51594.252505476048</v>
      </c>
      <c r="AC619" s="3">
        <f>求节点(节奏总纲!H$4:H$163,V$5:V$164,$X619)*6</f>
        <v>55496.493064533439</v>
      </c>
    </row>
    <row r="620" spans="2:29" x14ac:dyDescent="0.2">
      <c r="B620" s="3">
        <v>616</v>
      </c>
      <c r="C620" s="3">
        <f>[1]服务器生态!W637</f>
        <v>7.7822777308753661</v>
      </c>
      <c r="D620" s="3">
        <f>[1]服务器生态!X637</f>
        <v>7.6733971043676252</v>
      </c>
      <c r="E620" s="3">
        <f>[1]服务器生态!Y637</f>
        <v>0.62638163631426913</v>
      </c>
      <c r="F620" s="3">
        <f>[1]服务器生态!Z637</f>
        <v>0.11143771939971603</v>
      </c>
      <c r="G620" s="3">
        <f>[1]服务器生态!AA637</f>
        <v>3.2243786508820031E-2</v>
      </c>
      <c r="H620" s="3">
        <f>[1]服务器生态!AC637</f>
        <v>0.47962550249999997</v>
      </c>
      <c r="I620" s="3">
        <f>[1]服务器生态!AD637</f>
        <v>0.47291513735919999</v>
      </c>
      <c r="J620" s="3">
        <f>[1]服务器生态!AE637</f>
        <v>3.8604200140800002E-2</v>
      </c>
      <c r="K620" s="3">
        <f>[1]服务器生态!AF637</f>
        <v>6.8679600000000019E-3</v>
      </c>
      <c r="L620" s="3">
        <f>[1]服务器生态!AG637</f>
        <v>1.9871999999999997E-3</v>
      </c>
      <c r="M620" s="3">
        <f>[3]基础信息!M619</f>
        <v>100</v>
      </c>
      <c r="X620" s="3">
        <v>616</v>
      </c>
      <c r="Y620" s="3">
        <f>求节点(节奏总纲!D$4:D$163,R$5:R$164,$X620)*6</f>
        <v>46640.079110423569</v>
      </c>
      <c r="Z620" s="3">
        <f>求节点(节奏总纲!E$4:E$163,S$5:S$164,$X620)*6</f>
        <v>47823.718432190901</v>
      </c>
      <c r="AA620" s="3">
        <f>求节点(节奏总纲!F$4:F$163,T$5:T$164,$X620)*6</f>
        <v>49367.753507396592</v>
      </c>
      <c r="AB620" s="3">
        <f>求节点(节奏总纲!G$4:G$163,U$5:U$164,$X620)*6</f>
        <v>51603.84050198803</v>
      </c>
      <c r="AC620" s="3">
        <f>求节点(节奏总纲!H$4:H$163,V$5:V$164,$X620)*6</f>
        <v>55506.147658824906</v>
      </c>
    </row>
    <row r="621" spans="2:29" x14ac:dyDescent="0.2">
      <c r="B621" s="3">
        <v>617</v>
      </c>
      <c r="C621" s="3">
        <f>[1]服务器生态!W638</f>
        <v>7.7666596276310642</v>
      </c>
      <c r="D621" s="3">
        <f>[1]服务器生态!X638</f>
        <v>7.6579975115549619</v>
      </c>
      <c r="E621" s="3">
        <f>[1]服务器生态!Y638</f>
        <v>0.62512456307625308</v>
      </c>
      <c r="F621" s="3">
        <f>[1]服务器生态!Z638</f>
        <v>0.11121407718761799</v>
      </c>
      <c r="G621" s="3">
        <f>[1]服务器生态!AA638</f>
        <v>3.2179077074886049E-2</v>
      </c>
      <c r="H621" s="3">
        <f>[1]服务器生态!AC638</f>
        <v>0.47962550249999997</v>
      </c>
      <c r="I621" s="3">
        <f>[1]服务器生态!AD638</f>
        <v>0.47291513735919999</v>
      </c>
      <c r="J621" s="3">
        <f>[1]服务器生态!AE638</f>
        <v>3.8604200140800002E-2</v>
      </c>
      <c r="K621" s="3">
        <f>[1]服务器生态!AF638</f>
        <v>6.8679600000000019E-3</v>
      </c>
      <c r="L621" s="3">
        <f>[1]服务器生态!AG638</f>
        <v>1.9871999999999997E-3</v>
      </c>
      <c r="M621" s="3">
        <f>[3]基础信息!M620</f>
        <v>100</v>
      </c>
      <c r="X621" s="3">
        <v>617</v>
      </c>
      <c r="Y621" s="3">
        <f>求节点(节奏总纲!D$4:D$163,R$5:R$164,$X621)*6</f>
        <v>46649.370062601134</v>
      </c>
      <c r="Z621" s="3">
        <f>求节点(节奏总纲!E$4:E$163,S$5:S$164,$X621)*6</f>
        <v>47833.516980939443</v>
      </c>
      <c r="AA621" s="3">
        <f>求节点(节奏总纲!F$4:F$163,T$5:T$164,$X621)*6</f>
        <v>49376.810763257243</v>
      </c>
      <c r="AB621" s="3">
        <f>求节点(节奏总纲!G$4:G$163,U$5:U$164,$X621)*6</f>
        <v>51613.428498500012</v>
      </c>
      <c r="AC621" s="3">
        <f>求节点(节奏总纲!H$4:H$163,V$5:V$164,$X621)*6</f>
        <v>55515.802253116388</v>
      </c>
    </row>
    <row r="622" spans="2:29" x14ac:dyDescent="0.2">
      <c r="B622" s="3">
        <v>618</v>
      </c>
      <c r="C622" s="3">
        <f>[1]服务器生态!W639</f>
        <v>7.7510415243867614</v>
      </c>
      <c r="D622" s="3">
        <f>[1]服务器生态!X639</f>
        <v>7.6425979187422968</v>
      </c>
      <c r="E622" s="3">
        <f>[1]服务器生态!Y639</f>
        <v>0.62386748983823703</v>
      </c>
      <c r="F622" s="3">
        <f>[1]服务器生态!Z639</f>
        <v>0.11099043497551993</v>
      </c>
      <c r="G622" s="3">
        <f>[1]服务器生态!AA639</f>
        <v>3.211436764095206E-2</v>
      </c>
      <c r="H622" s="3">
        <f>[1]服务器生态!AC639</f>
        <v>0.47962550249999997</v>
      </c>
      <c r="I622" s="3">
        <f>[1]服务器生态!AD639</f>
        <v>0.47291513735919999</v>
      </c>
      <c r="J622" s="3">
        <f>[1]服务器生态!AE639</f>
        <v>3.8604200140800002E-2</v>
      </c>
      <c r="K622" s="3">
        <f>[1]服务器生态!AF639</f>
        <v>6.8679600000000019E-3</v>
      </c>
      <c r="L622" s="3">
        <f>[1]服务器生态!AG639</f>
        <v>1.9871999999999997E-3</v>
      </c>
      <c r="M622" s="3">
        <f>[3]基础信息!M621</f>
        <v>100</v>
      </c>
      <c r="X622" s="3">
        <v>618</v>
      </c>
      <c r="Y622" s="3">
        <f>求节点(节奏总纲!D$4:D$163,R$5:R$164,$X622)*6</f>
        <v>46658.661014778714</v>
      </c>
      <c r="Z622" s="3">
        <f>求节点(节奏总纲!E$4:E$163,S$5:S$164,$X622)*6</f>
        <v>47843.315529687978</v>
      </c>
      <c r="AA622" s="3">
        <f>求节点(节奏总纲!F$4:F$163,T$5:T$164,$X622)*6</f>
        <v>49385.868019117894</v>
      </c>
      <c r="AB622" s="3">
        <f>求节点(节奏总纲!G$4:G$163,U$5:U$164,$X622)*6</f>
        <v>51623.016495012009</v>
      </c>
      <c r="AC622" s="3">
        <f>求节点(节奏总纲!H$4:H$163,V$5:V$164,$X622)*6</f>
        <v>55525.456847407855</v>
      </c>
    </row>
    <row r="623" spans="2:29" x14ac:dyDescent="0.2">
      <c r="B623" s="3">
        <v>619</v>
      </c>
      <c r="C623" s="3">
        <f>[1]服务器生态!W640</f>
        <v>7.7354234211424595</v>
      </c>
      <c r="D623" s="3">
        <f>[1]服务器生态!X640</f>
        <v>7.6271983259296334</v>
      </c>
      <c r="E623" s="3">
        <f>[1]服务器生态!Y640</f>
        <v>0.62261041660022109</v>
      </c>
      <c r="F623" s="3">
        <f>[1]服务器生态!Z640</f>
        <v>0.11076679276342188</v>
      </c>
      <c r="G623" s="3">
        <f>[1]服务器生态!AA640</f>
        <v>3.2049658207018078E-2</v>
      </c>
      <c r="H623" s="3">
        <f>[1]服务器生态!AC640</f>
        <v>0.47962550249999997</v>
      </c>
      <c r="I623" s="3">
        <f>[1]服务器生态!AD640</f>
        <v>0.47291513735919999</v>
      </c>
      <c r="J623" s="3">
        <f>[1]服务器生态!AE640</f>
        <v>3.8604200140800002E-2</v>
      </c>
      <c r="K623" s="3">
        <f>[1]服务器生态!AF640</f>
        <v>6.8679600000000019E-3</v>
      </c>
      <c r="L623" s="3">
        <f>[1]服务器生态!AG640</f>
        <v>1.9871999999999997E-3</v>
      </c>
      <c r="M623" s="3">
        <f>[3]基础信息!M622</f>
        <v>100</v>
      </c>
      <c r="X623" s="3">
        <v>619</v>
      </c>
      <c r="Y623" s="3">
        <f>求节点(节奏总纲!D$4:D$163,R$5:R$164,$X623)*6</f>
        <v>46667.95196695628</v>
      </c>
      <c r="Z623" s="3">
        <f>求节点(节奏总纲!E$4:E$163,S$5:S$164,$X623)*6</f>
        <v>47852.515777093169</v>
      </c>
      <c r="AA623" s="3">
        <f>求节点(节奏总纲!F$4:F$163,T$5:T$164,$X623)*6</f>
        <v>49394.925274978537</v>
      </c>
      <c r="AB623" s="3">
        <f>求节点(节奏总纲!G$4:G$163,U$5:U$164,$X623)*6</f>
        <v>51632.604491523991</v>
      </c>
      <c r="AC623" s="3">
        <f>求节点(节奏总纲!H$4:H$163,V$5:V$164,$X623)*6</f>
        <v>55535.111441699337</v>
      </c>
    </row>
    <row r="624" spans="2:29" x14ac:dyDescent="0.2">
      <c r="B624" s="3">
        <v>620</v>
      </c>
      <c r="C624" s="3">
        <f>[1]服务器生态!W641</f>
        <v>7.7198053178981558</v>
      </c>
      <c r="D624" s="3">
        <f>[1]服务器生态!X641</f>
        <v>7.6117987331169683</v>
      </c>
      <c r="E624" s="3">
        <f>[1]服务器生态!Y641</f>
        <v>0.62135334336220505</v>
      </c>
      <c r="F624" s="3">
        <f>[1]服务器生态!Z641</f>
        <v>0.11054315055132381</v>
      </c>
      <c r="G624" s="3">
        <f>[1]服务器生态!AA641</f>
        <v>3.1984948773084089E-2</v>
      </c>
      <c r="H624" s="3">
        <f>[1]服务器生态!AC641</f>
        <v>0.47962550249999997</v>
      </c>
      <c r="I624" s="3">
        <f>[1]服务器生态!AD641</f>
        <v>0.47291513735919999</v>
      </c>
      <c r="J624" s="3">
        <f>[1]服务器生态!AE641</f>
        <v>3.8604200140800002E-2</v>
      </c>
      <c r="K624" s="3">
        <f>[1]服务器生态!AF641</f>
        <v>6.8679600000000019E-3</v>
      </c>
      <c r="L624" s="3">
        <f>[1]服务器生态!AG641</f>
        <v>1.9871999999999997E-3</v>
      </c>
      <c r="M624" s="3">
        <f>[3]基础信息!M623</f>
        <v>100</v>
      </c>
      <c r="X624" s="3">
        <v>620</v>
      </c>
      <c r="Y624" s="3">
        <f>求节点(节奏总纲!D$4:D$163,R$5:R$164,$X624)*6</f>
        <v>46677.242919133845</v>
      </c>
      <c r="Z624" s="3">
        <f>求节点(节奏总纲!E$4:E$163,S$5:S$164,$X624)*6</f>
        <v>47861.603060370151</v>
      </c>
      <c r="AA624" s="3">
        <f>求节点(节奏总纲!F$4:F$163,T$5:T$164,$X624)*6</f>
        <v>49403.982530839188</v>
      </c>
      <c r="AB624" s="3">
        <f>求节点(节奏总纲!G$4:G$163,U$5:U$164,$X624)*6</f>
        <v>51641.758821414362</v>
      </c>
      <c r="AC624" s="3">
        <f>求节点(节奏总纲!H$4:H$163,V$5:V$164,$X624)*6</f>
        <v>55544.766035990804</v>
      </c>
    </row>
    <row r="625" spans="2:29" x14ac:dyDescent="0.2">
      <c r="B625" s="3">
        <v>621</v>
      </c>
      <c r="C625" s="3">
        <f>[1]服务器生态!W642</f>
        <v>7.7041872146538539</v>
      </c>
      <c r="D625" s="3">
        <f>[1]服务器生态!X642</f>
        <v>7.5963991403043041</v>
      </c>
      <c r="E625" s="3">
        <f>[1]服务器生态!Y642</f>
        <v>0.620096270124189</v>
      </c>
      <c r="F625" s="3">
        <f>[1]服务器生态!Z642</f>
        <v>0.11031950833922577</v>
      </c>
      <c r="G625" s="3">
        <f>[1]服务器生态!AA642</f>
        <v>3.1920239339150107E-2</v>
      </c>
      <c r="H625" s="3">
        <f>[1]服务器生态!AC642</f>
        <v>0.47962550249999997</v>
      </c>
      <c r="I625" s="3">
        <f>[1]服务器生态!AD642</f>
        <v>0.47291513735919999</v>
      </c>
      <c r="J625" s="3">
        <f>[1]服务器生态!AE642</f>
        <v>3.8604200140800002E-2</v>
      </c>
      <c r="K625" s="3">
        <f>[1]服务器生态!AF642</f>
        <v>6.8679600000000019E-3</v>
      </c>
      <c r="L625" s="3">
        <f>[1]服务器生态!AG642</f>
        <v>1.9871999999999997E-3</v>
      </c>
      <c r="M625" s="3">
        <f>[3]基础信息!M624</f>
        <v>100</v>
      </c>
      <c r="X625" s="3">
        <v>621</v>
      </c>
      <c r="Y625" s="3">
        <f>求节点(节奏总纲!D$4:D$163,R$5:R$164,$X625)*6</f>
        <v>46686.533871311425</v>
      </c>
      <c r="Z625" s="3">
        <f>求节点(节奏总纲!E$4:E$163,S$5:S$164,$X625)*6</f>
        <v>47870.690343647133</v>
      </c>
      <c r="AA625" s="3">
        <f>求节点(节奏总纲!F$4:F$163,T$5:T$164,$X625)*6</f>
        <v>49413.039786699825</v>
      </c>
      <c r="AB625" s="3">
        <f>求节点(节奏总纲!G$4:G$163,U$5:U$164,$X625)*6</f>
        <v>51650.907622061161</v>
      </c>
      <c r="AC625" s="3">
        <f>求节点(节奏总纲!H$4:H$163,V$5:V$164,$X625)*6</f>
        <v>55554.420630282271</v>
      </c>
    </row>
    <row r="626" spans="2:29" x14ac:dyDescent="0.2">
      <c r="B626" s="3">
        <v>622</v>
      </c>
      <c r="C626" s="3">
        <f>[1]服务器生态!W643</f>
        <v>7.6885691114095502</v>
      </c>
      <c r="D626" s="3">
        <f>[1]服务器生态!X643</f>
        <v>7.580999547491639</v>
      </c>
      <c r="E626" s="3">
        <f>[1]服务器生态!Y643</f>
        <v>0.61883919688617295</v>
      </c>
      <c r="F626" s="3">
        <f>[1]服务器生态!Z643</f>
        <v>0.11009586612712771</v>
      </c>
      <c r="G626" s="3">
        <f>[1]服务器生态!AA643</f>
        <v>3.1855529905216118E-2</v>
      </c>
      <c r="H626" s="3">
        <f>[1]服务器生态!AC643</f>
        <v>0.47962550249999997</v>
      </c>
      <c r="I626" s="3">
        <f>[1]服务器生态!AD643</f>
        <v>0.47291513735919999</v>
      </c>
      <c r="J626" s="3">
        <f>[1]服务器生态!AE643</f>
        <v>3.8604200140800002E-2</v>
      </c>
      <c r="K626" s="3">
        <f>[1]服务器生态!AF643</f>
        <v>6.8679600000000019E-3</v>
      </c>
      <c r="L626" s="3">
        <f>[1]服务器生态!AG643</f>
        <v>1.9871999999999997E-3</v>
      </c>
      <c r="M626" s="3">
        <f>[3]基础信息!M625</f>
        <v>100</v>
      </c>
      <c r="X626" s="3">
        <v>622</v>
      </c>
      <c r="Y626" s="3">
        <f>求节点(节奏总纲!D$4:D$163,R$5:R$164,$X626)*6</f>
        <v>46695.824823488991</v>
      </c>
      <c r="Z626" s="3">
        <f>求节点(节奏总纲!E$4:E$163,S$5:S$164,$X626)*6</f>
        <v>47879.777626924108</v>
      </c>
      <c r="AA626" s="3">
        <f>求节点(节奏总纲!F$4:F$163,T$5:T$164,$X626)*6</f>
        <v>49422.097042560476</v>
      </c>
      <c r="AB626" s="3">
        <f>求节点(节奏总纲!G$4:G$163,U$5:U$164,$X626)*6</f>
        <v>51660.056422707959</v>
      </c>
      <c r="AC626" s="3">
        <f>求节点(节奏总纲!H$4:H$163,V$5:V$164,$X626)*6</f>
        <v>55564.075224573746</v>
      </c>
    </row>
    <row r="627" spans="2:29" x14ac:dyDescent="0.2">
      <c r="B627" s="3">
        <v>623</v>
      </c>
      <c r="C627" s="3">
        <f>[1]服务器生态!W644</f>
        <v>7.6729510081652492</v>
      </c>
      <c r="D627" s="3">
        <f>[1]服务器生态!X644</f>
        <v>7.5655999546789765</v>
      </c>
      <c r="E627" s="3">
        <f>[1]服务器生态!Y644</f>
        <v>0.61758212364815701</v>
      </c>
      <c r="F627" s="3">
        <f>[1]服务器生态!Z644</f>
        <v>0.10987222391502968</v>
      </c>
      <c r="G627" s="3">
        <f>[1]服务器生态!AA644</f>
        <v>3.1790820471282143E-2</v>
      </c>
      <c r="H627" s="3">
        <f>[1]服务器生态!AC644</f>
        <v>0.47962550249999997</v>
      </c>
      <c r="I627" s="3">
        <f>[1]服务器生态!AD644</f>
        <v>0.47291513735919999</v>
      </c>
      <c r="J627" s="3">
        <f>[1]服务器生态!AE644</f>
        <v>3.8604200140800002E-2</v>
      </c>
      <c r="K627" s="3">
        <f>[1]服务器生态!AF644</f>
        <v>6.8679600000000019E-3</v>
      </c>
      <c r="L627" s="3">
        <f>[1]服务器生态!AG644</f>
        <v>1.9871999999999997E-3</v>
      </c>
      <c r="M627" s="3">
        <f>[3]基础信息!M626</f>
        <v>100</v>
      </c>
      <c r="X627" s="3">
        <v>623</v>
      </c>
      <c r="Y627" s="3">
        <f>求节点(节奏总纲!D$4:D$163,R$5:R$164,$X627)*6</f>
        <v>46705.115775666563</v>
      </c>
      <c r="Z627" s="3">
        <f>求节点(节奏总纲!E$4:E$163,S$5:S$164,$X627)*6</f>
        <v>47888.86491020109</v>
      </c>
      <c r="AA627" s="3">
        <f>求节点(节奏总纲!F$4:F$163,T$5:T$164,$X627)*6</f>
        <v>49431.154298421126</v>
      </c>
      <c r="AB627" s="3">
        <f>求节点(节奏总纲!G$4:G$163,U$5:U$164,$X627)*6</f>
        <v>51669.205223354758</v>
      </c>
      <c r="AC627" s="3">
        <f>求节点(节奏总纲!H$4:H$163,V$5:V$164,$X627)*6</f>
        <v>55573.72981886522</v>
      </c>
    </row>
    <row r="628" spans="2:29" x14ac:dyDescent="0.2">
      <c r="B628" s="3">
        <v>624</v>
      </c>
      <c r="C628" s="3">
        <f>[1]服务器生态!W645</f>
        <v>7.6573329049209473</v>
      </c>
      <c r="D628" s="3">
        <f>[1]服务器生态!X645</f>
        <v>7.5502003618663123</v>
      </c>
      <c r="E628" s="3">
        <f>[1]服务器生态!Y645</f>
        <v>0.61632505041014107</v>
      </c>
      <c r="F628" s="3">
        <f>[1]服务器生态!Z645</f>
        <v>0.10964858170293162</v>
      </c>
      <c r="G628" s="3">
        <f>[1]服务器生态!AA645</f>
        <v>3.1726111037348154E-2</v>
      </c>
      <c r="H628" s="3">
        <f>[1]服务器生态!AC645</f>
        <v>0.47962550249999997</v>
      </c>
      <c r="I628" s="3">
        <f>[1]服务器生态!AD645</f>
        <v>0.47291513735919999</v>
      </c>
      <c r="J628" s="3">
        <f>[1]服务器生态!AE645</f>
        <v>3.8604200140800002E-2</v>
      </c>
      <c r="K628" s="3">
        <f>[1]服务器生态!AF645</f>
        <v>6.8679600000000019E-3</v>
      </c>
      <c r="L628" s="3">
        <f>[1]服务器生态!AG645</f>
        <v>1.9871999999999997E-3</v>
      </c>
      <c r="M628" s="3">
        <f>[3]基础信息!M627</f>
        <v>100</v>
      </c>
      <c r="X628" s="3">
        <v>624</v>
      </c>
      <c r="Y628" s="3">
        <f>求节点(节奏总纲!D$4:D$163,R$5:R$164,$X628)*6</f>
        <v>46714.406727844136</v>
      </c>
      <c r="Z628" s="3">
        <f>求节点(节奏总纲!E$4:E$163,S$5:S$164,$X628)*6</f>
        <v>47897.952193478071</v>
      </c>
      <c r="AA628" s="3">
        <f>求节点(节奏总纲!F$4:F$163,T$5:T$164,$X628)*6</f>
        <v>49440.211554281763</v>
      </c>
      <c r="AB628" s="3">
        <f>求节点(节奏总纲!G$4:G$163,U$5:U$164,$X628)*6</f>
        <v>51678.354024001557</v>
      </c>
      <c r="AC628" s="3">
        <f>求节点(节奏总纲!H$4:H$163,V$5:V$164,$X628)*6</f>
        <v>55583.033229825087</v>
      </c>
    </row>
    <row r="629" spans="2:29" x14ac:dyDescent="0.2">
      <c r="B629" s="3">
        <v>625</v>
      </c>
      <c r="C629" s="3">
        <f>[1]服务器生态!W646</f>
        <v>7.6417148016766436</v>
      </c>
      <c r="D629" s="3">
        <f>[1]服务器生态!X646</f>
        <v>7.5348007690536472</v>
      </c>
      <c r="E629" s="3">
        <f>[1]服务器生态!Y646</f>
        <v>0.61506797717212491</v>
      </c>
      <c r="F629" s="3">
        <f>[1]服务器生态!Z646</f>
        <v>0.10942493949083355</v>
      </c>
      <c r="G629" s="3">
        <f>[1]服务器生态!AA646</f>
        <v>3.1661401603414165E-2</v>
      </c>
      <c r="H629" s="3">
        <f>[1]服务器生态!AC646</f>
        <v>0.47962550249999997</v>
      </c>
      <c r="I629" s="3">
        <f>[1]服务器生态!AD646</f>
        <v>0.47291513735919999</v>
      </c>
      <c r="J629" s="3">
        <f>[1]服务器生态!AE646</f>
        <v>3.8604200140800002E-2</v>
      </c>
      <c r="K629" s="3">
        <f>[1]服务器生态!AF646</f>
        <v>6.8679600000000019E-3</v>
      </c>
      <c r="L629" s="3">
        <f>[1]服务器生态!AG646</f>
        <v>1.9871999999999997E-3</v>
      </c>
      <c r="M629" s="3">
        <f>[3]基础信息!M628</f>
        <v>100</v>
      </c>
      <c r="X629" s="3">
        <v>625</v>
      </c>
      <c r="Y629" s="3">
        <f>求节点(节奏总纲!D$4:D$163,R$5:R$164,$X629)*6</f>
        <v>46723.697680021709</v>
      </c>
      <c r="Z629" s="3">
        <f>求节点(节奏总纲!E$4:E$163,S$5:S$164,$X629)*6</f>
        <v>47907.039476755046</v>
      </c>
      <c r="AA629" s="3">
        <f>求节点(节奏总纲!F$4:F$163,T$5:T$164,$X629)*6</f>
        <v>49449.268810142414</v>
      </c>
      <c r="AB629" s="3">
        <f>求节点(节奏总纲!G$4:G$163,U$5:U$164,$X629)*6</f>
        <v>51687.502824648356</v>
      </c>
      <c r="AC629" s="3">
        <f>求节点(节奏总纲!H$4:H$163,V$5:V$164,$X629)*6</f>
        <v>55592.271448316242</v>
      </c>
    </row>
    <row r="630" spans="2:29" x14ac:dyDescent="0.2">
      <c r="B630" s="3">
        <v>626</v>
      </c>
      <c r="C630" s="3">
        <f>[1]服务器生态!W647</f>
        <v>7.6260966984323408</v>
      </c>
      <c r="D630" s="3">
        <f>[1]服务器生态!X647</f>
        <v>7.519401176240982</v>
      </c>
      <c r="E630" s="3">
        <f>[1]服务器生态!Y647</f>
        <v>0.61381090393410898</v>
      </c>
      <c r="F630" s="3">
        <f>[1]服务器生态!Z647</f>
        <v>0.1092012972787355</v>
      </c>
      <c r="G630" s="3">
        <f>[1]服务器生态!AA647</f>
        <v>3.1596692169480182E-2</v>
      </c>
      <c r="H630" s="3">
        <f>[1]服务器生态!AC647</f>
        <v>0.47962550249999997</v>
      </c>
      <c r="I630" s="3">
        <f>[1]服务器生态!AD647</f>
        <v>0.47291513735919999</v>
      </c>
      <c r="J630" s="3">
        <f>[1]服务器生态!AE647</f>
        <v>3.8604200140800002E-2</v>
      </c>
      <c r="K630" s="3">
        <f>[1]服务器生态!AF647</f>
        <v>6.8679600000000019E-3</v>
      </c>
      <c r="L630" s="3">
        <f>[1]服务器生态!AG647</f>
        <v>1.9871999999999997E-3</v>
      </c>
      <c r="M630" s="3">
        <f>[3]基础信息!M629</f>
        <v>100</v>
      </c>
      <c r="X630" s="3">
        <v>626</v>
      </c>
      <c r="Y630" s="3">
        <f>求节点(节奏总纲!D$4:D$163,R$5:R$164,$X630)*6</f>
        <v>46732.988632199282</v>
      </c>
      <c r="Z630" s="3">
        <f>求节点(节奏总纲!E$4:E$163,S$5:S$164,$X630)*6</f>
        <v>47916.126760032028</v>
      </c>
      <c r="AA630" s="3">
        <f>求节点(节奏总纲!F$4:F$163,T$5:T$164,$X630)*6</f>
        <v>49458.326066003065</v>
      </c>
      <c r="AB630" s="3">
        <f>求节点(节奏总纲!G$4:G$163,U$5:U$164,$X630)*6</f>
        <v>51696.651625295155</v>
      </c>
      <c r="AC630" s="3">
        <f>求节点(节奏总纲!H$4:H$163,V$5:V$164,$X630)*6</f>
        <v>55601.509666807418</v>
      </c>
    </row>
    <row r="631" spans="2:29" x14ac:dyDescent="0.2">
      <c r="B631" s="3">
        <v>627</v>
      </c>
      <c r="C631" s="3">
        <f>[1]服务器生态!W648</f>
        <v>7.610478595188038</v>
      </c>
      <c r="D631" s="3">
        <f>[1]服务器生态!X648</f>
        <v>7.5040015834283178</v>
      </c>
      <c r="E631" s="3">
        <f>[1]服务器生态!Y648</f>
        <v>0.61255383069609293</v>
      </c>
      <c r="F631" s="3">
        <f>[1]服务器生态!Z648</f>
        <v>0.10897765506663745</v>
      </c>
      <c r="G631" s="3">
        <f>[1]服务器生态!AA648</f>
        <v>3.1531982735546193E-2</v>
      </c>
      <c r="H631" s="3">
        <f>[1]服务器生态!AC648</f>
        <v>0.47962550249999997</v>
      </c>
      <c r="I631" s="3">
        <f>[1]服务器生态!AD648</f>
        <v>0.47291513735919999</v>
      </c>
      <c r="J631" s="3">
        <f>[1]服务器生态!AE648</f>
        <v>3.8604200140800002E-2</v>
      </c>
      <c r="K631" s="3">
        <f>[1]服务器生态!AF648</f>
        <v>6.8679600000000019E-3</v>
      </c>
      <c r="L631" s="3">
        <f>[1]服务器生态!AG648</f>
        <v>1.9871999999999997E-3</v>
      </c>
      <c r="M631" s="3">
        <f>[3]基础信息!M630</f>
        <v>100</v>
      </c>
      <c r="X631" s="3">
        <v>627</v>
      </c>
      <c r="Y631" s="3">
        <f>求节点(节奏总纲!D$4:D$163,R$5:R$164,$X631)*6</f>
        <v>46742.279584376847</v>
      </c>
      <c r="Z631" s="3">
        <f>求节点(节奏总纲!E$4:E$163,S$5:S$164,$X631)*6</f>
        <v>47925.21404330901</v>
      </c>
      <c r="AA631" s="3">
        <f>求节点(节奏总纲!F$4:F$163,T$5:T$164,$X631)*6</f>
        <v>49467.383321863708</v>
      </c>
      <c r="AB631" s="3">
        <f>求节点(节奏总纲!G$4:G$163,U$5:U$164,$X631)*6</f>
        <v>51705.800425941954</v>
      </c>
      <c r="AC631" s="3">
        <f>求节点(节奏总纲!H$4:H$163,V$5:V$164,$X631)*6</f>
        <v>55610.747885298581</v>
      </c>
    </row>
    <row r="632" spans="2:29" x14ac:dyDescent="0.2">
      <c r="B632" s="3">
        <v>628</v>
      </c>
      <c r="C632" s="3">
        <f>[1]服务器生态!W649</f>
        <v>7.5948604919437352</v>
      </c>
      <c r="D632" s="3">
        <f>[1]服务器生态!X649</f>
        <v>7.4886019906156536</v>
      </c>
      <c r="E632" s="3">
        <f>[1]服务器生态!Y649</f>
        <v>0.61129675745807688</v>
      </c>
      <c r="F632" s="3">
        <f>[1]服务器生态!Z649</f>
        <v>0.10875401285453939</v>
      </c>
      <c r="G632" s="3">
        <f>[1]服务器生态!AA649</f>
        <v>3.1467273301612211E-2</v>
      </c>
      <c r="H632" s="3">
        <f>[1]服务器生态!AC649</f>
        <v>0.47962550249999997</v>
      </c>
      <c r="I632" s="3">
        <f>[1]服务器生态!AD649</f>
        <v>0.47291513735919999</v>
      </c>
      <c r="J632" s="3">
        <f>[1]服务器生态!AE649</f>
        <v>3.8604200140800002E-2</v>
      </c>
      <c r="K632" s="3">
        <f>[1]服务器生态!AF649</f>
        <v>6.8679600000000019E-3</v>
      </c>
      <c r="L632" s="3">
        <f>[1]服务器生态!AG649</f>
        <v>1.9871999999999997E-3</v>
      </c>
      <c r="M632" s="3">
        <f>[3]基础信息!M631</f>
        <v>100</v>
      </c>
      <c r="X632" s="3">
        <v>628</v>
      </c>
      <c r="Y632" s="3">
        <f>求节点(节奏总纲!D$4:D$163,R$5:R$164,$X632)*6</f>
        <v>46751.570536554427</v>
      </c>
      <c r="Z632" s="3">
        <f>求节点(节奏总纲!E$4:E$163,S$5:S$164,$X632)*6</f>
        <v>47934.301326585992</v>
      </c>
      <c r="AA632" s="3">
        <f>求节点(节奏总纲!F$4:F$163,T$5:T$164,$X632)*6</f>
        <v>49476.440577724359</v>
      </c>
      <c r="AB632" s="3">
        <f>求节点(节奏总纲!G$4:G$163,U$5:U$164,$X632)*6</f>
        <v>51714.94922658876</v>
      </c>
      <c r="AC632" s="3">
        <f>求节点(节奏总纲!H$4:H$163,V$5:V$164,$X632)*6</f>
        <v>55619.98610378975</v>
      </c>
    </row>
    <row r="633" spans="2:29" x14ac:dyDescent="0.2">
      <c r="B633" s="3">
        <v>629</v>
      </c>
      <c r="C633" s="3">
        <f>[1]服务器生态!W650</f>
        <v>7.5792423886994333</v>
      </c>
      <c r="D633" s="3">
        <f>[1]服务器生态!X650</f>
        <v>7.4732023978029893</v>
      </c>
      <c r="E633" s="3">
        <f>[1]服务器生态!Y650</f>
        <v>0.61003968422006083</v>
      </c>
      <c r="F633" s="3">
        <f>[1]服务器生态!Z650</f>
        <v>0.10853037064244134</v>
      </c>
      <c r="G633" s="3">
        <f>[1]服务器生态!AA650</f>
        <v>3.1402563867678222E-2</v>
      </c>
      <c r="H633" s="3">
        <f>[1]服务器生态!AC650</f>
        <v>0.47962550249999997</v>
      </c>
      <c r="I633" s="3">
        <f>[1]服务器生态!AD650</f>
        <v>0.47291513735919999</v>
      </c>
      <c r="J633" s="3">
        <f>[1]服务器生态!AE650</f>
        <v>3.8604200140800002E-2</v>
      </c>
      <c r="K633" s="3">
        <f>[1]服务器生态!AF650</f>
        <v>6.8679600000000019E-3</v>
      </c>
      <c r="L633" s="3">
        <f>[1]服务器生态!AG650</f>
        <v>1.9871999999999997E-3</v>
      </c>
      <c r="M633" s="3">
        <f>[3]基础信息!M632</f>
        <v>100</v>
      </c>
      <c r="X633" s="3">
        <v>629</v>
      </c>
      <c r="Y633" s="3">
        <f>求节点(节奏总纲!D$4:D$163,R$5:R$164,$X633)*6</f>
        <v>46760.861488731993</v>
      </c>
      <c r="Z633" s="3">
        <f>求节点(节奏总纲!E$4:E$163,S$5:S$164,$X633)*6</f>
        <v>47943.388609862966</v>
      </c>
      <c r="AA633" s="3">
        <f>求节点(节奏总纲!F$4:F$163,T$5:T$164,$X633)*6</f>
        <v>49485.49783358501</v>
      </c>
      <c r="AB633" s="3">
        <f>求节点(节奏总纲!G$4:G$163,U$5:U$164,$X633)*6</f>
        <v>51724.098027235559</v>
      </c>
      <c r="AC633" s="3">
        <f>求节点(节奏总纲!H$4:H$163,V$5:V$164,$X633)*6</f>
        <v>55629.224322280919</v>
      </c>
    </row>
    <row r="634" spans="2:29" x14ac:dyDescent="0.2">
      <c r="B634" s="3">
        <v>630</v>
      </c>
      <c r="C634" s="3">
        <f>[1]服务器生态!W651</f>
        <v>7.5636242854551305</v>
      </c>
      <c r="D634" s="3">
        <f>[1]服务器生态!X651</f>
        <v>7.4578028049903251</v>
      </c>
      <c r="E634" s="3">
        <f>[1]服务器生态!Y651</f>
        <v>0.60878261098204489</v>
      </c>
      <c r="F634" s="3">
        <f>[1]服务器生态!Z651</f>
        <v>0.10830672843034328</v>
      </c>
      <c r="G634" s="3">
        <f>[1]服务器生态!AA651</f>
        <v>3.133785443374424E-2</v>
      </c>
      <c r="H634" s="3">
        <f>[1]服务器生态!AC651</f>
        <v>0.47962550249999997</v>
      </c>
      <c r="I634" s="3">
        <f>[1]服务器生态!AD651</f>
        <v>0.47291513735919999</v>
      </c>
      <c r="J634" s="3">
        <f>[1]服务器生态!AE651</f>
        <v>3.8604200140800002E-2</v>
      </c>
      <c r="K634" s="3">
        <f>[1]服务器生态!AF651</f>
        <v>6.8679600000000019E-3</v>
      </c>
      <c r="L634" s="3">
        <f>[1]服务器生态!AG651</f>
        <v>1.9871999999999997E-3</v>
      </c>
      <c r="M634" s="3">
        <f>[3]基础信息!M633</f>
        <v>100</v>
      </c>
      <c r="X634" s="3">
        <v>630</v>
      </c>
      <c r="Y634" s="3">
        <f>求节点(节奏总纲!D$4:D$163,R$5:R$164,$X634)*6</f>
        <v>46770.010751249647</v>
      </c>
      <c r="Z634" s="3">
        <f>求节点(节奏总纲!E$4:E$163,S$5:S$164,$X634)*6</f>
        <v>47952.475893139948</v>
      </c>
      <c r="AA634" s="3">
        <f>求节点(节奏总纲!F$4:F$163,T$5:T$164,$X634)*6</f>
        <v>49494.555089445654</v>
      </c>
      <c r="AB634" s="3">
        <f>求节点(节奏总纲!G$4:G$163,U$5:U$164,$X634)*6</f>
        <v>51733.246827882358</v>
      </c>
      <c r="AC634" s="3">
        <f>求节点(节奏总纲!H$4:H$163,V$5:V$164,$X634)*6</f>
        <v>55638.462540772074</v>
      </c>
    </row>
    <row r="635" spans="2:29" x14ac:dyDescent="0.2">
      <c r="B635" s="3">
        <v>631</v>
      </c>
      <c r="C635" s="3">
        <f>[1]服务器生态!W652</f>
        <v>7.5480061822108278</v>
      </c>
      <c r="D635" s="3">
        <f>[1]服务器生态!X652</f>
        <v>7.44240321217766</v>
      </c>
      <c r="E635" s="3">
        <f>[1]服务器生态!Y652</f>
        <v>0.60752553774402884</v>
      </c>
      <c r="F635" s="3">
        <f>[1]服务器生态!Z652</f>
        <v>0.10808308621824524</v>
      </c>
      <c r="G635" s="3">
        <f>[1]服务器生态!AA652</f>
        <v>3.1273144999810251E-2</v>
      </c>
      <c r="H635" s="3">
        <f>[1]服务器生态!AC652</f>
        <v>0.47962550249999997</v>
      </c>
      <c r="I635" s="3">
        <f>[1]服务器生态!AD652</f>
        <v>0.47291513735919999</v>
      </c>
      <c r="J635" s="3">
        <f>[1]服务器生态!AE652</f>
        <v>3.8604200140800002E-2</v>
      </c>
      <c r="K635" s="3">
        <f>[1]服务器生态!AF652</f>
        <v>6.8679600000000019E-3</v>
      </c>
      <c r="L635" s="3">
        <f>[1]服务器生态!AG652</f>
        <v>1.9871999999999997E-3</v>
      </c>
      <c r="M635" s="3">
        <f>[3]基础信息!M634</f>
        <v>100</v>
      </c>
      <c r="X635" s="3">
        <v>631</v>
      </c>
      <c r="Y635" s="3">
        <f>求节点(节奏总纲!D$4:D$163,R$5:R$164,$X635)*6</f>
        <v>46779.08507256717</v>
      </c>
      <c r="Z635" s="3">
        <f>求节点(节奏总纲!E$4:E$163,S$5:S$164,$X635)*6</f>
        <v>47961.56317641693</v>
      </c>
      <c r="AA635" s="3">
        <f>求节点(节奏总纲!F$4:F$163,T$5:T$164,$X635)*6</f>
        <v>49503.612345306305</v>
      </c>
      <c r="AB635" s="3">
        <f>求节点(节奏总纲!G$4:G$163,U$5:U$164,$X635)*6</f>
        <v>51742.395628529157</v>
      </c>
      <c r="AC635" s="3">
        <f>求节点(节奏总纲!H$4:H$163,V$5:V$164,$X635)*6</f>
        <v>55647.700759263251</v>
      </c>
    </row>
    <row r="636" spans="2:29" x14ac:dyDescent="0.2">
      <c r="B636" s="3">
        <v>632</v>
      </c>
      <c r="C636" s="3">
        <f>[1]服务器生态!W653</f>
        <v>7.532388078966525</v>
      </c>
      <c r="D636" s="3">
        <f>[1]服务器生态!X653</f>
        <v>7.4270036193649958</v>
      </c>
      <c r="E636" s="3">
        <f>[1]服务器生态!Y653</f>
        <v>0.60626846450601279</v>
      </c>
      <c r="F636" s="3">
        <f>[1]服务器生态!Z653</f>
        <v>0.10785944400614718</v>
      </c>
      <c r="G636" s="3">
        <f>[1]服务器生态!AA653</f>
        <v>3.1208435565876269E-2</v>
      </c>
      <c r="H636" s="3">
        <f>[1]服务器生态!AC653</f>
        <v>0.47962550249999997</v>
      </c>
      <c r="I636" s="3">
        <f>[1]服务器生态!AD653</f>
        <v>0.47291513735919999</v>
      </c>
      <c r="J636" s="3">
        <f>[1]服务器生态!AE653</f>
        <v>3.8604200140800002E-2</v>
      </c>
      <c r="K636" s="3">
        <f>[1]服务器生态!AF653</f>
        <v>6.8679600000000019E-3</v>
      </c>
      <c r="L636" s="3">
        <f>[1]服务器生态!AG653</f>
        <v>1.9871999999999997E-3</v>
      </c>
      <c r="M636" s="3">
        <f>[3]基础信息!M635</f>
        <v>100</v>
      </c>
      <c r="X636" s="3">
        <v>632</v>
      </c>
      <c r="Y636" s="3">
        <f>求节点(节奏总纲!D$4:D$163,R$5:R$164,$X636)*6</f>
        <v>46788.159393884685</v>
      </c>
      <c r="Z636" s="3">
        <f>求节点(节奏总纲!E$4:E$163,S$5:S$164,$X636)*6</f>
        <v>47970.650459693905</v>
      </c>
      <c r="AA636" s="3">
        <f>求节点(节奏总纲!F$4:F$163,T$5:T$164,$X636)*6</f>
        <v>49512.669601166956</v>
      </c>
      <c r="AB636" s="3">
        <f>求节点(节奏总纲!G$4:G$163,U$5:U$164,$X636)*6</f>
        <v>51751.544429175956</v>
      </c>
      <c r="AC636" s="3">
        <f>求节点(节奏总纲!H$4:H$163,V$5:V$164,$X636)*6</f>
        <v>55656.938977754413</v>
      </c>
    </row>
    <row r="637" spans="2:29" x14ac:dyDescent="0.2">
      <c r="B637" s="3">
        <v>633</v>
      </c>
      <c r="C637" s="3">
        <f>[1]服务器生态!W654</f>
        <v>7.5167699757222222</v>
      </c>
      <c r="D637" s="3">
        <f>[1]服务器生态!X654</f>
        <v>7.4116040265523315</v>
      </c>
      <c r="E637" s="3">
        <f>[1]服务器生态!Y654</f>
        <v>0.60501139126799675</v>
      </c>
      <c r="F637" s="3">
        <f>[1]服务器生态!Z654</f>
        <v>0.10763580179404912</v>
      </c>
      <c r="G637" s="3">
        <f>[1]服务器生态!AA654</f>
        <v>3.1143726131942284E-2</v>
      </c>
      <c r="H637" s="3">
        <f>[1]服务器生态!AC654</f>
        <v>0.47962550249999997</v>
      </c>
      <c r="I637" s="3">
        <f>[1]服务器生态!AD654</f>
        <v>0.47291513735919999</v>
      </c>
      <c r="J637" s="3">
        <f>[1]服务器生态!AE654</f>
        <v>3.8604200140800002E-2</v>
      </c>
      <c r="K637" s="3">
        <f>[1]服务器生态!AF654</f>
        <v>6.8679600000000019E-3</v>
      </c>
      <c r="L637" s="3">
        <f>[1]服务器生态!AG654</f>
        <v>1.9871999999999997E-3</v>
      </c>
      <c r="M637" s="3">
        <f>[3]基础信息!M636</f>
        <v>100</v>
      </c>
      <c r="X637" s="3">
        <v>633</v>
      </c>
      <c r="Y637" s="3">
        <f>求节点(节奏总纲!D$4:D$163,R$5:R$164,$X637)*6</f>
        <v>46797.233715202208</v>
      </c>
      <c r="Z637" s="3">
        <f>求节点(节奏总纲!E$4:E$163,S$5:S$164,$X637)*6</f>
        <v>47979.737742970887</v>
      </c>
      <c r="AA637" s="3">
        <f>求节点(节奏总纲!F$4:F$163,T$5:T$164,$X637)*6</f>
        <v>49521.726857027592</v>
      </c>
      <c r="AB637" s="3">
        <f>求节点(节奏总纲!G$4:G$163,U$5:U$164,$X637)*6</f>
        <v>51760.693229822755</v>
      </c>
      <c r="AC637" s="3">
        <f>求节点(节奏总纲!H$4:H$163,V$5:V$164,$X637)*6</f>
        <v>55666.177196245582</v>
      </c>
    </row>
    <row r="638" spans="2:29" x14ac:dyDescent="0.2">
      <c r="B638" s="3">
        <v>634</v>
      </c>
      <c r="C638" s="3">
        <f>[1]服务器生态!W655</f>
        <v>7.5011518724779194</v>
      </c>
      <c r="D638" s="3">
        <f>[1]服务器生态!X655</f>
        <v>7.3962044337396673</v>
      </c>
      <c r="E638" s="3">
        <f>[1]服务器生态!Y655</f>
        <v>0.6037543180299807</v>
      </c>
      <c r="F638" s="3">
        <f>[1]服务器生态!Z655</f>
        <v>0.10741215958195106</v>
      </c>
      <c r="G638" s="3">
        <f>[1]服务器生态!AA655</f>
        <v>3.1079016698008298E-2</v>
      </c>
      <c r="H638" s="3">
        <f>[1]服务器生态!AC655</f>
        <v>0.47962550249999997</v>
      </c>
      <c r="I638" s="3">
        <f>[1]服务器生态!AD655</f>
        <v>0.47291513735919999</v>
      </c>
      <c r="J638" s="3">
        <f>[1]服务器生态!AE655</f>
        <v>3.8604200140800002E-2</v>
      </c>
      <c r="K638" s="3">
        <f>[1]服务器生态!AF655</f>
        <v>6.8679600000000019E-3</v>
      </c>
      <c r="L638" s="3">
        <f>[1]服务器生态!AG655</f>
        <v>1.9871999999999997E-3</v>
      </c>
      <c r="M638" s="3">
        <f>[3]基础信息!M637</f>
        <v>100</v>
      </c>
      <c r="X638" s="3">
        <v>634</v>
      </c>
      <c r="Y638" s="3">
        <f>求节点(节奏总纲!D$4:D$163,R$5:R$164,$X638)*6</f>
        <v>46806.308036519724</v>
      </c>
      <c r="Z638" s="3">
        <f>求节点(节奏总纲!E$4:E$163,S$5:S$164,$X638)*6</f>
        <v>47988.825026247869</v>
      </c>
      <c r="AA638" s="3">
        <f>求节点(节奏总纲!F$4:F$163,T$5:T$164,$X638)*6</f>
        <v>49530.784112888243</v>
      </c>
      <c r="AB638" s="3">
        <f>求节点(节奏总纲!G$4:G$163,U$5:U$164,$X638)*6</f>
        <v>51769.842030469554</v>
      </c>
      <c r="AC638" s="3">
        <f>求节点(节奏总纲!H$4:H$163,V$5:V$164,$X638)*6</f>
        <v>55675.415414736752</v>
      </c>
    </row>
    <row r="639" spans="2:29" x14ac:dyDescent="0.2">
      <c r="B639" s="3">
        <v>635</v>
      </c>
      <c r="C639" s="3">
        <f>[1]服务器生态!W656</f>
        <v>7.4855337692336175</v>
      </c>
      <c r="D639" s="3">
        <f>[1]服务器生态!X656</f>
        <v>7.3808048409270031</v>
      </c>
      <c r="E639" s="3">
        <f>[1]服务器生态!Y656</f>
        <v>0.60249724479196476</v>
      </c>
      <c r="F639" s="3">
        <f>[1]服务器生态!Z656</f>
        <v>0.10718851736985302</v>
      </c>
      <c r="G639" s="3">
        <f>[1]服务器生态!AA656</f>
        <v>3.1014307264074312E-2</v>
      </c>
      <c r="H639" s="3">
        <f>[1]服务器生态!AC656</f>
        <v>0.47962550249999997</v>
      </c>
      <c r="I639" s="3">
        <f>[1]服务器生态!AD656</f>
        <v>0.47291513735919999</v>
      </c>
      <c r="J639" s="3">
        <f>[1]服务器生态!AE656</f>
        <v>3.8604200140800002E-2</v>
      </c>
      <c r="K639" s="3">
        <f>[1]服务器生态!AF656</f>
        <v>6.8679600000000019E-3</v>
      </c>
      <c r="L639" s="3">
        <f>[1]服务器生态!AG656</f>
        <v>1.9871999999999997E-3</v>
      </c>
      <c r="M639" s="3">
        <f>[3]基础信息!M638</f>
        <v>100</v>
      </c>
      <c r="X639" s="3">
        <v>635</v>
      </c>
      <c r="Y639" s="3">
        <f>求节点(节奏总纲!D$4:D$163,R$5:R$164,$X639)*6</f>
        <v>46815.382357837247</v>
      </c>
      <c r="Z639" s="3">
        <f>求节点(节奏总纲!E$4:E$163,S$5:S$164,$X639)*6</f>
        <v>47997.912309524851</v>
      </c>
      <c r="AA639" s="3">
        <f>求节点(节奏总纲!F$4:F$163,T$5:T$164,$X639)*6</f>
        <v>49539.841368748894</v>
      </c>
      <c r="AB639" s="3">
        <f>求节点(节奏总纲!G$4:G$163,U$5:U$164,$X639)*6</f>
        <v>51778.990831116353</v>
      </c>
      <c r="AC639" s="3">
        <f>求节点(节奏总纲!H$4:H$163,V$5:V$164,$X639)*6</f>
        <v>55684.653633227907</v>
      </c>
    </row>
    <row r="640" spans="2:29" x14ac:dyDescent="0.2">
      <c r="B640" s="3">
        <v>636</v>
      </c>
      <c r="C640" s="3">
        <f>[1]服务器生态!W657</f>
        <v>7.4699156659893147</v>
      </c>
      <c r="D640" s="3">
        <f>[1]服务器生态!X657</f>
        <v>7.3654052481143388</v>
      </c>
      <c r="E640" s="3">
        <f>[1]服务器生态!Y657</f>
        <v>0.60124017155394871</v>
      </c>
      <c r="F640" s="3">
        <f>[1]服务器生态!Z657</f>
        <v>0.10696487515775496</v>
      </c>
      <c r="G640" s="3">
        <f>[1]服务器生态!AA657</f>
        <v>3.0949597830140327E-2</v>
      </c>
      <c r="H640" s="3">
        <f>[1]服务器生态!AC657</f>
        <v>0.47962550249999997</v>
      </c>
      <c r="I640" s="3">
        <f>[1]服务器生态!AD657</f>
        <v>0.47291513735919999</v>
      </c>
      <c r="J640" s="3">
        <f>[1]服务器生态!AE657</f>
        <v>3.8604200140800002E-2</v>
      </c>
      <c r="K640" s="3">
        <f>[1]服务器生态!AF657</f>
        <v>6.8679600000000019E-3</v>
      </c>
      <c r="L640" s="3">
        <f>[1]服务器生态!AG657</f>
        <v>1.9871999999999997E-3</v>
      </c>
      <c r="M640" s="3">
        <f>[3]基础信息!M639</f>
        <v>100</v>
      </c>
      <c r="X640" s="3">
        <v>636</v>
      </c>
      <c r="Y640" s="3">
        <f>求节点(节奏总纲!D$4:D$163,R$5:R$164,$X640)*6</f>
        <v>46824.45667915477</v>
      </c>
      <c r="Z640" s="3">
        <f>求节点(节奏总纲!E$4:E$163,S$5:S$164,$X640)*6</f>
        <v>48006.999592801825</v>
      </c>
      <c r="AA640" s="3">
        <f>求节点(节奏总纲!F$4:F$163,T$5:T$164,$X640)*6</f>
        <v>49548.89862460953</v>
      </c>
      <c r="AB640" s="3">
        <f>求节点(节奏总纲!G$4:G$163,U$5:U$164,$X640)*6</f>
        <v>51788.139631763152</v>
      </c>
      <c r="AC640" s="3">
        <f>求节点(节奏总纲!H$4:H$163,V$5:V$164,$X640)*6</f>
        <v>55693.891851719083</v>
      </c>
    </row>
    <row r="641" spans="2:29" x14ac:dyDescent="0.2">
      <c r="B641" s="3">
        <v>637</v>
      </c>
      <c r="C641" s="3">
        <f>[1]服务器生态!W658</f>
        <v>7.4542975627450119</v>
      </c>
      <c r="D641" s="3">
        <f>[1]服务器生态!X658</f>
        <v>7.3500056553016737</v>
      </c>
      <c r="E641" s="3">
        <f>[1]服务器生态!Y658</f>
        <v>0.59998309831593266</v>
      </c>
      <c r="F641" s="3">
        <f>[1]服务器生态!Z658</f>
        <v>0.10674123294565691</v>
      </c>
      <c r="G641" s="3">
        <f>[1]服务器生态!AA658</f>
        <v>3.0884888396206345E-2</v>
      </c>
      <c r="H641" s="3">
        <f>[1]服务器生态!AC658</f>
        <v>0.47962550249999997</v>
      </c>
      <c r="I641" s="3">
        <f>[1]服务器生态!AD658</f>
        <v>0.47291513735919999</v>
      </c>
      <c r="J641" s="3">
        <f>[1]服务器生态!AE658</f>
        <v>3.8604200140800002E-2</v>
      </c>
      <c r="K641" s="3">
        <f>[1]服务器生态!AF658</f>
        <v>6.8679600000000019E-3</v>
      </c>
      <c r="L641" s="3">
        <f>[1]服务器生态!AG658</f>
        <v>1.9871999999999997E-3</v>
      </c>
      <c r="M641" s="3">
        <f>[3]基础信息!M640</f>
        <v>100</v>
      </c>
      <c r="X641" s="3">
        <v>637</v>
      </c>
      <c r="Y641" s="3">
        <f>求节点(节奏总纲!D$4:D$163,R$5:R$164,$X641)*6</f>
        <v>46833.531000472285</v>
      </c>
      <c r="Z641" s="3">
        <f>求节点(节奏总纲!E$4:E$163,S$5:S$164,$X641)*6</f>
        <v>48016.086876078807</v>
      </c>
      <c r="AA641" s="3">
        <f>求节点(节奏总纲!F$4:F$163,T$5:T$164,$X641)*6</f>
        <v>49557.955880470181</v>
      </c>
      <c r="AB641" s="3">
        <f>求节点(节奏总纲!G$4:G$163,U$5:U$164,$X641)*6</f>
        <v>51797.28843240995</v>
      </c>
      <c r="AC641" s="3">
        <f>求节点(节奏总纲!H$4:H$163,V$5:V$164,$X641)*6</f>
        <v>55703.130070210245</v>
      </c>
    </row>
    <row r="642" spans="2:29" x14ac:dyDescent="0.2">
      <c r="B642" s="3">
        <v>638</v>
      </c>
      <c r="C642" s="3">
        <f>[1]服务器生态!W659</f>
        <v>7.4386794595007091</v>
      </c>
      <c r="D642" s="3">
        <f>[1]服务器生态!X659</f>
        <v>7.3346060624890095</v>
      </c>
      <c r="E642" s="3">
        <f>[1]服务器生态!Y659</f>
        <v>0.59872602507791661</v>
      </c>
      <c r="F642" s="3">
        <f>[1]服务器生态!Z659</f>
        <v>0.10651759073355885</v>
      </c>
      <c r="G642" s="3">
        <f>[1]服务器生态!AA659</f>
        <v>3.0820178962272359E-2</v>
      </c>
      <c r="H642" s="3">
        <f>[1]服务器生态!AC659</f>
        <v>0.47962550249999997</v>
      </c>
      <c r="I642" s="3">
        <f>[1]服务器生态!AD659</f>
        <v>0.47291513735919999</v>
      </c>
      <c r="J642" s="3">
        <f>[1]服务器生态!AE659</f>
        <v>3.8604200140800002E-2</v>
      </c>
      <c r="K642" s="3">
        <f>[1]服务器生态!AF659</f>
        <v>6.8679600000000019E-3</v>
      </c>
      <c r="L642" s="3">
        <f>[1]服务器生态!AG659</f>
        <v>1.9871999999999997E-3</v>
      </c>
      <c r="M642" s="3">
        <f>[3]基础信息!M641</f>
        <v>100</v>
      </c>
      <c r="X642" s="3">
        <v>638</v>
      </c>
      <c r="Y642" s="3">
        <f>求节点(节奏总纲!D$4:D$163,R$5:R$164,$X642)*6</f>
        <v>46842.605321789808</v>
      </c>
      <c r="Z642" s="3">
        <f>求节点(节奏总纲!E$4:E$163,S$5:S$164,$X642)*6</f>
        <v>48025.174159355789</v>
      </c>
      <c r="AA642" s="3">
        <f>求节点(节奏总纲!F$4:F$163,T$5:T$164,$X642)*6</f>
        <v>49567.013136330825</v>
      </c>
      <c r="AB642" s="3">
        <f>求节点(节奏总纲!G$4:G$163,U$5:U$164,$X642)*6</f>
        <v>51806.437233056749</v>
      </c>
      <c r="AC642" s="3">
        <f>求节点(节奏总纲!H$4:H$163,V$5:V$164,$X642)*6</f>
        <v>55712.368288701407</v>
      </c>
    </row>
    <row r="643" spans="2:29" x14ac:dyDescent="0.2">
      <c r="B643" s="3">
        <v>639</v>
      </c>
      <c r="C643" s="3">
        <f>[1]服务器生态!W660</f>
        <v>7.4230613562564072</v>
      </c>
      <c r="D643" s="3">
        <f>[1]服务器生态!X660</f>
        <v>7.3192064696763461</v>
      </c>
      <c r="E643" s="3">
        <f>[1]服务器生态!Y660</f>
        <v>0.59746895183990067</v>
      </c>
      <c r="F643" s="3">
        <f>[1]服务器生态!Z660</f>
        <v>0.1062939485214608</v>
      </c>
      <c r="G643" s="3">
        <f>[1]服务器生态!AA660</f>
        <v>3.0755469528338377E-2</v>
      </c>
      <c r="H643" s="3">
        <f>[1]服务器生态!AC660</f>
        <v>0.47962550249999997</v>
      </c>
      <c r="I643" s="3">
        <f>[1]服务器生态!AD660</f>
        <v>0.47291513735919999</v>
      </c>
      <c r="J643" s="3">
        <f>[1]服务器生态!AE660</f>
        <v>3.8604200140800002E-2</v>
      </c>
      <c r="K643" s="3">
        <f>[1]服务器生态!AF660</f>
        <v>6.8679600000000019E-3</v>
      </c>
      <c r="L643" s="3">
        <f>[1]服务器生态!AG660</f>
        <v>1.9871999999999997E-3</v>
      </c>
      <c r="M643" s="3">
        <f>[3]基础信息!M642</f>
        <v>100</v>
      </c>
      <c r="X643" s="3">
        <v>639</v>
      </c>
      <c r="Y643" s="3">
        <f>求节点(节奏总纲!D$4:D$163,R$5:R$164,$X643)*6</f>
        <v>46851.679643107323</v>
      </c>
      <c r="Z643" s="3">
        <f>求节点(节奏总纲!E$4:E$163,S$5:S$164,$X643)*6</f>
        <v>48034.261442632764</v>
      </c>
      <c r="AA643" s="3">
        <f>求节点(节奏总纲!F$4:F$163,T$5:T$164,$X643)*6</f>
        <v>49576.070392191476</v>
      </c>
      <c r="AB643" s="3">
        <f>求节点(节奏总纲!G$4:G$163,U$5:U$164,$X643)*6</f>
        <v>51815.586033703548</v>
      </c>
      <c r="AC643" s="3">
        <f>求节点(节奏总纲!H$4:H$163,V$5:V$164,$X643)*6</f>
        <v>55721.606507192584</v>
      </c>
    </row>
    <row r="644" spans="2:29" x14ac:dyDescent="0.2">
      <c r="B644" s="3">
        <v>640</v>
      </c>
      <c r="C644" s="3">
        <f>[1]服务器生态!W661</f>
        <v>7.4074432530121044</v>
      </c>
      <c r="D644" s="3">
        <f>[1]服务器生态!X661</f>
        <v>7.3038068768636819</v>
      </c>
      <c r="E644" s="3">
        <f>[1]服务器生态!Y661</f>
        <v>0.59621187860188463</v>
      </c>
      <c r="F644" s="3">
        <f>[1]服务器生态!Z661</f>
        <v>0.10607030630936276</v>
      </c>
      <c r="G644" s="3">
        <f>[1]服务器生态!AA661</f>
        <v>3.0690760094404392E-2</v>
      </c>
      <c r="H644" s="3">
        <f>[1]服务器生态!AC661</f>
        <v>0.47962550249999997</v>
      </c>
      <c r="I644" s="3">
        <f>[1]服务器生态!AD661</f>
        <v>0.47291513735919999</v>
      </c>
      <c r="J644" s="3">
        <f>[1]服务器生态!AE661</f>
        <v>3.8604200140800002E-2</v>
      </c>
      <c r="K644" s="3">
        <f>[1]服务器生态!AF661</f>
        <v>6.8679600000000019E-3</v>
      </c>
      <c r="L644" s="3">
        <f>[1]服务器生态!AG661</f>
        <v>1.9871999999999997E-3</v>
      </c>
      <c r="M644" s="3">
        <f>[3]基础信息!M643</f>
        <v>100</v>
      </c>
      <c r="X644" s="3">
        <v>640</v>
      </c>
      <c r="Y644" s="3">
        <f>求节点(节奏总纲!D$4:D$163,R$5:R$164,$X644)*6</f>
        <v>46860.753964424846</v>
      </c>
      <c r="Z644" s="3">
        <f>求节点(节奏总纲!E$4:E$163,S$5:S$164,$X644)*6</f>
        <v>48043.348725909746</v>
      </c>
      <c r="AA644" s="3">
        <f>求节点(节奏总纲!F$4:F$163,T$5:T$164,$X644)*6</f>
        <v>49585.127648052126</v>
      </c>
      <c r="AB644" s="3">
        <f>求节点(节奏总纲!G$4:G$163,U$5:U$164,$X644)*6</f>
        <v>51824.734834350347</v>
      </c>
      <c r="AC644" s="3">
        <f>求节点(节奏总纲!H$4:H$163,V$5:V$164,$X644)*6</f>
        <v>55730.844725683739</v>
      </c>
    </row>
    <row r="645" spans="2:29" x14ac:dyDescent="0.2">
      <c r="B645" s="3">
        <v>641</v>
      </c>
      <c r="C645" s="3">
        <f>[1]服务器生态!W662</f>
        <v>7.3918251497678025</v>
      </c>
      <c r="D645" s="3">
        <f>[1]服务器生态!X662</f>
        <v>7.2884072840510177</v>
      </c>
      <c r="E645" s="3">
        <f>[1]服务器生态!Y662</f>
        <v>0.59495480536386869</v>
      </c>
      <c r="F645" s="3">
        <f>[1]服务器生态!Z662</f>
        <v>0.1058466640972647</v>
      </c>
      <c r="G645" s="3">
        <f>[1]服务器生态!AA662</f>
        <v>3.0626050660470406E-2</v>
      </c>
      <c r="H645" s="3">
        <f>[1]服务器生态!AC662</f>
        <v>0.47962550249999997</v>
      </c>
      <c r="I645" s="3">
        <f>[1]服务器生态!AD662</f>
        <v>0.47291513735919999</v>
      </c>
      <c r="J645" s="3">
        <f>[1]服务器生态!AE662</f>
        <v>3.8604200140800002E-2</v>
      </c>
      <c r="K645" s="3">
        <f>[1]服务器生态!AF662</f>
        <v>6.8679600000000019E-3</v>
      </c>
      <c r="L645" s="3">
        <f>[1]服务器生态!AG662</f>
        <v>1.9871999999999997E-3</v>
      </c>
      <c r="M645" s="3">
        <f>[3]基础信息!M644</f>
        <v>100</v>
      </c>
      <c r="X645" s="3">
        <v>641</v>
      </c>
      <c r="Y645" s="3">
        <f>求节点(节奏总纲!D$4:D$163,R$5:R$164,$X645)*6</f>
        <v>46869.828285742362</v>
      </c>
      <c r="Z645" s="3">
        <f>求节点(节奏总纲!E$4:E$163,S$5:S$164,$X645)*6</f>
        <v>48052.436009186727</v>
      </c>
      <c r="AA645" s="3">
        <f>求节点(节奏总纲!F$4:F$163,T$5:T$164,$X645)*6</f>
        <v>49594.18490391277</v>
      </c>
      <c r="AB645" s="3">
        <f>求节点(节奏总纲!G$4:G$163,U$5:U$164,$X645)*6</f>
        <v>51833.883634997146</v>
      </c>
      <c r="AC645" s="3">
        <f>求节点(节奏总纲!H$4:H$163,V$5:V$164,$X645)*6</f>
        <v>55740.082944174916</v>
      </c>
    </row>
    <row r="646" spans="2:29" x14ac:dyDescent="0.2">
      <c r="B646" s="3">
        <v>642</v>
      </c>
      <c r="C646" s="3">
        <f>[1]服务器生态!W663</f>
        <v>7.3762070465234997</v>
      </c>
      <c r="D646" s="3">
        <f>[1]服务器生态!X663</f>
        <v>7.2730076912383526</v>
      </c>
      <c r="E646" s="3">
        <f>[1]服务器生态!Y663</f>
        <v>0.59369773212585264</v>
      </c>
      <c r="F646" s="3">
        <f>[1]服务器生态!Z663</f>
        <v>0.10562302188516665</v>
      </c>
      <c r="G646" s="3">
        <f>[1]服务器生态!AA663</f>
        <v>3.056134122653642E-2</v>
      </c>
      <c r="H646" s="3">
        <f>[1]服务器生态!AC663</f>
        <v>0.47962550249999997</v>
      </c>
      <c r="I646" s="3">
        <f>[1]服务器生态!AD663</f>
        <v>0.47291513735919999</v>
      </c>
      <c r="J646" s="3">
        <f>[1]服务器生态!AE663</f>
        <v>3.8604200140800002E-2</v>
      </c>
      <c r="K646" s="3">
        <f>[1]服务器生态!AF663</f>
        <v>6.8679600000000019E-3</v>
      </c>
      <c r="L646" s="3">
        <f>[1]服务器生态!AG663</f>
        <v>1.9871999999999997E-3</v>
      </c>
      <c r="M646" s="3">
        <f>[3]基础信息!M645</f>
        <v>100</v>
      </c>
      <c r="X646" s="3">
        <v>642</v>
      </c>
      <c r="Y646" s="3">
        <f>求节点(节奏总纲!D$4:D$163,R$5:R$164,$X646)*6</f>
        <v>46878.902607059885</v>
      </c>
      <c r="Z646" s="3">
        <f>求节点(节奏总纲!E$4:E$163,S$5:S$164,$X646)*6</f>
        <v>48061.523292463709</v>
      </c>
      <c r="AA646" s="3">
        <f>求节点(节奏总纲!F$4:F$163,T$5:T$164,$X646)*6</f>
        <v>49603.242159773421</v>
      </c>
      <c r="AB646" s="3">
        <f>求节点(节奏总纲!G$4:G$163,U$5:U$164,$X646)*6</f>
        <v>51843.032435643945</v>
      </c>
      <c r="AC646" s="3">
        <f>求节点(节奏总纲!H$4:H$163,V$5:V$164,$X646)*6</f>
        <v>55749.321162666078</v>
      </c>
    </row>
    <row r="647" spans="2:29" x14ac:dyDescent="0.2">
      <c r="B647" s="3">
        <v>643</v>
      </c>
      <c r="C647" s="3">
        <f>[1]服务器生态!W664</f>
        <v>7.360588943279196</v>
      </c>
      <c r="D647" s="3">
        <f>[1]服务器生态!X664</f>
        <v>7.2576080984256874</v>
      </c>
      <c r="E647" s="3">
        <f>[1]服务器生态!Y664</f>
        <v>0.59244065888783659</v>
      </c>
      <c r="F647" s="3">
        <f>[1]服务器生态!Z664</f>
        <v>0.10539937967306859</v>
      </c>
      <c r="G647" s="3">
        <f>[1]服务器生态!AA664</f>
        <v>3.0496631792602431E-2</v>
      </c>
      <c r="H647" s="3">
        <f>[1]服务器生态!AC664</f>
        <v>0.47962550249999997</v>
      </c>
      <c r="I647" s="3">
        <f>[1]服务器生态!AD664</f>
        <v>0.47291513735919999</v>
      </c>
      <c r="J647" s="3">
        <f>[1]服务器生态!AE664</f>
        <v>3.8604200140800002E-2</v>
      </c>
      <c r="K647" s="3">
        <f>[1]服务器生态!AF664</f>
        <v>6.8679600000000019E-3</v>
      </c>
      <c r="L647" s="3">
        <f>[1]服务器生态!AG664</f>
        <v>1.9871999999999997E-3</v>
      </c>
      <c r="M647" s="3">
        <f>[3]基础信息!M646</f>
        <v>100</v>
      </c>
      <c r="X647" s="3">
        <v>643</v>
      </c>
      <c r="Y647" s="3">
        <f>求节点(节奏总纲!D$4:D$163,R$5:R$164,$X647)*6</f>
        <v>46887.976928377408</v>
      </c>
      <c r="Z647" s="3">
        <f>求节点(节奏总纲!E$4:E$163,S$5:S$164,$X647)*6</f>
        <v>48070.610575740684</v>
      </c>
      <c r="AA647" s="3">
        <f>求节点(节奏总纲!F$4:F$163,T$5:T$164,$X647)*6</f>
        <v>49612.299415634072</v>
      </c>
      <c r="AB647" s="3">
        <f>求节点(节奏总纲!G$4:G$163,U$5:U$164,$X647)*6</f>
        <v>51852.181236290751</v>
      </c>
      <c r="AC647" s="3">
        <f>求节点(节奏总纲!H$4:H$163,V$5:V$164,$X647)*6</f>
        <v>55758.55938115724</v>
      </c>
    </row>
    <row r="648" spans="2:29" x14ac:dyDescent="0.2">
      <c r="B648" s="3">
        <v>644</v>
      </c>
      <c r="C648" s="3">
        <f>[1]服务器生态!W665</f>
        <v>7.3449708400348932</v>
      </c>
      <c r="D648" s="3">
        <f>[1]服务器生态!X665</f>
        <v>7.2422085056130232</v>
      </c>
      <c r="E648" s="3">
        <f>[1]服务器生态!Y665</f>
        <v>0.59118358564982054</v>
      </c>
      <c r="F648" s="3">
        <f>[1]服务器生态!Z665</f>
        <v>0.10517573746097053</v>
      </c>
      <c r="G648" s="3">
        <f>[1]服务器生态!AA665</f>
        <v>3.0431922358668446E-2</v>
      </c>
      <c r="H648" s="3">
        <f>[1]服务器生态!AC665</f>
        <v>0.47962550249999997</v>
      </c>
      <c r="I648" s="3">
        <f>[1]服务器生态!AD665</f>
        <v>0.47291513735919999</v>
      </c>
      <c r="J648" s="3">
        <f>[1]服务器生态!AE665</f>
        <v>3.8604200140800002E-2</v>
      </c>
      <c r="K648" s="3">
        <f>[1]服务器生态!AF665</f>
        <v>6.8679600000000019E-3</v>
      </c>
      <c r="L648" s="3">
        <f>[1]服务器生态!AG665</f>
        <v>1.9871999999999997E-3</v>
      </c>
      <c r="M648" s="3">
        <f>[3]基础信息!M647</f>
        <v>100</v>
      </c>
      <c r="X648" s="3">
        <v>644</v>
      </c>
      <c r="Y648" s="3">
        <f>求节点(节奏总纲!D$4:D$163,R$5:R$164,$X648)*6</f>
        <v>46897.051249694923</v>
      </c>
      <c r="Z648" s="3">
        <f>求节点(节奏总纲!E$4:E$163,S$5:S$164,$X648)*6</f>
        <v>48079.697859017659</v>
      </c>
      <c r="AA648" s="3">
        <f>求节点(节奏总纲!F$4:F$163,T$5:T$164,$X648)*6</f>
        <v>49621.356671494708</v>
      </c>
      <c r="AB648" s="3">
        <f>求节点(节奏总纲!G$4:G$163,U$5:U$164,$X648)*6</f>
        <v>51861.33003693755</v>
      </c>
      <c r="AC648" s="3">
        <f>求节点(节奏总纲!H$4:H$163,V$5:V$164,$X648)*6</f>
        <v>55767.797599648417</v>
      </c>
    </row>
    <row r="649" spans="2:29" x14ac:dyDescent="0.2">
      <c r="B649" s="3">
        <v>645</v>
      </c>
      <c r="C649" s="3">
        <f>[1]服务器生态!W666</f>
        <v>7.3293527367905904</v>
      </c>
      <c r="D649" s="3">
        <f>[1]服务器生态!X666</f>
        <v>7.226808912800359</v>
      </c>
      <c r="E649" s="3">
        <f>[1]服务器生态!Y666</f>
        <v>0.58992651241180449</v>
      </c>
      <c r="F649" s="3">
        <f>[1]服务器生态!Z666</f>
        <v>0.10495209524887247</v>
      </c>
      <c r="G649" s="3">
        <f>[1]服务器生态!AA666</f>
        <v>3.036721292473446E-2</v>
      </c>
      <c r="H649" s="3">
        <f>[1]服务器生态!AC666</f>
        <v>0.47962550249999997</v>
      </c>
      <c r="I649" s="3">
        <f>[1]服务器生态!AD666</f>
        <v>0.47291513735919999</v>
      </c>
      <c r="J649" s="3">
        <f>[1]服务器生态!AE666</f>
        <v>3.8604200140800002E-2</v>
      </c>
      <c r="K649" s="3">
        <f>[1]服务器生态!AF666</f>
        <v>6.8679600000000019E-3</v>
      </c>
      <c r="L649" s="3">
        <f>[1]服务器生态!AG666</f>
        <v>1.9871999999999997E-3</v>
      </c>
      <c r="M649" s="3">
        <f>[3]基础信息!M648</f>
        <v>100</v>
      </c>
      <c r="X649" s="3">
        <v>645</v>
      </c>
      <c r="Y649" s="3">
        <f>求节点(节奏总纲!D$4:D$163,R$5:R$164,$X649)*6</f>
        <v>46906.125571012446</v>
      </c>
      <c r="Z649" s="3">
        <f>求节点(节奏总纲!E$4:E$163,S$5:S$164,$X649)*6</f>
        <v>48088.785142294648</v>
      </c>
      <c r="AA649" s="3">
        <f>求节点(节奏总纲!F$4:F$163,T$5:T$164,$X649)*6</f>
        <v>49630.413927355359</v>
      </c>
      <c r="AB649" s="3">
        <f>求节点(节奏总纲!G$4:G$163,U$5:U$164,$X649)*6</f>
        <v>51870.478837584349</v>
      </c>
      <c r="AC649" s="3">
        <f>求节点(节奏总纲!H$4:H$163,V$5:V$164,$X649)*6</f>
        <v>55777.035818139571</v>
      </c>
    </row>
    <row r="650" spans="2:29" x14ac:dyDescent="0.2">
      <c r="B650" s="3">
        <v>646</v>
      </c>
      <c r="C650" s="3">
        <f>[1]服务器生态!W667</f>
        <v>7.3137346335462876</v>
      </c>
      <c r="D650" s="3">
        <f>[1]服务器生态!X667</f>
        <v>7.2114093199876947</v>
      </c>
      <c r="E650" s="3">
        <f>[1]服务器生态!Y667</f>
        <v>0.58866943917378844</v>
      </c>
      <c r="F650" s="3">
        <f>[1]服务器生态!Z667</f>
        <v>0.10472845303677442</v>
      </c>
      <c r="G650" s="3">
        <f>[1]服务器生态!AA667</f>
        <v>3.0302503490800478E-2</v>
      </c>
      <c r="H650" s="3">
        <f>[1]服务器生态!AC667</f>
        <v>0.47962550249999997</v>
      </c>
      <c r="I650" s="3">
        <f>[1]服务器生态!AD667</f>
        <v>0.47291513735919999</v>
      </c>
      <c r="J650" s="3">
        <f>[1]服务器生态!AE667</f>
        <v>3.8604200140800002E-2</v>
      </c>
      <c r="K650" s="3">
        <f>[1]服务器生态!AF667</f>
        <v>6.8679600000000019E-3</v>
      </c>
      <c r="L650" s="3">
        <f>[1]服务器生态!AG667</f>
        <v>1.9871999999999997E-3</v>
      </c>
      <c r="M650" s="3">
        <f>[3]基础信息!M649</f>
        <v>100</v>
      </c>
      <c r="X650" s="3">
        <v>646</v>
      </c>
      <c r="Y650" s="3">
        <f>求节点(节奏总纲!D$4:D$163,R$5:R$164,$X650)*6</f>
        <v>46915.199892329969</v>
      </c>
      <c r="Z650" s="3">
        <f>求节点(节奏总纲!E$4:E$163,S$5:S$164,$X650)*6</f>
        <v>48097.872425571622</v>
      </c>
      <c r="AA650" s="3">
        <f>求节点(节奏总纲!F$4:F$163,T$5:T$164,$X650)*6</f>
        <v>49639.47118321601</v>
      </c>
      <c r="AB650" s="3">
        <f>求节点(节奏总纲!G$4:G$163,U$5:U$164,$X650)*6</f>
        <v>51879.627638231148</v>
      </c>
      <c r="AC650" s="3">
        <f>求节点(节奏总纲!H$4:H$163,V$5:V$164,$X650)*6</f>
        <v>55786.274036630748</v>
      </c>
    </row>
    <row r="651" spans="2:29" x14ac:dyDescent="0.2">
      <c r="B651" s="3">
        <v>647</v>
      </c>
      <c r="C651" s="3">
        <f>[1]服务器生态!W668</f>
        <v>7.2981165303019857</v>
      </c>
      <c r="D651" s="3">
        <f>[1]服务器生态!X668</f>
        <v>7.1960097271750296</v>
      </c>
      <c r="E651" s="3">
        <f>[1]服务器生态!Y668</f>
        <v>0.58741236593577251</v>
      </c>
      <c r="F651" s="3">
        <f>[1]服务器生态!Z668</f>
        <v>0.10450481082467637</v>
      </c>
      <c r="G651" s="3">
        <f>[1]服务器生态!AA668</f>
        <v>3.0237794056866493E-2</v>
      </c>
      <c r="H651" s="3">
        <f>[1]服务器生态!AC668</f>
        <v>0.47962550249999997</v>
      </c>
      <c r="I651" s="3">
        <f>[1]服务器生态!AD668</f>
        <v>0.47291513735919999</v>
      </c>
      <c r="J651" s="3">
        <f>[1]服务器生态!AE668</f>
        <v>3.8604200140800002E-2</v>
      </c>
      <c r="K651" s="3">
        <f>[1]服务器生态!AF668</f>
        <v>6.8679600000000019E-3</v>
      </c>
      <c r="L651" s="3">
        <f>[1]服务器生态!AG668</f>
        <v>1.9871999999999997E-3</v>
      </c>
      <c r="M651" s="3">
        <f>[3]基础信息!M650</f>
        <v>100</v>
      </c>
      <c r="X651" s="3">
        <v>647</v>
      </c>
      <c r="Y651" s="3">
        <f>求节点(节奏总纲!D$4:D$163,R$5:R$164,$X651)*6</f>
        <v>46924.274213647484</v>
      </c>
      <c r="Z651" s="3">
        <f>求节点(节奏总纲!E$4:E$163,S$5:S$164,$X651)*6</f>
        <v>48106.959708848604</v>
      </c>
      <c r="AA651" s="3">
        <f>求节点(节奏总纲!F$4:F$163,T$5:T$164,$X651)*6</f>
        <v>49648.528439076646</v>
      </c>
      <c r="AB651" s="3">
        <f>求节点(节奏总纲!G$4:G$163,U$5:U$164,$X651)*6</f>
        <v>51888.776438877947</v>
      </c>
      <c r="AC651" s="3">
        <f>求节点(节奏总纲!H$4:H$163,V$5:V$164,$X651)*6</f>
        <v>55795.51225512191</v>
      </c>
    </row>
    <row r="652" spans="2:29" x14ac:dyDescent="0.2">
      <c r="B652" s="3">
        <v>648</v>
      </c>
      <c r="C652" s="3">
        <f>[1]服务器生态!W669</f>
        <v>7.2824984270576829</v>
      </c>
      <c r="D652" s="3">
        <f>[1]服务器生态!X669</f>
        <v>7.1806101343623654</v>
      </c>
      <c r="E652" s="3">
        <f>[1]服务器生态!Y669</f>
        <v>0.58615529269775646</v>
      </c>
      <c r="F652" s="3">
        <f>[1]服务器生态!Z669</f>
        <v>0.10428116861257831</v>
      </c>
      <c r="G652" s="3">
        <f>[1]服务器生态!AA669</f>
        <v>3.0173084622932507E-2</v>
      </c>
      <c r="H652" s="3">
        <f>[1]服务器生态!AC669</f>
        <v>0.47962550249999997</v>
      </c>
      <c r="I652" s="3">
        <f>[1]服务器生态!AD669</f>
        <v>0.47291513735919999</v>
      </c>
      <c r="J652" s="3">
        <f>[1]服务器生态!AE669</f>
        <v>3.8604200140800002E-2</v>
      </c>
      <c r="K652" s="3">
        <f>[1]服务器生态!AF669</f>
        <v>6.8679600000000019E-3</v>
      </c>
      <c r="L652" s="3">
        <f>[1]服务器生态!AG669</f>
        <v>1.9871999999999997E-3</v>
      </c>
      <c r="M652" s="3">
        <f>[3]基础信息!M651</f>
        <v>100</v>
      </c>
      <c r="X652" s="3">
        <v>648</v>
      </c>
      <c r="Y652" s="3">
        <f>求节点(节奏总纲!D$4:D$163,R$5:R$164,$X652)*6</f>
        <v>46933.348534965</v>
      </c>
      <c r="Z652" s="3">
        <f>求节点(节奏总纲!E$4:E$163,S$5:S$164,$X652)*6</f>
        <v>48116.046992125586</v>
      </c>
      <c r="AA652" s="3">
        <f>求节点(节奏总纲!F$4:F$163,T$5:T$164,$X652)*6</f>
        <v>49657.585694937297</v>
      </c>
      <c r="AB652" s="3">
        <f>求节点(节奏总纲!G$4:G$163,U$5:U$164,$X652)*6</f>
        <v>51897.925239524746</v>
      </c>
      <c r="AC652" s="3">
        <f>求节点(节奏总纲!H$4:H$163,V$5:V$164,$X652)*6</f>
        <v>55804.750473613072</v>
      </c>
    </row>
    <row r="653" spans="2:29" x14ac:dyDescent="0.2">
      <c r="B653" s="3">
        <v>649</v>
      </c>
      <c r="C653" s="3">
        <f>[1]服务器生态!W670</f>
        <v>7.2668803238133801</v>
      </c>
      <c r="D653" s="3">
        <f>[1]服务器生态!X670</f>
        <v>7.1652105415497012</v>
      </c>
      <c r="E653" s="3">
        <f>[1]服务器生态!Y670</f>
        <v>0.58489821945974041</v>
      </c>
      <c r="F653" s="3">
        <f>[1]服务器生态!Z670</f>
        <v>0.10405752640048026</v>
      </c>
      <c r="G653" s="3">
        <f>[1]服务器生态!AA670</f>
        <v>3.0108375188998521E-2</v>
      </c>
      <c r="H653" s="3">
        <f>[1]服务器生态!AC670</f>
        <v>0.47962550249999997</v>
      </c>
      <c r="I653" s="3">
        <f>[1]服务器生态!AD670</f>
        <v>0.47291513735919999</v>
      </c>
      <c r="J653" s="3">
        <f>[1]服务器生态!AE670</f>
        <v>3.8604200140800002E-2</v>
      </c>
      <c r="K653" s="3">
        <f>[1]服务器生态!AF670</f>
        <v>6.8679600000000019E-3</v>
      </c>
      <c r="L653" s="3">
        <f>[1]服务器生态!AG670</f>
        <v>1.9871999999999997E-3</v>
      </c>
      <c r="M653" s="3">
        <f>[3]基础信息!M652</f>
        <v>100</v>
      </c>
      <c r="X653" s="3">
        <v>649</v>
      </c>
      <c r="Y653" s="3">
        <f>求节点(节奏总纲!D$4:D$163,R$5:R$164,$X653)*6</f>
        <v>46942.422856282523</v>
      </c>
      <c r="Z653" s="3">
        <f>求节点(节奏总纲!E$4:E$163,S$5:S$164,$X653)*6</f>
        <v>48125.134275402568</v>
      </c>
      <c r="AA653" s="3">
        <f>求节点(节奏总纲!F$4:F$163,T$5:T$164,$X653)*6</f>
        <v>49666.642950797948</v>
      </c>
      <c r="AB653" s="3">
        <f>求节点(节奏总纲!G$4:G$163,U$5:U$164,$X653)*6</f>
        <v>51907.074040171545</v>
      </c>
      <c r="AC653" s="3">
        <f>求节点(节奏总纲!H$4:H$163,V$5:V$164,$X653)*6</f>
        <v>55813.988692104249</v>
      </c>
    </row>
    <row r="654" spans="2:29" x14ac:dyDescent="0.2">
      <c r="B654" s="3">
        <v>650</v>
      </c>
      <c r="C654" s="3">
        <f>[1]服务器生态!W671</f>
        <v>7.2512622205690773</v>
      </c>
      <c r="D654" s="3">
        <f>[1]服务器生态!X671</f>
        <v>7.1498109487370369</v>
      </c>
      <c r="E654" s="3">
        <f>[1]服务器生态!Y671</f>
        <v>0.58364114622172436</v>
      </c>
      <c r="F654" s="3">
        <f>[1]服务器生态!Z671</f>
        <v>0.1038338841883822</v>
      </c>
      <c r="G654" s="3">
        <f>[1]服务器生态!AA671</f>
        <v>3.0043665755064536E-2</v>
      </c>
      <c r="H654" s="3">
        <f>[1]服务器生态!AC671</f>
        <v>0.47962550249999997</v>
      </c>
      <c r="I654" s="3">
        <f>[1]服务器生态!AD671</f>
        <v>0.47291513735919999</v>
      </c>
      <c r="J654" s="3">
        <f>[1]服务器生态!AE671</f>
        <v>3.8604200140800002E-2</v>
      </c>
      <c r="K654" s="3">
        <f>[1]服务器生态!AF671</f>
        <v>6.8679600000000019E-3</v>
      </c>
      <c r="L654" s="3">
        <f>[1]服务器生态!AG671</f>
        <v>1.9871999999999997E-3</v>
      </c>
      <c r="M654" s="3">
        <f>[3]基础信息!M653</f>
        <v>100</v>
      </c>
      <c r="X654" s="3">
        <v>650</v>
      </c>
      <c r="Y654" s="3">
        <f>求节点(节奏总纲!D$4:D$163,R$5:R$164,$X654)*6</f>
        <v>46951.497177600046</v>
      </c>
      <c r="Z654" s="3">
        <f>求节点(节奏总纲!E$4:E$163,S$5:S$164,$X654)*6</f>
        <v>48134.221558679543</v>
      </c>
      <c r="AA654" s="3">
        <f>求节点(节奏总纲!F$4:F$163,T$5:T$164,$X654)*6</f>
        <v>49675.700206658592</v>
      </c>
      <c r="AB654" s="3">
        <f>求节点(节奏总纲!G$4:G$163,U$5:U$164,$X654)*6</f>
        <v>51916.222840818344</v>
      </c>
      <c r="AC654" s="3">
        <f>求节点(节奏总纲!H$4:H$163,V$5:V$164,$X654)*6</f>
        <v>55823.226910595404</v>
      </c>
    </row>
    <row r="655" spans="2:29" x14ac:dyDescent="0.2">
      <c r="B655" s="3">
        <v>651</v>
      </c>
      <c r="C655" s="3">
        <f>[1]服务器生态!W672</f>
        <v>7.2356441173247745</v>
      </c>
      <c r="D655" s="3">
        <f>[1]服务器生态!X672</f>
        <v>7.1344113559243727</v>
      </c>
      <c r="E655" s="3">
        <f>[1]服务器生态!Y672</f>
        <v>0.58238407298370831</v>
      </c>
      <c r="F655" s="3">
        <f>[1]服务器生态!Z672</f>
        <v>0.10361024197628414</v>
      </c>
      <c r="G655" s="3">
        <f>[1]服务器生态!AA672</f>
        <v>2.997895632113055E-2</v>
      </c>
      <c r="H655" s="3">
        <f>[1]服务器生态!AC672</f>
        <v>0.47962550249999997</v>
      </c>
      <c r="I655" s="3">
        <f>[1]服务器生态!AD672</f>
        <v>0.47291513735919999</v>
      </c>
      <c r="J655" s="3">
        <f>[1]服务器生态!AE672</f>
        <v>3.8604200140800002E-2</v>
      </c>
      <c r="K655" s="3">
        <f>[1]服务器生态!AF672</f>
        <v>6.8679600000000019E-3</v>
      </c>
      <c r="L655" s="3">
        <f>[1]服务器生态!AG672</f>
        <v>1.9871999999999997E-3</v>
      </c>
      <c r="M655" s="3">
        <f>[3]基础信息!M654</f>
        <v>100</v>
      </c>
      <c r="X655" s="3">
        <v>651</v>
      </c>
      <c r="Y655" s="3">
        <f>求节点(节奏总纲!D$4:D$163,R$5:R$164,$X655)*6</f>
        <v>46960.571498917561</v>
      </c>
      <c r="Z655" s="3">
        <f>求节点(节奏总纲!E$4:E$163,S$5:S$164,$X655)*6</f>
        <v>48143.308841956517</v>
      </c>
      <c r="AA655" s="3">
        <f>求节点(节奏总纲!F$4:F$163,T$5:T$164,$X655)*6</f>
        <v>49684.757462519243</v>
      </c>
      <c r="AB655" s="3">
        <f>求节点(节奏总纲!G$4:G$163,U$5:U$164,$X655)*6</f>
        <v>51925.371641465143</v>
      </c>
      <c r="AC655" s="3">
        <f>求节点(节奏总纲!H$4:H$163,V$5:V$164,$X655)*6</f>
        <v>55832.465129086573</v>
      </c>
    </row>
    <row r="656" spans="2:29" x14ac:dyDescent="0.2">
      <c r="B656" s="3">
        <v>652</v>
      </c>
      <c r="C656" s="3">
        <f>[1]服务器生态!W673</f>
        <v>7.2200260140804735</v>
      </c>
      <c r="D656" s="3">
        <f>[1]服务器生态!X673</f>
        <v>7.1190117631117085</v>
      </c>
      <c r="E656" s="3">
        <f>[1]服务器生态!Y673</f>
        <v>0.58112699974569237</v>
      </c>
      <c r="F656" s="3">
        <f>[1]服务器生态!Z673</f>
        <v>0.10338659976418611</v>
      </c>
      <c r="G656" s="3">
        <f>[1]服务器生态!AA673</f>
        <v>2.9914246887196568E-2</v>
      </c>
      <c r="H656" s="3">
        <f>[1]服务器生态!AC673</f>
        <v>0.47962550249999997</v>
      </c>
      <c r="I656" s="3">
        <f>[1]服务器生态!AD673</f>
        <v>0.47291513735919999</v>
      </c>
      <c r="J656" s="3">
        <f>[1]服务器生态!AE673</f>
        <v>3.8604200140800002E-2</v>
      </c>
      <c r="K656" s="3">
        <f>[1]服务器生态!AF673</f>
        <v>6.8679600000000019E-3</v>
      </c>
      <c r="L656" s="3">
        <f>[1]服务器生态!AG673</f>
        <v>1.9871999999999997E-3</v>
      </c>
      <c r="M656" s="3">
        <f>[3]基础信息!M655</f>
        <v>100</v>
      </c>
      <c r="X656" s="3">
        <v>652</v>
      </c>
      <c r="Y656" s="3">
        <f>求节点(节奏总纲!D$4:D$163,R$5:R$164,$X656)*6</f>
        <v>46969.645820235084</v>
      </c>
      <c r="Z656" s="3">
        <f>求节点(节奏总纲!E$4:E$163,S$5:S$164,$X656)*6</f>
        <v>48152.396125233507</v>
      </c>
      <c r="AA656" s="3">
        <f>求节点(节奏总纲!F$4:F$163,T$5:T$164,$X656)*6</f>
        <v>49693.814718379886</v>
      </c>
      <c r="AB656" s="3">
        <f>求节点(节奏总纲!G$4:G$163,U$5:U$164,$X656)*6</f>
        <v>51934.520442111942</v>
      </c>
      <c r="AC656" s="3">
        <f>求节点(节奏总纲!H$4:H$163,V$5:V$164,$X656)*6</f>
        <v>55841.703347577743</v>
      </c>
    </row>
    <row r="657" spans="2:29" x14ac:dyDescent="0.2">
      <c r="B657" s="3">
        <v>653</v>
      </c>
      <c r="C657" s="3">
        <f>[1]服务器生态!W674</f>
        <v>7.2044079108361707</v>
      </c>
      <c r="D657" s="3">
        <f>[1]服务器生态!X674</f>
        <v>7.1036121702990442</v>
      </c>
      <c r="E657" s="3">
        <f>[1]服务器生态!Y674</f>
        <v>0.57986992650767644</v>
      </c>
      <c r="F657" s="3">
        <f>[1]服务器生态!Z674</f>
        <v>0.10316295755208806</v>
      </c>
      <c r="G657" s="3">
        <f>[1]服务器生态!AA674</f>
        <v>2.9849537453262583E-2</v>
      </c>
      <c r="H657" s="3">
        <f>[1]服务器生态!AC674</f>
        <v>0.47962550249999997</v>
      </c>
      <c r="I657" s="3">
        <f>[1]服务器生态!AD674</f>
        <v>0.47291513735919999</v>
      </c>
      <c r="J657" s="3">
        <f>[1]服务器生态!AE674</f>
        <v>3.8604200140800002E-2</v>
      </c>
      <c r="K657" s="3">
        <f>[1]服务器生态!AF674</f>
        <v>6.8679600000000019E-3</v>
      </c>
      <c r="L657" s="3">
        <f>[1]服务器生态!AG674</f>
        <v>1.9871999999999997E-3</v>
      </c>
      <c r="M657" s="3">
        <f>[3]基础信息!M656</f>
        <v>100</v>
      </c>
      <c r="X657" s="3">
        <v>653</v>
      </c>
      <c r="Y657" s="3">
        <f>求节点(节奏总纲!D$4:D$163,R$5:R$164,$X657)*6</f>
        <v>46978.720141552607</v>
      </c>
      <c r="Z657" s="3">
        <f>求节点(节奏总纲!E$4:E$163,S$5:S$164,$X657)*6</f>
        <v>48161.483408510481</v>
      </c>
      <c r="AA657" s="3">
        <f>求节点(节奏总纲!F$4:F$163,T$5:T$164,$X657)*6</f>
        <v>49702.871974240537</v>
      </c>
      <c r="AB657" s="3">
        <f>求节点(节奏总纲!G$4:G$163,U$5:U$164,$X657)*6</f>
        <v>51943.66924275874</v>
      </c>
      <c r="AC657" s="3">
        <f>求节点(节奏总纲!H$4:H$163,V$5:V$164,$X657)*6</f>
        <v>55850.941566068905</v>
      </c>
    </row>
    <row r="658" spans="2:29" x14ac:dyDescent="0.2">
      <c r="B658" s="3">
        <v>654</v>
      </c>
      <c r="C658" s="3">
        <f>[1]服务器生态!W675</f>
        <v>7.1887898075918679</v>
      </c>
      <c r="D658" s="3">
        <f>[1]服务器生态!X675</f>
        <v>7.08821257748638</v>
      </c>
      <c r="E658" s="3">
        <f>[1]服务器生态!Y675</f>
        <v>0.57861285326966039</v>
      </c>
      <c r="F658" s="3">
        <f>[1]服务器生态!Z675</f>
        <v>0.10293931533999</v>
      </c>
      <c r="G658" s="3">
        <f>[1]服务器生态!AA675</f>
        <v>2.9784828019328597E-2</v>
      </c>
      <c r="H658" s="3">
        <f>[1]服务器生态!AC675</f>
        <v>0.47962550249999997</v>
      </c>
      <c r="I658" s="3">
        <f>[1]服务器生态!AD675</f>
        <v>0.47291513735919999</v>
      </c>
      <c r="J658" s="3">
        <f>[1]服务器生态!AE675</f>
        <v>3.8604200140800002E-2</v>
      </c>
      <c r="K658" s="3">
        <f>[1]服务器生态!AF675</f>
        <v>6.8679600000000019E-3</v>
      </c>
      <c r="L658" s="3">
        <f>[1]服务器生态!AG675</f>
        <v>1.9871999999999997E-3</v>
      </c>
      <c r="M658" s="3">
        <f>[3]基础信息!M657</f>
        <v>100</v>
      </c>
      <c r="X658" s="3">
        <v>654</v>
      </c>
      <c r="Y658" s="3">
        <f>求节点(节奏总纲!D$4:D$163,R$5:R$164,$X658)*6</f>
        <v>46987.794462870123</v>
      </c>
      <c r="Z658" s="3">
        <f>求节点(节奏总纲!E$4:E$163,S$5:S$164,$X658)*6</f>
        <v>48170.570691787463</v>
      </c>
      <c r="AA658" s="3">
        <f>求节点(节奏总纲!F$4:F$163,T$5:T$164,$X658)*6</f>
        <v>49711.929230101188</v>
      </c>
      <c r="AB658" s="3">
        <f>求节点(节奏总纲!G$4:G$163,U$5:U$164,$X658)*6</f>
        <v>51952.818043405539</v>
      </c>
      <c r="AC658" s="3">
        <f>求节点(节奏总纲!H$4:H$163,V$5:V$164,$X658)*6</f>
        <v>55860.179784560081</v>
      </c>
    </row>
    <row r="659" spans="2:29" x14ac:dyDescent="0.2">
      <c r="B659" s="3">
        <v>655</v>
      </c>
      <c r="C659" s="3">
        <f>[1]服务器生态!W676</f>
        <v>7.1731717043475651</v>
      </c>
      <c r="D659" s="3">
        <f>[1]服务器生态!X676</f>
        <v>7.0728129846737158</v>
      </c>
      <c r="E659" s="3">
        <f>[1]服务器生态!Y676</f>
        <v>0.57735578003164434</v>
      </c>
      <c r="F659" s="3">
        <f>[1]服务器生态!Z676</f>
        <v>0.10271567312789194</v>
      </c>
      <c r="G659" s="3">
        <f>[1]服务器生态!AA676</f>
        <v>2.9720118585394611E-2</v>
      </c>
      <c r="H659" s="3">
        <f>[1]服务器生态!AC676</f>
        <v>0.47962550249999997</v>
      </c>
      <c r="I659" s="3">
        <f>[1]服务器生态!AD676</f>
        <v>0.47291513735919999</v>
      </c>
      <c r="J659" s="3">
        <f>[1]服务器生态!AE676</f>
        <v>3.8604200140800002E-2</v>
      </c>
      <c r="K659" s="3">
        <f>[1]服务器生态!AF676</f>
        <v>6.8679600000000019E-3</v>
      </c>
      <c r="L659" s="3">
        <f>[1]服务器生态!AG676</f>
        <v>1.9871999999999997E-3</v>
      </c>
      <c r="M659" s="3">
        <f>[3]基础信息!M658</f>
        <v>100</v>
      </c>
      <c r="X659" s="3">
        <v>655</v>
      </c>
      <c r="Y659" s="3">
        <f>求节点(节奏总纲!D$4:D$163,R$5:R$164,$X659)*6</f>
        <v>46996.868784187638</v>
      </c>
      <c r="Z659" s="3">
        <f>求节点(节奏总纲!E$4:E$163,S$5:S$164,$X659)*6</f>
        <v>48179.657975064445</v>
      </c>
      <c r="AA659" s="3">
        <f>求节点(节奏总纲!F$4:F$163,T$5:T$164,$X659)*6</f>
        <v>49720.986485961825</v>
      </c>
      <c r="AB659" s="3">
        <f>求节点(节奏总纲!G$4:G$163,U$5:U$164,$X659)*6</f>
        <v>51961.966844052338</v>
      </c>
      <c r="AC659" s="3">
        <f>求节点(节奏总纲!H$4:H$163,V$5:V$164,$X659)*6</f>
        <v>55869.418003051236</v>
      </c>
    </row>
    <row r="660" spans="2:29" x14ac:dyDescent="0.2">
      <c r="B660" s="3">
        <v>656</v>
      </c>
      <c r="C660" s="3">
        <f>[1]服务器生态!W677</f>
        <v>7.1575536011032623</v>
      </c>
      <c r="D660" s="3">
        <f>[1]服务器生态!X677</f>
        <v>7.0574133918610515</v>
      </c>
      <c r="E660" s="3">
        <f>[1]服务器生态!Y677</f>
        <v>0.57609870679362829</v>
      </c>
      <c r="F660" s="3">
        <f>[1]服务器生态!Z677</f>
        <v>0.1024920309157939</v>
      </c>
      <c r="G660" s="3">
        <f>[1]服务器生态!AA677</f>
        <v>2.9655409151460629E-2</v>
      </c>
      <c r="H660" s="3">
        <f>[1]服务器生态!AC677</f>
        <v>0.47962550249999997</v>
      </c>
      <c r="I660" s="3">
        <f>[1]服务器生态!AD677</f>
        <v>0.47291513735919999</v>
      </c>
      <c r="J660" s="3">
        <f>[1]服务器生态!AE677</f>
        <v>3.8604200140800002E-2</v>
      </c>
      <c r="K660" s="3">
        <f>[1]服务器生态!AF677</f>
        <v>6.8679600000000019E-3</v>
      </c>
      <c r="L660" s="3">
        <f>[1]服务器生态!AG677</f>
        <v>1.9871999999999997E-3</v>
      </c>
      <c r="M660" s="3">
        <f>[3]基础信息!M659</f>
        <v>100</v>
      </c>
      <c r="X660" s="3">
        <v>656</v>
      </c>
      <c r="Y660" s="3">
        <f>求节点(节奏总纲!D$4:D$163,R$5:R$164,$X660)*6</f>
        <v>47005.943105505161</v>
      </c>
      <c r="Z660" s="3">
        <f>求节点(节奏总纲!E$4:E$163,S$5:S$164,$X660)*6</f>
        <v>48188.745258341427</v>
      </c>
      <c r="AA660" s="3">
        <f>求节点(节奏总纲!F$4:F$163,T$5:T$164,$X660)*6</f>
        <v>49730.043741822476</v>
      </c>
      <c r="AB660" s="3">
        <f>求节点(节奏总纲!G$4:G$163,U$5:U$164,$X660)*6</f>
        <v>51971.115644699137</v>
      </c>
      <c r="AC660" s="3">
        <f>求节点(节奏总纲!H$4:H$163,V$5:V$164,$X660)*6</f>
        <v>55878.656221542406</v>
      </c>
    </row>
    <row r="661" spans="2:29" x14ac:dyDescent="0.2">
      <c r="B661" s="3">
        <v>657</v>
      </c>
      <c r="C661" s="3">
        <f>[1]服务器生态!W678</f>
        <v>7.1419354978589595</v>
      </c>
      <c r="D661" s="3">
        <f>[1]服务器生态!X678</f>
        <v>7.0420137990483873</v>
      </c>
      <c r="E661" s="3">
        <f>[1]服务器生态!Y678</f>
        <v>0.57484163355561224</v>
      </c>
      <c r="F661" s="3">
        <f>[1]服务器生态!Z678</f>
        <v>0.10226838870369584</v>
      </c>
      <c r="G661" s="3">
        <f>[1]服务器生态!AA678</f>
        <v>2.9590699717526644E-2</v>
      </c>
      <c r="H661" s="3">
        <f>[1]服务器生态!AC678</f>
        <v>0.47962550249999997</v>
      </c>
      <c r="I661" s="3">
        <f>[1]服务器生态!AD678</f>
        <v>0.47291513735919999</v>
      </c>
      <c r="J661" s="3">
        <f>[1]服务器生态!AE678</f>
        <v>3.8604200140800002E-2</v>
      </c>
      <c r="K661" s="3">
        <f>[1]服务器生态!AF678</f>
        <v>6.8679600000000019E-3</v>
      </c>
      <c r="L661" s="3">
        <f>[1]服务器生态!AG678</f>
        <v>1.9871999999999997E-3</v>
      </c>
      <c r="M661" s="3">
        <f>[3]基础信息!M660</f>
        <v>100</v>
      </c>
      <c r="X661" s="3">
        <v>657</v>
      </c>
      <c r="Y661" s="3">
        <f>求节点(节奏总纲!D$4:D$163,R$5:R$164,$X661)*6</f>
        <v>47015.017426822684</v>
      </c>
      <c r="Z661" s="3">
        <f>求节点(节奏总纲!E$4:E$163,S$5:S$164,$X661)*6</f>
        <v>48197.832541618402</v>
      </c>
      <c r="AA661" s="3">
        <f>求节点(节奏总纲!F$4:F$163,T$5:T$164,$X661)*6</f>
        <v>49739.100997683126</v>
      </c>
      <c r="AB661" s="3">
        <f>求节点(节奏总纲!G$4:G$163,U$5:U$164,$X661)*6</f>
        <v>51980.264445345951</v>
      </c>
      <c r="AC661" s="3">
        <f>求节点(节奏总纲!H$4:H$163,V$5:V$164,$X661)*6</f>
        <v>55887.894440033575</v>
      </c>
    </row>
    <row r="662" spans="2:29" x14ac:dyDescent="0.2">
      <c r="B662" s="3">
        <v>658</v>
      </c>
      <c r="C662" s="3">
        <f>[1]服务器生态!W679</f>
        <v>7.1263173946146576</v>
      </c>
      <c r="D662" s="3">
        <f>[1]服务器生态!X679</f>
        <v>7.0266142062357222</v>
      </c>
      <c r="E662" s="3">
        <f>[1]服务器生态!Y679</f>
        <v>0.5735845603175963</v>
      </c>
      <c r="F662" s="3">
        <f>[1]服务器生态!Z679</f>
        <v>0.10204474649159778</v>
      </c>
      <c r="G662" s="3">
        <f>[1]服务器生态!AA679</f>
        <v>2.9525990283592658E-2</v>
      </c>
      <c r="H662" s="3">
        <f>[1]服务器生态!AC679</f>
        <v>0.47962550249999997</v>
      </c>
      <c r="I662" s="3">
        <f>[1]服务器生态!AD679</f>
        <v>0.47291513735919999</v>
      </c>
      <c r="J662" s="3">
        <f>[1]服务器生态!AE679</f>
        <v>3.8604200140800002E-2</v>
      </c>
      <c r="K662" s="3">
        <f>[1]服务器生态!AF679</f>
        <v>6.8679600000000019E-3</v>
      </c>
      <c r="L662" s="3">
        <f>[1]服务器生态!AG679</f>
        <v>1.9871999999999997E-3</v>
      </c>
      <c r="M662" s="3">
        <f>[3]基础信息!M661</f>
        <v>100</v>
      </c>
      <c r="X662" s="3">
        <v>658</v>
      </c>
      <c r="Y662" s="3">
        <f>求节点(节奏总纲!D$4:D$163,R$5:R$164,$X662)*6</f>
        <v>47024.091748140199</v>
      </c>
      <c r="Z662" s="3">
        <f>求节点(节奏总纲!E$4:E$163,S$5:S$164,$X662)*6</f>
        <v>48206.919824895376</v>
      </c>
      <c r="AA662" s="3">
        <f>求节点(节奏总纲!F$4:F$163,T$5:T$164,$X662)*6</f>
        <v>49748.158253543763</v>
      </c>
      <c r="AB662" s="3">
        <f>求节点(节奏总纲!G$4:G$163,U$5:U$164,$X662)*6</f>
        <v>51989.41324599275</v>
      </c>
      <c r="AC662" s="3">
        <f>求节点(节奏总纲!H$4:H$163,V$5:V$164,$X662)*6</f>
        <v>55897.132658524737</v>
      </c>
    </row>
    <row r="663" spans="2:29" x14ac:dyDescent="0.2">
      <c r="B663" s="3">
        <v>659</v>
      </c>
      <c r="C663" s="3">
        <f>[1]服务器生态!W680</f>
        <v>7.1106992913703548</v>
      </c>
      <c r="D663" s="3">
        <f>[1]服务器生态!X680</f>
        <v>7.011214613423058</v>
      </c>
      <c r="E663" s="3">
        <f>[1]服务器生态!Y680</f>
        <v>0.57232748707958025</v>
      </c>
      <c r="F663" s="3">
        <f>[1]服务器生态!Z680</f>
        <v>0.10182110427949972</v>
      </c>
      <c r="G663" s="3">
        <f>[1]服务器生态!AA680</f>
        <v>2.9461280849658673E-2</v>
      </c>
      <c r="H663" s="3">
        <f>[1]服务器生态!AC680</f>
        <v>0.47962550249999997</v>
      </c>
      <c r="I663" s="3">
        <f>[1]服务器生态!AD680</f>
        <v>0.47291513735919999</v>
      </c>
      <c r="J663" s="3">
        <f>[1]服务器生态!AE680</f>
        <v>3.8604200140800002E-2</v>
      </c>
      <c r="K663" s="3">
        <f>[1]服务器生态!AF680</f>
        <v>6.8679600000000019E-3</v>
      </c>
      <c r="L663" s="3">
        <f>[1]服务器生态!AG680</f>
        <v>1.9871999999999997E-3</v>
      </c>
      <c r="M663" s="3">
        <f>[3]基础信息!M662</f>
        <v>100</v>
      </c>
      <c r="X663" s="3">
        <v>659</v>
      </c>
      <c r="Y663" s="3">
        <f>求节点(节奏总纲!D$4:D$163,R$5:R$164,$X663)*6</f>
        <v>47033.166069457722</v>
      </c>
      <c r="Z663" s="3">
        <f>求节点(节奏总纲!E$4:E$163,S$5:S$164,$X663)*6</f>
        <v>48216.007108172365</v>
      </c>
      <c r="AA663" s="3">
        <f>求节点(节奏总纲!F$4:F$163,T$5:T$164,$X663)*6</f>
        <v>49757.002911389587</v>
      </c>
      <c r="AB663" s="3">
        <f>求节点(节奏总纲!G$4:G$163,U$5:U$164,$X663)*6</f>
        <v>51998.562046639548</v>
      </c>
      <c r="AC663" s="3">
        <f>求节点(节奏总纲!H$4:H$163,V$5:V$164,$X663)*6</f>
        <v>55906.370877015914</v>
      </c>
    </row>
    <row r="664" spans="2:29" x14ac:dyDescent="0.2">
      <c r="B664" s="3">
        <v>660</v>
      </c>
      <c r="C664" s="3">
        <f>[1]服务器生态!W681</f>
        <v>7.0950811881260512</v>
      </c>
      <c r="D664" s="3">
        <f>[1]服务器生态!X681</f>
        <v>6.9958150206103928</v>
      </c>
      <c r="E664" s="3">
        <f>[1]服务器生态!Y681</f>
        <v>0.57107041384156421</v>
      </c>
      <c r="F664" s="3">
        <f>[1]服务器生态!Z681</f>
        <v>0.10159746206740167</v>
      </c>
      <c r="G664" s="3">
        <f>[1]服务器生态!AA681</f>
        <v>2.9396571415724684E-2</v>
      </c>
      <c r="H664" s="3">
        <f>[1]服务器生态!AC681</f>
        <v>0.47962550249999997</v>
      </c>
      <c r="I664" s="3">
        <f>[1]服务器生态!AD681</f>
        <v>0.47291513735919999</v>
      </c>
      <c r="J664" s="3">
        <f>[1]服务器生态!AE681</f>
        <v>3.8604200140800002E-2</v>
      </c>
      <c r="K664" s="3">
        <f>[1]服务器生态!AF681</f>
        <v>6.8679600000000019E-3</v>
      </c>
      <c r="L664" s="3">
        <f>[1]服务器生态!AG681</f>
        <v>1.9871999999999997E-3</v>
      </c>
      <c r="M664" s="3">
        <f>[3]基础信息!M663</f>
        <v>100</v>
      </c>
      <c r="X664" s="3">
        <v>660</v>
      </c>
      <c r="Y664" s="3">
        <f>求节点(节奏总纲!D$4:D$163,R$5:R$164,$X664)*6</f>
        <v>47042.240390775245</v>
      </c>
      <c r="Z664" s="3">
        <f>求节点(节奏总纲!E$4:E$163,S$5:S$164,$X664)*6</f>
        <v>48225.09439144934</v>
      </c>
      <c r="AA664" s="3">
        <f>求节点(节奏总纲!F$4:F$163,T$5:T$164,$X664)*6</f>
        <v>49765.454072428154</v>
      </c>
      <c r="AB664" s="3">
        <f>求节点(节奏总纲!G$4:G$163,U$5:U$164,$X664)*6</f>
        <v>52007.710847286347</v>
      </c>
      <c r="AC664" s="3">
        <f>求节点(节奏总纲!H$4:H$163,V$5:V$164,$X664)*6</f>
        <v>55915.609095507069</v>
      </c>
    </row>
    <row r="665" spans="2:29" x14ac:dyDescent="0.2">
      <c r="B665" s="3">
        <v>661</v>
      </c>
      <c r="C665" s="3">
        <f>[1]服务器生态!W682</f>
        <v>7.0794630848817484</v>
      </c>
      <c r="D665" s="3">
        <f>[1]服务器生态!X682</f>
        <v>6.9804154277977286</v>
      </c>
      <c r="E665" s="3">
        <f>[1]服务器生态!Y682</f>
        <v>0.56981334060354816</v>
      </c>
      <c r="F665" s="3">
        <f>[1]服务器生态!Z682</f>
        <v>0.10137381985530361</v>
      </c>
      <c r="G665" s="3">
        <f>[1]服务器生态!AA682</f>
        <v>2.9331861981790698E-2</v>
      </c>
      <c r="H665" s="3">
        <f>[1]服务器生态!AC682</f>
        <v>0.47962550249999997</v>
      </c>
      <c r="I665" s="3">
        <f>[1]服务器生态!AD682</f>
        <v>0.47291513735919999</v>
      </c>
      <c r="J665" s="3">
        <f>[1]服务器生态!AE682</f>
        <v>3.8604200140800002E-2</v>
      </c>
      <c r="K665" s="3">
        <f>[1]服务器生态!AF682</f>
        <v>6.8679600000000019E-3</v>
      </c>
      <c r="L665" s="3">
        <f>[1]服务器生态!AG682</f>
        <v>1.9871999999999997E-3</v>
      </c>
      <c r="M665" s="3">
        <f>[3]基础信息!M664</f>
        <v>100</v>
      </c>
      <c r="X665" s="3">
        <v>661</v>
      </c>
      <c r="Y665" s="3">
        <f>求节点(节奏总纲!D$4:D$163,R$5:R$164,$X665)*6</f>
        <v>47051.314712092761</v>
      </c>
      <c r="Z665" s="3">
        <f>求节点(节奏总纲!E$4:E$163,S$5:S$164,$X665)*6</f>
        <v>48234.181674726322</v>
      </c>
      <c r="AA665" s="3">
        <f>求节点(节奏总纲!F$4:F$163,T$5:T$164,$X665)*6</f>
        <v>49773.905233466736</v>
      </c>
      <c r="AB665" s="3">
        <f>求节点(节奏总纲!G$4:G$163,U$5:U$164,$X665)*6</f>
        <v>52016.859647933146</v>
      </c>
      <c r="AC665" s="3">
        <f>求节点(节奏总纲!H$4:H$163,V$5:V$164,$X665)*6</f>
        <v>55924.847313998238</v>
      </c>
    </row>
    <row r="666" spans="2:29" x14ac:dyDescent="0.2">
      <c r="B666" s="3">
        <v>662</v>
      </c>
      <c r="C666" s="3">
        <f>[1]服务器生态!W683</f>
        <v>7.0638449816374456</v>
      </c>
      <c r="D666" s="3">
        <f>[1]服务器生态!X683</f>
        <v>6.9650158349850644</v>
      </c>
      <c r="E666" s="3">
        <f>[1]服务器生态!Y683</f>
        <v>0.56855626736553211</v>
      </c>
      <c r="F666" s="3">
        <f>[1]服务器生态!Z683</f>
        <v>0.10115017764320555</v>
      </c>
      <c r="G666" s="3">
        <f>[1]服务器生态!AA683</f>
        <v>2.9267152547856713E-2</v>
      </c>
      <c r="H666" s="3">
        <f>[1]服务器生态!AC683</f>
        <v>0.47962550249999997</v>
      </c>
      <c r="I666" s="3">
        <f>[1]服务器生态!AD683</f>
        <v>0.47291513735919999</v>
      </c>
      <c r="J666" s="3">
        <f>[1]服务器生态!AE683</f>
        <v>3.8604200140800002E-2</v>
      </c>
      <c r="K666" s="3">
        <f>[1]服务器生态!AF683</f>
        <v>6.8679600000000019E-3</v>
      </c>
      <c r="L666" s="3">
        <f>[1]服务器生态!AG683</f>
        <v>1.9871999999999997E-3</v>
      </c>
      <c r="M666" s="3">
        <f>[3]基础信息!M665</f>
        <v>100</v>
      </c>
      <c r="X666" s="3">
        <v>662</v>
      </c>
      <c r="Y666" s="3">
        <f>求节点(节奏总纲!D$4:D$163,R$5:R$164,$X666)*6</f>
        <v>47060.389033410276</v>
      </c>
      <c r="Z666" s="3">
        <f>求节点(节奏总纲!E$4:E$163,S$5:S$164,$X666)*6</f>
        <v>48242.758503357407</v>
      </c>
      <c r="AA666" s="3">
        <f>求节点(节奏总纲!F$4:F$163,T$5:T$164,$X666)*6</f>
        <v>49782.356394505317</v>
      </c>
      <c r="AB666" s="3">
        <f>求节点(节奏总纲!G$4:G$163,U$5:U$164,$X666)*6</f>
        <v>52026.008448579945</v>
      </c>
      <c r="AC666" s="3">
        <f>求节点(节奏总纲!H$4:H$163,V$5:V$164,$X666)*6</f>
        <v>55934.085532489407</v>
      </c>
    </row>
    <row r="667" spans="2:29" x14ac:dyDescent="0.2">
      <c r="B667" s="3">
        <v>663</v>
      </c>
      <c r="C667" s="3">
        <f>[1]服务器生态!W684</f>
        <v>7.0482268783931428</v>
      </c>
      <c r="D667" s="3">
        <f>[1]服务器生态!X684</f>
        <v>6.9496162421723993</v>
      </c>
      <c r="E667" s="3">
        <f>[1]服务器生态!Y684</f>
        <v>0.56729919412751606</v>
      </c>
      <c r="F667" s="3">
        <f>[1]服务器生态!Z684</f>
        <v>0.10092653543110749</v>
      </c>
      <c r="G667" s="3">
        <f>[1]服务器生态!AA684</f>
        <v>2.9202443113922727E-2</v>
      </c>
      <c r="H667" s="3">
        <f>[1]服务器生态!AC684</f>
        <v>0.47962550249999997</v>
      </c>
      <c r="I667" s="3">
        <f>[1]服务器生态!AD684</f>
        <v>0.47291513735919999</v>
      </c>
      <c r="J667" s="3">
        <f>[1]服务器生态!AE684</f>
        <v>3.8604200140800002E-2</v>
      </c>
      <c r="K667" s="3">
        <f>[1]服务器生态!AF684</f>
        <v>6.8679600000000019E-3</v>
      </c>
      <c r="L667" s="3">
        <f>[1]服务器生态!AG684</f>
        <v>1.9871999999999997E-3</v>
      </c>
      <c r="M667" s="3">
        <f>[3]基础信息!M666</f>
        <v>100</v>
      </c>
      <c r="X667" s="3">
        <v>663</v>
      </c>
      <c r="Y667" s="3">
        <f>求节点(节奏总纲!D$4:D$163,R$5:R$164,$X667)*6</f>
        <v>47069.463354727799</v>
      </c>
      <c r="Z667" s="3">
        <f>求节点(节奏总纲!E$4:E$163,S$5:S$164,$X667)*6</f>
        <v>48251.315452022587</v>
      </c>
      <c r="AA667" s="3">
        <f>求节点(节奏总纲!F$4:F$163,T$5:T$164,$X667)*6</f>
        <v>49790.807555543885</v>
      </c>
      <c r="AB667" s="3">
        <f>求节点(节奏总纲!G$4:G$163,U$5:U$164,$X667)*6</f>
        <v>52035.157249226744</v>
      </c>
      <c r="AC667" s="3">
        <f>求节点(节奏总纲!H$4:H$163,V$5:V$164,$X667)*6</f>
        <v>55943.323750980569</v>
      </c>
    </row>
    <row r="668" spans="2:29" x14ac:dyDescent="0.2">
      <c r="B668" s="3">
        <v>664</v>
      </c>
      <c r="C668" s="3">
        <f>[1]服务器生态!W685</f>
        <v>7.0326087751488409</v>
      </c>
      <c r="D668" s="3">
        <f>[1]服务器生态!X685</f>
        <v>6.934216649359735</v>
      </c>
      <c r="E668" s="3">
        <f>[1]服务器生态!Y685</f>
        <v>0.56604212088950012</v>
      </c>
      <c r="F668" s="3">
        <f>[1]服务器生态!Z685</f>
        <v>0.10070289321900945</v>
      </c>
      <c r="G668" s="3">
        <f>[1]服务器生态!AA685</f>
        <v>2.9137733679988741E-2</v>
      </c>
      <c r="H668" s="3">
        <f>[1]服务器生态!AC685</f>
        <v>0.47962550249999997</v>
      </c>
      <c r="I668" s="3">
        <f>[1]服务器生态!AD685</f>
        <v>0.47291513735919999</v>
      </c>
      <c r="J668" s="3">
        <f>[1]服务器生态!AE685</f>
        <v>3.8604200140800002E-2</v>
      </c>
      <c r="K668" s="3">
        <f>[1]服务器生态!AF685</f>
        <v>6.8679600000000019E-3</v>
      </c>
      <c r="L668" s="3">
        <f>[1]服务器生态!AG685</f>
        <v>1.9871999999999997E-3</v>
      </c>
      <c r="M668" s="3">
        <f>[3]基础信息!M667</f>
        <v>100</v>
      </c>
      <c r="X668" s="3">
        <v>664</v>
      </c>
      <c r="Y668" s="3">
        <f>求节点(节奏总纲!D$4:D$163,R$5:R$164,$X668)*6</f>
        <v>47078.537676045322</v>
      </c>
      <c r="Z668" s="3">
        <f>求节点(节奏总纲!E$4:E$163,S$5:S$164,$X668)*6</f>
        <v>48259.872400687775</v>
      </c>
      <c r="AA668" s="3">
        <f>求节点(节奏总纲!F$4:F$163,T$5:T$164,$X668)*6</f>
        <v>49799.258716582459</v>
      </c>
      <c r="AB668" s="3">
        <f>求节点(节奏总纲!G$4:G$163,U$5:U$164,$X668)*6</f>
        <v>52044.306049873543</v>
      </c>
      <c r="AC668" s="3">
        <f>求节点(节奏总纲!H$4:H$163,V$5:V$164,$X668)*6</f>
        <v>55952.561969471732</v>
      </c>
    </row>
    <row r="669" spans="2:29" x14ac:dyDescent="0.2">
      <c r="B669" s="3">
        <v>665</v>
      </c>
      <c r="C669" s="3">
        <f>[1]服务器生态!W686</f>
        <v>7.0169906719045381</v>
      </c>
      <c r="D669" s="3">
        <f>[1]服务器生态!X686</f>
        <v>6.9188170565470708</v>
      </c>
      <c r="E669" s="3">
        <f>[1]服务器生态!Y686</f>
        <v>0.56478504765148407</v>
      </c>
      <c r="F669" s="3">
        <f>[1]服务器生态!Z686</f>
        <v>0.10047925100691139</v>
      </c>
      <c r="G669" s="3">
        <f>[1]服务器生态!AA686</f>
        <v>2.9073024246054759E-2</v>
      </c>
      <c r="H669" s="3">
        <f>[1]服务器生态!AC686</f>
        <v>0.47962550249999997</v>
      </c>
      <c r="I669" s="3">
        <f>[1]服务器生态!AD686</f>
        <v>0.47291513735919999</v>
      </c>
      <c r="J669" s="3">
        <f>[1]服务器生态!AE686</f>
        <v>3.8604200140800002E-2</v>
      </c>
      <c r="K669" s="3">
        <f>[1]服务器生态!AF686</f>
        <v>6.8679600000000019E-3</v>
      </c>
      <c r="L669" s="3">
        <f>[1]服务器生态!AG686</f>
        <v>1.9871999999999997E-3</v>
      </c>
      <c r="M669" s="3">
        <f>[3]基础信息!M668</f>
        <v>100</v>
      </c>
      <c r="X669" s="3">
        <v>665</v>
      </c>
      <c r="Y669" s="3">
        <f>求节点(节奏总纲!D$4:D$163,R$5:R$164,$X669)*6</f>
        <v>47087.611997362837</v>
      </c>
      <c r="Z669" s="3">
        <f>求节点(节奏总纲!E$4:E$163,S$5:S$164,$X669)*6</f>
        <v>48268.429349352962</v>
      </c>
      <c r="AA669" s="3">
        <f>求节点(节奏总纲!F$4:F$163,T$5:T$164,$X669)*6</f>
        <v>49807.709877621026</v>
      </c>
      <c r="AB669" s="3">
        <f>求节点(节奏总纲!G$4:G$163,U$5:U$164,$X669)*6</f>
        <v>52053.454850520342</v>
      </c>
      <c r="AC669" s="3">
        <f>求节点(节奏总纲!H$4:H$163,V$5:V$164,$X669)*6</f>
        <v>55961.800187962901</v>
      </c>
    </row>
    <row r="670" spans="2:29" x14ac:dyDescent="0.2">
      <c r="B670" s="3">
        <v>666</v>
      </c>
      <c r="C670" s="3">
        <f>[1]服务器生态!W687</f>
        <v>7.0013725686602353</v>
      </c>
      <c r="D670" s="3">
        <f>[1]服务器生态!X687</f>
        <v>6.9034174637344066</v>
      </c>
      <c r="E670" s="3">
        <f>[1]服务器生态!Y687</f>
        <v>0.56352797441346802</v>
      </c>
      <c r="F670" s="3">
        <f>[1]服务器生态!Z687</f>
        <v>0.10025560879481334</v>
      </c>
      <c r="G670" s="3">
        <f>[1]服务器生态!AA687</f>
        <v>2.9008314812120774E-2</v>
      </c>
      <c r="H670" s="3">
        <f>[1]服务器生态!AC687</f>
        <v>0.47962550249999997</v>
      </c>
      <c r="I670" s="3">
        <f>[1]服务器生态!AD687</f>
        <v>0.47291513735919999</v>
      </c>
      <c r="J670" s="3">
        <f>[1]服务器生态!AE687</f>
        <v>3.8604200140800002E-2</v>
      </c>
      <c r="K670" s="3">
        <f>[1]服务器生态!AF687</f>
        <v>6.8679600000000019E-3</v>
      </c>
      <c r="L670" s="3">
        <f>[1]服务器生态!AG687</f>
        <v>1.9871999999999997E-3</v>
      </c>
      <c r="M670" s="3">
        <f>[3]基础信息!M669</f>
        <v>100</v>
      </c>
      <c r="X670" s="3">
        <v>666</v>
      </c>
      <c r="Y670" s="3">
        <f>求节点(节奏总纲!D$4:D$163,R$5:R$164,$X670)*6</f>
        <v>47096.68631868036</v>
      </c>
      <c r="Z670" s="3">
        <f>求节点(节奏总纲!E$4:E$163,S$5:S$164,$X670)*6</f>
        <v>48276.98629801815</v>
      </c>
      <c r="AA670" s="3">
        <f>求节点(节奏总纲!F$4:F$163,T$5:T$164,$X670)*6</f>
        <v>49816.1610386596</v>
      </c>
      <c r="AB670" s="3">
        <f>求节点(节奏总纲!G$4:G$163,U$5:U$164,$X670)*6</f>
        <v>52061.773411568873</v>
      </c>
      <c r="AC670" s="3">
        <f>求节点(节奏总纲!H$4:H$163,V$5:V$164,$X670)*6</f>
        <v>55970.798320849615</v>
      </c>
    </row>
    <row r="671" spans="2:29" x14ac:dyDescent="0.2">
      <c r="B671" s="3">
        <v>667</v>
      </c>
      <c r="C671" s="3">
        <f>[1]服务器生态!W688</f>
        <v>6.9857544654159325</v>
      </c>
      <c r="D671" s="3">
        <f>[1]服务器生态!X688</f>
        <v>6.8880178709217423</v>
      </c>
      <c r="E671" s="3">
        <f>[1]服务器生态!Y688</f>
        <v>0.56227090117545198</v>
      </c>
      <c r="F671" s="3">
        <f>[1]服务器生态!Z688</f>
        <v>0.10003196658271528</v>
      </c>
      <c r="G671" s="3">
        <f>[1]服务器生态!AA688</f>
        <v>2.8943605378186788E-2</v>
      </c>
      <c r="H671" s="3">
        <f>[1]服务器生态!AC688</f>
        <v>0.47962550249999997</v>
      </c>
      <c r="I671" s="3">
        <f>[1]服务器生态!AD688</f>
        <v>0.47291513735919999</v>
      </c>
      <c r="J671" s="3">
        <f>[1]服务器生态!AE688</f>
        <v>3.8604200140800002E-2</v>
      </c>
      <c r="K671" s="3">
        <f>[1]服务器生态!AF688</f>
        <v>6.8679600000000019E-3</v>
      </c>
      <c r="L671" s="3">
        <f>[1]服务器生态!AG688</f>
        <v>1.9871999999999997E-3</v>
      </c>
      <c r="M671" s="3">
        <f>[3]基础信息!M670</f>
        <v>100</v>
      </c>
      <c r="X671" s="3">
        <v>667</v>
      </c>
      <c r="Y671" s="3">
        <f>求节点(节奏总纲!D$4:D$163,R$5:R$164,$X671)*6</f>
        <v>47105.760639997883</v>
      </c>
      <c r="Z671" s="3">
        <f>求节点(节奏总纲!E$4:E$163,S$5:S$164,$X671)*6</f>
        <v>48285.543246683337</v>
      </c>
      <c r="AA671" s="3">
        <f>求节点(节奏总纲!F$4:F$163,T$5:T$164,$X671)*6</f>
        <v>49824.612199698167</v>
      </c>
      <c r="AB671" s="3">
        <f>求节点(节奏总纲!G$4:G$163,U$5:U$164,$X671)*6</f>
        <v>52070.003045874138</v>
      </c>
      <c r="AC671" s="3">
        <f>求节点(节奏总纲!H$4:H$163,V$5:V$164,$X671)*6</f>
        <v>55979.381729534187</v>
      </c>
    </row>
    <row r="672" spans="2:29" x14ac:dyDescent="0.2">
      <c r="B672" s="3">
        <v>668</v>
      </c>
      <c r="C672" s="3">
        <f>[1]服务器生态!W689</f>
        <v>6.9701363621716297</v>
      </c>
      <c r="D672" s="3">
        <f>[1]服务器生态!X689</f>
        <v>6.8726182781090781</v>
      </c>
      <c r="E672" s="3">
        <f>[1]服务器生态!Y689</f>
        <v>0.56101382793743593</v>
      </c>
      <c r="F672" s="3">
        <f>[1]服务器生态!Z689</f>
        <v>9.9808324370617235E-2</v>
      </c>
      <c r="G672" s="3">
        <f>[1]服务器生态!AA689</f>
        <v>2.8878895944252803E-2</v>
      </c>
      <c r="H672" s="3">
        <f>[1]服务器生态!AC689</f>
        <v>0.47962550249999997</v>
      </c>
      <c r="I672" s="3">
        <f>[1]服务器生态!AD689</f>
        <v>0.47291513735919999</v>
      </c>
      <c r="J672" s="3">
        <f>[1]服务器生态!AE689</f>
        <v>3.8604200140800002E-2</v>
      </c>
      <c r="K672" s="3">
        <f>[1]服务器生态!AF689</f>
        <v>6.8679600000000019E-3</v>
      </c>
      <c r="L672" s="3">
        <f>[1]服务器生态!AG689</f>
        <v>1.9871999999999997E-3</v>
      </c>
      <c r="M672" s="3">
        <f>[3]基础信息!M671</f>
        <v>100</v>
      </c>
      <c r="X672" s="3">
        <v>668</v>
      </c>
      <c r="Y672" s="3">
        <f>求节点(节奏总纲!D$4:D$163,R$5:R$164,$X672)*6</f>
        <v>47114.834961315399</v>
      </c>
      <c r="Z672" s="3">
        <f>求节点(节奏总纲!E$4:E$163,S$5:S$164,$X672)*6</f>
        <v>48294.100195348517</v>
      </c>
      <c r="AA672" s="3">
        <f>求节点(节奏总纲!F$4:F$163,T$5:T$164,$X672)*6</f>
        <v>49833.063360736749</v>
      </c>
      <c r="AB672" s="3">
        <f>求节点(节奏总纲!G$4:G$163,U$5:U$164,$X672)*6</f>
        <v>52078.232680179404</v>
      </c>
      <c r="AC672" s="3">
        <f>求节点(节奏总纲!H$4:H$163,V$5:V$164,$X672)*6</f>
        <v>55987.965138218737</v>
      </c>
    </row>
    <row r="673" spans="2:29" x14ac:dyDescent="0.2">
      <c r="B673" s="3">
        <v>669</v>
      </c>
      <c r="C673" s="3">
        <f>[1]服务器生态!W690</f>
        <v>6.9545182589273278</v>
      </c>
      <c r="D673" s="3">
        <f>[1]服务器生态!X690</f>
        <v>6.8572186852964139</v>
      </c>
      <c r="E673" s="3">
        <f>[1]服务器生态!Y690</f>
        <v>0.55975675469941999</v>
      </c>
      <c r="F673" s="3">
        <f>[1]服务器生态!Z690</f>
        <v>9.9584682158519192E-2</v>
      </c>
      <c r="G673" s="3">
        <f>[1]服务器生态!AA690</f>
        <v>2.881418651031882E-2</v>
      </c>
      <c r="H673" s="3">
        <f>[1]服务器生态!AC690</f>
        <v>0.47962550249999997</v>
      </c>
      <c r="I673" s="3">
        <f>[1]服务器生态!AD690</f>
        <v>0.47291513735919999</v>
      </c>
      <c r="J673" s="3">
        <f>[1]服务器生态!AE690</f>
        <v>3.8604200140800002E-2</v>
      </c>
      <c r="K673" s="3">
        <f>[1]服务器生态!AF690</f>
        <v>6.8679600000000019E-3</v>
      </c>
      <c r="L673" s="3">
        <f>[1]服务器生态!AG690</f>
        <v>1.9871999999999997E-3</v>
      </c>
      <c r="M673" s="3">
        <f>[3]基础信息!M672</f>
        <v>100</v>
      </c>
      <c r="X673" s="3">
        <v>669</v>
      </c>
      <c r="Y673" s="3">
        <f>求节点(节奏总纲!D$4:D$163,R$5:R$164,$X673)*6</f>
        <v>47123.909282632914</v>
      </c>
      <c r="Z673" s="3">
        <f>求节点(节奏总纲!E$4:E$163,S$5:S$164,$X673)*6</f>
        <v>48302.657144013705</v>
      </c>
      <c r="AA673" s="3">
        <f>求节点(节奏总纲!F$4:F$163,T$5:T$164,$X673)*6</f>
        <v>49841.514521775316</v>
      </c>
      <c r="AB673" s="3">
        <f>求节点(节奏总纲!G$4:G$163,U$5:U$164,$X673)*6</f>
        <v>52086.46231448467</v>
      </c>
      <c r="AC673" s="3">
        <f>求节点(节奏总纲!H$4:H$163,V$5:V$164,$X673)*6</f>
        <v>55996.548546903301</v>
      </c>
    </row>
    <row r="674" spans="2:29" x14ac:dyDescent="0.2">
      <c r="B674" s="3">
        <v>670</v>
      </c>
      <c r="C674" s="3">
        <f>[1]服务器生态!W691</f>
        <v>6.9389001556830259</v>
      </c>
      <c r="D674" s="3">
        <f>[1]服务器生态!X691</f>
        <v>6.8418190924837496</v>
      </c>
      <c r="E674" s="3">
        <f>[1]服务器生态!Y691</f>
        <v>0.55849968146140405</v>
      </c>
      <c r="F674" s="3">
        <f>[1]服务器生态!Z691</f>
        <v>9.9361039946421134E-2</v>
      </c>
      <c r="G674" s="3">
        <f>[1]服务器生态!AA691</f>
        <v>2.8749477076384835E-2</v>
      </c>
      <c r="H674" s="3">
        <f>[1]服务器生态!AC691</f>
        <v>0.47962550249999997</v>
      </c>
      <c r="I674" s="3">
        <f>[1]服务器生态!AD691</f>
        <v>0.47291513735919999</v>
      </c>
      <c r="J674" s="3">
        <f>[1]服务器生态!AE691</f>
        <v>3.8604200140800002E-2</v>
      </c>
      <c r="K674" s="3">
        <f>[1]服务器生态!AF691</f>
        <v>6.8679600000000019E-3</v>
      </c>
      <c r="L674" s="3">
        <f>[1]服务器生态!AG691</f>
        <v>1.9871999999999997E-3</v>
      </c>
      <c r="M674" s="3">
        <f>[3]基础信息!M673</f>
        <v>100</v>
      </c>
      <c r="X674" s="3">
        <v>670</v>
      </c>
      <c r="Y674" s="3">
        <f>求节点(节奏总纲!D$4:D$163,R$5:R$164,$X674)*6</f>
        <v>47132.983603950437</v>
      </c>
      <c r="Z674" s="3">
        <f>求节点(节奏总纲!E$4:E$163,S$5:S$164,$X674)*6</f>
        <v>48311.214092678892</v>
      </c>
      <c r="AA674" s="3">
        <f>求节点(节奏总纲!F$4:F$163,T$5:T$164,$X674)*6</f>
        <v>49849.965682813898</v>
      </c>
      <c r="AB674" s="3">
        <f>求节点(节奏总纲!G$4:G$163,U$5:U$164,$X674)*6</f>
        <v>52094.691948789929</v>
      </c>
      <c r="AC674" s="3">
        <f>求节点(节奏总纲!H$4:H$163,V$5:V$164,$X674)*6</f>
        <v>56005.131955587865</v>
      </c>
    </row>
    <row r="675" spans="2:29" x14ac:dyDescent="0.2">
      <c r="B675" s="3">
        <v>671</v>
      </c>
      <c r="C675" s="3">
        <f>[1]服务器生态!W692</f>
        <v>6.9232820524387231</v>
      </c>
      <c r="D675" s="3">
        <f>[1]服务器生态!X692</f>
        <v>6.8264194996710854</v>
      </c>
      <c r="E675" s="3">
        <f>[1]服务器生态!Y692</f>
        <v>0.557242608223388</v>
      </c>
      <c r="F675" s="3">
        <f>[1]服务器生态!Z692</f>
        <v>9.9137397734323077E-2</v>
      </c>
      <c r="G675" s="3">
        <f>[1]服务器生态!AA692</f>
        <v>2.8684767642450849E-2</v>
      </c>
      <c r="H675" s="3">
        <f>[1]服务器生态!AC692</f>
        <v>0.47962550249999997</v>
      </c>
      <c r="I675" s="3">
        <f>[1]服务器生态!AD692</f>
        <v>0.47291513735919999</v>
      </c>
      <c r="J675" s="3">
        <f>[1]服务器生态!AE692</f>
        <v>3.8604200140800002E-2</v>
      </c>
      <c r="K675" s="3">
        <f>[1]服务器生态!AF692</f>
        <v>6.8679600000000019E-3</v>
      </c>
      <c r="L675" s="3">
        <f>[1]服务器生态!AG692</f>
        <v>1.9871999999999997E-3</v>
      </c>
      <c r="M675" s="3">
        <f>[3]基础信息!M674</f>
        <v>100</v>
      </c>
      <c r="X675" s="3">
        <v>671</v>
      </c>
      <c r="Y675" s="3">
        <f>求节点(节奏总纲!D$4:D$163,R$5:R$164,$X675)*6</f>
        <v>47142.05792526796</v>
      </c>
      <c r="Z675" s="3">
        <f>求节点(节奏总纲!E$4:E$163,S$5:S$164,$X675)*6</f>
        <v>48319.77104134408</v>
      </c>
      <c r="AA675" s="3">
        <f>求节点(节奏总纲!F$4:F$163,T$5:T$164,$X675)*6</f>
        <v>49858.416843852472</v>
      </c>
      <c r="AB675" s="3">
        <f>求节点(节奏总纲!G$4:G$163,U$5:U$164,$X675)*6</f>
        <v>52102.921583095187</v>
      </c>
      <c r="AC675" s="3">
        <f>求节点(节奏总纲!H$4:H$163,V$5:V$164,$X675)*6</f>
        <v>56013.71536427243</v>
      </c>
    </row>
    <row r="676" spans="2:29" x14ac:dyDescent="0.2">
      <c r="B676" s="3">
        <v>672</v>
      </c>
      <c r="C676" s="3">
        <f>[1]服务器生态!W693</f>
        <v>6.9076639491944203</v>
      </c>
      <c r="D676" s="3">
        <f>[1]服务器生态!X693</f>
        <v>6.8110199068584212</v>
      </c>
      <c r="E676" s="3">
        <f>[1]服务器生态!Y693</f>
        <v>0.55598553498537195</v>
      </c>
      <c r="F676" s="3">
        <f>[1]服务器生态!Z693</f>
        <v>9.8913755522225019E-2</v>
      </c>
      <c r="G676" s="3">
        <f>[1]服务器生态!AA693</f>
        <v>2.8620058208516864E-2</v>
      </c>
      <c r="H676" s="3">
        <f>[1]服务器生态!AC693</f>
        <v>0.47962550249999997</v>
      </c>
      <c r="I676" s="3">
        <f>[1]服务器生态!AD693</f>
        <v>0.47291513735919999</v>
      </c>
      <c r="J676" s="3">
        <f>[1]服务器生态!AE693</f>
        <v>3.8604200140800002E-2</v>
      </c>
      <c r="K676" s="3">
        <f>[1]服务器生态!AF693</f>
        <v>6.8679600000000019E-3</v>
      </c>
      <c r="L676" s="3">
        <f>[1]服务器生态!AG693</f>
        <v>1.9871999999999997E-3</v>
      </c>
      <c r="M676" s="3">
        <f>[3]基础信息!M675</f>
        <v>100</v>
      </c>
      <c r="X676" s="3">
        <v>672</v>
      </c>
      <c r="Y676" s="3">
        <f>求节点(节奏总纲!D$4:D$163,R$5:R$164,$X676)*6</f>
        <v>47151.132246585476</v>
      </c>
      <c r="Z676" s="3">
        <f>求节点(节奏总纲!E$4:E$163,S$5:S$164,$X676)*6</f>
        <v>48328.32799000926</v>
      </c>
      <c r="AA676" s="3">
        <f>求节点(节奏总纲!F$4:F$163,T$5:T$164,$X676)*6</f>
        <v>49866.868004891039</v>
      </c>
      <c r="AB676" s="3">
        <f>求节点(节奏总纲!G$4:G$163,U$5:U$164,$X676)*6</f>
        <v>52111.15121740046</v>
      </c>
      <c r="AC676" s="3">
        <f>求节点(节奏总纲!H$4:H$163,V$5:V$164,$X676)*6</f>
        <v>56022.298772956994</v>
      </c>
    </row>
    <row r="677" spans="2:29" x14ac:dyDescent="0.2">
      <c r="B677" s="3">
        <v>673</v>
      </c>
      <c r="C677" s="3">
        <f>[1]服务器生态!W694</f>
        <v>6.8920458459501175</v>
      </c>
      <c r="D677" s="3">
        <f>[1]服务器生态!X694</f>
        <v>6.7956203140457569</v>
      </c>
      <c r="E677" s="3">
        <f>[1]服务器生态!Y694</f>
        <v>0.55472846174735591</v>
      </c>
      <c r="F677" s="3">
        <f>[1]服务器生态!Z694</f>
        <v>9.8690113310126976E-2</v>
      </c>
      <c r="G677" s="3">
        <f>[1]服务器生态!AA694</f>
        <v>2.8555348774582878E-2</v>
      </c>
      <c r="H677" s="3">
        <f>[1]服务器生态!AC694</f>
        <v>0.47962550249999997</v>
      </c>
      <c r="I677" s="3">
        <f>[1]服务器生态!AD694</f>
        <v>0.47291513735919999</v>
      </c>
      <c r="J677" s="3">
        <f>[1]服务器生态!AE694</f>
        <v>3.8604200140800002E-2</v>
      </c>
      <c r="K677" s="3">
        <f>[1]服务器生态!AF694</f>
        <v>6.8679600000000019E-3</v>
      </c>
      <c r="L677" s="3">
        <f>[1]服务器生态!AG694</f>
        <v>1.9871999999999997E-3</v>
      </c>
      <c r="M677" s="3">
        <f>[3]基础信息!M676</f>
        <v>100</v>
      </c>
      <c r="X677" s="3">
        <v>673</v>
      </c>
      <c r="Y677" s="3">
        <f>求节点(节奏总纲!D$4:D$163,R$5:R$164,$X677)*6</f>
        <v>47160.206567902998</v>
      </c>
      <c r="Z677" s="3">
        <f>求节点(节奏总纲!E$4:E$163,S$5:S$164,$X677)*6</f>
        <v>48336.884938674448</v>
      </c>
      <c r="AA677" s="3">
        <f>求节点(节奏总纲!F$4:F$163,T$5:T$164,$X677)*6</f>
        <v>49875.319165929614</v>
      </c>
      <c r="AB677" s="3">
        <f>求节点(节奏总纲!G$4:G$163,U$5:U$164,$X677)*6</f>
        <v>52119.380851705719</v>
      </c>
      <c r="AC677" s="3">
        <f>求节点(节奏总纲!H$4:H$163,V$5:V$164,$X677)*6</f>
        <v>56030.882181641544</v>
      </c>
    </row>
    <row r="678" spans="2:29" x14ac:dyDescent="0.2">
      <c r="B678" s="3">
        <v>674</v>
      </c>
      <c r="C678" s="3">
        <f>[1]服务器生态!W695</f>
        <v>6.8764277427058147</v>
      </c>
      <c r="D678" s="3">
        <f>[1]服务器生态!X695</f>
        <v>6.7802207212330918</v>
      </c>
      <c r="E678" s="3">
        <f>[1]服务器生态!Y695</f>
        <v>0.55347138850933986</v>
      </c>
      <c r="F678" s="3">
        <f>[1]服务器生态!Z695</f>
        <v>9.8466471098028918E-2</v>
      </c>
      <c r="G678" s="3">
        <f>[1]服务器生态!AA695</f>
        <v>2.8490639340648896E-2</v>
      </c>
      <c r="H678" s="3">
        <f>[1]服务器生态!AC695</f>
        <v>0.47962550249999997</v>
      </c>
      <c r="I678" s="3">
        <f>[1]服务器生态!AD695</f>
        <v>0.47291513735919999</v>
      </c>
      <c r="J678" s="3">
        <f>[1]服务器生态!AE695</f>
        <v>3.8604200140800002E-2</v>
      </c>
      <c r="K678" s="3">
        <f>[1]服务器生态!AF695</f>
        <v>6.8679600000000019E-3</v>
      </c>
      <c r="L678" s="3">
        <f>[1]服务器生态!AG695</f>
        <v>1.9871999999999997E-3</v>
      </c>
      <c r="M678" s="3">
        <f>[3]基础信息!M677</f>
        <v>100</v>
      </c>
      <c r="X678" s="3">
        <v>674</v>
      </c>
      <c r="Y678" s="3">
        <f>求节点(节奏总纲!D$4:D$163,R$5:R$164,$X678)*6</f>
        <v>47169.280889220521</v>
      </c>
      <c r="Z678" s="3">
        <f>求节点(节奏总纲!E$4:E$163,S$5:S$164,$X678)*6</f>
        <v>48345.441887339635</v>
      </c>
      <c r="AA678" s="3">
        <f>求节点(节奏总纲!F$4:F$163,T$5:T$164,$X678)*6</f>
        <v>49883.770326968181</v>
      </c>
      <c r="AB678" s="3">
        <f>求节点(节奏总纲!G$4:G$163,U$5:U$164,$X678)*6</f>
        <v>52127.610486010992</v>
      </c>
      <c r="AC678" s="3">
        <f>求节点(节奏总纲!H$4:H$163,V$5:V$164,$X678)*6</f>
        <v>56039.465590326115</v>
      </c>
    </row>
    <row r="679" spans="2:29" x14ac:dyDescent="0.2">
      <c r="B679" s="3">
        <v>675</v>
      </c>
      <c r="C679" s="3">
        <f>[1]服务器生态!W696</f>
        <v>6.8608096394615128</v>
      </c>
      <c r="D679" s="3">
        <f>[1]服务器生态!X696</f>
        <v>6.7648211284204276</v>
      </c>
      <c r="E679" s="3">
        <f>[1]服务器生态!Y696</f>
        <v>0.55221431527132392</v>
      </c>
      <c r="F679" s="3">
        <f>[1]服务器生态!Z696</f>
        <v>9.8242828885930861E-2</v>
      </c>
      <c r="G679" s="3">
        <f>[1]服务器生态!AA696</f>
        <v>2.8425929906714911E-2</v>
      </c>
      <c r="H679" s="3">
        <f>[1]服务器生态!AC696</f>
        <v>0.47962550249999997</v>
      </c>
      <c r="I679" s="3">
        <f>[1]服务器生态!AD696</f>
        <v>0.47291513735919999</v>
      </c>
      <c r="J679" s="3">
        <f>[1]服务器生态!AE696</f>
        <v>3.8604200140800002E-2</v>
      </c>
      <c r="K679" s="3">
        <f>[1]服务器生态!AF696</f>
        <v>6.8679600000000019E-3</v>
      </c>
      <c r="L679" s="3">
        <f>[1]服务器生态!AG696</f>
        <v>1.9871999999999997E-3</v>
      </c>
      <c r="M679" s="3">
        <f>[3]基础信息!M678</f>
        <v>100</v>
      </c>
      <c r="X679" s="3">
        <v>675</v>
      </c>
      <c r="Y679" s="3">
        <f>求节点(节奏总纲!D$4:D$163,R$5:R$164,$X679)*6</f>
        <v>47177.973573763593</v>
      </c>
      <c r="Z679" s="3">
        <f>求节点(节奏总纲!E$4:E$163,S$5:S$164,$X679)*6</f>
        <v>48353.998836004823</v>
      </c>
      <c r="AA679" s="3">
        <f>求节点(节奏总纲!F$4:F$163,T$5:T$164,$X679)*6</f>
        <v>49892.221488006762</v>
      </c>
      <c r="AB679" s="3">
        <f>求节点(节奏总纲!G$4:G$163,U$5:U$164,$X679)*6</f>
        <v>52135.840120316243</v>
      </c>
      <c r="AC679" s="3">
        <f>求节点(节奏总纲!H$4:H$163,V$5:V$164,$X679)*6</f>
        <v>56048.048999010673</v>
      </c>
    </row>
    <row r="680" spans="2:29" x14ac:dyDescent="0.2">
      <c r="B680" s="3">
        <v>676</v>
      </c>
      <c r="C680" s="3">
        <f>[1]服务器生态!W697</f>
        <v>6.84519153621721</v>
      </c>
      <c r="D680" s="3">
        <f>[1]服务器生态!X697</f>
        <v>6.7494215356077634</v>
      </c>
      <c r="E680" s="3">
        <f>[1]服务器生态!Y697</f>
        <v>0.55095724203330787</v>
      </c>
      <c r="F680" s="3">
        <f>[1]服务器生态!Z697</f>
        <v>9.8019186673832803E-2</v>
      </c>
      <c r="G680" s="3">
        <f>[1]服务器生态!AA697</f>
        <v>2.8361220472780925E-2</v>
      </c>
      <c r="H680" s="3">
        <f>[1]服务器生态!AC697</f>
        <v>0.47962550249999997</v>
      </c>
      <c r="I680" s="3">
        <f>[1]服务器生态!AD697</f>
        <v>0.47291513735919999</v>
      </c>
      <c r="J680" s="3">
        <f>[1]服务器生态!AE697</f>
        <v>3.8604200140800002E-2</v>
      </c>
      <c r="K680" s="3">
        <f>[1]服务器生态!AF697</f>
        <v>6.8679600000000019E-3</v>
      </c>
      <c r="L680" s="3">
        <f>[1]服务器生态!AG697</f>
        <v>1.9871999999999997E-3</v>
      </c>
      <c r="M680" s="3">
        <f>[3]基础信息!M679</f>
        <v>100</v>
      </c>
      <c r="X680" s="3">
        <v>676</v>
      </c>
      <c r="Y680" s="3">
        <f>求节点(节奏总纲!D$4:D$163,R$5:R$164,$X680)*6</f>
        <v>47186.121479091475</v>
      </c>
      <c r="Z680" s="3">
        <f>求节点(节奏总纲!E$4:E$163,S$5:S$164,$X680)*6</f>
        <v>48362.55578467001</v>
      </c>
      <c r="AA680" s="3">
        <f>求节点(节奏总纲!F$4:F$163,T$5:T$164,$X680)*6</f>
        <v>49900.672649045329</v>
      </c>
      <c r="AB680" s="3">
        <f>求节点(节奏总纲!G$4:G$163,U$5:U$164,$X680)*6</f>
        <v>52144.069754621509</v>
      </c>
      <c r="AC680" s="3">
        <f>求节点(节奏总纲!H$4:H$163,V$5:V$164,$X680)*6</f>
        <v>56056.632407695244</v>
      </c>
    </row>
    <row r="681" spans="2:29" x14ac:dyDescent="0.2">
      <c r="B681" s="3">
        <v>677</v>
      </c>
      <c r="C681" s="3">
        <f>[1]服务器生态!W698</f>
        <v>6.8295734329729072</v>
      </c>
      <c r="D681" s="3">
        <f>[1]服务器生态!X698</f>
        <v>6.7340219427950991</v>
      </c>
      <c r="E681" s="3">
        <f>[1]服务器生态!Y698</f>
        <v>0.54970016879529182</v>
      </c>
      <c r="F681" s="3">
        <f>[1]服务器生态!Z698</f>
        <v>9.779554446173476E-2</v>
      </c>
      <c r="G681" s="3">
        <f>[1]服务器生态!AA698</f>
        <v>2.8296511038846939E-2</v>
      </c>
      <c r="H681" s="3">
        <f>[1]服务器生态!AC698</f>
        <v>0.47962550249999997</v>
      </c>
      <c r="I681" s="3">
        <f>[1]服务器生态!AD698</f>
        <v>0.47291513735919999</v>
      </c>
      <c r="J681" s="3">
        <f>[1]服务器生态!AE698</f>
        <v>3.8604200140800002E-2</v>
      </c>
      <c r="K681" s="3">
        <f>[1]服务器生态!AF698</f>
        <v>6.8679600000000019E-3</v>
      </c>
      <c r="L681" s="3">
        <f>[1]服务器生态!AG698</f>
        <v>1.9871999999999997E-3</v>
      </c>
      <c r="M681" s="3">
        <f>[3]基础信息!M680</f>
        <v>100</v>
      </c>
      <c r="X681" s="3">
        <v>677</v>
      </c>
      <c r="Y681" s="3">
        <f>求节点(节奏总纲!D$4:D$163,R$5:R$164,$X681)*6</f>
        <v>47194.269384419356</v>
      </c>
      <c r="Z681" s="3">
        <f>求节点(节奏总纲!E$4:E$163,S$5:S$164,$X681)*6</f>
        <v>48371.112733335191</v>
      </c>
      <c r="AA681" s="3">
        <f>求节点(节奏总纲!F$4:F$163,T$5:T$164,$X681)*6</f>
        <v>49909.123810083911</v>
      </c>
      <c r="AB681" s="3">
        <f>求节点(节奏总纲!G$4:G$163,U$5:U$164,$X681)*6</f>
        <v>52152.299388926775</v>
      </c>
      <c r="AC681" s="3">
        <f>求节点(节奏总纲!H$4:H$163,V$5:V$164,$X681)*6</f>
        <v>56065.215816379801</v>
      </c>
    </row>
    <row r="682" spans="2:29" x14ac:dyDescent="0.2">
      <c r="B682" s="3">
        <v>678</v>
      </c>
      <c r="C682" s="3">
        <f>[1]服务器生态!W699</f>
        <v>6.8139553297286035</v>
      </c>
      <c r="D682" s="3">
        <f>[1]服务器生态!X699</f>
        <v>6.718622349982434</v>
      </c>
      <c r="E682" s="3">
        <f>[1]服务器生态!Y699</f>
        <v>0.54844309555727577</v>
      </c>
      <c r="F682" s="3">
        <f>[1]服务器生态!Z699</f>
        <v>9.7571902249636688E-2</v>
      </c>
      <c r="G682" s="3">
        <f>[1]服务器生态!AA699</f>
        <v>2.823180160491295E-2</v>
      </c>
      <c r="H682" s="3">
        <f>[1]服务器生态!AC699</f>
        <v>0.47962550249999997</v>
      </c>
      <c r="I682" s="3">
        <f>[1]服务器生态!AD699</f>
        <v>0.47291513735919999</v>
      </c>
      <c r="J682" s="3">
        <f>[1]服务器生态!AE699</f>
        <v>3.8604200140800002E-2</v>
      </c>
      <c r="K682" s="3">
        <f>[1]服务器生态!AF699</f>
        <v>6.8679600000000019E-3</v>
      </c>
      <c r="L682" s="3">
        <f>[1]服务器生态!AG699</f>
        <v>1.9871999999999997E-3</v>
      </c>
      <c r="M682" s="3">
        <f>[3]基础信息!M681</f>
        <v>100</v>
      </c>
      <c r="X682" s="3">
        <v>678</v>
      </c>
      <c r="Y682" s="3">
        <f>求节点(节奏总纲!D$4:D$163,R$5:R$164,$X682)*6</f>
        <v>47202.417289747238</v>
      </c>
      <c r="Z682" s="3">
        <f>求节点(节奏总纲!E$4:E$163,S$5:S$164,$X682)*6</f>
        <v>48379.669682000378</v>
      </c>
      <c r="AA682" s="3">
        <f>求节点(节奏总纲!F$4:F$163,T$5:T$164,$X682)*6</f>
        <v>49917.574971122478</v>
      </c>
      <c r="AB682" s="3">
        <f>求节点(节奏总纲!G$4:G$163,U$5:U$164,$X682)*6</f>
        <v>52160.52902323204</v>
      </c>
      <c r="AC682" s="3">
        <f>求节点(节奏总纲!H$4:H$163,V$5:V$164,$X682)*6</f>
        <v>56073.799225064358</v>
      </c>
    </row>
    <row r="683" spans="2:29" x14ac:dyDescent="0.2">
      <c r="B683" s="3">
        <v>679</v>
      </c>
      <c r="C683" s="3">
        <f>[1]服务器生态!W700</f>
        <v>6.7983372264843007</v>
      </c>
      <c r="D683" s="3">
        <f>[1]服务器生态!X700</f>
        <v>6.7032227571697689</v>
      </c>
      <c r="E683" s="3">
        <f>[1]服务器生态!Y700</f>
        <v>0.54718602231925972</v>
      </c>
      <c r="F683" s="3">
        <f>[1]服务器生态!Z700</f>
        <v>9.7348260037538631E-2</v>
      </c>
      <c r="G683" s="3">
        <f>[1]服务器生态!AA700</f>
        <v>2.8167092170978965E-2</v>
      </c>
      <c r="H683" s="3">
        <f>[1]服务器生态!AC700</f>
        <v>0.47962550249999997</v>
      </c>
      <c r="I683" s="3">
        <f>[1]服务器生态!AD700</f>
        <v>0.47291513735919999</v>
      </c>
      <c r="J683" s="3">
        <f>[1]服务器生态!AE700</f>
        <v>3.8604200140800002E-2</v>
      </c>
      <c r="K683" s="3">
        <f>[1]服务器生态!AF700</f>
        <v>6.8679600000000019E-3</v>
      </c>
      <c r="L683" s="3">
        <f>[1]服务器生态!AG700</f>
        <v>1.9871999999999997E-3</v>
      </c>
      <c r="M683" s="3">
        <f>[3]基础信息!M682</f>
        <v>100</v>
      </c>
      <c r="X683" s="3">
        <v>679</v>
      </c>
      <c r="Y683" s="3">
        <f>求节点(节奏总纲!D$4:D$163,R$5:R$164,$X683)*6</f>
        <v>47210.565195075113</v>
      </c>
      <c r="Z683" s="3">
        <f>求节点(节奏总纲!E$4:E$163,S$5:S$164,$X683)*6</f>
        <v>48388.226630665566</v>
      </c>
      <c r="AA683" s="3">
        <f>求节点(节奏总纲!F$4:F$163,T$5:T$164,$X683)*6</f>
        <v>49926.026132161052</v>
      </c>
      <c r="AB683" s="3">
        <f>求节点(节奏总纲!G$4:G$163,U$5:U$164,$X683)*6</f>
        <v>52168.758657537306</v>
      </c>
      <c r="AC683" s="3">
        <f>求节点(节奏总纲!H$4:H$163,V$5:V$164,$X683)*6</f>
        <v>56082.382633748923</v>
      </c>
    </row>
    <row r="684" spans="2:29" x14ac:dyDescent="0.2">
      <c r="B684" s="3">
        <v>680</v>
      </c>
      <c r="C684" s="3">
        <f>[1]服务器生态!W701</f>
        <v>6.7827191232399979</v>
      </c>
      <c r="D684" s="3">
        <f>[1]服务器生态!X701</f>
        <v>6.6878231643571047</v>
      </c>
      <c r="E684" s="3">
        <f>[1]服务器生态!Y701</f>
        <v>0.54592894908124368</v>
      </c>
      <c r="F684" s="3">
        <f>[1]服务器生态!Z701</f>
        <v>9.7124617825440573E-2</v>
      </c>
      <c r="G684" s="3">
        <f>[1]服务器生态!AA701</f>
        <v>2.8102382737044979E-2</v>
      </c>
      <c r="H684" s="3">
        <f>[1]服务器生态!AC701</f>
        <v>0.47962550249999997</v>
      </c>
      <c r="I684" s="3">
        <f>[1]服务器生态!AD701</f>
        <v>0.47291513735919999</v>
      </c>
      <c r="J684" s="3">
        <f>[1]服务器生态!AE701</f>
        <v>3.8604200140800002E-2</v>
      </c>
      <c r="K684" s="3">
        <f>[1]服务器生态!AF701</f>
        <v>6.8679600000000019E-3</v>
      </c>
      <c r="L684" s="3">
        <f>[1]服务器生态!AG701</f>
        <v>1.9871999999999997E-3</v>
      </c>
      <c r="M684" s="3">
        <f>[3]基础信息!M683</f>
        <v>100</v>
      </c>
      <c r="X684" s="3">
        <v>680</v>
      </c>
      <c r="Y684" s="3">
        <f>求节点(节奏总纲!D$4:D$163,R$5:R$164,$X684)*6</f>
        <v>47218.713100402994</v>
      </c>
      <c r="Z684" s="3">
        <f>求节点(节奏总纲!E$4:E$163,S$5:S$164,$X684)*6</f>
        <v>48396.783579330746</v>
      </c>
      <c r="AA684" s="3">
        <f>求节点(节奏总纲!F$4:F$163,T$5:T$164,$X684)*6</f>
        <v>49934.477293199627</v>
      </c>
      <c r="AB684" s="3">
        <f>求节点(节奏总纲!G$4:G$163,U$5:U$164,$X684)*6</f>
        <v>52176.988291842572</v>
      </c>
      <c r="AC684" s="3">
        <f>求节点(节奏总纲!H$4:H$163,V$5:V$164,$X684)*6</f>
        <v>56090.966042433487</v>
      </c>
    </row>
    <row r="685" spans="2:29" x14ac:dyDescent="0.2">
      <c r="B685" s="3">
        <v>681</v>
      </c>
      <c r="C685" s="3">
        <f>[1]服务器生态!W702</f>
        <v>6.7671010199956969</v>
      </c>
      <c r="D685" s="3">
        <f>[1]服务器生态!X702</f>
        <v>6.6724235715444413</v>
      </c>
      <c r="E685" s="3">
        <f>[1]服务器生态!Y702</f>
        <v>0.54467187584322774</v>
      </c>
      <c r="F685" s="3">
        <f>[1]服务器生态!Z702</f>
        <v>9.6900975613342544E-2</v>
      </c>
      <c r="G685" s="3">
        <f>[1]服务器生态!AA702</f>
        <v>2.8037673303110997E-2</v>
      </c>
      <c r="H685" s="3">
        <f>[1]服务器生态!AC702</f>
        <v>0.47962550249999997</v>
      </c>
      <c r="I685" s="3">
        <f>[1]服务器生态!AD702</f>
        <v>0.47291513735919999</v>
      </c>
      <c r="J685" s="3">
        <f>[1]服务器生态!AE702</f>
        <v>3.8604200140800002E-2</v>
      </c>
      <c r="K685" s="3">
        <f>[1]服务器生态!AF702</f>
        <v>6.8679600000000019E-3</v>
      </c>
      <c r="L685" s="3">
        <f>[1]服务器生态!AG702</f>
        <v>1.9871999999999997E-3</v>
      </c>
      <c r="M685" s="3">
        <f>[3]基础信息!M684</f>
        <v>100</v>
      </c>
      <c r="X685" s="3">
        <v>681</v>
      </c>
      <c r="Y685" s="3">
        <f>求节点(节奏总纲!D$4:D$163,R$5:R$164,$X685)*6</f>
        <v>47226.861005730876</v>
      </c>
      <c r="Z685" s="3">
        <f>求节点(节奏总纲!E$4:E$163,S$5:S$164,$X685)*6</f>
        <v>48405.340527995941</v>
      </c>
      <c r="AA685" s="3">
        <f>求节点(节奏总纲!F$4:F$163,T$5:T$164,$X685)*6</f>
        <v>49942.928454238194</v>
      </c>
      <c r="AB685" s="3">
        <f>求节点(节奏总纲!G$4:G$163,U$5:U$164,$X685)*6</f>
        <v>52185.21792614783</v>
      </c>
      <c r="AC685" s="3">
        <f>求节点(节奏总纲!H$4:H$163,V$5:V$164,$X685)*6</f>
        <v>56099.549451118051</v>
      </c>
    </row>
    <row r="686" spans="2:29" x14ac:dyDescent="0.2">
      <c r="B686" s="3">
        <v>682</v>
      </c>
      <c r="C686" s="3">
        <f>[1]服务器生态!W703</f>
        <v>6.7514829167513941</v>
      </c>
      <c r="D686" s="3">
        <f>[1]服务器生态!X703</f>
        <v>6.6570239787317771</v>
      </c>
      <c r="E686" s="3">
        <f>[1]服务器生态!Y703</f>
        <v>0.54341480260521169</v>
      </c>
      <c r="F686" s="3">
        <f>[1]服务器生态!Z703</f>
        <v>9.6677333401244486E-2</v>
      </c>
      <c r="G686" s="3">
        <f>[1]服务器生态!AA703</f>
        <v>2.7972963869177012E-2</v>
      </c>
      <c r="H686" s="3">
        <f>[1]服务器生态!AC703</f>
        <v>0.47962550249999997</v>
      </c>
      <c r="I686" s="3">
        <f>[1]服务器生态!AD703</f>
        <v>0.47291513735919999</v>
      </c>
      <c r="J686" s="3">
        <f>[1]服务器生态!AE703</f>
        <v>3.8604200140800002E-2</v>
      </c>
      <c r="K686" s="3">
        <f>[1]服务器生态!AF703</f>
        <v>6.8679600000000019E-3</v>
      </c>
      <c r="L686" s="3">
        <f>[1]服务器生态!AG703</f>
        <v>1.9871999999999997E-3</v>
      </c>
      <c r="M686" s="3">
        <f>[3]基础信息!M685</f>
        <v>100</v>
      </c>
      <c r="X686" s="3">
        <v>682</v>
      </c>
      <c r="Y686" s="3">
        <f>求节点(节奏总纲!D$4:D$163,R$5:R$164,$X686)*6</f>
        <v>47235.008911058758</v>
      </c>
      <c r="Z686" s="3">
        <f>求节点(节奏总纲!E$4:E$163,S$5:S$164,$X686)*6</f>
        <v>48413.897476661121</v>
      </c>
      <c r="AA686" s="3">
        <f>求节点(节奏总纲!F$4:F$163,T$5:T$164,$X686)*6</f>
        <v>49951.379615276775</v>
      </c>
      <c r="AB686" s="3">
        <f>求节点(节奏总纲!G$4:G$163,U$5:U$164,$X686)*6</f>
        <v>52193.447560453089</v>
      </c>
      <c r="AC686" s="3">
        <f>求节点(节奏总纲!H$4:H$163,V$5:V$164,$X686)*6</f>
        <v>56108.132859802616</v>
      </c>
    </row>
    <row r="687" spans="2:29" x14ac:dyDescent="0.2">
      <c r="B687" s="3">
        <v>683</v>
      </c>
      <c r="C687" s="3">
        <f>[1]服务器生态!W704</f>
        <v>6.7358648135070913</v>
      </c>
      <c r="D687" s="3">
        <f>[1]服务器生态!X704</f>
        <v>6.6416243859191129</v>
      </c>
      <c r="E687" s="3">
        <f>[1]服务器生态!Y704</f>
        <v>0.54215772936719575</v>
      </c>
      <c r="F687" s="3">
        <f>[1]服务器生态!Z704</f>
        <v>9.6453691189146429E-2</v>
      </c>
      <c r="G687" s="3">
        <f>[1]服务器生态!AA704</f>
        <v>2.7908254435243026E-2</v>
      </c>
      <c r="H687" s="3">
        <f>[1]服务器生态!AC704</f>
        <v>0.47962550249999997</v>
      </c>
      <c r="I687" s="3">
        <f>[1]服务器生态!AD704</f>
        <v>0.47291513735919999</v>
      </c>
      <c r="J687" s="3">
        <f>[1]服务器生态!AE704</f>
        <v>3.8604200140800002E-2</v>
      </c>
      <c r="K687" s="3">
        <f>[1]服务器生态!AF704</f>
        <v>6.8679600000000019E-3</v>
      </c>
      <c r="L687" s="3">
        <f>[1]服务器生态!AG704</f>
        <v>1.9871999999999997E-3</v>
      </c>
      <c r="M687" s="3">
        <f>[3]基础信息!M686</f>
        <v>100</v>
      </c>
      <c r="X687" s="3">
        <v>683</v>
      </c>
      <c r="Y687" s="3">
        <f>求节点(节奏总纲!D$4:D$163,R$5:R$164,$X687)*6</f>
        <v>47243.15681638664</v>
      </c>
      <c r="Z687" s="3">
        <f>求节点(节奏总纲!E$4:E$163,S$5:S$164,$X687)*6</f>
        <v>48422.454425326301</v>
      </c>
      <c r="AA687" s="3">
        <f>求节点(节奏总纲!F$4:F$163,T$5:T$164,$X687)*6</f>
        <v>49959.830776315343</v>
      </c>
      <c r="AB687" s="3">
        <f>求节点(节奏总纲!G$4:G$163,U$5:U$164,$X687)*6</f>
        <v>52201.677194758362</v>
      </c>
      <c r="AC687" s="3">
        <f>求节点(节奏总纲!H$4:H$163,V$5:V$164,$X687)*6</f>
        <v>56116.716268487173</v>
      </c>
    </row>
    <row r="688" spans="2:29" x14ac:dyDescent="0.2">
      <c r="B688" s="3">
        <v>684</v>
      </c>
      <c r="C688" s="3">
        <f>[1]服务器生态!W705</f>
        <v>6.7202467102627885</v>
      </c>
      <c r="D688" s="3">
        <f>[1]服务器生态!X705</f>
        <v>6.6262247931064477</v>
      </c>
      <c r="E688" s="3">
        <f>[1]服务器生态!Y705</f>
        <v>0.5409006561291797</v>
      </c>
      <c r="F688" s="3">
        <f>[1]服务器生态!Z705</f>
        <v>9.6230048977048371E-2</v>
      </c>
      <c r="G688" s="3">
        <f>[1]服务器生态!AA705</f>
        <v>2.7843545001309044E-2</v>
      </c>
      <c r="H688" s="3">
        <f>[1]服务器生态!AC705</f>
        <v>0.47962550249999997</v>
      </c>
      <c r="I688" s="3">
        <f>[1]服务器生态!AD705</f>
        <v>0.47291513735919999</v>
      </c>
      <c r="J688" s="3">
        <f>[1]服务器生态!AE705</f>
        <v>3.8604200140800002E-2</v>
      </c>
      <c r="K688" s="3">
        <f>[1]服务器生态!AF705</f>
        <v>6.8679600000000019E-3</v>
      </c>
      <c r="L688" s="3">
        <f>[1]服务器生态!AG705</f>
        <v>1.9871999999999997E-3</v>
      </c>
      <c r="M688" s="3">
        <f>[3]基础信息!M687</f>
        <v>100</v>
      </c>
      <c r="X688" s="3">
        <v>684</v>
      </c>
      <c r="Y688" s="3">
        <f>求节点(节奏总纲!D$4:D$163,R$5:R$164,$X688)*6</f>
        <v>47251.304721714514</v>
      </c>
      <c r="Z688" s="3">
        <f>求节点(节奏总纲!E$4:E$163,S$5:S$164,$X688)*6</f>
        <v>48431.011373991496</v>
      </c>
      <c r="AA688" s="3">
        <f>求节点(节奏总纲!F$4:F$163,T$5:T$164,$X688)*6</f>
        <v>49968.281937353924</v>
      </c>
      <c r="AB688" s="3">
        <f>求节点(节奏总纲!G$4:G$163,U$5:U$164,$X688)*6</f>
        <v>52209.906829063621</v>
      </c>
      <c r="AC688" s="3">
        <f>求节点(节奏总纲!H$4:H$163,V$5:V$164,$X688)*6</f>
        <v>56125.29967717173</v>
      </c>
    </row>
    <row r="689" spans="2:29" x14ac:dyDescent="0.2">
      <c r="B689" s="3">
        <v>685</v>
      </c>
      <c r="C689" s="3">
        <f>[1]服务器生态!W706</f>
        <v>6.7046286070184857</v>
      </c>
      <c r="D689" s="3">
        <f>[1]服务器生态!X706</f>
        <v>6.6108252002937835</v>
      </c>
      <c r="E689" s="3">
        <f>[1]服务器生态!Y706</f>
        <v>0.53964358289116365</v>
      </c>
      <c r="F689" s="3">
        <f>[1]服务器生态!Z706</f>
        <v>9.6006406764950328E-2</v>
      </c>
      <c r="G689" s="3">
        <f>[1]服务器生态!AA706</f>
        <v>2.7778835567375058E-2</v>
      </c>
      <c r="H689" s="3">
        <f>[1]服务器生态!AC706</f>
        <v>0.47962550249999997</v>
      </c>
      <c r="I689" s="3">
        <f>[1]服务器生态!AD706</f>
        <v>0.47291513735919999</v>
      </c>
      <c r="J689" s="3">
        <f>[1]服务器生态!AE706</f>
        <v>3.8604200140800002E-2</v>
      </c>
      <c r="K689" s="3">
        <f>[1]服务器生态!AF706</f>
        <v>6.8679600000000019E-3</v>
      </c>
      <c r="L689" s="3">
        <f>[1]服务器生态!AG706</f>
        <v>1.9871999999999997E-3</v>
      </c>
      <c r="M689" s="3">
        <f>[3]基础信息!M688</f>
        <v>100</v>
      </c>
      <c r="X689" s="3">
        <v>685</v>
      </c>
      <c r="Y689" s="3">
        <f>求节点(节奏总纲!D$4:D$163,R$5:R$164,$X689)*6</f>
        <v>47259.452627042396</v>
      </c>
      <c r="Z689" s="3">
        <f>求节点(节奏总纲!E$4:E$163,S$5:S$164,$X689)*6</f>
        <v>48439.568322656676</v>
      </c>
      <c r="AA689" s="3">
        <f>求节点(节奏总纲!F$4:F$163,T$5:T$164,$X689)*6</f>
        <v>49976.733098392491</v>
      </c>
      <c r="AB689" s="3">
        <f>求节点(节奏总纲!G$4:G$163,U$5:U$164,$X689)*6</f>
        <v>52218.136463368894</v>
      </c>
      <c r="AC689" s="3">
        <f>求节点(节奏总纲!H$4:H$163,V$5:V$164,$X689)*6</f>
        <v>56133.883085856301</v>
      </c>
    </row>
    <row r="690" spans="2:29" x14ac:dyDescent="0.2">
      <c r="B690" s="3">
        <v>686</v>
      </c>
      <c r="C690" s="3">
        <f>[1]服务器生态!W707</f>
        <v>6.6890105037741829</v>
      </c>
      <c r="D690" s="3">
        <f>[1]服务器生态!X707</f>
        <v>6.5954256074811193</v>
      </c>
      <c r="E690" s="3">
        <f>[1]服务器生态!Y707</f>
        <v>0.5383865096531476</v>
      </c>
      <c r="F690" s="3">
        <f>[1]服务器生态!Z707</f>
        <v>9.578276455285227E-2</v>
      </c>
      <c r="G690" s="3">
        <f>[1]服务器生态!AA707</f>
        <v>2.7714126133441073E-2</v>
      </c>
      <c r="H690" s="3">
        <f>[1]服务器生态!AC707</f>
        <v>0.47962550249999997</v>
      </c>
      <c r="I690" s="3">
        <f>[1]服务器生态!AD707</f>
        <v>0.47291513735919999</v>
      </c>
      <c r="J690" s="3">
        <f>[1]服务器生态!AE707</f>
        <v>3.8604200140800002E-2</v>
      </c>
      <c r="K690" s="3">
        <f>[1]服务器生态!AF707</f>
        <v>6.8679600000000019E-3</v>
      </c>
      <c r="L690" s="3">
        <f>[1]服务器生态!AG707</f>
        <v>1.9871999999999997E-3</v>
      </c>
      <c r="M690" s="3">
        <f>[3]基础信息!M689</f>
        <v>100</v>
      </c>
      <c r="X690" s="3">
        <v>686</v>
      </c>
      <c r="Y690" s="3">
        <f>求节点(节奏总纲!D$4:D$163,R$5:R$164,$X690)*6</f>
        <v>47267.600532370278</v>
      </c>
      <c r="Z690" s="3">
        <f>求节点(节奏总纲!E$4:E$163,S$5:S$164,$X690)*6</f>
        <v>48448.125271321871</v>
      </c>
      <c r="AA690" s="3">
        <f>求节点(节奏总纲!F$4:F$163,T$5:T$164,$X690)*6</f>
        <v>49985.184259431066</v>
      </c>
      <c r="AB690" s="3">
        <f>求节点(节奏总纲!G$4:G$163,U$5:U$164,$X690)*6</f>
        <v>52226.366097674145</v>
      </c>
      <c r="AC690" s="3">
        <f>求节点(节奏总纲!H$4:H$163,V$5:V$164,$X690)*6</f>
        <v>56142.466494540859</v>
      </c>
    </row>
    <row r="691" spans="2:29" x14ac:dyDescent="0.2">
      <c r="B691" s="3">
        <v>687</v>
      </c>
      <c r="C691" s="3">
        <f>[1]服务器生态!W708</f>
        <v>6.673392400529881</v>
      </c>
      <c r="D691" s="3">
        <f>[1]服务器生态!X708</f>
        <v>6.580026014668455</v>
      </c>
      <c r="E691" s="3">
        <f>[1]服务器生态!Y708</f>
        <v>0.53712943641513167</v>
      </c>
      <c r="F691" s="3">
        <f>[1]服务器生态!Z708</f>
        <v>9.5559122340754213E-2</v>
      </c>
      <c r="G691" s="3">
        <f>[1]服务器生态!AA708</f>
        <v>2.7649416699507087E-2</v>
      </c>
      <c r="H691" s="3">
        <f>[1]服务器生态!AC708</f>
        <v>0.47962550249999997</v>
      </c>
      <c r="I691" s="3">
        <f>[1]服务器生态!AD708</f>
        <v>0.47291513735919999</v>
      </c>
      <c r="J691" s="3">
        <f>[1]服务器生态!AE708</f>
        <v>3.8604200140800002E-2</v>
      </c>
      <c r="K691" s="3">
        <f>[1]服务器生态!AF708</f>
        <v>6.8679600000000019E-3</v>
      </c>
      <c r="L691" s="3">
        <f>[1]服务器生态!AG708</f>
        <v>1.9871999999999997E-3</v>
      </c>
      <c r="M691" s="3">
        <f>[3]基础信息!M690</f>
        <v>100</v>
      </c>
      <c r="X691" s="3">
        <v>687</v>
      </c>
      <c r="Y691" s="3">
        <f>求节点(节奏总纲!D$4:D$163,R$5:R$164,$X691)*6</f>
        <v>47275.748437698159</v>
      </c>
      <c r="Z691" s="3">
        <f>求节点(节奏总纲!E$4:E$163,S$5:S$164,$X691)*6</f>
        <v>48456.682219987051</v>
      </c>
      <c r="AA691" s="3">
        <f>求节点(节奏总纲!F$4:F$163,T$5:T$164,$X691)*6</f>
        <v>49993.635420469633</v>
      </c>
      <c r="AB691" s="3">
        <f>求节点(节奏总纲!G$4:G$163,U$5:U$164,$X691)*6</f>
        <v>52234.595731979411</v>
      </c>
      <c r="AC691" s="3">
        <f>求节点(节奏总纲!H$4:H$163,V$5:V$164,$X691)*6</f>
        <v>56151.04990322543</v>
      </c>
    </row>
    <row r="692" spans="2:29" x14ac:dyDescent="0.2">
      <c r="B692" s="3">
        <v>688</v>
      </c>
      <c r="C692" s="3">
        <f>[1]服务器生态!W709</f>
        <v>6.6577742972855782</v>
      </c>
      <c r="D692" s="3">
        <f>[1]服务器生态!X709</f>
        <v>6.5646264218557908</v>
      </c>
      <c r="E692" s="3">
        <f>[1]服务器生态!Y709</f>
        <v>0.53587236317711562</v>
      </c>
      <c r="F692" s="3">
        <f>[1]服务器生态!Z709</f>
        <v>9.5335480128656155E-2</v>
      </c>
      <c r="G692" s="3">
        <f>[1]服务器生态!AA709</f>
        <v>2.7584707265573102E-2</v>
      </c>
      <c r="H692" s="3">
        <f>[1]服务器生态!AC709</f>
        <v>0.47962550249999997</v>
      </c>
      <c r="I692" s="3">
        <f>[1]服务器生态!AD709</f>
        <v>0.47291513735919999</v>
      </c>
      <c r="J692" s="3">
        <f>[1]服务器生态!AE709</f>
        <v>3.8604200140800002E-2</v>
      </c>
      <c r="K692" s="3">
        <f>[1]服务器生态!AF709</f>
        <v>6.8679600000000019E-3</v>
      </c>
      <c r="L692" s="3">
        <f>[1]服务器生态!AG709</f>
        <v>1.9871999999999997E-3</v>
      </c>
      <c r="M692" s="3">
        <f>[3]基础信息!M691</f>
        <v>100</v>
      </c>
      <c r="X692" s="3">
        <v>688</v>
      </c>
      <c r="Y692" s="3">
        <f>求节点(节奏总纲!D$4:D$163,R$5:R$164,$X692)*6</f>
        <v>47283.896343026041</v>
      </c>
      <c r="Z692" s="3">
        <f>求节点(节奏总纲!E$4:E$163,S$5:S$164,$X692)*6</f>
        <v>48465.239168652231</v>
      </c>
      <c r="AA692" s="3">
        <f>求节点(节奏总纲!F$4:F$163,T$5:T$164,$X692)*6</f>
        <v>50002.086581508207</v>
      </c>
      <c r="AB692" s="3">
        <f>求节点(节奏总纲!G$4:G$163,U$5:U$164,$X692)*6</f>
        <v>52242.825366284676</v>
      </c>
      <c r="AC692" s="3">
        <f>求节点(节奏总纲!H$4:H$163,V$5:V$164,$X692)*6</f>
        <v>56159.63331190998</v>
      </c>
    </row>
    <row r="693" spans="2:29" x14ac:dyDescent="0.2">
      <c r="B693" s="3">
        <v>689</v>
      </c>
      <c r="C693" s="3">
        <f>[1]服务器生态!W710</f>
        <v>6.6421561940412754</v>
      </c>
      <c r="D693" s="3">
        <f>[1]服务器生态!X710</f>
        <v>6.5492268290431266</v>
      </c>
      <c r="E693" s="3">
        <f>[1]服务器生态!Y710</f>
        <v>0.53461528993909957</v>
      </c>
      <c r="F693" s="3">
        <f>[1]服务器生态!Z710</f>
        <v>9.5111837916558098E-2</v>
      </c>
      <c r="G693" s="3">
        <f>[1]服务器生态!AA710</f>
        <v>2.7519997831639116E-2</v>
      </c>
      <c r="H693" s="3">
        <f>[1]服务器生态!AC710</f>
        <v>0.47962550249999997</v>
      </c>
      <c r="I693" s="3">
        <f>[1]服务器生态!AD710</f>
        <v>0.47291513735919999</v>
      </c>
      <c r="J693" s="3">
        <f>[1]服务器生态!AE710</f>
        <v>3.8604200140800002E-2</v>
      </c>
      <c r="K693" s="3">
        <f>[1]服务器生态!AF710</f>
        <v>6.8679600000000019E-3</v>
      </c>
      <c r="L693" s="3">
        <f>[1]服务器生态!AG710</f>
        <v>1.9871999999999997E-3</v>
      </c>
      <c r="M693" s="3">
        <f>[3]基础信息!M692</f>
        <v>100</v>
      </c>
      <c r="X693" s="3">
        <v>689</v>
      </c>
      <c r="Y693" s="3">
        <f>求节点(节奏总纲!D$4:D$163,R$5:R$164,$X693)*6</f>
        <v>47292.044248353915</v>
      </c>
      <c r="Z693" s="3">
        <f>求节点(节奏总纲!E$4:E$163,S$5:S$164,$X693)*6</f>
        <v>48473.796117317426</v>
      </c>
      <c r="AA693" s="3">
        <f>求节点(节奏总纲!F$4:F$163,T$5:T$164,$X693)*6</f>
        <v>50010.537742546774</v>
      </c>
      <c r="AB693" s="3">
        <f>求节点(节奏总纲!G$4:G$163,U$5:U$164,$X693)*6</f>
        <v>52251.055000589942</v>
      </c>
      <c r="AC693" s="3">
        <f>求节点(节奏总纲!H$4:H$163,V$5:V$164,$X693)*6</f>
        <v>56168.216720594544</v>
      </c>
    </row>
    <row r="694" spans="2:29" x14ac:dyDescent="0.2">
      <c r="B694" s="3">
        <v>690</v>
      </c>
      <c r="C694" s="3">
        <f>[1]服务器生态!W711</f>
        <v>6.6265380907969726</v>
      </c>
      <c r="D694" s="3">
        <f>[1]服务器生态!X711</f>
        <v>6.5338272362304615</v>
      </c>
      <c r="E694" s="3">
        <f>[1]服务器生态!Y711</f>
        <v>0.53335821670108352</v>
      </c>
      <c r="F694" s="3">
        <f>[1]服务器生态!Z711</f>
        <v>9.4888195704460054E-2</v>
      </c>
      <c r="G694" s="3">
        <f>[1]服务器生态!AA711</f>
        <v>2.7455288397705131E-2</v>
      </c>
      <c r="H694" s="3">
        <f>[1]服务器生态!AC711</f>
        <v>0.47962550249999997</v>
      </c>
      <c r="I694" s="3">
        <f>[1]服务器生态!AD711</f>
        <v>0.47291513735919999</v>
      </c>
      <c r="J694" s="3">
        <f>[1]服务器生态!AE711</f>
        <v>3.8604200140800002E-2</v>
      </c>
      <c r="K694" s="3">
        <f>[1]服务器生态!AF711</f>
        <v>6.8679600000000019E-3</v>
      </c>
      <c r="L694" s="3">
        <f>[1]服务器生态!AG711</f>
        <v>1.9871999999999997E-3</v>
      </c>
      <c r="M694" s="3">
        <f>[3]基础信息!M693</f>
        <v>100</v>
      </c>
      <c r="X694" s="3">
        <v>690</v>
      </c>
      <c r="Y694" s="3">
        <f>求节点(节奏总纲!D$4:D$163,R$5:R$164,$X694)*6</f>
        <v>47300.192153681797</v>
      </c>
      <c r="Z694" s="3">
        <f>求节点(节奏总纲!E$4:E$163,S$5:S$164,$X694)*6</f>
        <v>48482.353065982606</v>
      </c>
      <c r="AA694" s="3">
        <f>求节点(节奏总纲!F$4:F$163,T$5:T$164,$X694)*6</f>
        <v>50018.988903585356</v>
      </c>
      <c r="AB694" s="3">
        <f>求节点(节奏总纲!G$4:G$163,U$5:U$164,$X694)*6</f>
        <v>52259.284634895208</v>
      </c>
      <c r="AC694" s="3">
        <f>求节点(节奏总纲!H$4:H$163,V$5:V$164,$X694)*6</f>
        <v>56176.800129279109</v>
      </c>
    </row>
    <row r="695" spans="2:29" x14ac:dyDescent="0.2">
      <c r="B695" s="3">
        <v>691</v>
      </c>
      <c r="C695" s="3">
        <f>[1]服务器生态!W712</f>
        <v>6.6188071296910422</v>
      </c>
      <c r="D695" s="3">
        <f>[1]服务器生态!X712</f>
        <v>6.5262044377881923</v>
      </c>
      <c r="E695" s="3">
        <f>[1]服务器生态!Y712</f>
        <v>0.53273596544826562</v>
      </c>
      <c r="F695" s="3">
        <f>[1]服务器生态!Z712</f>
        <v>9.4777492809471509E-2</v>
      </c>
      <c r="G695" s="3">
        <f>[1]服务器生态!AA712</f>
        <v>2.7423257227907807E-2</v>
      </c>
      <c r="H695" s="3">
        <f>[1]服务器生态!AC712</f>
        <v>0.47962550249999997</v>
      </c>
      <c r="I695" s="3">
        <f>[1]服务器生态!AD712</f>
        <v>0.47291513735919999</v>
      </c>
      <c r="J695" s="3">
        <f>[1]服务器生态!AE712</f>
        <v>3.8604200140800002E-2</v>
      </c>
      <c r="K695" s="3">
        <f>[1]服务器生态!AF712</f>
        <v>6.8679600000000019E-3</v>
      </c>
      <c r="L695" s="3">
        <f>[1]服务器生态!AG712</f>
        <v>1.9871999999999997E-3</v>
      </c>
      <c r="M695" s="3">
        <f>[3]基础信息!M694</f>
        <v>100</v>
      </c>
      <c r="X695" s="3">
        <v>691</v>
      </c>
      <c r="Y695" s="3">
        <f>求节点(节奏总纲!D$4:D$163,R$5:R$164,$X695)*6</f>
        <v>47308.340059009679</v>
      </c>
      <c r="Z695" s="3">
        <f>求节点(节奏总纲!E$4:E$163,S$5:S$164,$X695)*6</f>
        <v>48490.910014647794</v>
      </c>
      <c r="AA695" s="3">
        <f>求节点(节奏总纲!F$4:F$163,T$5:T$164,$X695)*6</f>
        <v>50027.440064623937</v>
      </c>
      <c r="AB695" s="3">
        <f>求节点(节奏总纲!G$4:G$163,U$5:U$164,$X695)*6</f>
        <v>52267.514269200474</v>
      </c>
      <c r="AC695" s="3">
        <f>求节点(节奏总纲!H$4:H$163,V$5:V$164,$X695)*6</f>
        <v>56185.383537963673</v>
      </c>
    </row>
    <row r="696" spans="2:29" x14ac:dyDescent="0.2">
      <c r="B696" s="3">
        <v>692</v>
      </c>
      <c r="C696" s="3">
        <f>[1]服务器生态!W713</f>
        <v>6.6110761685851136</v>
      </c>
      <c r="D696" s="3">
        <f>[1]服务器生态!X713</f>
        <v>6.5185816393459239</v>
      </c>
      <c r="E696" s="3">
        <f>[1]服务器生态!Y713</f>
        <v>0.53211371419544773</v>
      </c>
      <c r="F696" s="3">
        <f>[1]服务器生态!Z713</f>
        <v>9.4666789914482977E-2</v>
      </c>
      <c r="G696" s="3">
        <f>[1]服务器生态!AA713</f>
        <v>2.7391226058110486E-2</v>
      </c>
      <c r="H696" s="3">
        <f>[1]服务器生态!AC713</f>
        <v>0.47962550249999997</v>
      </c>
      <c r="I696" s="3">
        <f>[1]服务器生态!AD713</f>
        <v>0.47291513735919999</v>
      </c>
      <c r="J696" s="3">
        <f>[1]服务器生态!AE713</f>
        <v>3.8604200140800002E-2</v>
      </c>
      <c r="K696" s="3">
        <f>[1]服务器生态!AF713</f>
        <v>6.8679600000000019E-3</v>
      </c>
      <c r="L696" s="3">
        <f>[1]服务器生态!AG713</f>
        <v>1.9871999999999997E-3</v>
      </c>
      <c r="M696" s="3">
        <f>[3]基础信息!M695</f>
        <v>100</v>
      </c>
      <c r="X696" s="3">
        <v>692</v>
      </c>
      <c r="Y696" s="3">
        <f>求节点(节奏总纲!D$4:D$163,R$5:R$164,$X696)*6</f>
        <v>47316.487964337561</v>
      </c>
      <c r="Z696" s="3">
        <f>求节点(节奏总纲!E$4:E$163,S$5:S$164,$X696)*6</f>
        <v>48499.466963312982</v>
      </c>
      <c r="AA696" s="3">
        <f>求节点(节奏总纲!F$4:F$163,T$5:T$164,$X696)*6</f>
        <v>50035.891225662504</v>
      </c>
      <c r="AB696" s="3">
        <f>求节点(节奏总纲!G$4:G$163,U$5:U$164,$X696)*6</f>
        <v>52275.743903505732</v>
      </c>
      <c r="AC696" s="3">
        <f>求节点(节奏总纲!H$4:H$163,V$5:V$164,$X696)*6</f>
        <v>56193.966946648237</v>
      </c>
    </row>
    <row r="697" spans="2:29" x14ac:dyDescent="0.2">
      <c r="B697" s="3">
        <v>693</v>
      </c>
      <c r="C697" s="3">
        <f>[1]服务器生态!W714</f>
        <v>6.6033452074791832</v>
      </c>
      <c r="D697" s="3">
        <f>[1]服务器生态!X714</f>
        <v>6.5109588409036547</v>
      </c>
      <c r="E697" s="3">
        <f>[1]服务器生态!Y714</f>
        <v>0.53149146294262972</v>
      </c>
      <c r="F697" s="3">
        <f>[1]服务器生态!Z714</f>
        <v>9.4556087019494431E-2</v>
      </c>
      <c r="G697" s="3">
        <f>[1]服务器生态!AA714</f>
        <v>2.7359194888313162E-2</v>
      </c>
      <c r="H697" s="3">
        <f>[1]服务器生态!AC714</f>
        <v>0.47962550249999997</v>
      </c>
      <c r="I697" s="3">
        <f>[1]服务器生态!AD714</f>
        <v>0.47291513735919999</v>
      </c>
      <c r="J697" s="3">
        <f>[1]服务器生态!AE714</f>
        <v>3.8604200140800002E-2</v>
      </c>
      <c r="K697" s="3">
        <f>[1]服务器生态!AF714</f>
        <v>6.8679600000000019E-3</v>
      </c>
      <c r="L697" s="3">
        <f>[1]服务器生态!AG714</f>
        <v>1.9871999999999997E-3</v>
      </c>
      <c r="M697" s="3">
        <f>[3]基础信息!M696</f>
        <v>100</v>
      </c>
      <c r="X697" s="3">
        <v>693</v>
      </c>
      <c r="Y697" s="3">
        <f>求节点(节奏总纲!D$4:D$163,R$5:R$164,$X697)*6</f>
        <v>47324.635869665435</v>
      </c>
      <c r="Z697" s="3">
        <f>求节点(节奏总纲!E$4:E$163,S$5:S$164,$X697)*6</f>
        <v>48508.023911978162</v>
      </c>
      <c r="AA697" s="3">
        <f>求节点(节奏总纲!F$4:F$163,T$5:T$164,$X697)*6</f>
        <v>50044.342386701079</v>
      </c>
      <c r="AB697" s="3">
        <f>求节点(节奏总纲!G$4:G$163,U$5:U$164,$X697)*6</f>
        <v>52283.973537810991</v>
      </c>
      <c r="AC697" s="3">
        <f>求节点(节奏总纲!H$4:H$163,V$5:V$164,$X697)*6</f>
        <v>56202.550355332787</v>
      </c>
    </row>
    <row r="698" spans="2:29" x14ac:dyDescent="0.2">
      <c r="B698" s="3">
        <v>694</v>
      </c>
      <c r="C698" s="3">
        <f>[1]服务器生态!W715</f>
        <v>6.5956142463732537</v>
      </c>
      <c r="D698" s="3">
        <f>[1]服务器生态!X715</f>
        <v>6.5033360424613864</v>
      </c>
      <c r="E698" s="3">
        <f>[1]服务器生态!Y715</f>
        <v>0.53086921168981183</v>
      </c>
      <c r="F698" s="3">
        <f>[1]服务器生态!Z715</f>
        <v>9.4445384124505899E-2</v>
      </c>
      <c r="G698" s="3">
        <f>[1]服务器生态!AA715</f>
        <v>2.7327163718515842E-2</v>
      </c>
      <c r="H698" s="3">
        <f>[1]服务器生态!AC715</f>
        <v>0.47962550249999997</v>
      </c>
      <c r="I698" s="3">
        <f>[1]服务器生态!AD715</f>
        <v>0.47291513735919999</v>
      </c>
      <c r="J698" s="3">
        <f>[1]服务器生态!AE715</f>
        <v>3.8604200140800002E-2</v>
      </c>
      <c r="K698" s="3">
        <f>[1]服务器生态!AF715</f>
        <v>6.8679600000000019E-3</v>
      </c>
      <c r="L698" s="3">
        <f>[1]服务器生态!AG715</f>
        <v>1.9871999999999997E-3</v>
      </c>
      <c r="M698" s="3">
        <f>[3]基础信息!M697</f>
        <v>100</v>
      </c>
      <c r="X698" s="3">
        <v>694</v>
      </c>
      <c r="Y698" s="3">
        <f>求节点(节奏总纲!D$4:D$163,R$5:R$164,$X698)*6</f>
        <v>47332.783774993317</v>
      </c>
      <c r="Z698" s="3">
        <f>求节点(节奏总纲!E$4:E$163,S$5:S$164,$X698)*6</f>
        <v>48516.580860643357</v>
      </c>
      <c r="AA698" s="3">
        <f>求节点(节奏总纲!F$4:F$163,T$5:T$164,$X698)*6</f>
        <v>50052.793547739646</v>
      </c>
      <c r="AB698" s="3">
        <f>求节点(节奏总纲!G$4:G$163,U$5:U$164,$X698)*6</f>
        <v>52292.203172116264</v>
      </c>
      <c r="AC698" s="3">
        <f>求节点(节奏总纲!H$4:H$163,V$5:V$164,$X698)*6</f>
        <v>56211.133764017359</v>
      </c>
    </row>
    <row r="699" spans="2:29" x14ac:dyDescent="0.2">
      <c r="B699" s="3">
        <v>695</v>
      </c>
      <c r="C699" s="3">
        <f>[1]服务器生态!W716</f>
        <v>6.5878832852673233</v>
      </c>
      <c r="D699" s="3">
        <f>[1]服务器生态!X716</f>
        <v>6.4957132440191172</v>
      </c>
      <c r="E699" s="3">
        <f>[1]服务器生态!Y716</f>
        <v>0.53024696043699382</v>
      </c>
      <c r="F699" s="3">
        <f>[1]服务器生态!Z716</f>
        <v>9.4334681229517367E-2</v>
      </c>
      <c r="G699" s="3">
        <f>[1]服务器生态!AA716</f>
        <v>2.7295132548718515E-2</v>
      </c>
      <c r="H699" s="3">
        <f>[1]服务器生态!AC716</f>
        <v>0.47962550249999997</v>
      </c>
      <c r="I699" s="3">
        <f>[1]服务器生态!AD716</f>
        <v>0.47291513735919999</v>
      </c>
      <c r="J699" s="3">
        <f>[1]服务器生态!AE716</f>
        <v>3.8604200140800002E-2</v>
      </c>
      <c r="K699" s="3">
        <f>[1]服务器生态!AF716</f>
        <v>6.8679600000000019E-3</v>
      </c>
      <c r="L699" s="3">
        <f>[1]服务器生态!AG716</f>
        <v>1.9871999999999997E-3</v>
      </c>
      <c r="M699" s="3">
        <f>[3]基础信息!M698</f>
        <v>100</v>
      </c>
      <c r="X699" s="3">
        <v>695</v>
      </c>
      <c r="Y699" s="3">
        <f>求节点(节奏总纲!D$4:D$163,R$5:R$164,$X699)*6</f>
        <v>47340.931680321199</v>
      </c>
      <c r="Z699" s="3">
        <f>求节点(节奏总纲!E$4:E$163,S$5:S$164,$X699)*6</f>
        <v>48525.137809308537</v>
      </c>
      <c r="AA699" s="3">
        <f>求节点(节奏总纲!F$4:F$163,T$5:T$164,$X699)*6</f>
        <v>50061.24470877822</v>
      </c>
      <c r="AB699" s="3">
        <f>求节点(节奏总纲!G$4:G$163,U$5:U$164,$X699)*6</f>
        <v>52300.432806421522</v>
      </c>
      <c r="AC699" s="3">
        <f>求节点(节奏总纲!H$4:H$163,V$5:V$164,$X699)*6</f>
        <v>56219.717172701916</v>
      </c>
    </row>
    <row r="700" spans="2:29" x14ac:dyDescent="0.2">
      <c r="B700" s="3">
        <v>696</v>
      </c>
      <c r="C700" s="3">
        <f>[1]服务器生态!W717</f>
        <v>6.5801523241613928</v>
      </c>
      <c r="D700" s="3">
        <f>[1]服务器生态!X717</f>
        <v>6.488090445576848</v>
      </c>
      <c r="E700" s="3">
        <f>[1]服务器生态!Y717</f>
        <v>0.52962470918417592</v>
      </c>
      <c r="F700" s="3">
        <f>[1]服务器生态!Z717</f>
        <v>9.4223978334528821E-2</v>
      </c>
      <c r="G700" s="3">
        <f>[1]服务器生态!AA717</f>
        <v>2.7263101378921191E-2</v>
      </c>
      <c r="H700" s="3">
        <f>[1]服务器生态!AC717</f>
        <v>0.47962550249999997</v>
      </c>
      <c r="I700" s="3">
        <f>[1]服务器生态!AD717</f>
        <v>0.47291513735919999</v>
      </c>
      <c r="J700" s="3">
        <f>[1]服务器生态!AE717</f>
        <v>3.8604200140800002E-2</v>
      </c>
      <c r="K700" s="3">
        <f>[1]服务器生态!AF717</f>
        <v>6.8679600000000019E-3</v>
      </c>
      <c r="L700" s="3">
        <f>[1]服务器生态!AG717</f>
        <v>1.9871999999999997E-3</v>
      </c>
      <c r="M700" s="3">
        <f>[3]基础信息!M699</f>
        <v>100</v>
      </c>
      <c r="X700" s="3">
        <v>696</v>
      </c>
      <c r="Y700" s="3">
        <f>求节点(节奏总纲!D$4:D$163,R$5:R$164,$X700)*6</f>
        <v>47349.079585649073</v>
      </c>
      <c r="Z700" s="3">
        <f>求节点(节奏总纲!E$4:E$163,S$5:S$164,$X700)*6</f>
        <v>48533.694757973724</v>
      </c>
      <c r="AA700" s="3">
        <f>求节点(节奏总纲!F$4:F$163,T$5:T$164,$X700)*6</f>
        <v>50069.695869816787</v>
      </c>
      <c r="AB700" s="3">
        <f>求节点(节奏总纲!G$4:G$163,U$5:U$164,$X700)*6</f>
        <v>52308.662440726795</v>
      </c>
      <c r="AC700" s="3">
        <f>求节点(节奏总纲!H$4:H$163,V$5:V$164,$X700)*6</f>
        <v>56228.300581386487</v>
      </c>
    </row>
    <row r="701" spans="2:29" x14ac:dyDescent="0.2">
      <c r="B701" s="3">
        <v>697</v>
      </c>
      <c r="C701" s="3">
        <f>[1]服务器生态!W718</f>
        <v>6.5724213630554642</v>
      </c>
      <c r="D701" s="3">
        <f>[1]服务器生态!X718</f>
        <v>6.4804676471345797</v>
      </c>
      <c r="E701" s="3">
        <f>[1]服务器生态!Y718</f>
        <v>0.52900245793135803</v>
      </c>
      <c r="F701" s="3">
        <f>[1]服务器生态!Z718</f>
        <v>9.4113275439540289E-2</v>
      </c>
      <c r="G701" s="3">
        <f>[1]服务器生态!AA718</f>
        <v>2.7231070209123871E-2</v>
      </c>
      <c r="H701" s="3">
        <f>[1]服务器生态!AC718</f>
        <v>0.47962550249999997</v>
      </c>
      <c r="I701" s="3">
        <f>[1]服务器生态!AD718</f>
        <v>0.47291513735919999</v>
      </c>
      <c r="J701" s="3">
        <f>[1]服务器生态!AE718</f>
        <v>3.8604200140800002E-2</v>
      </c>
      <c r="K701" s="3">
        <f>[1]服务器生态!AF718</f>
        <v>6.8679600000000019E-3</v>
      </c>
      <c r="L701" s="3">
        <f>[1]服务器生态!AG718</f>
        <v>1.9871999999999997E-3</v>
      </c>
      <c r="M701" s="3">
        <f>[3]基础信息!M700</f>
        <v>100</v>
      </c>
      <c r="X701" s="3">
        <v>697</v>
      </c>
      <c r="Y701" s="3">
        <f>求节点(节奏总纲!D$4:D$163,R$5:R$164,$X701)*6</f>
        <v>47357.227490976962</v>
      </c>
      <c r="Z701" s="3">
        <f>求节点(节奏总纲!E$4:E$163,S$5:S$164,$X701)*6</f>
        <v>48542.251706638912</v>
      </c>
      <c r="AA701" s="3">
        <f>求节点(节奏总纲!F$4:F$163,T$5:T$164,$X701)*6</f>
        <v>50078.147030855369</v>
      </c>
      <c r="AB701" s="3">
        <f>求节点(节奏总纲!G$4:G$163,U$5:U$164,$X701)*6</f>
        <v>52316.892075032047</v>
      </c>
      <c r="AC701" s="3">
        <f>求节点(节奏总纲!H$4:H$163,V$5:V$164,$X701)*6</f>
        <v>56236.883990071045</v>
      </c>
    </row>
    <row r="702" spans="2:29" x14ac:dyDescent="0.2">
      <c r="B702" s="3">
        <v>698</v>
      </c>
      <c r="C702" s="3">
        <f>[1]服务器生态!W719</f>
        <v>6.5646904019495338</v>
      </c>
      <c r="D702" s="3">
        <f>[1]服务器生态!X719</f>
        <v>6.4728448486923105</v>
      </c>
      <c r="E702" s="3">
        <f>[1]服务器生态!Y719</f>
        <v>0.52838020667854002</v>
      </c>
      <c r="F702" s="3">
        <f>[1]服务器生态!Z719</f>
        <v>9.4002572544551743E-2</v>
      </c>
      <c r="G702" s="3">
        <f>[1]服务器生态!AA719</f>
        <v>2.7199039039326547E-2</v>
      </c>
      <c r="H702" s="3">
        <f>[1]服务器生态!AC719</f>
        <v>0.47962550249999997</v>
      </c>
      <c r="I702" s="3">
        <f>[1]服务器生态!AD719</f>
        <v>0.47291513735919999</v>
      </c>
      <c r="J702" s="3">
        <f>[1]服务器生态!AE719</f>
        <v>3.8604200140800002E-2</v>
      </c>
      <c r="K702" s="3">
        <f>[1]服务器生态!AF719</f>
        <v>6.8679600000000019E-3</v>
      </c>
      <c r="L702" s="3">
        <f>[1]服务器生态!AG719</f>
        <v>1.9871999999999997E-3</v>
      </c>
      <c r="M702" s="3">
        <f>[3]基础信息!M701</f>
        <v>100</v>
      </c>
      <c r="X702" s="3">
        <v>698</v>
      </c>
      <c r="Y702" s="3">
        <f>求节点(节奏总纲!D$4:D$163,R$5:R$164,$X702)*6</f>
        <v>47365.375396304837</v>
      </c>
      <c r="Z702" s="3">
        <f>求节点(节奏总纲!E$4:E$163,S$5:S$164,$X702)*6</f>
        <v>48550.808655304092</v>
      </c>
      <c r="AA702" s="3">
        <f>求节点(节奏总纲!F$4:F$163,T$5:T$164,$X702)*6</f>
        <v>50086.598191893936</v>
      </c>
      <c r="AB702" s="3">
        <f>求节点(节奏总纲!G$4:G$163,U$5:U$164,$X702)*6</f>
        <v>52325.121709337312</v>
      </c>
      <c r="AC702" s="3">
        <f>求节点(节奏总纲!H$4:H$163,V$5:V$164,$X702)*6</f>
        <v>56245.467398755602</v>
      </c>
    </row>
    <row r="703" spans="2:29" x14ac:dyDescent="0.2">
      <c r="B703" s="3">
        <v>699</v>
      </c>
      <c r="C703" s="3">
        <f>[1]服务器生态!W720</f>
        <v>6.5569594408436043</v>
      </c>
      <c r="D703" s="3">
        <f>[1]服务器生态!X720</f>
        <v>6.4652220502500413</v>
      </c>
      <c r="E703" s="3">
        <f>[1]服务器生态!Y720</f>
        <v>0.52775795542572213</v>
      </c>
      <c r="F703" s="3">
        <f>[1]服务器生态!Z720</f>
        <v>9.3891869649563212E-2</v>
      </c>
      <c r="G703" s="3">
        <f>[1]服务器生态!AA720</f>
        <v>2.7167007869529226E-2</v>
      </c>
      <c r="H703" s="3">
        <f>[1]服务器生态!AC720</f>
        <v>0.47962550249999997</v>
      </c>
      <c r="I703" s="3">
        <f>[1]服务器生态!AD720</f>
        <v>0.47291513735919999</v>
      </c>
      <c r="J703" s="3">
        <f>[1]服务器生态!AE720</f>
        <v>3.8604200140800002E-2</v>
      </c>
      <c r="K703" s="3">
        <f>[1]服务器生态!AF720</f>
        <v>6.8679600000000019E-3</v>
      </c>
      <c r="L703" s="3">
        <f>[1]服务器生态!AG720</f>
        <v>1.9871999999999997E-3</v>
      </c>
      <c r="M703" s="3">
        <f>[3]基础信息!M702</f>
        <v>100</v>
      </c>
      <c r="X703" s="3">
        <v>699</v>
      </c>
      <c r="Y703" s="3">
        <f>求节点(节奏总纲!D$4:D$163,R$5:R$164,$X703)*6</f>
        <v>47373.523301632718</v>
      </c>
      <c r="Z703" s="3">
        <f>求节点(节奏总纲!E$4:E$163,S$5:S$164,$X703)*6</f>
        <v>48559.36560396928</v>
      </c>
      <c r="AA703" s="3">
        <f>求节点(节奏总纲!F$4:F$163,T$5:T$164,$X703)*6</f>
        <v>50095.049352932518</v>
      </c>
      <c r="AB703" s="3">
        <f>求节点(节奏总纲!G$4:G$163,U$5:U$164,$X703)*6</f>
        <v>52333.351343642578</v>
      </c>
      <c r="AC703" s="3">
        <f>求节点(节奏总纲!H$4:H$163,V$5:V$164,$X703)*6</f>
        <v>56254.050807440166</v>
      </c>
    </row>
    <row r="704" spans="2:29" x14ac:dyDescent="0.2">
      <c r="B704" s="3">
        <v>700</v>
      </c>
      <c r="C704" s="3">
        <f>[1]服务器生态!W721</f>
        <v>6.5492284797376747</v>
      </c>
      <c r="D704" s="3">
        <f>[1]服务器生态!X721</f>
        <v>6.4575992518077729</v>
      </c>
      <c r="E704" s="3">
        <f>[1]服务器生态!Y721</f>
        <v>0.52713570417290423</v>
      </c>
      <c r="F704" s="3">
        <f>[1]服务器生态!Z721</f>
        <v>9.378116675457468E-2</v>
      </c>
      <c r="G704" s="3">
        <f>[1]服务器生态!AA721</f>
        <v>2.7134976699731906E-2</v>
      </c>
      <c r="H704" s="3">
        <f>[1]服务器生态!AC721</f>
        <v>0.47962550249999997</v>
      </c>
      <c r="I704" s="3">
        <f>[1]服务器生态!AD721</f>
        <v>0.47291513735919999</v>
      </c>
      <c r="J704" s="3">
        <f>[1]服务器生态!AE721</f>
        <v>3.8604200140800002E-2</v>
      </c>
      <c r="K704" s="3">
        <f>[1]服务器生态!AF721</f>
        <v>6.8679600000000019E-3</v>
      </c>
      <c r="L704" s="3">
        <f>[1]服务器生态!AG721</f>
        <v>1.9871999999999997E-3</v>
      </c>
      <c r="M704" s="3">
        <f>[3]基础信息!M703</f>
        <v>100</v>
      </c>
      <c r="X704" s="3">
        <v>700</v>
      </c>
      <c r="Y704" s="3">
        <f>求节点(节奏总纲!D$4:D$163,R$5:R$164,$X704)*6</f>
        <v>47381.6712069606</v>
      </c>
      <c r="Z704" s="3">
        <f>求节点(节奏总纲!E$4:E$163,S$5:S$164,$X704)*6</f>
        <v>48567.922552634467</v>
      </c>
      <c r="AA704" s="3">
        <f>求节点(节奏总纲!F$4:F$163,T$5:T$164,$X704)*6</f>
        <v>50103.500513971092</v>
      </c>
      <c r="AB704" s="3">
        <f>求节点(节奏总纲!G$4:G$163,U$5:U$164,$X704)*6</f>
        <v>52341.580977947844</v>
      </c>
      <c r="AC704" s="3">
        <f>求节点(节奏总纲!H$4:H$163,V$5:V$164,$X704)*6</f>
        <v>56262.63421612473</v>
      </c>
    </row>
    <row r="705" spans="2:29" x14ac:dyDescent="0.2">
      <c r="B705" s="3">
        <v>701</v>
      </c>
      <c r="C705" s="3">
        <f>[1]服务器生态!W722</f>
        <v>6.5414975186317452</v>
      </c>
      <c r="D705" s="3">
        <f>[1]服务器生态!X722</f>
        <v>6.4499764533655046</v>
      </c>
      <c r="E705" s="3">
        <f>[1]服务器生态!Y722</f>
        <v>0.52651345292008633</v>
      </c>
      <c r="F705" s="3">
        <f>[1]服务器生态!Z722</f>
        <v>9.3670463859586148E-2</v>
      </c>
      <c r="G705" s="3">
        <f>[1]服务器生态!AA722</f>
        <v>2.7102945529934586E-2</v>
      </c>
      <c r="H705" s="3">
        <f>[1]服务器生态!AC722</f>
        <v>0.47962550249999997</v>
      </c>
      <c r="I705" s="3">
        <f>[1]服务器生态!AD722</f>
        <v>0.47291513735919999</v>
      </c>
      <c r="J705" s="3">
        <f>[1]服务器生态!AE722</f>
        <v>3.8604200140800002E-2</v>
      </c>
      <c r="K705" s="3">
        <f>[1]服务器生态!AF722</f>
        <v>6.8679600000000019E-3</v>
      </c>
      <c r="L705" s="3">
        <f>[1]服务器生态!AG722</f>
        <v>1.9871999999999997E-3</v>
      </c>
      <c r="M705" s="3">
        <f>[3]基础信息!M704</f>
        <v>100</v>
      </c>
      <c r="X705" s="3">
        <v>701</v>
      </c>
      <c r="Y705" s="3">
        <f>求节点(节奏总纲!D$4:D$163,R$5:R$164,$X705)*6</f>
        <v>47389.819112288475</v>
      </c>
      <c r="Z705" s="3">
        <f>求节点(节奏总纲!E$4:E$163,S$5:S$164,$X705)*6</f>
        <v>48576.479501299655</v>
      </c>
      <c r="AA705" s="3">
        <f>求节点(节奏总纲!F$4:F$163,T$5:T$164,$X705)*6</f>
        <v>50111.951675009659</v>
      </c>
      <c r="AB705" s="3">
        <f>求节点(节奏总纲!G$4:G$163,U$5:U$164,$X705)*6</f>
        <v>52349.81061225311</v>
      </c>
      <c r="AC705" s="3">
        <f>求节点(节奏总纲!H$4:H$163,V$5:V$164,$X705)*6</f>
        <v>56271.217624809295</v>
      </c>
    </row>
    <row r="706" spans="2:29" x14ac:dyDescent="0.2">
      <c r="B706" s="3">
        <v>702</v>
      </c>
      <c r="C706" s="3">
        <f>[1]服务器生态!W723</f>
        <v>6.5337665575258148</v>
      </c>
      <c r="D706" s="3">
        <f>[1]服务器生态!X723</f>
        <v>6.4423536549232354</v>
      </c>
      <c r="E706" s="3">
        <f>[1]服务器生态!Y723</f>
        <v>0.52589120166726844</v>
      </c>
      <c r="F706" s="3">
        <f>[1]服务器生态!Z723</f>
        <v>9.3559760964597616E-2</v>
      </c>
      <c r="G706" s="3">
        <f>[1]服务器生态!AA723</f>
        <v>2.7070914360137258E-2</v>
      </c>
      <c r="H706" s="3">
        <f>[1]服务器生态!AC723</f>
        <v>0.47962550249999997</v>
      </c>
      <c r="I706" s="3">
        <f>[1]服务器生态!AD723</f>
        <v>0.47291513735919999</v>
      </c>
      <c r="J706" s="3">
        <f>[1]服务器生态!AE723</f>
        <v>3.8604200140800002E-2</v>
      </c>
      <c r="K706" s="3">
        <f>[1]服务器生态!AF723</f>
        <v>6.8679600000000019E-3</v>
      </c>
      <c r="L706" s="3">
        <f>[1]服务器生态!AG723</f>
        <v>1.9871999999999997E-3</v>
      </c>
      <c r="M706" s="3">
        <f>[3]基础信息!M705</f>
        <v>100</v>
      </c>
      <c r="X706" s="3">
        <v>702</v>
      </c>
      <c r="Y706" s="3">
        <f>求节点(节奏总纲!D$4:D$163,R$5:R$164,$X706)*6</f>
        <v>47397.967017616364</v>
      </c>
      <c r="Z706" s="3">
        <f>求节点(节奏总纲!E$4:E$163,S$5:S$164,$X706)*6</f>
        <v>48585.036449964835</v>
      </c>
      <c r="AA706" s="3">
        <f>求节点(节奏总纲!F$4:F$163,T$5:T$164,$X706)*6</f>
        <v>50120.402836048233</v>
      </c>
      <c r="AB706" s="3">
        <f>求节点(节奏总纲!G$4:G$163,U$5:U$164,$X706)*6</f>
        <v>52358.040246558376</v>
      </c>
      <c r="AC706" s="3">
        <f>求节点(节奏总纲!H$4:H$163,V$5:V$164,$X706)*6</f>
        <v>56279.801033493859</v>
      </c>
    </row>
    <row r="707" spans="2:29" x14ac:dyDescent="0.2">
      <c r="B707" s="3">
        <v>703</v>
      </c>
      <c r="C707" s="3">
        <f>[1]服务器生态!W724</f>
        <v>6.5260355964198862</v>
      </c>
      <c r="D707" s="3">
        <f>[1]服务器生态!X724</f>
        <v>6.4347308564809671</v>
      </c>
      <c r="E707" s="3">
        <f>[1]服务器生态!Y724</f>
        <v>0.52526895041445054</v>
      </c>
      <c r="F707" s="3">
        <f>[1]服务器生态!Z724</f>
        <v>9.3449058069609084E-2</v>
      </c>
      <c r="G707" s="3">
        <f>[1]服务器生态!AA724</f>
        <v>2.7038883190339938E-2</v>
      </c>
      <c r="H707" s="3">
        <f>[1]服务器生态!AC724</f>
        <v>0.47962550249999997</v>
      </c>
      <c r="I707" s="3">
        <f>[1]服务器生态!AD724</f>
        <v>0.47291513735919999</v>
      </c>
      <c r="J707" s="3">
        <f>[1]服务器生态!AE724</f>
        <v>3.8604200140800002E-2</v>
      </c>
      <c r="K707" s="3">
        <f>[1]服务器生态!AF724</f>
        <v>6.8679600000000019E-3</v>
      </c>
      <c r="L707" s="3">
        <f>[1]服务器生态!AG724</f>
        <v>1.9871999999999997E-3</v>
      </c>
      <c r="M707" s="3">
        <f>[3]基础信息!M706</f>
        <v>100</v>
      </c>
      <c r="X707" s="3">
        <v>703</v>
      </c>
      <c r="Y707" s="3">
        <f>求节点(节奏总纲!D$4:D$163,R$5:R$164,$X707)*6</f>
        <v>47406.114922944238</v>
      </c>
      <c r="Z707" s="3">
        <f>求节点(节奏总纲!E$4:E$163,S$5:S$164,$X707)*6</f>
        <v>48593.593398630022</v>
      </c>
      <c r="AA707" s="3">
        <f>求节点(节奏总纲!F$4:F$163,T$5:T$164,$X707)*6</f>
        <v>50128.853997086801</v>
      </c>
      <c r="AB707" s="3">
        <f>求节点(节奏总纲!G$4:G$163,U$5:U$164,$X707)*6</f>
        <v>52366.269880863634</v>
      </c>
      <c r="AC707" s="3">
        <f>求节点(节奏总纲!H$4:H$163,V$5:V$164,$X707)*6</f>
        <v>56288.384442178416</v>
      </c>
    </row>
    <row r="708" spans="2:29" x14ac:dyDescent="0.2">
      <c r="B708" s="3">
        <v>704</v>
      </c>
      <c r="C708" s="3">
        <f>[1]服务器生态!W725</f>
        <v>6.5183046353139558</v>
      </c>
      <c r="D708" s="3">
        <f>[1]服务器生态!X725</f>
        <v>6.4271080580386979</v>
      </c>
      <c r="E708" s="3">
        <f>[1]服务器生态!Y725</f>
        <v>0.52464669916163253</v>
      </c>
      <c r="F708" s="3">
        <f>[1]服务器生态!Z725</f>
        <v>9.3338355174620538E-2</v>
      </c>
      <c r="G708" s="3">
        <f>[1]服务器生态!AA725</f>
        <v>2.7006852020542614E-2</v>
      </c>
      <c r="H708" s="3">
        <f>[1]服务器生态!AC725</f>
        <v>0.47962550249999997</v>
      </c>
      <c r="I708" s="3">
        <f>[1]服务器生态!AD725</f>
        <v>0.47291513735919999</v>
      </c>
      <c r="J708" s="3">
        <f>[1]服务器生态!AE725</f>
        <v>3.8604200140800002E-2</v>
      </c>
      <c r="K708" s="3">
        <f>[1]服务器生态!AF725</f>
        <v>6.8679600000000019E-3</v>
      </c>
      <c r="L708" s="3">
        <f>[1]服务器生态!AG725</f>
        <v>1.9871999999999997E-3</v>
      </c>
      <c r="M708" s="3">
        <f>[3]基础信息!M707</f>
        <v>100</v>
      </c>
      <c r="X708" s="3">
        <v>704</v>
      </c>
      <c r="Y708" s="3">
        <f>求节点(节奏总纲!D$4:D$163,R$5:R$164,$X708)*6</f>
        <v>47414.262828272113</v>
      </c>
      <c r="Z708" s="3">
        <f>求节点(节奏总纲!E$4:E$163,S$5:S$164,$X708)*6</f>
        <v>48602.15034729521</v>
      </c>
      <c r="AA708" s="3">
        <f>求节点(节奏总纲!F$4:F$163,T$5:T$164,$X708)*6</f>
        <v>50137.305158125382</v>
      </c>
      <c r="AB708" s="3">
        <f>求节点(节奏总纲!G$4:G$163,U$5:U$164,$X708)*6</f>
        <v>52374.499515168893</v>
      </c>
      <c r="AC708" s="3">
        <f>求节点(节奏总纲!H$4:H$163,V$5:V$164,$X708)*6</f>
        <v>56296.967850862973</v>
      </c>
    </row>
    <row r="709" spans="2:29" x14ac:dyDescent="0.2">
      <c r="B709" s="3">
        <v>705</v>
      </c>
      <c r="C709" s="3">
        <f>[1]服务器生态!W726</f>
        <v>6.5105736742080254</v>
      </c>
      <c r="D709" s="3">
        <f>[1]服务器生态!X726</f>
        <v>6.4194852595964287</v>
      </c>
      <c r="E709" s="3">
        <f>[1]服务器生态!Y726</f>
        <v>0.52402444790881453</v>
      </c>
      <c r="F709" s="3">
        <f>[1]服务器生态!Z726</f>
        <v>9.3227652279631992E-2</v>
      </c>
      <c r="G709" s="3">
        <f>[1]服务器生态!AA726</f>
        <v>2.697482085074529E-2</v>
      </c>
      <c r="H709" s="3">
        <f>[1]服务器生态!AC726</f>
        <v>0.47962550249999997</v>
      </c>
      <c r="I709" s="3">
        <f>[1]服务器生态!AD726</f>
        <v>0.47291513735919999</v>
      </c>
      <c r="J709" s="3">
        <f>[1]服务器生态!AE726</f>
        <v>3.8604200140800002E-2</v>
      </c>
      <c r="K709" s="3">
        <f>[1]服务器生态!AF726</f>
        <v>6.8679600000000019E-3</v>
      </c>
      <c r="L709" s="3">
        <f>[1]服务器生态!AG726</f>
        <v>1.9871999999999997E-3</v>
      </c>
      <c r="M709" s="3">
        <f>[3]基础信息!M708</f>
        <v>100</v>
      </c>
      <c r="X709" s="3">
        <v>705</v>
      </c>
      <c r="Y709" s="3">
        <f>求节点(节奏总纲!D$4:D$163,R$5:R$164,$X709)*6</f>
        <v>47422.410733600002</v>
      </c>
      <c r="Z709" s="3">
        <f>求节点(节奏总纲!E$4:E$163,S$5:S$164,$X709)*6</f>
        <v>48610.707295960397</v>
      </c>
      <c r="AA709" s="3">
        <f>求节点(节奏总纲!F$4:F$163,T$5:T$164,$X709)*6</f>
        <v>50145.756319163949</v>
      </c>
      <c r="AB709" s="3">
        <f>求节点(节奏总纲!G$4:G$163,U$5:U$164,$X709)*6</f>
        <v>52382.729149474166</v>
      </c>
      <c r="AC709" s="3">
        <f>求节点(节奏总纲!H$4:H$163,V$5:V$164,$X709)*6</f>
        <v>56305.551259547545</v>
      </c>
    </row>
    <row r="710" spans="2:29" x14ac:dyDescent="0.2">
      <c r="B710" s="3">
        <v>706</v>
      </c>
      <c r="C710" s="3">
        <f>[1]服务器生态!W727</f>
        <v>6.5028427131020958</v>
      </c>
      <c r="D710" s="3">
        <f>[1]服务器生态!X727</f>
        <v>6.4118624611541604</v>
      </c>
      <c r="E710" s="3">
        <f>[1]服务器生态!Y727</f>
        <v>0.52340219665599663</v>
      </c>
      <c r="F710" s="3">
        <f>[1]服务器生态!Z727</f>
        <v>9.311694938464346E-2</v>
      </c>
      <c r="G710" s="3">
        <f>[1]服务器生态!AA727</f>
        <v>2.694278968094797E-2</v>
      </c>
      <c r="H710" s="3">
        <f>[1]服务器生态!AC727</f>
        <v>0.47962550249999997</v>
      </c>
      <c r="I710" s="3">
        <f>[1]服务器生态!AD727</f>
        <v>0.47291513735919999</v>
      </c>
      <c r="J710" s="3">
        <f>[1]服务器生态!AE727</f>
        <v>3.8604200140800002E-2</v>
      </c>
      <c r="K710" s="3">
        <f>[1]服务器生态!AF727</f>
        <v>6.8679600000000019E-3</v>
      </c>
      <c r="L710" s="3">
        <f>[1]服务器生态!AG727</f>
        <v>1.9871999999999997E-3</v>
      </c>
      <c r="M710" s="3">
        <f>[3]基础信息!M709</f>
        <v>100</v>
      </c>
      <c r="X710" s="3">
        <v>706</v>
      </c>
      <c r="Y710" s="3">
        <f>求节点(节奏总纲!D$4:D$163,R$5:R$164,$X710)*6</f>
        <v>47430.558638927876</v>
      </c>
      <c r="Z710" s="3">
        <f>求节点(节奏总纲!E$4:E$163,S$5:S$164,$X710)*6</f>
        <v>48619.264244625585</v>
      </c>
      <c r="AA710" s="3">
        <f>求节点(节奏总纲!F$4:F$163,T$5:T$164,$X710)*6</f>
        <v>50154.207480202531</v>
      </c>
      <c r="AB710" s="3">
        <f>求节点(节奏总纲!G$4:G$163,U$5:U$164,$X710)*6</f>
        <v>52390.958783779424</v>
      </c>
      <c r="AC710" s="3">
        <f>求节点(节奏总纲!H$4:H$163,V$5:V$164,$X710)*6</f>
        <v>56314.134668232102</v>
      </c>
    </row>
    <row r="711" spans="2:29" x14ac:dyDescent="0.2">
      <c r="B711" s="3">
        <v>707</v>
      </c>
      <c r="C711" s="3">
        <f>[1]服务器生态!W728</f>
        <v>6.4951117519961654</v>
      </c>
      <c r="D711" s="3">
        <f>[1]服务器生态!X728</f>
        <v>6.4042396627118903</v>
      </c>
      <c r="E711" s="3">
        <f>[1]服务器生态!Y728</f>
        <v>0.52277994540317874</v>
      </c>
      <c r="F711" s="3">
        <f>[1]服务器生态!Z728</f>
        <v>9.3006246489654928E-2</v>
      </c>
      <c r="G711" s="3">
        <f>[1]服务器生态!AA728</f>
        <v>2.6910758511150646E-2</v>
      </c>
      <c r="H711" s="3">
        <f>[1]服务器生态!AC728</f>
        <v>0.47962550249999997</v>
      </c>
      <c r="I711" s="3">
        <f>[1]服务器生态!AD728</f>
        <v>0.47291513735919999</v>
      </c>
      <c r="J711" s="3">
        <f>[1]服务器生态!AE728</f>
        <v>3.8604200140800002E-2</v>
      </c>
      <c r="K711" s="3">
        <f>[1]服务器生态!AF728</f>
        <v>6.8679600000000019E-3</v>
      </c>
      <c r="L711" s="3">
        <f>[1]服务器生态!AG728</f>
        <v>1.9871999999999997E-3</v>
      </c>
      <c r="M711" s="3">
        <f>[3]基础信息!M710</f>
        <v>100</v>
      </c>
      <c r="X711" s="3">
        <v>707</v>
      </c>
      <c r="Y711" s="3">
        <f>求节点(节奏总纲!D$4:D$163,R$5:R$164,$X711)*6</f>
        <v>47438.706544255765</v>
      </c>
      <c r="Z711" s="3">
        <f>求节点(节奏总纲!E$4:E$163,S$5:S$164,$X711)*6</f>
        <v>48627.821193290765</v>
      </c>
      <c r="AA711" s="3">
        <f>求节点(节奏总纲!F$4:F$163,T$5:T$164,$X711)*6</f>
        <v>50162.536081261627</v>
      </c>
      <c r="AB711" s="3">
        <f>求节点(节奏总纲!G$4:G$163,U$5:U$164,$X711)*6</f>
        <v>52399.188418084697</v>
      </c>
      <c r="AC711" s="3">
        <f>求节点(节奏总纲!H$4:H$163,V$5:V$164,$X711)*6</f>
        <v>56322.718076916673</v>
      </c>
    </row>
    <row r="712" spans="2:29" x14ac:dyDescent="0.2">
      <c r="B712" s="3">
        <v>708</v>
      </c>
      <c r="C712" s="3">
        <f>[1]服务器生态!W729</f>
        <v>6.4873807908902368</v>
      </c>
      <c r="D712" s="3">
        <f>[1]服务器生态!X729</f>
        <v>6.3966168642696219</v>
      </c>
      <c r="E712" s="3">
        <f>[1]服务器生态!Y729</f>
        <v>0.52215769415036084</v>
      </c>
      <c r="F712" s="3">
        <f>[1]服务器生态!Z729</f>
        <v>9.2895543594666397E-2</v>
      </c>
      <c r="G712" s="3">
        <f>[1]服务器生态!AA729</f>
        <v>2.6878727341353326E-2</v>
      </c>
      <c r="H712" s="3">
        <f>[1]服务器生态!AC729</f>
        <v>0.47962550249999997</v>
      </c>
      <c r="I712" s="3">
        <f>[1]服务器生态!AD729</f>
        <v>0.47291513735919999</v>
      </c>
      <c r="J712" s="3">
        <f>[1]服务器生态!AE729</f>
        <v>3.8604200140800002E-2</v>
      </c>
      <c r="K712" s="3">
        <f>[1]服务器生态!AF729</f>
        <v>6.8679600000000019E-3</v>
      </c>
      <c r="L712" s="3">
        <f>[1]服务器生态!AG729</f>
        <v>1.9871999999999997E-3</v>
      </c>
      <c r="M712" s="3">
        <f>[3]基础信息!M711</f>
        <v>100</v>
      </c>
      <c r="X712" s="3">
        <v>708</v>
      </c>
      <c r="Y712" s="3">
        <f>求节点(节奏总纲!D$4:D$163,R$5:R$164,$X712)*6</f>
        <v>47446.85444958364</v>
      </c>
      <c r="Z712" s="3">
        <f>求节点(节奏总纲!E$4:E$163,S$5:S$164,$X712)*6</f>
        <v>48636.168829979324</v>
      </c>
      <c r="AA712" s="3">
        <f>求节点(节奏总纲!F$4:F$163,T$5:T$164,$X712)*6</f>
        <v>50170.593917590741</v>
      </c>
      <c r="AB712" s="3">
        <f>求节点(节奏总纲!G$4:G$163,U$5:U$164,$X712)*6</f>
        <v>52407.418052389949</v>
      </c>
      <c r="AC712" s="3">
        <f>求节点(节奏总纲!H$4:H$163,V$5:V$164,$X712)*6</f>
        <v>56331.301485601223</v>
      </c>
    </row>
    <row r="713" spans="2:29" x14ac:dyDescent="0.2">
      <c r="B713" s="3">
        <v>709</v>
      </c>
      <c r="C713" s="3">
        <f>[1]服务器生态!W730</f>
        <v>6.4796498297843064</v>
      </c>
      <c r="D713" s="3">
        <f>[1]服务器生态!X730</f>
        <v>6.3889940658273527</v>
      </c>
      <c r="E713" s="3">
        <f>[1]服务器生态!Y730</f>
        <v>0.52153544289754283</v>
      </c>
      <c r="F713" s="3">
        <f>[1]服务器生态!Z730</f>
        <v>9.2784840699677851E-2</v>
      </c>
      <c r="G713" s="3">
        <f>[1]服务器生态!AA730</f>
        <v>2.6846696171555998E-2</v>
      </c>
      <c r="H713" s="3">
        <f>[1]服务器生态!AC730</f>
        <v>0.47962550249999997</v>
      </c>
      <c r="I713" s="3">
        <f>[1]服务器生态!AD730</f>
        <v>0.47291513735919999</v>
      </c>
      <c r="J713" s="3">
        <f>[1]服务器生态!AE730</f>
        <v>3.8604200140800002E-2</v>
      </c>
      <c r="K713" s="3">
        <f>[1]服务器生态!AF730</f>
        <v>6.8679600000000019E-3</v>
      </c>
      <c r="L713" s="3">
        <f>[1]服务器生态!AG730</f>
        <v>1.9871999999999997E-3</v>
      </c>
      <c r="M713" s="3">
        <f>[3]基础信息!M712</f>
        <v>100</v>
      </c>
      <c r="X713" s="3">
        <v>709</v>
      </c>
      <c r="Y713" s="3">
        <f>求节点(节奏总纲!D$4:D$163,R$5:R$164,$X713)*6</f>
        <v>47455.002354911514</v>
      </c>
      <c r="Z713" s="3">
        <f>求节点(节奏总纲!E$4:E$163,S$5:S$164,$X713)*6</f>
        <v>48643.996712361171</v>
      </c>
      <c r="AA713" s="3">
        <f>求节点(节奏总纲!F$4:F$163,T$5:T$164,$X713)*6</f>
        <v>50178.651753919839</v>
      </c>
      <c r="AB713" s="3">
        <f>求节点(节奏总纲!G$4:G$163,U$5:U$164,$X713)*6</f>
        <v>52415.647686695214</v>
      </c>
      <c r="AC713" s="3">
        <f>求节点(节奏总纲!H$4:H$163,V$5:V$164,$X713)*6</f>
        <v>56339.884894285788</v>
      </c>
    </row>
    <row r="714" spans="2:29" x14ac:dyDescent="0.2">
      <c r="B714" s="3">
        <v>710</v>
      </c>
      <c r="C714" s="3">
        <f>[1]服务器生态!W731</f>
        <v>6.4719188686783768</v>
      </c>
      <c r="D714" s="3">
        <f>[1]服务器生态!X731</f>
        <v>6.3813712673850844</v>
      </c>
      <c r="E714" s="3">
        <f>[1]服务器生态!Y731</f>
        <v>0.52091319164472494</v>
      </c>
      <c r="F714" s="3">
        <f>[1]服务器生态!Z731</f>
        <v>9.2674137804689319E-2</v>
      </c>
      <c r="G714" s="3">
        <f>[1]服务器生态!AA731</f>
        <v>2.6814665001758678E-2</v>
      </c>
      <c r="H714" s="3">
        <f>[1]服务器生态!AC731</f>
        <v>0.47962550249999997</v>
      </c>
      <c r="I714" s="3">
        <f>[1]服务器生态!AD731</f>
        <v>0.47291513735919999</v>
      </c>
      <c r="J714" s="3">
        <f>[1]服务器生态!AE731</f>
        <v>3.8604200140800002E-2</v>
      </c>
      <c r="K714" s="3">
        <f>[1]服务器生态!AF731</f>
        <v>6.8679600000000019E-3</v>
      </c>
      <c r="L714" s="3">
        <f>[1]服务器生态!AG731</f>
        <v>1.9871999999999997E-3</v>
      </c>
      <c r="M714" s="3">
        <f>[3]基础信息!M713</f>
        <v>100</v>
      </c>
      <c r="X714" s="3">
        <v>710</v>
      </c>
      <c r="Y714" s="3">
        <f>求节点(节奏总纲!D$4:D$163,R$5:R$164,$X714)*6</f>
        <v>47463.150260239403</v>
      </c>
      <c r="Z714" s="3">
        <f>求节点(节奏总纲!E$4:E$163,S$5:S$164,$X714)*6</f>
        <v>48651.824594743019</v>
      </c>
      <c r="AA714" s="3">
        <f>求节点(节奏总纲!F$4:F$163,T$5:T$164,$X714)*6</f>
        <v>50186.709590248953</v>
      </c>
      <c r="AB714" s="3">
        <f>求节点(节奏总纲!G$4:G$163,U$5:U$164,$X714)*6</f>
        <v>52423.87732100048</v>
      </c>
      <c r="AC714" s="3">
        <f>求节点(节奏总纲!H$4:H$163,V$5:V$164,$X714)*6</f>
        <v>56348.468302970352</v>
      </c>
    </row>
    <row r="715" spans="2:29" x14ac:dyDescent="0.2">
      <c r="B715" s="3">
        <v>711</v>
      </c>
      <c r="C715" s="3">
        <f>[1]服务器生态!W732</f>
        <v>6.4641879075724464</v>
      </c>
      <c r="D715" s="3">
        <f>[1]服务器生态!X732</f>
        <v>6.3737484689428152</v>
      </c>
      <c r="E715" s="3">
        <f>[1]服务器生态!Y732</f>
        <v>0.52029094039190693</v>
      </c>
      <c r="F715" s="3">
        <f>[1]服务器生态!Z732</f>
        <v>9.2563434909700773E-2</v>
      </c>
      <c r="G715" s="3">
        <f>[1]服务器生态!AA732</f>
        <v>2.6782633831961354E-2</v>
      </c>
      <c r="H715" s="3">
        <f>[1]服务器生态!AC732</f>
        <v>0.47962550249999997</v>
      </c>
      <c r="I715" s="3">
        <f>[1]服务器生态!AD732</f>
        <v>0.47291513735919999</v>
      </c>
      <c r="J715" s="3">
        <f>[1]服务器生态!AE732</f>
        <v>3.8604200140800002E-2</v>
      </c>
      <c r="K715" s="3">
        <f>[1]服务器生态!AF732</f>
        <v>6.8679600000000019E-3</v>
      </c>
      <c r="L715" s="3">
        <f>[1]服务器生态!AG732</f>
        <v>1.9871999999999997E-3</v>
      </c>
      <c r="M715" s="3">
        <f>[3]基础信息!M714</f>
        <v>100</v>
      </c>
      <c r="X715" s="3">
        <v>711</v>
      </c>
      <c r="Y715" s="3">
        <f>求节点(节奏总纲!D$4:D$163,R$5:R$164,$X715)*6</f>
        <v>47471.298165567277</v>
      </c>
      <c r="Z715" s="3">
        <f>求节点(节奏总纲!E$4:E$163,S$5:S$164,$X715)*6</f>
        <v>48659.652477124866</v>
      </c>
      <c r="AA715" s="3">
        <f>求节点(节奏总纲!F$4:F$163,T$5:T$164,$X715)*6</f>
        <v>50194.767426578066</v>
      </c>
      <c r="AB715" s="3">
        <f>求节点(节奏总纲!G$4:G$163,U$5:U$164,$X715)*6</f>
        <v>52432.106955305746</v>
      </c>
      <c r="AC715" s="3">
        <f>求节点(节奏总纲!H$4:H$163,V$5:V$164,$X715)*6</f>
        <v>56357.049518550863</v>
      </c>
    </row>
    <row r="716" spans="2:29" x14ac:dyDescent="0.2">
      <c r="B716" s="3">
        <v>712</v>
      </c>
      <c r="C716" s="3">
        <f>[1]服务器生态!W733</f>
        <v>6.456456946466516</v>
      </c>
      <c r="D716" s="3">
        <f>[1]服务器生态!X733</f>
        <v>6.366125670500546</v>
      </c>
      <c r="E716" s="3">
        <f>[1]服务器生态!Y733</f>
        <v>0.51966868913908904</v>
      </c>
      <c r="F716" s="3">
        <f>[1]服务器生态!Z733</f>
        <v>9.2452732014712227E-2</v>
      </c>
      <c r="G716" s="3">
        <f>[1]服务器生态!AA733</f>
        <v>2.675060266216403E-2</v>
      </c>
      <c r="H716" s="3">
        <f>[1]服务器生态!AC733</f>
        <v>0.47962550249999997</v>
      </c>
      <c r="I716" s="3">
        <f>[1]服务器生态!AD733</f>
        <v>0.47291513735919999</v>
      </c>
      <c r="J716" s="3">
        <f>[1]服务器生态!AE733</f>
        <v>3.8604200140800002E-2</v>
      </c>
      <c r="K716" s="3">
        <f>[1]服务器生态!AF733</f>
        <v>6.8679600000000019E-3</v>
      </c>
      <c r="L716" s="3">
        <f>[1]服务器生态!AG733</f>
        <v>1.9871999999999997E-3</v>
      </c>
      <c r="M716" s="3">
        <f>[3]基础信息!M715</f>
        <v>100</v>
      </c>
      <c r="X716" s="3">
        <v>712</v>
      </c>
      <c r="Y716" s="3">
        <f>求节点(节奏总纲!D$4:D$163,R$5:R$164,$X716)*6</f>
        <v>47479.446070895159</v>
      </c>
      <c r="Z716" s="3">
        <f>求节点(节奏总纲!E$4:E$163,S$5:S$164,$X716)*6</f>
        <v>48667.480359506713</v>
      </c>
      <c r="AA716" s="3">
        <f>求节点(节奏总纲!F$4:F$163,T$5:T$164,$X716)*6</f>
        <v>50202.825262907172</v>
      </c>
      <c r="AB716" s="3">
        <f>求节点(节奏总纲!G$4:G$163,U$5:U$164,$X716)*6</f>
        <v>52440.336589611012</v>
      </c>
      <c r="AC716" s="3">
        <f>求节点(节奏总纲!H$4:H$163,V$5:V$164,$X716)*6</f>
        <v>56365.098105675337</v>
      </c>
    </row>
    <row r="717" spans="2:29" x14ac:dyDescent="0.2">
      <c r="B717" s="3">
        <v>713</v>
      </c>
      <c r="C717" s="3">
        <f>[1]服务器生态!W734</f>
        <v>6.4487259853605874</v>
      </c>
      <c r="D717" s="3">
        <f>[1]服务器生态!X734</f>
        <v>6.3585028720582777</v>
      </c>
      <c r="E717" s="3">
        <f>[1]服务器生态!Y734</f>
        <v>0.51904643788627114</v>
      </c>
      <c r="F717" s="3">
        <f>[1]服务器生态!Z734</f>
        <v>9.2342029119723695E-2</v>
      </c>
      <c r="G717" s="3">
        <f>[1]服务器生态!AA734</f>
        <v>2.671857149236671E-2</v>
      </c>
      <c r="H717" s="3">
        <f>[1]服务器生态!AC734</f>
        <v>0.47962550249999997</v>
      </c>
      <c r="I717" s="3">
        <f>[1]服务器生态!AD734</f>
        <v>0.47291513735919999</v>
      </c>
      <c r="J717" s="3">
        <f>[1]服务器生态!AE734</f>
        <v>3.8604200140800002E-2</v>
      </c>
      <c r="K717" s="3">
        <f>[1]服务器生态!AF734</f>
        <v>6.8679600000000019E-3</v>
      </c>
      <c r="L717" s="3">
        <f>[1]服务器生态!AG734</f>
        <v>1.9871999999999997E-3</v>
      </c>
      <c r="M717" s="3">
        <f>[3]基础信息!M716</f>
        <v>100</v>
      </c>
      <c r="X717" s="3">
        <v>713</v>
      </c>
      <c r="Y717" s="3">
        <f>求节点(节奏总纲!D$4:D$163,R$5:R$164,$X717)*6</f>
        <v>47487.593976223041</v>
      </c>
      <c r="Z717" s="3">
        <f>求节点(节奏总纲!E$4:E$163,S$5:S$164,$X717)*6</f>
        <v>48675.308241888561</v>
      </c>
      <c r="AA717" s="3">
        <f>求节点(节奏总纲!F$4:F$163,T$5:T$164,$X717)*6</f>
        <v>50210.883099236285</v>
      </c>
      <c r="AB717" s="3">
        <f>求节点(节奏总纲!G$4:G$163,U$5:U$164,$X717)*6</f>
        <v>52448.566223916278</v>
      </c>
      <c r="AC717" s="3">
        <f>求节点(节奏总纲!H$4:H$163,V$5:V$164,$X717)*6</f>
        <v>56373.146692799819</v>
      </c>
    </row>
    <row r="718" spans="2:29" x14ac:dyDescent="0.2">
      <c r="B718" s="3">
        <v>714</v>
      </c>
      <c r="C718" s="3">
        <f>[1]服务器生态!W735</f>
        <v>6.440995024254657</v>
      </c>
      <c r="D718" s="3">
        <f>[1]服务器生态!X735</f>
        <v>6.3508800736160085</v>
      </c>
      <c r="E718" s="3">
        <f>[1]服务器生态!Y735</f>
        <v>0.51842418663345313</v>
      </c>
      <c r="F718" s="3">
        <f>[1]服务器生态!Z735</f>
        <v>9.2231326224735163E-2</v>
      </c>
      <c r="G718" s="3">
        <f>[1]服务器生态!AA735</f>
        <v>2.6686540322569386E-2</v>
      </c>
      <c r="H718" s="3">
        <f>[1]服务器生态!AC735</f>
        <v>0.47962550249999997</v>
      </c>
      <c r="I718" s="3">
        <f>[1]服务器生态!AD735</f>
        <v>0.47291513735919999</v>
      </c>
      <c r="J718" s="3">
        <f>[1]服务器生态!AE735</f>
        <v>3.8604200140800002E-2</v>
      </c>
      <c r="K718" s="3">
        <f>[1]服务器生态!AF735</f>
        <v>6.8679600000000019E-3</v>
      </c>
      <c r="L718" s="3">
        <f>[1]服务器生态!AG735</f>
        <v>1.9871999999999997E-3</v>
      </c>
      <c r="M718" s="3">
        <f>[3]基础信息!M717</f>
        <v>100</v>
      </c>
      <c r="X718" s="3">
        <v>714</v>
      </c>
      <c r="Y718" s="3">
        <f>求节点(节奏总纲!D$4:D$163,R$5:R$164,$X718)*6</f>
        <v>47495.741881550915</v>
      </c>
      <c r="Z718" s="3">
        <f>求节点(节奏总纲!E$4:E$163,S$5:S$164,$X718)*6</f>
        <v>48683.136124270408</v>
      </c>
      <c r="AA718" s="3">
        <f>求节点(节奏总纲!F$4:F$163,T$5:T$164,$X718)*6</f>
        <v>50218.940935565392</v>
      </c>
      <c r="AB718" s="3">
        <f>求节点(节奏总纲!G$4:G$163,U$5:U$164,$X718)*6</f>
        <v>52456.74403629695</v>
      </c>
      <c r="AC718" s="3">
        <f>求节点(节奏总纲!H$4:H$163,V$5:V$164,$X718)*6</f>
        <v>56381.195279924308</v>
      </c>
    </row>
    <row r="719" spans="2:29" x14ac:dyDescent="0.2">
      <c r="B719" s="3">
        <v>715</v>
      </c>
      <c r="C719" s="3">
        <f>[1]服务器生态!W736</f>
        <v>6.4332640631487275</v>
      </c>
      <c r="D719" s="3">
        <f>[1]服务器生态!X736</f>
        <v>6.3432572751737402</v>
      </c>
      <c r="E719" s="3">
        <f>[1]服务器生态!Y736</f>
        <v>0.51780193538063524</v>
      </c>
      <c r="F719" s="3">
        <f>[1]服务器生态!Z736</f>
        <v>9.2120623329746631E-2</v>
      </c>
      <c r="G719" s="3">
        <f>[1]服务器生态!AA736</f>
        <v>2.6654509152772066E-2</v>
      </c>
      <c r="H719" s="3">
        <f>[1]服务器生态!AC736</f>
        <v>0.47962550249999997</v>
      </c>
      <c r="I719" s="3">
        <f>[1]服务器生态!AD736</f>
        <v>0.47291513735919999</v>
      </c>
      <c r="J719" s="3">
        <f>[1]服务器生态!AE736</f>
        <v>3.8604200140800002E-2</v>
      </c>
      <c r="K719" s="3">
        <f>[1]服务器生态!AF736</f>
        <v>6.8679600000000019E-3</v>
      </c>
      <c r="L719" s="3">
        <f>[1]服务器生态!AG736</f>
        <v>1.9871999999999997E-3</v>
      </c>
      <c r="M719" s="3">
        <f>[3]基础信息!M718</f>
        <v>100</v>
      </c>
      <c r="X719" s="3">
        <v>715</v>
      </c>
      <c r="Y719" s="3">
        <f>求节点(节奏总纲!D$4:D$163,R$5:R$164,$X719)*6</f>
        <v>47503.889786878804</v>
      </c>
      <c r="Z719" s="3">
        <f>求节点(节奏总纲!E$4:E$163,S$5:S$164,$X719)*6</f>
        <v>48690.964006652255</v>
      </c>
      <c r="AA719" s="3">
        <f>求节点(节奏总纲!F$4:F$163,T$5:T$164,$X719)*6</f>
        <v>50226.998771894505</v>
      </c>
      <c r="AB719" s="3">
        <f>求节点(节奏总纲!G$4:G$163,U$5:U$164,$X719)*6</f>
        <v>52464.846663368939</v>
      </c>
      <c r="AC719" s="3">
        <f>求节点(节奏总纲!H$4:H$163,V$5:V$164,$X719)*6</f>
        <v>56389.24386704879</v>
      </c>
    </row>
    <row r="720" spans="2:29" x14ac:dyDescent="0.2">
      <c r="B720" s="3">
        <v>716</v>
      </c>
      <c r="C720" s="3">
        <f>[1]服务器生态!W737</f>
        <v>6.425533102042797</v>
      </c>
      <c r="D720" s="3">
        <f>[1]服务器生态!X737</f>
        <v>6.3356344767314701</v>
      </c>
      <c r="E720" s="3">
        <f>[1]服务器生态!Y737</f>
        <v>0.51717968412781734</v>
      </c>
      <c r="F720" s="3">
        <f>[1]服务器生态!Z737</f>
        <v>9.2009920434758086E-2</v>
      </c>
      <c r="G720" s="3">
        <f>[1]服务器生态!AA737</f>
        <v>2.6622477982974738E-2</v>
      </c>
      <c r="H720" s="3">
        <f>[1]服务器生态!AC737</f>
        <v>0.47962550249999997</v>
      </c>
      <c r="I720" s="3">
        <f>[1]服务器生态!AD737</f>
        <v>0.47291513735919999</v>
      </c>
      <c r="J720" s="3">
        <f>[1]服务器生态!AE737</f>
        <v>3.8604200140800002E-2</v>
      </c>
      <c r="K720" s="3">
        <f>[1]服务器生态!AF737</f>
        <v>6.8679600000000019E-3</v>
      </c>
      <c r="L720" s="3">
        <f>[1]服务器生态!AG737</f>
        <v>1.9871999999999997E-3</v>
      </c>
      <c r="M720" s="3">
        <f>[3]基础信息!M719</f>
        <v>100</v>
      </c>
      <c r="X720" s="3">
        <v>716</v>
      </c>
      <c r="Y720" s="3">
        <f>求节点(节奏总纲!D$4:D$163,R$5:R$164,$X720)*6</f>
        <v>47512.037692206679</v>
      </c>
      <c r="Z720" s="3">
        <f>求节点(节奏总纲!E$4:E$163,S$5:S$164,$X720)*6</f>
        <v>48698.791889034102</v>
      </c>
      <c r="AA720" s="3">
        <f>求节点(节奏总纲!F$4:F$163,T$5:T$164,$X720)*6</f>
        <v>50235.056608223618</v>
      </c>
      <c r="AB720" s="3">
        <f>求节点(节奏总纲!G$4:G$163,U$5:U$164,$X720)*6</f>
        <v>52472.949290440927</v>
      </c>
      <c r="AC720" s="3">
        <f>求节点(节奏总纲!H$4:H$163,V$5:V$164,$X720)*6</f>
        <v>56397.292454173265</v>
      </c>
    </row>
    <row r="721" spans="2:29" x14ac:dyDescent="0.2">
      <c r="B721" s="3">
        <v>717</v>
      </c>
      <c r="C721" s="3">
        <f>[1]服务器生态!W738</f>
        <v>6.4178021409368675</v>
      </c>
      <c r="D721" s="3">
        <f>[1]服务器生态!X738</f>
        <v>6.3280116782892017</v>
      </c>
      <c r="E721" s="3">
        <f>[1]服务器生态!Y738</f>
        <v>0.51655743287499944</v>
      </c>
      <c r="F721" s="3">
        <f>[1]服务器生态!Z738</f>
        <v>9.1899217539769554E-2</v>
      </c>
      <c r="G721" s="3">
        <f>[1]服务器生态!AA738</f>
        <v>2.6590446813177418E-2</v>
      </c>
      <c r="H721" s="3">
        <f>[1]服务器生态!AC738</f>
        <v>0.47962550249999997</v>
      </c>
      <c r="I721" s="3">
        <f>[1]服务器生态!AD738</f>
        <v>0.47291513735919999</v>
      </c>
      <c r="J721" s="3">
        <f>[1]服务器生态!AE738</f>
        <v>3.8604200140800002E-2</v>
      </c>
      <c r="K721" s="3">
        <f>[1]服务器生态!AF738</f>
        <v>6.8679600000000019E-3</v>
      </c>
      <c r="L721" s="3">
        <f>[1]服务器生态!AG738</f>
        <v>1.9871999999999997E-3</v>
      </c>
      <c r="M721" s="3">
        <f>[3]基础信息!M720</f>
        <v>100</v>
      </c>
      <c r="X721" s="3">
        <v>717</v>
      </c>
      <c r="Y721" s="3">
        <f>求节点(节奏总纲!D$4:D$163,R$5:R$164,$X721)*6</f>
        <v>47520.185597534561</v>
      </c>
      <c r="Z721" s="3">
        <f>求节点(节奏总纲!E$4:E$163,S$5:S$164,$X721)*6</f>
        <v>48706.61977141595</v>
      </c>
      <c r="AA721" s="3">
        <f>求节点(节奏总纲!F$4:F$163,T$5:T$164,$X721)*6</f>
        <v>50243.114444552717</v>
      </c>
      <c r="AB721" s="3">
        <f>求节点(节奏总纲!G$4:G$163,U$5:U$164,$X721)*6</f>
        <v>52481.051917512908</v>
      </c>
      <c r="AC721" s="3">
        <f>求节点(节奏总纲!H$4:H$163,V$5:V$164,$X721)*6</f>
        <v>56405.341041297739</v>
      </c>
    </row>
    <row r="722" spans="2:29" x14ac:dyDescent="0.2">
      <c r="B722" s="3">
        <v>718</v>
      </c>
      <c r="C722" s="3">
        <f>[1]服务器生态!W739</f>
        <v>6.4100711798309389</v>
      </c>
      <c r="D722" s="3">
        <f>[1]服务器生态!X739</f>
        <v>6.3203888798469334</v>
      </c>
      <c r="E722" s="3">
        <f>[1]服务器生态!Y739</f>
        <v>0.51593518162218155</v>
      </c>
      <c r="F722" s="3">
        <f>[1]服务器生态!Z739</f>
        <v>9.1788514644781022E-2</v>
      </c>
      <c r="G722" s="3">
        <f>[1]服务器生态!AA739</f>
        <v>2.6558415643380098E-2</v>
      </c>
      <c r="H722" s="3">
        <f>[1]服务器生态!AC739</f>
        <v>0.47962550249999997</v>
      </c>
      <c r="I722" s="3">
        <f>[1]服务器生态!AD739</f>
        <v>0.47291513735919999</v>
      </c>
      <c r="J722" s="3">
        <f>[1]服务器生态!AE739</f>
        <v>3.8604200140800002E-2</v>
      </c>
      <c r="K722" s="3">
        <f>[1]服务器生态!AF739</f>
        <v>6.8679600000000019E-3</v>
      </c>
      <c r="L722" s="3">
        <f>[1]服务器生态!AG739</f>
        <v>1.9871999999999997E-3</v>
      </c>
      <c r="M722" s="3">
        <f>[3]基础信息!M721</f>
        <v>100</v>
      </c>
      <c r="X722" s="3">
        <v>718</v>
      </c>
      <c r="Y722" s="3">
        <f>求节点(节奏总纲!D$4:D$163,R$5:R$164,$X722)*6</f>
        <v>47528.333502862442</v>
      </c>
      <c r="Z722" s="3">
        <f>求节点(节奏总纲!E$4:E$163,S$5:S$164,$X722)*6</f>
        <v>48714.447653797797</v>
      </c>
      <c r="AA722" s="3">
        <f>求节点(节奏总纲!F$4:F$163,T$5:T$164,$X722)*6</f>
        <v>50251.17228088183</v>
      </c>
      <c r="AB722" s="3">
        <f>求节点(节奏总纲!G$4:G$163,U$5:U$164,$X722)*6</f>
        <v>52489.15454458489</v>
      </c>
      <c r="AC722" s="3">
        <f>求节点(节奏总纲!H$4:H$163,V$5:V$164,$X722)*6</f>
        <v>56413.389628422228</v>
      </c>
    </row>
    <row r="723" spans="2:29" x14ac:dyDescent="0.2">
      <c r="B723" s="3">
        <v>719</v>
      </c>
      <c r="C723" s="3">
        <f>[1]服务器生态!W740</f>
        <v>6.4023402187250094</v>
      </c>
      <c r="D723" s="3">
        <f>[1]服务器生态!X740</f>
        <v>6.3127660814046651</v>
      </c>
      <c r="E723" s="3">
        <f>[1]服务器生态!Y740</f>
        <v>0.51531293036936365</v>
      </c>
      <c r="F723" s="3">
        <f>[1]服务器生态!Z740</f>
        <v>9.167781174979249E-2</v>
      </c>
      <c r="G723" s="3">
        <f>[1]服务器生态!AA740</f>
        <v>2.6526384473582777E-2</v>
      </c>
      <c r="H723" s="3">
        <f>[1]服务器生态!AC740</f>
        <v>0.47962550249999997</v>
      </c>
      <c r="I723" s="3">
        <f>[1]服务器生态!AD740</f>
        <v>0.47291513735919999</v>
      </c>
      <c r="J723" s="3">
        <f>[1]服务器生态!AE740</f>
        <v>3.8604200140800002E-2</v>
      </c>
      <c r="K723" s="3">
        <f>[1]服务器生态!AF740</f>
        <v>6.8679600000000019E-3</v>
      </c>
      <c r="L723" s="3">
        <f>[1]服务器生态!AG740</f>
        <v>1.9871999999999997E-3</v>
      </c>
      <c r="M723" s="3">
        <f>[3]基础信息!M722</f>
        <v>100</v>
      </c>
      <c r="X723" s="3">
        <v>719</v>
      </c>
      <c r="Y723" s="3">
        <f>求节点(节奏总纲!D$4:D$163,R$5:R$164,$X723)*6</f>
        <v>47536.481408190317</v>
      </c>
      <c r="Z723" s="3">
        <f>求节点(节奏总纲!E$4:E$163,S$5:S$164,$X723)*6</f>
        <v>48722.275536179644</v>
      </c>
      <c r="AA723" s="3">
        <f>求节点(节奏总纲!F$4:F$163,T$5:T$164,$X723)*6</f>
        <v>50259.230117210929</v>
      </c>
      <c r="AB723" s="3">
        <f>求节点(节奏总纲!G$4:G$163,U$5:U$164,$X723)*6</f>
        <v>52497.257171656878</v>
      </c>
      <c r="AC723" s="3">
        <f>求节点(节奏总纲!H$4:H$163,V$5:V$164,$X723)*6</f>
        <v>56421.43821554671</v>
      </c>
    </row>
    <row r="724" spans="2:29" x14ac:dyDescent="0.2">
      <c r="B724" s="3">
        <v>720</v>
      </c>
      <c r="C724" s="3">
        <f>[1]服务器生态!W741</f>
        <v>6.3946092576190789</v>
      </c>
      <c r="D724" s="3">
        <f>[1]服务器生态!X741</f>
        <v>6.3051432829623959</v>
      </c>
      <c r="E724" s="3">
        <f>[1]服务器生态!Y741</f>
        <v>0.51469067911654565</v>
      </c>
      <c r="F724" s="3">
        <f>[1]服务器生态!Z741</f>
        <v>9.1567108854803958E-2</v>
      </c>
      <c r="G724" s="3">
        <f>[1]服务器生态!AA741</f>
        <v>2.6494353303785453E-2</v>
      </c>
      <c r="H724" s="3">
        <f>[1]服务器生态!AC741</f>
        <v>0.47962550249999997</v>
      </c>
      <c r="I724" s="3">
        <f>[1]服务器生态!AD741</f>
        <v>0.47291513735919999</v>
      </c>
      <c r="J724" s="3">
        <f>[1]服务器生态!AE741</f>
        <v>3.8604200140800002E-2</v>
      </c>
      <c r="K724" s="3">
        <f>[1]服务器生态!AF741</f>
        <v>6.8679600000000019E-3</v>
      </c>
      <c r="L724" s="3">
        <f>[1]服务器生态!AG741</f>
        <v>1.9871999999999997E-3</v>
      </c>
      <c r="M724" s="3">
        <f>[3]基础信息!M723</f>
        <v>100</v>
      </c>
      <c r="X724" s="3">
        <v>720</v>
      </c>
      <c r="Y724" s="3">
        <f>求节点(节奏总纲!D$4:D$163,R$5:R$164,$X724)*6</f>
        <v>47544.629313518199</v>
      </c>
      <c r="Z724" s="3">
        <f>求节点(节奏总纲!E$4:E$163,S$5:S$164,$X724)*6</f>
        <v>48730.103418561499</v>
      </c>
      <c r="AA724" s="3">
        <f>求节点(节奏总纲!F$4:F$163,T$5:T$164,$X724)*6</f>
        <v>50267.287953540043</v>
      </c>
      <c r="AB724" s="3">
        <f>求节点(节奏总纲!G$4:G$163,U$5:U$164,$X724)*6</f>
        <v>52505.359798728867</v>
      </c>
      <c r="AC724" s="3">
        <f>求节点(节奏总纲!H$4:H$163,V$5:V$164,$X724)*6</f>
        <v>56429.486802671192</v>
      </c>
    </row>
    <row r="725" spans="2:29" x14ac:dyDescent="0.2">
      <c r="B725" s="3">
        <v>721</v>
      </c>
      <c r="C725" s="3">
        <f>[1]服务器生态!W742</f>
        <v>6.3868782965131485</v>
      </c>
      <c r="D725" s="3">
        <f>[1]服务器生态!X742</f>
        <v>6.2975204845201267</v>
      </c>
      <c r="E725" s="3">
        <f>[1]服务器生态!Y742</f>
        <v>0.51406842786372764</v>
      </c>
      <c r="F725" s="3">
        <f>[1]服务器生态!Z742</f>
        <v>9.1456405959815412E-2</v>
      </c>
      <c r="G725" s="3">
        <f>[1]服务器生态!AA742</f>
        <v>2.646232213398813E-2</v>
      </c>
      <c r="H725" s="3">
        <f>[1]服务器生态!AC742</f>
        <v>0.47962550249999997</v>
      </c>
      <c r="I725" s="3">
        <f>[1]服务器生态!AD742</f>
        <v>0.47291513735919999</v>
      </c>
      <c r="J725" s="3">
        <f>[1]服务器生态!AE742</f>
        <v>3.8604200140800002E-2</v>
      </c>
      <c r="K725" s="3">
        <f>[1]服务器生态!AF742</f>
        <v>6.8679600000000019E-3</v>
      </c>
      <c r="L725" s="3">
        <f>[1]服务器生态!AG742</f>
        <v>1.9871999999999997E-3</v>
      </c>
      <c r="M725" s="3">
        <f>[3]基础信息!M724</f>
        <v>100</v>
      </c>
      <c r="X725" s="3">
        <v>721</v>
      </c>
      <c r="Y725" s="3">
        <f>求节点(节奏总纲!D$4:D$163,R$5:R$164,$X725)*6</f>
        <v>47552.77721884608</v>
      </c>
      <c r="Z725" s="3">
        <f>求节点(节奏总纲!E$4:E$163,S$5:S$164,$X725)*6</f>
        <v>48737.931300943339</v>
      </c>
      <c r="AA725" s="3">
        <f>求节点(节奏总纲!F$4:F$163,T$5:T$164,$X725)*6</f>
        <v>50275.345789869156</v>
      </c>
      <c r="AB725" s="3">
        <f>求节点(节奏总纲!G$4:G$163,U$5:U$164,$X725)*6</f>
        <v>52513.462425800848</v>
      </c>
      <c r="AC725" s="3">
        <f>求节点(节奏总纲!H$4:H$163,V$5:V$164,$X725)*6</f>
        <v>56437.535389795667</v>
      </c>
    </row>
    <row r="726" spans="2:29" x14ac:dyDescent="0.2">
      <c r="B726" s="3">
        <v>722</v>
      </c>
      <c r="C726" s="3">
        <f>[1]服务器生态!W743</f>
        <v>6.379147335407219</v>
      </c>
      <c r="D726" s="3">
        <f>[1]服务器生态!X743</f>
        <v>6.2898976860778584</v>
      </c>
      <c r="E726" s="3">
        <f>[1]服务器生态!Y743</f>
        <v>0.51344617661090974</v>
      </c>
      <c r="F726" s="3">
        <f>[1]服务器生态!Z743</f>
        <v>9.134570306482688E-2</v>
      </c>
      <c r="G726" s="3">
        <f>[1]服务器生态!AA743</f>
        <v>2.6430290964190806E-2</v>
      </c>
      <c r="H726" s="3">
        <f>[1]服务器生态!AC743</f>
        <v>0.47962550249999997</v>
      </c>
      <c r="I726" s="3">
        <f>[1]服务器生态!AD743</f>
        <v>0.47291513735919999</v>
      </c>
      <c r="J726" s="3">
        <f>[1]服务器生态!AE743</f>
        <v>3.8604200140800002E-2</v>
      </c>
      <c r="K726" s="3">
        <f>[1]服务器生态!AF743</f>
        <v>6.8679600000000019E-3</v>
      </c>
      <c r="L726" s="3">
        <f>[1]服务器生态!AG743</f>
        <v>1.9871999999999997E-3</v>
      </c>
      <c r="M726" s="3">
        <f>[3]基础信息!M725</f>
        <v>100</v>
      </c>
      <c r="X726" s="3">
        <v>722</v>
      </c>
      <c r="Y726" s="3">
        <f>求节点(节奏总纲!D$4:D$163,R$5:R$164,$X726)*6</f>
        <v>47560.925124173962</v>
      </c>
      <c r="Z726" s="3">
        <f>求节点(节奏总纲!E$4:E$163,S$5:S$164,$X726)*6</f>
        <v>48745.759183325186</v>
      </c>
      <c r="AA726" s="3">
        <f>求节点(节奏总纲!F$4:F$163,T$5:T$164,$X726)*6</f>
        <v>50283.403626198262</v>
      </c>
      <c r="AB726" s="3">
        <f>求节点(节奏总纲!G$4:G$163,U$5:U$164,$X726)*6</f>
        <v>52521.565052872822</v>
      </c>
      <c r="AC726" s="3">
        <f>求节点(节奏总纲!H$4:H$163,V$5:V$164,$X726)*6</f>
        <v>56445.583976920156</v>
      </c>
    </row>
    <row r="727" spans="2:29" x14ac:dyDescent="0.2">
      <c r="B727" s="3">
        <v>723</v>
      </c>
      <c r="C727" s="3">
        <f>[1]服务器生态!W744</f>
        <v>6.3714163743012895</v>
      </c>
      <c r="D727" s="3">
        <f>[1]服务器生态!X744</f>
        <v>6.2822748876355892</v>
      </c>
      <c r="E727" s="3">
        <f>[1]服务器生态!Y744</f>
        <v>0.51282392535809185</v>
      </c>
      <c r="F727" s="3">
        <f>[1]服务器生态!Z744</f>
        <v>9.1235000169838334E-2</v>
      </c>
      <c r="G727" s="3">
        <f>[1]服务器生态!AA744</f>
        <v>2.6398259794393482E-2</v>
      </c>
      <c r="H727" s="3">
        <f>[1]服务器生态!AC744</f>
        <v>0.47962550249999997</v>
      </c>
      <c r="I727" s="3">
        <f>[1]服务器生态!AD744</f>
        <v>0.47291513735919999</v>
      </c>
      <c r="J727" s="3">
        <f>[1]服务器生态!AE744</f>
        <v>3.8604200140800002E-2</v>
      </c>
      <c r="K727" s="3">
        <f>[1]服务器生态!AF744</f>
        <v>6.8679600000000019E-3</v>
      </c>
      <c r="L727" s="3">
        <f>[1]服务器生态!AG744</f>
        <v>1.9871999999999997E-3</v>
      </c>
      <c r="M727" s="3">
        <f>[3]基础信息!M726</f>
        <v>100</v>
      </c>
      <c r="X727" s="3">
        <v>723</v>
      </c>
      <c r="Y727" s="3">
        <f>求节点(节奏总纲!D$4:D$163,R$5:R$164,$X727)*6</f>
        <v>47569.073029501837</v>
      </c>
      <c r="Z727" s="3">
        <f>求节点(节奏总纲!E$4:E$163,S$5:S$164,$X727)*6</f>
        <v>48753.587065707034</v>
      </c>
      <c r="AA727" s="3">
        <f>求节点(节奏总纲!F$4:F$163,T$5:T$164,$X727)*6</f>
        <v>50291.461462527375</v>
      </c>
      <c r="AB727" s="3">
        <f>求节点(节奏总纲!G$4:G$163,U$5:U$164,$X727)*6</f>
        <v>52529.667679944803</v>
      </c>
      <c r="AC727" s="3">
        <f>求节点(节奏总纲!H$4:H$163,V$5:V$164,$X727)*6</f>
        <v>56453.63256404463</v>
      </c>
    </row>
    <row r="728" spans="2:29" x14ac:dyDescent="0.2">
      <c r="B728" s="3">
        <v>724</v>
      </c>
      <c r="C728" s="3">
        <f>[1]服务器生态!W745</f>
        <v>6.36368541319536</v>
      </c>
      <c r="D728" s="3">
        <f>[1]服务器生态!X745</f>
        <v>6.27465208919332</v>
      </c>
      <c r="E728" s="3">
        <f>[1]服务器生态!Y745</f>
        <v>0.51220167410527395</v>
      </c>
      <c r="F728" s="3">
        <f>[1]服务器生态!Z745</f>
        <v>9.1124297274849803E-2</v>
      </c>
      <c r="G728" s="3">
        <f>[1]服务器生态!AA745</f>
        <v>2.6366228624596161E-2</v>
      </c>
      <c r="H728" s="3">
        <f>[1]服务器生态!AC745</f>
        <v>0.47962550249999997</v>
      </c>
      <c r="I728" s="3">
        <f>[1]服务器生态!AD745</f>
        <v>0.47291513735919999</v>
      </c>
      <c r="J728" s="3">
        <f>[1]服务器生态!AE745</f>
        <v>3.8604200140800002E-2</v>
      </c>
      <c r="K728" s="3">
        <f>[1]服务器生态!AF745</f>
        <v>6.8679600000000019E-3</v>
      </c>
      <c r="L728" s="3">
        <f>[1]服务器生态!AG745</f>
        <v>1.9871999999999997E-3</v>
      </c>
      <c r="M728" s="3">
        <f>[3]基础信息!M727</f>
        <v>100</v>
      </c>
      <c r="X728" s="3">
        <v>724</v>
      </c>
      <c r="Y728" s="3">
        <f>求节点(节奏总纲!D$4:D$163,R$5:R$164,$X728)*6</f>
        <v>47576.950157355081</v>
      </c>
      <c r="Z728" s="3">
        <f>求节点(节奏总纲!E$4:E$163,S$5:S$164,$X728)*6</f>
        <v>48761.414948088881</v>
      </c>
      <c r="AA728" s="3">
        <f>求节点(节奏总纲!F$4:F$163,T$5:T$164,$X728)*6</f>
        <v>50299.519298856481</v>
      </c>
      <c r="AB728" s="3">
        <f>求节点(节奏总纲!G$4:G$163,U$5:U$164,$X728)*6</f>
        <v>52537.770307016792</v>
      </c>
      <c r="AC728" s="3">
        <f>求节点(节奏总纲!H$4:H$163,V$5:V$164,$X728)*6</f>
        <v>56461.681151169112</v>
      </c>
    </row>
    <row r="729" spans="2:29" x14ac:dyDescent="0.2">
      <c r="B729" s="3">
        <v>725</v>
      </c>
      <c r="C729" s="3">
        <f>[1]服务器生态!W746</f>
        <v>6.3559544520894296</v>
      </c>
      <c r="D729" s="3">
        <f>[1]服务器生态!X746</f>
        <v>6.2670292907510508</v>
      </c>
      <c r="E729" s="3">
        <f>[1]服务器生态!Y746</f>
        <v>0.51157942285245595</v>
      </c>
      <c r="F729" s="3">
        <f>[1]服务器生态!Z746</f>
        <v>9.1013594379861257E-2</v>
      </c>
      <c r="G729" s="3">
        <f>[1]服务器生态!AA746</f>
        <v>2.6334197454798838E-2</v>
      </c>
      <c r="H729" s="3">
        <f>[1]服务器生态!AC746</f>
        <v>0.47962550249999997</v>
      </c>
      <c r="I729" s="3">
        <f>[1]服务器生态!AD746</f>
        <v>0.47291513735919999</v>
      </c>
      <c r="J729" s="3">
        <f>[1]服务器生态!AE746</f>
        <v>3.8604200140800002E-2</v>
      </c>
      <c r="K729" s="3">
        <f>[1]服务器生态!AF746</f>
        <v>6.8679600000000019E-3</v>
      </c>
      <c r="L729" s="3">
        <f>[1]服务器生态!AG746</f>
        <v>1.9871999999999997E-3</v>
      </c>
      <c r="M729" s="3">
        <f>[3]基础信息!M728</f>
        <v>100</v>
      </c>
      <c r="X729" s="3">
        <v>725</v>
      </c>
      <c r="Y729" s="3">
        <f>求节点(节奏总纲!D$4:D$163,R$5:R$164,$X729)*6</f>
        <v>47584.804586614344</v>
      </c>
      <c r="Z729" s="3">
        <f>求节点(节奏总纲!E$4:E$163,S$5:S$164,$X729)*6</f>
        <v>48769.242830470728</v>
      </c>
      <c r="AA729" s="3">
        <f>求节点(节奏总纲!F$4:F$163,T$5:T$164,$X729)*6</f>
        <v>50307.577135185595</v>
      </c>
      <c r="AB729" s="3">
        <f>求节点(节奏总纲!G$4:G$163,U$5:U$164,$X729)*6</f>
        <v>52545.87293408878</v>
      </c>
      <c r="AC729" s="3">
        <f>求节点(节奏总纲!H$4:H$163,V$5:V$164,$X729)*6</f>
        <v>56469.729738293601</v>
      </c>
    </row>
    <row r="730" spans="2:29" x14ac:dyDescent="0.2">
      <c r="B730" s="3">
        <v>726</v>
      </c>
      <c r="C730" s="3">
        <f>[1]服务器生态!W747</f>
        <v>6.3482234909835</v>
      </c>
      <c r="D730" s="3">
        <f>[1]服务器生态!X747</f>
        <v>6.2594064923087824</v>
      </c>
      <c r="E730" s="3">
        <f>[1]服务器生态!Y747</f>
        <v>0.51095717159963805</v>
      </c>
      <c r="F730" s="3">
        <f>[1]服务器生态!Z747</f>
        <v>9.0902891484872739E-2</v>
      </c>
      <c r="G730" s="3">
        <f>[1]服务器生态!AA747</f>
        <v>2.6302166285001517E-2</v>
      </c>
      <c r="H730" s="3">
        <f>[1]服务器生态!AC747</f>
        <v>0.47962550249999997</v>
      </c>
      <c r="I730" s="3">
        <f>[1]服务器生态!AD747</f>
        <v>0.47291513735919999</v>
      </c>
      <c r="J730" s="3">
        <f>[1]服务器生态!AE747</f>
        <v>3.8604200140800002E-2</v>
      </c>
      <c r="K730" s="3">
        <f>[1]服务器生态!AF747</f>
        <v>6.8679600000000019E-3</v>
      </c>
      <c r="L730" s="3">
        <f>[1]服务器生态!AG747</f>
        <v>1.9871999999999997E-3</v>
      </c>
      <c r="M730" s="3">
        <f>[3]基础信息!M729</f>
        <v>100</v>
      </c>
      <c r="X730" s="3">
        <v>726</v>
      </c>
      <c r="Y730" s="3">
        <f>求节点(节奏总纲!D$4:D$163,R$5:R$164,$X730)*6</f>
        <v>47592.659015873607</v>
      </c>
      <c r="Z730" s="3">
        <f>求节点(节奏总纲!E$4:E$163,S$5:S$164,$X730)*6</f>
        <v>48777.070712852583</v>
      </c>
      <c r="AA730" s="3">
        <f>求节点(节奏总纲!F$4:F$163,T$5:T$164,$X730)*6</f>
        <v>50315.634971514708</v>
      </c>
      <c r="AB730" s="3">
        <f>求节点(节奏总纲!G$4:G$163,U$5:U$164,$X730)*6</f>
        <v>52553.975561160762</v>
      </c>
      <c r="AC730" s="3">
        <f>求节点(节奏总纲!H$4:H$163,V$5:V$164,$X730)*6</f>
        <v>56477.778325418083</v>
      </c>
    </row>
    <row r="731" spans="2:29" x14ac:dyDescent="0.2">
      <c r="B731" s="3">
        <v>727</v>
      </c>
      <c r="C731" s="3">
        <f>[1]服务器生态!W748</f>
        <v>6.3404925298775696</v>
      </c>
      <c r="D731" s="3">
        <f>[1]服务器生态!X748</f>
        <v>6.2517836938665132</v>
      </c>
      <c r="E731" s="3">
        <f>[1]服务器生态!Y748</f>
        <v>0.51033492034682015</v>
      </c>
      <c r="F731" s="3">
        <f>[1]服务器生态!Z748</f>
        <v>9.0792188589884193E-2</v>
      </c>
      <c r="G731" s="3">
        <f>[1]服务器生态!AA748</f>
        <v>2.6270135115204193E-2</v>
      </c>
      <c r="H731" s="3">
        <f>[1]服务器生态!AC748</f>
        <v>0.47962550249999997</v>
      </c>
      <c r="I731" s="3">
        <f>[1]服务器生态!AD748</f>
        <v>0.47291513735919999</v>
      </c>
      <c r="J731" s="3">
        <f>[1]服务器生态!AE748</f>
        <v>3.8604200140800002E-2</v>
      </c>
      <c r="K731" s="3">
        <f>[1]服务器生态!AF748</f>
        <v>6.8679600000000019E-3</v>
      </c>
      <c r="L731" s="3">
        <f>[1]服务器生态!AG748</f>
        <v>1.9871999999999997E-3</v>
      </c>
      <c r="M731" s="3">
        <f>[3]基础信息!M730</f>
        <v>100</v>
      </c>
      <c r="X731" s="3">
        <v>727</v>
      </c>
      <c r="Y731" s="3">
        <f>求节点(节奏总纲!D$4:D$163,R$5:R$164,$X731)*6</f>
        <v>47600.51344513287</v>
      </c>
      <c r="Z731" s="3">
        <f>求节点(节奏总纲!E$4:E$163,S$5:S$164,$X731)*6</f>
        <v>48784.898595234423</v>
      </c>
      <c r="AA731" s="3">
        <f>求节点(节奏总纲!F$4:F$163,T$5:T$164,$X731)*6</f>
        <v>50323.692807843807</v>
      </c>
      <c r="AB731" s="3">
        <f>求节点(节奏总纲!G$4:G$163,U$5:U$164,$X731)*6</f>
        <v>52562.078188232743</v>
      </c>
      <c r="AC731" s="3">
        <f>求节点(节奏总纲!H$4:H$163,V$5:V$164,$X731)*6</f>
        <v>56485.826912542558</v>
      </c>
    </row>
    <row r="732" spans="2:29" x14ac:dyDescent="0.2">
      <c r="B732" s="3">
        <v>728</v>
      </c>
      <c r="C732" s="3">
        <f>[1]服务器生态!W749</f>
        <v>6.3327615687716401</v>
      </c>
      <c r="D732" s="3">
        <f>[1]服务器生态!X749</f>
        <v>6.244160895424244</v>
      </c>
      <c r="E732" s="3">
        <f>[1]服务器生态!Y749</f>
        <v>0.50971266909400215</v>
      </c>
      <c r="F732" s="3">
        <f>[1]服务器生态!Z749</f>
        <v>9.0681485694895647E-2</v>
      </c>
      <c r="G732" s="3">
        <f>[1]服务器生态!AA749</f>
        <v>2.623810394540687E-2</v>
      </c>
      <c r="H732" s="3">
        <f>[1]服务器生态!AC749</f>
        <v>0.47962550249999997</v>
      </c>
      <c r="I732" s="3">
        <f>[1]服务器生态!AD749</f>
        <v>0.47291513735919999</v>
      </c>
      <c r="J732" s="3">
        <f>[1]服务器生态!AE749</f>
        <v>3.8604200140800002E-2</v>
      </c>
      <c r="K732" s="3">
        <f>[1]服务器生态!AF749</f>
        <v>6.8679600000000019E-3</v>
      </c>
      <c r="L732" s="3">
        <f>[1]服务器生态!AG749</f>
        <v>1.9871999999999997E-3</v>
      </c>
      <c r="M732" s="3">
        <f>[3]基础信息!M731</f>
        <v>100</v>
      </c>
      <c r="X732" s="3">
        <v>728</v>
      </c>
      <c r="Y732" s="3">
        <f>求节点(节奏总纲!D$4:D$163,R$5:R$164,$X732)*6</f>
        <v>47608.367874392126</v>
      </c>
      <c r="Z732" s="3">
        <f>求节点(节奏总纲!E$4:E$163,S$5:S$164,$X732)*6</f>
        <v>48792.726477616277</v>
      </c>
      <c r="AA732" s="3">
        <f>求节点(节奏总纲!F$4:F$163,T$5:T$164,$X732)*6</f>
        <v>50331.75064417292</v>
      </c>
      <c r="AB732" s="3">
        <f>求节点(节奏总纲!G$4:G$163,U$5:U$164,$X732)*6</f>
        <v>52570.180815304731</v>
      </c>
      <c r="AC732" s="3">
        <f>求节点(节奏总纲!H$4:H$163,V$5:V$164,$X732)*6</f>
        <v>56493.875499667032</v>
      </c>
    </row>
    <row r="733" spans="2:29" x14ac:dyDescent="0.2">
      <c r="B733" s="3">
        <v>729</v>
      </c>
      <c r="C733" s="3">
        <f>[1]服务器生态!W750</f>
        <v>6.3250306076657106</v>
      </c>
      <c r="D733" s="3">
        <f>[1]服务器生态!X750</f>
        <v>6.2365380969819757</v>
      </c>
      <c r="E733" s="3">
        <f>[1]服务器生态!Y750</f>
        <v>0.50909041784118425</v>
      </c>
      <c r="F733" s="3">
        <f>[1]服务器生态!Z750</f>
        <v>9.0570782799907115E-2</v>
      </c>
      <c r="G733" s="3">
        <f>[1]服务器生态!AA750</f>
        <v>2.6206072775609546E-2</v>
      </c>
      <c r="H733" s="3">
        <f>[1]服务器生态!AC750</f>
        <v>0.47962550249999997</v>
      </c>
      <c r="I733" s="3">
        <f>[1]服务器生态!AD750</f>
        <v>0.47291513735919999</v>
      </c>
      <c r="J733" s="3">
        <f>[1]服务器生态!AE750</f>
        <v>3.8604200140800002E-2</v>
      </c>
      <c r="K733" s="3">
        <f>[1]服务器生态!AF750</f>
        <v>6.8679600000000019E-3</v>
      </c>
      <c r="L733" s="3">
        <f>[1]服务器生态!AG750</f>
        <v>1.9871999999999997E-3</v>
      </c>
      <c r="M733" s="3">
        <f>[3]基础信息!M732</f>
        <v>100</v>
      </c>
      <c r="X733" s="3">
        <v>729</v>
      </c>
      <c r="Y733" s="3">
        <f>求节点(节奏总纲!D$4:D$163,R$5:R$164,$X733)*6</f>
        <v>47616.22230365139</v>
      </c>
      <c r="Z733" s="3">
        <f>求节点(节奏总纲!E$4:E$163,S$5:S$164,$X733)*6</f>
        <v>48800.554359998117</v>
      </c>
      <c r="AA733" s="3">
        <f>求节点(节奏总纲!F$4:F$163,T$5:T$164,$X733)*6</f>
        <v>50339.808480502019</v>
      </c>
      <c r="AB733" s="3">
        <f>求节点(节奏总纲!G$4:G$163,U$5:U$164,$X733)*6</f>
        <v>52578.28344237672</v>
      </c>
      <c r="AC733" s="3">
        <f>求节点(节奏总纲!H$4:H$163,V$5:V$164,$X733)*6</f>
        <v>56501.924086791521</v>
      </c>
    </row>
    <row r="734" spans="2:29" x14ac:dyDescent="0.2">
      <c r="B734" s="3">
        <v>730</v>
      </c>
      <c r="C734" s="3">
        <f>[1]服务器生态!W751</f>
        <v>6.3172996465597802</v>
      </c>
      <c r="D734" s="3">
        <f>[1]服务器生态!X751</f>
        <v>6.2289152985397065</v>
      </c>
      <c r="E734" s="3">
        <f>[1]服务器生态!Y751</f>
        <v>0.50846816658836624</v>
      </c>
      <c r="F734" s="3">
        <f>[1]服务器生态!Z751</f>
        <v>9.0460079904918569E-2</v>
      </c>
      <c r="G734" s="3">
        <f>[1]服务器生态!AA751</f>
        <v>2.6174041605812222E-2</v>
      </c>
      <c r="H734" s="3">
        <f>[1]服务器生态!AC751</f>
        <v>0.47962550249999997</v>
      </c>
      <c r="I734" s="3">
        <f>[1]服务器生态!AD751</f>
        <v>0.47291513735919999</v>
      </c>
      <c r="J734" s="3">
        <f>[1]服务器生态!AE751</f>
        <v>3.8604200140800002E-2</v>
      </c>
      <c r="K734" s="3">
        <f>[1]服务器生态!AF751</f>
        <v>6.8679600000000019E-3</v>
      </c>
      <c r="L734" s="3">
        <f>[1]服务器生态!AG751</f>
        <v>1.9871999999999997E-3</v>
      </c>
      <c r="M734" s="3">
        <f>[3]基础信息!M733</f>
        <v>100</v>
      </c>
      <c r="X734" s="3">
        <v>730</v>
      </c>
      <c r="Y734" s="3">
        <f>求节点(节奏总纲!D$4:D$163,R$5:R$164,$X734)*6</f>
        <v>47624.076732910653</v>
      </c>
      <c r="Z734" s="3">
        <f>求节点(节奏总纲!E$4:E$163,S$5:S$164,$X734)*6</f>
        <v>48808.382242379965</v>
      </c>
      <c r="AA734" s="3">
        <f>求节点(节奏总纲!F$4:F$163,T$5:T$164,$X734)*6</f>
        <v>50347.866316831132</v>
      </c>
      <c r="AB734" s="3">
        <f>求节点(节奏总纲!G$4:G$163,U$5:U$164,$X734)*6</f>
        <v>52586.386069448701</v>
      </c>
      <c r="AC734" s="3">
        <f>求节点(节奏总纲!H$4:H$163,V$5:V$164,$X734)*6</f>
        <v>56509.972673916003</v>
      </c>
    </row>
    <row r="735" spans="2:29" x14ac:dyDescent="0.2">
      <c r="B735" s="3">
        <v>731</v>
      </c>
      <c r="C735" s="3">
        <f>[1]服务器生态!W752</f>
        <v>6.3095686854538506</v>
      </c>
      <c r="D735" s="3">
        <f>[1]服务器生态!X752</f>
        <v>6.2212925000974382</v>
      </c>
      <c r="E735" s="3">
        <f>[1]服务器生态!Y752</f>
        <v>0.50784591533554835</v>
      </c>
      <c r="F735" s="3">
        <f>[1]服务器生态!Z752</f>
        <v>9.0349377009930038E-2</v>
      </c>
      <c r="G735" s="3">
        <f>[1]服务器生态!AA752</f>
        <v>2.6142010436014902E-2</v>
      </c>
      <c r="H735" s="3">
        <f>[1]服务器生态!AC752</f>
        <v>0.47962550249999997</v>
      </c>
      <c r="I735" s="3">
        <f>[1]服务器生态!AD752</f>
        <v>0.47291513735919999</v>
      </c>
      <c r="J735" s="3">
        <f>[1]服务器生态!AE752</f>
        <v>3.8604200140800002E-2</v>
      </c>
      <c r="K735" s="3">
        <f>[1]服务器生态!AF752</f>
        <v>6.8679600000000019E-3</v>
      </c>
      <c r="L735" s="3">
        <f>[1]服务器生态!AG752</f>
        <v>1.9871999999999997E-3</v>
      </c>
      <c r="M735" s="3">
        <f>[3]基础信息!M734</f>
        <v>100</v>
      </c>
      <c r="X735" s="3">
        <v>731</v>
      </c>
      <c r="Y735" s="3">
        <f>求节点(节奏总纲!D$4:D$163,R$5:R$164,$X735)*6</f>
        <v>47631.931162169916</v>
      </c>
      <c r="Z735" s="3">
        <f>求节点(节奏总纲!E$4:E$163,S$5:S$164,$X735)*6</f>
        <v>48816.210124761819</v>
      </c>
      <c r="AA735" s="3">
        <f>求节点(节奏总纲!F$4:F$163,T$5:T$164,$X735)*6</f>
        <v>50355.924153160246</v>
      </c>
      <c r="AB735" s="3">
        <f>求节点(节奏总纲!G$4:G$163,U$5:U$164,$X735)*6</f>
        <v>52594.488696520675</v>
      </c>
      <c r="AC735" s="3">
        <f>求节点(节奏总纲!H$4:H$163,V$5:V$164,$X735)*6</f>
        <v>56518.021261040485</v>
      </c>
    </row>
    <row r="736" spans="2:29" x14ac:dyDescent="0.2">
      <c r="B736" s="3">
        <v>732</v>
      </c>
      <c r="C736" s="3">
        <f>[1]服务器生态!W753</f>
        <v>6.3018377243479202</v>
      </c>
      <c r="D736" s="3">
        <f>[1]服务器生态!X753</f>
        <v>6.213669701655169</v>
      </c>
      <c r="E736" s="3">
        <f>[1]服务器生态!Y753</f>
        <v>0.50722366408273045</v>
      </c>
      <c r="F736" s="3">
        <f>[1]服务器生态!Z753</f>
        <v>9.0238674114941506E-2</v>
      </c>
      <c r="G736" s="3">
        <f>[1]服务器生态!AA753</f>
        <v>2.6109979266217578E-2</v>
      </c>
      <c r="H736" s="3">
        <f>[1]服务器生态!AC753</f>
        <v>0.47962550249999997</v>
      </c>
      <c r="I736" s="3">
        <f>[1]服务器生态!AD753</f>
        <v>0.47291513735919999</v>
      </c>
      <c r="J736" s="3">
        <f>[1]服务器生态!AE753</f>
        <v>3.8604200140800002E-2</v>
      </c>
      <c r="K736" s="3">
        <f>[1]服务器生态!AF753</f>
        <v>6.8679600000000019E-3</v>
      </c>
      <c r="L736" s="3">
        <f>[1]服务器生态!AG753</f>
        <v>1.9871999999999997E-3</v>
      </c>
      <c r="M736" s="3">
        <f>[3]基础信息!M735</f>
        <v>100</v>
      </c>
      <c r="X736" s="3">
        <v>732</v>
      </c>
      <c r="Y736" s="3">
        <f>求节点(节奏总纲!D$4:D$163,R$5:R$164,$X736)*6</f>
        <v>47639.785591429172</v>
      </c>
      <c r="Z736" s="3">
        <f>求节点(节奏总纲!E$4:E$163,S$5:S$164,$X736)*6</f>
        <v>48824.038007143667</v>
      </c>
      <c r="AA736" s="3">
        <f>求节点(节奏总纲!F$4:F$163,T$5:T$164,$X736)*6</f>
        <v>50363.981989489352</v>
      </c>
      <c r="AB736" s="3">
        <f>求节点(节奏总纲!G$4:G$163,U$5:U$164,$X736)*6</f>
        <v>52602.591323592656</v>
      </c>
      <c r="AC736" s="3">
        <f>求节点(节奏总纲!H$4:H$163,V$5:V$164,$X736)*6</f>
        <v>56526.06984816496</v>
      </c>
    </row>
    <row r="737" spans="2:29" x14ac:dyDescent="0.2">
      <c r="B737" s="3">
        <v>733</v>
      </c>
      <c r="C737" s="3">
        <f>[1]服务器生态!W754</f>
        <v>6.2941067632419916</v>
      </c>
      <c r="D737" s="3">
        <f>[1]服务器生态!X754</f>
        <v>6.2060469032129006</v>
      </c>
      <c r="E737" s="3">
        <f>[1]服务器生态!Y754</f>
        <v>0.50660141282991256</v>
      </c>
      <c r="F737" s="3">
        <f>[1]服务器生态!Z754</f>
        <v>9.0127971219952974E-2</v>
      </c>
      <c r="G737" s="3">
        <f>[1]服务器生态!AA754</f>
        <v>2.6077948096420257E-2</v>
      </c>
      <c r="H737" s="3">
        <f>[1]服务器生态!AC754</f>
        <v>0.47962550249999997</v>
      </c>
      <c r="I737" s="3">
        <f>[1]服务器生态!AD754</f>
        <v>0.47291513735919999</v>
      </c>
      <c r="J737" s="3">
        <f>[1]服务器生态!AE754</f>
        <v>3.8604200140800002E-2</v>
      </c>
      <c r="K737" s="3">
        <f>[1]服务器生态!AF754</f>
        <v>6.8679600000000019E-3</v>
      </c>
      <c r="L737" s="3">
        <f>[1]服务器生态!AG754</f>
        <v>1.9871999999999997E-3</v>
      </c>
      <c r="M737" s="3">
        <f>[3]基础信息!M736</f>
        <v>100</v>
      </c>
      <c r="X737" s="3">
        <v>733</v>
      </c>
      <c r="Y737" s="3">
        <f>求节点(节奏总纲!D$4:D$163,R$5:R$164,$X737)*6</f>
        <v>47647.640020688435</v>
      </c>
      <c r="Z737" s="3">
        <f>求节点(节奏总纲!E$4:E$163,S$5:S$164,$X737)*6</f>
        <v>48831.865889525507</v>
      </c>
      <c r="AA737" s="3">
        <f>求节点(节奏总纲!F$4:F$163,T$5:T$164,$X737)*6</f>
        <v>50372.039825818465</v>
      </c>
      <c r="AB737" s="3">
        <f>求节点(节奏总纲!G$4:G$163,U$5:U$164,$X737)*6</f>
        <v>52610.693950664645</v>
      </c>
      <c r="AC737" s="3">
        <f>求节点(节奏总纲!H$4:H$163,V$5:V$164,$X737)*6</f>
        <v>56534.118435289449</v>
      </c>
    </row>
    <row r="738" spans="2:29" x14ac:dyDescent="0.2">
      <c r="B738" s="3">
        <v>734</v>
      </c>
      <c r="C738" s="3">
        <f>[1]服务器生态!W755</f>
        <v>6.2863758021360612</v>
      </c>
      <c r="D738" s="3">
        <f>[1]服务器生态!X755</f>
        <v>6.1984241047706305</v>
      </c>
      <c r="E738" s="3">
        <f>[1]服务器生态!Y755</f>
        <v>0.50597916157709455</v>
      </c>
      <c r="F738" s="3">
        <f>[1]服务器生态!Z755</f>
        <v>9.0017268324964428E-2</v>
      </c>
      <c r="G738" s="3">
        <f>[1]服务器生态!AA755</f>
        <v>2.6045916926622933E-2</v>
      </c>
      <c r="H738" s="3">
        <f>[1]服务器生态!AC755</f>
        <v>0.47962550249999997</v>
      </c>
      <c r="I738" s="3">
        <f>[1]服务器生态!AD755</f>
        <v>0.47291513735919999</v>
      </c>
      <c r="J738" s="3">
        <f>[1]服务器生态!AE755</f>
        <v>3.8604200140800002E-2</v>
      </c>
      <c r="K738" s="3">
        <f>[1]服务器生态!AF755</f>
        <v>6.8679600000000019E-3</v>
      </c>
      <c r="L738" s="3">
        <f>[1]服务器生态!AG755</f>
        <v>1.9871999999999997E-3</v>
      </c>
      <c r="M738" s="3">
        <f>[3]基础信息!M737</f>
        <v>100</v>
      </c>
      <c r="X738" s="3">
        <v>734</v>
      </c>
      <c r="Y738" s="3">
        <f>求节点(节奏总纲!D$4:D$163,R$5:R$164,$X738)*6</f>
        <v>47655.494449947699</v>
      </c>
      <c r="Z738" s="3">
        <f>求节点(节奏总纲!E$4:E$163,S$5:S$164,$X738)*6</f>
        <v>48839.693771907361</v>
      </c>
      <c r="AA738" s="3">
        <f>求节点(节奏总纲!F$4:F$163,T$5:T$164,$X738)*6</f>
        <v>50380.097662147571</v>
      </c>
      <c r="AB738" s="3">
        <f>求节点(节奏总纲!G$4:G$163,U$5:U$164,$X738)*6</f>
        <v>52618.796577736633</v>
      </c>
      <c r="AC738" s="3">
        <f>求节点(节奏总纲!H$4:H$163,V$5:V$164,$X738)*6</f>
        <v>56542.167022413923</v>
      </c>
    </row>
    <row r="739" spans="2:29" x14ac:dyDescent="0.2">
      <c r="B739" s="3">
        <v>735</v>
      </c>
      <c r="C739" s="3">
        <f>[1]服务器生态!W756</f>
        <v>6.2786448410301308</v>
      </c>
      <c r="D739" s="3">
        <f>[1]服务器生态!X756</f>
        <v>6.1908013063283613</v>
      </c>
      <c r="E739" s="3">
        <f>[1]服务器生态!Y756</f>
        <v>0.50535691032427654</v>
      </c>
      <c r="F739" s="3">
        <f>[1]服务器生态!Z756</f>
        <v>8.9906565429975882E-2</v>
      </c>
      <c r="G739" s="3">
        <f>[1]服务器生态!AA756</f>
        <v>2.601388575682561E-2</v>
      </c>
      <c r="H739" s="3">
        <f>[1]服务器生态!AC756</f>
        <v>0.47962550249999997</v>
      </c>
      <c r="I739" s="3">
        <f>[1]服务器生态!AD756</f>
        <v>0.47291513735919999</v>
      </c>
      <c r="J739" s="3">
        <f>[1]服务器生态!AE756</f>
        <v>3.8604200140800002E-2</v>
      </c>
      <c r="K739" s="3">
        <f>[1]服务器生态!AF756</f>
        <v>6.8679600000000019E-3</v>
      </c>
      <c r="L739" s="3">
        <f>[1]服务器生态!AG756</f>
        <v>1.9871999999999997E-3</v>
      </c>
      <c r="M739" s="3">
        <f>[3]基础信息!M738</f>
        <v>100</v>
      </c>
      <c r="X739" s="3">
        <v>735</v>
      </c>
      <c r="Y739" s="3">
        <f>求节点(节奏总纲!D$4:D$163,R$5:R$164,$X739)*6</f>
        <v>47663.348879206955</v>
      </c>
      <c r="Z739" s="3">
        <f>求节点(节奏总纲!E$4:E$163,S$5:S$164,$X739)*6</f>
        <v>48847.521654289201</v>
      </c>
      <c r="AA739" s="3">
        <f>求节点(节奏总纲!F$4:F$163,T$5:T$164,$X739)*6</f>
        <v>50388.155498476684</v>
      </c>
      <c r="AB739" s="3">
        <f>求节点(节奏总纲!G$4:G$163,U$5:U$164,$X739)*6</f>
        <v>52626.899204808615</v>
      </c>
      <c r="AC739" s="3">
        <f>求节点(节奏总纲!H$4:H$163,V$5:V$164,$X739)*6</f>
        <v>56550.215609538405</v>
      </c>
    </row>
    <row r="740" spans="2:29" x14ac:dyDescent="0.2">
      <c r="B740" s="3">
        <v>736</v>
      </c>
      <c r="C740" s="3">
        <f>[1]服务器生态!W757</f>
        <v>6.2709138799242012</v>
      </c>
      <c r="D740" s="3">
        <f>[1]服务器生态!X757</f>
        <v>6.183178507886093</v>
      </c>
      <c r="E740" s="3">
        <f>[1]服务器生态!Y757</f>
        <v>0.50473465907145865</v>
      </c>
      <c r="F740" s="3">
        <f>[1]服务器生态!Z757</f>
        <v>8.979586253498735E-2</v>
      </c>
      <c r="G740" s="3">
        <f>[1]服务器生态!AA757</f>
        <v>2.5981854587028286E-2</v>
      </c>
      <c r="H740" s="3">
        <f>[1]服务器生态!AC757</f>
        <v>0.47962550249999997</v>
      </c>
      <c r="I740" s="3">
        <f>[1]服务器生态!AD757</f>
        <v>0.47291513735919999</v>
      </c>
      <c r="J740" s="3">
        <f>[1]服务器生态!AE757</f>
        <v>3.8604200140800002E-2</v>
      </c>
      <c r="K740" s="3">
        <f>[1]服务器生态!AF757</f>
        <v>6.8679600000000019E-3</v>
      </c>
      <c r="L740" s="3">
        <f>[1]服务器生态!AG757</f>
        <v>1.9871999999999997E-3</v>
      </c>
      <c r="M740" s="3">
        <f>[3]基础信息!M739</f>
        <v>100</v>
      </c>
      <c r="X740" s="3">
        <v>736</v>
      </c>
      <c r="Y740" s="3">
        <f>求节点(节奏总纲!D$4:D$163,R$5:R$164,$X740)*6</f>
        <v>47671.203308466225</v>
      </c>
      <c r="Z740" s="3">
        <f>求节点(节奏总纲!E$4:E$163,S$5:S$164,$X740)*6</f>
        <v>48855.349536671056</v>
      </c>
      <c r="AA740" s="3">
        <f>求节点(节奏总纲!F$4:F$163,T$5:T$164,$X740)*6</f>
        <v>50396.213334805798</v>
      </c>
      <c r="AB740" s="3">
        <f>求节点(节奏总纲!G$4:G$163,U$5:U$164,$X740)*6</f>
        <v>52635.001831880596</v>
      </c>
      <c r="AC740" s="3">
        <f>求节点(节奏总纲!H$4:H$163,V$5:V$164,$X740)*6</f>
        <v>56558.264196662894</v>
      </c>
    </row>
    <row r="741" spans="2:29" x14ac:dyDescent="0.2">
      <c r="B741" s="3">
        <v>737</v>
      </c>
      <c r="C741" s="3">
        <f>[1]服务器生态!W758</f>
        <v>6.2631829188182708</v>
      </c>
      <c r="D741" s="3">
        <f>[1]服务器生态!X758</f>
        <v>6.1755557094438238</v>
      </c>
      <c r="E741" s="3">
        <f>[1]服务器生态!Y758</f>
        <v>0.50411240781864075</v>
      </c>
      <c r="F741" s="3">
        <f>[1]服务器生态!Z758</f>
        <v>8.9685159639998818E-2</v>
      </c>
      <c r="G741" s="3">
        <f>[1]服务器生态!AA758</f>
        <v>2.5949823417230962E-2</v>
      </c>
      <c r="H741" s="3">
        <f>[1]服务器生态!AC758</f>
        <v>0.47962550249999997</v>
      </c>
      <c r="I741" s="3">
        <f>[1]服务器生态!AD758</f>
        <v>0.47291513735919999</v>
      </c>
      <c r="J741" s="3">
        <f>[1]服务器生态!AE758</f>
        <v>3.8604200140800002E-2</v>
      </c>
      <c r="K741" s="3">
        <f>[1]服务器生态!AF758</f>
        <v>6.8679600000000019E-3</v>
      </c>
      <c r="L741" s="3">
        <f>[1]服务器生态!AG758</f>
        <v>1.9871999999999997E-3</v>
      </c>
      <c r="M741" s="3">
        <f>[3]基础信息!M740</f>
        <v>100</v>
      </c>
      <c r="X741" s="3">
        <v>737</v>
      </c>
      <c r="Y741" s="3">
        <f>求节点(节奏总纲!D$4:D$163,R$5:R$164,$X741)*6</f>
        <v>47679.057737725481</v>
      </c>
      <c r="Z741" s="3">
        <f>求节点(节奏总纲!E$4:E$163,S$5:S$164,$X741)*6</f>
        <v>48863.177419052903</v>
      </c>
      <c r="AA741" s="3">
        <f>求节点(节奏总纲!F$4:F$163,T$5:T$164,$X741)*6</f>
        <v>50404.271171134897</v>
      </c>
      <c r="AB741" s="3">
        <f>求节点(节奏总纲!G$4:G$163,U$5:U$164,$X741)*6</f>
        <v>52643.104458952585</v>
      </c>
      <c r="AC741" s="3">
        <f>求节点(节奏总纲!H$4:H$163,V$5:V$164,$X741)*6</f>
        <v>56566.312783787376</v>
      </c>
    </row>
    <row r="742" spans="2:29" x14ac:dyDescent="0.2">
      <c r="B742" s="3">
        <v>738</v>
      </c>
      <c r="C742" s="3">
        <f>[1]服务器生态!W759</f>
        <v>6.2554519577123431</v>
      </c>
      <c r="D742" s="3">
        <f>[1]服务器生态!X759</f>
        <v>6.1679329110015564</v>
      </c>
      <c r="E742" s="3">
        <f>[1]服务器生态!Y759</f>
        <v>0.50349015656582286</v>
      </c>
      <c r="F742" s="3">
        <f>[1]服务器生态!Z759</f>
        <v>8.9574456745010286E-2</v>
      </c>
      <c r="G742" s="3">
        <f>[1]服务器生态!AA759</f>
        <v>2.5917792247433645E-2</v>
      </c>
      <c r="H742" s="3">
        <f>[1]服务器生态!AC759</f>
        <v>0.47962550249999997</v>
      </c>
      <c r="I742" s="3">
        <f>[1]服务器生态!AD759</f>
        <v>0.47291513735919999</v>
      </c>
      <c r="J742" s="3">
        <f>[1]服务器生态!AE759</f>
        <v>3.8604200140800002E-2</v>
      </c>
      <c r="K742" s="3">
        <f>[1]服务器生态!AF759</f>
        <v>6.8679600000000019E-3</v>
      </c>
      <c r="L742" s="3">
        <f>[1]服务器生态!AG759</f>
        <v>1.9871999999999997E-3</v>
      </c>
      <c r="M742" s="3">
        <f>[3]基础信息!M741</f>
        <v>100</v>
      </c>
      <c r="X742" s="3">
        <v>738</v>
      </c>
      <c r="Y742" s="3">
        <f>求节点(节奏总纲!D$4:D$163,R$5:R$164,$X742)*6</f>
        <v>47686.912166984737</v>
      </c>
      <c r="Z742" s="3">
        <f>求节点(节奏总纲!E$4:E$163,S$5:S$164,$X742)*6</f>
        <v>48871.00530143475</v>
      </c>
      <c r="AA742" s="3">
        <f>求节点(节奏总纲!F$4:F$163,T$5:T$164,$X742)*6</f>
        <v>50412.32900746401</v>
      </c>
      <c r="AB742" s="3">
        <f>求节点(节奏总纲!G$4:G$163,U$5:U$164,$X742)*6</f>
        <v>52651.207086024573</v>
      </c>
      <c r="AC742" s="3">
        <f>求节点(节奏总纲!H$4:H$163,V$5:V$164,$X742)*6</f>
        <v>56574.361370911851</v>
      </c>
    </row>
    <row r="743" spans="2:29" x14ac:dyDescent="0.2">
      <c r="B743" s="3">
        <v>739</v>
      </c>
      <c r="C743" s="3">
        <f>[1]服务器生态!W760</f>
        <v>6.2477209966064127</v>
      </c>
      <c r="D743" s="3">
        <f>[1]服务器生态!X760</f>
        <v>6.1603101125592872</v>
      </c>
      <c r="E743" s="3">
        <f>[1]服务器生态!Y760</f>
        <v>0.50286790531300496</v>
      </c>
      <c r="F743" s="3">
        <f>[1]服务器生态!Z760</f>
        <v>8.9463753850021754E-2</v>
      </c>
      <c r="G743" s="3">
        <f>[1]服务器生态!AA760</f>
        <v>2.5885761077636321E-2</v>
      </c>
      <c r="H743" s="3">
        <f>[1]服务器生态!AC760</f>
        <v>0.47962550249999997</v>
      </c>
      <c r="I743" s="3">
        <f>[1]服务器生态!AD760</f>
        <v>0.47291513735919999</v>
      </c>
      <c r="J743" s="3">
        <f>[1]服务器生态!AE760</f>
        <v>3.8604200140800002E-2</v>
      </c>
      <c r="K743" s="3">
        <f>[1]服务器生态!AF760</f>
        <v>6.8679600000000019E-3</v>
      </c>
      <c r="L743" s="3">
        <f>[1]服务器生态!AG760</f>
        <v>1.9871999999999997E-3</v>
      </c>
      <c r="M743" s="3">
        <f>[3]基础信息!M742</f>
        <v>100</v>
      </c>
      <c r="X743" s="3">
        <v>739</v>
      </c>
      <c r="Y743" s="3">
        <f>求节点(节奏总纲!D$4:D$163,R$5:R$164,$X743)*6</f>
        <v>47694.766596244001</v>
      </c>
      <c r="Z743" s="3">
        <f>求节点(节奏总纲!E$4:E$163,S$5:S$164,$X743)*6</f>
        <v>48878.833183816598</v>
      </c>
      <c r="AA743" s="3">
        <f>求节点(节奏总纲!F$4:F$163,T$5:T$164,$X743)*6</f>
        <v>50420.386843793109</v>
      </c>
      <c r="AB743" s="3">
        <f>求节点(节奏总纲!G$4:G$163,U$5:U$164,$X743)*6</f>
        <v>52659.309713096554</v>
      </c>
      <c r="AC743" s="3">
        <f>求节点(节奏总纲!H$4:H$163,V$5:V$164,$X743)*6</f>
        <v>56582.409958036325</v>
      </c>
    </row>
    <row r="744" spans="2:29" x14ac:dyDescent="0.2">
      <c r="B744" s="3">
        <v>740</v>
      </c>
      <c r="C744" s="3">
        <f>[1]服务器生态!W761</f>
        <v>6.2399900355004831</v>
      </c>
      <c r="D744" s="3">
        <f>[1]服务器生态!X761</f>
        <v>6.1526873141170189</v>
      </c>
      <c r="E744" s="3">
        <f>[1]服务器生态!Y761</f>
        <v>0.50224565406018706</v>
      </c>
      <c r="F744" s="3">
        <f>[1]服务器生态!Z761</f>
        <v>8.9353050955033222E-2</v>
      </c>
      <c r="G744" s="3">
        <f>[1]服务器生态!AA761</f>
        <v>2.5853729907839001E-2</v>
      </c>
      <c r="H744" s="3">
        <f>[1]服务器生态!AC761</f>
        <v>0.47962550249999997</v>
      </c>
      <c r="I744" s="3">
        <f>[1]服务器生态!AD761</f>
        <v>0.47291513735919999</v>
      </c>
      <c r="J744" s="3">
        <f>[1]服务器生态!AE761</f>
        <v>3.8604200140800002E-2</v>
      </c>
      <c r="K744" s="3">
        <f>[1]服务器生态!AF761</f>
        <v>6.8679600000000019E-3</v>
      </c>
      <c r="L744" s="3">
        <f>[1]服务器生态!AG761</f>
        <v>1.9871999999999997E-3</v>
      </c>
      <c r="M744" s="3">
        <f>[3]基础信息!M743</f>
        <v>100</v>
      </c>
      <c r="X744" s="3">
        <v>740</v>
      </c>
      <c r="Y744" s="3">
        <f>求节点(节奏总纲!D$4:D$163,R$5:R$164,$X744)*6</f>
        <v>47702.621025503264</v>
      </c>
      <c r="Z744" s="3">
        <f>求节点(节奏总纲!E$4:E$163,S$5:S$164,$X744)*6</f>
        <v>48886.661066198445</v>
      </c>
      <c r="AA744" s="3">
        <f>求节点(节奏总纲!F$4:F$163,T$5:T$164,$X744)*6</f>
        <v>50428.444680122222</v>
      </c>
      <c r="AB744" s="3">
        <f>求节点(节奏总纲!G$4:G$163,U$5:U$164,$X744)*6</f>
        <v>52667.412340168536</v>
      </c>
      <c r="AC744" s="3">
        <f>求节点(节奏总纲!H$4:H$163,V$5:V$164,$X744)*6</f>
        <v>56590.458545160815</v>
      </c>
    </row>
    <row r="745" spans="2:29" x14ac:dyDescent="0.2">
      <c r="B745" s="3">
        <v>741</v>
      </c>
      <c r="C745" s="3">
        <f>[1]服务器生态!W762</f>
        <v>6.2322590743945527</v>
      </c>
      <c r="D745" s="3">
        <f>[1]服务器生态!X762</f>
        <v>6.1450645156747497</v>
      </c>
      <c r="E745" s="3">
        <f>[1]服务器生态!Y762</f>
        <v>0.50162340280736906</v>
      </c>
      <c r="F745" s="3">
        <f>[1]服务器生态!Z762</f>
        <v>8.9242348060044677E-2</v>
      </c>
      <c r="G745" s="3">
        <f>[1]服务器生态!AA762</f>
        <v>2.5821698738041677E-2</v>
      </c>
      <c r="H745" s="3">
        <f>[1]服务器生态!AC762</f>
        <v>0.47962550249999997</v>
      </c>
      <c r="I745" s="3">
        <f>[1]服务器生态!AD762</f>
        <v>0.47291513735919999</v>
      </c>
      <c r="J745" s="3">
        <f>[1]服务器生态!AE762</f>
        <v>3.8604200140800002E-2</v>
      </c>
      <c r="K745" s="3">
        <f>[1]服务器生态!AF762</f>
        <v>6.8679600000000019E-3</v>
      </c>
      <c r="L745" s="3">
        <f>[1]服务器生态!AG762</f>
        <v>1.9871999999999997E-3</v>
      </c>
      <c r="M745" s="3">
        <f>[3]基础信息!M744</f>
        <v>100</v>
      </c>
      <c r="X745" s="3">
        <v>741</v>
      </c>
      <c r="Y745" s="3">
        <f>求节点(节奏总纲!D$4:D$163,R$5:R$164,$X745)*6</f>
        <v>47710.475454762527</v>
      </c>
      <c r="Z745" s="3">
        <f>求节点(节奏总纲!E$4:E$163,S$5:S$164,$X745)*6</f>
        <v>48894.488948580285</v>
      </c>
      <c r="AA745" s="3">
        <f>求节点(节奏总纲!F$4:F$163,T$5:T$164,$X745)*6</f>
        <v>50436.502516451335</v>
      </c>
      <c r="AB745" s="3">
        <f>求节点(节奏总纲!G$4:G$163,U$5:U$164,$X745)*6</f>
        <v>52675.51496724051</v>
      </c>
      <c r="AC745" s="3">
        <f>求节点(节奏总纲!H$4:H$163,V$5:V$164,$X745)*6</f>
        <v>56598.507132285296</v>
      </c>
    </row>
    <row r="746" spans="2:29" x14ac:dyDescent="0.2">
      <c r="B746" s="3">
        <v>742</v>
      </c>
      <c r="C746" s="3">
        <f>[1]服务器生态!W763</f>
        <v>6.2245281132886232</v>
      </c>
      <c r="D746" s="3">
        <f>[1]服务器生态!X763</f>
        <v>6.1374417172324804</v>
      </c>
      <c r="E746" s="3">
        <f>[1]服务器生态!Y763</f>
        <v>0.50100115155455116</v>
      </c>
      <c r="F746" s="3">
        <f>[1]服务器生态!Z763</f>
        <v>8.9131645165056145E-2</v>
      </c>
      <c r="G746" s="3">
        <f>[1]服务器生态!AA763</f>
        <v>2.5789667568244357E-2</v>
      </c>
      <c r="H746" s="3">
        <f>[1]服务器生态!AC763</f>
        <v>0.47962550249999997</v>
      </c>
      <c r="I746" s="3">
        <f>[1]服务器生态!AD763</f>
        <v>0.47291513735919999</v>
      </c>
      <c r="J746" s="3">
        <f>[1]服务器生态!AE763</f>
        <v>3.8604200140800002E-2</v>
      </c>
      <c r="K746" s="3">
        <f>[1]服务器生态!AF763</f>
        <v>6.8679600000000019E-3</v>
      </c>
      <c r="L746" s="3">
        <f>[1]服务器生态!AG763</f>
        <v>1.9871999999999997E-3</v>
      </c>
      <c r="M746" s="3">
        <f>[3]基础信息!M745</f>
        <v>100</v>
      </c>
      <c r="X746" s="3">
        <v>742</v>
      </c>
      <c r="Y746" s="3">
        <f>求节点(节奏总纲!D$4:D$163,R$5:R$164,$X746)*6</f>
        <v>47718.329884021783</v>
      </c>
      <c r="Z746" s="3">
        <f>求节点(节奏总纲!E$4:E$163,S$5:S$164,$X746)*6</f>
        <v>48902.31683096214</v>
      </c>
      <c r="AA746" s="3">
        <f>求节点(节奏总纲!F$4:F$163,T$5:T$164,$X746)*6</f>
        <v>50444.560352780441</v>
      </c>
      <c r="AB746" s="3">
        <f>求节点(节奏总纲!G$4:G$163,U$5:U$164,$X746)*6</f>
        <v>52683.617594312498</v>
      </c>
      <c r="AC746" s="3">
        <f>求节点(节奏总纲!H$4:H$163,V$5:V$164,$X746)*6</f>
        <v>56606.555719409778</v>
      </c>
    </row>
    <row r="747" spans="2:29" x14ac:dyDescent="0.2">
      <c r="B747" s="3">
        <v>743</v>
      </c>
      <c r="C747" s="3">
        <f>[1]服务器生态!W764</f>
        <v>6.2167971521826937</v>
      </c>
      <c r="D747" s="3">
        <f>[1]服务器生态!X764</f>
        <v>6.1298189187902112</v>
      </c>
      <c r="E747" s="3">
        <f>[1]服务器生态!Y764</f>
        <v>0.50037890030173326</v>
      </c>
      <c r="F747" s="3">
        <f>[1]服务器生态!Z764</f>
        <v>8.9020942270067599E-2</v>
      </c>
      <c r="G747" s="3">
        <f>[1]服务器生态!AA764</f>
        <v>2.5757636398447029E-2</v>
      </c>
      <c r="H747" s="3">
        <f>[1]服务器生态!AC764</f>
        <v>0.47962550249999997</v>
      </c>
      <c r="I747" s="3">
        <f>[1]服务器生态!AD764</f>
        <v>0.47291513735919999</v>
      </c>
      <c r="J747" s="3">
        <f>[1]服务器生态!AE764</f>
        <v>3.8604200140800002E-2</v>
      </c>
      <c r="K747" s="3">
        <f>[1]服务器生态!AF764</f>
        <v>6.8679600000000019E-3</v>
      </c>
      <c r="L747" s="3">
        <f>[1]服务器生态!AG764</f>
        <v>1.9871999999999997E-3</v>
      </c>
      <c r="M747" s="3">
        <f>[3]基础信息!M746</f>
        <v>100</v>
      </c>
      <c r="X747" s="3">
        <v>743</v>
      </c>
      <c r="Y747" s="3">
        <f>求节点(节奏总纲!D$4:D$163,R$5:R$164,$X747)*6</f>
        <v>47726.184313281046</v>
      </c>
      <c r="Z747" s="3">
        <f>求节点(节奏总纲!E$4:E$163,S$5:S$164,$X747)*6</f>
        <v>48910.144713343987</v>
      </c>
      <c r="AA747" s="3">
        <f>求节点(节奏总纲!F$4:F$163,T$5:T$164,$X747)*6</f>
        <v>50452.618189109555</v>
      </c>
      <c r="AB747" s="3">
        <f>求节点(节奏总纲!G$4:G$163,U$5:U$164,$X747)*6</f>
        <v>52691.720221384487</v>
      </c>
      <c r="AC747" s="3">
        <f>求节点(节奏总纲!H$4:H$163,V$5:V$164,$X747)*6</f>
        <v>56614.604306534253</v>
      </c>
    </row>
    <row r="748" spans="2:29" x14ac:dyDescent="0.2">
      <c r="B748" s="3">
        <v>744</v>
      </c>
      <c r="C748" s="3">
        <f>[1]服务器生态!W765</f>
        <v>6.2090661910767633</v>
      </c>
      <c r="D748" s="3">
        <f>[1]服务器生态!X765</f>
        <v>6.122196120347942</v>
      </c>
      <c r="E748" s="3">
        <f>[1]服务器生态!Y765</f>
        <v>0.49975664904891526</v>
      </c>
      <c r="F748" s="3">
        <f>[1]服务器生态!Z765</f>
        <v>8.8910239375079067E-2</v>
      </c>
      <c r="G748" s="3">
        <f>[1]服务器生态!AA765</f>
        <v>2.5725605228649705E-2</v>
      </c>
      <c r="H748" s="3">
        <f>[1]服务器生态!AC765</f>
        <v>0.47962550249999997</v>
      </c>
      <c r="I748" s="3">
        <f>[1]服务器生态!AD765</f>
        <v>0.47291513735919999</v>
      </c>
      <c r="J748" s="3">
        <f>[1]服务器生态!AE765</f>
        <v>3.8604200140800002E-2</v>
      </c>
      <c r="K748" s="3">
        <f>[1]服务器生态!AF765</f>
        <v>6.8679600000000019E-3</v>
      </c>
      <c r="L748" s="3">
        <f>[1]服务器生态!AG765</f>
        <v>1.9871999999999997E-3</v>
      </c>
      <c r="M748" s="3">
        <f>[3]基础信息!M747</f>
        <v>100</v>
      </c>
      <c r="X748" s="3">
        <v>744</v>
      </c>
      <c r="Y748" s="3">
        <f>求节点(节奏总纲!D$4:D$163,R$5:R$164,$X748)*6</f>
        <v>47734.03874254031</v>
      </c>
      <c r="Z748" s="3">
        <f>求节点(节奏总纲!E$4:E$163,S$5:S$164,$X748)*6</f>
        <v>48917.972595725834</v>
      </c>
      <c r="AA748" s="3">
        <f>求节点(节奏总纲!F$4:F$163,T$5:T$164,$X748)*6</f>
        <v>50460.676025438661</v>
      </c>
      <c r="AB748" s="3">
        <f>求节点(节奏总纲!G$4:G$163,U$5:U$164,$X748)*6</f>
        <v>52699.822848456468</v>
      </c>
      <c r="AC748" s="3">
        <f>求节点(节奏总纲!H$4:H$163,V$5:V$164,$X748)*6</f>
        <v>56622.652893658742</v>
      </c>
    </row>
    <row r="749" spans="2:29" x14ac:dyDescent="0.2">
      <c r="B749" s="3">
        <v>745</v>
      </c>
      <c r="C749" s="3">
        <f>[1]服务器生态!W766</f>
        <v>6.2013352299708338</v>
      </c>
      <c r="D749" s="3">
        <f>[1]服务器生态!X766</f>
        <v>6.1145733219056737</v>
      </c>
      <c r="E749" s="3">
        <f>[1]服务器生态!Y766</f>
        <v>0.49913439779609736</v>
      </c>
      <c r="F749" s="3">
        <f>[1]服务器生态!Z766</f>
        <v>8.8799536480090535E-2</v>
      </c>
      <c r="G749" s="3">
        <f>[1]服务器生态!AA766</f>
        <v>2.5693574058852385E-2</v>
      </c>
      <c r="H749" s="3">
        <f>[1]服务器生态!AC766</f>
        <v>0.47962550249999997</v>
      </c>
      <c r="I749" s="3">
        <f>[1]服务器生态!AD766</f>
        <v>0.47291513735919999</v>
      </c>
      <c r="J749" s="3">
        <f>[1]服务器生态!AE766</f>
        <v>3.8604200140800002E-2</v>
      </c>
      <c r="K749" s="3">
        <f>[1]服务器生态!AF766</f>
        <v>6.8679600000000019E-3</v>
      </c>
      <c r="L749" s="3">
        <f>[1]服务器生态!AG766</f>
        <v>1.9871999999999997E-3</v>
      </c>
      <c r="M749" s="3">
        <f>[3]基础信息!M748</f>
        <v>100</v>
      </c>
      <c r="X749" s="3">
        <v>745</v>
      </c>
      <c r="Y749" s="3">
        <f>求节点(节奏总纲!D$4:D$163,R$5:R$164,$X749)*6</f>
        <v>47741.893171799573</v>
      </c>
      <c r="Z749" s="3">
        <f>求节点(节奏总纲!E$4:E$163,S$5:S$164,$X749)*6</f>
        <v>48925.800478107682</v>
      </c>
      <c r="AA749" s="3">
        <f>求节点(节奏总纲!F$4:F$163,T$5:T$164,$X749)*6</f>
        <v>50468.733861767774</v>
      </c>
      <c r="AB749" s="3">
        <f>求节点(节奏总纲!G$4:G$163,U$5:U$164,$X749)*6</f>
        <v>52707.925475528449</v>
      </c>
      <c r="AC749" s="3">
        <f>求节点(节奏总纲!H$4:H$163,V$5:V$164,$X749)*6</f>
        <v>56630.701480783217</v>
      </c>
    </row>
    <row r="750" spans="2:29" x14ac:dyDescent="0.2">
      <c r="B750" s="3">
        <v>746</v>
      </c>
      <c r="C750" s="3">
        <f>[1]服务器生态!W767</f>
        <v>6.1936042688649033</v>
      </c>
      <c r="D750" s="3">
        <f>[1]服务器生态!X767</f>
        <v>6.1069505234634045</v>
      </c>
      <c r="E750" s="3">
        <f>[1]服务器生态!Y767</f>
        <v>0.49851214654327941</v>
      </c>
      <c r="F750" s="3">
        <f>[1]服务器生态!Z767</f>
        <v>8.8688833585101989E-2</v>
      </c>
      <c r="G750" s="3">
        <f>[1]服务器生态!AA767</f>
        <v>2.5661542889055061E-2</v>
      </c>
      <c r="H750" s="3">
        <f>[1]服务器生态!AC767</f>
        <v>0.47962550249999997</v>
      </c>
      <c r="I750" s="3">
        <f>[1]服务器生态!AD767</f>
        <v>0.47291513735919999</v>
      </c>
      <c r="J750" s="3">
        <f>[1]服务器生态!AE767</f>
        <v>3.8604200140800002E-2</v>
      </c>
      <c r="K750" s="3">
        <f>[1]服务器生态!AF767</f>
        <v>6.8679600000000019E-3</v>
      </c>
      <c r="L750" s="3">
        <f>[1]服务器生态!AG767</f>
        <v>1.9871999999999997E-3</v>
      </c>
      <c r="M750" s="3">
        <f>[3]基础信息!M749</f>
        <v>100</v>
      </c>
      <c r="X750" s="3">
        <v>746</v>
      </c>
      <c r="Y750" s="3">
        <f>求节点(节奏总纲!D$4:D$163,R$5:R$164,$X750)*6</f>
        <v>47749.747601058829</v>
      </c>
      <c r="Z750" s="3">
        <f>求节点(节奏总纲!E$4:E$163,S$5:S$164,$X750)*6</f>
        <v>48933.628360489529</v>
      </c>
      <c r="AA750" s="3">
        <f>求节点(节奏总纲!F$4:F$163,T$5:T$164,$X750)*6</f>
        <v>50476.791698096888</v>
      </c>
      <c r="AB750" s="3">
        <f>求节点(节奏总纲!G$4:G$163,U$5:U$164,$X750)*6</f>
        <v>52716.028102600438</v>
      </c>
      <c r="AC750" s="3">
        <f>求节点(节奏总纲!H$4:H$163,V$5:V$164,$X750)*6</f>
        <v>56638.750067907698</v>
      </c>
    </row>
    <row r="751" spans="2:29" x14ac:dyDescent="0.2">
      <c r="B751" s="3">
        <v>747</v>
      </c>
      <c r="C751" s="3">
        <f>[1]服务器生态!W768</f>
        <v>6.1858733077589738</v>
      </c>
      <c r="D751" s="3">
        <f>[1]服务器生态!X768</f>
        <v>6.0993277250211362</v>
      </c>
      <c r="E751" s="3">
        <f>[1]服务器生态!Y768</f>
        <v>0.49788989529046151</v>
      </c>
      <c r="F751" s="3">
        <f>[1]服务器生态!Z768</f>
        <v>8.8578130690113457E-2</v>
      </c>
      <c r="G751" s="3">
        <f>[1]服务器生态!AA768</f>
        <v>2.5629511719257741E-2</v>
      </c>
      <c r="H751" s="3">
        <f>[1]服务器生态!AC768</f>
        <v>0.47962550249999997</v>
      </c>
      <c r="I751" s="3">
        <f>[1]服务器生态!AD768</f>
        <v>0.47291513735919999</v>
      </c>
      <c r="J751" s="3">
        <f>[1]服务器生态!AE768</f>
        <v>3.8604200140800002E-2</v>
      </c>
      <c r="K751" s="3">
        <f>[1]服务器生态!AF768</f>
        <v>6.8679600000000019E-3</v>
      </c>
      <c r="L751" s="3">
        <f>[1]服务器生态!AG768</f>
        <v>1.9871999999999997E-3</v>
      </c>
      <c r="M751" s="3">
        <f>[3]基础信息!M750</f>
        <v>100</v>
      </c>
      <c r="X751" s="3">
        <v>747</v>
      </c>
      <c r="Y751" s="3">
        <f>求节点(节奏总纲!D$4:D$163,R$5:R$164,$X751)*6</f>
        <v>47757.602030318092</v>
      </c>
      <c r="Z751" s="3">
        <f>求节点(节奏总纲!E$4:E$163,S$5:S$164,$X751)*6</f>
        <v>48941.456242871376</v>
      </c>
      <c r="AA751" s="3">
        <f>求节点(节奏总纲!F$4:F$163,T$5:T$164,$X751)*6</f>
        <v>50484.849534425986</v>
      </c>
      <c r="AB751" s="3">
        <f>求节点(节奏总纲!G$4:G$163,U$5:U$164,$X751)*6</f>
        <v>52724.130729672426</v>
      </c>
      <c r="AC751" s="3">
        <f>求节点(节奏总纲!H$4:H$163,V$5:V$164,$X751)*6</f>
        <v>56646.79865503218</v>
      </c>
    </row>
    <row r="752" spans="2:29" x14ac:dyDescent="0.2">
      <c r="B752" s="3">
        <v>748</v>
      </c>
      <c r="C752" s="3">
        <f>[1]服务器生态!W769</f>
        <v>6.1781423466530443</v>
      </c>
      <c r="D752" s="3">
        <f>[1]服务器生态!X769</f>
        <v>6.091704926578867</v>
      </c>
      <c r="E752" s="3">
        <f>[1]服务器生态!Y769</f>
        <v>0.49726764403764351</v>
      </c>
      <c r="F752" s="3">
        <f>[1]服务器生态!Z769</f>
        <v>8.8467427795124912E-2</v>
      </c>
      <c r="G752" s="3">
        <f>[1]服务器生态!AA769</f>
        <v>2.5597480549460417E-2</v>
      </c>
      <c r="H752" s="3">
        <f>[1]服务器生态!AC769</f>
        <v>0.47962550249999997</v>
      </c>
      <c r="I752" s="3">
        <f>[1]服务器生态!AD769</f>
        <v>0.47291513735919999</v>
      </c>
      <c r="J752" s="3">
        <f>[1]服务器生态!AE769</f>
        <v>3.8604200140800002E-2</v>
      </c>
      <c r="K752" s="3">
        <f>[1]服务器生态!AF769</f>
        <v>6.8679600000000019E-3</v>
      </c>
      <c r="L752" s="3">
        <f>[1]服务器生态!AG769</f>
        <v>1.9871999999999997E-3</v>
      </c>
      <c r="M752" s="3">
        <f>[3]基础信息!M751</f>
        <v>100</v>
      </c>
      <c r="X752" s="3">
        <v>748</v>
      </c>
      <c r="Y752" s="3">
        <f>求节点(节奏总纲!D$4:D$163,R$5:R$164,$X752)*6</f>
        <v>47765.456459577355</v>
      </c>
      <c r="Z752" s="3">
        <f>求节点(节奏总纲!E$4:E$163,S$5:S$164,$X752)*6</f>
        <v>48949.284125253223</v>
      </c>
      <c r="AA752" s="3">
        <f>求节点(节奏总纲!F$4:F$163,T$5:T$164,$X752)*6</f>
        <v>50492.9073707551</v>
      </c>
      <c r="AB752" s="3">
        <f>求节点(节奏总纲!G$4:G$163,U$5:U$164,$X752)*6</f>
        <v>52732.233356744408</v>
      </c>
      <c r="AC752" s="3">
        <f>求节点(节奏总纲!H$4:H$163,V$5:V$164,$X752)*6</f>
        <v>56654.847242156669</v>
      </c>
    </row>
    <row r="753" spans="2:29" x14ac:dyDescent="0.2">
      <c r="B753" s="3">
        <v>749</v>
      </c>
      <c r="C753" s="3">
        <f>[1]服务器生态!W770</f>
        <v>6.1704113855471148</v>
      </c>
      <c r="D753" s="3">
        <f>[1]服务器生态!X770</f>
        <v>6.0840821281365987</v>
      </c>
      <c r="E753" s="3">
        <f>[1]服务器生态!Y770</f>
        <v>0.49664539278482561</v>
      </c>
      <c r="F753" s="3">
        <f>[1]服务器生态!Z770</f>
        <v>8.835672490013638E-2</v>
      </c>
      <c r="G753" s="3">
        <f>[1]服务器生态!AA770</f>
        <v>2.5565449379663097E-2</v>
      </c>
      <c r="H753" s="3">
        <f>[1]服务器生态!AC770</f>
        <v>0.47962550249999997</v>
      </c>
      <c r="I753" s="3">
        <f>[1]服务器生态!AD770</f>
        <v>0.47291513735919999</v>
      </c>
      <c r="J753" s="3">
        <f>[1]服务器生态!AE770</f>
        <v>3.8604200140800002E-2</v>
      </c>
      <c r="K753" s="3">
        <f>[1]服务器生态!AF770</f>
        <v>6.8679600000000019E-3</v>
      </c>
      <c r="L753" s="3">
        <f>[1]服务器生态!AG770</f>
        <v>1.9871999999999997E-3</v>
      </c>
      <c r="M753" s="3">
        <f>[3]基础信息!M752</f>
        <v>100</v>
      </c>
      <c r="X753" s="3">
        <v>749</v>
      </c>
      <c r="Y753" s="3">
        <f>求节点(节奏总纲!D$4:D$163,R$5:R$164,$X753)*6</f>
        <v>47773.310888836611</v>
      </c>
      <c r="Z753" s="3">
        <f>求节点(节奏总纲!E$4:E$163,S$5:S$164,$X753)*6</f>
        <v>48957.112007635071</v>
      </c>
      <c r="AA753" s="3">
        <f>求节点(节奏总纲!F$4:F$163,T$5:T$164,$X753)*6</f>
        <v>50500.965207084198</v>
      </c>
      <c r="AB753" s="3">
        <f>求节点(节奏总纲!G$4:G$163,U$5:U$164,$X753)*6</f>
        <v>52740.335983816389</v>
      </c>
      <c r="AC753" s="3">
        <f>求节点(节奏总纲!H$4:H$163,V$5:V$164,$X753)*6</f>
        <v>56662.895829281144</v>
      </c>
    </row>
    <row r="754" spans="2:29" x14ac:dyDescent="0.2">
      <c r="B754" s="3">
        <v>750</v>
      </c>
      <c r="C754" s="3">
        <f>[1]服务器生态!W771</f>
        <v>6.1626804244411844</v>
      </c>
      <c r="D754" s="3">
        <f>[1]服务器生态!X771</f>
        <v>6.0764593296943294</v>
      </c>
      <c r="E754" s="3">
        <f>[1]服务器生态!Y771</f>
        <v>0.49602314153200766</v>
      </c>
      <c r="F754" s="3">
        <f>[1]服务器生态!Z771</f>
        <v>8.8246022005147848E-2</v>
      </c>
      <c r="G754" s="3">
        <f>[1]服务器生态!AA771</f>
        <v>2.5533418209865769E-2</v>
      </c>
      <c r="H754" s="3">
        <f>[1]服务器生态!AC771</f>
        <v>0.47962550249999997</v>
      </c>
      <c r="I754" s="3">
        <f>[1]服务器生态!AD771</f>
        <v>0.47291513735919999</v>
      </c>
      <c r="J754" s="3">
        <f>[1]服务器生态!AE771</f>
        <v>3.8604200140800002E-2</v>
      </c>
      <c r="K754" s="3">
        <f>[1]服务器生态!AF771</f>
        <v>6.8679600000000019E-3</v>
      </c>
      <c r="L754" s="3">
        <f>[1]服务器生态!AG771</f>
        <v>1.9871999999999997E-3</v>
      </c>
      <c r="M754" s="3">
        <f>[3]基础信息!M753</f>
        <v>100</v>
      </c>
      <c r="X754" s="3">
        <v>750</v>
      </c>
      <c r="Y754" s="3">
        <f>求节点(节奏总纲!D$4:D$163,R$5:R$164,$X754)*6</f>
        <v>47781.165318095882</v>
      </c>
      <c r="Z754" s="3">
        <f>求节点(节奏总纲!E$4:E$163,S$5:S$164,$X754)*6</f>
        <v>48964.939890016918</v>
      </c>
      <c r="AA754" s="3">
        <f>求节点(节奏总纲!F$4:F$163,T$5:T$164,$X754)*6</f>
        <v>50509.023043413312</v>
      </c>
      <c r="AB754" s="3">
        <f>求节点(节奏总纲!G$4:G$163,U$5:U$164,$X754)*6</f>
        <v>52748.438610888363</v>
      </c>
      <c r="AC754" s="3">
        <f>求节点(节奏总纲!H$4:H$163,V$5:V$164,$X754)*6</f>
        <v>56670.944416405619</v>
      </c>
    </row>
    <row r="755" spans="2:29" x14ac:dyDescent="0.2">
      <c r="B755" s="3">
        <v>751</v>
      </c>
      <c r="C755" s="3">
        <f>[1]服务器生态!W772</f>
        <v>6.1549494633352539</v>
      </c>
      <c r="D755" s="3">
        <f>[1]服务器生态!X772</f>
        <v>6.0688365312520602</v>
      </c>
      <c r="E755" s="3">
        <f>[1]服务器生态!Y772</f>
        <v>0.49540089027918971</v>
      </c>
      <c r="F755" s="3">
        <f>[1]服务器生态!Z772</f>
        <v>8.8135319110159302E-2</v>
      </c>
      <c r="G755" s="3">
        <f>[1]服务器生态!AA772</f>
        <v>2.5501387040068445E-2</v>
      </c>
      <c r="H755" s="3">
        <f>[1]服务器生态!AC772</f>
        <v>0.47962550249999997</v>
      </c>
      <c r="I755" s="3">
        <f>[1]服务器生态!AD772</f>
        <v>0.47291513735919999</v>
      </c>
      <c r="J755" s="3">
        <f>[1]服务器生态!AE772</f>
        <v>3.8604200140800002E-2</v>
      </c>
      <c r="K755" s="3">
        <f>[1]服务器生态!AF772</f>
        <v>6.8679600000000019E-3</v>
      </c>
      <c r="L755" s="3">
        <f>[1]服务器生态!AG772</f>
        <v>1.9871999999999997E-3</v>
      </c>
      <c r="M755" s="3">
        <f>[3]基础信息!M754</f>
        <v>100</v>
      </c>
      <c r="X755" s="3">
        <v>751</v>
      </c>
      <c r="Y755" s="3">
        <f>求节点(节奏总纲!D$4:D$163,R$5:R$164,$X755)*6</f>
        <v>47789.019747355138</v>
      </c>
      <c r="Z755" s="3">
        <f>求节点(节奏总纲!E$4:E$163,S$5:S$164,$X755)*6</f>
        <v>48972.767772398765</v>
      </c>
      <c r="AA755" s="3">
        <f>求节点(节奏总纲!F$4:F$163,T$5:T$164,$X755)*6</f>
        <v>50517.080879742418</v>
      </c>
      <c r="AB755" s="3">
        <f>求节点(节奏总纲!G$4:G$163,U$5:U$164,$X755)*6</f>
        <v>52756.541237960351</v>
      </c>
      <c r="AC755" s="3">
        <f>求节点(节奏总纲!H$4:H$163,V$5:V$164,$X755)*6</f>
        <v>56678.993003530108</v>
      </c>
    </row>
    <row r="756" spans="2:29" x14ac:dyDescent="0.2">
      <c r="B756" s="3">
        <v>752</v>
      </c>
      <c r="C756" s="3">
        <f>[1]服务器生态!W773</f>
        <v>6.1472185022293244</v>
      </c>
      <c r="D756" s="3">
        <f>[1]服务器生态!X773</f>
        <v>6.061213732809791</v>
      </c>
      <c r="E756" s="3">
        <f>[1]服务器生态!Y773</f>
        <v>0.49477863902637181</v>
      </c>
      <c r="F756" s="3">
        <f>[1]服务器生态!Z773</f>
        <v>8.802461621517077E-2</v>
      </c>
      <c r="G756" s="3">
        <f>[1]服务器生态!AA773</f>
        <v>2.5469355870271125E-2</v>
      </c>
      <c r="H756" s="3">
        <f>[1]服务器生态!AC773</f>
        <v>0.47962550249999997</v>
      </c>
      <c r="I756" s="3">
        <f>[1]服务器生态!AD773</f>
        <v>0.47291513735919999</v>
      </c>
      <c r="J756" s="3">
        <f>[1]服务器生态!AE773</f>
        <v>3.8604200140800002E-2</v>
      </c>
      <c r="K756" s="3">
        <f>[1]服务器生态!AF773</f>
        <v>6.8679600000000019E-3</v>
      </c>
      <c r="L756" s="3">
        <f>[1]服务器生态!AG773</f>
        <v>1.9871999999999997E-3</v>
      </c>
      <c r="M756" s="3">
        <f>[3]基础信息!M755</f>
        <v>100</v>
      </c>
      <c r="X756" s="3">
        <v>752</v>
      </c>
      <c r="Y756" s="3">
        <f>求节点(节奏总纲!D$4:D$163,R$5:R$164,$X756)*6</f>
        <v>47796.874176614394</v>
      </c>
      <c r="Z756" s="3">
        <f>求节点(节奏总纲!E$4:E$163,S$5:S$164,$X756)*6</f>
        <v>48980.595654780613</v>
      </c>
      <c r="AA756" s="3">
        <f>求节点(节奏总纲!F$4:F$163,T$5:T$164,$X756)*6</f>
        <v>50525.138716071531</v>
      </c>
      <c r="AB756" s="3">
        <f>求节点(节奏总纲!G$4:G$163,U$5:U$164,$X756)*6</f>
        <v>52764.64386503234</v>
      </c>
      <c r="AC756" s="3">
        <f>求节点(节奏总纲!H$4:H$163,V$5:V$164,$X756)*6</f>
        <v>56687.04159065459</v>
      </c>
    </row>
    <row r="757" spans="2:29" x14ac:dyDescent="0.2">
      <c r="B757" s="3">
        <v>753</v>
      </c>
      <c r="C757" s="3">
        <f>[1]服务器生态!W774</f>
        <v>6.1394875411233949</v>
      </c>
      <c r="D757" s="3">
        <f>[1]服务器生态!X774</f>
        <v>6.0535909343675218</v>
      </c>
      <c r="E757" s="3">
        <f>[1]服务器生态!Y774</f>
        <v>0.49415638777355386</v>
      </c>
      <c r="F757" s="3">
        <f>[1]服务器生态!Z774</f>
        <v>8.7913913320182224E-2</v>
      </c>
      <c r="G757" s="3">
        <f>[1]服务器生态!AA774</f>
        <v>2.5437324700473801E-2</v>
      </c>
      <c r="H757" s="3">
        <f>[1]服务器生态!AC774</f>
        <v>0.47962550249999997</v>
      </c>
      <c r="I757" s="3">
        <f>[1]服务器生态!AD774</f>
        <v>0.47291513735919999</v>
      </c>
      <c r="J757" s="3">
        <f>[1]服务器生态!AE774</f>
        <v>3.8604200140800002E-2</v>
      </c>
      <c r="K757" s="3">
        <f>[1]服务器生态!AF774</f>
        <v>6.8679600000000019E-3</v>
      </c>
      <c r="L757" s="3">
        <f>[1]服务器生态!AG774</f>
        <v>1.9871999999999997E-3</v>
      </c>
      <c r="M757" s="3">
        <f>[3]基础信息!M756</f>
        <v>100</v>
      </c>
      <c r="X757" s="3">
        <v>753</v>
      </c>
      <c r="Y757" s="3">
        <f>求节点(节奏总纲!D$4:D$163,R$5:R$164,$X757)*6</f>
        <v>47804.728605873657</v>
      </c>
      <c r="Z757" s="3">
        <f>求节点(节奏总纲!E$4:E$163,S$5:S$164,$X757)*6</f>
        <v>48988.42353716246</v>
      </c>
      <c r="AA757" s="3">
        <f>求节点(节奏总纲!F$4:F$163,T$5:T$164,$X757)*6</f>
        <v>50533.196552400645</v>
      </c>
      <c r="AB757" s="3">
        <f>求节点(节奏总纲!G$4:G$163,U$5:U$164,$X757)*6</f>
        <v>52772.746492104321</v>
      </c>
      <c r="AC757" s="3">
        <f>求节点(节奏总纲!H$4:H$163,V$5:V$164,$X757)*6</f>
        <v>56695.090177779071</v>
      </c>
    </row>
    <row r="758" spans="2:29" x14ac:dyDescent="0.2">
      <c r="B758" s="3">
        <v>754</v>
      </c>
      <c r="C758" s="3">
        <f>[1]服务器生态!W775</f>
        <v>6.1317565800174654</v>
      </c>
      <c r="D758" s="3">
        <f>[1]服务器生态!X775</f>
        <v>6.0459681359252535</v>
      </c>
      <c r="E758" s="3">
        <f>[1]服务器生态!Y775</f>
        <v>0.49353413652073597</v>
      </c>
      <c r="F758" s="3">
        <f>[1]服务器生态!Z775</f>
        <v>8.7803210425193692E-2</v>
      </c>
      <c r="G758" s="3">
        <f>[1]服务器生态!AA775</f>
        <v>2.5405293530676481E-2</v>
      </c>
      <c r="H758" s="3">
        <f>[1]服务器生态!AC775</f>
        <v>0.47962550249999997</v>
      </c>
      <c r="I758" s="3">
        <f>[1]服务器生态!AD775</f>
        <v>0.47291513735919999</v>
      </c>
      <c r="J758" s="3">
        <f>[1]服务器生态!AE775</f>
        <v>3.8604200140800002E-2</v>
      </c>
      <c r="K758" s="3">
        <f>[1]服务器生态!AF775</f>
        <v>6.8679600000000019E-3</v>
      </c>
      <c r="L758" s="3">
        <f>[1]服务器生态!AG775</f>
        <v>1.9871999999999997E-3</v>
      </c>
      <c r="M758" s="3">
        <f>[3]基础信息!M757</f>
        <v>100</v>
      </c>
      <c r="X758" s="3">
        <v>754</v>
      </c>
      <c r="Y758" s="3">
        <f>求节点(节奏总纲!D$4:D$163,R$5:R$164,$X758)*6</f>
        <v>47812.58303513292</v>
      </c>
      <c r="Z758" s="3">
        <f>求节点(节奏总纲!E$4:E$163,S$5:S$164,$X758)*6</f>
        <v>48996.251419544307</v>
      </c>
      <c r="AA758" s="3">
        <f>求节点(节奏总纲!F$4:F$163,T$5:T$164,$X758)*6</f>
        <v>50541.254388729751</v>
      </c>
      <c r="AB758" s="3">
        <f>求节点(节奏总纲!G$4:G$163,U$5:U$164,$X758)*6</f>
        <v>52780.849119176302</v>
      </c>
      <c r="AC758" s="3">
        <f>求节点(节奏总纲!H$4:H$163,V$5:V$164,$X758)*6</f>
        <v>56703.138764903546</v>
      </c>
    </row>
    <row r="759" spans="2:29" x14ac:dyDescent="0.2">
      <c r="B759" s="3">
        <v>755</v>
      </c>
      <c r="C759" s="3">
        <f>[1]服务器生态!W776</f>
        <v>6.1240256189115359</v>
      </c>
      <c r="D759" s="3">
        <f>[1]服务器生态!X776</f>
        <v>6.0383453374829852</v>
      </c>
      <c r="E759" s="3">
        <f>[1]服务器生态!Y776</f>
        <v>0.49291188526791807</v>
      </c>
      <c r="F759" s="3">
        <f>[1]服务器生态!Z776</f>
        <v>8.769250753020516E-2</v>
      </c>
      <c r="G759" s="3">
        <f>[1]服务器生态!AA776</f>
        <v>2.537326236087916E-2</v>
      </c>
      <c r="H759" s="3">
        <f>[1]服务器生态!AC776</f>
        <v>0.47962550249999997</v>
      </c>
      <c r="I759" s="3">
        <f>[1]服务器生态!AD776</f>
        <v>0.47291513735919999</v>
      </c>
      <c r="J759" s="3">
        <f>[1]服务器生态!AE776</f>
        <v>3.8604200140800002E-2</v>
      </c>
      <c r="K759" s="3">
        <f>[1]服务器生态!AF776</f>
        <v>6.8679600000000019E-3</v>
      </c>
      <c r="L759" s="3">
        <f>[1]服务器生态!AG776</f>
        <v>1.9871999999999997E-3</v>
      </c>
      <c r="M759" s="3">
        <f>[3]基础信息!M758</f>
        <v>100</v>
      </c>
      <c r="X759" s="3">
        <v>755</v>
      </c>
      <c r="Y759" s="3">
        <f>求节点(节奏总纲!D$4:D$163,R$5:R$164,$X759)*6</f>
        <v>47820.437464392184</v>
      </c>
      <c r="Z759" s="3">
        <f>求节点(节奏总纲!E$4:E$163,S$5:S$164,$X759)*6</f>
        <v>49004.079301926162</v>
      </c>
      <c r="AA759" s="3">
        <f>求节点(节奏总纲!F$4:F$163,T$5:T$164,$X759)*6</f>
        <v>50549.312225058864</v>
      </c>
      <c r="AB759" s="3">
        <f>求节点(节奏总纲!G$4:G$163,U$5:U$164,$X759)*6</f>
        <v>52788.951746248291</v>
      </c>
      <c r="AC759" s="3">
        <f>求节点(节奏总纲!H$4:H$163,V$5:V$164,$X759)*6</f>
        <v>56711.187352028035</v>
      </c>
    </row>
    <row r="760" spans="2:29" x14ac:dyDescent="0.2">
      <c r="B760" s="3">
        <v>756</v>
      </c>
      <c r="C760" s="3">
        <f>[1]服务器生态!W777</f>
        <v>6.1162946578056063</v>
      </c>
      <c r="D760" s="3">
        <f>[1]服务器生态!X777</f>
        <v>6.0307225390407169</v>
      </c>
      <c r="E760" s="3">
        <f>[1]服务器生态!Y777</f>
        <v>0.49228963401510017</v>
      </c>
      <c r="F760" s="3">
        <f>[1]服务器生态!Z777</f>
        <v>8.7581804635216629E-2</v>
      </c>
      <c r="G760" s="3">
        <f>[1]服务器生态!AA777</f>
        <v>2.5341231191081837E-2</v>
      </c>
      <c r="H760" s="3">
        <f>[1]服务器生态!AC777</f>
        <v>0.47962550249999997</v>
      </c>
      <c r="I760" s="3">
        <f>[1]服务器生态!AD777</f>
        <v>0.47291513735919999</v>
      </c>
      <c r="J760" s="3">
        <f>[1]服务器生态!AE777</f>
        <v>3.8604200140800002E-2</v>
      </c>
      <c r="K760" s="3">
        <f>[1]服务器生态!AF777</f>
        <v>6.8679600000000019E-3</v>
      </c>
      <c r="L760" s="3">
        <f>[1]服务器生态!AG777</f>
        <v>1.9871999999999997E-3</v>
      </c>
      <c r="M760" s="3">
        <f>[3]基础信息!M759</f>
        <v>100</v>
      </c>
      <c r="X760" s="3">
        <v>756</v>
      </c>
      <c r="Y760" s="3">
        <f>求节点(节奏总纲!D$4:D$163,R$5:R$164,$X760)*6</f>
        <v>47828.29189365144</v>
      </c>
      <c r="Z760" s="3">
        <f>求节点(节奏总纲!E$4:E$163,S$5:S$164,$X760)*6</f>
        <v>49011.907184308002</v>
      </c>
      <c r="AA760" s="3">
        <f>求节点(节奏总纲!F$4:F$163,T$5:T$164,$X760)*6</f>
        <v>50557.370061387963</v>
      </c>
      <c r="AB760" s="3">
        <f>求节点(节奏总纲!G$4:G$163,U$5:U$164,$X760)*6</f>
        <v>52797.054373320279</v>
      </c>
      <c r="AC760" s="3">
        <f>求节点(节奏总纲!H$4:H$163,V$5:V$164,$X760)*6</f>
        <v>56719.23593915251</v>
      </c>
    </row>
    <row r="761" spans="2:29" x14ac:dyDescent="0.2">
      <c r="B761" s="3">
        <v>757</v>
      </c>
      <c r="C761" s="3">
        <f>[1]服务器生态!W778</f>
        <v>6.1085636966996759</v>
      </c>
      <c r="D761" s="3">
        <f>[1]服务器生态!X778</f>
        <v>6.0230997405984477</v>
      </c>
      <c r="E761" s="3">
        <f>[1]服务器生态!Y778</f>
        <v>0.49166738276228217</v>
      </c>
      <c r="F761" s="3">
        <f>[1]服务器生态!Z778</f>
        <v>8.7471101740228097E-2</v>
      </c>
      <c r="G761" s="3">
        <f>[1]服务器生态!AA778</f>
        <v>2.5309200021284513E-2</v>
      </c>
      <c r="H761" s="3">
        <f>[1]服务器生态!AC778</f>
        <v>0.47962550249999997</v>
      </c>
      <c r="I761" s="3">
        <f>[1]服务器生态!AD778</f>
        <v>0.47291513735919999</v>
      </c>
      <c r="J761" s="3">
        <f>[1]服务器生态!AE778</f>
        <v>3.8604200140800002E-2</v>
      </c>
      <c r="K761" s="3">
        <f>[1]服务器生态!AF778</f>
        <v>6.8679600000000019E-3</v>
      </c>
      <c r="L761" s="3">
        <f>[1]服务器生态!AG778</f>
        <v>1.9871999999999997E-3</v>
      </c>
      <c r="M761" s="3">
        <f>[3]基础信息!M760</f>
        <v>100</v>
      </c>
      <c r="X761" s="3">
        <v>757</v>
      </c>
      <c r="Y761" s="3">
        <f>求节点(节奏总纲!D$4:D$163,R$5:R$164,$X761)*6</f>
        <v>47836.146322910703</v>
      </c>
      <c r="Z761" s="3">
        <f>求节点(节奏总纲!E$4:E$163,S$5:S$164,$X761)*6</f>
        <v>49019.735066689849</v>
      </c>
      <c r="AA761" s="3">
        <f>求节点(节奏总纲!F$4:F$163,T$5:T$164,$X761)*6</f>
        <v>50565.043420146074</v>
      </c>
      <c r="AB761" s="3">
        <f>求节点(节奏总纲!G$4:G$163,U$5:U$164,$X761)*6</f>
        <v>52805.157000392261</v>
      </c>
      <c r="AC761" s="3">
        <f>求节点(节奏总纲!H$4:H$163,V$5:V$164,$X761)*6</f>
        <v>56727.284526276992</v>
      </c>
    </row>
    <row r="762" spans="2:29" x14ac:dyDescent="0.2">
      <c r="B762" s="3">
        <v>758</v>
      </c>
      <c r="C762" s="3">
        <f>[1]服务器生态!W779</f>
        <v>6.1008327355937464</v>
      </c>
      <c r="D762" s="3">
        <f>[1]服务器生态!X779</f>
        <v>6.0154769421561793</v>
      </c>
      <c r="E762" s="3">
        <f>[1]服务器生态!Y779</f>
        <v>0.49104513150946427</v>
      </c>
      <c r="F762" s="3">
        <f>[1]服务器生态!Z779</f>
        <v>8.7360398845239565E-2</v>
      </c>
      <c r="G762" s="3">
        <f>[1]服务器生态!AA779</f>
        <v>2.5277168851487192E-2</v>
      </c>
      <c r="H762" s="3">
        <f>[1]服务器生态!AC779</f>
        <v>0.47962550249999997</v>
      </c>
      <c r="I762" s="3">
        <f>[1]服务器生态!AD779</f>
        <v>0.47291513735919999</v>
      </c>
      <c r="J762" s="3">
        <f>[1]服务器生态!AE779</f>
        <v>3.8604200140800002E-2</v>
      </c>
      <c r="K762" s="3">
        <f>[1]服务器生态!AF779</f>
        <v>6.8679600000000019E-3</v>
      </c>
      <c r="L762" s="3">
        <f>[1]服务器生态!AG779</f>
        <v>1.9871999999999997E-3</v>
      </c>
      <c r="M762" s="3">
        <f>[3]基础信息!M761</f>
        <v>100</v>
      </c>
      <c r="X762" s="3">
        <v>758</v>
      </c>
      <c r="Y762" s="3">
        <f>求节点(节奏总纲!D$4:D$163,R$5:R$164,$X762)*6</f>
        <v>47844.000752169966</v>
      </c>
      <c r="Z762" s="3">
        <f>求节点(节奏总纲!E$4:E$163,S$5:S$164,$X762)*6</f>
        <v>49027.562949071696</v>
      </c>
      <c r="AA762" s="3">
        <f>求节点(节奏总纲!F$4:F$163,T$5:T$164,$X762)*6</f>
        <v>50572.586348018776</v>
      </c>
      <c r="AB762" s="3">
        <f>求节点(节奏总纲!G$4:G$163,U$5:U$164,$X762)*6</f>
        <v>52813.259627464242</v>
      </c>
      <c r="AC762" s="3">
        <f>求节点(节奏总纲!H$4:H$163,V$5:V$164,$X762)*6</f>
        <v>56735.333113401473</v>
      </c>
    </row>
    <row r="763" spans="2:29" x14ac:dyDescent="0.2">
      <c r="B763" s="3">
        <v>759</v>
      </c>
      <c r="C763" s="3">
        <f>[1]服务器生态!W780</f>
        <v>6.0931017744878169</v>
      </c>
      <c r="D763" s="3">
        <f>[1]服务器生态!X780</f>
        <v>6.0078541437139101</v>
      </c>
      <c r="E763" s="3">
        <f>[1]服务器生态!Y780</f>
        <v>0.49042288025664632</v>
      </c>
      <c r="F763" s="3">
        <f>[1]服务器生态!Z780</f>
        <v>8.7249695950251019E-2</v>
      </c>
      <c r="G763" s="3">
        <f>[1]服务器生态!AA780</f>
        <v>2.5245137681689869E-2</v>
      </c>
      <c r="H763" s="3">
        <f>[1]服务器生态!AC780</f>
        <v>0.47962550249999997</v>
      </c>
      <c r="I763" s="3">
        <f>[1]服务器生态!AD780</f>
        <v>0.47291513735919999</v>
      </c>
      <c r="J763" s="3">
        <f>[1]服务器生态!AE780</f>
        <v>3.8604200140800002E-2</v>
      </c>
      <c r="K763" s="3">
        <f>[1]服务器生态!AF780</f>
        <v>6.8679600000000019E-3</v>
      </c>
      <c r="L763" s="3">
        <f>[1]服务器生态!AG780</f>
        <v>1.9871999999999997E-3</v>
      </c>
      <c r="M763" s="3">
        <f>[3]基础信息!M762</f>
        <v>100</v>
      </c>
      <c r="X763" s="3">
        <v>759</v>
      </c>
      <c r="Y763" s="3">
        <f>求节点(节奏总纲!D$4:D$163,R$5:R$164,$X763)*6</f>
        <v>47851.85518142923</v>
      </c>
      <c r="Z763" s="3">
        <f>求节点(节奏总纲!E$4:E$163,S$5:S$164,$X763)*6</f>
        <v>49035.390831453544</v>
      </c>
      <c r="AA763" s="3">
        <f>求节点(节奏总纲!F$4:F$163,T$5:T$164,$X763)*6</f>
        <v>50580.129275891479</v>
      </c>
      <c r="AB763" s="3">
        <f>求节点(节奏总纲!G$4:G$163,U$5:U$164,$X763)*6</f>
        <v>52821.36225453623</v>
      </c>
      <c r="AC763" s="3">
        <f>求节点(节奏总纲!H$4:H$163,V$5:V$164,$X763)*6</f>
        <v>56743.30301218509</v>
      </c>
    </row>
    <row r="764" spans="2:29" x14ac:dyDescent="0.2">
      <c r="B764" s="3">
        <v>760</v>
      </c>
      <c r="C764" s="3">
        <f>[1]服务器生态!W781</f>
        <v>6.0853708133818865</v>
      </c>
      <c r="D764" s="3">
        <f>[1]服务器生态!X781</f>
        <v>6.00023134527164</v>
      </c>
      <c r="E764" s="3">
        <f>[1]服务器生态!Y781</f>
        <v>0.48980062900382837</v>
      </c>
      <c r="F764" s="3">
        <f>[1]服务器生态!Z781</f>
        <v>8.7138993055262473E-2</v>
      </c>
      <c r="G764" s="3">
        <f>[1]服务器生态!AA781</f>
        <v>2.5213106511892545E-2</v>
      </c>
      <c r="H764" s="3">
        <f>[1]服务器生态!AC781</f>
        <v>0.47962550249999997</v>
      </c>
      <c r="I764" s="3">
        <f>[1]服务器生态!AD781</f>
        <v>0.47291513735919999</v>
      </c>
      <c r="J764" s="3">
        <f>[1]服务器生态!AE781</f>
        <v>3.8604200140800002E-2</v>
      </c>
      <c r="K764" s="3">
        <f>[1]服务器生态!AF781</f>
        <v>6.8679600000000019E-3</v>
      </c>
      <c r="L764" s="3">
        <f>[1]服务器生态!AG781</f>
        <v>1.9871999999999997E-3</v>
      </c>
      <c r="M764" s="3">
        <f>[3]基础信息!M763</f>
        <v>100</v>
      </c>
      <c r="X764" s="3">
        <v>760</v>
      </c>
      <c r="Y764" s="3">
        <f>求节点(节奏总纲!D$4:D$163,R$5:R$164,$X764)*6</f>
        <v>47859.709610688486</v>
      </c>
      <c r="Z764" s="3">
        <f>求节点(节奏总纲!E$4:E$163,S$5:S$164,$X764)*6</f>
        <v>49043.218713835398</v>
      </c>
      <c r="AA764" s="3">
        <f>求节点(节奏总纲!F$4:F$163,T$5:T$164,$X764)*6</f>
        <v>50587.672203764188</v>
      </c>
      <c r="AB764" s="3">
        <f>求节点(节奏总纲!G$4:G$163,U$5:U$164,$X764)*6</f>
        <v>52829.464881608204</v>
      </c>
      <c r="AC764" s="3">
        <f>求节点(节奏总纲!H$4:H$163,V$5:V$164,$X764)*6</f>
        <v>56750.78717162933</v>
      </c>
    </row>
    <row r="765" spans="2:29" x14ac:dyDescent="0.2">
      <c r="B765" s="3">
        <v>761</v>
      </c>
      <c r="C765" s="3">
        <f>[1]服务器生态!W782</f>
        <v>6.0776398522759569</v>
      </c>
      <c r="D765" s="3">
        <f>[1]服务器生态!X782</f>
        <v>5.9926085468293717</v>
      </c>
      <c r="E765" s="3">
        <f>[1]服务器生态!Y782</f>
        <v>0.48917837775101047</v>
      </c>
      <c r="F765" s="3">
        <f>[1]服务器生态!Z782</f>
        <v>8.7028290160273941E-2</v>
      </c>
      <c r="G765" s="3">
        <f>[1]服务器生态!AA782</f>
        <v>2.5181075342095224E-2</v>
      </c>
      <c r="H765" s="3">
        <f>[1]服务器生态!AC782</f>
        <v>0.47962550249999997</v>
      </c>
      <c r="I765" s="3">
        <f>[1]服务器生态!AD782</f>
        <v>0.47291513735919999</v>
      </c>
      <c r="J765" s="3">
        <f>[1]服务器生态!AE782</f>
        <v>3.8604200140800002E-2</v>
      </c>
      <c r="K765" s="3">
        <f>[1]服务器生态!AF782</f>
        <v>6.8679600000000019E-3</v>
      </c>
      <c r="L765" s="3">
        <f>[1]服务器生态!AG782</f>
        <v>1.9871999999999997E-3</v>
      </c>
      <c r="M765" s="3">
        <f>[3]基础信息!M764</f>
        <v>100</v>
      </c>
      <c r="X765" s="3">
        <v>761</v>
      </c>
      <c r="Y765" s="3">
        <f>求节点(节奏总纲!D$4:D$163,R$5:R$164,$X765)*6</f>
        <v>47867.564039947749</v>
      </c>
      <c r="Z765" s="3">
        <f>求节点(节奏总纲!E$4:E$163,S$5:S$164,$X765)*6</f>
        <v>49050.707564859164</v>
      </c>
      <c r="AA765" s="3">
        <f>求节点(节奏总纲!F$4:F$163,T$5:T$164,$X765)*6</f>
        <v>50595.215131636898</v>
      </c>
      <c r="AB765" s="3">
        <f>求节点(节奏总纲!G$4:G$163,U$5:U$164,$X765)*6</f>
        <v>52837.567508680193</v>
      </c>
      <c r="AC765" s="3">
        <f>求节点(节奏总纲!H$4:H$163,V$5:V$164,$X765)*6</f>
        <v>56758.271331073585</v>
      </c>
    </row>
    <row r="766" spans="2:29" x14ac:dyDescent="0.2">
      <c r="B766" s="3">
        <v>762</v>
      </c>
      <c r="C766" s="3">
        <f>[1]服务器生态!W783</f>
        <v>6.0699088911700265</v>
      </c>
      <c r="D766" s="3">
        <f>[1]服务器生态!X783</f>
        <v>5.9849857483871025</v>
      </c>
      <c r="E766" s="3">
        <f>[1]服务器生态!Y783</f>
        <v>0.48855612649819252</v>
      </c>
      <c r="F766" s="3">
        <f>[1]服务器生态!Z783</f>
        <v>8.6917587265285395E-2</v>
      </c>
      <c r="G766" s="3">
        <f>[1]服务器生态!AA783</f>
        <v>2.5149044172297901E-2</v>
      </c>
      <c r="H766" s="3">
        <f>[1]服务器生态!AC783</f>
        <v>0.47962550249999997</v>
      </c>
      <c r="I766" s="3">
        <f>[1]服务器生态!AD783</f>
        <v>0.47291513735919999</v>
      </c>
      <c r="J766" s="3">
        <f>[1]服务器生态!AE783</f>
        <v>3.8604200140800002E-2</v>
      </c>
      <c r="K766" s="3">
        <f>[1]服务器生态!AF783</f>
        <v>6.8679600000000019E-3</v>
      </c>
      <c r="L766" s="3">
        <f>[1]服务器生态!AG783</f>
        <v>1.9871999999999997E-3</v>
      </c>
      <c r="M766" s="3">
        <f>[3]基础信息!M765</f>
        <v>100</v>
      </c>
      <c r="X766" s="3">
        <v>762</v>
      </c>
      <c r="Y766" s="3">
        <f>求节点(节奏总纲!D$4:D$163,R$5:R$164,$X766)*6</f>
        <v>47875.418469207012</v>
      </c>
      <c r="Z766" s="3">
        <f>求节点(节奏总纲!E$4:E$163,S$5:S$164,$X766)*6</f>
        <v>49058.013907857923</v>
      </c>
      <c r="AA766" s="3">
        <f>求节点(节奏总纲!F$4:F$163,T$5:T$164,$X766)*6</f>
        <v>50602.758059509601</v>
      </c>
      <c r="AB766" s="3">
        <f>求节点(节奏总纲!G$4:G$163,U$5:U$164,$X766)*6</f>
        <v>52845.670135752174</v>
      </c>
      <c r="AC766" s="3">
        <f>求节点(节奏总纲!H$4:H$163,V$5:V$164,$X766)*6</f>
        <v>56765.755490517826</v>
      </c>
    </row>
    <row r="767" spans="2:29" x14ac:dyDescent="0.2">
      <c r="B767" s="3">
        <v>763</v>
      </c>
      <c r="C767" s="3">
        <f>[1]服务器生态!W784</f>
        <v>6.062177930064097</v>
      </c>
      <c r="D767" s="3">
        <f>[1]服务器生态!X784</f>
        <v>5.9773629499448342</v>
      </c>
      <c r="E767" s="3">
        <f>[1]服务器生态!Y784</f>
        <v>0.48793387524537463</v>
      </c>
      <c r="F767" s="3">
        <f>[1]服务器生态!Z784</f>
        <v>8.6806884370296877E-2</v>
      </c>
      <c r="G767" s="3">
        <f>[1]服务器生态!AA784</f>
        <v>2.5117013002500577E-2</v>
      </c>
      <c r="H767" s="3">
        <f>[1]服务器生态!AC784</f>
        <v>0.47962550249999997</v>
      </c>
      <c r="I767" s="3">
        <f>[1]服务器生态!AD784</f>
        <v>0.47291513735919999</v>
      </c>
      <c r="J767" s="3">
        <f>[1]服务器生态!AE784</f>
        <v>3.8604200140800002E-2</v>
      </c>
      <c r="K767" s="3">
        <f>[1]服务器生态!AF784</f>
        <v>6.8679600000000019E-3</v>
      </c>
      <c r="L767" s="3">
        <f>[1]服务器生态!AG784</f>
        <v>1.9871999999999997E-3</v>
      </c>
      <c r="M767" s="3">
        <f>[3]基础信息!M766</f>
        <v>100</v>
      </c>
      <c r="X767" s="3">
        <v>763</v>
      </c>
      <c r="Y767" s="3">
        <f>求节点(节奏总纲!D$4:D$163,R$5:R$164,$X767)*6</f>
        <v>47883.272898466268</v>
      </c>
      <c r="Z767" s="3">
        <f>求节点(节奏总纲!E$4:E$163,S$5:S$164,$X767)*6</f>
        <v>49065.32025085669</v>
      </c>
      <c r="AA767" s="3">
        <f>求节点(节奏总纲!F$4:F$163,T$5:T$164,$X767)*6</f>
        <v>50610.300987382303</v>
      </c>
      <c r="AB767" s="3">
        <f>求节点(节奏总纲!G$4:G$163,U$5:U$164,$X767)*6</f>
        <v>52853.772762824156</v>
      </c>
      <c r="AC767" s="3">
        <f>求节点(节奏总纲!H$4:H$163,V$5:V$164,$X767)*6</f>
        <v>56773.239649962066</v>
      </c>
    </row>
    <row r="768" spans="2:29" x14ac:dyDescent="0.2">
      <c r="B768" s="3">
        <v>764</v>
      </c>
      <c r="C768" s="3">
        <f>[1]服务器生态!W785</f>
        <v>6.0544469689581675</v>
      </c>
      <c r="D768" s="3">
        <f>[1]服务器生态!X785</f>
        <v>5.969740151502565</v>
      </c>
      <c r="E768" s="3">
        <f>[1]服务器生态!Y785</f>
        <v>0.48731162399255668</v>
      </c>
      <c r="F768" s="3">
        <f>[1]服务器生态!Z785</f>
        <v>8.6696181475308332E-2</v>
      </c>
      <c r="G768" s="3">
        <f>[1]服务器生态!AA785</f>
        <v>2.5084981832703253E-2</v>
      </c>
      <c r="H768" s="3">
        <f>[1]服务器生态!AC785</f>
        <v>0.47962550249999997</v>
      </c>
      <c r="I768" s="3">
        <f>[1]服务器生态!AD785</f>
        <v>0.47291513735919999</v>
      </c>
      <c r="J768" s="3">
        <f>[1]服务器生态!AE785</f>
        <v>3.8604200140800002E-2</v>
      </c>
      <c r="K768" s="3">
        <f>[1]服务器生态!AF785</f>
        <v>6.8679600000000019E-3</v>
      </c>
      <c r="L768" s="3">
        <f>[1]服务器生态!AG785</f>
        <v>1.9871999999999997E-3</v>
      </c>
      <c r="M768" s="3">
        <f>[3]基础信息!M767</f>
        <v>100</v>
      </c>
      <c r="X768" s="3">
        <v>764</v>
      </c>
      <c r="Y768" s="3">
        <f>求节点(节奏总纲!D$4:D$163,R$5:R$164,$X768)*6</f>
        <v>47891.127327725539</v>
      </c>
      <c r="Z768" s="3">
        <f>求节点(节奏总纲!E$4:E$163,S$5:S$164,$X768)*6</f>
        <v>49072.626593855457</v>
      </c>
      <c r="AA768" s="3">
        <f>求节点(节奏总纲!F$4:F$163,T$5:T$164,$X768)*6</f>
        <v>50617.843915255013</v>
      </c>
      <c r="AB768" s="3">
        <f>求节点(节奏总纲!G$4:G$163,U$5:U$164,$X768)*6</f>
        <v>52861.875389896144</v>
      </c>
      <c r="AC768" s="3">
        <f>求节点(节奏总纲!H$4:H$163,V$5:V$164,$X768)*6</f>
        <v>56780.723809406314</v>
      </c>
    </row>
    <row r="769" spans="2:29" x14ac:dyDescent="0.2">
      <c r="B769" s="3">
        <v>765</v>
      </c>
      <c r="C769" s="3">
        <f>[1]服务器生态!W786</f>
        <v>6.046716007852238</v>
      </c>
      <c r="D769" s="3">
        <f>[1]服务器生态!X786</f>
        <v>5.9621173530602967</v>
      </c>
      <c r="E769" s="3">
        <f>[1]服务器生态!Y786</f>
        <v>0.48668937273973878</v>
      </c>
      <c r="F769" s="3">
        <f>[1]服务器生态!Z786</f>
        <v>8.65854785803198E-2</v>
      </c>
      <c r="G769" s="3">
        <f>[1]服务器生态!AA786</f>
        <v>2.5052950662905932E-2</v>
      </c>
      <c r="H769" s="3">
        <f>[1]服务器生态!AC786</f>
        <v>0.47962550249999997</v>
      </c>
      <c r="I769" s="3">
        <f>[1]服务器生态!AD786</f>
        <v>0.47291513735919999</v>
      </c>
      <c r="J769" s="3">
        <f>[1]服务器生态!AE786</f>
        <v>3.8604200140800002E-2</v>
      </c>
      <c r="K769" s="3">
        <f>[1]服务器生态!AF786</f>
        <v>6.8679600000000019E-3</v>
      </c>
      <c r="L769" s="3">
        <f>[1]服务器生态!AG786</f>
        <v>1.9871999999999997E-3</v>
      </c>
      <c r="M769" s="3">
        <f>[3]基础信息!M768</f>
        <v>100</v>
      </c>
      <c r="X769" s="3">
        <v>765</v>
      </c>
      <c r="Y769" s="3">
        <f>求节点(节奏总纲!D$4:D$163,R$5:R$164,$X769)*6</f>
        <v>47898.981756984795</v>
      </c>
      <c r="Z769" s="3">
        <f>求节点(节奏总纲!E$4:E$163,S$5:S$164,$X769)*6</f>
        <v>49079.932936854224</v>
      </c>
      <c r="AA769" s="3">
        <f>求节点(节奏总纲!F$4:F$163,T$5:T$164,$X769)*6</f>
        <v>50625.386843127722</v>
      </c>
      <c r="AB769" s="3">
        <f>求节点(节奏总纲!G$4:G$163,U$5:U$164,$X769)*6</f>
        <v>52869.474105711488</v>
      </c>
      <c r="AC769" s="3">
        <f>求节点(节奏总纲!H$4:H$163,V$5:V$164,$X769)*6</f>
        <v>56788.207968850562</v>
      </c>
    </row>
    <row r="770" spans="2:29" x14ac:dyDescent="0.2">
      <c r="B770" s="3">
        <v>766</v>
      </c>
      <c r="C770" s="3">
        <f>[1]服务器生态!W787</f>
        <v>6.0389850467463075</v>
      </c>
      <c r="D770" s="3">
        <f>[1]服务器生态!X787</f>
        <v>5.9544945546180275</v>
      </c>
      <c r="E770" s="3">
        <f>[1]服务器生态!Y787</f>
        <v>0.48606712148692077</v>
      </c>
      <c r="F770" s="3">
        <f>[1]服务器生态!Z787</f>
        <v>8.6474775685331254E-2</v>
      </c>
      <c r="G770" s="3">
        <f>[1]服务器生态!AA787</f>
        <v>2.5020919493108609E-2</v>
      </c>
      <c r="H770" s="3">
        <f>[1]服务器生态!AC787</f>
        <v>0.47962550249999997</v>
      </c>
      <c r="I770" s="3">
        <f>[1]服务器生态!AD787</f>
        <v>0.47291513735919999</v>
      </c>
      <c r="J770" s="3">
        <f>[1]服务器生态!AE787</f>
        <v>3.8604200140800002E-2</v>
      </c>
      <c r="K770" s="3">
        <f>[1]服务器生态!AF787</f>
        <v>6.8679600000000019E-3</v>
      </c>
      <c r="L770" s="3">
        <f>[1]服务器生态!AG787</f>
        <v>1.9871999999999997E-3</v>
      </c>
      <c r="M770" s="3">
        <f>[3]基础信息!M769</f>
        <v>100</v>
      </c>
      <c r="X770" s="3">
        <v>766</v>
      </c>
      <c r="Y770" s="3">
        <f>求节点(节奏总纲!D$4:D$163,R$5:R$164,$X770)*6</f>
        <v>47906.836186244051</v>
      </c>
      <c r="Z770" s="3">
        <f>求节点(节奏总纲!E$4:E$163,S$5:S$164,$X770)*6</f>
        <v>49087.239279852991</v>
      </c>
      <c r="AA770" s="3">
        <f>求节点(节奏总纲!F$4:F$163,T$5:T$164,$X770)*6</f>
        <v>50632.929771000425</v>
      </c>
      <c r="AB770" s="3">
        <f>求节点(节奏总纲!G$4:G$163,U$5:U$164,$X770)*6</f>
        <v>52876.765272400698</v>
      </c>
      <c r="AC770" s="3">
        <f>求节点(节奏总纲!H$4:H$163,V$5:V$164,$X770)*6</f>
        <v>56795.69212829481</v>
      </c>
    </row>
    <row r="771" spans="2:29" x14ac:dyDescent="0.2">
      <c r="B771" s="3">
        <v>767</v>
      </c>
      <c r="C771" s="3">
        <f>[1]服务器生态!W788</f>
        <v>6.0312540856403771</v>
      </c>
      <c r="D771" s="3">
        <f>[1]服务器生态!X788</f>
        <v>5.9468717561757583</v>
      </c>
      <c r="E771" s="3">
        <f>[1]服务器生态!Y788</f>
        <v>0.48544487023410282</v>
      </c>
      <c r="F771" s="3">
        <f>[1]服务器生态!Z788</f>
        <v>8.6364072790342708E-2</v>
      </c>
      <c r="G771" s="3">
        <f>[1]服务器生态!AA788</f>
        <v>2.4988888323311285E-2</v>
      </c>
      <c r="H771" s="3">
        <f>[1]服务器生态!AC788</f>
        <v>0.47962550249999997</v>
      </c>
      <c r="I771" s="3">
        <f>[1]服务器生态!AD788</f>
        <v>0.47291513735919999</v>
      </c>
      <c r="J771" s="3">
        <f>[1]服务器生态!AE788</f>
        <v>3.8604200140800002E-2</v>
      </c>
      <c r="K771" s="3">
        <f>[1]服务器生态!AF788</f>
        <v>6.8679600000000019E-3</v>
      </c>
      <c r="L771" s="3">
        <f>[1]服务器生态!AG788</f>
        <v>1.9871999999999997E-3</v>
      </c>
      <c r="M771" s="3">
        <f>[3]基础信息!M770</f>
        <v>100</v>
      </c>
      <c r="X771" s="3">
        <v>767</v>
      </c>
      <c r="Y771" s="3">
        <f>求节点(节奏总纲!D$4:D$163,R$5:R$164,$X771)*6</f>
        <v>47914.690615503314</v>
      </c>
      <c r="Z771" s="3">
        <f>求节点(节奏总纲!E$4:E$163,S$5:S$164,$X771)*6</f>
        <v>49094.545622851758</v>
      </c>
      <c r="AA771" s="3">
        <f>求节点(节奏总纲!F$4:F$163,T$5:T$164,$X771)*6</f>
        <v>50640.472698873127</v>
      </c>
      <c r="AB771" s="3">
        <f>求节点(节奏总纲!G$4:G$163,U$5:U$164,$X771)*6</f>
        <v>52884.056439089909</v>
      </c>
      <c r="AC771" s="3">
        <f>求节点(节奏总纲!H$4:H$163,V$5:V$164,$X771)*6</f>
        <v>56803.176287739043</v>
      </c>
    </row>
    <row r="772" spans="2:29" x14ac:dyDescent="0.2">
      <c r="B772" s="3">
        <v>768</v>
      </c>
      <c r="C772" s="3">
        <f>[1]服务器生态!W789</f>
        <v>6.0235231245344476</v>
      </c>
      <c r="D772" s="3">
        <f>[1]服务器生态!X789</f>
        <v>5.9392489577334899</v>
      </c>
      <c r="E772" s="3">
        <f>[1]服务器生态!Y789</f>
        <v>0.48482261898128493</v>
      </c>
      <c r="F772" s="3">
        <f>[1]服务器生态!Z789</f>
        <v>8.6253369895354176E-2</v>
      </c>
      <c r="G772" s="3">
        <f>[1]服务器生态!AA789</f>
        <v>2.4956857153513964E-2</v>
      </c>
      <c r="H772" s="3">
        <f>[1]服务器生态!AC789</f>
        <v>0.47962550249999997</v>
      </c>
      <c r="I772" s="3">
        <f>[1]服务器生态!AD789</f>
        <v>0.47291513735919999</v>
      </c>
      <c r="J772" s="3">
        <f>[1]服务器生态!AE789</f>
        <v>3.8604200140800002E-2</v>
      </c>
      <c r="K772" s="3">
        <f>[1]服务器生态!AF789</f>
        <v>6.8679600000000019E-3</v>
      </c>
      <c r="L772" s="3">
        <f>[1]服务器生态!AG789</f>
        <v>1.9871999999999997E-3</v>
      </c>
      <c r="M772" s="3">
        <f>[3]基础信息!M771</f>
        <v>100</v>
      </c>
      <c r="X772" s="3">
        <v>768</v>
      </c>
      <c r="Y772" s="3">
        <f>求节点(节奏总纲!D$4:D$163,R$5:R$164,$X772)*6</f>
        <v>47922.545044762577</v>
      </c>
      <c r="Z772" s="3">
        <f>求节点(节奏总纲!E$4:E$163,S$5:S$164,$X772)*6</f>
        <v>49101.851965850517</v>
      </c>
      <c r="AA772" s="3">
        <f>求节点(节奏总纲!F$4:F$163,T$5:T$164,$X772)*6</f>
        <v>50648.015626745837</v>
      </c>
      <c r="AB772" s="3">
        <f>求节点(节奏总纲!G$4:G$163,U$5:U$164,$X772)*6</f>
        <v>52891.347605779112</v>
      </c>
      <c r="AC772" s="3">
        <f>求节点(节奏总纲!H$4:H$163,V$5:V$164,$X772)*6</f>
        <v>56810.660447183298</v>
      </c>
    </row>
    <row r="773" spans="2:29" x14ac:dyDescent="0.2">
      <c r="B773" s="3">
        <v>769</v>
      </c>
      <c r="C773" s="3">
        <f>[1]服务器生态!W790</f>
        <v>6.0157921634285181</v>
      </c>
      <c r="D773" s="3">
        <f>[1]服务器生态!X790</f>
        <v>5.9316261592912198</v>
      </c>
      <c r="E773" s="3">
        <f>[1]服务器生态!Y790</f>
        <v>0.48420036772846697</v>
      </c>
      <c r="F773" s="3">
        <f>[1]服务器生态!Z790</f>
        <v>8.6142667000365644E-2</v>
      </c>
      <c r="G773" s="3">
        <f>[1]服务器生态!AA790</f>
        <v>2.4924825983716641E-2</v>
      </c>
      <c r="H773" s="3">
        <f>[1]服务器生态!AC790</f>
        <v>0.47962550249999997</v>
      </c>
      <c r="I773" s="3">
        <f>[1]服务器生态!AD790</f>
        <v>0.47291513735919999</v>
      </c>
      <c r="J773" s="3">
        <f>[1]服务器生态!AE790</f>
        <v>3.8604200140800002E-2</v>
      </c>
      <c r="K773" s="3">
        <f>[1]服务器生态!AF790</f>
        <v>6.8679600000000019E-3</v>
      </c>
      <c r="L773" s="3">
        <f>[1]服务器生态!AG790</f>
        <v>1.9871999999999997E-3</v>
      </c>
      <c r="M773" s="3">
        <f>[3]基础信息!M772</f>
        <v>100</v>
      </c>
      <c r="X773" s="3">
        <v>769</v>
      </c>
      <c r="Y773" s="3">
        <f>求节点(节奏总纲!D$4:D$163,R$5:R$164,$X773)*6</f>
        <v>47930.39947402184</v>
      </c>
      <c r="Z773" s="3">
        <f>求节点(节奏总纲!E$4:E$163,S$5:S$164,$X773)*6</f>
        <v>49109.158308849284</v>
      </c>
      <c r="AA773" s="3">
        <f>求节点(节奏总纲!F$4:F$163,T$5:T$164,$X773)*6</f>
        <v>50655.558554618532</v>
      </c>
      <c r="AB773" s="3">
        <f>求节点(节奏总纲!G$4:G$163,U$5:U$164,$X773)*6</f>
        <v>52898.638772468315</v>
      </c>
      <c r="AC773" s="3">
        <f>求节点(节奏总纲!H$4:H$163,V$5:V$164,$X773)*6</f>
        <v>56818.144606627538</v>
      </c>
    </row>
    <row r="774" spans="2:29" x14ac:dyDescent="0.2">
      <c r="B774" s="3">
        <v>770</v>
      </c>
      <c r="C774" s="3">
        <f>[1]服务器生态!W791</f>
        <v>6.0080612023225886</v>
      </c>
      <c r="D774" s="3">
        <f>[1]服务器生态!X791</f>
        <v>5.9240033608489515</v>
      </c>
      <c r="E774" s="3">
        <f>[1]服务器生态!Y791</f>
        <v>0.48357811647564908</v>
      </c>
      <c r="F774" s="3">
        <f>[1]服务器生态!Z791</f>
        <v>8.6031964105377112E-2</v>
      </c>
      <c r="G774" s="3">
        <f>[1]服务器生态!AA791</f>
        <v>2.4892794813919317E-2</v>
      </c>
      <c r="H774" s="3">
        <f>[1]服务器生态!AC791</f>
        <v>0.47962550249999997</v>
      </c>
      <c r="I774" s="3">
        <f>[1]服务器生态!AD791</f>
        <v>0.47291513735919999</v>
      </c>
      <c r="J774" s="3">
        <f>[1]服务器生态!AE791</f>
        <v>3.8604200140800002E-2</v>
      </c>
      <c r="K774" s="3">
        <f>[1]服务器生态!AF791</f>
        <v>6.8679600000000019E-3</v>
      </c>
      <c r="L774" s="3">
        <f>[1]服务器生态!AG791</f>
        <v>1.9871999999999997E-3</v>
      </c>
      <c r="M774" s="3">
        <f>[3]基础信息!M773</f>
        <v>100</v>
      </c>
      <c r="X774" s="3">
        <v>770</v>
      </c>
      <c r="Y774" s="3">
        <f>求节点(节奏总纲!D$4:D$163,R$5:R$164,$X774)*6</f>
        <v>47938.253903281096</v>
      </c>
      <c r="Z774" s="3">
        <f>求节点(节奏总纲!E$4:E$163,S$5:S$164,$X774)*6</f>
        <v>49116.464651848051</v>
      </c>
      <c r="AA774" s="3">
        <f>求节点(节奏总纲!F$4:F$163,T$5:T$164,$X774)*6</f>
        <v>50663.101482491242</v>
      </c>
      <c r="AB774" s="3">
        <f>求节点(节奏总纲!G$4:G$163,U$5:U$164,$X774)*6</f>
        <v>52905.929939157526</v>
      </c>
      <c r="AC774" s="3">
        <f>求节点(节奏总纲!H$4:H$163,V$5:V$164,$X774)*6</f>
        <v>56825.628766071794</v>
      </c>
    </row>
    <row r="775" spans="2:29" x14ac:dyDescent="0.2">
      <c r="B775" s="3">
        <v>771</v>
      </c>
      <c r="C775" s="3">
        <f>[1]服务器生态!W792</f>
        <v>6.0003302412166581</v>
      </c>
      <c r="D775" s="3">
        <f>[1]服务器生态!X792</f>
        <v>5.9163805624066823</v>
      </c>
      <c r="E775" s="3">
        <f>[1]服务器生态!Y792</f>
        <v>0.48295586522283113</v>
      </c>
      <c r="F775" s="3">
        <f>[1]服务器生态!Z792</f>
        <v>8.5921261210388566E-2</v>
      </c>
      <c r="G775" s="3">
        <f>[1]服务器生态!AA792</f>
        <v>2.4860763644121993E-2</v>
      </c>
      <c r="H775" s="3">
        <f>[1]服务器生态!AC792</f>
        <v>0.47962550249999997</v>
      </c>
      <c r="I775" s="3">
        <f>[1]服务器生态!AD792</f>
        <v>0.47291513735919999</v>
      </c>
      <c r="J775" s="3">
        <f>[1]服务器生态!AE792</f>
        <v>3.8604200140800002E-2</v>
      </c>
      <c r="K775" s="3">
        <f>[1]服务器生态!AF792</f>
        <v>6.8679600000000019E-3</v>
      </c>
      <c r="L775" s="3">
        <f>[1]服务器生态!AG792</f>
        <v>1.9871999999999997E-3</v>
      </c>
      <c r="M775" s="3">
        <f>[3]基础信息!M774</f>
        <v>100</v>
      </c>
      <c r="X775" s="3">
        <v>771</v>
      </c>
      <c r="Y775" s="3">
        <f>求节点(节奏总纲!D$4:D$163,R$5:R$164,$X775)*6</f>
        <v>47946.10833254036</v>
      </c>
      <c r="Z775" s="3">
        <f>求节点(节奏总纲!E$4:E$163,S$5:S$164,$X775)*6</f>
        <v>49123.770994846811</v>
      </c>
      <c r="AA775" s="3">
        <f>求节点(节奏总纲!F$4:F$163,T$5:T$164,$X775)*6</f>
        <v>50670.644410363944</v>
      </c>
      <c r="AB775" s="3">
        <f>求节点(节奏总纲!G$4:G$163,U$5:U$164,$X775)*6</f>
        <v>52913.221105846722</v>
      </c>
      <c r="AC775" s="3">
        <f>求节点(节奏总纲!H$4:H$163,V$5:V$164,$X775)*6</f>
        <v>56833.112925516027</v>
      </c>
    </row>
    <row r="776" spans="2:29" x14ac:dyDescent="0.2">
      <c r="B776" s="3">
        <v>772</v>
      </c>
      <c r="C776" s="3">
        <f>[1]服务器生态!W793</f>
        <v>5.9925992801107286</v>
      </c>
      <c r="D776" s="3">
        <f>[1]服务器生态!X793</f>
        <v>5.908757763964414</v>
      </c>
      <c r="E776" s="3">
        <f>[1]服务器生态!Y793</f>
        <v>0.48233361397001323</v>
      </c>
      <c r="F776" s="3">
        <f>[1]服务器生态!Z793</f>
        <v>8.5810558315400035E-2</v>
      </c>
      <c r="G776" s="3">
        <f>[1]服务器生态!AA793</f>
        <v>2.4828732474324672E-2</v>
      </c>
      <c r="H776" s="3">
        <f>[1]服务器生态!AC793</f>
        <v>0.47962550249999997</v>
      </c>
      <c r="I776" s="3">
        <f>[1]服务器生态!AD793</f>
        <v>0.47291513735919999</v>
      </c>
      <c r="J776" s="3">
        <f>[1]服务器生态!AE793</f>
        <v>3.8604200140800002E-2</v>
      </c>
      <c r="K776" s="3">
        <f>[1]服务器生态!AF793</f>
        <v>6.8679600000000019E-3</v>
      </c>
      <c r="L776" s="3">
        <f>[1]服务器生态!AG793</f>
        <v>1.9871999999999997E-3</v>
      </c>
      <c r="M776" s="3">
        <f>[3]基础信息!M775</f>
        <v>100</v>
      </c>
      <c r="X776" s="3">
        <v>772</v>
      </c>
      <c r="Y776" s="3">
        <f>求节点(节奏总纲!D$4:D$163,R$5:R$164,$X776)*6</f>
        <v>47953.962761799623</v>
      </c>
      <c r="Z776" s="3">
        <f>求节点(节奏总纲!E$4:E$163,S$5:S$164,$X776)*6</f>
        <v>49131.077337845578</v>
      </c>
      <c r="AA776" s="3">
        <f>求节点(节奏总纲!F$4:F$163,T$5:T$164,$X776)*6</f>
        <v>50678.187338236647</v>
      </c>
      <c r="AB776" s="3">
        <f>求节点(节奏总纲!G$4:G$163,U$5:U$164,$X776)*6</f>
        <v>52920.512272535925</v>
      </c>
      <c r="AC776" s="3">
        <f>求节点(节奏总纲!H$4:H$163,V$5:V$164,$X776)*6</f>
        <v>56840.597084960275</v>
      </c>
    </row>
    <row r="777" spans="2:29" x14ac:dyDescent="0.2">
      <c r="B777" s="3">
        <v>773</v>
      </c>
      <c r="C777" s="3">
        <f>[1]服务器生态!W794</f>
        <v>5.9848683190047982</v>
      </c>
      <c r="D777" s="3">
        <f>[1]服务器生态!X794</f>
        <v>5.9011349655221448</v>
      </c>
      <c r="E777" s="3">
        <f>[1]服务器生态!Y794</f>
        <v>0.48171136271719522</v>
      </c>
      <c r="F777" s="3">
        <f>[1]服务器生态!Z794</f>
        <v>8.5699855420411489E-2</v>
      </c>
      <c r="G777" s="3">
        <f>[1]服务器生态!AA794</f>
        <v>2.4796701304527349E-2</v>
      </c>
      <c r="H777" s="3">
        <f>[1]服务器生态!AC794</f>
        <v>0.47962550249999997</v>
      </c>
      <c r="I777" s="3">
        <f>[1]服务器生态!AD794</f>
        <v>0.47291513735919999</v>
      </c>
      <c r="J777" s="3">
        <f>[1]服务器生态!AE794</f>
        <v>3.8604200140800002E-2</v>
      </c>
      <c r="K777" s="3">
        <f>[1]服务器生态!AF794</f>
        <v>6.8679600000000019E-3</v>
      </c>
      <c r="L777" s="3">
        <f>[1]服务器生态!AG794</f>
        <v>1.9871999999999997E-3</v>
      </c>
      <c r="M777" s="3">
        <f>[3]基础信息!M776</f>
        <v>100</v>
      </c>
      <c r="X777" s="3">
        <v>773</v>
      </c>
      <c r="Y777" s="3">
        <f>求节点(节奏总纲!D$4:D$163,R$5:R$164,$X777)*6</f>
        <v>47961.817191058886</v>
      </c>
      <c r="Z777" s="3">
        <f>求节点(节奏总纲!E$4:E$163,S$5:S$164,$X777)*6</f>
        <v>49138.383680844338</v>
      </c>
      <c r="AA777" s="3">
        <f>求节点(节奏总纲!F$4:F$163,T$5:T$164,$X777)*6</f>
        <v>50685.730266109356</v>
      </c>
      <c r="AB777" s="3">
        <f>求节点(节奏总纲!G$4:G$163,U$5:U$164,$X777)*6</f>
        <v>52927.803439225136</v>
      </c>
      <c r="AC777" s="3">
        <f>求节点(节奏总纲!H$4:H$163,V$5:V$164,$X777)*6</f>
        <v>56848.081244404522</v>
      </c>
    </row>
    <row r="778" spans="2:29" x14ac:dyDescent="0.2">
      <c r="B778" s="3">
        <v>774</v>
      </c>
      <c r="C778" s="3">
        <f>[1]服务器生态!W795</f>
        <v>5.9771373578988687</v>
      </c>
      <c r="D778" s="3">
        <f>[1]服务器生态!X795</f>
        <v>5.8935121670798756</v>
      </c>
      <c r="E778" s="3">
        <f>[1]服务器生态!Y795</f>
        <v>0.48108911146437727</v>
      </c>
      <c r="F778" s="3">
        <f>[1]服务器生态!Z795</f>
        <v>8.5589152525422957E-2</v>
      </c>
      <c r="G778" s="3">
        <f>[1]服务器生态!AA795</f>
        <v>2.4764670134730025E-2</v>
      </c>
      <c r="H778" s="3">
        <f>[1]服务器生态!AC795</f>
        <v>0.47962550249999997</v>
      </c>
      <c r="I778" s="3">
        <f>[1]服务器生态!AD795</f>
        <v>0.47291513735919999</v>
      </c>
      <c r="J778" s="3">
        <f>[1]服务器生态!AE795</f>
        <v>3.8604200140800002E-2</v>
      </c>
      <c r="K778" s="3">
        <f>[1]服务器生态!AF795</f>
        <v>6.8679600000000019E-3</v>
      </c>
      <c r="L778" s="3">
        <f>[1]服务器生态!AG795</f>
        <v>1.9871999999999997E-3</v>
      </c>
      <c r="M778" s="3">
        <f>[3]基础信息!M777</f>
        <v>100</v>
      </c>
      <c r="X778" s="3">
        <v>774</v>
      </c>
      <c r="Y778" s="3">
        <f>求节点(节奏总纲!D$4:D$163,R$5:R$164,$X778)*6</f>
        <v>47969.671620318142</v>
      </c>
      <c r="Z778" s="3">
        <f>求节点(节奏总纲!E$4:E$163,S$5:S$164,$X778)*6</f>
        <v>49145.690023843104</v>
      </c>
      <c r="AA778" s="3">
        <f>求节点(节奏总纲!F$4:F$163,T$5:T$164,$X778)*6</f>
        <v>50693.273193982066</v>
      </c>
      <c r="AB778" s="3">
        <f>求节点(节奏总纲!G$4:G$163,U$5:U$164,$X778)*6</f>
        <v>52935.094605914346</v>
      </c>
      <c r="AC778" s="3">
        <f>求节点(节奏总纲!H$4:H$163,V$5:V$164,$X778)*6</f>
        <v>56855.56540384877</v>
      </c>
    </row>
    <row r="779" spans="2:29" x14ac:dyDescent="0.2">
      <c r="B779" s="3">
        <v>775</v>
      </c>
      <c r="C779" s="3">
        <f>[1]服务器生态!W796</f>
        <v>5.9694063967929401</v>
      </c>
      <c r="D779" s="3">
        <f>[1]服务器生态!X796</f>
        <v>5.8858893686376081</v>
      </c>
      <c r="E779" s="3">
        <f>[1]服务器生态!Y796</f>
        <v>0.48046686021155943</v>
      </c>
      <c r="F779" s="3">
        <f>[1]服务器生态!Z796</f>
        <v>8.5478449630434439E-2</v>
      </c>
      <c r="G779" s="3">
        <f>[1]服务器生态!AA796</f>
        <v>2.4732638964932708E-2</v>
      </c>
      <c r="H779" s="3">
        <f>[1]服务器生态!AC796</f>
        <v>0.47962550249999997</v>
      </c>
      <c r="I779" s="3">
        <f>[1]服务器生态!AD796</f>
        <v>0.47291513735919999</v>
      </c>
      <c r="J779" s="3">
        <f>[1]服务器生态!AE796</f>
        <v>3.8604200140800002E-2</v>
      </c>
      <c r="K779" s="3">
        <f>[1]服务器生态!AF796</f>
        <v>6.8679600000000019E-3</v>
      </c>
      <c r="L779" s="3">
        <f>[1]服务器生态!AG796</f>
        <v>1.9871999999999997E-3</v>
      </c>
      <c r="M779" s="3">
        <f>[3]基础信息!M778</f>
        <v>100</v>
      </c>
      <c r="X779" s="3">
        <v>775</v>
      </c>
      <c r="Y779" s="3">
        <f>求节点(节奏总纲!D$4:D$163,R$5:R$164,$X779)*6</f>
        <v>47977.526049577406</v>
      </c>
      <c r="Z779" s="3">
        <f>求节点(节奏总纲!E$4:E$163,S$5:S$164,$X779)*6</f>
        <v>49152.996366841864</v>
      </c>
      <c r="AA779" s="3">
        <f>求节点(节奏总纲!F$4:F$163,T$5:T$164,$X779)*6</f>
        <v>50700.816121854768</v>
      </c>
      <c r="AB779" s="3">
        <f>求节点(节奏总纲!G$4:G$163,U$5:U$164,$X779)*6</f>
        <v>52942.385772603549</v>
      </c>
      <c r="AC779" s="3">
        <f>求节点(节奏总纲!H$4:H$163,V$5:V$164,$X779)*6</f>
        <v>56863.049563293011</v>
      </c>
    </row>
    <row r="780" spans="2:29" x14ac:dyDescent="0.2">
      <c r="B780" s="3">
        <v>776</v>
      </c>
      <c r="C780" s="3">
        <f>[1]服务器生态!W797</f>
        <v>5.9616754356870105</v>
      </c>
      <c r="D780" s="3">
        <f>[1]服务器生态!X797</f>
        <v>5.8782665701953398</v>
      </c>
      <c r="E780" s="3">
        <f>[1]服务器生态!Y797</f>
        <v>0.47984460895874154</v>
      </c>
      <c r="F780" s="3">
        <f>[1]服务器生态!Z797</f>
        <v>8.5367746735445907E-2</v>
      </c>
      <c r="G780" s="3">
        <f>[1]服务器生态!AA797</f>
        <v>2.4700607795135388E-2</v>
      </c>
      <c r="H780" s="3">
        <f>[1]服务器生态!AC797</f>
        <v>0.47962550249999997</v>
      </c>
      <c r="I780" s="3">
        <f>[1]服务器生态!AD797</f>
        <v>0.47291513735919999</v>
      </c>
      <c r="J780" s="3">
        <f>[1]服务器生态!AE797</f>
        <v>3.8604200140800002E-2</v>
      </c>
      <c r="K780" s="3">
        <f>[1]服务器生态!AF797</f>
        <v>6.8679600000000019E-3</v>
      </c>
      <c r="L780" s="3">
        <f>[1]服务器生态!AG797</f>
        <v>1.9871999999999997E-3</v>
      </c>
      <c r="M780" s="3">
        <f>[3]基础信息!M779</f>
        <v>100</v>
      </c>
      <c r="X780" s="3">
        <v>776</v>
      </c>
      <c r="Y780" s="3">
        <f>求节点(节奏总纲!D$4:D$163,R$5:R$164,$X780)*6</f>
        <v>47984.703673081349</v>
      </c>
      <c r="Z780" s="3">
        <f>求节点(节奏总纲!E$4:E$163,S$5:S$164,$X780)*6</f>
        <v>49160.302709840631</v>
      </c>
      <c r="AA780" s="3">
        <f>求节点(节奏总纲!F$4:F$163,T$5:T$164,$X780)*6</f>
        <v>50708.359049727471</v>
      </c>
      <c r="AB780" s="3">
        <f>求节点(节奏总纲!G$4:G$163,U$5:U$164,$X780)*6</f>
        <v>52949.676939292745</v>
      </c>
      <c r="AC780" s="3">
        <f>求节点(节奏总纲!H$4:H$163,V$5:V$164,$X780)*6</f>
        <v>56870.533722737251</v>
      </c>
    </row>
    <row r="781" spans="2:29" x14ac:dyDescent="0.2">
      <c r="B781" s="3">
        <v>777</v>
      </c>
      <c r="C781" s="3">
        <f>[1]服务器生态!W798</f>
        <v>5.9539444745810801</v>
      </c>
      <c r="D781" s="3">
        <f>[1]服务器生态!X798</f>
        <v>5.8706437717530706</v>
      </c>
      <c r="E781" s="3">
        <f>[1]服务器生态!Y798</f>
        <v>0.47922235770592359</v>
      </c>
      <c r="F781" s="3">
        <f>[1]服务器生态!Z798</f>
        <v>8.5257043840457361E-2</v>
      </c>
      <c r="G781" s="3">
        <f>[1]服务器生态!AA798</f>
        <v>2.466857662533806E-2</v>
      </c>
      <c r="H781" s="3">
        <f>[1]服务器生态!AC798</f>
        <v>0.47962550249999997</v>
      </c>
      <c r="I781" s="3">
        <f>[1]服务器生态!AD798</f>
        <v>0.47291513735919999</v>
      </c>
      <c r="J781" s="3">
        <f>[1]服务器生态!AE798</f>
        <v>3.8604200140800002E-2</v>
      </c>
      <c r="K781" s="3">
        <f>[1]服务器生态!AF798</f>
        <v>6.8679600000000019E-3</v>
      </c>
      <c r="L781" s="3">
        <f>[1]服务器生态!AG798</f>
        <v>1.9871999999999997E-3</v>
      </c>
      <c r="M781" s="3">
        <f>[3]基础信息!M780</f>
        <v>100</v>
      </c>
      <c r="X781" s="3">
        <v>777</v>
      </c>
      <c r="Y781" s="3">
        <f>求节点(节奏总纲!D$4:D$163,R$5:R$164,$X781)*6</f>
        <v>47991.848005801483</v>
      </c>
      <c r="Z781" s="3">
        <f>求节点(节奏总纲!E$4:E$163,S$5:S$164,$X781)*6</f>
        <v>49167.609052839398</v>
      </c>
      <c r="AA781" s="3">
        <f>求节点(节奏总纲!F$4:F$163,T$5:T$164,$X781)*6</f>
        <v>50715.901977600181</v>
      </c>
      <c r="AB781" s="3">
        <f>求节点(节奏总纲!G$4:G$163,U$5:U$164,$X781)*6</f>
        <v>52956.968105981956</v>
      </c>
      <c r="AC781" s="3">
        <f>求节点(节奏总纲!H$4:H$163,V$5:V$164,$X781)*6</f>
        <v>56878.017882181506</v>
      </c>
    </row>
    <row r="782" spans="2:29" x14ac:dyDescent="0.2">
      <c r="B782" s="3">
        <v>778</v>
      </c>
      <c r="C782" s="3">
        <f>[1]服务器生态!W799</f>
        <v>5.9462135134751497</v>
      </c>
      <c r="D782" s="3">
        <f>[1]服务器生态!X799</f>
        <v>5.8630209733108005</v>
      </c>
      <c r="E782" s="3">
        <f>[1]服务器生态!Y799</f>
        <v>0.47860010645310563</v>
      </c>
      <c r="F782" s="3">
        <f>[1]服务器生态!Z799</f>
        <v>8.5146340945468815E-2</v>
      </c>
      <c r="G782" s="3">
        <f>[1]服务器生态!AA799</f>
        <v>2.4636545455540736E-2</v>
      </c>
      <c r="H782" s="3">
        <f>[1]服务器生态!AC799</f>
        <v>0.47962550249999997</v>
      </c>
      <c r="I782" s="3">
        <f>[1]服务器生态!AD799</f>
        <v>0.47291513735919999</v>
      </c>
      <c r="J782" s="3">
        <f>[1]服务器生态!AE799</f>
        <v>3.8604200140800002E-2</v>
      </c>
      <c r="K782" s="3">
        <f>[1]服务器生态!AF799</f>
        <v>6.8679600000000019E-3</v>
      </c>
      <c r="L782" s="3">
        <f>[1]服务器生态!AG799</f>
        <v>1.9871999999999997E-3</v>
      </c>
      <c r="M782" s="3">
        <f>[3]基础信息!M781</f>
        <v>100</v>
      </c>
      <c r="X782" s="3">
        <v>778</v>
      </c>
      <c r="Y782" s="3">
        <f>求节点(节奏总纲!D$4:D$163,R$5:R$164,$X782)*6</f>
        <v>47998.992338521617</v>
      </c>
      <c r="Z782" s="3">
        <f>求节点(节奏总纲!E$4:E$163,S$5:S$164,$X782)*6</f>
        <v>49174.915395838165</v>
      </c>
      <c r="AA782" s="3">
        <f>求节点(节奏总纲!F$4:F$163,T$5:T$164,$X782)*6</f>
        <v>50723.44490547289</v>
      </c>
      <c r="AB782" s="3">
        <f>求节点(节奏总纲!G$4:G$163,U$5:U$164,$X782)*6</f>
        <v>52964.259272671159</v>
      </c>
      <c r="AC782" s="3">
        <f>求节点(节奏总纲!H$4:H$163,V$5:V$164,$X782)*6</f>
        <v>56885.502041625747</v>
      </c>
    </row>
    <row r="783" spans="2:29" x14ac:dyDescent="0.2">
      <c r="B783" s="3">
        <v>779</v>
      </c>
      <c r="C783" s="3">
        <f>[1]服务器生态!W800</f>
        <v>5.9384825523692211</v>
      </c>
      <c r="D783" s="3">
        <f>[1]服务器生态!X800</f>
        <v>5.8553981748685322</v>
      </c>
      <c r="E783" s="3">
        <f>[1]服务器生态!Y800</f>
        <v>0.47797785520028774</v>
      </c>
      <c r="F783" s="3">
        <f>[1]服务器生态!Z800</f>
        <v>8.5035638050480283E-2</v>
      </c>
      <c r="G783" s="3">
        <f>[1]服务器生态!AA800</f>
        <v>2.4604514285743416E-2</v>
      </c>
      <c r="H783" s="3">
        <f>[1]服务器生态!AC800</f>
        <v>0.47962550249999997</v>
      </c>
      <c r="I783" s="3">
        <f>[1]服务器生态!AD800</f>
        <v>0.47291513735919999</v>
      </c>
      <c r="J783" s="3">
        <f>[1]服务器生态!AE800</f>
        <v>3.8604200140800002E-2</v>
      </c>
      <c r="K783" s="3">
        <f>[1]服务器生态!AF800</f>
        <v>6.8679600000000019E-3</v>
      </c>
      <c r="L783" s="3">
        <f>[1]服务器生态!AG800</f>
        <v>1.9871999999999997E-3</v>
      </c>
      <c r="M783" s="3">
        <f>[3]基础信息!M782</f>
        <v>100</v>
      </c>
      <c r="X783" s="3">
        <v>779</v>
      </c>
      <c r="Y783" s="3">
        <f>求节点(节奏总纲!D$4:D$163,R$5:R$164,$X783)*6</f>
        <v>48006.136671241751</v>
      </c>
      <c r="Z783" s="3">
        <f>求节点(节奏总纲!E$4:E$163,S$5:S$164,$X783)*6</f>
        <v>49182.221738836932</v>
      </c>
      <c r="AA783" s="3">
        <f>求节点(节奏总纲!F$4:F$163,T$5:T$164,$X783)*6</f>
        <v>50730.987833345593</v>
      </c>
      <c r="AB783" s="3">
        <f>求节点(节奏总纲!G$4:G$163,U$5:U$164,$X783)*6</f>
        <v>52971.550439360362</v>
      </c>
      <c r="AC783" s="3">
        <f>求节点(节奏总纲!H$4:H$163,V$5:V$164,$X783)*6</f>
        <v>56892.986201069987</v>
      </c>
    </row>
    <row r="784" spans="2:29" x14ac:dyDescent="0.2">
      <c r="B784" s="3">
        <v>780</v>
      </c>
      <c r="C784" s="3">
        <f>[1]服务器生态!W801</f>
        <v>5.9307515912632907</v>
      </c>
      <c r="D784" s="3">
        <f>[1]服务器生态!X801</f>
        <v>5.847775376426263</v>
      </c>
      <c r="E784" s="3">
        <f>[1]服务器生态!Y801</f>
        <v>0.47735560394746979</v>
      </c>
      <c r="F784" s="3">
        <f>[1]服务器生态!Z801</f>
        <v>8.4924935155491738E-2</v>
      </c>
      <c r="G784" s="3">
        <f>[1]服务器生态!AA801</f>
        <v>2.4572483115946092E-2</v>
      </c>
      <c r="H784" s="3">
        <f>[1]服务器生态!AC801</f>
        <v>0.47962550249999997</v>
      </c>
      <c r="I784" s="3">
        <f>[1]服务器生态!AD801</f>
        <v>0.47291513735919999</v>
      </c>
      <c r="J784" s="3">
        <f>[1]服务器生态!AE801</f>
        <v>3.8604200140800002E-2</v>
      </c>
      <c r="K784" s="3">
        <f>[1]服务器生态!AF801</f>
        <v>6.8679600000000019E-3</v>
      </c>
      <c r="L784" s="3">
        <f>[1]服务器生态!AG801</f>
        <v>1.9871999999999997E-3</v>
      </c>
      <c r="M784" s="3">
        <f>[3]基础信息!M783</f>
        <v>100</v>
      </c>
      <c r="X784" s="3">
        <v>780</v>
      </c>
      <c r="Y784" s="3">
        <f>求节点(节奏总纲!D$4:D$163,R$5:R$164,$X784)*6</f>
        <v>48013.281003961878</v>
      </c>
      <c r="Z784" s="3">
        <f>求节点(节奏总纲!E$4:E$163,S$5:S$164,$X784)*6</f>
        <v>49189.528081835691</v>
      </c>
      <c r="AA784" s="3">
        <f>求节点(节奏总纲!F$4:F$163,T$5:T$164,$X784)*6</f>
        <v>50738.530761218295</v>
      </c>
      <c r="AB784" s="3">
        <f>求节点(节奏总纲!G$4:G$163,U$5:U$164,$X784)*6</f>
        <v>52978.841606049573</v>
      </c>
      <c r="AC784" s="3">
        <f>求节点(节奏总纲!H$4:H$163,V$5:V$164,$X784)*6</f>
        <v>56900.470360514235</v>
      </c>
    </row>
    <row r="785" spans="2:29" x14ac:dyDescent="0.2">
      <c r="B785" s="3">
        <v>781</v>
      </c>
      <c r="C785" s="3">
        <f>[1]服务器生态!W802</f>
        <v>5.9230206301573611</v>
      </c>
      <c r="D785" s="3">
        <f>[1]服务器生态!X802</f>
        <v>5.8401525779839947</v>
      </c>
      <c r="E785" s="3">
        <f>[1]服务器生态!Y802</f>
        <v>0.47673335269465189</v>
      </c>
      <c r="F785" s="3">
        <f>[1]服务器生态!Z802</f>
        <v>8.481423226050322E-2</v>
      </c>
      <c r="G785" s="3">
        <f>[1]服务器生态!AA802</f>
        <v>2.4540451946148772E-2</v>
      </c>
      <c r="H785" s="3">
        <f>[1]服务器生态!AC802</f>
        <v>0.47962550249999997</v>
      </c>
      <c r="I785" s="3">
        <f>[1]服务器生态!AD802</f>
        <v>0.47291513735919999</v>
      </c>
      <c r="J785" s="3">
        <f>[1]服务器生态!AE802</f>
        <v>3.8604200140800002E-2</v>
      </c>
      <c r="K785" s="3">
        <f>[1]服务器生态!AF802</f>
        <v>6.8679600000000019E-3</v>
      </c>
      <c r="L785" s="3">
        <f>[1]服务器生态!AG802</f>
        <v>1.9871999999999997E-3</v>
      </c>
      <c r="M785" s="3">
        <f>[3]基础信息!M784</f>
        <v>100</v>
      </c>
      <c r="X785" s="3">
        <v>781</v>
      </c>
      <c r="Y785" s="3">
        <f>求节点(节奏总纲!D$4:D$163,R$5:R$164,$X785)*6</f>
        <v>48020.425336682012</v>
      </c>
      <c r="Z785" s="3">
        <f>求节点(节奏总纲!E$4:E$163,S$5:S$164,$X785)*6</f>
        <v>49196.834424834458</v>
      </c>
      <c r="AA785" s="3">
        <f>求节点(节奏总纲!F$4:F$163,T$5:T$164,$X785)*6</f>
        <v>50746.073689091005</v>
      </c>
      <c r="AB785" s="3">
        <f>求节点(节奏总纲!G$4:G$163,U$5:U$164,$X785)*6</f>
        <v>52986.132772738783</v>
      </c>
      <c r="AC785" s="3">
        <f>求节点(节奏总纲!H$4:H$163,V$5:V$164,$X785)*6</f>
        <v>56907.954519958483</v>
      </c>
    </row>
    <row r="786" spans="2:29" x14ac:dyDescent="0.2">
      <c r="B786" s="3">
        <v>782</v>
      </c>
      <c r="C786" s="3">
        <f>[1]服务器生态!W803</f>
        <v>5.9152896690514307</v>
      </c>
      <c r="D786" s="3">
        <f>[1]服务器生态!X803</f>
        <v>5.8325297795417255</v>
      </c>
      <c r="E786" s="3">
        <f>[1]服务器生态!Y803</f>
        <v>0.47611110144183388</v>
      </c>
      <c r="F786" s="3">
        <f>[1]服务器生态!Z803</f>
        <v>8.4703529365514674E-2</v>
      </c>
      <c r="G786" s="3">
        <f>[1]服务器生态!AA803</f>
        <v>2.4508420776351448E-2</v>
      </c>
      <c r="H786" s="3">
        <f>[1]服务器生态!AC803</f>
        <v>0.47962550249999997</v>
      </c>
      <c r="I786" s="3">
        <f>[1]服务器生态!AD803</f>
        <v>0.47291513735919999</v>
      </c>
      <c r="J786" s="3">
        <f>[1]服务器生态!AE803</f>
        <v>3.8604200140800002E-2</v>
      </c>
      <c r="K786" s="3">
        <f>[1]服务器生态!AF803</f>
        <v>6.8679600000000019E-3</v>
      </c>
      <c r="L786" s="3">
        <f>[1]服务器生态!AG803</f>
        <v>1.9871999999999997E-3</v>
      </c>
      <c r="M786" s="3">
        <f>[3]基础信息!M785</f>
        <v>100</v>
      </c>
      <c r="X786" s="3">
        <v>782</v>
      </c>
      <c r="Y786" s="3">
        <f>求节点(节奏总纲!D$4:D$163,R$5:R$164,$X786)*6</f>
        <v>48027.569669402146</v>
      </c>
      <c r="Z786" s="3">
        <f>求节点(节奏总纲!E$4:E$163,S$5:S$164,$X786)*6</f>
        <v>49204.140767833225</v>
      </c>
      <c r="AA786" s="3">
        <f>求节点(节奏总纲!F$4:F$163,T$5:T$164,$X786)*6</f>
        <v>50753.616616963714</v>
      </c>
      <c r="AB786" s="3">
        <f>求节点(节奏总纲!G$4:G$163,U$5:U$164,$X786)*6</f>
        <v>52993.423939427972</v>
      </c>
      <c r="AC786" s="3">
        <f>求节点(节奏总纲!H$4:H$163,V$5:V$164,$X786)*6</f>
        <v>56915.43867940273</v>
      </c>
    </row>
    <row r="787" spans="2:29" x14ac:dyDescent="0.2">
      <c r="B787" s="3">
        <v>783</v>
      </c>
      <c r="C787" s="3">
        <f>[1]服务器生态!W804</f>
        <v>5.9075587079455012</v>
      </c>
      <c r="D787" s="3">
        <f>[1]服务器生态!X804</f>
        <v>5.8249069810994571</v>
      </c>
      <c r="E787" s="3">
        <f>[1]服务器生态!Y804</f>
        <v>0.47548885018901599</v>
      </c>
      <c r="F787" s="3">
        <f>[1]服务器生态!Z804</f>
        <v>8.4592826470526142E-2</v>
      </c>
      <c r="G787" s="3">
        <f>[1]服务器生态!AA804</f>
        <v>2.4476389606554124E-2</v>
      </c>
      <c r="H787" s="3">
        <f>[1]服务器生态!AC804</f>
        <v>0.47962550249999997</v>
      </c>
      <c r="I787" s="3">
        <f>[1]服务器生态!AD804</f>
        <v>0.47291513735919999</v>
      </c>
      <c r="J787" s="3">
        <f>[1]服务器生态!AE804</f>
        <v>3.8604200140800002E-2</v>
      </c>
      <c r="K787" s="3">
        <f>[1]服务器生态!AF804</f>
        <v>6.8679600000000019E-3</v>
      </c>
      <c r="L787" s="3">
        <f>[1]服务器生态!AG804</f>
        <v>1.9871999999999997E-3</v>
      </c>
      <c r="M787" s="3">
        <f>[3]基础信息!M786</f>
        <v>100</v>
      </c>
      <c r="X787" s="3">
        <v>783</v>
      </c>
      <c r="Y787" s="3">
        <f>求节点(节奏总纲!D$4:D$163,R$5:R$164,$X787)*6</f>
        <v>48034.714002122273</v>
      </c>
      <c r="Z787" s="3">
        <f>求节点(节奏总纲!E$4:E$163,S$5:S$164,$X787)*6</f>
        <v>49211.447110831992</v>
      </c>
      <c r="AA787" s="3">
        <f>求节点(节奏总纲!F$4:F$163,T$5:T$164,$X787)*6</f>
        <v>50761.159544836417</v>
      </c>
      <c r="AB787" s="3">
        <f>求节点(节奏总纲!G$4:G$163,U$5:U$164,$X787)*6</f>
        <v>53000.715106117183</v>
      </c>
      <c r="AC787" s="3">
        <f>求节点(节奏总纲!H$4:H$163,V$5:V$164,$X787)*6</f>
        <v>56922.922838846978</v>
      </c>
    </row>
    <row r="788" spans="2:29" x14ac:dyDescent="0.2">
      <c r="B788" s="3">
        <v>784</v>
      </c>
      <c r="C788" s="3">
        <f>[1]服务器生态!W805</f>
        <v>5.8998277468395717</v>
      </c>
      <c r="D788" s="3">
        <f>[1]服务器生态!X805</f>
        <v>5.8172841826571879</v>
      </c>
      <c r="E788" s="3">
        <f>[1]服务器生态!Y805</f>
        <v>0.47486659893619804</v>
      </c>
      <c r="F788" s="3">
        <f>[1]服务器生态!Z805</f>
        <v>8.4482123575537596E-2</v>
      </c>
      <c r="G788" s="3">
        <f>[1]服务器生态!AA805</f>
        <v>2.44443584367568E-2</v>
      </c>
      <c r="H788" s="3">
        <f>[1]服务器生态!AC805</f>
        <v>0.47962550249999997</v>
      </c>
      <c r="I788" s="3">
        <f>[1]服务器生态!AD805</f>
        <v>0.47291513735919999</v>
      </c>
      <c r="J788" s="3">
        <f>[1]服务器生态!AE805</f>
        <v>3.8604200140800002E-2</v>
      </c>
      <c r="K788" s="3">
        <f>[1]服务器生态!AF805</f>
        <v>6.8679600000000019E-3</v>
      </c>
      <c r="L788" s="3">
        <f>[1]服务器生态!AG805</f>
        <v>1.9871999999999997E-3</v>
      </c>
      <c r="M788" s="3">
        <f>[3]基础信息!M787</f>
        <v>100</v>
      </c>
      <c r="X788" s="3">
        <v>784</v>
      </c>
      <c r="Y788" s="3">
        <f>求节点(节奏总纲!D$4:D$163,R$5:R$164,$X788)*6</f>
        <v>48041.858334842414</v>
      </c>
      <c r="Z788" s="3">
        <f>求节点(节奏总纲!E$4:E$163,S$5:S$164,$X788)*6</f>
        <v>49218.753453830759</v>
      </c>
      <c r="AA788" s="3">
        <f>求节点(节奏总纲!F$4:F$163,T$5:T$164,$X788)*6</f>
        <v>50768.702472709119</v>
      </c>
      <c r="AB788" s="3">
        <f>求节点(节奏总纲!G$4:G$163,U$5:U$164,$X788)*6</f>
        <v>53008.006272806393</v>
      </c>
      <c r="AC788" s="3">
        <f>求节点(节奏总纲!H$4:H$163,V$5:V$164,$X788)*6</f>
        <v>56930.406998291219</v>
      </c>
    </row>
    <row r="789" spans="2:29" x14ac:dyDescent="0.2">
      <c r="B789" s="3">
        <v>785</v>
      </c>
      <c r="C789" s="3">
        <f>[1]服务器生态!W806</f>
        <v>5.8920967857336413</v>
      </c>
      <c r="D789" s="3">
        <f>[1]服务器生态!X806</f>
        <v>5.8096613842149187</v>
      </c>
      <c r="E789" s="3">
        <f>[1]服务器生态!Y806</f>
        <v>0.47424434768338009</v>
      </c>
      <c r="F789" s="3">
        <f>[1]服务器生态!Z806</f>
        <v>8.437142068054905E-2</v>
      </c>
      <c r="G789" s="3">
        <f>[1]服务器生态!AA806</f>
        <v>2.4412327266959476E-2</v>
      </c>
      <c r="H789" s="3">
        <f>[1]服务器生态!AC806</f>
        <v>0.47962550249999997</v>
      </c>
      <c r="I789" s="3">
        <f>[1]服务器生态!AD806</f>
        <v>0.47291513735919999</v>
      </c>
      <c r="J789" s="3">
        <f>[1]服务器生态!AE806</f>
        <v>3.8604200140800002E-2</v>
      </c>
      <c r="K789" s="3">
        <f>[1]服务器生态!AF806</f>
        <v>6.8679600000000019E-3</v>
      </c>
      <c r="L789" s="3">
        <f>[1]服务器生态!AG806</f>
        <v>1.9871999999999997E-3</v>
      </c>
      <c r="M789" s="3">
        <f>[3]基础信息!M788</f>
        <v>100</v>
      </c>
      <c r="X789" s="3">
        <v>785</v>
      </c>
      <c r="Y789" s="3">
        <f>求节点(节奏总纲!D$4:D$163,R$5:R$164,$X789)*6</f>
        <v>48049.002667562541</v>
      </c>
      <c r="Z789" s="3">
        <f>求节点(节奏总纲!E$4:E$163,S$5:S$164,$X789)*6</f>
        <v>49226.059796829526</v>
      </c>
      <c r="AA789" s="3">
        <f>求节点(节奏总纲!F$4:F$163,T$5:T$164,$X789)*6</f>
        <v>50776.245400581829</v>
      </c>
      <c r="AB789" s="3">
        <f>求节点(节奏总纲!G$4:G$163,U$5:U$164,$X789)*6</f>
        <v>53015.297439495596</v>
      </c>
      <c r="AC789" s="3">
        <f>求节点(节奏总纲!H$4:H$163,V$5:V$164,$X789)*6</f>
        <v>56937.891157735459</v>
      </c>
    </row>
    <row r="790" spans="2:29" x14ac:dyDescent="0.2">
      <c r="B790" s="3">
        <v>786</v>
      </c>
      <c r="C790" s="3">
        <f>[1]服务器生态!W807</f>
        <v>5.8843658246277117</v>
      </c>
      <c r="D790" s="3">
        <f>[1]服务器生态!X807</f>
        <v>5.8020385857726504</v>
      </c>
      <c r="E790" s="3">
        <f>[1]服务器生态!Y807</f>
        <v>0.47362209643056219</v>
      </c>
      <c r="F790" s="3">
        <f>[1]服务器生态!Z807</f>
        <v>8.4260717785560518E-2</v>
      </c>
      <c r="G790" s="3">
        <f>[1]服务器生态!AA807</f>
        <v>2.4380296097162156E-2</v>
      </c>
      <c r="H790" s="3">
        <f>[1]服务器生态!AC807</f>
        <v>0.47962550249999997</v>
      </c>
      <c r="I790" s="3">
        <f>[1]服务器生态!AD807</f>
        <v>0.47291513735919999</v>
      </c>
      <c r="J790" s="3">
        <f>[1]服务器生态!AE807</f>
        <v>3.8604200140800002E-2</v>
      </c>
      <c r="K790" s="3">
        <f>[1]服务器生态!AF807</f>
        <v>6.8679600000000019E-3</v>
      </c>
      <c r="L790" s="3">
        <f>[1]服务器生态!AG807</f>
        <v>1.9871999999999997E-3</v>
      </c>
      <c r="M790" s="3">
        <f>[3]基础信息!M789</f>
        <v>100</v>
      </c>
      <c r="X790" s="3">
        <v>786</v>
      </c>
      <c r="Y790" s="3">
        <f>求节点(节奏总纲!D$4:D$163,R$5:R$164,$X790)*6</f>
        <v>48056.147000282668</v>
      </c>
      <c r="Z790" s="3">
        <f>求节点(节奏总纲!E$4:E$163,S$5:S$164,$X790)*6</f>
        <v>49233.366139828286</v>
      </c>
      <c r="AA790" s="3">
        <f>求节点(节奏总纲!F$4:F$163,T$5:T$164,$X790)*6</f>
        <v>50783.788328454539</v>
      </c>
      <c r="AB790" s="3">
        <f>求节点(节奏总纲!G$4:G$163,U$5:U$164,$X790)*6</f>
        <v>53022.5886061848</v>
      </c>
      <c r="AC790" s="3">
        <f>求节点(节奏总纲!H$4:H$163,V$5:V$164,$X790)*6</f>
        <v>56945.375317179714</v>
      </c>
    </row>
    <row r="791" spans="2:29" x14ac:dyDescent="0.2">
      <c r="B791" s="3">
        <v>787</v>
      </c>
      <c r="C791" s="3">
        <f>[1]服务器生态!W808</f>
        <v>5.8766348635217813</v>
      </c>
      <c r="D791" s="3">
        <f>[1]服务器生态!X808</f>
        <v>5.7944157873303803</v>
      </c>
      <c r="E791" s="3">
        <f>[1]服务器生态!Y808</f>
        <v>0.47299984517774424</v>
      </c>
      <c r="F791" s="3">
        <f>[1]服务器生态!Z808</f>
        <v>8.4150014890571986E-2</v>
      </c>
      <c r="G791" s="3">
        <f>[1]服务器生态!AA808</f>
        <v>2.4348264927364832E-2</v>
      </c>
      <c r="H791" s="3">
        <f>[1]服务器生态!AC808</f>
        <v>0.47962550249999997</v>
      </c>
      <c r="I791" s="3">
        <f>[1]服务器生态!AD808</f>
        <v>0.47291513735919999</v>
      </c>
      <c r="J791" s="3">
        <f>[1]服务器生态!AE808</f>
        <v>3.8604200140800002E-2</v>
      </c>
      <c r="K791" s="3">
        <f>[1]服务器生态!AF808</f>
        <v>6.8679600000000019E-3</v>
      </c>
      <c r="L791" s="3">
        <f>[1]服务器生态!AG808</f>
        <v>1.9871999999999997E-3</v>
      </c>
      <c r="M791" s="3">
        <f>[3]基础信息!M790</f>
        <v>100</v>
      </c>
      <c r="X791" s="3">
        <v>787</v>
      </c>
      <c r="Y791" s="3">
        <f>求节点(节奏总纲!D$4:D$163,R$5:R$164,$X791)*6</f>
        <v>48063.29133300281</v>
      </c>
      <c r="Z791" s="3">
        <f>求节点(节奏总纲!E$4:E$163,S$5:S$164,$X791)*6</f>
        <v>49240.672482827053</v>
      </c>
      <c r="AA791" s="3">
        <f>求节点(节奏总纲!F$4:F$163,T$5:T$164,$X791)*6</f>
        <v>50791.331256327234</v>
      </c>
      <c r="AB791" s="3">
        <f>求节点(节奏总纲!G$4:G$163,U$5:U$164,$X791)*6</f>
        <v>53029.87977287401</v>
      </c>
      <c r="AC791" s="3">
        <f>求节点(节奏总纲!H$4:H$163,V$5:V$164,$X791)*6</f>
        <v>56952.859476623955</v>
      </c>
    </row>
    <row r="792" spans="2:29" x14ac:dyDescent="0.2">
      <c r="B792" s="3">
        <v>788</v>
      </c>
      <c r="C792" s="3">
        <f>[1]服务器生态!W809</f>
        <v>5.8689039024158518</v>
      </c>
      <c r="D792" s="3">
        <f>[1]服务器生态!X809</f>
        <v>5.786792988888112</v>
      </c>
      <c r="E792" s="3">
        <f>[1]服务器生态!Y809</f>
        <v>0.47237759392492634</v>
      </c>
      <c r="F792" s="3">
        <f>[1]服务器生态!Z809</f>
        <v>8.4039311995583454E-2</v>
      </c>
      <c r="G792" s="3">
        <f>[1]服务器生态!AA809</f>
        <v>2.4316233757567512E-2</v>
      </c>
      <c r="H792" s="3">
        <f>[1]服务器生态!AC809</f>
        <v>0.47962550249999997</v>
      </c>
      <c r="I792" s="3">
        <f>[1]服务器生态!AD809</f>
        <v>0.47291513735919999</v>
      </c>
      <c r="J792" s="3">
        <f>[1]服务器生态!AE809</f>
        <v>3.8604200140800002E-2</v>
      </c>
      <c r="K792" s="3">
        <f>[1]服务器生态!AF809</f>
        <v>6.8679600000000019E-3</v>
      </c>
      <c r="L792" s="3">
        <f>[1]服务器生态!AG809</f>
        <v>1.9871999999999997E-3</v>
      </c>
      <c r="M792" s="3">
        <f>[3]基础信息!M791</f>
        <v>100</v>
      </c>
      <c r="X792" s="3">
        <v>788</v>
      </c>
      <c r="Y792" s="3">
        <f>求节点(节奏总纲!D$4:D$163,R$5:R$164,$X792)*6</f>
        <v>48070.435665722936</v>
      </c>
      <c r="Z792" s="3">
        <f>求节点(节奏总纲!E$4:E$163,S$5:S$164,$X792)*6</f>
        <v>49247.97882582582</v>
      </c>
      <c r="AA792" s="3">
        <f>求节点(节奏总纲!F$4:F$163,T$5:T$164,$X792)*6</f>
        <v>50798.874184199936</v>
      </c>
      <c r="AB792" s="3">
        <f>求节点(节奏总纲!G$4:G$163,U$5:U$164,$X792)*6</f>
        <v>53037.170939563206</v>
      </c>
      <c r="AC792" s="3">
        <f>求节点(节奏总纲!H$4:H$163,V$5:V$164,$X792)*6</f>
        <v>56960.343636068195</v>
      </c>
    </row>
    <row r="793" spans="2:29" x14ac:dyDescent="0.2">
      <c r="B793" s="3">
        <v>789</v>
      </c>
      <c r="C793" s="3">
        <f>[1]服务器生态!W810</f>
        <v>5.8611729413099223</v>
      </c>
      <c r="D793" s="3">
        <f>[1]服务器生态!X810</f>
        <v>5.7791701904458428</v>
      </c>
      <c r="E793" s="3">
        <f>[1]服务器生态!Y810</f>
        <v>0.47175534267210834</v>
      </c>
      <c r="F793" s="3">
        <f>[1]服务器生态!Z810</f>
        <v>8.3928609100594909E-2</v>
      </c>
      <c r="G793" s="3">
        <f>[1]服务器生态!AA810</f>
        <v>2.4284202587770188E-2</v>
      </c>
      <c r="H793" s="3">
        <f>[1]服务器生态!AC810</f>
        <v>0.47962550249999997</v>
      </c>
      <c r="I793" s="3">
        <f>[1]服务器生态!AD810</f>
        <v>0.47291513735919999</v>
      </c>
      <c r="J793" s="3">
        <f>[1]服务器生态!AE810</f>
        <v>3.8604200140800002E-2</v>
      </c>
      <c r="K793" s="3">
        <f>[1]服务器生态!AF810</f>
        <v>6.8679600000000019E-3</v>
      </c>
      <c r="L793" s="3">
        <f>[1]服务器生态!AG810</f>
        <v>1.9871999999999997E-3</v>
      </c>
      <c r="M793" s="3">
        <f>[3]基础信息!M792</f>
        <v>100</v>
      </c>
      <c r="X793" s="3">
        <v>789</v>
      </c>
      <c r="Y793" s="3">
        <f>求节点(节奏总纲!D$4:D$163,R$5:R$164,$X793)*6</f>
        <v>48077.579998443071</v>
      </c>
      <c r="Z793" s="3">
        <f>求节点(节奏总纲!E$4:E$163,S$5:S$164,$X793)*6</f>
        <v>49255.285168824586</v>
      </c>
      <c r="AA793" s="3">
        <f>求节点(节奏总纲!F$4:F$163,T$5:T$164,$X793)*6</f>
        <v>50806.417112072639</v>
      </c>
      <c r="AB793" s="3">
        <f>求节点(节奏总纲!G$4:G$163,U$5:U$164,$X793)*6</f>
        <v>53044.462106252409</v>
      </c>
      <c r="AC793" s="3">
        <f>求节点(节奏总纲!H$4:H$163,V$5:V$164,$X793)*6</f>
        <v>56967.827795512443</v>
      </c>
    </row>
    <row r="794" spans="2:29" x14ac:dyDescent="0.2">
      <c r="B794" s="3">
        <v>790</v>
      </c>
      <c r="C794" s="3">
        <f>[1]服务器生态!W811</f>
        <v>5.8534419802039919</v>
      </c>
      <c r="D794" s="3">
        <f>[1]服务器生态!X811</f>
        <v>5.7715473920035736</v>
      </c>
      <c r="E794" s="3">
        <f>[1]服务器生态!Y811</f>
        <v>0.47113309141929038</v>
      </c>
      <c r="F794" s="3">
        <f>[1]服务器生态!Z811</f>
        <v>8.3817906205606363E-2</v>
      </c>
      <c r="G794" s="3">
        <f>[1]服务器生态!AA811</f>
        <v>2.4252171417972861E-2</v>
      </c>
      <c r="H794" s="3">
        <f>[1]服务器生态!AC811</f>
        <v>0.47962550249999997</v>
      </c>
      <c r="I794" s="3">
        <f>[1]服务器生态!AD811</f>
        <v>0.47291513735919999</v>
      </c>
      <c r="J794" s="3">
        <f>[1]服务器生态!AE811</f>
        <v>3.8604200140800002E-2</v>
      </c>
      <c r="K794" s="3">
        <f>[1]服务器生态!AF811</f>
        <v>6.8679600000000019E-3</v>
      </c>
      <c r="L794" s="3">
        <f>[1]服务器生态!AG811</f>
        <v>1.9871999999999997E-3</v>
      </c>
      <c r="M794" s="3">
        <f>[3]基础信息!M793</f>
        <v>100</v>
      </c>
      <c r="X794" s="3">
        <v>790</v>
      </c>
      <c r="Y794" s="3">
        <f>求节点(节奏总纲!D$4:D$163,R$5:R$164,$X794)*6</f>
        <v>48084.724331163205</v>
      </c>
      <c r="Z794" s="3">
        <f>求节点(节奏总纲!E$4:E$163,S$5:S$164,$X794)*6</f>
        <v>49262.591511823353</v>
      </c>
      <c r="AA794" s="3">
        <f>求节点(节奏总纲!F$4:F$163,T$5:T$164,$X794)*6</f>
        <v>50813.960039945348</v>
      </c>
      <c r="AB794" s="3">
        <f>求节点(节奏总纲!G$4:G$163,U$5:U$164,$X794)*6</f>
        <v>53051.75327294162</v>
      </c>
      <c r="AC794" s="3">
        <f>求节点(节奏总纲!H$4:H$163,V$5:V$164,$X794)*6</f>
        <v>56975.311954956691</v>
      </c>
    </row>
    <row r="795" spans="2:29" x14ac:dyDescent="0.2">
      <c r="B795" s="3">
        <v>791</v>
      </c>
      <c r="C795" s="3">
        <f>[1]服务器生态!W812</f>
        <v>5.8457110190980623</v>
      </c>
      <c r="D795" s="3">
        <f>[1]服务器生态!X812</f>
        <v>5.7639245935613053</v>
      </c>
      <c r="E795" s="3">
        <f>[1]服务器生态!Y812</f>
        <v>0.47051084016647249</v>
      </c>
      <c r="F795" s="3">
        <f>[1]服务器生态!Z812</f>
        <v>8.3707203310617831E-2</v>
      </c>
      <c r="G795" s="3">
        <f>[1]服务器生态!AA812</f>
        <v>2.422014024817554E-2</v>
      </c>
      <c r="H795" s="3">
        <f>[1]服务器生态!AC812</f>
        <v>0.47962550249999997</v>
      </c>
      <c r="I795" s="3">
        <f>[1]服务器生态!AD812</f>
        <v>0.47291513735919999</v>
      </c>
      <c r="J795" s="3">
        <f>[1]服务器生态!AE812</f>
        <v>3.8604200140800002E-2</v>
      </c>
      <c r="K795" s="3">
        <f>[1]服务器生态!AF812</f>
        <v>6.8679600000000019E-3</v>
      </c>
      <c r="L795" s="3">
        <f>[1]服务器生态!AG812</f>
        <v>1.9871999999999997E-3</v>
      </c>
      <c r="M795" s="3">
        <f>[3]基础信息!M794</f>
        <v>100</v>
      </c>
      <c r="X795" s="3">
        <v>791</v>
      </c>
      <c r="Y795" s="3">
        <f>求节点(节奏总纲!D$4:D$163,R$5:R$164,$X795)*6</f>
        <v>48091.868663883331</v>
      </c>
      <c r="Z795" s="3">
        <f>求节点(节奏总纲!E$4:E$163,S$5:S$164,$X795)*6</f>
        <v>49269.897854822106</v>
      </c>
      <c r="AA795" s="3">
        <f>求节点(节奏总纲!F$4:F$163,T$5:T$164,$X795)*6</f>
        <v>50821.502967818058</v>
      </c>
      <c r="AB795" s="3">
        <f>求节点(节奏总纲!G$4:G$163,U$5:U$164,$X795)*6</f>
        <v>53059.04443963083</v>
      </c>
      <c r="AC795" s="3">
        <f>求节点(节奏总纲!H$4:H$163,V$5:V$164,$X795)*6</f>
        <v>56982.796114400939</v>
      </c>
    </row>
    <row r="796" spans="2:29" x14ac:dyDescent="0.2">
      <c r="B796" s="3">
        <v>792</v>
      </c>
      <c r="C796" s="3">
        <f>[1]服务器生态!W813</f>
        <v>5.8379800579921337</v>
      </c>
      <c r="D796" s="3">
        <f>[1]服务器生态!X813</f>
        <v>5.7563017951190378</v>
      </c>
      <c r="E796" s="3">
        <f>[1]服务器生态!Y813</f>
        <v>0.46988858891365465</v>
      </c>
      <c r="F796" s="3">
        <f>[1]服务器生态!Z813</f>
        <v>8.3596500415629313E-2</v>
      </c>
      <c r="G796" s="3">
        <f>[1]服务器生态!AA813</f>
        <v>2.4188109078378223E-2</v>
      </c>
      <c r="H796" s="3">
        <f>[1]服务器生态!AC813</f>
        <v>0.47962550249999997</v>
      </c>
      <c r="I796" s="3">
        <f>[1]服务器生态!AD813</f>
        <v>0.47291513735919999</v>
      </c>
      <c r="J796" s="3">
        <f>[1]服务器生态!AE813</f>
        <v>3.8604200140800002E-2</v>
      </c>
      <c r="K796" s="3">
        <f>[1]服务器生态!AF813</f>
        <v>6.8679600000000019E-3</v>
      </c>
      <c r="L796" s="3">
        <f>[1]服务器生态!AG813</f>
        <v>1.9871999999999997E-3</v>
      </c>
      <c r="M796" s="3">
        <f>[3]基础信息!M795</f>
        <v>100</v>
      </c>
      <c r="X796" s="3">
        <v>792</v>
      </c>
      <c r="Y796" s="3">
        <f>求节点(节奏总纲!D$4:D$163,R$5:R$164,$X796)*6</f>
        <v>48099.012996603466</v>
      </c>
      <c r="Z796" s="3">
        <f>求节点(节奏总纲!E$4:E$163,S$5:S$164,$X796)*6</f>
        <v>49277.204197820873</v>
      </c>
      <c r="AA796" s="3">
        <f>求节点(节奏总纲!F$4:F$163,T$5:T$164,$X796)*6</f>
        <v>50829.045895690761</v>
      </c>
      <c r="AB796" s="3">
        <f>求节点(节奏总纲!G$4:G$163,U$5:U$164,$X796)*6</f>
        <v>53066.335606320034</v>
      </c>
      <c r="AC796" s="3">
        <f>求节点(节奏总纲!H$4:H$163,V$5:V$164,$X796)*6</f>
        <v>56990.280273845172</v>
      </c>
    </row>
    <row r="797" spans="2:29" x14ac:dyDescent="0.2">
      <c r="B797" s="3">
        <v>793</v>
      </c>
      <c r="C797" s="3">
        <f>[1]服务器生态!W814</f>
        <v>5.8302490968862033</v>
      </c>
      <c r="D797" s="3">
        <f>[1]服务器生态!X814</f>
        <v>5.7486789966767686</v>
      </c>
      <c r="E797" s="3">
        <f>[1]服务器生态!Y814</f>
        <v>0.4692663376608367</v>
      </c>
      <c r="F797" s="3">
        <f>[1]服务器生态!Z814</f>
        <v>8.3485797520640767E-2</v>
      </c>
      <c r="G797" s="3">
        <f>[1]服务器生态!AA814</f>
        <v>2.41560779085809E-2</v>
      </c>
      <c r="H797" s="3">
        <f>[1]服务器生态!AC814</f>
        <v>0.47962550249999997</v>
      </c>
      <c r="I797" s="3">
        <f>[1]服务器生态!AD814</f>
        <v>0.47291513735919999</v>
      </c>
      <c r="J797" s="3">
        <f>[1]服务器生态!AE814</f>
        <v>3.8604200140800002E-2</v>
      </c>
      <c r="K797" s="3">
        <f>[1]服务器生态!AF814</f>
        <v>6.8679600000000019E-3</v>
      </c>
      <c r="L797" s="3">
        <f>[1]服务器生态!AG814</f>
        <v>1.9871999999999997E-3</v>
      </c>
      <c r="M797" s="3">
        <f>[3]基础信息!M796</f>
        <v>100</v>
      </c>
      <c r="X797" s="3">
        <v>793</v>
      </c>
      <c r="Y797" s="3">
        <f>求节点(节奏总纲!D$4:D$163,R$5:R$164,$X797)*6</f>
        <v>48106.1573293236</v>
      </c>
      <c r="Z797" s="3">
        <f>求节点(节奏总纲!E$4:E$163,S$5:S$164,$X797)*6</f>
        <v>49284.51054081964</v>
      </c>
      <c r="AA797" s="3">
        <f>求节点(节奏总纲!F$4:F$163,T$5:T$164,$X797)*6</f>
        <v>50836.588823563463</v>
      </c>
      <c r="AB797" s="3">
        <f>求节点(节奏总纲!G$4:G$163,U$5:U$164,$X797)*6</f>
        <v>53073.62677300923</v>
      </c>
      <c r="AC797" s="3">
        <f>求节点(节奏总纲!H$4:H$163,V$5:V$164,$X797)*6</f>
        <v>56997.764433289427</v>
      </c>
    </row>
    <row r="798" spans="2:29" x14ac:dyDescent="0.2">
      <c r="B798" s="3">
        <v>794</v>
      </c>
      <c r="C798" s="3">
        <f>[1]服务器生态!W815</f>
        <v>5.8225181357802738</v>
      </c>
      <c r="D798" s="3">
        <f>[1]服务器生态!X815</f>
        <v>5.7410561982344994</v>
      </c>
      <c r="E798" s="3">
        <f>[1]服务器生态!Y815</f>
        <v>0.46864408640801875</v>
      </c>
      <c r="F798" s="3">
        <f>[1]服务器生态!Z815</f>
        <v>8.3375094625652235E-2</v>
      </c>
      <c r="G798" s="3">
        <f>[1]服务器生态!AA815</f>
        <v>2.4124046738783576E-2</v>
      </c>
      <c r="H798" s="3">
        <f>[1]服务器生态!AC815</f>
        <v>0.47962550249999997</v>
      </c>
      <c r="I798" s="3">
        <f>[1]服务器生态!AD815</f>
        <v>0.47291513735919999</v>
      </c>
      <c r="J798" s="3">
        <f>[1]服务器生态!AE815</f>
        <v>3.8604200140800002E-2</v>
      </c>
      <c r="K798" s="3">
        <f>[1]服务器生态!AF815</f>
        <v>6.8679600000000019E-3</v>
      </c>
      <c r="L798" s="3">
        <f>[1]服务器生态!AG815</f>
        <v>1.9871999999999997E-3</v>
      </c>
      <c r="M798" s="3">
        <f>[3]基础信息!M797</f>
        <v>100</v>
      </c>
      <c r="X798" s="3">
        <v>794</v>
      </c>
      <c r="Y798" s="3">
        <f>求节点(节奏总纲!D$4:D$163,R$5:R$164,$X798)*6</f>
        <v>48113.301662043734</v>
      </c>
      <c r="Z798" s="3">
        <f>求节点(节奏总纲!E$4:E$163,S$5:S$164,$X798)*6</f>
        <v>49291.816883818406</v>
      </c>
      <c r="AA798" s="3">
        <f>求节点(节奏总纲!F$4:F$163,T$5:T$164,$X798)*6</f>
        <v>50844.131751436173</v>
      </c>
      <c r="AB798" s="3">
        <f>求节点(节奏总纲!G$4:G$163,U$5:U$164,$X798)*6</f>
        <v>53080.91793969844</v>
      </c>
      <c r="AC798" s="3">
        <f>求节点(节奏总纲!H$4:H$163,V$5:V$164,$X798)*6</f>
        <v>57005.248592733667</v>
      </c>
    </row>
    <row r="799" spans="2:29" x14ac:dyDescent="0.2">
      <c r="B799" s="3">
        <v>795</v>
      </c>
      <c r="C799" s="3">
        <f>[1]服务器生态!W816</f>
        <v>5.8147871746743443</v>
      </c>
      <c r="D799" s="3">
        <f>[1]服务器生态!X816</f>
        <v>5.7334333997922302</v>
      </c>
      <c r="E799" s="3">
        <f>[1]服务器生态!Y816</f>
        <v>0.46802183515520085</v>
      </c>
      <c r="F799" s="3">
        <f>[1]服务器生态!Z816</f>
        <v>8.3264391730663703E-2</v>
      </c>
      <c r="G799" s="3">
        <f>[1]服务器生态!AA816</f>
        <v>2.4092015568986255E-2</v>
      </c>
      <c r="H799" s="3">
        <f>[1]服务器生态!AC816</f>
        <v>0.47962550249999997</v>
      </c>
      <c r="I799" s="3">
        <f>[1]服务器生态!AD816</f>
        <v>0.47291513735919999</v>
      </c>
      <c r="J799" s="3">
        <f>[1]服务器生态!AE816</f>
        <v>3.8604200140800002E-2</v>
      </c>
      <c r="K799" s="3">
        <f>[1]服务器生态!AF816</f>
        <v>6.8679600000000019E-3</v>
      </c>
      <c r="L799" s="3">
        <f>[1]服务器生态!AG816</f>
        <v>1.9871999999999997E-3</v>
      </c>
      <c r="M799" s="3">
        <f>[3]基础信息!M798</f>
        <v>100</v>
      </c>
      <c r="X799" s="3">
        <v>795</v>
      </c>
      <c r="Y799" s="3">
        <f>求节点(节奏总纲!D$4:D$163,R$5:R$164,$X799)*6</f>
        <v>48120.445994763861</v>
      </c>
      <c r="Z799" s="3">
        <f>求节点(节奏总纲!E$4:E$163,S$5:S$164,$X799)*6</f>
        <v>49299.123226817173</v>
      </c>
      <c r="AA799" s="3">
        <f>求节点(节奏总纲!F$4:F$163,T$5:T$164,$X799)*6</f>
        <v>50851.674679308882</v>
      </c>
      <c r="AB799" s="3">
        <f>求节点(节奏总纲!G$4:G$163,U$5:U$164,$X799)*6</f>
        <v>53088.209106387643</v>
      </c>
      <c r="AC799" s="3">
        <f>求节点(节奏总纲!H$4:H$163,V$5:V$164,$X799)*6</f>
        <v>57012.732752177923</v>
      </c>
    </row>
    <row r="800" spans="2:29" x14ac:dyDescent="0.2">
      <c r="B800" s="3">
        <v>796</v>
      </c>
      <c r="C800" s="3">
        <f>[1]服务器生态!W817</f>
        <v>5.8070562135684138</v>
      </c>
      <c r="D800" s="3">
        <f>[1]服务器生态!X817</f>
        <v>5.725810601349961</v>
      </c>
      <c r="E800" s="3">
        <f>[1]服务器生态!Y817</f>
        <v>0.4673995839023829</v>
      </c>
      <c r="F800" s="3">
        <f>[1]服务器生态!Z817</f>
        <v>8.3153688835675157E-2</v>
      </c>
      <c r="G800" s="3">
        <f>[1]服务器生态!AA817</f>
        <v>2.4059984399188931E-2</v>
      </c>
      <c r="H800" s="3">
        <f>[1]服务器生态!AC817</f>
        <v>0.47962550249999997</v>
      </c>
      <c r="I800" s="3">
        <f>[1]服务器生态!AD817</f>
        <v>0.47291513735919999</v>
      </c>
      <c r="J800" s="3">
        <f>[1]服务器生态!AE817</f>
        <v>3.8604200140800002E-2</v>
      </c>
      <c r="K800" s="3">
        <f>[1]服务器生态!AF817</f>
        <v>6.8679600000000019E-3</v>
      </c>
      <c r="L800" s="3">
        <f>[1]服务器生态!AG817</f>
        <v>1.9871999999999997E-3</v>
      </c>
      <c r="M800" s="3">
        <f>[3]基础信息!M799</f>
        <v>100</v>
      </c>
      <c r="X800" s="3">
        <v>796</v>
      </c>
      <c r="Y800" s="3">
        <f>求节点(节奏总纲!D$4:D$163,R$5:R$164,$X800)*6</f>
        <v>48127.590327483995</v>
      </c>
      <c r="Z800" s="3">
        <f>求节点(节奏总纲!E$4:E$163,S$5:S$164,$X800)*6</f>
        <v>49306.42956981594</v>
      </c>
      <c r="AA800" s="3">
        <f>求节点(节奏总纲!F$4:F$163,T$5:T$164,$X800)*6</f>
        <v>50859.217607181585</v>
      </c>
      <c r="AB800" s="3">
        <f>求节点(节奏总纲!G$4:G$163,U$5:U$164,$X800)*6</f>
        <v>53095.500273076846</v>
      </c>
      <c r="AC800" s="3">
        <f>求节点(节奏总纲!H$4:H$163,V$5:V$164,$X800)*6</f>
        <v>57020.216911622156</v>
      </c>
    </row>
    <row r="801" spans="2:29" x14ac:dyDescent="0.2">
      <c r="B801" s="3">
        <v>797</v>
      </c>
      <c r="C801" s="3">
        <f>[1]服务器生态!W818</f>
        <v>5.7993252524624843</v>
      </c>
      <c r="D801" s="3">
        <f>[1]服务器生态!X818</f>
        <v>5.7181878029076927</v>
      </c>
      <c r="E801" s="3">
        <f>[1]服务器生态!Y818</f>
        <v>0.466777332649565</v>
      </c>
      <c r="F801" s="3">
        <f>[1]服务器生态!Z818</f>
        <v>8.3042985940686626E-2</v>
      </c>
      <c r="G801" s="3">
        <f>[1]服务器生态!AA818</f>
        <v>2.4027953229391608E-2</v>
      </c>
      <c r="H801" s="3">
        <f>[1]服务器生态!AC818</f>
        <v>0.47962550249999997</v>
      </c>
      <c r="I801" s="3">
        <f>[1]服务器生态!AD818</f>
        <v>0.47291513735919999</v>
      </c>
      <c r="J801" s="3">
        <f>[1]服务器生态!AE818</f>
        <v>3.8604200140800002E-2</v>
      </c>
      <c r="K801" s="3">
        <f>[1]服务器生态!AF818</f>
        <v>6.8679600000000019E-3</v>
      </c>
      <c r="L801" s="3">
        <f>[1]服务器生态!AG818</f>
        <v>1.9871999999999997E-3</v>
      </c>
      <c r="M801" s="3">
        <f>[3]基础信息!M800</f>
        <v>100</v>
      </c>
      <c r="X801" s="3">
        <v>797</v>
      </c>
      <c r="Y801" s="3">
        <f>求节点(节奏总纲!D$4:D$163,R$5:R$164,$X801)*6</f>
        <v>48134.734660204129</v>
      </c>
      <c r="Z801" s="3">
        <f>求节点(节奏总纲!E$4:E$163,S$5:S$164,$X801)*6</f>
        <v>49313.735912814693</v>
      </c>
      <c r="AA801" s="3">
        <f>求节点(节奏总纲!F$4:F$163,T$5:T$164,$X801)*6</f>
        <v>50866.760535054287</v>
      </c>
      <c r="AB801" s="3">
        <f>求节点(节奏总纲!G$4:G$163,U$5:U$164,$X801)*6</f>
        <v>53102.791439766057</v>
      </c>
      <c r="AC801" s="3">
        <f>求节点(节奏总纲!H$4:H$163,V$5:V$164,$X801)*6</f>
        <v>57027.701071066404</v>
      </c>
    </row>
    <row r="802" spans="2:29" x14ac:dyDescent="0.2">
      <c r="B802" s="3">
        <v>798</v>
      </c>
      <c r="C802" s="3">
        <f>[1]服务器生态!W819</f>
        <v>5.7915942913565539</v>
      </c>
      <c r="D802" s="3">
        <f>[1]服务器生态!X819</f>
        <v>5.7105650044654235</v>
      </c>
      <c r="E802" s="3">
        <f>[1]服务器生态!Y819</f>
        <v>0.466155081396747</v>
      </c>
      <c r="F802" s="3">
        <f>[1]服务器生态!Z819</f>
        <v>8.293228304569808E-2</v>
      </c>
      <c r="G802" s="3">
        <f>[1]服务器生态!AA819</f>
        <v>2.3995922059594284E-2</v>
      </c>
      <c r="H802" s="3">
        <f>[1]服务器生态!AC819</f>
        <v>0.47962550249999997</v>
      </c>
      <c r="I802" s="3">
        <f>[1]服务器生态!AD819</f>
        <v>0.47291513735919999</v>
      </c>
      <c r="J802" s="3">
        <f>[1]服务器生态!AE819</f>
        <v>3.8604200140800002E-2</v>
      </c>
      <c r="K802" s="3">
        <f>[1]服务器生态!AF819</f>
        <v>6.8679600000000019E-3</v>
      </c>
      <c r="L802" s="3">
        <f>[1]服务器生态!AG819</f>
        <v>1.9871999999999997E-3</v>
      </c>
      <c r="M802" s="3">
        <f>[3]基础信息!M801</f>
        <v>100</v>
      </c>
      <c r="X802" s="3">
        <v>798</v>
      </c>
      <c r="Y802" s="3">
        <f>求节点(节奏总纲!D$4:D$163,R$5:R$164,$X802)*6</f>
        <v>48141.878992924263</v>
      </c>
      <c r="Z802" s="3">
        <f>求节点(节奏总纲!E$4:E$163,S$5:S$164,$X802)*6</f>
        <v>49321.04225581346</v>
      </c>
      <c r="AA802" s="3">
        <f>求节点(节奏总纲!F$4:F$163,T$5:T$164,$X802)*6</f>
        <v>50874.303462926997</v>
      </c>
      <c r="AB802" s="3">
        <f>求节点(节奏总纲!G$4:G$163,U$5:U$164,$X802)*6</f>
        <v>53110.082606455268</v>
      </c>
      <c r="AC802" s="3">
        <f>求节点(节奏总纲!H$4:H$163,V$5:V$164,$X802)*6</f>
        <v>57035.185230510651</v>
      </c>
    </row>
    <row r="803" spans="2:29" x14ac:dyDescent="0.2">
      <c r="B803" s="3">
        <v>799</v>
      </c>
      <c r="C803" s="3">
        <f>[1]服务器生态!W820</f>
        <v>5.7838633302506253</v>
      </c>
      <c r="D803" s="3">
        <f>[1]服务器生态!X820</f>
        <v>5.7029422060231552</v>
      </c>
      <c r="E803" s="3">
        <f>[1]服务器生态!Y820</f>
        <v>0.4655328301439291</v>
      </c>
      <c r="F803" s="3">
        <f>[1]服务器生态!Z820</f>
        <v>8.2821580150709548E-2</v>
      </c>
      <c r="G803" s="3">
        <f>[1]服务器生态!AA820</f>
        <v>2.3963890889796963E-2</v>
      </c>
      <c r="H803" s="3">
        <f>[1]服务器生态!AC820</f>
        <v>0.47962550249999997</v>
      </c>
      <c r="I803" s="3">
        <f>[1]服务器生态!AD820</f>
        <v>0.47291513735919999</v>
      </c>
      <c r="J803" s="3">
        <f>[1]服务器生态!AE820</f>
        <v>3.8604200140800002E-2</v>
      </c>
      <c r="K803" s="3">
        <f>[1]服务器生态!AF820</f>
        <v>6.8679600000000019E-3</v>
      </c>
      <c r="L803" s="3">
        <f>[1]服务器生态!AG820</f>
        <v>1.9871999999999997E-3</v>
      </c>
      <c r="M803" s="3">
        <f>[3]基础信息!M802</f>
        <v>100</v>
      </c>
      <c r="X803" s="3">
        <v>799</v>
      </c>
      <c r="Y803" s="3">
        <f>求节点(节奏总纲!D$4:D$163,R$5:R$164,$X803)*6</f>
        <v>48149.023325644397</v>
      </c>
      <c r="Z803" s="3">
        <f>求节点(节奏总纲!E$4:E$163,S$5:S$164,$X803)*6</f>
        <v>49328.348598812227</v>
      </c>
      <c r="AA803" s="3">
        <f>求节点(节奏总纲!F$4:F$163,T$5:T$164,$X803)*6</f>
        <v>50881.846390799707</v>
      </c>
      <c r="AB803" s="3">
        <f>求节点(节奏总纲!G$4:G$163,U$5:U$164,$X803)*6</f>
        <v>53117.373773144456</v>
      </c>
      <c r="AC803" s="3">
        <f>求节点(节奏总纲!H$4:H$163,V$5:V$164,$X803)*6</f>
        <v>57042.669389954899</v>
      </c>
    </row>
    <row r="804" spans="2:29" x14ac:dyDescent="0.2">
      <c r="B804" s="3">
        <v>800</v>
      </c>
      <c r="C804" s="3">
        <f>[1]服务器生态!W821</f>
        <v>5.7761323691446949</v>
      </c>
      <c r="D804" s="3">
        <f>[1]服务器生态!X821</f>
        <v>5.695319407580886</v>
      </c>
      <c r="E804" s="3">
        <f>[1]服务器生态!Y821</f>
        <v>0.46491057889111115</v>
      </c>
      <c r="F804" s="3">
        <f>[1]服务器生态!Z821</f>
        <v>8.2710877255721016E-2</v>
      </c>
      <c r="G804" s="3">
        <f>[1]服务器生态!AA821</f>
        <v>2.393185971999964E-2</v>
      </c>
      <c r="H804" s="3">
        <f>[1]服务器生态!AC821</f>
        <v>0.47962550249999997</v>
      </c>
      <c r="I804" s="3">
        <f>[1]服务器生态!AD821</f>
        <v>0.47291513735919999</v>
      </c>
      <c r="J804" s="3">
        <f>[1]服务器生态!AE821</f>
        <v>3.8604200140800002E-2</v>
      </c>
      <c r="K804" s="3">
        <f>[1]服务器生态!AF821</f>
        <v>6.8679600000000019E-3</v>
      </c>
      <c r="L804" s="3">
        <f>[1]服务器生态!AG821</f>
        <v>1.9871999999999997E-3</v>
      </c>
      <c r="M804" s="3">
        <f>[3]基础信息!M803</f>
        <v>100</v>
      </c>
      <c r="X804" s="3">
        <v>800</v>
      </c>
      <c r="Y804" s="3">
        <f>求节点(节奏总纲!D$4:D$163,R$5:R$164,$X804)*6</f>
        <v>48156.167658364524</v>
      </c>
      <c r="Z804" s="3">
        <f>求节点(节奏总纲!E$4:E$163,S$5:S$164,$X804)*6</f>
        <v>49335.654941810993</v>
      </c>
      <c r="AA804" s="3">
        <f>求节点(节奏总纲!F$4:F$163,T$5:T$164,$X804)*6</f>
        <v>50889.389318672409</v>
      </c>
      <c r="AB804" s="3">
        <f>求节点(节奏总纲!G$4:G$163,U$5:U$164,$X804)*6</f>
        <v>53124.664939833667</v>
      </c>
      <c r="AC804" s="3">
        <f>求节点(节奏总纲!H$4:H$163,V$5:V$164,$X804)*6</f>
        <v>57050.15354939914</v>
      </c>
    </row>
    <row r="805" spans="2:29" x14ac:dyDescent="0.2">
      <c r="B805" s="3">
        <v>801</v>
      </c>
      <c r="C805" s="3">
        <f>[1]服务器生态!W822</f>
        <v>5.7684014080387644</v>
      </c>
      <c r="D805" s="3">
        <f>[1]服务器生态!X822</f>
        <v>5.6876966091386167</v>
      </c>
      <c r="E805" s="3">
        <f>[1]服务器生态!Y822</f>
        <v>0.4642883276382932</v>
      </c>
      <c r="F805" s="3">
        <f>[1]服务器生态!Z822</f>
        <v>8.260017436073247E-2</v>
      </c>
      <c r="G805" s="3">
        <f>[1]服务器生态!AA822</f>
        <v>2.3899828550202316E-2</v>
      </c>
      <c r="H805" s="3">
        <f>[1]服务器生态!AC822</f>
        <v>0.47962550249999997</v>
      </c>
      <c r="I805" s="3">
        <f>[1]服务器生态!AD822</f>
        <v>0.47291513735919999</v>
      </c>
      <c r="J805" s="3">
        <f>[1]服务器生态!AE822</f>
        <v>3.8604200140800002E-2</v>
      </c>
      <c r="K805" s="3">
        <f>[1]服务器生态!AF822</f>
        <v>6.8679600000000019E-3</v>
      </c>
      <c r="L805" s="3">
        <f>[1]服务器生态!AG822</f>
        <v>1.9871999999999997E-3</v>
      </c>
      <c r="M805" s="3">
        <f>[3]基础信息!M804</f>
        <v>100</v>
      </c>
      <c r="X805" s="3">
        <v>801</v>
      </c>
      <c r="Y805" s="3">
        <f>求节点(节奏总纲!D$4:D$163,R$5:R$164,$X805)*6</f>
        <v>48163.311991084658</v>
      </c>
      <c r="Z805" s="3">
        <f>求节点(节奏总纲!E$4:E$163,S$5:S$164,$X805)*6</f>
        <v>49342.96128480976</v>
      </c>
      <c r="AA805" s="3">
        <f>求节点(节奏总纲!F$4:F$163,T$5:T$164,$X805)*6</f>
        <v>50896.932246545111</v>
      </c>
      <c r="AB805" s="3">
        <f>求节点(节奏总纲!G$4:G$163,U$5:U$164,$X805)*6</f>
        <v>53131.956106522877</v>
      </c>
      <c r="AC805" s="3">
        <f>求节点(节奏总纲!H$4:H$163,V$5:V$164,$X805)*6</f>
        <v>57057.63770884338</v>
      </c>
    </row>
    <row r="806" spans="2:29" x14ac:dyDescent="0.2">
      <c r="B806" s="3">
        <v>802</v>
      </c>
      <c r="C806" s="3">
        <f>[1]服务器生态!W823</f>
        <v>5.7606704469328349</v>
      </c>
      <c r="D806" s="3">
        <f>[1]服务器生态!X823</f>
        <v>5.6800738106963484</v>
      </c>
      <c r="E806" s="3">
        <f>[1]服务器生态!Y823</f>
        <v>0.4636660763854753</v>
      </c>
      <c r="F806" s="3">
        <f>[1]服务器生态!Z823</f>
        <v>8.2489471465743938E-2</v>
      </c>
      <c r="G806" s="3">
        <f>[1]服务器生态!AA823</f>
        <v>2.3867797380404995E-2</v>
      </c>
      <c r="H806" s="3">
        <f>[1]服务器生态!AC823</f>
        <v>0.47962550249999997</v>
      </c>
      <c r="I806" s="3">
        <f>[1]服务器生态!AD823</f>
        <v>0.47291513735919999</v>
      </c>
      <c r="J806" s="3">
        <f>[1]服务器生态!AE823</f>
        <v>3.8604200140800002E-2</v>
      </c>
      <c r="K806" s="3">
        <f>[1]服务器生态!AF823</f>
        <v>6.8679600000000019E-3</v>
      </c>
      <c r="L806" s="3">
        <f>[1]服务器生态!AG823</f>
        <v>1.9871999999999997E-3</v>
      </c>
      <c r="M806" s="3">
        <f>[3]基础信息!M805</f>
        <v>100</v>
      </c>
      <c r="X806" s="3">
        <v>802</v>
      </c>
      <c r="Y806" s="3">
        <f>求节点(节奏总纲!D$4:D$163,R$5:R$164,$X806)*6</f>
        <v>48170.456323804792</v>
      </c>
      <c r="Z806" s="3">
        <f>求节点(节奏总纲!E$4:E$163,S$5:S$164,$X806)*6</f>
        <v>49350.26762780852</v>
      </c>
      <c r="AA806" s="3">
        <f>求节点(节奏总纲!F$4:F$163,T$5:T$164,$X806)*6</f>
        <v>50904.475174417821</v>
      </c>
      <c r="AB806" s="3">
        <f>求节点(节奏总纲!G$4:G$163,U$5:U$164,$X806)*6</f>
        <v>53139.24727321208</v>
      </c>
      <c r="AC806" s="3">
        <f>求节点(节奏总纲!H$4:H$163,V$5:V$164,$X806)*6</f>
        <v>57065.121868287635</v>
      </c>
    </row>
    <row r="807" spans="2:29" x14ac:dyDescent="0.2">
      <c r="B807" s="3">
        <v>803</v>
      </c>
      <c r="C807" s="3">
        <f>[1]服务器生态!W824</f>
        <v>5.7529394858269045</v>
      </c>
      <c r="D807" s="3">
        <f>[1]服务器生态!X824</f>
        <v>5.6724510122540792</v>
      </c>
      <c r="E807" s="3">
        <f>[1]服务器生态!Y824</f>
        <v>0.46304382513265735</v>
      </c>
      <c r="F807" s="3">
        <f>[1]服务器生态!Z824</f>
        <v>8.2378768570755392E-2</v>
      </c>
      <c r="G807" s="3">
        <f>[1]服务器生态!AA824</f>
        <v>2.3835766210607671E-2</v>
      </c>
      <c r="H807" s="3">
        <f>[1]服务器生态!AC824</f>
        <v>0.47962550249999997</v>
      </c>
      <c r="I807" s="3">
        <f>[1]服务器生态!AD824</f>
        <v>0.47291513735919999</v>
      </c>
      <c r="J807" s="3">
        <f>[1]服务器生态!AE824</f>
        <v>3.8604200140800002E-2</v>
      </c>
      <c r="K807" s="3">
        <f>[1]服务器生态!AF824</f>
        <v>6.8679600000000019E-3</v>
      </c>
      <c r="L807" s="3">
        <f>[1]服务器生态!AG824</f>
        <v>1.9871999999999997E-3</v>
      </c>
      <c r="M807" s="3">
        <f>[3]基础信息!M806</f>
        <v>100</v>
      </c>
      <c r="X807" s="3">
        <v>803</v>
      </c>
      <c r="Y807" s="3">
        <f>求节点(节奏总纲!D$4:D$163,R$5:R$164,$X807)*6</f>
        <v>48177.600656524926</v>
      </c>
      <c r="Z807" s="3">
        <f>求节点(节奏总纲!E$4:E$163,S$5:S$164,$X807)*6</f>
        <v>49357.573970807287</v>
      </c>
      <c r="AA807" s="3">
        <f>求节点(节奏总纲!F$4:F$163,T$5:T$164,$X807)*6</f>
        <v>50912.018102290531</v>
      </c>
      <c r="AB807" s="3">
        <f>求节点(节奏总纲!G$4:G$163,U$5:U$164,$X807)*6</f>
        <v>53146.538439901284</v>
      </c>
      <c r="AC807" s="3">
        <f>求节点(节奏总纲!H$4:H$163,V$5:V$164,$X807)*6</f>
        <v>57072.606027731876</v>
      </c>
    </row>
    <row r="808" spans="2:29" x14ac:dyDescent="0.2">
      <c r="B808" s="3">
        <v>804</v>
      </c>
      <c r="C808" s="3">
        <f>[1]服务器生态!W825</f>
        <v>5.7452085247209759</v>
      </c>
      <c r="D808" s="3">
        <f>[1]服务器生态!X825</f>
        <v>5.66482821381181</v>
      </c>
      <c r="E808" s="3">
        <f>[1]服务器生态!Y825</f>
        <v>0.46242157387983945</v>
      </c>
      <c r="F808" s="3">
        <f>[1]服务器生态!Z825</f>
        <v>8.226806567576686E-2</v>
      </c>
      <c r="G808" s="3">
        <f>[1]服务器生态!AA825</f>
        <v>2.3803735040810348E-2</v>
      </c>
      <c r="H808" s="3">
        <f>[1]服务器生态!AC825</f>
        <v>0.47962550249999997</v>
      </c>
      <c r="I808" s="3">
        <f>[1]服务器生态!AD825</f>
        <v>0.47291513735919999</v>
      </c>
      <c r="J808" s="3">
        <f>[1]服务器生态!AE825</f>
        <v>3.8604200140800002E-2</v>
      </c>
      <c r="K808" s="3">
        <f>[1]服务器生态!AF825</f>
        <v>6.8679600000000019E-3</v>
      </c>
      <c r="L808" s="3">
        <f>[1]服务器生态!AG825</f>
        <v>1.9871999999999997E-3</v>
      </c>
      <c r="M808" s="3">
        <f>[3]基础信息!M807</f>
        <v>100</v>
      </c>
      <c r="X808" s="3">
        <v>804</v>
      </c>
      <c r="Y808" s="3">
        <f>求节点(节奏总纲!D$4:D$163,R$5:R$164,$X808)*6</f>
        <v>48184.74498924506</v>
      </c>
      <c r="Z808" s="3">
        <f>求节点(节奏总纲!E$4:E$163,S$5:S$164,$X808)*6</f>
        <v>49364.880313806054</v>
      </c>
      <c r="AA808" s="3">
        <f>求节点(节奏总纲!F$4:F$163,T$5:T$164,$X808)*6</f>
        <v>50919.561030163226</v>
      </c>
      <c r="AB808" s="3">
        <f>求节点(节奏总纲!G$4:G$163,U$5:U$164,$X808)*6</f>
        <v>53153.829606590494</v>
      </c>
      <c r="AC808" s="3">
        <f>求节点(节奏总纲!H$4:H$163,V$5:V$164,$X808)*6</f>
        <v>57080.090187176116</v>
      </c>
    </row>
    <row r="809" spans="2:29" x14ac:dyDescent="0.2">
      <c r="B809" s="3">
        <v>805</v>
      </c>
      <c r="C809" s="3">
        <f>[1]服务器生态!W826</f>
        <v>5.7374775636150455</v>
      </c>
      <c r="D809" s="3">
        <f>[1]服务器生态!X826</f>
        <v>5.6572054153695408</v>
      </c>
      <c r="E809" s="3">
        <f>[1]服务器生态!Y826</f>
        <v>0.4617993226270215</v>
      </c>
      <c r="F809" s="3">
        <f>[1]服务器生态!Z826</f>
        <v>8.2157362780778329E-2</v>
      </c>
      <c r="G809" s="3">
        <f>[1]服务器生态!AA826</f>
        <v>2.3771703871013024E-2</v>
      </c>
      <c r="H809" s="3">
        <f>[1]服务器生态!AC826</f>
        <v>0.47962550249999997</v>
      </c>
      <c r="I809" s="3">
        <f>[1]服务器生态!AD826</f>
        <v>0.47291513735919999</v>
      </c>
      <c r="J809" s="3">
        <f>[1]服务器生态!AE826</f>
        <v>3.8604200140800002E-2</v>
      </c>
      <c r="K809" s="3">
        <f>[1]服务器生态!AF826</f>
        <v>6.8679600000000019E-3</v>
      </c>
      <c r="L809" s="3">
        <f>[1]服务器生态!AG826</f>
        <v>1.9871999999999997E-3</v>
      </c>
      <c r="M809" s="3">
        <f>[3]基础信息!M808</f>
        <v>100</v>
      </c>
      <c r="X809" s="3">
        <v>805</v>
      </c>
      <c r="Y809" s="3">
        <f>求节点(节奏总纲!D$4:D$163,R$5:R$164,$X809)*6</f>
        <v>48191.889321965187</v>
      </c>
      <c r="Z809" s="3">
        <f>求节点(节奏总纲!E$4:E$163,S$5:S$164,$X809)*6</f>
        <v>49372.186656804821</v>
      </c>
      <c r="AA809" s="3">
        <f>求节点(节奏总纲!F$4:F$163,T$5:T$164,$X809)*6</f>
        <v>50927.103958035928</v>
      </c>
      <c r="AB809" s="3">
        <f>求节点(节奏总纲!G$4:G$163,U$5:U$164,$X809)*6</f>
        <v>53161.12077327969</v>
      </c>
      <c r="AC809" s="3">
        <f>求节点(节奏总纲!H$4:H$163,V$5:V$164,$X809)*6</f>
        <v>57087.574346620364</v>
      </c>
    </row>
    <row r="810" spans="2:29" x14ac:dyDescent="0.2">
      <c r="B810" s="3">
        <v>806</v>
      </c>
      <c r="C810" s="3">
        <f>[1]服务器生态!W827</f>
        <v>5.7297466025091159</v>
      </c>
      <c r="D810" s="3">
        <f>[1]服务器生态!X827</f>
        <v>5.6495826169272725</v>
      </c>
      <c r="E810" s="3">
        <f>[1]服务器生态!Y827</f>
        <v>0.46117707137420361</v>
      </c>
      <c r="F810" s="3">
        <f>[1]服务器生态!Z827</f>
        <v>8.2046659885789797E-2</v>
      </c>
      <c r="G810" s="3">
        <f>[1]服务器生态!AA827</f>
        <v>2.3739672701215703E-2</v>
      </c>
      <c r="H810" s="3">
        <f>[1]服务器生态!AC827</f>
        <v>0.47962550249999997</v>
      </c>
      <c r="I810" s="3">
        <f>[1]服务器生态!AD827</f>
        <v>0.47291513735919999</v>
      </c>
      <c r="J810" s="3">
        <f>[1]服务器生态!AE827</f>
        <v>3.8604200140800002E-2</v>
      </c>
      <c r="K810" s="3">
        <f>[1]服务器生态!AF827</f>
        <v>6.8679600000000019E-3</v>
      </c>
      <c r="L810" s="3">
        <f>[1]服务器生态!AG827</f>
        <v>1.9871999999999997E-3</v>
      </c>
      <c r="M810" s="3">
        <f>[3]基础信息!M809</f>
        <v>100</v>
      </c>
      <c r="X810" s="3">
        <v>806</v>
      </c>
      <c r="Y810" s="3">
        <f>求节点(节奏总纲!D$4:D$163,R$5:R$164,$X810)*6</f>
        <v>48199.033654685321</v>
      </c>
      <c r="Z810" s="3">
        <f>求节点(节奏总纲!E$4:E$163,S$5:S$164,$X810)*6</f>
        <v>49379.492999803588</v>
      </c>
      <c r="AA810" s="3">
        <f>求节点(节奏总纲!F$4:F$163,T$5:T$164,$X810)*6</f>
        <v>50934.646885908631</v>
      </c>
      <c r="AB810" s="3">
        <f>求节点(节奏总纲!G$4:G$163,U$5:U$164,$X810)*6</f>
        <v>53168.411939968893</v>
      </c>
      <c r="AC810" s="3">
        <f>求节点(节奏总纲!H$4:H$163,V$5:V$164,$X810)*6</f>
        <v>57095.058506064612</v>
      </c>
    </row>
    <row r="811" spans="2:29" x14ac:dyDescent="0.2">
      <c r="B811" s="3">
        <v>807</v>
      </c>
      <c r="C811" s="3">
        <f>[1]服务器生态!W828</f>
        <v>5.7220156414031855</v>
      </c>
      <c r="D811" s="3">
        <f>[1]服务器生态!X828</f>
        <v>5.6419598184850033</v>
      </c>
      <c r="E811" s="3">
        <f>[1]服务器生态!Y828</f>
        <v>0.4605548201213856</v>
      </c>
      <c r="F811" s="3">
        <f>[1]服务器生态!Z828</f>
        <v>8.1935956990801251E-2</v>
      </c>
      <c r="G811" s="3">
        <f>[1]服务器生态!AA828</f>
        <v>2.370764153141838E-2</v>
      </c>
      <c r="H811" s="3">
        <f>[1]服务器生态!AC828</f>
        <v>0.47962550249999997</v>
      </c>
      <c r="I811" s="3">
        <f>[1]服务器生态!AD828</f>
        <v>0.47291513735919999</v>
      </c>
      <c r="J811" s="3">
        <f>[1]服务器生态!AE828</f>
        <v>3.8604200140800002E-2</v>
      </c>
      <c r="K811" s="3">
        <f>[1]服务器生态!AF828</f>
        <v>6.8679600000000019E-3</v>
      </c>
      <c r="L811" s="3">
        <f>[1]服务器生态!AG828</f>
        <v>1.9871999999999997E-3</v>
      </c>
      <c r="M811" s="3">
        <f>[3]基础信息!M810</f>
        <v>100</v>
      </c>
      <c r="X811" s="3">
        <v>807</v>
      </c>
      <c r="Y811" s="3">
        <f>求节点(节奏总纲!D$4:D$163,R$5:R$164,$X811)*6</f>
        <v>48206.177987405455</v>
      </c>
      <c r="Z811" s="3">
        <f>求节点(节奏总纲!E$4:E$163,S$5:S$164,$X811)*6</f>
        <v>49386.799342802355</v>
      </c>
      <c r="AA811" s="3">
        <f>求节点(节奏总纲!F$4:F$163,T$5:T$164,$X811)*6</f>
        <v>50941.936881200905</v>
      </c>
      <c r="AB811" s="3">
        <f>求节点(节奏总纲!G$4:G$163,U$5:U$164,$X811)*6</f>
        <v>53175.703106658104</v>
      </c>
      <c r="AC811" s="3">
        <f>求节点(节奏总纲!H$4:H$163,V$5:V$164,$X811)*6</f>
        <v>57102.542665508859</v>
      </c>
    </row>
    <row r="812" spans="2:29" x14ac:dyDescent="0.2">
      <c r="B812" s="3">
        <v>808</v>
      </c>
      <c r="C812" s="3">
        <f>[1]服务器生态!W829</f>
        <v>5.7142846802972551</v>
      </c>
      <c r="D812" s="3">
        <f>[1]服务器生态!X829</f>
        <v>5.6343370200427341</v>
      </c>
      <c r="E812" s="3">
        <f>[1]服务器生态!Y829</f>
        <v>0.45993256886856765</v>
      </c>
      <c r="F812" s="3">
        <f>[1]服务器生态!Z829</f>
        <v>8.1825254095812705E-2</v>
      </c>
      <c r="G812" s="3">
        <f>[1]服务器生态!AA829</f>
        <v>2.3675610361621056E-2</v>
      </c>
      <c r="H812" s="3">
        <f>[1]服务器生态!AC829</f>
        <v>0.47962550249999997</v>
      </c>
      <c r="I812" s="3">
        <f>[1]服务器生态!AD829</f>
        <v>0.47291513735919999</v>
      </c>
      <c r="J812" s="3">
        <f>[1]服务器生态!AE829</f>
        <v>3.8604200140800002E-2</v>
      </c>
      <c r="K812" s="3">
        <f>[1]服务器生态!AF829</f>
        <v>6.8679600000000019E-3</v>
      </c>
      <c r="L812" s="3">
        <f>[1]服务器生态!AG829</f>
        <v>1.9871999999999997E-3</v>
      </c>
      <c r="M812" s="3">
        <f>[3]基础信息!M811</f>
        <v>100</v>
      </c>
      <c r="X812" s="3">
        <v>808</v>
      </c>
      <c r="Y812" s="3">
        <f>求节点(节奏总纲!D$4:D$163,R$5:R$164,$X812)*6</f>
        <v>48213.32232012559</v>
      </c>
      <c r="Z812" s="3">
        <f>求节点(节奏总纲!E$4:E$163,S$5:S$164,$X812)*6</f>
        <v>49394.105685801114</v>
      </c>
      <c r="AA812" s="3">
        <f>求节点(节奏总纲!F$4:F$163,T$5:T$164,$X812)*6</f>
        <v>50949.149936635033</v>
      </c>
      <c r="AB812" s="3">
        <f>求节点(节奏总纲!G$4:G$163,U$5:U$164,$X812)*6</f>
        <v>53182.994273347314</v>
      </c>
      <c r="AC812" s="3">
        <f>求节点(节奏总纲!H$4:H$163,V$5:V$164,$X812)*6</f>
        <v>57110.026824953107</v>
      </c>
    </row>
    <row r="813" spans="2:29" x14ac:dyDescent="0.2">
      <c r="B813" s="3">
        <v>809</v>
      </c>
      <c r="C813" s="3">
        <f>[1]服务器生态!W830</f>
        <v>5.7065537191913265</v>
      </c>
      <c r="D813" s="3">
        <f>[1]服务器生态!X830</f>
        <v>5.6267142216004657</v>
      </c>
      <c r="E813" s="3">
        <f>[1]服务器生态!Y830</f>
        <v>0.45931031761574975</v>
      </c>
      <c r="F813" s="3">
        <f>[1]服务器生态!Z830</f>
        <v>8.1714551200824173E-2</v>
      </c>
      <c r="G813" s="3">
        <f>[1]服务器生态!AA830</f>
        <v>2.3643579191823735E-2</v>
      </c>
      <c r="H813" s="3">
        <f>[1]服务器生态!AC830</f>
        <v>0.47962550249999997</v>
      </c>
      <c r="I813" s="3">
        <f>[1]服务器生态!AD830</f>
        <v>0.47291513735919999</v>
      </c>
      <c r="J813" s="3">
        <f>[1]服务器生态!AE830</f>
        <v>3.8604200140800002E-2</v>
      </c>
      <c r="K813" s="3">
        <f>[1]服务器生态!AF830</f>
        <v>6.8679600000000019E-3</v>
      </c>
      <c r="L813" s="3">
        <f>[1]服务器生态!AG830</f>
        <v>1.9871999999999997E-3</v>
      </c>
      <c r="M813" s="3">
        <f>[3]基础信息!M812</f>
        <v>100</v>
      </c>
      <c r="X813" s="3">
        <v>809</v>
      </c>
      <c r="Y813" s="3">
        <f>求节点(节奏总纲!D$4:D$163,R$5:R$164,$X813)*6</f>
        <v>48220.466652845716</v>
      </c>
      <c r="Z813" s="3">
        <f>求节点(节奏总纲!E$4:E$163,S$5:S$164,$X813)*6</f>
        <v>49401.412028799881</v>
      </c>
      <c r="AA813" s="3">
        <f>求节点(节奏总纲!F$4:F$163,T$5:T$164,$X813)*6</f>
        <v>50956.36299206916</v>
      </c>
      <c r="AB813" s="3">
        <f>求节点(节奏总纲!G$4:G$163,U$5:U$164,$X813)*6</f>
        <v>53190.285440036518</v>
      </c>
      <c r="AC813" s="3">
        <f>求节点(节奏总纲!H$4:H$163,V$5:V$164,$X813)*6</f>
        <v>57117.510984397348</v>
      </c>
    </row>
    <row r="814" spans="2:29" x14ac:dyDescent="0.2">
      <c r="B814" s="3">
        <v>810</v>
      </c>
      <c r="C814" s="3">
        <f>[1]服务器生态!W831</f>
        <v>5.6988227580853961</v>
      </c>
      <c r="D814" s="3">
        <f>[1]服务器生态!X831</f>
        <v>5.6190914231581965</v>
      </c>
      <c r="E814" s="3">
        <f>[1]服务器生态!Y831</f>
        <v>0.4586880663629318</v>
      </c>
      <c r="F814" s="3">
        <f>[1]服务器生态!Z831</f>
        <v>8.1603848305835627E-2</v>
      </c>
      <c r="G814" s="3">
        <f>[1]服务器生态!AA831</f>
        <v>2.3611548022026408E-2</v>
      </c>
      <c r="H814" s="3">
        <f>[1]服务器生态!AC831</f>
        <v>0.47962550249999997</v>
      </c>
      <c r="I814" s="3">
        <f>[1]服务器生态!AD831</f>
        <v>0.47291513735919999</v>
      </c>
      <c r="J814" s="3">
        <f>[1]服务器生态!AE831</f>
        <v>3.8604200140800002E-2</v>
      </c>
      <c r="K814" s="3">
        <f>[1]服务器生态!AF831</f>
        <v>6.8679600000000019E-3</v>
      </c>
      <c r="L814" s="3">
        <f>[1]服务器生态!AG831</f>
        <v>1.9871999999999997E-3</v>
      </c>
      <c r="M814" s="3">
        <f>[3]基础信息!M813</f>
        <v>100</v>
      </c>
      <c r="X814" s="3">
        <v>810</v>
      </c>
      <c r="Y814" s="3">
        <f>求节点(节奏总纲!D$4:D$163,R$5:R$164,$X814)*6</f>
        <v>48227.610985565851</v>
      </c>
      <c r="Z814" s="3">
        <f>求节点(节奏总纲!E$4:E$163,S$5:S$164,$X814)*6</f>
        <v>49408.718371798648</v>
      </c>
      <c r="AA814" s="3">
        <f>求节点(节奏总纲!F$4:F$163,T$5:T$164,$X814)*6</f>
        <v>50963.576047503288</v>
      </c>
      <c r="AB814" s="3">
        <f>求节点(节奏总纲!G$4:G$163,U$5:U$164,$X814)*6</f>
        <v>53197.576606725714</v>
      </c>
      <c r="AC814" s="3">
        <f>求节点(节奏总纲!H$4:H$163,V$5:V$164,$X814)*6</f>
        <v>57124.995143841588</v>
      </c>
    </row>
    <row r="815" spans="2:29" x14ac:dyDescent="0.2">
      <c r="B815" s="3">
        <v>811</v>
      </c>
      <c r="C815" s="3">
        <f>[1]服务器生态!W832</f>
        <v>5.6910917969794665</v>
      </c>
      <c r="D815" s="3">
        <f>[1]服务器生态!X832</f>
        <v>5.6114686247159282</v>
      </c>
      <c r="E815" s="3">
        <f>[1]服务器生态!Y832</f>
        <v>0.45806581511011391</v>
      </c>
      <c r="F815" s="3">
        <f>[1]服务器生态!Z832</f>
        <v>8.1493145410847095E-2</v>
      </c>
      <c r="G815" s="3">
        <f>[1]服务器生态!AA832</f>
        <v>2.3579516852229088E-2</v>
      </c>
      <c r="H815" s="3">
        <f>[1]服务器生态!AC832</f>
        <v>0.47962550249999997</v>
      </c>
      <c r="I815" s="3">
        <f>[1]服务器生态!AD832</f>
        <v>0.47291513735919999</v>
      </c>
      <c r="J815" s="3">
        <f>[1]服务器生态!AE832</f>
        <v>3.8604200140800002E-2</v>
      </c>
      <c r="K815" s="3">
        <f>[1]服务器生态!AF832</f>
        <v>6.8679600000000019E-3</v>
      </c>
      <c r="L815" s="3">
        <f>[1]服务器生态!AG832</f>
        <v>1.9871999999999997E-3</v>
      </c>
      <c r="M815" s="3">
        <f>[3]基础信息!M814</f>
        <v>100</v>
      </c>
      <c r="X815" s="3">
        <v>811</v>
      </c>
      <c r="Y815" s="3">
        <f>求节点(节奏总纲!D$4:D$163,R$5:R$164,$X815)*6</f>
        <v>48234.755318285985</v>
      </c>
      <c r="Z815" s="3">
        <f>求节点(节奏总纲!E$4:E$163,S$5:S$164,$X815)*6</f>
        <v>49416.024714797415</v>
      </c>
      <c r="AA815" s="3">
        <f>求节点(节奏总纲!F$4:F$163,T$5:T$164,$X815)*6</f>
        <v>50970.78910293743</v>
      </c>
      <c r="AB815" s="3">
        <f>求节点(节奏总纲!G$4:G$163,U$5:U$164,$X815)*6</f>
        <v>53204.867773414924</v>
      </c>
      <c r="AC815" s="3">
        <f>求节点(节奏总纲!H$4:H$163,V$5:V$164,$X815)*6</f>
        <v>57132.479303285843</v>
      </c>
    </row>
    <row r="816" spans="2:29" x14ac:dyDescent="0.2">
      <c r="B816" s="3">
        <v>812</v>
      </c>
      <c r="C816" s="3">
        <f>[1]服务器生态!W833</f>
        <v>5.6833608358735361</v>
      </c>
      <c r="D816" s="3">
        <f>[1]服务器生态!X833</f>
        <v>5.603845826273659</v>
      </c>
      <c r="E816" s="3">
        <f>[1]服务器生态!Y833</f>
        <v>0.45744356385729595</v>
      </c>
      <c r="F816" s="3">
        <f>[1]服务器生态!Z833</f>
        <v>8.1382442515858563E-2</v>
      </c>
      <c r="G816" s="3">
        <f>[1]服务器生态!AA833</f>
        <v>2.3547485682431764E-2</v>
      </c>
      <c r="H816" s="3">
        <f>[1]服务器生态!AC833</f>
        <v>0.47962550249999997</v>
      </c>
      <c r="I816" s="3">
        <f>[1]服务器生态!AD833</f>
        <v>0.47291513735919999</v>
      </c>
      <c r="J816" s="3">
        <f>[1]服务器生态!AE833</f>
        <v>3.8604200140800002E-2</v>
      </c>
      <c r="K816" s="3">
        <f>[1]服务器生态!AF833</f>
        <v>6.8679600000000019E-3</v>
      </c>
      <c r="L816" s="3">
        <f>[1]服务器生态!AG833</f>
        <v>1.9871999999999997E-3</v>
      </c>
      <c r="M816" s="3">
        <f>[3]基础信息!M815</f>
        <v>100</v>
      </c>
      <c r="X816" s="3">
        <v>812</v>
      </c>
      <c r="Y816" s="3">
        <f>求节点(节奏总纲!D$4:D$163,R$5:R$164,$X816)*6</f>
        <v>48241.899651006112</v>
      </c>
      <c r="Z816" s="3">
        <f>求节点(节奏总纲!E$4:E$163,S$5:S$164,$X816)*6</f>
        <v>49423.331057796182</v>
      </c>
      <c r="AA816" s="3">
        <f>求节点(节奏总纲!F$4:F$163,T$5:T$164,$X816)*6</f>
        <v>50978.002158371557</v>
      </c>
      <c r="AB816" s="3">
        <f>求节点(节奏总纲!G$4:G$163,U$5:U$164,$X816)*6</f>
        <v>53212.158940104127</v>
      </c>
      <c r="AC816" s="3">
        <f>求节点(节奏总纲!H$4:H$163,V$5:V$164,$X816)*6</f>
        <v>57139.963462730084</v>
      </c>
    </row>
    <row r="817" spans="2:29" x14ac:dyDescent="0.2">
      <c r="B817" s="3">
        <v>813</v>
      </c>
      <c r="C817" s="3">
        <f>[1]服务器生态!W834</f>
        <v>5.6756298747676075</v>
      </c>
      <c r="D817" s="3">
        <f>[1]服务器生态!X834</f>
        <v>5.5962230278313907</v>
      </c>
      <c r="E817" s="3">
        <f>[1]服务器生态!Y834</f>
        <v>0.45682131260447811</v>
      </c>
      <c r="F817" s="3">
        <f>[1]服务器生态!Z834</f>
        <v>8.1271739620870045E-2</v>
      </c>
      <c r="G817" s="3">
        <f>[1]服务器生态!AA834</f>
        <v>2.3515454512634447E-2</v>
      </c>
      <c r="H817" s="3">
        <f>[1]服务器生态!AC834</f>
        <v>0.47962550249999997</v>
      </c>
      <c r="I817" s="3">
        <f>[1]服务器生态!AD834</f>
        <v>0.47291513735919999</v>
      </c>
      <c r="J817" s="3">
        <f>[1]服务器生态!AE834</f>
        <v>3.8604200140800002E-2</v>
      </c>
      <c r="K817" s="3">
        <f>[1]服务器生态!AF834</f>
        <v>6.8679600000000019E-3</v>
      </c>
      <c r="L817" s="3">
        <f>[1]服务器生态!AG834</f>
        <v>1.9871999999999997E-3</v>
      </c>
      <c r="M817" s="3">
        <f>[3]基础信息!M816</f>
        <v>100</v>
      </c>
      <c r="X817" s="3">
        <v>813</v>
      </c>
      <c r="Y817" s="3">
        <f>求节点(节奏总纲!D$4:D$163,R$5:R$164,$X817)*6</f>
        <v>48249.043983726253</v>
      </c>
      <c r="Z817" s="3">
        <f>求节点(节奏总纲!E$4:E$163,S$5:S$164,$X817)*6</f>
        <v>49430.637400794934</v>
      </c>
      <c r="AA817" s="3">
        <f>求节点(节奏总纲!F$4:F$163,T$5:T$164,$X817)*6</f>
        <v>50985.215213805684</v>
      </c>
      <c r="AB817" s="3">
        <f>求节点(节奏总纲!G$4:G$163,U$5:U$164,$X817)*6</f>
        <v>53219.450106793331</v>
      </c>
      <c r="AC817" s="3">
        <f>求节点(节奏总纲!H$4:H$163,V$5:V$164,$X817)*6</f>
        <v>57147.447622174324</v>
      </c>
    </row>
    <row r="818" spans="2:29" x14ac:dyDescent="0.2">
      <c r="B818" s="3">
        <v>814</v>
      </c>
      <c r="C818" s="3">
        <f>[1]服务器生态!W835</f>
        <v>5.6678989136616771</v>
      </c>
      <c r="D818" s="3">
        <f>[1]服务器生态!X835</f>
        <v>5.5886002293891215</v>
      </c>
      <c r="E818" s="3">
        <f>[1]服务器生态!Y835</f>
        <v>0.45619906135166016</v>
      </c>
      <c r="F818" s="3">
        <f>[1]服务器生态!Z835</f>
        <v>8.11610367258815E-2</v>
      </c>
      <c r="G818" s="3">
        <f>[1]服务器生态!AA835</f>
        <v>2.3483423342837123E-2</v>
      </c>
      <c r="H818" s="3">
        <f>[1]服务器生态!AC835</f>
        <v>0.47962550249999997</v>
      </c>
      <c r="I818" s="3">
        <f>[1]服务器生态!AD835</f>
        <v>0.47291513735919999</v>
      </c>
      <c r="J818" s="3">
        <f>[1]服务器生态!AE835</f>
        <v>3.8604200140800002E-2</v>
      </c>
      <c r="K818" s="3">
        <f>[1]服务器生态!AF835</f>
        <v>6.8679600000000019E-3</v>
      </c>
      <c r="L818" s="3">
        <f>[1]服务器生态!AG835</f>
        <v>1.9871999999999997E-3</v>
      </c>
      <c r="M818" s="3">
        <f>[3]基础信息!M817</f>
        <v>100</v>
      </c>
      <c r="X818" s="3">
        <v>814</v>
      </c>
      <c r="Y818" s="3">
        <f>求节点(节奏总纲!D$4:D$163,R$5:R$164,$X818)*6</f>
        <v>48256.18831644638</v>
      </c>
      <c r="Z818" s="3">
        <f>求节点(节奏总纲!E$4:E$163,S$5:S$164,$X818)*6</f>
        <v>49437.943743793701</v>
      </c>
      <c r="AA818" s="3">
        <f>求节点(节奏总纲!F$4:F$163,T$5:T$164,$X818)*6</f>
        <v>50992.428269239812</v>
      </c>
      <c r="AB818" s="3">
        <f>求节点(节奏总纲!G$4:G$163,U$5:U$164,$X818)*6</f>
        <v>53226.741273482541</v>
      </c>
      <c r="AC818" s="3">
        <f>求节点(节奏总纲!H$4:H$163,V$5:V$164,$X818)*6</f>
        <v>57154.482528755463</v>
      </c>
    </row>
    <row r="819" spans="2:29" x14ac:dyDescent="0.2">
      <c r="B819" s="3">
        <v>815</v>
      </c>
      <c r="C819" s="3">
        <f>[1]服务器生态!W836</f>
        <v>5.6601679525557484</v>
      </c>
      <c r="D819" s="3">
        <f>[1]服务器生态!X836</f>
        <v>5.5809774309468532</v>
      </c>
      <c r="E819" s="3">
        <f>[1]服务器生态!Y836</f>
        <v>0.45557681009884227</v>
      </c>
      <c r="F819" s="3">
        <f>[1]服务器生态!Z836</f>
        <v>8.1050333830892968E-2</v>
      </c>
      <c r="G819" s="3">
        <f>[1]服务器生态!AA836</f>
        <v>2.3451392173039803E-2</v>
      </c>
      <c r="H819" s="3">
        <f>[1]服务器生态!AC836</f>
        <v>0.47962550249999997</v>
      </c>
      <c r="I819" s="3">
        <f>[1]服务器生态!AD836</f>
        <v>0.47291513735919999</v>
      </c>
      <c r="J819" s="3">
        <f>[1]服务器生态!AE836</f>
        <v>3.8604200140800002E-2</v>
      </c>
      <c r="K819" s="3">
        <f>[1]服务器生态!AF836</f>
        <v>6.8679600000000019E-3</v>
      </c>
      <c r="L819" s="3">
        <f>[1]服务器生态!AG836</f>
        <v>1.9871999999999997E-3</v>
      </c>
      <c r="M819" s="3">
        <f>[3]基础信息!M818</f>
        <v>100</v>
      </c>
      <c r="X819" s="3">
        <v>815</v>
      </c>
      <c r="Y819" s="3">
        <f>求节点(节奏总纲!D$4:D$163,R$5:R$164,$X819)*6</f>
        <v>48263.332649166507</v>
      </c>
      <c r="Z819" s="3">
        <f>求节点(节奏总纲!E$4:E$163,S$5:S$164,$X819)*6</f>
        <v>49445.250086792468</v>
      </c>
      <c r="AA819" s="3">
        <f>求节点(节奏总纲!F$4:F$163,T$5:T$164,$X819)*6</f>
        <v>50999.641324673939</v>
      </c>
      <c r="AB819" s="3">
        <f>求节点(节奏总纲!G$4:G$163,U$5:U$164,$X819)*6</f>
        <v>53234.032440171752</v>
      </c>
      <c r="AC819" s="3">
        <f>求节点(节奏总纲!H$4:H$163,V$5:V$164,$X819)*6</f>
        <v>57161.28033322488</v>
      </c>
    </row>
    <row r="820" spans="2:29" x14ac:dyDescent="0.2">
      <c r="B820" s="3">
        <v>816</v>
      </c>
      <c r="C820" s="3">
        <f>[1]服务器生态!W837</f>
        <v>5.652436991449818</v>
      </c>
      <c r="D820" s="3">
        <f>[1]服务器生态!X837</f>
        <v>5.573354632504584</v>
      </c>
      <c r="E820" s="3">
        <f>[1]服务器生态!Y837</f>
        <v>0.45495455884602426</v>
      </c>
      <c r="F820" s="3">
        <f>[1]服务器生态!Z837</f>
        <v>8.0939630935904422E-2</v>
      </c>
      <c r="G820" s="3">
        <f>[1]服务器生态!AA837</f>
        <v>2.3419361003242479E-2</v>
      </c>
      <c r="H820" s="3">
        <f>[1]服务器生态!AC837</f>
        <v>0.47962550249999997</v>
      </c>
      <c r="I820" s="3">
        <f>[1]服务器生态!AD837</f>
        <v>0.47291513735919999</v>
      </c>
      <c r="J820" s="3">
        <f>[1]服务器生态!AE837</f>
        <v>3.8604200140800002E-2</v>
      </c>
      <c r="K820" s="3">
        <f>[1]服务器生态!AF837</f>
        <v>6.8679600000000019E-3</v>
      </c>
      <c r="L820" s="3">
        <f>[1]服务器生态!AG837</f>
        <v>1.9871999999999997E-3</v>
      </c>
      <c r="M820" s="3">
        <f>[3]基础信息!M819</f>
        <v>100</v>
      </c>
      <c r="X820" s="3">
        <v>816</v>
      </c>
      <c r="Y820" s="3">
        <f>求节点(节奏总纲!D$4:D$163,R$5:R$164,$X820)*6</f>
        <v>48270.476981886648</v>
      </c>
      <c r="Z820" s="3">
        <f>求节点(节奏总纲!E$4:E$163,S$5:S$164,$X820)*6</f>
        <v>49452.556429791235</v>
      </c>
      <c r="AA820" s="3">
        <f>求节点(节奏总纲!F$4:F$163,T$5:T$164,$X820)*6</f>
        <v>51006.854380108067</v>
      </c>
      <c r="AB820" s="3">
        <f>求节点(节奏总纲!G$4:G$163,U$5:U$164,$X820)*6</f>
        <v>53241.32360686094</v>
      </c>
      <c r="AC820" s="3">
        <f>求节点(节奏总纲!H$4:H$163,V$5:V$164,$X820)*6</f>
        <v>57168.07813769429</v>
      </c>
    </row>
    <row r="821" spans="2:29" x14ac:dyDescent="0.2">
      <c r="B821" s="3">
        <v>817</v>
      </c>
      <c r="C821" s="3">
        <f>[1]服务器生态!W838</f>
        <v>5.6447060303438876</v>
      </c>
      <c r="D821" s="3">
        <f>[1]服务器生态!X838</f>
        <v>5.5657318340623148</v>
      </c>
      <c r="E821" s="3">
        <f>[1]服务器生态!Y838</f>
        <v>0.45433230759320631</v>
      </c>
      <c r="F821" s="3">
        <f>[1]服务器生态!Z838</f>
        <v>8.0828928040915876E-2</v>
      </c>
      <c r="G821" s="3">
        <f>[1]服务器生态!AA838</f>
        <v>2.3387329833445152E-2</v>
      </c>
      <c r="H821" s="3">
        <f>[1]服务器生态!AC838</f>
        <v>0.47962550249999997</v>
      </c>
      <c r="I821" s="3">
        <f>[1]服务器生态!AD838</f>
        <v>0.47291513735919999</v>
      </c>
      <c r="J821" s="3">
        <f>[1]服务器生态!AE838</f>
        <v>3.8604200140800002E-2</v>
      </c>
      <c r="K821" s="3">
        <f>[1]服务器生态!AF838</f>
        <v>6.8679600000000019E-3</v>
      </c>
      <c r="L821" s="3">
        <f>[1]服务器生态!AG838</f>
        <v>1.9871999999999997E-3</v>
      </c>
      <c r="M821" s="3">
        <f>[3]基础信息!M820</f>
        <v>100</v>
      </c>
      <c r="X821" s="3">
        <v>817</v>
      </c>
      <c r="Y821" s="3">
        <f>求节点(节奏总纲!D$4:D$163,R$5:R$164,$X821)*6</f>
        <v>48277.621314606775</v>
      </c>
      <c r="Z821" s="3">
        <f>求节点(节奏总纲!E$4:E$163,S$5:S$164,$X821)*6</f>
        <v>49459.655568306676</v>
      </c>
      <c r="AA821" s="3">
        <f>求节点(节奏总纲!F$4:F$163,T$5:T$164,$X821)*6</f>
        <v>51014.067435542194</v>
      </c>
      <c r="AB821" s="3">
        <f>求节点(节奏总纲!G$4:G$163,U$5:U$164,$X821)*6</f>
        <v>53248.473301281439</v>
      </c>
      <c r="AC821" s="3">
        <f>求节点(节奏总纲!H$4:H$163,V$5:V$164,$X821)*6</f>
        <v>57174.875942163693</v>
      </c>
    </row>
    <row r="822" spans="2:29" x14ac:dyDescent="0.2">
      <c r="B822" s="3">
        <v>818</v>
      </c>
      <c r="C822" s="3">
        <f>[1]服务器生态!W839</f>
        <v>5.6369750692379581</v>
      </c>
      <c r="D822" s="3">
        <f>[1]服务器生态!X839</f>
        <v>5.5581090356200464</v>
      </c>
      <c r="E822" s="3">
        <f>[1]服务器生态!Y839</f>
        <v>0.45371005634038841</v>
      </c>
      <c r="F822" s="3">
        <f>[1]服务器生态!Z839</f>
        <v>8.0718225145927358E-2</v>
      </c>
      <c r="G822" s="3">
        <f>[1]服务器生态!AA839</f>
        <v>2.3355298663647831E-2</v>
      </c>
      <c r="H822" s="3">
        <f>[1]服务器生态!AC839</f>
        <v>0.47962550249999997</v>
      </c>
      <c r="I822" s="3">
        <f>[1]服务器生态!AD839</f>
        <v>0.47291513735919999</v>
      </c>
      <c r="J822" s="3">
        <f>[1]服务器生态!AE839</f>
        <v>3.8604200140800002E-2</v>
      </c>
      <c r="K822" s="3">
        <f>[1]服务器生态!AF839</f>
        <v>6.8679600000000019E-3</v>
      </c>
      <c r="L822" s="3">
        <f>[1]服务器生态!AG839</f>
        <v>1.9871999999999997E-3</v>
      </c>
      <c r="M822" s="3">
        <f>[3]基础信息!M821</f>
        <v>100</v>
      </c>
      <c r="X822" s="3">
        <v>818</v>
      </c>
      <c r="Y822" s="3">
        <f>求节点(节奏总纲!D$4:D$163,R$5:R$164,$X822)*6</f>
        <v>48284.765647326909</v>
      </c>
      <c r="Z822" s="3">
        <f>求节点(节奏总纲!E$4:E$163,S$5:S$164,$X822)*6</f>
        <v>49466.537956884626</v>
      </c>
      <c r="AA822" s="3">
        <f>求节点(节奏总纲!F$4:F$163,T$5:T$164,$X822)*6</f>
        <v>51021.280490976322</v>
      </c>
      <c r="AB822" s="3">
        <f>求节点(节奏总纲!G$4:G$163,U$5:U$164,$X822)*6</f>
        <v>53255.604110678905</v>
      </c>
      <c r="AC822" s="3">
        <f>求节点(节奏总纲!H$4:H$163,V$5:V$164,$X822)*6</f>
        <v>57181.673746633111</v>
      </c>
    </row>
    <row r="823" spans="2:29" x14ac:dyDescent="0.2">
      <c r="B823" s="3">
        <v>819</v>
      </c>
      <c r="C823" s="3">
        <f>[1]服务器生态!W840</f>
        <v>5.6292441081320277</v>
      </c>
      <c r="D823" s="3">
        <f>[1]服务器生态!X840</f>
        <v>5.5504862371777772</v>
      </c>
      <c r="E823" s="3">
        <f>[1]服务器生态!Y840</f>
        <v>0.45308780508757046</v>
      </c>
      <c r="F823" s="3">
        <f>[1]服务器生态!Z840</f>
        <v>8.0607522250938812E-2</v>
      </c>
      <c r="G823" s="3">
        <f>[1]服务器生态!AA840</f>
        <v>2.3323267493850507E-2</v>
      </c>
      <c r="H823" s="3">
        <f>[1]服务器生态!AC840</f>
        <v>0.47962550249999997</v>
      </c>
      <c r="I823" s="3">
        <f>[1]服务器生态!AD840</f>
        <v>0.47291513735919999</v>
      </c>
      <c r="J823" s="3">
        <f>[1]服务器生态!AE840</f>
        <v>3.8604200140800002E-2</v>
      </c>
      <c r="K823" s="3">
        <f>[1]服务器生态!AF840</f>
        <v>6.8679600000000019E-3</v>
      </c>
      <c r="L823" s="3">
        <f>[1]服务器生态!AG840</f>
        <v>1.9871999999999997E-3</v>
      </c>
      <c r="M823" s="3">
        <f>[3]基础信息!M822</f>
        <v>100</v>
      </c>
      <c r="X823" s="3">
        <v>819</v>
      </c>
      <c r="Y823" s="3">
        <f>求节点(节奏总纲!D$4:D$163,R$5:R$164,$X823)*6</f>
        <v>48291.909980047043</v>
      </c>
      <c r="Z823" s="3">
        <f>求节点(节奏总纲!E$4:E$163,S$5:S$164,$X823)*6</f>
        <v>49473.420345462582</v>
      </c>
      <c r="AA823" s="3">
        <f>求节点(节奏总纲!F$4:F$163,T$5:T$164,$X823)*6</f>
        <v>51028.493546410449</v>
      </c>
      <c r="AB823" s="3">
        <f>求节点(节奏总纲!G$4:G$163,U$5:U$164,$X823)*6</f>
        <v>53262.734920076357</v>
      </c>
      <c r="AC823" s="3">
        <f>求节点(节奏总纲!H$4:H$163,V$5:V$164,$X823)*6</f>
        <v>57188.471551102513</v>
      </c>
    </row>
    <row r="824" spans="2:29" x14ac:dyDescent="0.2">
      <c r="B824" s="3">
        <v>820</v>
      </c>
      <c r="C824" s="3">
        <f>[1]服务器生态!W841</f>
        <v>5.6215131470260991</v>
      </c>
      <c r="D824" s="3">
        <f>[1]服务器生态!X841</f>
        <v>5.5428634387355089</v>
      </c>
      <c r="E824" s="3">
        <f>[1]服务器生态!Y841</f>
        <v>0.45246555383475257</v>
      </c>
      <c r="F824" s="3">
        <f>[1]服务器生态!Z841</f>
        <v>8.049681935595028E-2</v>
      </c>
      <c r="G824" s="3">
        <f>[1]服务器生态!AA841</f>
        <v>2.3291236324053187E-2</v>
      </c>
      <c r="H824" s="3">
        <f>[1]服务器生态!AC841</f>
        <v>0.47962550249999997</v>
      </c>
      <c r="I824" s="3">
        <f>[1]服务器生态!AD841</f>
        <v>0.47291513735919999</v>
      </c>
      <c r="J824" s="3">
        <f>[1]服务器生态!AE841</f>
        <v>3.8604200140800002E-2</v>
      </c>
      <c r="K824" s="3">
        <f>[1]服务器生态!AF841</f>
        <v>6.8679600000000019E-3</v>
      </c>
      <c r="L824" s="3">
        <f>[1]服务器生态!AG841</f>
        <v>1.9871999999999997E-3</v>
      </c>
      <c r="M824" s="3">
        <f>[3]基础信息!M823</f>
        <v>100</v>
      </c>
      <c r="X824" s="3">
        <v>820</v>
      </c>
      <c r="Y824" s="3">
        <f>求节点(节奏总纲!D$4:D$163,R$5:R$164,$X824)*6</f>
        <v>48299.05431276717</v>
      </c>
      <c r="Z824" s="3">
        <f>求节点(节奏总纲!E$4:E$163,S$5:S$164,$X824)*6</f>
        <v>49480.302734040539</v>
      </c>
      <c r="AA824" s="3">
        <f>求节点(节奏总纲!F$4:F$163,T$5:T$164,$X824)*6</f>
        <v>51035.706601844577</v>
      </c>
      <c r="AB824" s="3">
        <f>求节点(节奏总纲!G$4:G$163,U$5:U$164,$X824)*6</f>
        <v>53269.865729473822</v>
      </c>
      <c r="AC824" s="3">
        <f>求节点(节奏总纲!H$4:H$163,V$5:V$164,$X824)*6</f>
        <v>57195.269355571923</v>
      </c>
    </row>
    <row r="825" spans="2:29" x14ac:dyDescent="0.2">
      <c r="B825" s="3">
        <v>821</v>
      </c>
      <c r="C825" s="3">
        <f>[1]服务器生态!W842</f>
        <v>5.6137821859201686</v>
      </c>
      <c r="D825" s="3">
        <f>[1]服务器生态!X842</f>
        <v>5.5352406402932397</v>
      </c>
      <c r="E825" s="3">
        <f>[1]服务器生态!Y842</f>
        <v>0.45184330258193461</v>
      </c>
      <c r="F825" s="3">
        <f>[1]服务器生态!Z842</f>
        <v>8.0386116460961735E-2</v>
      </c>
      <c r="G825" s="3">
        <f>[1]服务器生态!AA842</f>
        <v>2.3259205154255863E-2</v>
      </c>
      <c r="H825" s="3">
        <f>[1]服务器生态!AC842</f>
        <v>0.47962550249999997</v>
      </c>
      <c r="I825" s="3">
        <f>[1]服务器生态!AD842</f>
        <v>0.47291513735919999</v>
      </c>
      <c r="J825" s="3">
        <f>[1]服务器生态!AE842</f>
        <v>3.8604200140800002E-2</v>
      </c>
      <c r="K825" s="3">
        <f>[1]服务器生态!AF842</f>
        <v>6.8679600000000019E-3</v>
      </c>
      <c r="L825" s="3">
        <f>[1]服务器生态!AG842</f>
        <v>1.9871999999999997E-3</v>
      </c>
      <c r="M825" s="3">
        <f>[3]基础信息!M824</f>
        <v>100</v>
      </c>
      <c r="X825" s="3">
        <v>821</v>
      </c>
      <c r="Y825" s="3">
        <f>求节点(节奏总纲!D$4:D$163,R$5:R$164,$X825)*6</f>
        <v>48306.198645487304</v>
      </c>
      <c r="Z825" s="3">
        <f>求节点(节奏总纲!E$4:E$163,S$5:S$164,$X825)*6</f>
        <v>49487.185122618488</v>
      </c>
      <c r="AA825" s="3">
        <f>求节点(节奏总纲!F$4:F$163,T$5:T$164,$X825)*6</f>
        <v>51042.919657278704</v>
      </c>
      <c r="AB825" s="3">
        <f>求节点(节奏总纲!G$4:G$163,U$5:U$164,$X825)*6</f>
        <v>53276.996538871288</v>
      </c>
      <c r="AC825" s="3">
        <f>求节点(节奏总纲!H$4:H$163,V$5:V$164,$X825)*6</f>
        <v>57202.067160041341</v>
      </c>
    </row>
    <row r="826" spans="2:29" x14ac:dyDescent="0.2">
      <c r="B826" s="3">
        <v>822</v>
      </c>
      <c r="C826" s="3">
        <f>[1]服务器生态!W843</f>
        <v>5.6060512248142391</v>
      </c>
      <c r="D826" s="3">
        <f>[1]服务器生态!X843</f>
        <v>5.5276178418509705</v>
      </c>
      <c r="E826" s="3">
        <f>[1]服务器生态!Y843</f>
        <v>0.45122105132911672</v>
      </c>
      <c r="F826" s="3">
        <f>[1]服务器生态!Z843</f>
        <v>8.0275413565973203E-2</v>
      </c>
      <c r="G826" s="3">
        <f>[1]服务器生态!AA843</f>
        <v>2.3227173984458543E-2</v>
      </c>
      <c r="H826" s="3">
        <f>[1]服务器生态!AC843</f>
        <v>0.47962550249999997</v>
      </c>
      <c r="I826" s="3">
        <f>[1]服务器生态!AD843</f>
        <v>0.47291513735919999</v>
      </c>
      <c r="J826" s="3">
        <f>[1]服务器生态!AE843</f>
        <v>3.8604200140800002E-2</v>
      </c>
      <c r="K826" s="3">
        <f>[1]服务器生态!AF843</f>
        <v>6.8679600000000019E-3</v>
      </c>
      <c r="L826" s="3">
        <f>[1]服务器生态!AG843</f>
        <v>1.9871999999999997E-3</v>
      </c>
      <c r="M826" s="3">
        <f>[3]基础信息!M825</f>
        <v>100</v>
      </c>
      <c r="X826" s="3">
        <v>822</v>
      </c>
      <c r="Y826" s="3">
        <f>求节点(节奏总纲!D$4:D$163,R$5:R$164,$X826)*6</f>
        <v>48313.342978207438</v>
      </c>
      <c r="Z826" s="3">
        <f>求节点(节奏总纲!E$4:E$163,S$5:S$164,$X826)*6</f>
        <v>49494.067511196437</v>
      </c>
      <c r="AA826" s="3">
        <f>求节点(节奏总纲!F$4:F$163,T$5:T$164,$X826)*6</f>
        <v>51050.132712712832</v>
      </c>
      <c r="AB826" s="3">
        <f>求节点(节奏总纲!G$4:G$163,U$5:U$164,$X826)*6</f>
        <v>53284.127348268754</v>
      </c>
      <c r="AC826" s="3">
        <f>求节点(节奏总纲!H$4:H$163,V$5:V$164,$X826)*6</f>
        <v>57208.864964510751</v>
      </c>
    </row>
    <row r="827" spans="2:29" x14ac:dyDescent="0.2">
      <c r="B827" s="3">
        <v>823</v>
      </c>
      <c r="C827" s="3">
        <f>[1]服务器生态!W844</f>
        <v>5.5983202637083087</v>
      </c>
      <c r="D827" s="3">
        <f>[1]服务器生态!X844</f>
        <v>5.5199950434087013</v>
      </c>
      <c r="E827" s="3">
        <f>[1]服务器生态!Y844</f>
        <v>0.45059880007629871</v>
      </c>
      <c r="F827" s="3">
        <f>[1]服务器生态!Z844</f>
        <v>8.0164710670984657E-2</v>
      </c>
      <c r="G827" s="3">
        <f>[1]服务器生态!AA844</f>
        <v>2.3195142814661219E-2</v>
      </c>
      <c r="H827" s="3">
        <f>[1]服务器生态!AC844</f>
        <v>0.47962550249999997</v>
      </c>
      <c r="I827" s="3">
        <f>[1]服务器生态!AD844</f>
        <v>0.47291513735919999</v>
      </c>
      <c r="J827" s="3">
        <f>[1]服务器生态!AE844</f>
        <v>3.8604200140800002E-2</v>
      </c>
      <c r="K827" s="3">
        <f>[1]服务器生态!AF844</f>
        <v>6.8679600000000019E-3</v>
      </c>
      <c r="L827" s="3">
        <f>[1]服务器生态!AG844</f>
        <v>1.9871999999999997E-3</v>
      </c>
      <c r="M827" s="3">
        <f>[3]基础信息!M826</f>
        <v>100</v>
      </c>
      <c r="X827" s="3">
        <v>823</v>
      </c>
      <c r="Y827" s="3">
        <f>求节点(节奏总纲!D$4:D$163,R$5:R$164,$X827)*6</f>
        <v>48320.487310927572</v>
      </c>
      <c r="Z827" s="3">
        <f>求节点(节奏总纲!E$4:E$163,S$5:S$164,$X827)*6</f>
        <v>49500.949899774394</v>
      </c>
      <c r="AA827" s="3">
        <f>求节点(节奏总纲!F$4:F$163,T$5:T$164,$X827)*6</f>
        <v>51057.345768146959</v>
      </c>
      <c r="AB827" s="3">
        <f>求节点(节奏总纲!G$4:G$163,U$5:U$164,$X827)*6</f>
        <v>53291.25815766622</v>
      </c>
      <c r="AC827" s="3">
        <f>求节点(节奏总纲!H$4:H$163,V$5:V$164,$X827)*6</f>
        <v>57215.662768980153</v>
      </c>
    </row>
    <row r="828" spans="2:29" x14ac:dyDescent="0.2">
      <c r="B828" s="3">
        <v>824</v>
      </c>
      <c r="C828" s="3">
        <f>[1]服务器生态!W845</f>
        <v>5.5905893026023783</v>
      </c>
      <c r="D828" s="3">
        <f>[1]服务器生态!X845</f>
        <v>5.5123722449664321</v>
      </c>
      <c r="E828" s="3">
        <f>[1]服务器生态!Y845</f>
        <v>0.44997654882348076</v>
      </c>
      <c r="F828" s="3">
        <f>[1]服务器生态!Z845</f>
        <v>8.0054007775996125E-2</v>
      </c>
      <c r="G828" s="3">
        <f>[1]服务器生态!AA845</f>
        <v>2.3163111644863892E-2</v>
      </c>
      <c r="H828" s="3">
        <f>[1]服务器生态!AC845</f>
        <v>0.47962550249999997</v>
      </c>
      <c r="I828" s="3">
        <f>[1]服务器生态!AD845</f>
        <v>0.47291513735919999</v>
      </c>
      <c r="J828" s="3">
        <f>[1]服务器生态!AE845</f>
        <v>3.8604200140800002E-2</v>
      </c>
      <c r="K828" s="3">
        <f>[1]服务器生态!AF845</f>
        <v>6.8679600000000019E-3</v>
      </c>
      <c r="L828" s="3">
        <f>[1]服务器生态!AG845</f>
        <v>1.9871999999999997E-3</v>
      </c>
      <c r="M828" s="3">
        <f>[3]基础信息!M827</f>
        <v>100</v>
      </c>
      <c r="X828" s="3">
        <v>824</v>
      </c>
      <c r="Y828" s="3">
        <f>求节点(节奏总纲!D$4:D$163,R$5:R$164,$X828)*6</f>
        <v>48327.631643647699</v>
      </c>
      <c r="Z828" s="3">
        <f>求节点(节奏总纲!E$4:E$163,S$5:S$164,$X828)*6</f>
        <v>49507.832288352351</v>
      </c>
      <c r="AA828" s="3">
        <f>求节点(节奏总纲!F$4:F$163,T$5:T$164,$X828)*6</f>
        <v>51064.558823581086</v>
      </c>
      <c r="AB828" s="3">
        <f>求节点(节奏总纲!G$4:G$163,U$5:U$164,$X828)*6</f>
        <v>53298.388967063685</v>
      </c>
      <c r="AC828" s="3">
        <f>求节点(节奏总纲!H$4:H$163,V$5:V$164,$X828)*6</f>
        <v>57222.460573449571</v>
      </c>
    </row>
    <row r="829" spans="2:29" x14ac:dyDescent="0.2">
      <c r="B829" s="3">
        <v>825</v>
      </c>
      <c r="C829" s="3">
        <f>[1]服务器生态!W846</f>
        <v>5.5828583414964497</v>
      </c>
      <c r="D829" s="3">
        <f>[1]服务器生态!X846</f>
        <v>5.5047494465241638</v>
      </c>
      <c r="E829" s="3">
        <f>[1]服务器生态!Y846</f>
        <v>0.44935429757066286</v>
      </c>
      <c r="F829" s="3">
        <f>[1]服务器生态!Z846</f>
        <v>7.9943304881007593E-2</v>
      </c>
      <c r="G829" s="3">
        <f>[1]服务器生态!AA846</f>
        <v>2.3131080475066571E-2</v>
      </c>
      <c r="H829" s="3">
        <f>[1]服务器生态!AC846</f>
        <v>0.47962550249999997</v>
      </c>
      <c r="I829" s="3">
        <f>[1]服务器生态!AD846</f>
        <v>0.47291513735919999</v>
      </c>
      <c r="J829" s="3">
        <f>[1]服务器生态!AE846</f>
        <v>3.8604200140800002E-2</v>
      </c>
      <c r="K829" s="3">
        <f>[1]服务器生态!AF846</f>
        <v>6.8679600000000019E-3</v>
      </c>
      <c r="L829" s="3">
        <f>[1]服务器生态!AG846</f>
        <v>1.9871999999999997E-3</v>
      </c>
      <c r="M829" s="3">
        <f>[3]基础信息!M828</f>
        <v>100</v>
      </c>
      <c r="X829" s="3">
        <v>825</v>
      </c>
      <c r="Y829" s="3">
        <f>求节点(节奏总纲!D$4:D$163,R$5:R$164,$X829)*6</f>
        <v>48334.775976367833</v>
      </c>
      <c r="Z829" s="3">
        <f>求节点(节奏总纲!E$4:E$163,S$5:S$164,$X829)*6</f>
        <v>49514.7146769303</v>
      </c>
      <c r="AA829" s="3">
        <f>求节点(节奏总纲!F$4:F$163,T$5:T$164,$X829)*6</f>
        <v>51071.771879015228</v>
      </c>
      <c r="AB829" s="3">
        <f>求节点(节奏总纲!G$4:G$163,U$5:U$164,$X829)*6</f>
        <v>53305.519776461151</v>
      </c>
      <c r="AC829" s="3">
        <f>求节点(节奏总纲!H$4:H$163,V$5:V$164,$X829)*6</f>
        <v>57229.258377918974</v>
      </c>
    </row>
    <row r="830" spans="2:29" x14ac:dyDescent="0.2">
      <c r="B830" s="3">
        <v>826</v>
      </c>
      <c r="C830" s="3">
        <f>[1]服务器生态!W847</f>
        <v>5.5751273803905192</v>
      </c>
      <c r="D830" s="3">
        <f>[1]服务器生态!X847</f>
        <v>5.4971266480818946</v>
      </c>
      <c r="E830" s="3">
        <f>[1]服务器生态!Y847</f>
        <v>0.44873204631784491</v>
      </c>
      <c r="F830" s="3">
        <f>[1]服务器生态!Z847</f>
        <v>7.9832601986019047E-2</v>
      </c>
      <c r="G830" s="3">
        <f>[1]服务器生态!AA847</f>
        <v>2.3099049305269247E-2</v>
      </c>
      <c r="H830" s="3">
        <f>[1]服务器生态!AC847</f>
        <v>0.47962550249999997</v>
      </c>
      <c r="I830" s="3">
        <f>[1]服务器生态!AD847</f>
        <v>0.47291513735919999</v>
      </c>
      <c r="J830" s="3">
        <f>[1]服务器生态!AE847</f>
        <v>3.8604200140800002E-2</v>
      </c>
      <c r="K830" s="3">
        <f>[1]服务器生态!AF847</f>
        <v>6.8679600000000019E-3</v>
      </c>
      <c r="L830" s="3">
        <f>[1]服务器生态!AG847</f>
        <v>1.9871999999999997E-3</v>
      </c>
      <c r="M830" s="3">
        <f>[3]基础信息!M829</f>
        <v>100</v>
      </c>
      <c r="X830" s="3">
        <v>826</v>
      </c>
      <c r="Y830" s="3">
        <f>求节点(节奏总纲!D$4:D$163,R$5:R$164,$X830)*6</f>
        <v>48341.920309087967</v>
      </c>
      <c r="Z830" s="3">
        <f>求节点(节奏总纲!E$4:E$163,S$5:S$164,$X830)*6</f>
        <v>49521.597065508264</v>
      </c>
      <c r="AA830" s="3">
        <f>求节点(节奏总纲!F$4:F$163,T$5:T$164,$X830)*6</f>
        <v>51078.984934449356</v>
      </c>
      <c r="AB830" s="3">
        <f>求节点(节奏总纲!G$4:G$163,U$5:U$164,$X830)*6</f>
        <v>53312.650585858617</v>
      </c>
      <c r="AC830" s="3">
        <f>求节点(节奏总纲!H$4:H$163,V$5:V$164,$X830)*6</f>
        <v>57236.056182388384</v>
      </c>
    </row>
    <row r="831" spans="2:29" x14ac:dyDescent="0.2">
      <c r="B831" s="3">
        <v>827</v>
      </c>
      <c r="C831" s="3">
        <f>[1]服务器生态!W848</f>
        <v>5.5673964192845897</v>
      </c>
      <c r="D831" s="3">
        <f>[1]服务器生态!X848</f>
        <v>5.4895038496396262</v>
      </c>
      <c r="E831" s="3">
        <f>[1]服务器生态!Y848</f>
        <v>0.44810979506502702</v>
      </c>
      <c r="F831" s="3">
        <f>[1]服务器生态!Z848</f>
        <v>7.9721899091030515E-2</v>
      </c>
      <c r="G831" s="3">
        <f>[1]服务器生态!AA848</f>
        <v>2.3067018135471927E-2</v>
      </c>
      <c r="H831" s="3">
        <f>[1]服务器生态!AC848</f>
        <v>0.47962550249999997</v>
      </c>
      <c r="I831" s="3">
        <f>[1]服务器生态!AD848</f>
        <v>0.47291513735919999</v>
      </c>
      <c r="J831" s="3">
        <f>[1]服务器生态!AE848</f>
        <v>3.8604200140800002E-2</v>
      </c>
      <c r="K831" s="3">
        <f>[1]服务器生态!AF848</f>
        <v>6.8679600000000019E-3</v>
      </c>
      <c r="L831" s="3">
        <f>[1]服务器生态!AG848</f>
        <v>1.9871999999999997E-3</v>
      </c>
      <c r="M831" s="3">
        <f>[3]基础信息!M830</f>
        <v>100</v>
      </c>
      <c r="X831" s="3">
        <v>827</v>
      </c>
      <c r="Y831" s="3">
        <f>求节点(节奏总纲!D$4:D$163,R$5:R$164,$X831)*6</f>
        <v>48349.064641808101</v>
      </c>
      <c r="Z831" s="3">
        <f>求节点(节奏总纲!E$4:E$163,S$5:S$164,$X831)*6</f>
        <v>49528.47945408622</v>
      </c>
      <c r="AA831" s="3">
        <f>求节点(节奏总纲!F$4:F$163,T$5:T$164,$X831)*6</f>
        <v>51086.197989883483</v>
      </c>
      <c r="AB831" s="3">
        <f>求节点(节奏总纲!G$4:G$163,U$5:U$164,$X831)*6</f>
        <v>53319.781395256083</v>
      </c>
      <c r="AC831" s="3">
        <f>求节点(节奏总纲!H$4:H$163,V$5:V$164,$X831)*6</f>
        <v>57242.853986857794</v>
      </c>
    </row>
    <row r="832" spans="2:29" x14ac:dyDescent="0.2">
      <c r="B832" s="3">
        <v>828</v>
      </c>
      <c r="C832" s="3">
        <f>[1]服务器生态!W849</f>
        <v>5.5596654581786593</v>
      </c>
      <c r="D832" s="3">
        <f>[1]服务器生态!X849</f>
        <v>5.481881051197357</v>
      </c>
      <c r="E832" s="3">
        <f>[1]服务器生态!Y849</f>
        <v>0.44748754381220907</v>
      </c>
      <c r="F832" s="3">
        <f>[1]服务器生态!Z849</f>
        <v>7.961119619604197E-2</v>
      </c>
      <c r="G832" s="3">
        <f>[1]服务器生态!AA849</f>
        <v>2.3034986965674603E-2</v>
      </c>
      <c r="H832" s="3">
        <f>[1]服务器生态!AC849</f>
        <v>0.47962550249999997</v>
      </c>
      <c r="I832" s="3">
        <f>[1]服务器生态!AD849</f>
        <v>0.47291513735919999</v>
      </c>
      <c r="J832" s="3">
        <f>[1]服务器生态!AE849</f>
        <v>3.8604200140800002E-2</v>
      </c>
      <c r="K832" s="3">
        <f>[1]服务器生态!AF849</f>
        <v>6.8679600000000019E-3</v>
      </c>
      <c r="L832" s="3">
        <f>[1]服务器生态!AG849</f>
        <v>1.9871999999999997E-3</v>
      </c>
      <c r="M832" s="3">
        <f>[3]基础信息!M831</f>
        <v>100</v>
      </c>
      <c r="X832" s="3">
        <v>828</v>
      </c>
      <c r="Y832" s="3">
        <f>求节点(节奏总纲!D$4:D$163,R$5:R$164,$X832)*6</f>
        <v>48356.208974528236</v>
      </c>
      <c r="Z832" s="3">
        <f>求节点(节奏总纲!E$4:E$163,S$5:S$164,$X832)*6</f>
        <v>49535.36184266417</v>
      </c>
      <c r="AA832" s="3">
        <f>求节点(节奏总纲!F$4:F$163,T$5:T$164,$X832)*6</f>
        <v>51093.411045317611</v>
      </c>
      <c r="AB832" s="3">
        <f>求节点(节奏总纲!G$4:G$163,U$5:U$164,$X832)*6</f>
        <v>53326.912204653549</v>
      </c>
      <c r="AC832" s="3">
        <f>求节点(节奏总纲!H$4:H$163,V$5:V$164,$X832)*6</f>
        <v>57249.651791327211</v>
      </c>
    </row>
    <row r="833" spans="2:29" x14ac:dyDescent="0.2">
      <c r="B833" s="3">
        <v>829</v>
      </c>
      <c r="C833" s="3">
        <f>[1]服务器生态!W850</f>
        <v>5.5519344970727307</v>
      </c>
      <c r="D833" s="3">
        <f>[1]服务器生态!X850</f>
        <v>5.4742582527550896</v>
      </c>
      <c r="E833" s="3">
        <f>[1]服务器生态!Y850</f>
        <v>0.44686529255939123</v>
      </c>
      <c r="F833" s="3">
        <f>[1]服务器生态!Z850</f>
        <v>7.9500493301053451E-2</v>
      </c>
      <c r="G833" s="3">
        <f>[1]服务器生态!AA850</f>
        <v>2.3002955795877286E-2</v>
      </c>
      <c r="H833" s="3">
        <f>[1]服务器生态!AC850</f>
        <v>0.47962550249999997</v>
      </c>
      <c r="I833" s="3">
        <f>[1]服务器生态!AD850</f>
        <v>0.47291513735919999</v>
      </c>
      <c r="J833" s="3">
        <f>[1]服务器生态!AE850</f>
        <v>3.8604200140800002E-2</v>
      </c>
      <c r="K833" s="3">
        <f>[1]服务器生态!AF850</f>
        <v>6.8679600000000019E-3</v>
      </c>
      <c r="L833" s="3">
        <f>[1]服务器生态!AG850</f>
        <v>1.9871999999999997E-3</v>
      </c>
      <c r="M833" s="3">
        <f>[3]基础信息!M832</f>
        <v>100</v>
      </c>
      <c r="X833" s="3">
        <v>829</v>
      </c>
      <c r="Y833" s="3">
        <f>求节点(节奏总纲!D$4:D$163,R$5:R$164,$X833)*6</f>
        <v>48363.353307248362</v>
      </c>
      <c r="Z833" s="3">
        <f>求节点(节奏总纲!E$4:E$163,S$5:S$164,$X833)*6</f>
        <v>49542.244231242119</v>
      </c>
      <c r="AA833" s="3">
        <f>求节点(节奏总纲!F$4:F$163,T$5:T$164,$X833)*6</f>
        <v>51100.624100751738</v>
      </c>
      <c r="AB833" s="3">
        <f>求节点(节奏总纲!G$4:G$163,U$5:U$164,$X833)*6</f>
        <v>53334.043014051014</v>
      </c>
      <c r="AC833" s="3">
        <f>求节点(节奏总纲!H$4:H$163,V$5:V$164,$X833)*6</f>
        <v>57256.449595796614</v>
      </c>
    </row>
    <row r="834" spans="2:29" x14ac:dyDescent="0.2">
      <c r="B834" s="3">
        <v>830</v>
      </c>
      <c r="C834" s="3">
        <f>[1]服务器生态!W851</f>
        <v>5.5442035359668012</v>
      </c>
      <c r="D834" s="3">
        <f>[1]服务器生态!X851</f>
        <v>5.4666354543128204</v>
      </c>
      <c r="E834" s="3">
        <f>[1]服务器生态!Y851</f>
        <v>0.44624304130657327</v>
      </c>
      <c r="F834" s="3">
        <f>[1]服务器生态!Z851</f>
        <v>7.9389790406064906E-2</v>
      </c>
      <c r="G834" s="3">
        <f>[1]服务器生态!AA851</f>
        <v>2.2970924626079962E-2</v>
      </c>
      <c r="H834" s="3">
        <f>[1]服务器生态!AC851</f>
        <v>0.47962550249999997</v>
      </c>
      <c r="I834" s="3">
        <f>[1]服务器生态!AD851</f>
        <v>0.47291513735919999</v>
      </c>
      <c r="J834" s="3">
        <f>[1]服务器生态!AE851</f>
        <v>3.8604200140800002E-2</v>
      </c>
      <c r="K834" s="3">
        <f>[1]服务器生态!AF851</f>
        <v>6.8679600000000019E-3</v>
      </c>
      <c r="L834" s="3">
        <f>[1]服务器生态!AG851</f>
        <v>1.9871999999999997E-3</v>
      </c>
      <c r="M834" s="3">
        <f>[3]基础信息!M833</f>
        <v>100</v>
      </c>
      <c r="X834" s="3">
        <v>830</v>
      </c>
      <c r="Y834" s="3">
        <f>求节点(节奏总纲!D$4:D$163,R$5:R$164,$X834)*6</f>
        <v>48370.497639968497</v>
      </c>
      <c r="Z834" s="3">
        <f>求节点(节奏总纲!E$4:E$163,S$5:S$164,$X834)*6</f>
        <v>49549.126619820076</v>
      </c>
      <c r="AA834" s="3">
        <f>求节点(节奏总纲!F$4:F$163,T$5:T$164,$X834)*6</f>
        <v>51107.837156185866</v>
      </c>
      <c r="AB834" s="3">
        <f>求节点(节奏总纲!G$4:G$163,U$5:U$164,$X834)*6</f>
        <v>53341.17382344848</v>
      </c>
      <c r="AC834" s="3">
        <f>求节点(节奏总纲!H$4:H$163,V$5:V$164,$X834)*6</f>
        <v>57263.247400266016</v>
      </c>
    </row>
    <row r="835" spans="2:29" x14ac:dyDescent="0.2">
      <c r="B835" s="3">
        <v>831</v>
      </c>
      <c r="C835" s="3">
        <f>[1]服务器生态!W852</f>
        <v>5.5364725748608716</v>
      </c>
      <c r="D835" s="3">
        <f>[1]服务器生态!X852</f>
        <v>5.4590126558705512</v>
      </c>
      <c r="E835" s="3">
        <f>[1]服务器生态!Y852</f>
        <v>0.44562079005375538</v>
      </c>
      <c r="F835" s="3">
        <f>[1]服务器生态!Z852</f>
        <v>7.9279087511076388E-2</v>
      </c>
      <c r="G835" s="3">
        <f>[1]服务器生态!AA852</f>
        <v>2.2938893456282639E-2</v>
      </c>
      <c r="H835" s="3">
        <f>[1]服务器生态!AC852</f>
        <v>0.47962550249999997</v>
      </c>
      <c r="I835" s="3">
        <f>[1]服务器生态!AD852</f>
        <v>0.47291513735919999</v>
      </c>
      <c r="J835" s="3">
        <f>[1]服务器生态!AE852</f>
        <v>3.8604200140800002E-2</v>
      </c>
      <c r="K835" s="3">
        <f>[1]服务器生态!AF852</f>
        <v>6.8679600000000019E-3</v>
      </c>
      <c r="L835" s="3">
        <f>[1]服务器生态!AG852</f>
        <v>1.9871999999999997E-3</v>
      </c>
      <c r="M835" s="3">
        <f>[3]基础信息!M834</f>
        <v>100</v>
      </c>
      <c r="X835" s="3">
        <v>831</v>
      </c>
      <c r="Y835" s="3">
        <f>求节点(节奏总纲!D$4:D$163,R$5:R$164,$X835)*6</f>
        <v>48377.554400253561</v>
      </c>
      <c r="Z835" s="3">
        <f>求节点(节奏总纲!E$4:E$163,S$5:S$164,$X835)*6</f>
        <v>49556.009008398032</v>
      </c>
      <c r="AA835" s="3">
        <f>求节点(节奏总纲!F$4:F$163,T$5:T$164,$X835)*6</f>
        <v>51115.050211619993</v>
      </c>
      <c r="AB835" s="3">
        <f>求节点(节奏总纲!G$4:G$163,U$5:U$164,$X835)*6</f>
        <v>53348.304632845946</v>
      </c>
      <c r="AC835" s="3">
        <f>求节点(节奏总纲!H$4:H$163,V$5:V$164,$X835)*6</f>
        <v>57270.045204735434</v>
      </c>
    </row>
    <row r="836" spans="2:29" x14ac:dyDescent="0.2">
      <c r="B836" s="3">
        <v>832</v>
      </c>
      <c r="C836" s="3">
        <f>[1]服务器生态!W853</f>
        <v>5.5287416137549412</v>
      </c>
      <c r="D836" s="3">
        <f>[1]服务器生态!X853</f>
        <v>5.451389857428282</v>
      </c>
      <c r="E836" s="3">
        <f>[1]服务器生态!Y853</f>
        <v>0.44499853880093737</v>
      </c>
      <c r="F836" s="3">
        <f>[1]服务器生态!Z853</f>
        <v>7.9168384616087842E-2</v>
      </c>
      <c r="G836" s="3">
        <f>[1]服务器生态!AA853</f>
        <v>2.2906862286485315E-2</v>
      </c>
      <c r="H836" s="3">
        <f>[1]服务器生态!AC853</f>
        <v>0.47962550249999997</v>
      </c>
      <c r="I836" s="3">
        <f>[1]服务器生态!AD853</f>
        <v>0.47291513735919999</v>
      </c>
      <c r="J836" s="3">
        <f>[1]服务器生态!AE853</f>
        <v>3.8604200140800002E-2</v>
      </c>
      <c r="K836" s="3">
        <f>[1]服务器生态!AF853</f>
        <v>6.8679600000000019E-3</v>
      </c>
      <c r="L836" s="3">
        <f>[1]服务器生态!AG853</f>
        <v>1.9871999999999997E-3</v>
      </c>
      <c r="M836" s="3">
        <f>[3]基础信息!M835</f>
        <v>100</v>
      </c>
      <c r="X836" s="3">
        <v>832</v>
      </c>
      <c r="Y836" s="3">
        <f>求节点(节奏总纲!D$4:D$163,R$5:R$164,$X836)*6</f>
        <v>48384.353342434122</v>
      </c>
      <c r="Z836" s="3">
        <f>求节点(节奏总纲!E$4:E$163,S$5:S$164,$X836)*6</f>
        <v>49562.891396975981</v>
      </c>
      <c r="AA836" s="3">
        <f>求节点(节奏总纲!F$4:F$163,T$5:T$164,$X836)*6</f>
        <v>51122.263267054121</v>
      </c>
      <c r="AB836" s="3">
        <f>求节点(节奏总纲!G$4:G$163,U$5:U$164,$X836)*6</f>
        <v>53355.435442243397</v>
      </c>
      <c r="AC836" s="3">
        <f>求节点(节奏总纲!H$4:H$163,V$5:V$164,$X836)*6</f>
        <v>57276.843009204844</v>
      </c>
    </row>
    <row r="837" spans="2:29" x14ac:dyDescent="0.2">
      <c r="B837" s="3">
        <v>833</v>
      </c>
      <c r="C837" s="3">
        <f>[1]服务器生态!W854</f>
        <v>5.5210106526490108</v>
      </c>
      <c r="D837" s="3">
        <f>[1]服务器生态!X854</f>
        <v>5.4437670589860128</v>
      </c>
      <c r="E837" s="3">
        <f>[1]服务器生态!Y854</f>
        <v>0.44437628754811942</v>
      </c>
      <c r="F837" s="3">
        <f>[1]服务器生态!Z854</f>
        <v>7.9057681721099296E-2</v>
      </c>
      <c r="G837" s="3">
        <f>[1]服务器生态!AA854</f>
        <v>2.2874831116687991E-2</v>
      </c>
      <c r="H837" s="3">
        <f>[1]服务器生态!AC854</f>
        <v>0.47962550249999997</v>
      </c>
      <c r="I837" s="3">
        <f>[1]服务器生态!AD854</f>
        <v>0.47291513735919999</v>
      </c>
      <c r="J837" s="3">
        <f>[1]服务器生态!AE854</f>
        <v>3.8604200140800002E-2</v>
      </c>
      <c r="K837" s="3">
        <f>[1]服务器生态!AF854</f>
        <v>6.8679600000000019E-3</v>
      </c>
      <c r="L837" s="3">
        <f>[1]服务器生态!AG854</f>
        <v>1.9871999999999997E-3</v>
      </c>
      <c r="M837" s="3">
        <f>[3]基础信息!M836</f>
        <v>100</v>
      </c>
      <c r="X837" s="3">
        <v>833</v>
      </c>
      <c r="Y837" s="3">
        <f>求节点(节奏总纲!D$4:D$163,R$5:R$164,$X837)*6</f>
        <v>48391.152284614676</v>
      </c>
      <c r="Z837" s="3">
        <f>求节点(节奏总纲!E$4:E$163,S$5:S$164,$X837)*6</f>
        <v>49569.773785553931</v>
      </c>
      <c r="AA837" s="3">
        <f>求节点(节奏总纲!F$4:F$163,T$5:T$164,$X837)*6</f>
        <v>51129.476322488248</v>
      </c>
      <c r="AB837" s="3">
        <f>求节点(节奏总纲!G$4:G$163,U$5:U$164,$X837)*6</f>
        <v>53362.566251640863</v>
      </c>
      <c r="AC837" s="3">
        <f>求节点(节奏总纲!H$4:H$163,V$5:V$164,$X837)*6</f>
        <v>57283.640813674254</v>
      </c>
    </row>
    <row r="838" spans="2:29" x14ac:dyDescent="0.2">
      <c r="B838" s="3">
        <v>834</v>
      </c>
      <c r="C838" s="3">
        <f>[1]服务器生态!W855</f>
        <v>5.5132796915430813</v>
      </c>
      <c r="D838" s="3">
        <f>[1]服务器生态!X855</f>
        <v>5.4361442605437444</v>
      </c>
      <c r="E838" s="3">
        <f>[1]服务器生态!Y855</f>
        <v>0.44375403629530152</v>
      </c>
      <c r="F838" s="3">
        <f>[1]服务器生态!Z855</f>
        <v>7.8946978826110764E-2</v>
      </c>
      <c r="G838" s="3">
        <f>[1]服务器生态!AA855</f>
        <v>2.284279994689067E-2</v>
      </c>
      <c r="H838" s="3">
        <f>[1]服务器生态!AC855</f>
        <v>0.47962550249999997</v>
      </c>
      <c r="I838" s="3">
        <f>[1]服务器生态!AD855</f>
        <v>0.47291513735919999</v>
      </c>
      <c r="J838" s="3">
        <f>[1]服务器生态!AE855</f>
        <v>3.8604200140800002E-2</v>
      </c>
      <c r="K838" s="3">
        <f>[1]服务器生态!AF855</f>
        <v>6.8679600000000019E-3</v>
      </c>
      <c r="L838" s="3">
        <f>[1]服务器生态!AG855</f>
        <v>1.9871999999999997E-3</v>
      </c>
      <c r="M838" s="3">
        <f>[3]基础信息!M837</f>
        <v>100</v>
      </c>
      <c r="X838" s="3">
        <v>834</v>
      </c>
      <c r="Y838" s="3">
        <f>求节点(节奏总纲!D$4:D$163,R$5:R$164,$X838)*6</f>
        <v>48397.95122679523</v>
      </c>
      <c r="Z838" s="3">
        <f>求节点(节奏总纲!E$4:E$163,S$5:S$164,$X838)*6</f>
        <v>49576.656174131887</v>
      </c>
      <c r="AA838" s="3">
        <f>求节点(节奏总纲!F$4:F$163,T$5:T$164,$X838)*6</f>
        <v>51136.689377922376</v>
      </c>
      <c r="AB838" s="3">
        <f>求节点(节奏总纲!G$4:G$163,U$5:U$164,$X838)*6</f>
        <v>53369.697061038329</v>
      </c>
      <c r="AC838" s="3">
        <f>求节点(节奏总纲!H$4:H$163,V$5:V$164,$X838)*6</f>
        <v>57290.438618143671</v>
      </c>
    </row>
    <row r="839" spans="2:29" x14ac:dyDescent="0.2">
      <c r="B839" s="3">
        <v>835</v>
      </c>
      <c r="C839" s="3">
        <f>[1]服务器生态!W856</f>
        <v>5.5055487304371518</v>
      </c>
      <c r="D839" s="3">
        <f>[1]服务器生态!X856</f>
        <v>5.4285214621014752</v>
      </c>
      <c r="E839" s="3">
        <f>[1]服务器生态!Y856</f>
        <v>0.44313178504248357</v>
      </c>
      <c r="F839" s="3">
        <f>[1]服务器生态!Z856</f>
        <v>7.8836275931122218E-2</v>
      </c>
      <c r="G839" s="3">
        <f>[1]服务器生态!AA856</f>
        <v>2.2810768777093347E-2</v>
      </c>
      <c r="H839" s="3">
        <f>[1]服务器生态!AC856</f>
        <v>0.47962550249999997</v>
      </c>
      <c r="I839" s="3">
        <f>[1]服务器生态!AD856</f>
        <v>0.47291513735919999</v>
      </c>
      <c r="J839" s="3">
        <f>[1]服务器生态!AE856</f>
        <v>3.8604200140800002E-2</v>
      </c>
      <c r="K839" s="3">
        <f>[1]服务器生态!AF856</f>
        <v>6.8679600000000019E-3</v>
      </c>
      <c r="L839" s="3">
        <f>[1]服务器生态!AG856</f>
        <v>1.9871999999999997E-3</v>
      </c>
      <c r="M839" s="3">
        <f>[3]基础信息!M838</f>
        <v>100</v>
      </c>
      <c r="X839" s="3">
        <v>835</v>
      </c>
      <c r="Y839" s="3">
        <f>求节点(节奏总纲!D$4:D$163,R$5:R$164,$X839)*6</f>
        <v>48404.750168975792</v>
      </c>
      <c r="Z839" s="3">
        <f>求节点(节奏总纲!E$4:E$163,S$5:S$164,$X839)*6</f>
        <v>49583.538562709844</v>
      </c>
      <c r="AA839" s="3">
        <f>求节点(节奏总纲!F$4:F$163,T$5:T$164,$X839)*6</f>
        <v>51143.902433356503</v>
      </c>
      <c r="AB839" s="3">
        <f>求节点(节奏总纲!G$4:G$163,U$5:U$164,$X839)*6</f>
        <v>53376.827870435794</v>
      </c>
      <c r="AC839" s="3">
        <f>求节点(节奏总纲!H$4:H$163,V$5:V$164,$X839)*6</f>
        <v>57297.236422613074</v>
      </c>
    </row>
    <row r="840" spans="2:29" x14ac:dyDescent="0.2">
      <c r="B840" s="3">
        <v>836</v>
      </c>
      <c r="C840" s="3">
        <f>[1]服务器生态!W857</f>
        <v>5.4978177693312222</v>
      </c>
      <c r="D840" s="3">
        <f>[1]服务器生态!X857</f>
        <v>5.4208986636592069</v>
      </c>
      <c r="E840" s="3">
        <f>[1]服务器生态!Y857</f>
        <v>0.44250953378966568</v>
      </c>
      <c r="F840" s="3">
        <f>[1]服务器生态!Z857</f>
        <v>7.8725573036133686E-2</v>
      </c>
      <c r="G840" s="3">
        <f>[1]服务器生态!AA857</f>
        <v>2.2778737607296026E-2</v>
      </c>
      <c r="H840" s="3">
        <f>[1]服务器生态!AC857</f>
        <v>0.47962550249999997</v>
      </c>
      <c r="I840" s="3">
        <f>[1]服务器生态!AD857</f>
        <v>0.47291513735919999</v>
      </c>
      <c r="J840" s="3">
        <f>[1]服务器生态!AE857</f>
        <v>3.8604200140800002E-2</v>
      </c>
      <c r="K840" s="3">
        <f>[1]服务器生态!AF857</f>
        <v>6.8679600000000019E-3</v>
      </c>
      <c r="L840" s="3">
        <f>[1]服务器生态!AG857</f>
        <v>1.9871999999999997E-3</v>
      </c>
      <c r="M840" s="3">
        <f>[3]基础信息!M839</f>
        <v>100</v>
      </c>
      <c r="X840" s="3">
        <v>836</v>
      </c>
      <c r="Y840" s="3">
        <f>求节点(节奏总纲!D$4:D$163,R$5:R$164,$X840)*6</f>
        <v>48411.549111156346</v>
      </c>
      <c r="Z840" s="3">
        <f>求节点(节奏总纲!E$4:E$163,S$5:S$164,$X840)*6</f>
        <v>49590.420951287793</v>
      </c>
      <c r="AA840" s="3">
        <f>求节点(节奏总纲!F$4:F$163,T$5:T$164,$X840)*6</f>
        <v>51151.11548879063</v>
      </c>
      <c r="AB840" s="3">
        <f>求节点(节奏总纲!G$4:G$163,U$5:U$164,$X840)*6</f>
        <v>53383.95867983326</v>
      </c>
      <c r="AC840" s="3">
        <f>求节点(节奏总纲!H$4:H$163,V$5:V$164,$X840)*6</f>
        <v>57304.034227082477</v>
      </c>
    </row>
    <row r="841" spans="2:29" x14ac:dyDescent="0.2">
      <c r="B841" s="3">
        <v>837</v>
      </c>
      <c r="C841" s="3">
        <f>[1]服务器生态!W858</f>
        <v>5.4900868082252918</v>
      </c>
      <c r="D841" s="3">
        <f>[1]服务器生态!X858</f>
        <v>5.4132758652169377</v>
      </c>
      <c r="E841" s="3">
        <f>[1]服务器生态!Y858</f>
        <v>0.44188728253684773</v>
      </c>
      <c r="F841" s="3">
        <f>[1]服务器生态!Z858</f>
        <v>7.8614870141145154E-2</v>
      </c>
      <c r="G841" s="3">
        <f>[1]服务器生态!AA858</f>
        <v>2.2746706437498702E-2</v>
      </c>
      <c r="H841" s="3">
        <f>[1]服务器生态!AC858</f>
        <v>0.47962550249999997</v>
      </c>
      <c r="I841" s="3">
        <f>[1]服务器生态!AD858</f>
        <v>0.47291513735919999</v>
      </c>
      <c r="J841" s="3">
        <f>[1]服务器生态!AE858</f>
        <v>3.8604200140800002E-2</v>
      </c>
      <c r="K841" s="3">
        <f>[1]服务器生态!AF858</f>
        <v>6.8679600000000019E-3</v>
      </c>
      <c r="L841" s="3">
        <f>[1]服务器生态!AG858</f>
        <v>1.9871999999999997E-3</v>
      </c>
      <c r="M841" s="3">
        <f>[3]基础信息!M840</f>
        <v>100</v>
      </c>
      <c r="X841" s="3">
        <v>837</v>
      </c>
      <c r="Y841" s="3">
        <f>求节点(节奏总纲!D$4:D$163,R$5:R$164,$X841)*6</f>
        <v>48418.3480533369</v>
      </c>
      <c r="Z841" s="3">
        <f>求节点(节奏总纲!E$4:E$163,S$5:S$164,$X841)*6</f>
        <v>49597.303339865743</v>
      </c>
      <c r="AA841" s="3">
        <f>求节点(节奏总纲!F$4:F$163,T$5:T$164,$X841)*6</f>
        <v>51158.328544224758</v>
      </c>
      <c r="AB841" s="3">
        <f>求节点(节奏总纲!G$4:G$163,U$5:U$164,$X841)*6</f>
        <v>53391.089489230726</v>
      </c>
      <c r="AC841" s="3">
        <f>求节点(节奏总纲!H$4:H$163,V$5:V$164,$X841)*6</f>
        <v>57310.832031551894</v>
      </c>
    </row>
    <row r="842" spans="2:29" x14ac:dyDescent="0.2">
      <c r="B842" s="3">
        <v>838</v>
      </c>
      <c r="C842" s="3">
        <f>[1]服务器生态!W859</f>
        <v>5.4823558471193623</v>
      </c>
      <c r="D842" s="3">
        <f>[1]服务器生态!X859</f>
        <v>5.4056530667746694</v>
      </c>
      <c r="E842" s="3">
        <f>[1]服务器生态!Y859</f>
        <v>0.44126503128402983</v>
      </c>
      <c r="F842" s="3">
        <f>[1]服务器生态!Z859</f>
        <v>7.8504167246156623E-2</v>
      </c>
      <c r="G842" s="3">
        <f>[1]服务器生态!AA859</f>
        <v>2.2714675267701379E-2</v>
      </c>
      <c r="H842" s="3">
        <f>[1]服务器生态!AC859</f>
        <v>0.47962550249999997</v>
      </c>
      <c r="I842" s="3">
        <f>[1]服务器生态!AD859</f>
        <v>0.47291513735919999</v>
      </c>
      <c r="J842" s="3">
        <f>[1]服务器生态!AE859</f>
        <v>3.8604200140800002E-2</v>
      </c>
      <c r="K842" s="3">
        <f>[1]服务器生态!AF859</f>
        <v>6.8679600000000019E-3</v>
      </c>
      <c r="L842" s="3">
        <f>[1]服务器生态!AG859</f>
        <v>1.9871999999999997E-3</v>
      </c>
      <c r="M842" s="3">
        <f>[3]基础信息!M841</f>
        <v>100</v>
      </c>
      <c r="X842" s="3">
        <v>838</v>
      </c>
      <c r="Y842" s="3">
        <f>求节点(节奏总纲!D$4:D$163,R$5:R$164,$X842)*6</f>
        <v>48425.146995517454</v>
      </c>
      <c r="Z842" s="3">
        <f>求节点(节奏总纲!E$4:E$163,S$5:S$164,$X842)*6</f>
        <v>49604.185728443699</v>
      </c>
      <c r="AA842" s="3">
        <f>求节点(节奏总纲!F$4:F$163,T$5:T$164,$X842)*6</f>
        <v>51165.541599658885</v>
      </c>
      <c r="AB842" s="3">
        <f>求节点(节奏总纲!G$4:G$163,U$5:U$164,$X842)*6</f>
        <v>53398.220298628192</v>
      </c>
      <c r="AC842" s="3">
        <f>求节点(节奏总纲!H$4:H$163,V$5:V$164,$X842)*6</f>
        <v>57317.629836021304</v>
      </c>
    </row>
    <row r="843" spans="2:29" x14ac:dyDescent="0.2">
      <c r="B843" s="3">
        <v>839</v>
      </c>
      <c r="C843" s="3">
        <f>[1]服务器生态!W860</f>
        <v>5.4746248860134319</v>
      </c>
      <c r="D843" s="3">
        <f>[1]服务器生态!X860</f>
        <v>5.3980302683324002</v>
      </c>
      <c r="E843" s="3">
        <f>[1]服务器生态!Y860</f>
        <v>0.44064278003121188</v>
      </c>
      <c r="F843" s="3">
        <f>[1]服务器生态!Z860</f>
        <v>7.8393464351168077E-2</v>
      </c>
      <c r="G843" s="3">
        <f>[1]服务器生态!AA860</f>
        <v>2.2682644097904055E-2</v>
      </c>
      <c r="H843" s="3">
        <f>[1]服务器生态!AC860</f>
        <v>0.47962550249999997</v>
      </c>
      <c r="I843" s="3">
        <f>[1]服务器生态!AD860</f>
        <v>0.47291513735919999</v>
      </c>
      <c r="J843" s="3">
        <f>[1]服务器生态!AE860</f>
        <v>3.8604200140800002E-2</v>
      </c>
      <c r="K843" s="3">
        <f>[1]服务器生态!AF860</f>
        <v>6.8679600000000019E-3</v>
      </c>
      <c r="L843" s="3">
        <f>[1]服务器生态!AG860</f>
        <v>1.9871999999999997E-3</v>
      </c>
      <c r="M843" s="3">
        <f>[3]基础信息!M842</f>
        <v>100</v>
      </c>
      <c r="X843" s="3">
        <v>839</v>
      </c>
      <c r="Y843" s="3">
        <f>求节点(节奏总纲!D$4:D$163,R$5:R$164,$X843)*6</f>
        <v>48431.945937698008</v>
      </c>
      <c r="Z843" s="3">
        <f>求节点(节奏总纲!E$4:E$163,S$5:S$164,$X843)*6</f>
        <v>49611.068117021663</v>
      </c>
      <c r="AA843" s="3">
        <f>求节点(节奏总纲!F$4:F$163,T$5:T$164,$X843)*6</f>
        <v>51172.75465509302</v>
      </c>
      <c r="AB843" s="3">
        <f>求节点(节奏总纲!G$4:G$163,U$5:U$164,$X843)*6</f>
        <v>53405.351108025658</v>
      </c>
      <c r="AC843" s="3">
        <f>求节点(节奏总纲!H$4:H$163,V$5:V$164,$X843)*6</f>
        <v>57324.427640490714</v>
      </c>
    </row>
    <row r="844" spans="2:29" x14ac:dyDescent="0.2">
      <c r="B844" s="3">
        <v>840</v>
      </c>
      <c r="C844" s="3">
        <f>[1]服务器生态!W861</f>
        <v>5.4668939249075024</v>
      </c>
      <c r="D844" s="3">
        <f>[1]服务器生态!X861</f>
        <v>5.3904074698901301</v>
      </c>
      <c r="E844" s="3">
        <f>[1]服务器生态!Y861</f>
        <v>0.44002052877839387</v>
      </c>
      <c r="F844" s="3">
        <f>[1]服务器生态!Z861</f>
        <v>7.8282761456179531E-2</v>
      </c>
      <c r="G844" s="3">
        <f>[1]服务器生态!AA861</f>
        <v>2.2650612928106731E-2</v>
      </c>
      <c r="H844" s="3">
        <f>[1]服务器生态!AC861</f>
        <v>0.47962550249999997</v>
      </c>
      <c r="I844" s="3">
        <f>[1]服务器生态!AD861</f>
        <v>0.47291513735919999</v>
      </c>
      <c r="J844" s="3">
        <f>[1]服务器生态!AE861</f>
        <v>3.8604200140800002E-2</v>
      </c>
      <c r="K844" s="3">
        <f>[1]服务器生态!AF861</f>
        <v>6.8679600000000019E-3</v>
      </c>
      <c r="L844" s="3">
        <f>[1]服务器生态!AG861</f>
        <v>1.9871999999999997E-3</v>
      </c>
      <c r="M844" s="3">
        <f>[3]基础信息!M843</f>
        <v>100</v>
      </c>
      <c r="X844" s="3">
        <v>840</v>
      </c>
      <c r="Y844" s="3">
        <f>求节点(节奏总纲!D$4:D$163,R$5:R$164,$X844)*6</f>
        <v>48438.744879878577</v>
      </c>
      <c r="Z844" s="3">
        <f>求节点(节奏总纲!E$4:E$163,S$5:S$164,$X844)*6</f>
        <v>49617.950505599612</v>
      </c>
      <c r="AA844" s="3">
        <f>求节点(节奏总纲!F$4:F$163,T$5:T$164,$X844)*6</f>
        <v>51179.967710527148</v>
      </c>
      <c r="AB844" s="3">
        <f>求节点(节奏总纲!G$4:G$163,U$5:U$164,$X844)*6</f>
        <v>53412.481917423123</v>
      </c>
      <c r="AC844" s="3">
        <f>求节点(节奏总纲!H$4:H$163,V$5:V$164,$X844)*6</f>
        <v>57331.225444960117</v>
      </c>
    </row>
    <row r="845" spans="2:29" x14ac:dyDescent="0.2">
      <c r="B845" s="3">
        <v>841</v>
      </c>
      <c r="C845" s="3">
        <f>[1]服务器生态!W862</f>
        <v>5.4605158819951098</v>
      </c>
      <c r="D845" s="3">
        <f>[1]服务器生态!X862</f>
        <v>5.3841186611752585</v>
      </c>
      <c r="E845" s="3">
        <f>[1]服务器生态!Y862</f>
        <v>0.4395071714948191</v>
      </c>
      <c r="F845" s="3">
        <f>[1]服务器生态!Z862</f>
        <v>7.8191431567813996E-2</v>
      </c>
      <c r="G845" s="3">
        <f>[1]服务器生态!AA862</f>
        <v>2.2624187213023939E-2</v>
      </c>
      <c r="H845" s="3">
        <f>[1]服务器生态!AC862</f>
        <v>0.47962550249999997</v>
      </c>
      <c r="I845" s="3">
        <f>[1]服务器生态!AD862</f>
        <v>0.47291513735919999</v>
      </c>
      <c r="J845" s="3">
        <f>[1]服务器生态!AE862</f>
        <v>3.8604200140800002E-2</v>
      </c>
      <c r="K845" s="3">
        <f>[1]服务器生态!AF862</f>
        <v>6.8679600000000019E-3</v>
      </c>
      <c r="L845" s="3">
        <f>[1]服务器生态!AG862</f>
        <v>1.9871999999999997E-3</v>
      </c>
      <c r="M845" s="3">
        <f>[3]基础信息!M844</f>
        <v>100</v>
      </c>
      <c r="X845" s="3">
        <v>841</v>
      </c>
      <c r="Y845" s="3">
        <f>求节点(节奏总纲!D$4:D$163,R$5:R$164,$X845)*6</f>
        <v>48445.543822059131</v>
      </c>
      <c r="Z845" s="3">
        <f>求节点(节奏总纲!E$4:E$163,S$5:S$164,$X845)*6</f>
        <v>49624.832894177569</v>
      </c>
      <c r="AA845" s="3">
        <f>求节点(节奏总纲!F$4:F$163,T$5:T$164,$X845)*6</f>
        <v>51187.180765961275</v>
      </c>
      <c r="AB845" s="3">
        <f>求节点(节奏总纲!G$4:G$163,U$5:U$164,$X845)*6</f>
        <v>53419.612726820589</v>
      </c>
      <c r="AC845" s="3">
        <f>求节点(节奏总纲!H$4:H$163,V$5:V$164,$X845)*6</f>
        <v>57338.023249429534</v>
      </c>
    </row>
    <row r="846" spans="2:29" x14ac:dyDescent="0.2">
      <c r="B846" s="3">
        <v>842</v>
      </c>
      <c r="C846" s="3">
        <f>[1]服务器生态!W863</f>
        <v>5.4541378390827182</v>
      </c>
      <c r="D846" s="3">
        <f>[1]服务器生态!X863</f>
        <v>5.3778298524603869</v>
      </c>
      <c r="E846" s="3">
        <f>[1]服务器生态!Y863</f>
        <v>0.43899381421124434</v>
      </c>
      <c r="F846" s="3">
        <f>[1]服务器生态!Z863</f>
        <v>7.8100101679448447E-2</v>
      </c>
      <c r="G846" s="3">
        <f>[1]服务器生态!AA863</f>
        <v>2.2597761497941151E-2</v>
      </c>
      <c r="H846" s="3">
        <f>[1]服务器生态!AC863</f>
        <v>0.47962550249999997</v>
      </c>
      <c r="I846" s="3">
        <f>[1]服务器生态!AD863</f>
        <v>0.47291513735919999</v>
      </c>
      <c r="J846" s="3">
        <f>[1]服务器生态!AE863</f>
        <v>3.8604200140800002E-2</v>
      </c>
      <c r="K846" s="3">
        <f>[1]服务器生态!AF863</f>
        <v>6.8679600000000019E-3</v>
      </c>
      <c r="L846" s="3">
        <f>[1]服务器生态!AG863</f>
        <v>1.9871999999999997E-3</v>
      </c>
      <c r="M846" s="3">
        <f>[3]基础信息!M845</f>
        <v>100</v>
      </c>
      <c r="X846" s="3">
        <v>842</v>
      </c>
      <c r="Y846" s="3">
        <f>求节点(节奏总纲!D$4:D$163,R$5:R$164,$X846)*6</f>
        <v>48452.342764239685</v>
      </c>
      <c r="Z846" s="3">
        <f>求节点(节奏总纲!E$4:E$163,S$5:S$164,$X846)*6</f>
        <v>49631.715282755526</v>
      </c>
      <c r="AA846" s="3">
        <f>求节点(节奏总纲!F$4:F$163,T$5:T$164,$X846)*6</f>
        <v>51194.393821395402</v>
      </c>
      <c r="AB846" s="3">
        <f>求节点(节奏总纲!G$4:G$163,U$5:U$164,$X846)*6</f>
        <v>53426.743536218055</v>
      </c>
      <c r="AC846" s="3">
        <f>求节点(节奏总纲!H$4:H$163,V$5:V$164,$X846)*6</f>
        <v>57344.821053898937</v>
      </c>
    </row>
    <row r="847" spans="2:29" x14ac:dyDescent="0.2">
      <c r="B847" s="3">
        <v>843</v>
      </c>
      <c r="C847" s="3">
        <f>[1]服务器生态!W864</f>
        <v>5.4477597961703266</v>
      </c>
      <c r="D847" s="3">
        <f>[1]服务器生态!X864</f>
        <v>5.3715410437455153</v>
      </c>
      <c r="E847" s="3">
        <f>[1]服务器生态!Y864</f>
        <v>0.43848045692766952</v>
      </c>
      <c r="F847" s="3">
        <f>[1]服务器生态!Z864</f>
        <v>7.8008771791082912E-2</v>
      </c>
      <c r="G847" s="3">
        <f>[1]服务器生态!AA864</f>
        <v>2.2571335782858359E-2</v>
      </c>
      <c r="H847" s="3">
        <f>[1]服务器生态!AC864</f>
        <v>0.47962550249999997</v>
      </c>
      <c r="I847" s="3">
        <f>[1]服务器生态!AD864</f>
        <v>0.47291513735919999</v>
      </c>
      <c r="J847" s="3">
        <f>[1]服务器生态!AE864</f>
        <v>3.8604200140800002E-2</v>
      </c>
      <c r="K847" s="3">
        <f>[1]服务器生态!AF864</f>
        <v>6.8679600000000019E-3</v>
      </c>
      <c r="L847" s="3">
        <f>[1]服务器生态!AG864</f>
        <v>1.9871999999999997E-3</v>
      </c>
      <c r="M847" s="3">
        <f>[3]基础信息!M846</f>
        <v>100</v>
      </c>
      <c r="X847" s="3">
        <v>843</v>
      </c>
      <c r="Y847" s="3">
        <f>求节点(节奏总纲!D$4:D$163,R$5:R$164,$X847)*6</f>
        <v>48459.14170642024</v>
      </c>
      <c r="Z847" s="3">
        <f>求节点(节奏总纲!E$4:E$163,S$5:S$164,$X847)*6</f>
        <v>49638.597671333475</v>
      </c>
      <c r="AA847" s="3">
        <f>求节点(节奏总纲!F$4:F$163,T$5:T$164,$X847)*6</f>
        <v>51201.60687682953</v>
      </c>
      <c r="AB847" s="3">
        <f>求节点(节奏总纲!G$4:G$163,U$5:U$164,$X847)*6</f>
        <v>53433.874345615521</v>
      </c>
      <c r="AC847" s="3">
        <f>求节点(节奏总纲!H$4:H$163,V$5:V$164,$X847)*6</f>
        <v>57351.618858368347</v>
      </c>
    </row>
    <row r="848" spans="2:29" x14ac:dyDescent="0.2">
      <c r="B848" s="3">
        <v>844</v>
      </c>
      <c r="C848" s="3">
        <f>[1]服务器生态!W865</f>
        <v>5.4413817532579341</v>
      </c>
      <c r="D848" s="3">
        <f>[1]服务器生态!X865</f>
        <v>5.3652522350306437</v>
      </c>
      <c r="E848" s="3">
        <f>[1]服务器生态!Y865</f>
        <v>0.43796709964409475</v>
      </c>
      <c r="F848" s="3">
        <f>[1]服务器生态!Z865</f>
        <v>7.7917441902717377E-2</v>
      </c>
      <c r="G848" s="3">
        <f>[1]服务器生态!AA865</f>
        <v>2.2544910067775568E-2</v>
      </c>
      <c r="H848" s="3">
        <f>[1]服务器生态!AC865</f>
        <v>0.47962550249999997</v>
      </c>
      <c r="I848" s="3">
        <f>[1]服务器生态!AD865</f>
        <v>0.47291513735919999</v>
      </c>
      <c r="J848" s="3">
        <f>[1]服务器生态!AE865</f>
        <v>3.8604200140800002E-2</v>
      </c>
      <c r="K848" s="3">
        <f>[1]服务器生态!AF865</f>
        <v>6.8679600000000019E-3</v>
      </c>
      <c r="L848" s="3">
        <f>[1]服务器生态!AG865</f>
        <v>1.9871999999999997E-3</v>
      </c>
      <c r="M848" s="3">
        <f>[3]基础信息!M847</f>
        <v>100</v>
      </c>
      <c r="X848" s="3">
        <v>844</v>
      </c>
      <c r="Y848" s="3">
        <f>求节点(节奏总纲!D$4:D$163,R$5:R$164,$X848)*6</f>
        <v>48465.940648600794</v>
      </c>
      <c r="Z848" s="3">
        <f>求节点(节奏总纲!E$4:E$163,S$5:S$164,$X848)*6</f>
        <v>49645.480059911424</v>
      </c>
      <c r="AA848" s="3">
        <f>求节点(节奏总纲!F$4:F$163,T$5:T$164,$X848)*6</f>
        <v>51208.819932263657</v>
      </c>
      <c r="AB848" s="3">
        <f>求节点(节奏总纲!G$4:G$163,U$5:U$164,$X848)*6</f>
        <v>53441.005155012979</v>
      </c>
      <c r="AC848" s="3">
        <f>求节点(节奏总纲!H$4:H$163,V$5:V$164,$X848)*6</f>
        <v>57358.416662837764</v>
      </c>
    </row>
    <row r="849" spans="2:29" x14ac:dyDescent="0.2">
      <c r="B849" s="3">
        <v>845</v>
      </c>
      <c r="C849" s="3">
        <f>[1]服务器生态!W866</f>
        <v>5.4350037103455415</v>
      </c>
      <c r="D849" s="3">
        <f>[1]服务器生态!X866</f>
        <v>5.3589634263157713</v>
      </c>
      <c r="E849" s="3">
        <f>[1]服务器生态!Y866</f>
        <v>0.43745374236051993</v>
      </c>
      <c r="F849" s="3">
        <f>[1]服务器生态!Z866</f>
        <v>7.7826112014351814E-2</v>
      </c>
      <c r="G849" s="3">
        <f>[1]服务器生态!AA866</f>
        <v>2.2518484352692773E-2</v>
      </c>
      <c r="H849" s="3">
        <f>[1]服务器生态!AC866</f>
        <v>0.47962550249999997</v>
      </c>
      <c r="I849" s="3">
        <f>[1]服务器生态!AD866</f>
        <v>0.47291513735919999</v>
      </c>
      <c r="J849" s="3">
        <f>[1]服务器生态!AE866</f>
        <v>3.8604200140800002E-2</v>
      </c>
      <c r="K849" s="3">
        <f>[1]服务器生态!AF866</f>
        <v>6.8679600000000019E-3</v>
      </c>
      <c r="L849" s="3">
        <f>[1]服务器生态!AG866</f>
        <v>1.9871999999999997E-3</v>
      </c>
      <c r="M849" s="3">
        <f>[3]基础信息!M848</f>
        <v>100</v>
      </c>
      <c r="X849" s="3">
        <v>845</v>
      </c>
      <c r="Y849" s="3">
        <f>求节点(节奏总纲!D$4:D$163,R$5:R$164,$X849)*6</f>
        <v>48472.739590781355</v>
      </c>
      <c r="Z849" s="3">
        <f>求节点(节奏总纲!E$4:E$163,S$5:S$164,$X849)*6</f>
        <v>49652.362448489381</v>
      </c>
      <c r="AA849" s="3">
        <f>求节点(节奏总纲!F$4:F$163,T$5:T$164,$X849)*6</f>
        <v>51216.032987697785</v>
      </c>
      <c r="AB849" s="3">
        <f>求节点(节奏总纲!G$4:G$163,U$5:U$164,$X849)*6</f>
        <v>53448.135964410445</v>
      </c>
      <c r="AC849" s="3">
        <f>求节点(节奏总纲!H$4:H$163,V$5:V$164,$X849)*6</f>
        <v>57365.214467307174</v>
      </c>
    </row>
    <row r="850" spans="2:29" x14ac:dyDescent="0.2">
      <c r="B850" s="3">
        <v>846</v>
      </c>
      <c r="C850" s="3">
        <f>[1]服务器生态!W867</f>
        <v>5.428625667433149</v>
      </c>
      <c r="D850" s="3">
        <f>[1]服务器生态!X867</f>
        <v>5.3526746176008997</v>
      </c>
      <c r="E850" s="3">
        <f>[1]服务器生态!Y867</f>
        <v>0.4369403850769451</v>
      </c>
      <c r="F850" s="3">
        <f>[1]服务器生态!Z867</f>
        <v>7.7734782125986279E-2</v>
      </c>
      <c r="G850" s="3">
        <f>[1]服务器生态!AA867</f>
        <v>2.2492058637609984E-2</v>
      </c>
      <c r="H850" s="3">
        <f>[1]服务器生态!AC867</f>
        <v>0.47962550249999997</v>
      </c>
      <c r="I850" s="3">
        <f>[1]服务器生态!AD867</f>
        <v>0.47291513735919999</v>
      </c>
      <c r="J850" s="3">
        <f>[1]服务器生态!AE867</f>
        <v>3.8604200140800002E-2</v>
      </c>
      <c r="K850" s="3">
        <f>[1]服务器生态!AF867</f>
        <v>6.8679600000000019E-3</v>
      </c>
      <c r="L850" s="3">
        <f>[1]服务器生态!AG867</f>
        <v>1.9871999999999997E-3</v>
      </c>
      <c r="M850" s="3">
        <f>[3]基础信息!M849</f>
        <v>100</v>
      </c>
      <c r="X850" s="3">
        <v>846</v>
      </c>
      <c r="Y850" s="3">
        <f>求节点(节奏总纲!D$4:D$163,R$5:R$164,$X850)*6</f>
        <v>48479.538532961909</v>
      </c>
      <c r="Z850" s="3">
        <f>求节点(节奏总纲!E$4:E$163,S$5:S$164,$X850)*6</f>
        <v>49659.244837067337</v>
      </c>
      <c r="AA850" s="3">
        <f>求节点(节奏总纲!F$4:F$163,T$5:T$164,$X850)*6</f>
        <v>51223.246043131912</v>
      </c>
      <c r="AB850" s="3">
        <f>求节点(节奏总纲!G$4:G$163,U$5:U$164,$X850)*6</f>
        <v>53455.266773807911</v>
      </c>
      <c r="AC850" s="3">
        <f>求节点(节奏总纲!H$4:H$163,V$5:V$164,$X850)*6</f>
        <v>57372.012271776577</v>
      </c>
    </row>
    <row r="851" spans="2:29" x14ac:dyDescent="0.2">
      <c r="B851" s="3">
        <v>847</v>
      </c>
      <c r="C851" s="3">
        <f>[1]服务器生态!W868</f>
        <v>5.4222476245207574</v>
      </c>
      <c r="D851" s="3">
        <f>[1]服务器生态!X868</f>
        <v>5.3463858088860281</v>
      </c>
      <c r="E851" s="3">
        <f>[1]服务器生态!Y868</f>
        <v>0.43642702779337034</v>
      </c>
      <c r="F851" s="3">
        <f>[1]服务器生态!Z868</f>
        <v>7.764345223762073E-2</v>
      </c>
      <c r="G851" s="3">
        <f>[1]服务器生态!AA868</f>
        <v>2.2465632922527193E-2</v>
      </c>
      <c r="H851" s="3">
        <f>[1]服务器生态!AC868</f>
        <v>0.47962550249999997</v>
      </c>
      <c r="I851" s="3">
        <f>[1]服务器生态!AD868</f>
        <v>0.47291513735919999</v>
      </c>
      <c r="J851" s="3">
        <f>[1]服务器生态!AE868</f>
        <v>3.8604200140800002E-2</v>
      </c>
      <c r="K851" s="3">
        <f>[1]服务器生态!AF868</f>
        <v>6.8679600000000019E-3</v>
      </c>
      <c r="L851" s="3">
        <f>[1]服务器生态!AG868</f>
        <v>1.9871999999999997E-3</v>
      </c>
      <c r="M851" s="3">
        <f>[3]基础信息!M850</f>
        <v>100</v>
      </c>
      <c r="X851" s="3">
        <v>847</v>
      </c>
      <c r="Y851" s="3">
        <f>求节点(节奏总纲!D$4:D$163,R$5:R$164,$X851)*6</f>
        <v>48486.337475142471</v>
      </c>
      <c r="Z851" s="3">
        <f>求节点(节奏总纲!E$4:E$163,S$5:S$164,$X851)*6</f>
        <v>49666.127225645287</v>
      </c>
      <c r="AA851" s="3">
        <f>求节点(节奏总纲!F$4:F$163,T$5:T$164,$X851)*6</f>
        <v>51230.45909856604</v>
      </c>
      <c r="AB851" s="3">
        <f>求节点(节奏总纲!G$4:G$163,U$5:U$164,$X851)*6</f>
        <v>53462.397583205377</v>
      </c>
      <c r="AC851" s="3">
        <f>求节点(节奏总纲!H$4:H$163,V$5:V$164,$X851)*6</f>
        <v>57378.810076245994</v>
      </c>
    </row>
    <row r="852" spans="2:29" x14ac:dyDescent="0.2">
      <c r="B852" s="3">
        <v>848</v>
      </c>
      <c r="C852" s="3">
        <f>[1]服务器生态!W869</f>
        <v>5.4158695816083657</v>
      </c>
      <c r="D852" s="3">
        <f>[1]服务器生态!X869</f>
        <v>5.3400970001711556</v>
      </c>
      <c r="E852" s="3">
        <f>[1]服务器生态!Y869</f>
        <v>0.43591367050979557</v>
      </c>
      <c r="F852" s="3">
        <f>[1]服务器生态!Z869</f>
        <v>7.7552122349255195E-2</v>
      </c>
      <c r="G852" s="3">
        <f>[1]服务器生态!AA869</f>
        <v>2.2439207207444401E-2</v>
      </c>
      <c r="H852" s="3">
        <f>[1]服务器生态!AC869</f>
        <v>0.47962550249999997</v>
      </c>
      <c r="I852" s="3">
        <f>[1]服务器生态!AD869</f>
        <v>0.47291513735919999</v>
      </c>
      <c r="J852" s="3">
        <f>[1]服务器生态!AE869</f>
        <v>3.8604200140800002E-2</v>
      </c>
      <c r="K852" s="3">
        <f>[1]服务器生态!AF869</f>
        <v>6.8679600000000019E-3</v>
      </c>
      <c r="L852" s="3">
        <f>[1]服务器生态!AG869</f>
        <v>1.9871999999999997E-3</v>
      </c>
      <c r="M852" s="3">
        <f>[3]基础信息!M851</f>
        <v>100</v>
      </c>
      <c r="X852" s="3">
        <v>848</v>
      </c>
      <c r="Y852" s="3">
        <f>求节点(节奏总纲!D$4:D$163,R$5:R$164,$X852)*6</f>
        <v>48493.136417323025</v>
      </c>
      <c r="Z852" s="3">
        <f>求节点(节奏总纲!E$4:E$163,S$5:S$164,$X852)*6</f>
        <v>49673.009614223236</v>
      </c>
      <c r="AA852" s="3">
        <f>求节点(节奏总纲!F$4:F$163,T$5:T$164,$X852)*6</f>
        <v>51237.672154000167</v>
      </c>
      <c r="AB852" s="3">
        <f>求节点(节奏总纲!G$4:G$163,U$5:U$164,$X852)*6</f>
        <v>53469.528392602842</v>
      </c>
      <c r="AC852" s="3">
        <f>求节点(节奏总纲!H$4:H$163,V$5:V$164,$X852)*6</f>
        <v>57385.607880715397</v>
      </c>
    </row>
    <row r="853" spans="2:29" x14ac:dyDescent="0.2">
      <c r="B853" s="3">
        <v>849</v>
      </c>
      <c r="C853" s="3">
        <f>[1]服务器生态!W870</f>
        <v>5.4094915386959732</v>
      </c>
      <c r="D853" s="3">
        <f>[1]服务器生态!X870</f>
        <v>5.333808191456284</v>
      </c>
      <c r="E853" s="3">
        <f>[1]服务器生态!Y870</f>
        <v>0.43540031322622075</v>
      </c>
      <c r="F853" s="3">
        <f>[1]服务器生态!Z870</f>
        <v>7.7460792460889646E-2</v>
      </c>
      <c r="G853" s="3">
        <f>[1]服务器生态!AA870</f>
        <v>2.2412781492361613E-2</v>
      </c>
      <c r="H853" s="3">
        <f>[1]服务器生态!AC870</f>
        <v>0.47962550249999997</v>
      </c>
      <c r="I853" s="3">
        <f>[1]服务器生态!AD870</f>
        <v>0.47291513735919999</v>
      </c>
      <c r="J853" s="3">
        <f>[1]服务器生态!AE870</f>
        <v>3.8604200140800002E-2</v>
      </c>
      <c r="K853" s="3">
        <f>[1]服务器生态!AF870</f>
        <v>6.8679600000000019E-3</v>
      </c>
      <c r="L853" s="3">
        <f>[1]服务器生态!AG870</f>
        <v>1.9871999999999997E-3</v>
      </c>
      <c r="M853" s="3">
        <f>[3]基础信息!M852</f>
        <v>100</v>
      </c>
      <c r="X853" s="3">
        <v>849</v>
      </c>
      <c r="Y853" s="3">
        <f>求节点(节奏总纲!D$4:D$163,R$5:R$164,$X853)*6</f>
        <v>48499.935359503579</v>
      </c>
      <c r="Z853" s="3">
        <f>求节点(节奏总纲!E$4:E$163,S$5:S$164,$X853)*6</f>
        <v>49679.892002801193</v>
      </c>
      <c r="AA853" s="3">
        <f>求节点(节奏总纲!F$4:F$163,T$5:T$164,$X853)*6</f>
        <v>51244.885209434295</v>
      </c>
      <c r="AB853" s="3">
        <f>求节点(节奏总纲!G$4:G$163,U$5:U$164,$X853)*6</f>
        <v>53476.659202000308</v>
      </c>
      <c r="AC853" s="3">
        <f>求节点(节奏总纲!H$4:H$163,V$5:V$164,$X853)*6</f>
        <v>57392.405685184807</v>
      </c>
    </row>
    <row r="854" spans="2:29" x14ac:dyDescent="0.2">
      <c r="B854" s="3">
        <v>850</v>
      </c>
      <c r="C854" s="3">
        <f>[1]服务器生态!W871</f>
        <v>5.4031134957835816</v>
      </c>
      <c r="D854" s="3">
        <f>[1]服务器生态!X871</f>
        <v>5.3275193827414125</v>
      </c>
      <c r="E854" s="3">
        <f>[1]服务器生态!Y871</f>
        <v>0.43488695594264598</v>
      </c>
      <c r="F854" s="3">
        <f>[1]服务器生态!Z871</f>
        <v>7.7369462572524111E-2</v>
      </c>
      <c r="G854" s="3">
        <f>[1]服务器生态!AA871</f>
        <v>2.2386355777278821E-2</v>
      </c>
      <c r="H854" s="3">
        <f>[1]服务器生态!AC871</f>
        <v>0.47962550249999997</v>
      </c>
      <c r="I854" s="3">
        <f>[1]服务器生态!AD871</f>
        <v>0.47291513735919999</v>
      </c>
      <c r="J854" s="3">
        <f>[1]服务器生态!AE871</f>
        <v>3.8604200140800002E-2</v>
      </c>
      <c r="K854" s="3">
        <f>[1]服务器生态!AF871</f>
        <v>6.8679600000000019E-3</v>
      </c>
      <c r="L854" s="3">
        <f>[1]服务器生态!AG871</f>
        <v>1.9871999999999997E-3</v>
      </c>
      <c r="M854" s="3">
        <f>[3]基础信息!M853</f>
        <v>100</v>
      </c>
      <c r="X854" s="3">
        <v>850</v>
      </c>
      <c r="Y854" s="3">
        <f>求节点(节奏总纲!D$4:D$163,R$5:R$164,$X854)*6</f>
        <v>48506.734301684141</v>
      </c>
      <c r="Z854" s="3">
        <f>求节点(节奏总纲!E$4:E$163,S$5:S$164,$X854)*6</f>
        <v>49686.774391379149</v>
      </c>
      <c r="AA854" s="3">
        <f>求节点(节奏总纲!F$4:F$163,T$5:T$164,$X854)*6</f>
        <v>51252.098264868422</v>
      </c>
      <c r="AB854" s="3">
        <f>求节点(节奏总纲!G$4:G$163,U$5:U$164,$X854)*6</f>
        <v>53483.790011397774</v>
      </c>
      <c r="AC854" s="3">
        <f>求节点(节奏总纲!H$4:H$163,V$5:V$164,$X854)*6</f>
        <v>57399.203489654225</v>
      </c>
    </row>
    <row r="855" spans="2:29" x14ac:dyDescent="0.2">
      <c r="B855" s="3">
        <v>851</v>
      </c>
      <c r="C855" s="3">
        <f>[1]服务器生态!W872</f>
        <v>5.3967354528711899</v>
      </c>
      <c r="D855" s="3">
        <f>[1]服务器生态!X872</f>
        <v>5.3212305740265409</v>
      </c>
      <c r="E855" s="3">
        <f>[1]服务器生态!Y872</f>
        <v>0.43437359865907121</v>
      </c>
      <c r="F855" s="3">
        <f>[1]服务器生态!Z872</f>
        <v>7.7278132684158576E-2</v>
      </c>
      <c r="G855" s="3">
        <f>[1]服务器生态!AA872</f>
        <v>2.235993006219603E-2</v>
      </c>
      <c r="H855" s="3">
        <f>[1]服务器生态!AC872</f>
        <v>0.47962550249999997</v>
      </c>
      <c r="I855" s="3">
        <f>[1]服务器生态!AD872</f>
        <v>0.47291513735919999</v>
      </c>
      <c r="J855" s="3">
        <f>[1]服务器生态!AE872</f>
        <v>3.8604200140800002E-2</v>
      </c>
      <c r="K855" s="3">
        <f>[1]服务器生态!AF872</f>
        <v>6.8679600000000019E-3</v>
      </c>
      <c r="L855" s="3">
        <f>[1]服务器生态!AG872</f>
        <v>1.9871999999999997E-3</v>
      </c>
      <c r="M855" s="3">
        <f>[3]基础信息!M854</f>
        <v>100</v>
      </c>
      <c r="X855" s="3">
        <v>851</v>
      </c>
      <c r="Y855" s="3">
        <f>求节点(节奏总纲!D$4:D$163,R$5:R$164,$X855)*6</f>
        <v>48513.533243864695</v>
      </c>
      <c r="Z855" s="3">
        <f>求节点(节奏总纲!E$4:E$163,S$5:S$164,$X855)*6</f>
        <v>49693.656779957098</v>
      </c>
      <c r="AA855" s="3">
        <f>求节点(节奏总纲!F$4:F$163,T$5:T$164,$X855)*6</f>
        <v>51259.31132030255</v>
      </c>
      <c r="AB855" s="3">
        <f>求节点(节奏总纲!G$4:G$163,U$5:U$164,$X855)*6</f>
        <v>53490.92082079524</v>
      </c>
      <c r="AC855" s="3">
        <f>求节点(节奏总纲!H$4:H$163,V$5:V$164,$X855)*6</f>
        <v>57406.001294123635</v>
      </c>
    </row>
    <row r="856" spans="2:29" x14ac:dyDescent="0.2">
      <c r="B856" s="3">
        <v>852</v>
      </c>
      <c r="C856" s="3">
        <f>[1]服务器生态!W873</f>
        <v>5.3903574099587974</v>
      </c>
      <c r="D856" s="3">
        <f>[1]服务器生态!X873</f>
        <v>5.3149417653116693</v>
      </c>
      <c r="E856" s="3">
        <f>[1]服务器生态!Y873</f>
        <v>0.43386024137549645</v>
      </c>
      <c r="F856" s="3">
        <f>[1]服务器生态!Z873</f>
        <v>7.7186802795793027E-2</v>
      </c>
      <c r="G856" s="3">
        <f>[1]服务器生态!AA873</f>
        <v>2.2333504347113238E-2</v>
      </c>
      <c r="H856" s="3">
        <f>[1]服务器生态!AC873</f>
        <v>0.47962550249999997</v>
      </c>
      <c r="I856" s="3">
        <f>[1]服务器生态!AD873</f>
        <v>0.47291513735919999</v>
      </c>
      <c r="J856" s="3">
        <f>[1]服务器生态!AE873</f>
        <v>3.8604200140800002E-2</v>
      </c>
      <c r="K856" s="3">
        <f>[1]服务器生态!AF873</f>
        <v>6.8679600000000019E-3</v>
      </c>
      <c r="L856" s="3">
        <f>[1]服务器生态!AG873</f>
        <v>1.9871999999999997E-3</v>
      </c>
      <c r="M856" s="3">
        <f>[3]基础信息!M855</f>
        <v>100</v>
      </c>
      <c r="X856" s="3">
        <v>852</v>
      </c>
      <c r="Y856" s="3">
        <f>求节点(节奏总纲!D$4:D$163,R$5:R$164,$X856)*6</f>
        <v>48520.332186045249</v>
      </c>
      <c r="Z856" s="3">
        <f>求节点(节奏总纲!E$4:E$163,S$5:S$164,$X856)*6</f>
        <v>49700.539168535048</v>
      </c>
      <c r="AA856" s="3">
        <f>求节点(节奏总纲!F$4:F$163,T$5:T$164,$X856)*6</f>
        <v>51266.524375736677</v>
      </c>
      <c r="AB856" s="3">
        <f>求节点(节奏总纲!G$4:G$163,U$5:U$164,$X856)*6</f>
        <v>53498.051630192705</v>
      </c>
      <c r="AC856" s="3">
        <f>求节点(节奏总纲!H$4:H$163,V$5:V$164,$X856)*6</f>
        <v>57412.799098593037</v>
      </c>
    </row>
    <row r="857" spans="2:29" x14ac:dyDescent="0.2">
      <c r="B857" s="3">
        <v>853</v>
      </c>
      <c r="C857" s="3">
        <f>[1]服务器生态!W874</f>
        <v>5.3839793670464058</v>
      </c>
      <c r="D857" s="3">
        <f>[1]服务器生态!X874</f>
        <v>5.3086529565967977</v>
      </c>
      <c r="E857" s="3">
        <f>[1]服务器生态!Y874</f>
        <v>0.43334688409192162</v>
      </c>
      <c r="F857" s="3">
        <f>[1]服务器生态!Z874</f>
        <v>7.7095472907427492E-2</v>
      </c>
      <c r="G857" s="3">
        <f>[1]服务器生态!AA874</f>
        <v>2.230707863203045E-2</v>
      </c>
      <c r="H857" s="3">
        <f>[1]服务器生态!AC874</f>
        <v>0.47962550249999997</v>
      </c>
      <c r="I857" s="3">
        <f>[1]服务器生态!AD874</f>
        <v>0.47291513735919999</v>
      </c>
      <c r="J857" s="3">
        <f>[1]服务器生态!AE874</f>
        <v>3.8604200140800002E-2</v>
      </c>
      <c r="K857" s="3">
        <f>[1]服务器生态!AF874</f>
        <v>6.8679600000000019E-3</v>
      </c>
      <c r="L857" s="3">
        <f>[1]服务器生态!AG874</f>
        <v>1.9871999999999997E-3</v>
      </c>
      <c r="M857" s="3">
        <f>[3]基础信息!M856</f>
        <v>100</v>
      </c>
      <c r="X857" s="3">
        <v>853</v>
      </c>
      <c r="Y857" s="3">
        <f>求节点(节奏总纲!D$4:D$163,R$5:R$164,$X857)*6</f>
        <v>48527.13112822581</v>
      </c>
      <c r="Z857" s="3">
        <f>求节点(节奏总纲!E$4:E$163,S$5:S$164,$X857)*6</f>
        <v>49707.421557113019</v>
      </c>
      <c r="AA857" s="3">
        <f>求节点(节奏总纲!F$4:F$163,T$5:T$164,$X857)*6</f>
        <v>51273.737431170812</v>
      </c>
      <c r="AB857" s="3">
        <f>求节点(节奏总纲!G$4:G$163,U$5:U$164,$X857)*6</f>
        <v>53505.182439590171</v>
      </c>
      <c r="AC857" s="3">
        <f>求节点(节奏总纲!H$4:H$163,V$5:V$164,$X857)*6</f>
        <v>57419.596903062455</v>
      </c>
    </row>
    <row r="858" spans="2:29" x14ac:dyDescent="0.2">
      <c r="B858" s="3">
        <v>854</v>
      </c>
      <c r="C858" s="3">
        <f>[1]服务器生态!W875</f>
        <v>5.3776013241340133</v>
      </c>
      <c r="D858" s="3">
        <f>[1]服务器生态!X875</f>
        <v>5.3023641478819261</v>
      </c>
      <c r="E858" s="3">
        <f>[1]服务器生态!Y875</f>
        <v>0.43283352680834686</v>
      </c>
      <c r="F858" s="3">
        <f>[1]服务器生态!Z875</f>
        <v>7.7004143019061944E-2</v>
      </c>
      <c r="G858" s="3">
        <f>[1]服务器生态!AA875</f>
        <v>2.2280652916947658E-2</v>
      </c>
      <c r="H858" s="3">
        <f>[1]服务器生态!AC875</f>
        <v>0.47962550249999997</v>
      </c>
      <c r="I858" s="3">
        <f>[1]服务器生态!AD875</f>
        <v>0.47291513735919999</v>
      </c>
      <c r="J858" s="3">
        <f>[1]服务器生态!AE875</f>
        <v>3.8604200140800002E-2</v>
      </c>
      <c r="K858" s="3">
        <f>[1]服务器生态!AF875</f>
        <v>6.8679600000000019E-3</v>
      </c>
      <c r="L858" s="3">
        <f>[1]服务器生态!AG875</f>
        <v>1.9871999999999997E-3</v>
      </c>
      <c r="M858" s="3">
        <f>[3]基础信息!M857</f>
        <v>100</v>
      </c>
      <c r="X858" s="3">
        <v>854</v>
      </c>
      <c r="Y858" s="3">
        <f>求节点(节奏总纲!D$4:D$163,R$5:R$164,$X858)*6</f>
        <v>48533.930070406364</v>
      </c>
      <c r="Z858" s="3">
        <f>求节点(节奏总纲!E$4:E$163,S$5:S$164,$X858)*6</f>
        <v>49714.303945690968</v>
      </c>
      <c r="AA858" s="3">
        <f>求节点(节奏总纲!F$4:F$163,T$5:T$164,$X858)*6</f>
        <v>51280.950486604939</v>
      </c>
      <c r="AB858" s="3">
        <f>求节点(节奏总纲!G$4:G$163,U$5:U$164,$X858)*6</f>
        <v>53512.313248987637</v>
      </c>
      <c r="AC858" s="3">
        <f>求节点(节奏总纲!H$4:H$163,V$5:V$164,$X858)*6</f>
        <v>57426.394707531857</v>
      </c>
    </row>
    <row r="859" spans="2:29" x14ac:dyDescent="0.2">
      <c r="B859" s="3">
        <v>855</v>
      </c>
      <c r="C859" s="3">
        <f>[1]服务器生态!W876</f>
        <v>5.3712232812216207</v>
      </c>
      <c r="D859" s="3">
        <f>[1]服务器生态!X876</f>
        <v>5.2960753391670536</v>
      </c>
      <c r="E859" s="3">
        <f>[1]服务器生态!Y876</f>
        <v>0.43232016952477198</v>
      </c>
      <c r="F859" s="3">
        <f>[1]服务器生态!Z876</f>
        <v>7.6912813130696395E-2</v>
      </c>
      <c r="G859" s="3">
        <f>[1]服务器生态!AA876</f>
        <v>2.2254227201864863E-2</v>
      </c>
      <c r="H859" s="3">
        <f>[1]服务器生态!AC876</f>
        <v>0.47962550249999997</v>
      </c>
      <c r="I859" s="3">
        <f>[1]服务器生态!AD876</f>
        <v>0.47291513735919999</v>
      </c>
      <c r="J859" s="3">
        <f>[1]服务器生态!AE876</f>
        <v>3.8604200140800002E-2</v>
      </c>
      <c r="K859" s="3">
        <f>[1]服务器生态!AF876</f>
        <v>6.8679600000000019E-3</v>
      </c>
      <c r="L859" s="3">
        <f>[1]服务器生态!AG876</f>
        <v>1.9871999999999997E-3</v>
      </c>
      <c r="M859" s="3">
        <f>[3]基础信息!M858</f>
        <v>100</v>
      </c>
      <c r="X859" s="3">
        <v>855</v>
      </c>
      <c r="Y859" s="3">
        <f>求节点(节奏总纲!D$4:D$163,R$5:R$164,$X859)*6</f>
        <v>48540.729012586926</v>
      </c>
      <c r="Z859" s="3">
        <f>求节点(节奏总纲!E$4:E$163,S$5:S$164,$X859)*6</f>
        <v>49721.186334268918</v>
      </c>
      <c r="AA859" s="3">
        <f>求节点(节奏总纲!F$4:F$163,T$5:T$164,$X859)*6</f>
        <v>51288.163542039067</v>
      </c>
      <c r="AB859" s="3">
        <f>求节点(节奏总纲!G$4:G$163,U$5:U$164,$X859)*6</f>
        <v>53519.444058385103</v>
      </c>
      <c r="AC859" s="3">
        <f>求节点(节奏总纲!H$4:H$163,V$5:V$164,$X859)*6</f>
        <v>57433.192512001267</v>
      </c>
    </row>
    <row r="860" spans="2:29" x14ac:dyDescent="0.2">
      <c r="B860" s="3">
        <v>856</v>
      </c>
      <c r="C860" s="3">
        <f>[1]服务器生态!W877</f>
        <v>5.3648452383092291</v>
      </c>
      <c r="D860" s="3">
        <f>[1]服务器生态!X877</f>
        <v>5.2897865304521821</v>
      </c>
      <c r="E860" s="3">
        <f>[1]服务器生态!Y877</f>
        <v>0.43180681224119721</v>
      </c>
      <c r="F860" s="3">
        <f>[1]服务器生态!Z877</f>
        <v>7.682148324233086E-2</v>
      </c>
      <c r="G860" s="3">
        <f>[1]服务器生态!AA877</f>
        <v>2.2227801486782075E-2</v>
      </c>
      <c r="H860" s="3">
        <f>[1]服务器生态!AC877</f>
        <v>0.47962550249999997</v>
      </c>
      <c r="I860" s="3">
        <f>[1]服务器生态!AD877</f>
        <v>0.47291513735919999</v>
      </c>
      <c r="J860" s="3">
        <f>[1]服务器生态!AE877</f>
        <v>3.8604200140800002E-2</v>
      </c>
      <c r="K860" s="3">
        <f>[1]服务器生态!AF877</f>
        <v>6.8679600000000019E-3</v>
      </c>
      <c r="L860" s="3">
        <f>[1]服务器生态!AG877</f>
        <v>1.9871999999999997E-3</v>
      </c>
      <c r="M860" s="3">
        <f>[3]基础信息!M859</f>
        <v>100</v>
      </c>
      <c r="X860" s="3">
        <v>856</v>
      </c>
      <c r="Y860" s="3">
        <f>求节点(节奏总纲!D$4:D$163,R$5:R$164,$X860)*6</f>
        <v>48547.52795476748</v>
      </c>
      <c r="Z860" s="3">
        <f>求节点(节奏总纲!E$4:E$163,S$5:S$164,$X860)*6</f>
        <v>49728.068722846874</v>
      </c>
      <c r="AA860" s="3">
        <f>求节点(节奏总纲!F$4:F$163,T$5:T$164,$X860)*6</f>
        <v>51295.376597473194</v>
      </c>
      <c r="AB860" s="3">
        <f>求节点(节奏总纲!G$4:G$163,U$5:U$164,$X860)*6</f>
        <v>53526.574867782569</v>
      </c>
      <c r="AC860" s="3">
        <f>求节点(节奏总纲!H$4:H$163,V$5:V$164,$X860)*6</f>
        <v>57439.990316470677</v>
      </c>
    </row>
    <row r="861" spans="2:29" x14ac:dyDescent="0.2">
      <c r="B861" s="3">
        <v>857</v>
      </c>
      <c r="C861" s="3">
        <f>[1]服务器生态!W878</f>
        <v>5.3584671953968366</v>
      </c>
      <c r="D861" s="3">
        <f>[1]服务器生态!X878</f>
        <v>5.2834977217373096</v>
      </c>
      <c r="E861" s="3">
        <f>[1]服务器生态!Y878</f>
        <v>0.43129345495762245</v>
      </c>
      <c r="F861" s="3">
        <f>[1]服务器生态!Z878</f>
        <v>7.6730153353965311E-2</v>
      </c>
      <c r="G861" s="3">
        <f>[1]服务器生态!AA878</f>
        <v>2.2201375771699283E-2</v>
      </c>
      <c r="H861" s="3">
        <f>[1]服务器生态!AC878</f>
        <v>0.47962550249999997</v>
      </c>
      <c r="I861" s="3">
        <f>[1]服务器生态!AD878</f>
        <v>0.47291513735919999</v>
      </c>
      <c r="J861" s="3">
        <f>[1]服务器生态!AE878</f>
        <v>3.8604200140800002E-2</v>
      </c>
      <c r="K861" s="3">
        <f>[1]服务器生态!AF878</f>
        <v>6.8679600000000019E-3</v>
      </c>
      <c r="L861" s="3">
        <f>[1]服务器生态!AG878</f>
        <v>1.9871999999999997E-3</v>
      </c>
      <c r="M861" s="3">
        <f>[3]基础信息!M860</f>
        <v>100</v>
      </c>
      <c r="X861" s="3">
        <v>857</v>
      </c>
      <c r="Y861" s="3">
        <f>求节点(节奏总纲!D$4:D$163,R$5:R$164,$X861)*6</f>
        <v>48554.326896948034</v>
      </c>
      <c r="Z861" s="3">
        <f>求节点(节奏总纲!E$4:E$163,S$5:S$164,$X861)*6</f>
        <v>49734.951111424831</v>
      </c>
      <c r="AA861" s="3">
        <f>求节点(节奏总纲!F$4:F$163,T$5:T$164,$X861)*6</f>
        <v>51302.589652907322</v>
      </c>
      <c r="AB861" s="3">
        <f>求节点(节奏总纲!G$4:G$163,U$5:U$164,$X861)*6</f>
        <v>53533.705677180027</v>
      </c>
      <c r="AC861" s="3">
        <f>求节点(节奏总纲!H$4:H$163,V$5:V$164,$X861)*6</f>
        <v>57446.788120940095</v>
      </c>
    </row>
    <row r="862" spans="2:29" x14ac:dyDescent="0.2">
      <c r="B862" s="3">
        <v>858</v>
      </c>
      <c r="C862" s="3">
        <f>[1]服务器生态!W879</f>
        <v>5.3520891524844449</v>
      </c>
      <c r="D862" s="3">
        <f>[1]服务器生态!X879</f>
        <v>5.277208913022438</v>
      </c>
      <c r="E862" s="3">
        <f>[1]服务器生态!Y879</f>
        <v>0.43078009767404768</v>
      </c>
      <c r="F862" s="3">
        <f>[1]服务器生态!Z879</f>
        <v>7.6638823465599776E-2</v>
      </c>
      <c r="G862" s="3">
        <f>[1]服务器生态!AA879</f>
        <v>2.2174950056616492E-2</v>
      </c>
      <c r="H862" s="3">
        <f>[1]服务器生态!AC879</f>
        <v>0.47962550249999997</v>
      </c>
      <c r="I862" s="3">
        <f>[1]服务器生态!AD879</f>
        <v>0.47291513735919999</v>
      </c>
      <c r="J862" s="3">
        <f>[1]服务器生态!AE879</f>
        <v>3.8604200140800002E-2</v>
      </c>
      <c r="K862" s="3">
        <f>[1]服务器生态!AF879</f>
        <v>6.8679600000000019E-3</v>
      </c>
      <c r="L862" s="3">
        <f>[1]服务器生态!AG879</f>
        <v>1.9871999999999997E-3</v>
      </c>
      <c r="M862" s="3">
        <f>[3]基础信息!M861</f>
        <v>100</v>
      </c>
      <c r="X862" s="3">
        <v>858</v>
      </c>
      <c r="Y862" s="3">
        <f>求节点(节奏总纲!D$4:D$163,R$5:R$164,$X862)*6</f>
        <v>48561.125839128596</v>
      </c>
      <c r="Z862" s="3">
        <f>求节点(节奏总纲!E$4:E$163,S$5:S$164,$X862)*6</f>
        <v>49741.83350000278</v>
      </c>
      <c r="AA862" s="3">
        <f>求节点(节奏总纲!F$4:F$163,T$5:T$164,$X862)*6</f>
        <v>51309.802708341449</v>
      </c>
      <c r="AB862" s="3">
        <f>求节点(节奏总纲!G$4:G$163,U$5:U$164,$X862)*6</f>
        <v>53540.836486577493</v>
      </c>
      <c r="AC862" s="3">
        <f>求节点(节奏总纲!H$4:H$163,V$5:V$164,$X862)*6</f>
        <v>57453.585925409498</v>
      </c>
    </row>
    <row r="863" spans="2:29" x14ac:dyDescent="0.2">
      <c r="B863" s="3">
        <v>859</v>
      </c>
      <c r="C863" s="3">
        <f>[1]服务器生态!W880</f>
        <v>5.3457111095720533</v>
      </c>
      <c r="D863" s="3">
        <f>[1]服务器生态!X880</f>
        <v>5.2709201043075664</v>
      </c>
      <c r="E863" s="3">
        <f>[1]服务器生态!Y880</f>
        <v>0.43026674039047286</v>
      </c>
      <c r="F863" s="3">
        <f>[1]服务器生态!Z880</f>
        <v>7.6547493577234227E-2</v>
      </c>
      <c r="G863" s="3">
        <f>[1]服务器生态!AA880</f>
        <v>2.21485243415337E-2</v>
      </c>
      <c r="H863" s="3">
        <f>[1]服务器生态!AC880</f>
        <v>0.47962550249999997</v>
      </c>
      <c r="I863" s="3">
        <f>[1]服务器生态!AD880</f>
        <v>0.47291513735919999</v>
      </c>
      <c r="J863" s="3">
        <f>[1]服务器生态!AE880</f>
        <v>3.8604200140800002E-2</v>
      </c>
      <c r="K863" s="3">
        <f>[1]服务器生态!AF880</f>
        <v>6.8679600000000019E-3</v>
      </c>
      <c r="L863" s="3">
        <f>[1]服务器生态!AG880</f>
        <v>1.9871999999999997E-3</v>
      </c>
      <c r="M863" s="3">
        <f>[3]基础信息!M862</f>
        <v>100</v>
      </c>
      <c r="X863" s="3">
        <v>859</v>
      </c>
      <c r="Y863" s="3">
        <f>求节点(节奏总纲!D$4:D$163,R$5:R$164,$X863)*6</f>
        <v>48567.92478130915</v>
      </c>
      <c r="Z863" s="3">
        <f>求节点(节奏总纲!E$4:E$163,S$5:S$164,$X863)*6</f>
        <v>49748.715888580729</v>
      </c>
      <c r="AA863" s="3">
        <f>求节点(节奏总纲!F$4:F$163,T$5:T$164,$X863)*6</f>
        <v>51317.015763775576</v>
      </c>
      <c r="AB863" s="3">
        <f>求节点(节奏总纲!G$4:G$163,U$5:U$164,$X863)*6</f>
        <v>53547.967295974959</v>
      </c>
      <c r="AC863" s="3">
        <f>求节点(节奏总纲!H$4:H$163,V$5:V$164,$X863)*6</f>
        <v>57460.3837298789</v>
      </c>
    </row>
    <row r="864" spans="2:29" x14ac:dyDescent="0.2">
      <c r="B864" s="3">
        <v>860</v>
      </c>
      <c r="C864" s="3">
        <f>[1]服务器生态!W881</f>
        <v>5.3393330666596608</v>
      </c>
      <c r="D864" s="3">
        <f>[1]服务器生态!X881</f>
        <v>5.2646312955926948</v>
      </c>
      <c r="E864" s="3">
        <f>[1]服务器生态!Y881</f>
        <v>0.42975338310689809</v>
      </c>
      <c r="F864" s="3">
        <f>[1]服务器生态!Z881</f>
        <v>7.6456163688868692E-2</v>
      </c>
      <c r="G864" s="3">
        <f>[1]服务器生态!AA881</f>
        <v>2.2122098626450912E-2</v>
      </c>
      <c r="H864" s="3">
        <f>[1]服务器生态!AC881</f>
        <v>0.47962550249999997</v>
      </c>
      <c r="I864" s="3">
        <f>[1]服务器生态!AD881</f>
        <v>0.47291513735919999</v>
      </c>
      <c r="J864" s="3">
        <f>[1]服务器生态!AE881</f>
        <v>3.8604200140800002E-2</v>
      </c>
      <c r="K864" s="3">
        <f>[1]服务器生态!AF881</f>
        <v>6.8679600000000019E-3</v>
      </c>
      <c r="L864" s="3">
        <f>[1]服务器生态!AG881</f>
        <v>1.9871999999999997E-3</v>
      </c>
      <c r="M864" s="3">
        <f>[3]基础信息!M863</f>
        <v>100</v>
      </c>
      <c r="X864" s="3">
        <v>860</v>
      </c>
      <c r="Y864" s="3">
        <f>求节点(节奏总纲!D$4:D$163,R$5:R$164,$X864)*6</f>
        <v>48574.723723489704</v>
      </c>
      <c r="Z864" s="3">
        <f>求节点(节奏总纲!E$4:E$163,S$5:S$164,$X864)*6</f>
        <v>49755.598277158686</v>
      </c>
      <c r="AA864" s="3">
        <f>求节点(节奏总纲!F$4:F$163,T$5:T$164,$X864)*6</f>
        <v>51324.228819209704</v>
      </c>
      <c r="AB864" s="3">
        <f>求节点(节奏总纲!G$4:G$163,U$5:U$164,$X864)*6</f>
        <v>53555.098105372424</v>
      </c>
      <c r="AC864" s="3">
        <f>求节点(节奏总纲!H$4:H$163,V$5:V$164,$X864)*6</f>
        <v>57467.181534348318</v>
      </c>
    </row>
    <row r="865" spans="2:29" x14ac:dyDescent="0.2">
      <c r="B865" s="3">
        <v>861</v>
      </c>
      <c r="C865" s="3">
        <f>[1]服务器生态!W882</f>
        <v>5.3329550237472692</v>
      </c>
      <c r="D865" s="3">
        <f>[1]服务器生态!X882</f>
        <v>5.2583424868778232</v>
      </c>
      <c r="E865" s="3">
        <f>[1]服务器生态!Y882</f>
        <v>0.42924002582332332</v>
      </c>
      <c r="F865" s="3">
        <f>[1]服务器生态!Z882</f>
        <v>7.6364833800503143E-2</v>
      </c>
      <c r="G865" s="3">
        <f>[1]服务器生态!AA882</f>
        <v>2.209567291136812E-2</v>
      </c>
      <c r="H865" s="3">
        <f>[1]服务器生态!AC882</f>
        <v>0.47962550249999997</v>
      </c>
      <c r="I865" s="3">
        <f>[1]服务器生态!AD882</f>
        <v>0.47291513735919999</v>
      </c>
      <c r="J865" s="3">
        <f>[1]服务器生态!AE882</f>
        <v>3.8604200140800002E-2</v>
      </c>
      <c r="K865" s="3">
        <f>[1]服务器生态!AF882</f>
        <v>6.8679600000000019E-3</v>
      </c>
      <c r="L865" s="3">
        <f>[1]服务器生态!AG882</f>
        <v>1.9871999999999997E-3</v>
      </c>
      <c r="M865" s="3">
        <f>[3]基础信息!M864</f>
        <v>100</v>
      </c>
      <c r="X865" s="3">
        <v>861</v>
      </c>
      <c r="Y865" s="3">
        <f>求节点(节奏总纲!D$4:D$163,R$5:R$164,$X865)*6</f>
        <v>48581.522665670265</v>
      </c>
      <c r="Z865" s="3">
        <f>求节点(节奏总纲!E$4:E$163,S$5:S$164,$X865)*6</f>
        <v>49762.480665736643</v>
      </c>
      <c r="AA865" s="3">
        <f>求节点(节奏总纲!F$4:F$163,T$5:T$164,$X865)*6</f>
        <v>51331.441874643831</v>
      </c>
      <c r="AB865" s="3">
        <f>求节点(节奏总纲!G$4:G$163,U$5:U$164,$X865)*6</f>
        <v>53562.22891476989</v>
      </c>
      <c r="AC865" s="3">
        <f>求节点(节奏总纲!H$4:H$163,V$5:V$164,$X865)*6</f>
        <v>57473.979338817728</v>
      </c>
    </row>
    <row r="866" spans="2:29" x14ac:dyDescent="0.2">
      <c r="B866" s="3">
        <v>862</v>
      </c>
      <c r="C866" s="3">
        <f>[1]服务器生态!W883</f>
        <v>5.3265769808348775</v>
      </c>
      <c r="D866" s="3">
        <f>[1]服务器生态!X883</f>
        <v>5.2520536781629517</v>
      </c>
      <c r="E866" s="3">
        <f>[1]服务器生态!Y883</f>
        <v>0.4287266685397485</v>
      </c>
      <c r="F866" s="3">
        <f>[1]服务器生态!Z883</f>
        <v>7.6273503912137608E-2</v>
      </c>
      <c r="G866" s="3">
        <f>[1]服务器生态!AA883</f>
        <v>2.2069247196285328E-2</v>
      </c>
      <c r="H866" s="3">
        <f>[1]服务器生态!AC883</f>
        <v>0.47962550249999997</v>
      </c>
      <c r="I866" s="3">
        <f>[1]服务器生态!AD883</f>
        <v>0.47291513735919999</v>
      </c>
      <c r="J866" s="3">
        <f>[1]服务器生态!AE883</f>
        <v>3.8604200140800002E-2</v>
      </c>
      <c r="K866" s="3">
        <f>[1]服务器生态!AF883</f>
        <v>6.8679600000000019E-3</v>
      </c>
      <c r="L866" s="3">
        <f>[1]服务器生态!AG883</f>
        <v>1.9871999999999997E-3</v>
      </c>
      <c r="M866" s="3">
        <f>[3]基础信息!M865</f>
        <v>100</v>
      </c>
      <c r="X866" s="3">
        <v>862</v>
      </c>
      <c r="Y866" s="3">
        <f>求节点(节奏总纲!D$4:D$163,R$5:R$164,$X866)*6</f>
        <v>48588.321607850819</v>
      </c>
      <c r="Z866" s="3">
        <f>求节点(节奏总纲!E$4:E$163,S$5:S$164,$X866)*6</f>
        <v>49769.363054314592</v>
      </c>
      <c r="AA866" s="3">
        <f>求节点(节奏总纲!F$4:F$163,T$5:T$164,$X866)*6</f>
        <v>51338.210963629201</v>
      </c>
      <c r="AB866" s="3">
        <f>求节点(节奏总纲!G$4:G$163,U$5:U$164,$X866)*6</f>
        <v>53569.359724167356</v>
      </c>
      <c r="AC866" s="3">
        <f>求节点(节奏总纲!H$4:H$163,V$5:V$164,$X866)*6</f>
        <v>57480.777143287138</v>
      </c>
    </row>
    <row r="867" spans="2:29" x14ac:dyDescent="0.2">
      <c r="B867" s="3">
        <v>863</v>
      </c>
      <c r="C867" s="3">
        <f>[1]服务器生态!W884</f>
        <v>5.320198937922485</v>
      </c>
      <c r="D867" s="3">
        <f>[1]服务器生态!X884</f>
        <v>5.2457648694480801</v>
      </c>
      <c r="E867" s="3">
        <f>[1]服务器生态!Y884</f>
        <v>0.42821331125617373</v>
      </c>
      <c r="F867" s="3">
        <f>[1]服务器生态!Z884</f>
        <v>7.6182174023772073E-2</v>
      </c>
      <c r="G867" s="3">
        <f>[1]服务器生态!AA884</f>
        <v>2.204282148120254E-2</v>
      </c>
      <c r="H867" s="3">
        <f>[1]服务器生态!AC884</f>
        <v>0.47962550249999997</v>
      </c>
      <c r="I867" s="3">
        <f>[1]服务器生态!AD884</f>
        <v>0.47291513735919999</v>
      </c>
      <c r="J867" s="3">
        <f>[1]服务器生态!AE884</f>
        <v>3.8604200140800002E-2</v>
      </c>
      <c r="K867" s="3">
        <f>[1]服务器生态!AF884</f>
        <v>6.8679600000000019E-3</v>
      </c>
      <c r="L867" s="3">
        <f>[1]服务器生态!AG884</f>
        <v>1.9871999999999997E-3</v>
      </c>
      <c r="M867" s="3">
        <f>[3]基础信息!M866</f>
        <v>100</v>
      </c>
      <c r="X867" s="3">
        <v>863</v>
      </c>
      <c r="Y867" s="3">
        <f>求节点(节奏总纲!D$4:D$163,R$5:R$164,$X867)*6</f>
        <v>48595.120550031381</v>
      </c>
      <c r="Z867" s="3">
        <f>求节点(节奏总纲!E$4:E$163,S$5:S$164,$X867)*6</f>
        <v>49776.245442892541</v>
      </c>
      <c r="AA867" s="3">
        <f>求节点(节奏总纲!F$4:F$163,T$5:T$164,$X867)*6</f>
        <v>51344.530229647353</v>
      </c>
      <c r="AB867" s="3">
        <f>求节点(节奏总纲!G$4:G$163,U$5:U$164,$X867)*6</f>
        <v>53576.490533564822</v>
      </c>
      <c r="AC867" s="3">
        <f>求节点(节奏总纲!H$4:H$163,V$5:V$164,$X867)*6</f>
        <v>57487.574947756555</v>
      </c>
    </row>
    <row r="868" spans="2:29" x14ac:dyDescent="0.2">
      <c r="B868" s="3">
        <v>864</v>
      </c>
      <c r="C868" s="3">
        <f>[1]服务器生态!W885</f>
        <v>5.3138208950100916</v>
      </c>
      <c r="D868" s="3">
        <f>[1]服务器生态!X885</f>
        <v>5.2394760607332067</v>
      </c>
      <c r="E868" s="3">
        <f>[1]服务器生态!Y885</f>
        <v>0.4276999539725988</v>
      </c>
      <c r="F868" s="3">
        <f>[1]服务器生态!Z885</f>
        <v>7.6090844135406496E-2</v>
      </c>
      <c r="G868" s="3">
        <f>[1]服务器生态!AA885</f>
        <v>2.2016395766119742E-2</v>
      </c>
      <c r="H868" s="3">
        <f>[1]服务器生态!AC885</f>
        <v>0.47962550249999997</v>
      </c>
      <c r="I868" s="3">
        <f>[1]服务器生态!AD885</f>
        <v>0.47291513735919999</v>
      </c>
      <c r="J868" s="3">
        <f>[1]服务器生态!AE885</f>
        <v>3.8604200140800002E-2</v>
      </c>
      <c r="K868" s="3">
        <f>[1]服务器生态!AF885</f>
        <v>6.8679600000000019E-3</v>
      </c>
      <c r="L868" s="3">
        <f>[1]服务器生态!AG885</f>
        <v>1.9871999999999997E-3</v>
      </c>
      <c r="M868" s="3">
        <f>[3]基础信息!M867</f>
        <v>100</v>
      </c>
      <c r="X868" s="3">
        <v>864</v>
      </c>
      <c r="Y868" s="3">
        <f>求节点(节奏总纲!D$4:D$163,R$5:R$164,$X868)*6</f>
        <v>48601.919492211935</v>
      </c>
      <c r="Z868" s="3">
        <f>求节点(节奏总纲!E$4:E$163,S$5:S$164,$X868)*6</f>
        <v>49783.127831470498</v>
      </c>
      <c r="AA868" s="3">
        <f>求节点(节奏总纲!F$4:F$163,T$5:T$164,$X868)*6</f>
        <v>51350.849495665505</v>
      </c>
      <c r="AB868" s="3">
        <f>求节点(节奏总纲!G$4:G$163,U$5:U$164,$X868)*6</f>
        <v>53583.621342962288</v>
      </c>
      <c r="AC868" s="3">
        <f>求节点(节奏总纲!H$4:H$163,V$5:V$164,$X868)*6</f>
        <v>57494.372752225958</v>
      </c>
    </row>
    <row r="869" spans="2:29" x14ac:dyDescent="0.2">
      <c r="B869" s="3">
        <v>865</v>
      </c>
      <c r="C869" s="3">
        <f>[1]服务器生态!W886</f>
        <v>5.3074428520976999</v>
      </c>
      <c r="D869" s="3">
        <f>[1]服务器生态!X886</f>
        <v>5.2331872520183342</v>
      </c>
      <c r="E869" s="3">
        <f>[1]服务器生态!Y886</f>
        <v>0.42718659668902403</v>
      </c>
      <c r="F869" s="3">
        <f>[1]服务器生态!Z886</f>
        <v>7.5999514247040961E-2</v>
      </c>
      <c r="G869" s="3">
        <f>[1]服务器生态!AA886</f>
        <v>2.198997005103695E-2</v>
      </c>
      <c r="H869" s="3">
        <f>[1]服务器生态!AC886</f>
        <v>0.47962550249999997</v>
      </c>
      <c r="I869" s="3">
        <f>[1]服务器生态!AD886</f>
        <v>0.47291513735919999</v>
      </c>
      <c r="J869" s="3">
        <f>[1]服务器生态!AE886</f>
        <v>3.8604200140800002E-2</v>
      </c>
      <c r="K869" s="3">
        <f>[1]服务器生态!AF886</f>
        <v>6.8679600000000019E-3</v>
      </c>
      <c r="L869" s="3">
        <f>[1]服务器生态!AG886</f>
        <v>1.9871999999999997E-3</v>
      </c>
      <c r="M869" s="3">
        <f>[3]基础信息!M868</f>
        <v>100</v>
      </c>
      <c r="X869" s="3">
        <v>865</v>
      </c>
      <c r="Y869" s="3">
        <f>求节点(节奏总纲!D$4:D$163,R$5:R$164,$X869)*6</f>
        <v>48608.718434392489</v>
      </c>
      <c r="Z869" s="3">
        <f>求节点(节奏总纲!E$4:E$163,S$5:S$164,$X869)*6</f>
        <v>49790.010220048454</v>
      </c>
      <c r="AA869" s="3">
        <f>求节点(节奏总纲!F$4:F$163,T$5:T$164,$X869)*6</f>
        <v>51357.168761683672</v>
      </c>
      <c r="AB869" s="3">
        <f>求节点(节奏总纲!G$4:G$163,U$5:U$164,$X869)*6</f>
        <v>53590.752152359753</v>
      </c>
      <c r="AC869" s="3">
        <f>求节点(节奏总纲!H$4:H$163,V$5:V$164,$X869)*6</f>
        <v>57501.170556695361</v>
      </c>
    </row>
    <row r="870" spans="2:29" x14ac:dyDescent="0.2">
      <c r="B870" s="3">
        <v>866</v>
      </c>
      <c r="C870" s="3">
        <f>[1]服务器生态!W887</f>
        <v>5.3010648091853074</v>
      </c>
      <c r="D870" s="3">
        <f>[1]服务器生态!X887</f>
        <v>5.2268984433034626</v>
      </c>
      <c r="E870" s="3">
        <f>[1]服务器生态!Y887</f>
        <v>0.42667323940544927</v>
      </c>
      <c r="F870" s="3">
        <f>[1]服务器生态!Z887</f>
        <v>7.5908184358675412E-2</v>
      </c>
      <c r="G870" s="3">
        <f>[1]服务器生态!AA887</f>
        <v>2.1963544335954158E-2</v>
      </c>
      <c r="H870" s="3">
        <f>[1]服务器生态!AC887</f>
        <v>0.47962550249999997</v>
      </c>
      <c r="I870" s="3">
        <f>[1]服务器生态!AD887</f>
        <v>0.47291513735919999</v>
      </c>
      <c r="J870" s="3">
        <f>[1]服务器生态!AE887</f>
        <v>3.8604200140800002E-2</v>
      </c>
      <c r="K870" s="3">
        <f>[1]服务器生态!AF887</f>
        <v>6.8679600000000019E-3</v>
      </c>
      <c r="L870" s="3">
        <f>[1]服务器生态!AG887</f>
        <v>1.9871999999999997E-3</v>
      </c>
      <c r="M870" s="3">
        <f>[3]基础信息!M869</f>
        <v>100</v>
      </c>
      <c r="X870" s="3">
        <v>866</v>
      </c>
      <c r="Y870" s="3">
        <f>求节点(节奏总纲!D$4:D$163,R$5:R$164,$X870)*6</f>
        <v>48615.517376573043</v>
      </c>
      <c r="Z870" s="3">
        <f>求节点(节奏总纲!E$4:E$163,S$5:S$164,$X870)*6</f>
        <v>49796.892608626404</v>
      </c>
      <c r="AA870" s="3">
        <f>求节点(节奏总纲!F$4:F$163,T$5:T$164,$X870)*6</f>
        <v>51363.488027701824</v>
      </c>
      <c r="AB870" s="3">
        <f>求节点(节奏总纲!G$4:G$163,U$5:U$164,$X870)*6</f>
        <v>53597.882961757219</v>
      </c>
      <c r="AC870" s="3">
        <f>求节点(节奏总纲!H$4:H$163,V$5:V$164,$X870)*6</f>
        <v>57507.968361164778</v>
      </c>
    </row>
    <row r="871" spans="2:29" x14ac:dyDescent="0.2">
      <c r="B871" s="3">
        <v>867</v>
      </c>
      <c r="C871" s="3">
        <f>[1]服务器生态!W888</f>
        <v>5.2946867662729158</v>
      </c>
      <c r="D871" s="3">
        <f>[1]服务器生态!X888</f>
        <v>5.2206096345885911</v>
      </c>
      <c r="E871" s="3">
        <f>[1]服务器生态!Y888</f>
        <v>0.42615988212187444</v>
      </c>
      <c r="F871" s="3">
        <f>[1]服务器生态!Z888</f>
        <v>7.5816854470309877E-2</v>
      </c>
      <c r="G871" s="3">
        <f>[1]服务器生态!AA888</f>
        <v>2.193711862087137E-2</v>
      </c>
      <c r="H871" s="3">
        <f>[1]服务器生态!AC888</f>
        <v>0.47962550249999997</v>
      </c>
      <c r="I871" s="3">
        <f>[1]服务器生态!AD888</f>
        <v>0.47291513735919999</v>
      </c>
      <c r="J871" s="3">
        <f>[1]服务器生态!AE888</f>
        <v>3.8604200140800002E-2</v>
      </c>
      <c r="K871" s="3">
        <f>[1]服务器生态!AF888</f>
        <v>6.8679600000000019E-3</v>
      </c>
      <c r="L871" s="3">
        <f>[1]服务器生态!AG888</f>
        <v>1.9871999999999997E-3</v>
      </c>
      <c r="M871" s="3">
        <f>[3]基础信息!M870</f>
        <v>100</v>
      </c>
      <c r="X871" s="3">
        <v>867</v>
      </c>
      <c r="Y871" s="3">
        <f>求节点(节奏总纲!D$4:D$163,R$5:R$164,$X871)*6</f>
        <v>48622.316318753597</v>
      </c>
      <c r="Z871" s="3">
        <f>求节点(节奏总纲!E$4:E$163,S$5:S$164,$X871)*6</f>
        <v>49803.774997204368</v>
      </c>
      <c r="AA871" s="3">
        <f>求节点(节奏总纲!F$4:F$163,T$5:T$164,$X871)*6</f>
        <v>51369.807293719976</v>
      </c>
      <c r="AB871" s="3">
        <f>求节点(节奏总纲!G$4:G$163,U$5:U$164,$X871)*6</f>
        <v>53605.013771154685</v>
      </c>
      <c r="AC871" s="3">
        <f>求节点(节奏总纲!H$4:H$163,V$5:V$164,$X871)*6</f>
        <v>57514.766165634188</v>
      </c>
    </row>
    <row r="872" spans="2:29" x14ac:dyDescent="0.2">
      <c r="B872" s="3">
        <v>868</v>
      </c>
      <c r="C872" s="3">
        <f>[1]服务器生态!W889</f>
        <v>5.2883087233605233</v>
      </c>
      <c r="D872" s="3">
        <f>[1]服务器生态!X889</f>
        <v>5.2143208258737195</v>
      </c>
      <c r="E872" s="3">
        <f>[1]服务器生态!Y889</f>
        <v>0.42564652483829968</v>
      </c>
      <c r="F872" s="3">
        <f>[1]服务器生态!Z889</f>
        <v>7.5725524581944342E-2</v>
      </c>
      <c r="G872" s="3">
        <f>[1]服务器生态!AA889</f>
        <v>2.1910692905788579E-2</v>
      </c>
      <c r="H872" s="3">
        <f>[1]服务器生态!AC889</f>
        <v>0.47962550249999997</v>
      </c>
      <c r="I872" s="3">
        <f>[1]服务器生态!AD889</f>
        <v>0.47291513735919999</v>
      </c>
      <c r="J872" s="3">
        <f>[1]服务器生态!AE889</f>
        <v>3.8604200140800002E-2</v>
      </c>
      <c r="K872" s="3">
        <f>[1]服务器生态!AF889</f>
        <v>6.8679600000000019E-3</v>
      </c>
      <c r="L872" s="3">
        <f>[1]服务器生态!AG889</f>
        <v>1.9871999999999997E-3</v>
      </c>
      <c r="M872" s="3">
        <f>[3]基础信息!M871</f>
        <v>100</v>
      </c>
      <c r="X872" s="3">
        <v>868</v>
      </c>
      <c r="Y872" s="3">
        <f>求节点(节奏总纲!D$4:D$163,R$5:R$164,$X872)*6</f>
        <v>48629.115260934166</v>
      </c>
      <c r="Z872" s="3">
        <f>求节点(节奏总纲!E$4:E$163,S$5:S$164,$X872)*6</f>
        <v>49810.657385782324</v>
      </c>
      <c r="AA872" s="3">
        <f>求节点(节奏总纲!F$4:F$163,T$5:T$164,$X872)*6</f>
        <v>51376.126559738128</v>
      </c>
      <c r="AB872" s="3">
        <f>求节点(节奏总纲!G$4:G$163,U$5:U$164,$X872)*6</f>
        <v>53612.144580552151</v>
      </c>
      <c r="AC872" s="3">
        <f>求节点(节奏总纲!H$4:H$163,V$5:V$164,$X872)*6</f>
        <v>57521.563970103598</v>
      </c>
    </row>
    <row r="873" spans="2:29" x14ac:dyDescent="0.2">
      <c r="B873" s="3">
        <v>869</v>
      </c>
      <c r="C873" s="3">
        <f>[1]服务器生态!W890</f>
        <v>5.2819306804481316</v>
      </c>
      <c r="D873" s="3">
        <f>[1]服务器生态!X890</f>
        <v>5.2080320171588479</v>
      </c>
      <c r="E873" s="3">
        <f>[1]服务器生态!Y890</f>
        <v>0.42513316755472491</v>
      </c>
      <c r="F873" s="3">
        <f>[1]服务器生态!Z890</f>
        <v>7.5634194693578793E-2</v>
      </c>
      <c r="G873" s="3">
        <f>[1]服务器生态!AA890</f>
        <v>2.1884267190705787E-2</v>
      </c>
      <c r="H873" s="3">
        <f>[1]服务器生态!AC890</f>
        <v>0.47962550249999997</v>
      </c>
      <c r="I873" s="3">
        <f>[1]服务器生态!AD890</f>
        <v>0.47291513735919999</v>
      </c>
      <c r="J873" s="3">
        <f>[1]服务器生态!AE890</f>
        <v>3.8604200140800002E-2</v>
      </c>
      <c r="K873" s="3">
        <f>[1]服务器生态!AF890</f>
        <v>6.8679600000000019E-3</v>
      </c>
      <c r="L873" s="3">
        <f>[1]服务器生态!AG890</f>
        <v>1.9871999999999997E-3</v>
      </c>
      <c r="M873" s="3">
        <f>[3]基础信息!M872</f>
        <v>100</v>
      </c>
      <c r="X873" s="3">
        <v>869</v>
      </c>
      <c r="Y873" s="3">
        <f>求节点(节奏总纲!D$4:D$163,R$5:R$164,$X873)*6</f>
        <v>48635.91420311472</v>
      </c>
      <c r="Z873" s="3">
        <f>求节点(节奏总纲!E$4:E$163,S$5:S$164,$X873)*6</f>
        <v>49817.539774360273</v>
      </c>
      <c r="AA873" s="3">
        <f>求节点(节奏总纲!F$4:F$163,T$5:T$164,$X873)*6</f>
        <v>51382.44582575628</v>
      </c>
      <c r="AB873" s="3">
        <f>求节点(节奏总纲!G$4:G$163,U$5:U$164,$X873)*6</f>
        <v>53619.275389949602</v>
      </c>
      <c r="AC873" s="3">
        <f>求节点(节奏总纲!H$4:H$163,V$5:V$164,$X873)*6</f>
        <v>57528.361774573001</v>
      </c>
    </row>
    <row r="874" spans="2:29" x14ac:dyDescent="0.2">
      <c r="B874" s="3">
        <v>870</v>
      </c>
      <c r="C874" s="3">
        <f>[1]服务器生态!W891</f>
        <v>5.27555263753574</v>
      </c>
      <c r="D874" s="3">
        <f>[1]服务器生态!X891</f>
        <v>5.2017432084439763</v>
      </c>
      <c r="E874" s="3">
        <f>[1]服务器生态!Y891</f>
        <v>0.42461981027115014</v>
      </c>
      <c r="F874" s="3">
        <f>[1]服务器生态!Z891</f>
        <v>7.5542864805213258E-2</v>
      </c>
      <c r="G874" s="3">
        <f>[1]服务器生态!AA891</f>
        <v>2.1857841475622995E-2</v>
      </c>
      <c r="H874" s="3">
        <f>[1]服务器生态!AC891</f>
        <v>0.47962550249999997</v>
      </c>
      <c r="I874" s="3">
        <f>[1]服务器生态!AD891</f>
        <v>0.47291513735919999</v>
      </c>
      <c r="J874" s="3">
        <f>[1]服务器生态!AE891</f>
        <v>3.8604200140800002E-2</v>
      </c>
      <c r="K874" s="3">
        <f>[1]服务器生态!AF891</f>
        <v>6.8679600000000019E-3</v>
      </c>
      <c r="L874" s="3">
        <f>[1]服务器生态!AG891</f>
        <v>1.9871999999999997E-3</v>
      </c>
      <c r="M874" s="3">
        <f>[3]基础信息!M873</f>
        <v>100</v>
      </c>
      <c r="X874" s="3">
        <v>870</v>
      </c>
      <c r="Y874" s="3">
        <f>求节点(节奏总纲!D$4:D$163,R$5:R$164,$X874)*6</f>
        <v>48642.713145295274</v>
      </c>
      <c r="Z874" s="3">
        <f>求节点(节奏总纲!E$4:E$163,S$5:S$164,$X874)*6</f>
        <v>49824.422162938223</v>
      </c>
      <c r="AA874" s="3">
        <f>求节点(节奏总纲!F$4:F$163,T$5:T$164,$X874)*6</f>
        <v>51388.765091774439</v>
      </c>
      <c r="AB874" s="3">
        <f>求节点(节奏总纲!G$4:G$163,U$5:U$164,$X874)*6</f>
        <v>53626.406199347068</v>
      </c>
      <c r="AC874" s="3">
        <f>求节点(节奏总纲!H$4:H$163,V$5:V$164,$X874)*6</f>
        <v>57535.159579042418</v>
      </c>
    </row>
    <row r="875" spans="2:29" x14ac:dyDescent="0.2">
      <c r="B875" s="3">
        <v>871</v>
      </c>
      <c r="C875" s="3">
        <f>[1]服务器生态!W892</f>
        <v>5.2691745946233475</v>
      </c>
      <c r="D875" s="3">
        <f>[1]服务器生态!X892</f>
        <v>5.1954543997291047</v>
      </c>
      <c r="E875" s="3">
        <f>[1]服务器生态!Y892</f>
        <v>0.42410645298757532</v>
      </c>
      <c r="F875" s="3">
        <f>[1]服务器生态!Z892</f>
        <v>7.545153491684771E-2</v>
      </c>
      <c r="G875" s="3">
        <f>[1]服务器生态!AA892</f>
        <v>2.1831415760540207E-2</v>
      </c>
      <c r="H875" s="3">
        <f>[1]服务器生态!AC892</f>
        <v>0.47962550249999997</v>
      </c>
      <c r="I875" s="3">
        <f>[1]服务器生态!AD892</f>
        <v>0.47291513735919999</v>
      </c>
      <c r="J875" s="3">
        <f>[1]服务器生态!AE892</f>
        <v>3.8604200140800002E-2</v>
      </c>
      <c r="K875" s="3">
        <f>[1]服务器生态!AF892</f>
        <v>6.8679600000000019E-3</v>
      </c>
      <c r="L875" s="3">
        <f>[1]服务器生态!AG892</f>
        <v>1.9871999999999997E-3</v>
      </c>
      <c r="M875" s="3">
        <f>[3]基础信息!M874</f>
        <v>100</v>
      </c>
      <c r="X875" s="3">
        <v>871</v>
      </c>
      <c r="Y875" s="3">
        <f>求节点(节奏总纲!D$4:D$163,R$5:R$164,$X875)*6</f>
        <v>48649.512087475829</v>
      </c>
      <c r="Z875" s="3">
        <f>求节点(节奏总纲!E$4:E$163,S$5:S$164,$X875)*6</f>
        <v>49831.304551516179</v>
      </c>
      <c r="AA875" s="3">
        <f>求节点(节奏总纲!F$4:F$163,T$5:T$164,$X875)*6</f>
        <v>51395.084357792592</v>
      </c>
      <c r="AB875" s="3">
        <f>求节点(节奏总纲!G$4:G$163,U$5:U$164,$X875)*6</f>
        <v>53633.537008744534</v>
      </c>
      <c r="AC875" s="3">
        <f>求节点(节奏总纲!H$4:H$163,V$5:V$164,$X875)*6</f>
        <v>57541.957383511821</v>
      </c>
    </row>
    <row r="876" spans="2:29" x14ac:dyDescent="0.2">
      <c r="B876" s="3">
        <v>872</v>
      </c>
      <c r="C876" s="3">
        <f>[1]服务器生态!W893</f>
        <v>5.2627965517109558</v>
      </c>
      <c r="D876" s="3">
        <f>[1]服务器生态!X893</f>
        <v>5.1891655910142331</v>
      </c>
      <c r="E876" s="3">
        <f>[1]服务器生态!Y893</f>
        <v>0.42359309570400056</v>
      </c>
      <c r="F876" s="3">
        <f>[1]服务器生态!Z893</f>
        <v>7.5360205028482175E-2</v>
      </c>
      <c r="G876" s="3">
        <f>[1]服务器生态!AA893</f>
        <v>2.1804990045457415E-2</v>
      </c>
      <c r="H876" s="3">
        <f>[1]服务器生态!AC893</f>
        <v>0.47962550249999997</v>
      </c>
      <c r="I876" s="3">
        <f>[1]服务器生态!AD893</f>
        <v>0.47291513735919999</v>
      </c>
      <c r="J876" s="3">
        <f>[1]服务器生态!AE893</f>
        <v>3.8604200140800002E-2</v>
      </c>
      <c r="K876" s="3">
        <f>[1]服务器生态!AF893</f>
        <v>6.8679600000000019E-3</v>
      </c>
      <c r="L876" s="3">
        <f>[1]服务器生态!AG893</f>
        <v>1.9871999999999997E-3</v>
      </c>
      <c r="M876" s="3">
        <f>[3]基础信息!M875</f>
        <v>100</v>
      </c>
      <c r="X876" s="3">
        <v>872</v>
      </c>
      <c r="Y876" s="3">
        <f>求节点(节奏总纲!D$4:D$163,R$5:R$164,$X876)*6</f>
        <v>48656.311029656383</v>
      </c>
      <c r="Z876" s="3">
        <f>求节点(节奏总纲!E$4:E$163,S$5:S$164,$X876)*6</f>
        <v>49838.186940094136</v>
      </c>
      <c r="AA876" s="3">
        <f>求节点(节奏总纲!F$4:F$163,T$5:T$164,$X876)*6</f>
        <v>51401.403623810744</v>
      </c>
      <c r="AB876" s="3">
        <f>求节点(节奏总纲!G$4:G$163,U$5:U$164,$X876)*6</f>
        <v>53640.457326499898</v>
      </c>
      <c r="AC876" s="3">
        <f>求节点(节奏总纲!H$4:H$163,V$5:V$164,$X876)*6</f>
        <v>57548.755187981231</v>
      </c>
    </row>
    <row r="877" spans="2:29" x14ac:dyDescent="0.2">
      <c r="B877" s="3">
        <v>873</v>
      </c>
      <c r="C877" s="3">
        <f>[1]服务器生态!W894</f>
        <v>5.2564185087985633</v>
      </c>
      <c r="D877" s="3">
        <f>[1]服务器生态!X894</f>
        <v>5.1828767822993607</v>
      </c>
      <c r="E877" s="3">
        <f>[1]服务器生态!Y894</f>
        <v>0.42307973842042573</v>
      </c>
      <c r="F877" s="3">
        <f>[1]服务器生态!Z894</f>
        <v>7.5268875140116626E-2</v>
      </c>
      <c r="G877" s="3">
        <f>[1]服务器生态!AA894</f>
        <v>2.177856433037462E-2</v>
      </c>
      <c r="H877" s="3">
        <f>[1]服务器生态!AC894</f>
        <v>0.47962550249999997</v>
      </c>
      <c r="I877" s="3">
        <f>[1]服务器生态!AD894</f>
        <v>0.47291513735919999</v>
      </c>
      <c r="J877" s="3">
        <f>[1]服务器生态!AE894</f>
        <v>3.8604200140800002E-2</v>
      </c>
      <c r="K877" s="3">
        <f>[1]服务器生态!AF894</f>
        <v>6.8679600000000019E-3</v>
      </c>
      <c r="L877" s="3">
        <f>[1]服务器生态!AG894</f>
        <v>1.9871999999999997E-3</v>
      </c>
      <c r="M877" s="3">
        <f>[3]基础信息!M876</f>
        <v>100</v>
      </c>
      <c r="X877" s="3">
        <v>873</v>
      </c>
      <c r="Y877" s="3">
        <f>求节点(节奏总纲!D$4:D$163,R$5:R$164,$X877)*6</f>
        <v>48663.109971836944</v>
      </c>
      <c r="Z877" s="3">
        <f>求节点(节奏总纲!E$4:E$163,S$5:S$164,$X877)*6</f>
        <v>49845.069328672085</v>
      </c>
      <c r="AA877" s="3">
        <f>求节点(节奏总纲!F$4:F$163,T$5:T$164,$X877)*6</f>
        <v>51407.722889828896</v>
      </c>
      <c r="AB877" s="3">
        <f>求节点(节奏总纲!G$4:G$163,U$5:U$164,$X877)*6</f>
        <v>53646.887917981803</v>
      </c>
      <c r="AC877" s="3">
        <f>求节点(节奏总纲!H$4:H$163,V$5:V$164,$X877)*6</f>
        <v>57555.552992450648</v>
      </c>
    </row>
    <row r="878" spans="2:29" x14ac:dyDescent="0.2">
      <c r="B878" s="3">
        <v>874</v>
      </c>
      <c r="C878" s="3">
        <f>[1]服务器生态!W895</f>
        <v>5.2500404658861708</v>
      </c>
      <c r="D878" s="3">
        <f>[1]服务器生态!X895</f>
        <v>5.1765879735844882</v>
      </c>
      <c r="E878" s="3">
        <f>[1]服务器生态!Y895</f>
        <v>0.42256638113685091</v>
      </c>
      <c r="F878" s="3">
        <f>[1]服务器生态!Z895</f>
        <v>7.5177545251751077E-2</v>
      </c>
      <c r="G878" s="3">
        <f>[1]服务器生态!AA895</f>
        <v>2.1752138615291832E-2</v>
      </c>
      <c r="H878" s="3">
        <f>[1]服务器生态!AC895</f>
        <v>0.47962550249999997</v>
      </c>
      <c r="I878" s="3">
        <f>[1]服务器生态!AD895</f>
        <v>0.47291513735919999</v>
      </c>
      <c r="J878" s="3">
        <f>[1]服务器生态!AE895</f>
        <v>3.8604200140800002E-2</v>
      </c>
      <c r="K878" s="3">
        <f>[1]服务器生态!AF895</f>
        <v>6.8679600000000019E-3</v>
      </c>
      <c r="L878" s="3">
        <f>[1]服务器生态!AG895</f>
        <v>1.9871999999999997E-3</v>
      </c>
      <c r="M878" s="3">
        <f>[3]基础信息!M877</f>
        <v>100</v>
      </c>
      <c r="X878" s="3">
        <v>874</v>
      </c>
      <c r="Y878" s="3">
        <f>求节点(节奏总纲!D$4:D$163,R$5:R$164,$X878)*6</f>
        <v>48669.908914017498</v>
      </c>
      <c r="Z878" s="3">
        <f>求节点(节奏总纲!E$4:E$163,S$5:S$164,$X878)*6</f>
        <v>49851.951717250035</v>
      </c>
      <c r="AA878" s="3">
        <f>求节点(节奏总纲!F$4:F$163,T$5:T$164,$X878)*6</f>
        <v>51414.042155847055</v>
      </c>
      <c r="AB878" s="3">
        <f>求节点(节奏总纲!G$4:G$163,U$5:U$164,$X878)*6</f>
        <v>53653.31850946373</v>
      </c>
      <c r="AC878" s="3">
        <f>求节点(节奏总纲!H$4:H$163,V$5:V$164,$X878)*6</f>
        <v>57562.096849745671</v>
      </c>
    </row>
    <row r="879" spans="2:29" x14ac:dyDescent="0.2">
      <c r="B879" s="3">
        <v>875</v>
      </c>
      <c r="C879" s="3">
        <f>[1]服务器生态!W896</f>
        <v>5.2436624229737792</v>
      </c>
      <c r="D879" s="3">
        <f>[1]服务器生态!X896</f>
        <v>5.1702991648696166</v>
      </c>
      <c r="E879" s="3">
        <f>[1]服务器生态!Y896</f>
        <v>0.42205302385327614</v>
      </c>
      <c r="F879" s="3">
        <f>[1]服务器生态!Z896</f>
        <v>7.5086215363385542E-2</v>
      </c>
      <c r="G879" s="3">
        <f>[1]服务器生态!AA896</f>
        <v>2.172571290020904E-2</v>
      </c>
      <c r="H879" s="3">
        <f>[1]服务器生态!AC896</f>
        <v>0.47962550249999997</v>
      </c>
      <c r="I879" s="3">
        <f>[1]服务器生态!AD896</f>
        <v>0.47291513735919999</v>
      </c>
      <c r="J879" s="3">
        <f>[1]服务器生态!AE896</f>
        <v>3.8604200140800002E-2</v>
      </c>
      <c r="K879" s="3">
        <f>[1]服务器生态!AF896</f>
        <v>6.8679600000000019E-3</v>
      </c>
      <c r="L879" s="3">
        <f>[1]服务器生态!AG896</f>
        <v>1.9871999999999997E-3</v>
      </c>
      <c r="M879" s="3">
        <f>[3]基础信息!M878</f>
        <v>100</v>
      </c>
      <c r="X879" s="3">
        <v>875</v>
      </c>
      <c r="Y879" s="3">
        <f>求节点(节奏总纲!D$4:D$163,R$5:R$164,$X879)*6</f>
        <v>48676.707856198052</v>
      </c>
      <c r="Z879" s="3">
        <f>求节点(节奏总纲!E$4:E$163,S$5:S$164,$X879)*6</f>
        <v>49858.834105827991</v>
      </c>
      <c r="AA879" s="3">
        <f>求节点(节奏总纲!F$4:F$163,T$5:T$164,$X879)*6</f>
        <v>51420.361421865207</v>
      </c>
      <c r="AB879" s="3">
        <f>求节点(节奏总纲!G$4:G$163,U$5:U$164,$X879)*6</f>
        <v>53659.749100945643</v>
      </c>
      <c r="AC879" s="3">
        <f>求节点(节奏总纲!H$4:H$163,V$5:V$164,$X879)*6</f>
        <v>57568.621217404871</v>
      </c>
    </row>
    <row r="880" spans="2:29" x14ac:dyDescent="0.2">
      <c r="B880" s="3">
        <v>876</v>
      </c>
      <c r="C880" s="3">
        <f>[1]服务器生态!W897</f>
        <v>5.2372843800613875</v>
      </c>
      <c r="D880" s="3">
        <f>[1]服务器生态!X897</f>
        <v>5.164010356154745</v>
      </c>
      <c r="E880" s="3">
        <f>[1]服务器生态!Y897</f>
        <v>0.42153966656970138</v>
      </c>
      <c r="F880" s="3">
        <f>[1]服务器生态!Z897</f>
        <v>7.4994885475019993E-2</v>
      </c>
      <c r="G880" s="3">
        <f>[1]服务器生态!AA897</f>
        <v>2.1699287185126249E-2</v>
      </c>
      <c r="H880" s="3">
        <f>[1]服务器生态!AC897</f>
        <v>0.47962550249999997</v>
      </c>
      <c r="I880" s="3">
        <f>[1]服务器生态!AD897</f>
        <v>0.47291513735919999</v>
      </c>
      <c r="J880" s="3">
        <f>[1]服务器生态!AE897</f>
        <v>3.8604200140800002E-2</v>
      </c>
      <c r="K880" s="3">
        <f>[1]服务器生态!AF897</f>
        <v>6.8679600000000019E-3</v>
      </c>
      <c r="L880" s="3">
        <f>[1]服务器生态!AG897</f>
        <v>1.9871999999999997E-3</v>
      </c>
      <c r="M880" s="3">
        <f>[3]基础信息!M879</f>
        <v>100</v>
      </c>
      <c r="X880" s="3">
        <v>876</v>
      </c>
      <c r="Y880" s="3">
        <f>求节点(节奏总纲!D$4:D$163,R$5:R$164,$X880)*6</f>
        <v>48683.506798378614</v>
      </c>
      <c r="Z880" s="3">
        <f>求节点(节奏总纲!E$4:E$163,S$5:S$164,$X880)*6</f>
        <v>49865.384974439177</v>
      </c>
      <c r="AA880" s="3">
        <f>求节点(节奏总纲!F$4:F$163,T$5:T$164,$X880)*6</f>
        <v>51426.680687883359</v>
      </c>
      <c r="AB880" s="3">
        <f>求节点(节奏总纲!G$4:G$163,U$5:U$164,$X880)*6</f>
        <v>53666.179692427555</v>
      </c>
      <c r="AC880" s="3">
        <f>求节点(节奏总纲!H$4:H$163,V$5:V$164,$X880)*6</f>
        <v>57575.145585064092</v>
      </c>
    </row>
    <row r="881" spans="2:29" x14ac:dyDescent="0.2">
      <c r="B881" s="3">
        <v>877</v>
      </c>
      <c r="C881" s="3">
        <f>[1]服务器生态!W898</f>
        <v>5.230906337148995</v>
      </c>
      <c r="D881" s="3">
        <f>[1]服务器生态!X898</f>
        <v>5.1577215474398734</v>
      </c>
      <c r="E881" s="3">
        <f>[1]服务器生态!Y898</f>
        <v>0.42102630928612655</v>
      </c>
      <c r="F881" s="3">
        <f>[1]服务器生态!Z898</f>
        <v>7.4903555586654458E-2</v>
      </c>
      <c r="G881" s="3">
        <f>[1]服务器生态!AA898</f>
        <v>2.1672861470043457E-2</v>
      </c>
      <c r="H881" s="3">
        <f>[1]服务器生态!AC898</f>
        <v>0.47962550249999997</v>
      </c>
      <c r="I881" s="3">
        <f>[1]服务器生态!AD898</f>
        <v>0.47291513735919999</v>
      </c>
      <c r="J881" s="3">
        <f>[1]服务器生态!AE898</f>
        <v>3.8604200140800002E-2</v>
      </c>
      <c r="K881" s="3">
        <f>[1]服务器生态!AF898</f>
        <v>6.8679600000000019E-3</v>
      </c>
      <c r="L881" s="3">
        <f>[1]服务器生态!AG898</f>
        <v>1.9871999999999997E-3</v>
      </c>
      <c r="M881" s="3">
        <f>[3]基础信息!M880</f>
        <v>100</v>
      </c>
      <c r="X881" s="3">
        <v>877</v>
      </c>
      <c r="Y881" s="3">
        <f>求节点(节奏总纲!D$4:D$163,R$5:R$164,$X881)*6</f>
        <v>48690.305740559168</v>
      </c>
      <c r="Z881" s="3">
        <f>求节点(节奏总纲!E$4:E$163,S$5:S$164,$X881)*6</f>
        <v>49871.731703028796</v>
      </c>
      <c r="AA881" s="3">
        <f>求节点(节奏总纲!F$4:F$163,T$5:T$164,$X881)*6</f>
        <v>51432.999953901512</v>
      </c>
      <c r="AB881" s="3">
        <f>求节点(节奏总纲!G$4:G$163,U$5:U$164,$X881)*6</f>
        <v>53672.610283909475</v>
      </c>
      <c r="AC881" s="3">
        <f>求节点(节奏总纲!H$4:H$163,V$5:V$164,$X881)*6</f>
        <v>57581.669952723292</v>
      </c>
    </row>
    <row r="882" spans="2:29" x14ac:dyDescent="0.2">
      <c r="B882" s="3">
        <v>878</v>
      </c>
      <c r="C882" s="3">
        <f>[1]服务器生态!W899</f>
        <v>5.2245282942366034</v>
      </c>
      <c r="D882" s="3">
        <f>[1]服务器生态!X899</f>
        <v>5.1514327387250018</v>
      </c>
      <c r="E882" s="3">
        <f>[1]服务器生态!Y899</f>
        <v>0.42051295200255179</v>
      </c>
      <c r="F882" s="3">
        <f>[1]服务器生态!Z899</f>
        <v>7.4812225698288909E-2</v>
      </c>
      <c r="G882" s="3">
        <f>[1]服务器生态!AA899</f>
        <v>2.1646435754960669E-2</v>
      </c>
      <c r="H882" s="3">
        <f>[1]服务器生态!AC899</f>
        <v>0.47962550249999997</v>
      </c>
      <c r="I882" s="3">
        <f>[1]服务器生态!AD899</f>
        <v>0.47291513735919999</v>
      </c>
      <c r="J882" s="3">
        <f>[1]服务器生态!AE899</f>
        <v>3.8604200140800002E-2</v>
      </c>
      <c r="K882" s="3">
        <f>[1]服务器生态!AF899</f>
        <v>6.8679600000000019E-3</v>
      </c>
      <c r="L882" s="3">
        <f>[1]服务器生态!AG899</f>
        <v>1.9871999999999997E-3</v>
      </c>
      <c r="M882" s="3">
        <f>[3]基础信息!M881</f>
        <v>100</v>
      </c>
      <c r="X882" s="3">
        <v>878</v>
      </c>
      <c r="Y882" s="3">
        <f>求节点(节奏总纲!D$4:D$163,R$5:R$164,$X882)*6</f>
        <v>48697.104682739729</v>
      </c>
      <c r="Z882" s="3">
        <f>求节点(节奏总纲!E$4:E$163,S$5:S$164,$X882)*6</f>
        <v>49878.078431618436</v>
      </c>
      <c r="AA882" s="3">
        <f>求节点(节奏总纲!F$4:F$163,T$5:T$164,$X882)*6</f>
        <v>51439.319219919678</v>
      </c>
      <c r="AB882" s="3">
        <f>求节点(节奏总纲!G$4:G$163,U$5:U$164,$X882)*6</f>
        <v>53679.040875391394</v>
      </c>
      <c r="AC882" s="3">
        <f>求节点(节奏总纲!H$4:H$163,V$5:V$164,$X882)*6</f>
        <v>57588.194320382507</v>
      </c>
    </row>
    <row r="883" spans="2:29" x14ac:dyDescent="0.2">
      <c r="B883" s="3">
        <v>879</v>
      </c>
      <c r="C883" s="3">
        <f>[1]服务器生态!W900</f>
        <v>5.2181502513242108</v>
      </c>
      <c r="D883" s="3">
        <f>[1]服务器生态!X900</f>
        <v>5.1451439300101303</v>
      </c>
      <c r="E883" s="3">
        <f>[1]服务器生态!Y900</f>
        <v>0.41999959471897702</v>
      </c>
      <c r="F883" s="3">
        <f>[1]服务器生态!Z900</f>
        <v>7.4720895809923374E-2</v>
      </c>
      <c r="G883" s="3">
        <f>[1]服务器生态!AA900</f>
        <v>2.1620010039877877E-2</v>
      </c>
      <c r="H883" s="3">
        <f>[1]服务器生态!AC900</f>
        <v>0.47962550249999997</v>
      </c>
      <c r="I883" s="3">
        <f>[1]服务器生态!AD900</f>
        <v>0.47291513735919999</v>
      </c>
      <c r="J883" s="3">
        <f>[1]服务器生态!AE900</f>
        <v>3.8604200140800002E-2</v>
      </c>
      <c r="K883" s="3">
        <f>[1]服务器生态!AF900</f>
        <v>6.8679600000000019E-3</v>
      </c>
      <c r="L883" s="3">
        <f>[1]服务器生态!AG900</f>
        <v>1.9871999999999997E-3</v>
      </c>
      <c r="M883" s="3">
        <f>[3]基础信息!M882</f>
        <v>100</v>
      </c>
      <c r="X883" s="3">
        <v>879</v>
      </c>
      <c r="Y883" s="3">
        <f>求节点(节奏总纲!D$4:D$163,R$5:R$164,$X883)*6</f>
        <v>48703.903624920284</v>
      </c>
      <c r="Z883" s="3">
        <f>求节点(节奏总纲!E$4:E$163,S$5:S$164,$X883)*6</f>
        <v>49884.425160208062</v>
      </c>
      <c r="AA883" s="3">
        <f>求节点(节奏总纲!F$4:F$163,T$5:T$164,$X883)*6</f>
        <v>51445.63848593783</v>
      </c>
      <c r="AB883" s="3">
        <f>求节点(节奏总纲!G$4:G$163,U$5:U$164,$X883)*6</f>
        <v>53685.471466873307</v>
      </c>
      <c r="AC883" s="3">
        <f>求节点(节奏总纲!H$4:H$163,V$5:V$164,$X883)*6</f>
        <v>57594.718688041714</v>
      </c>
    </row>
    <row r="884" spans="2:29" x14ac:dyDescent="0.2">
      <c r="B884" s="3">
        <v>880</v>
      </c>
      <c r="C884" s="3">
        <f>[1]服务器生态!W901</f>
        <v>5.2117722084118192</v>
      </c>
      <c r="D884" s="3">
        <f>[1]服务器生态!X901</f>
        <v>5.1388551212952587</v>
      </c>
      <c r="E884" s="3">
        <f>[1]服务器生态!Y901</f>
        <v>0.4194862374354022</v>
      </c>
      <c r="F884" s="3">
        <f>[1]服务器生态!Z901</f>
        <v>7.4629565921557839E-2</v>
      </c>
      <c r="G884" s="3">
        <f>[1]服务器生态!AA901</f>
        <v>2.1593584324795086E-2</v>
      </c>
      <c r="H884" s="3">
        <f>[1]服务器生态!AC901</f>
        <v>0.47962550249999997</v>
      </c>
      <c r="I884" s="3">
        <f>[1]服务器生态!AD901</f>
        <v>0.47291513735919999</v>
      </c>
      <c r="J884" s="3">
        <f>[1]服务器生态!AE901</f>
        <v>3.8604200140800002E-2</v>
      </c>
      <c r="K884" s="3">
        <f>[1]服务器生态!AF901</f>
        <v>6.8679600000000019E-3</v>
      </c>
      <c r="L884" s="3">
        <f>[1]服务器生态!AG901</f>
        <v>1.9871999999999997E-3</v>
      </c>
      <c r="M884" s="3">
        <f>[3]基础信息!M883</f>
        <v>100</v>
      </c>
      <c r="X884" s="3">
        <v>880</v>
      </c>
      <c r="Y884" s="3">
        <f>求节点(节奏总纲!D$4:D$163,R$5:R$164,$X884)*6</f>
        <v>48710.702567100838</v>
      </c>
      <c r="Z884" s="3">
        <f>求节点(节奏总纲!E$4:E$163,S$5:S$164,$X884)*6</f>
        <v>49890.771888797695</v>
      </c>
      <c r="AA884" s="3">
        <f>求节点(节奏总纲!F$4:F$163,T$5:T$164,$X884)*6</f>
        <v>51451.957751955983</v>
      </c>
      <c r="AB884" s="3">
        <f>求节点(节奏总纲!G$4:G$163,U$5:U$164,$X884)*6</f>
        <v>53691.902058355219</v>
      </c>
      <c r="AC884" s="3">
        <f>求节点(节奏总纲!H$4:H$163,V$5:V$164,$X884)*6</f>
        <v>57601.243055700921</v>
      </c>
    </row>
    <row r="885" spans="2:29" x14ac:dyDescent="0.2">
      <c r="B885" s="3">
        <v>881</v>
      </c>
      <c r="C885" s="3">
        <f>[1]服务器生态!W902</f>
        <v>5.2053941654994276</v>
      </c>
      <c r="D885" s="3">
        <f>[1]服务器生态!X902</f>
        <v>5.1325663125803871</v>
      </c>
      <c r="E885" s="3">
        <f>[1]服务器生态!Y902</f>
        <v>0.41897288015182743</v>
      </c>
      <c r="F885" s="3">
        <f>[1]服务器生态!Z902</f>
        <v>7.453823603319229E-2</v>
      </c>
      <c r="G885" s="3">
        <f>[1]服务器生态!AA902</f>
        <v>2.1567158609712297E-2</v>
      </c>
      <c r="H885" s="3">
        <f>[1]服务器生态!AC902</f>
        <v>0.47962550249999997</v>
      </c>
      <c r="I885" s="3">
        <f>[1]服务器生态!AD902</f>
        <v>0.47291513735919999</v>
      </c>
      <c r="J885" s="3">
        <f>[1]服务器生态!AE902</f>
        <v>3.8604200140800002E-2</v>
      </c>
      <c r="K885" s="3">
        <f>[1]服务器生态!AF902</f>
        <v>6.8679600000000019E-3</v>
      </c>
      <c r="L885" s="3">
        <f>[1]服务器生态!AG902</f>
        <v>1.9871999999999997E-3</v>
      </c>
      <c r="M885" s="3">
        <f>[3]基础信息!M884</f>
        <v>100</v>
      </c>
      <c r="X885" s="3">
        <v>881</v>
      </c>
      <c r="Y885" s="3">
        <f>求节点(节奏总纲!D$4:D$163,R$5:R$164,$X885)*6</f>
        <v>48717.501509281399</v>
      </c>
      <c r="Z885" s="3">
        <f>求节点(节奏总纲!E$4:E$163,S$5:S$164,$X885)*6</f>
        <v>49897.118617387328</v>
      </c>
      <c r="AA885" s="3">
        <f>求节点(节奏总纲!F$4:F$163,T$5:T$164,$X885)*6</f>
        <v>51458.277017974135</v>
      </c>
      <c r="AB885" s="3">
        <f>求节点(节奏总纲!G$4:G$163,U$5:U$164,$X885)*6</f>
        <v>53698.332649837146</v>
      </c>
      <c r="AC885" s="3">
        <f>求节点(节奏总纲!H$4:H$163,V$5:V$164,$X885)*6</f>
        <v>57607.767423360128</v>
      </c>
    </row>
    <row r="886" spans="2:29" x14ac:dyDescent="0.2">
      <c r="B886" s="3">
        <v>882</v>
      </c>
      <c r="C886" s="3">
        <f>[1]服务器生态!W903</f>
        <v>5.199016122587035</v>
      </c>
      <c r="D886" s="3">
        <f>[1]服务器生态!X903</f>
        <v>5.1262775038655146</v>
      </c>
      <c r="E886" s="3">
        <f>[1]服务器生态!Y903</f>
        <v>0.41845952286825266</v>
      </c>
      <c r="F886" s="3">
        <f>[1]服务器生态!Z903</f>
        <v>7.4446906144826755E-2</v>
      </c>
      <c r="G886" s="3">
        <f>[1]服务器生态!AA903</f>
        <v>2.1540732894629506E-2</v>
      </c>
      <c r="H886" s="3">
        <f>[1]服务器生态!AC903</f>
        <v>0.47962550249999997</v>
      </c>
      <c r="I886" s="3">
        <f>[1]服务器生态!AD903</f>
        <v>0.47291513735919999</v>
      </c>
      <c r="J886" s="3">
        <f>[1]服务器生态!AE903</f>
        <v>3.8604200140800002E-2</v>
      </c>
      <c r="K886" s="3">
        <f>[1]服务器生态!AF903</f>
        <v>6.8679600000000019E-3</v>
      </c>
      <c r="L886" s="3">
        <f>[1]服务器生态!AG903</f>
        <v>1.9871999999999997E-3</v>
      </c>
      <c r="M886" s="3">
        <f>[3]基础信息!M885</f>
        <v>100</v>
      </c>
      <c r="X886" s="3">
        <v>882</v>
      </c>
      <c r="Y886" s="3">
        <f>求节点(节奏总纲!D$4:D$163,R$5:R$164,$X886)*6</f>
        <v>48724.300451461953</v>
      </c>
      <c r="Z886" s="3">
        <f>求节点(节奏总纲!E$4:E$163,S$5:S$164,$X886)*6</f>
        <v>49903.465345976947</v>
      </c>
      <c r="AA886" s="3">
        <f>求节点(节奏总纲!F$4:F$163,T$5:T$164,$X886)*6</f>
        <v>51464.596283992287</v>
      </c>
      <c r="AB886" s="3">
        <f>求节点(节奏总纲!G$4:G$163,U$5:U$164,$X886)*6</f>
        <v>53704.763241319051</v>
      </c>
      <c r="AC886" s="3">
        <f>求节点(节奏总纲!H$4:H$163,V$5:V$164,$X886)*6</f>
        <v>57614.291791019343</v>
      </c>
    </row>
    <row r="887" spans="2:29" x14ac:dyDescent="0.2">
      <c r="B887" s="3">
        <v>883</v>
      </c>
      <c r="C887" s="3">
        <f>[1]服务器生态!W904</f>
        <v>5.1926380796746425</v>
      </c>
      <c r="D887" s="3">
        <f>[1]服务器生态!X904</f>
        <v>5.1199886951506421</v>
      </c>
      <c r="E887" s="3">
        <f>[1]服务器生态!Y904</f>
        <v>0.41794616558467779</v>
      </c>
      <c r="F887" s="3">
        <f>[1]服务器生态!Z904</f>
        <v>7.4355576256461192E-2</v>
      </c>
      <c r="G887" s="3">
        <f>[1]服务器生态!AA904</f>
        <v>2.1514307179546711E-2</v>
      </c>
      <c r="H887" s="3">
        <f>[1]服务器生态!AC904</f>
        <v>0.47962550249999997</v>
      </c>
      <c r="I887" s="3">
        <f>[1]服务器生态!AD904</f>
        <v>0.47291513735919999</v>
      </c>
      <c r="J887" s="3">
        <f>[1]服务器生态!AE904</f>
        <v>3.8604200140800002E-2</v>
      </c>
      <c r="K887" s="3">
        <f>[1]服务器生态!AF904</f>
        <v>6.8679600000000019E-3</v>
      </c>
      <c r="L887" s="3">
        <f>[1]服务器生态!AG904</f>
        <v>1.9871999999999997E-3</v>
      </c>
      <c r="M887" s="3">
        <f>[3]基础信息!M886</f>
        <v>100</v>
      </c>
      <c r="X887" s="3">
        <v>883</v>
      </c>
      <c r="Y887" s="3">
        <f>求节点(节奏总纲!D$4:D$163,R$5:R$164,$X887)*6</f>
        <v>48731.099393642515</v>
      </c>
      <c r="Z887" s="3">
        <f>求节点(节奏总纲!E$4:E$163,S$5:S$164,$X887)*6</f>
        <v>49909.812074566587</v>
      </c>
      <c r="AA887" s="3">
        <f>求节点(节奏总纲!F$4:F$163,T$5:T$164,$X887)*6</f>
        <v>51470.915550010453</v>
      </c>
      <c r="AB887" s="3">
        <f>求节点(节奏总纲!G$4:G$163,U$5:U$164,$X887)*6</f>
        <v>53711.193832800971</v>
      </c>
      <c r="AC887" s="3">
        <f>求节点(节奏总纲!H$4:H$163,V$5:V$164,$X887)*6</f>
        <v>57620.816158678543</v>
      </c>
    </row>
    <row r="888" spans="2:29" x14ac:dyDescent="0.2">
      <c r="B888" s="3">
        <v>884</v>
      </c>
      <c r="C888" s="3">
        <f>[1]服务器生态!W905</f>
        <v>5.1862600367622509</v>
      </c>
      <c r="D888" s="3">
        <f>[1]服务器生态!X905</f>
        <v>5.1136998864357706</v>
      </c>
      <c r="E888" s="3">
        <f>[1]服务器生态!Y905</f>
        <v>0.41743280830110302</v>
      </c>
      <c r="F888" s="3">
        <f>[1]服务器生态!Z905</f>
        <v>7.4264246368095657E-2</v>
      </c>
      <c r="G888" s="3">
        <f>[1]服务器生态!AA905</f>
        <v>2.1487881464463919E-2</v>
      </c>
      <c r="H888" s="3">
        <f>[1]服务器生态!AC905</f>
        <v>0.47962550249999997</v>
      </c>
      <c r="I888" s="3">
        <f>[1]服务器生态!AD905</f>
        <v>0.47291513735919999</v>
      </c>
      <c r="J888" s="3">
        <f>[1]服务器生态!AE905</f>
        <v>3.8604200140800002E-2</v>
      </c>
      <c r="K888" s="3">
        <f>[1]服务器生态!AF905</f>
        <v>6.8679600000000019E-3</v>
      </c>
      <c r="L888" s="3">
        <f>[1]服务器生态!AG905</f>
        <v>1.9871999999999997E-3</v>
      </c>
      <c r="M888" s="3">
        <f>[3]基础信息!M887</f>
        <v>100</v>
      </c>
      <c r="X888" s="3">
        <v>884</v>
      </c>
      <c r="Y888" s="3">
        <f>求节点(节奏总纲!D$4:D$163,R$5:R$164,$X888)*6</f>
        <v>48737.898335823069</v>
      </c>
      <c r="Z888" s="3">
        <f>求节点(节奏总纲!E$4:E$163,S$5:S$164,$X888)*6</f>
        <v>49916.158803156213</v>
      </c>
      <c r="AA888" s="3">
        <f>求节点(节奏总纲!F$4:F$163,T$5:T$164,$X888)*6</f>
        <v>51477.234816028606</v>
      </c>
      <c r="AB888" s="3">
        <f>求节点(节奏总纲!G$4:G$163,U$5:U$164,$X888)*6</f>
        <v>53717.624424282891</v>
      </c>
      <c r="AC888" s="3">
        <f>求节点(节奏总纲!H$4:H$163,V$5:V$164,$X888)*6</f>
        <v>57627.340526337764</v>
      </c>
    </row>
    <row r="889" spans="2:29" x14ac:dyDescent="0.2">
      <c r="B889" s="3">
        <v>885</v>
      </c>
      <c r="C889" s="3">
        <f>[1]服务器生态!W906</f>
        <v>5.1798819938498584</v>
      </c>
      <c r="D889" s="3">
        <f>[1]服务器生态!X906</f>
        <v>5.107411077720899</v>
      </c>
      <c r="E889" s="3">
        <f>[1]服务器生态!Y906</f>
        <v>0.41691945101752825</v>
      </c>
      <c r="F889" s="3">
        <f>[1]服务器生态!Z906</f>
        <v>7.4172916479730108E-2</v>
      </c>
      <c r="G889" s="3">
        <f>[1]服务器生态!AA906</f>
        <v>2.1461455749381131E-2</v>
      </c>
      <c r="H889" s="3">
        <f>[1]服务器生态!AC906</f>
        <v>0.47962550249999997</v>
      </c>
      <c r="I889" s="3">
        <f>[1]服务器生态!AD906</f>
        <v>0.47291513735919999</v>
      </c>
      <c r="J889" s="3">
        <f>[1]服务器生态!AE906</f>
        <v>3.8604200140800002E-2</v>
      </c>
      <c r="K889" s="3">
        <f>[1]服务器生态!AF906</f>
        <v>6.8679600000000019E-3</v>
      </c>
      <c r="L889" s="3">
        <f>[1]服务器生态!AG906</f>
        <v>1.9871999999999997E-3</v>
      </c>
      <c r="M889" s="3">
        <f>[3]基础信息!M888</f>
        <v>100</v>
      </c>
      <c r="X889" s="3">
        <v>885</v>
      </c>
      <c r="Y889" s="3">
        <f>求节点(节奏总纲!D$4:D$163,R$5:R$164,$X889)*6</f>
        <v>48744.697278003623</v>
      </c>
      <c r="Z889" s="3">
        <f>求节点(节奏总纲!E$4:E$163,S$5:S$164,$X889)*6</f>
        <v>49922.505531745846</v>
      </c>
      <c r="AA889" s="3">
        <f>求节点(节奏总纲!F$4:F$163,T$5:T$164,$X889)*6</f>
        <v>51483.554082046758</v>
      </c>
      <c r="AB889" s="3">
        <f>求节点(节奏总纲!G$4:G$163,U$5:U$164,$X889)*6</f>
        <v>53724.055015764796</v>
      </c>
      <c r="AC889" s="3">
        <f>求节点(节奏总纲!H$4:H$163,V$5:V$164,$X889)*6</f>
        <v>57633.864893996964</v>
      </c>
    </row>
    <row r="890" spans="2:29" x14ac:dyDescent="0.2">
      <c r="B890" s="3">
        <v>886</v>
      </c>
      <c r="C890" s="3">
        <f>[1]服务器生态!W907</f>
        <v>5.1735039509374667</v>
      </c>
      <c r="D890" s="3">
        <f>[1]服务器生态!X907</f>
        <v>5.1011222690060274</v>
      </c>
      <c r="E890" s="3">
        <f>[1]服务器生态!Y907</f>
        <v>0.41640609373395349</v>
      </c>
      <c r="F890" s="3">
        <f>[1]服务器生态!Z907</f>
        <v>7.4081586591364573E-2</v>
      </c>
      <c r="G890" s="3">
        <f>[1]服务器生态!AA907</f>
        <v>2.1435030034298339E-2</v>
      </c>
      <c r="H890" s="3">
        <f>[1]服务器生态!AC907</f>
        <v>0.47962550249999997</v>
      </c>
      <c r="I890" s="3">
        <f>[1]服务器生态!AD907</f>
        <v>0.47291513735919999</v>
      </c>
      <c r="J890" s="3">
        <f>[1]服务器生态!AE907</f>
        <v>3.8604200140800002E-2</v>
      </c>
      <c r="K890" s="3">
        <f>[1]服务器生态!AF907</f>
        <v>6.8679600000000019E-3</v>
      </c>
      <c r="L890" s="3">
        <f>[1]服务器生态!AG907</f>
        <v>1.9871999999999997E-3</v>
      </c>
      <c r="M890" s="3">
        <f>[3]基础信息!M889</f>
        <v>100</v>
      </c>
      <c r="X890" s="3">
        <v>886</v>
      </c>
      <c r="Y890" s="3">
        <f>求节点(节奏总纲!D$4:D$163,R$5:R$164,$X890)*6</f>
        <v>48751.496220184184</v>
      </c>
      <c r="Z890" s="3">
        <f>求节点(节奏总纲!E$4:E$163,S$5:S$164,$X890)*6</f>
        <v>49928.85226033548</v>
      </c>
      <c r="AA890" s="3">
        <f>求节点(节奏总纲!F$4:F$163,T$5:T$164,$X890)*6</f>
        <v>51489.87334806491</v>
      </c>
      <c r="AB890" s="3">
        <f>求节点(节奏总纲!G$4:G$163,U$5:U$164,$X890)*6</f>
        <v>53730.485607246723</v>
      </c>
      <c r="AC890" s="3">
        <f>求节点(节奏总纲!H$4:H$163,V$5:V$164,$X890)*6</f>
        <v>57640.389261656164</v>
      </c>
    </row>
    <row r="891" spans="2:29" x14ac:dyDescent="0.2">
      <c r="B891" s="3">
        <v>887</v>
      </c>
      <c r="C891" s="3">
        <f>[1]服务器生态!W908</f>
        <v>5.1671259080250751</v>
      </c>
      <c r="D891" s="3">
        <f>[1]服务器生态!X908</f>
        <v>5.0948334602911558</v>
      </c>
      <c r="E891" s="3">
        <f>[1]服务器生态!Y908</f>
        <v>0.41589273645037866</v>
      </c>
      <c r="F891" s="3">
        <f>[1]服务器生态!Z908</f>
        <v>7.3990256702999038E-2</v>
      </c>
      <c r="G891" s="3">
        <f>[1]服务器生态!AA908</f>
        <v>2.1408604319215548E-2</v>
      </c>
      <c r="H891" s="3">
        <f>[1]服务器生态!AC908</f>
        <v>0.47962550249999997</v>
      </c>
      <c r="I891" s="3">
        <f>[1]服务器生态!AD908</f>
        <v>0.47291513735919999</v>
      </c>
      <c r="J891" s="3">
        <f>[1]服务器生态!AE908</f>
        <v>3.8604200140800002E-2</v>
      </c>
      <c r="K891" s="3">
        <f>[1]服务器生态!AF908</f>
        <v>6.8679600000000019E-3</v>
      </c>
      <c r="L891" s="3">
        <f>[1]服务器生态!AG908</f>
        <v>1.9871999999999997E-3</v>
      </c>
      <c r="M891" s="3">
        <f>[3]基础信息!M890</f>
        <v>100</v>
      </c>
      <c r="X891" s="3">
        <v>887</v>
      </c>
      <c r="Y891" s="3">
        <f>求节点(节奏总纲!D$4:D$163,R$5:R$164,$X891)*6</f>
        <v>48758.295162364739</v>
      </c>
      <c r="Z891" s="3">
        <f>求节点(节奏总纲!E$4:E$163,S$5:S$164,$X891)*6</f>
        <v>49935.198988925113</v>
      </c>
      <c r="AA891" s="3">
        <f>求节点(节奏总纲!F$4:F$163,T$5:T$164,$X891)*6</f>
        <v>51496.192614083069</v>
      </c>
      <c r="AB891" s="3">
        <f>求节点(节奏总纲!G$4:G$163,U$5:U$164,$X891)*6</f>
        <v>53736.916198728635</v>
      </c>
      <c r="AC891" s="3">
        <f>求节点(节奏总纲!H$4:H$163,V$5:V$164,$X891)*6</f>
        <v>57646.913629315386</v>
      </c>
    </row>
    <row r="892" spans="2:29" x14ac:dyDescent="0.2">
      <c r="B892" s="3">
        <v>888</v>
      </c>
      <c r="C892" s="3">
        <f>[1]服务器生态!W909</f>
        <v>5.1607478651126826</v>
      </c>
      <c r="D892" s="3">
        <f>[1]服务器生态!X909</f>
        <v>5.0885446515762842</v>
      </c>
      <c r="E892" s="3">
        <f>[1]服务器生态!Y909</f>
        <v>0.4153793791668039</v>
      </c>
      <c r="F892" s="3">
        <f>[1]服务器生态!Z909</f>
        <v>7.3898926814633489E-2</v>
      </c>
      <c r="G892" s="3">
        <f>[1]服务器生态!AA909</f>
        <v>2.1382178604132756E-2</v>
      </c>
      <c r="H892" s="3">
        <f>[1]服务器生态!AC909</f>
        <v>0.47962550249999997</v>
      </c>
      <c r="I892" s="3">
        <f>[1]服务器生态!AD909</f>
        <v>0.47291513735919999</v>
      </c>
      <c r="J892" s="3">
        <f>[1]服务器生态!AE909</f>
        <v>3.8604200140800002E-2</v>
      </c>
      <c r="K892" s="3">
        <f>[1]服务器生态!AF909</f>
        <v>6.8679600000000019E-3</v>
      </c>
      <c r="L892" s="3">
        <f>[1]服务器生态!AG909</f>
        <v>1.9871999999999997E-3</v>
      </c>
      <c r="M892" s="3">
        <f>[3]基础信息!M891</f>
        <v>100</v>
      </c>
      <c r="X892" s="3">
        <v>888</v>
      </c>
      <c r="Y892" s="3">
        <f>求节点(节奏总纲!D$4:D$163,R$5:R$164,$X892)*6</f>
        <v>48765.094104545293</v>
      </c>
      <c r="Z892" s="3">
        <f>求节点(节奏总纲!E$4:E$163,S$5:S$164,$X892)*6</f>
        <v>49941.545717514738</v>
      </c>
      <c r="AA892" s="3">
        <f>求节点(节奏总纲!F$4:F$163,T$5:T$164,$X892)*6</f>
        <v>51502.511880101221</v>
      </c>
      <c r="AB892" s="3">
        <f>求节点(节奏总纲!G$4:G$163,U$5:U$164,$X892)*6</f>
        <v>53743.346790210548</v>
      </c>
      <c r="AC892" s="3">
        <f>求节点(节奏总纲!H$4:H$163,V$5:V$164,$X892)*6</f>
        <v>57653.437996974586</v>
      </c>
    </row>
    <row r="893" spans="2:29" x14ac:dyDescent="0.2">
      <c r="B893" s="3">
        <v>889</v>
      </c>
      <c r="C893" s="3">
        <f>[1]服务器生态!W910</f>
        <v>5.1543698222002909</v>
      </c>
      <c r="D893" s="3">
        <f>[1]服务器生态!X910</f>
        <v>5.0822558428614126</v>
      </c>
      <c r="E893" s="3">
        <f>[1]服务器生态!Y910</f>
        <v>0.41486602188322913</v>
      </c>
      <c r="F893" s="3">
        <f>[1]服务器生态!Z910</f>
        <v>7.3807596926267954E-2</v>
      </c>
      <c r="G893" s="3">
        <f>[1]服务器生态!AA910</f>
        <v>2.1355752889049968E-2</v>
      </c>
      <c r="H893" s="3">
        <f>[1]服务器生态!AC910</f>
        <v>0.47962550249999997</v>
      </c>
      <c r="I893" s="3">
        <f>[1]服务器生态!AD910</f>
        <v>0.47291513735919999</v>
      </c>
      <c r="J893" s="3">
        <f>[1]服务器生态!AE910</f>
        <v>3.8604200140800002E-2</v>
      </c>
      <c r="K893" s="3">
        <f>[1]服务器生态!AF910</f>
        <v>6.8679600000000019E-3</v>
      </c>
      <c r="L893" s="3">
        <f>[1]服务器生态!AG910</f>
        <v>1.9871999999999997E-3</v>
      </c>
      <c r="M893" s="3">
        <f>[3]基础信息!M892</f>
        <v>100</v>
      </c>
      <c r="X893" s="3">
        <v>889</v>
      </c>
      <c r="Y893" s="3">
        <f>求节点(节奏总纲!D$4:D$163,R$5:R$164,$X893)*6</f>
        <v>48771.893046725847</v>
      </c>
      <c r="Z893" s="3">
        <f>求节点(节奏总纲!E$4:E$163,S$5:S$164,$X893)*6</f>
        <v>49947.892446104364</v>
      </c>
      <c r="AA893" s="3">
        <f>求节点(节奏总纲!F$4:F$163,T$5:T$164,$X893)*6</f>
        <v>51508.831146119373</v>
      </c>
      <c r="AB893" s="3">
        <f>求节点(节奏总纲!G$4:G$163,U$5:U$164,$X893)*6</f>
        <v>53749.777381692467</v>
      </c>
      <c r="AC893" s="3">
        <f>求节点(节奏总纲!H$4:H$163,V$5:V$164,$X893)*6</f>
        <v>57659.9623646338</v>
      </c>
    </row>
    <row r="894" spans="2:29" x14ac:dyDescent="0.2">
      <c r="B894" s="3">
        <v>890</v>
      </c>
      <c r="C894" s="3">
        <f>[1]服务器生态!W911</f>
        <v>5.1479917792878984</v>
      </c>
      <c r="D894" s="3">
        <f>[1]服务器生态!X911</f>
        <v>5.0759670341465402</v>
      </c>
      <c r="E894" s="3">
        <f>[1]服务器生态!Y911</f>
        <v>0.41435266459965431</v>
      </c>
      <c r="F894" s="3">
        <f>[1]服务器生态!Z911</f>
        <v>7.3716267037902405E-2</v>
      </c>
      <c r="G894" s="3">
        <f>[1]服务器生态!AA911</f>
        <v>2.1329327173967176E-2</v>
      </c>
      <c r="H894" s="3">
        <f>[1]服务器生态!AC911</f>
        <v>0.47962550249999997</v>
      </c>
      <c r="I894" s="3">
        <f>[1]服务器生态!AD911</f>
        <v>0.47291513735919999</v>
      </c>
      <c r="J894" s="3">
        <f>[1]服务器生态!AE911</f>
        <v>3.8604200140800002E-2</v>
      </c>
      <c r="K894" s="3">
        <f>[1]服务器生态!AF911</f>
        <v>6.8679600000000019E-3</v>
      </c>
      <c r="L894" s="3">
        <f>[1]服务器生态!AG911</f>
        <v>1.9871999999999997E-3</v>
      </c>
      <c r="M894" s="3">
        <f>[3]基础信息!M893</f>
        <v>100</v>
      </c>
      <c r="X894" s="3">
        <v>890</v>
      </c>
      <c r="Y894" s="3">
        <f>求节点(节奏总纲!D$4:D$163,R$5:R$164,$X894)*6</f>
        <v>48778.691988906408</v>
      </c>
      <c r="Z894" s="3">
        <f>求节点(节奏总纲!E$4:E$163,S$5:S$164,$X894)*6</f>
        <v>49954.239174693997</v>
      </c>
      <c r="AA894" s="3">
        <f>求节点(节奏总纲!F$4:F$163,T$5:T$164,$X894)*6</f>
        <v>51515.150412137526</v>
      </c>
      <c r="AB894" s="3">
        <f>求节点(节奏总纲!G$4:G$163,U$5:U$164,$X894)*6</f>
        <v>53756.207973174387</v>
      </c>
      <c r="AC894" s="3">
        <f>求节点(节奏总纲!H$4:H$163,V$5:V$164,$X894)*6</f>
        <v>57666.486732293008</v>
      </c>
    </row>
    <row r="895" spans="2:29" x14ac:dyDescent="0.2">
      <c r="B895" s="3">
        <v>891</v>
      </c>
      <c r="C895" s="3">
        <f>[1]服务器生态!W912</f>
        <v>5.1416137363755068</v>
      </c>
      <c r="D895" s="3">
        <f>[1]服务器生态!X912</f>
        <v>5.0696782254316686</v>
      </c>
      <c r="E895" s="3">
        <f>[1]服务器生态!Y912</f>
        <v>0.41383930731607954</v>
      </c>
      <c r="F895" s="3">
        <f>[1]服务器生态!Z912</f>
        <v>7.362493714953687E-2</v>
      </c>
      <c r="G895" s="3">
        <f>[1]服务器生态!AA912</f>
        <v>2.1302901458884384E-2</v>
      </c>
      <c r="H895" s="3">
        <f>[1]服务器生态!AC912</f>
        <v>0.47962550249999997</v>
      </c>
      <c r="I895" s="3">
        <f>[1]服务器生态!AD912</f>
        <v>0.47291513735919999</v>
      </c>
      <c r="J895" s="3">
        <f>[1]服务器生态!AE912</f>
        <v>3.8604200140800002E-2</v>
      </c>
      <c r="K895" s="3">
        <f>[1]服务器生态!AF912</f>
        <v>6.8679600000000019E-3</v>
      </c>
      <c r="L895" s="3">
        <f>[1]服务器生态!AG912</f>
        <v>1.9871999999999997E-3</v>
      </c>
      <c r="M895" s="3">
        <f>[3]基础信息!M894</f>
        <v>100</v>
      </c>
      <c r="X895" s="3">
        <v>891</v>
      </c>
      <c r="Y895" s="3">
        <f>求节点(节奏总纲!D$4:D$163,R$5:R$164,$X895)*6</f>
        <v>48785.193038014899</v>
      </c>
      <c r="Z895" s="3">
        <f>求节点(节奏总纲!E$4:E$163,S$5:S$164,$X895)*6</f>
        <v>49960.585903283631</v>
      </c>
      <c r="AA895" s="3">
        <f>求节点(节奏总纲!F$4:F$163,T$5:T$164,$X895)*6</f>
        <v>51521.469678155685</v>
      </c>
      <c r="AB895" s="3">
        <f>求节点(节奏总纲!G$4:G$163,U$5:U$164,$X895)*6</f>
        <v>53762.638564656307</v>
      </c>
      <c r="AC895" s="3">
        <f>求节点(节奏总纲!H$4:H$163,V$5:V$164,$X895)*6</f>
        <v>57673.011099952215</v>
      </c>
    </row>
    <row r="896" spans="2:29" x14ac:dyDescent="0.2">
      <c r="B896" s="3">
        <v>892</v>
      </c>
      <c r="C896" s="3">
        <f>[1]服务器生态!W913</f>
        <v>5.1352356934631134</v>
      </c>
      <c r="D896" s="3">
        <f>[1]服务器生态!X913</f>
        <v>5.0633894167167952</v>
      </c>
      <c r="E896" s="3">
        <f>[1]服务器生态!Y913</f>
        <v>0.41332595003250461</v>
      </c>
      <c r="F896" s="3">
        <f>[1]服务器生态!Z913</f>
        <v>7.3533607261171308E-2</v>
      </c>
      <c r="G896" s="3">
        <f>[1]服务器生态!AA913</f>
        <v>2.1276475743801589E-2</v>
      </c>
      <c r="H896" s="3">
        <f>[1]服务器生态!AC913</f>
        <v>0.47962550249999997</v>
      </c>
      <c r="I896" s="3">
        <f>[1]服务器生态!AD913</f>
        <v>0.47291513735919999</v>
      </c>
      <c r="J896" s="3">
        <f>[1]服务器生态!AE913</f>
        <v>3.8604200140800002E-2</v>
      </c>
      <c r="K896" s="3">
        <f>[1]服务器生态!AF913</f>
        <v>6.8679600000000019E-3</v>
      </c>
      <c r="L896" s="3">
        <f>[1]服务器生态!AG913</f>
        <v>1.9871999999999997E-3</v>
      </c>
      <c r="M896" s="3">
        <f>[3]基础信息!M895</f>
        <v>100</v>
      </c>
      <c r="X896" s="3">
        <v>892</v>
      </c>
      <c r="Y896" s="3">
        <f>求节点(节奏总纲!D$4:D$163,R$5:R$164,$X896)*6</f>
        <v>48791.456416270354</v>
      </c>
      <c r="Z896" s="3">
        <f>求节点(节奏总纲!E$4:E$163,S$5:S$164,$X896)*6</f>
        <v>49966.932631873264</v>
      </c>
      <c r="AA896" s="3">
        <f>求节点(节奏总纲!F$4:F$163,T$5:T$164,$X896)*6</f>
        <v>51527.788944173837</v>
      </c>
      <c r="AB896" s="3">
        <f>求节点(节奏总纲!G$4:G$163,U$5:U$164,$X896)*6</f>
        <v>53769.069156138212</v>
      </c>
      <c r="AC896" s="3">
        <f>求节点(节奏总纲!H$4:H$163,V$5:V$164,$X896)*6</f>
        <v>57679.535467611422</v>
      </c>
    </row>
    <row r="897" spans="2:29" x14ac:dyDescent="0.2">
      <c r="B897" s="3">
        <v>893</v>
      </c>
      <c r="C897" s="3">
        <f>[1]服务器生态!W914</f>
        <v>5.1288576505507208</v>
      </c>
      <c r="D897" s="3">
        <f>[1]服务器生态!X914</f>
        <v>5.0571006080019236</v>
      </c>
      <c r="E897" s="3">
        <f>[1]服务器生态!Y914</f>
        <v>0.41281259274892984</v>
      </c>
      <c r="F897" s="3">
        <f>[1]服务器生态!Z914</f>
        <v>7.3442277372805759E-2</v>
      </c>
      <c r="G897" s="3">
        <f>[1]服务器生态!AA914</f>
        <v>2.1250050028718798E-2</v>
      </c>
      <c r="H897" s="3">
        <f>[1]服务器生态!AC914</f>
        <v>0.47962550249999997</v>
      </c>
      <c r="I897" s="3">
        <f>[1]服务器生态!AD914</f>
        <v>0.47291513735919999</v>
      </c>
      <c r="J897" s="3">
        <f>[1]服务器生态!AE914</f>
        <v>3.8604200140800002E-2</v>
      </c>
      <c r="K897" s="3">
        <f>[1]服务器生态!AF914</f>
        <v>6.8679600000000019E-3</v>
      </c>
      <c r="L897" s="3">
        <f>[1]服务器生态!AG914</f>
        <v>1.9871999999999997E-3</v>
      </c>
      <c r="M897" s="3">
        <f>[3]基础信息!M896</f>
        <v>100</v>
      </c>
      <c r="X897" s="3">
        <v>893</v>
      </c>
      <c r="Y897" s="3">
        <f>求节点(节奏总纲!D$4:D$163,R$5:R$164,$X897)*6</f>
        <v>48797.719794525809</v>
      </c>
      <c r="Z897" s="3">
        <f>求节点(节奏总纲!E$4:E$163,S$5:S$164,$X897)*6</f>
        <v>49973.27936046289</v>
      </c>
      <c r="AA897" s="3">
        <f>求节点(节奏总纲!F$4:F$163,T$5:T$164,$X897)*6</f>
        <v>51534.108210191989</v>
      </c>
      <c r="AB897" s="3">
        <f>求节点(节奏总纲!G$4:G$163,U$5:U$164,$X897)*6</f>
        <v>53775.499747620139</v>
      </c>
      <c r="AC897" s="3">
        <f>求节点(节奏总纲!H$4:H$163,V$5:V$164,$X897)*6</f>
        <v>57686.059835270637</v>
      </c>
    </row>
    <row r="898" spans="2:29" x14ac:dyDescent="0.2">
      <c r="B898" s="3">
        <v>894</v>
      </c>
      <c r="C898" s="3">
        <f>[1]服务器生态!W915</f>
        <v>5.1224796076383292</v>
      </c>
      <c r="D898" s="3">
        <f>[1]服务器生态!X915</f>
        <v>5.050811799287052</v>
      </c>
      <c r="E898" s="3">
        <f>[1]服务器生态!Y915</f>
        <v>0.41229923546535507</v>
      </c>
      <c r="F898" s="3">
        <f>[1]服务器生态!Z915</f>
        <v>7.3350947484440224E-2</v>
      </c>
      <c r="G898" s="3">
        <f>[1]服务器生态!AA915</f>
        <v>2.1223624313636006E-2</v>
      </c>
      <c r="H898" s="3">
        <f>[1]服务器生态!AC915</f>
        <v>0.47962550249999997</v>
      </c>
      <c r="I898" s="3">
        <f>[1]服务器生态!AD915</f>
        <v>0.47291513735919999</v>
      </c>
      <c r="J898" s="3">
        <f>[1]服务器生态!AE915</f>
        <v>3.8604200140800002E-2</v>
      </c>
      <c r="K898" s="3">
        <f>[1]服务器生态!AF915</f>
        <v>6.8679600000000019E-3</v>
      </c>
      <c r="L898" s="3">
        <f>[1]服务器生态!AG915</f>
        <v>1.9871999999999997E-3</v>
      </c>
      <c r="M898" s="3">
        <f>[3]基础信息!M897</f>
        <v>100</v>
      </c>
      <c r="X898" s="3">
        <v>894</v>
      </c>
      <c r="Y898" s="3">
        <f>求节点(节奏总纲!D$4:D$163,R$5:R$164,$X898)*6</f>
        <v>48803.983172781263</v>
      </c>
      <c r="Z898" s="3">
        <f>求节点(节奏总纲!E$4:E$163,S$5:S$164,$X898)*6</f>
        <v>49979.626089052515</v>
      </c>
      <c r="AA898" s="3">
        <f>求节点(节奏总纲!F$4:F$163,T$5:T$164,$X898)*6</f>
        <v>51540.427476210141</v>
      </c>
      <c r="AB898" s="3">
        <f>求节点(节奏总纲!G$4:G$163,U$5:U$164,$X898)*6</f>
        <v>53781.930339102051</v>
      </c>
      <c r="AC898" s="3">
        <f>求节点(节奏总纲!H$4:H$163,V$5:V$164,$X898)*6</f>
        <v>57692.584202929836</v>
      </c>
    </row>
    <row r="899" spans="2:29" x14ac:dyDescent="0.2">
      <c r="B899" s="3">
        <v>895</v>
      </c>
      <c r="C899" s="3">
        <f>[1]服务器生态!W916</f>
        <v>5.1161015647259376</v>
      </c>
      <c r="D899" s="3">
        <f>[1]服务器生态!X916</f>
        <v>5.0445229905721805</v>
      </c>
      <c r="E899" s="3">
        <f>[1]服务器生态!Y916</f>
        <v>0.41178587818178025</v>
      </c>
      <c r="F899" s="3">
        <f>[1]服务器生态!Z916</f>
        <v>7.3259617596074675E-2</v>
      </c>
      <c r="G899" s="3">
        <f>[1]服务器生态!AA916</f>
        <v>2.1197198598553214E-2</v>
      </c>
      <c r="H899" s="3">
        <f>[1]服务器生态!AC916</f>
        <v>0.47962550249999997</v>
      </c>
      <c r="I899" s="3">
        <f>[1]服务器生态!AD916</f>
        <v>0.47291513735919999</v>
      </c>
      <c r="J899" s="3">
        <f>[1]服务器生态!AE916</f>
        <v>3.8604200140800002E-2</v>
      </c>
      <c r="K899" s="3">
        <f>[1]服务器生态!AF916</f>
        <v>6.8679600000000019E-3</v>
      </c>
      <c r="L899" s="3">
        <f>[1]服务器生态!AG916</f>
        <v>1.9871999999999997E-3</v>
      </c>
      <c r="M899" s="3">
        <f>[3]基础信息!M898</f>
        <v>100</v>
      </c>
      <c r="X899" s="3">
        <v>895</v>
      </c>
      <c r="Y899" s="3">
        <f>求节点(节奏总纲!D$4:D$163,R$5:R$164,$X899)*6</f>
        <v>48810.246551036718</v>
      </c>
      <c r="Z899" s="3">
        <f>求节点(节奏总纲!E$4:E$163,S$5:S$164,$X899)*6</f>
        <v>49985.972817642149</v>
      </c>
      <c r="AA899" s="3">
        <f>求节点(节奏总纲!F$4:F$163,T$5:T$164,$X899)*6</f>
        <v>51546.746742228308</v>
      </c>
      <c r="AB899" s="3">
        <f>求节点(节奏总纲!G$4:G$163,U$5:U$164,$X899)*6</f>
        <v>53788.360930583964</v>
      </c>
      <c r="AC899" s="3">
        <f>求节点(节奏总纲!H$4:H$163,V$5:V$164,$X899)*6</f>
        <v>57699.108570589058</v>
      </c>
    </row>
    <row r="900" spans="2:29" x14ac:dyDescent="0.2">
      <c r="B900" s="3">
        <v>896</v>
      </c>
      <c r="C900" s="3">
        <f>[1]服务器生态!W917</f>
        <v>5.1097235218135451</v>
      </c>
      <c r="D900" s="3">
        <f>[1]服务器生态!X917</f>
        <v>5.0382341818573089</v>
      </c>
      <c r="E900" s="3">
        <f>[1]服务器生态!Y917</f>
        <v>0.41127252089820548</v>
      </c>
      <c r="F900" s="3">
        <f>[1]服务器生态!Z917</f>
        <v>7.316828770770914E-2</v>
      </c>
      <c r="G900" s="3">
        <f>[1]服务器生态!AA917</f>
        <v>2.1170772883470426E-2</v>
      </c>
      <c r="H900" s="3">
        <f>[1]服务器生态!AC917</f>
        <v>0.47962550249999997</v>
      </c>
      <c r="I900" s="3">
        <f>[1]服务器生态!AD917</f>
        <v>0.47291513735919999</v>
      </c>
      <c r="J900" s="3">
        <f>[1]服务器生态!AE917</f>
        <v>3.8604200140800002E-2</v>
      </c>
      <c r="K900" s="3">
        <f>[1]服务器生态!AF917</f>
        <v>6.8679600000000019E-3</v>
      </c>
      <c r="L900" s="3">
        <f>[1]服务器生态!AG917</f>
        <v>1.9871999999999997E-3</v>
      </c>
      <c r="M900" s="3">
        <f>[3]基础信息!M899</f>
        <v>100</v>
      </c>
      <c r="X900" s="3">
        <v>896</v>
      </c>
      <c r="Y900" s="3">
        <f>求节点(节奏总纲!D$4:D$163,R$5:R$164,$X900)*6</f>
        <v>48816.509929292173</v>
      </c>
      <c r="Z900" s="3">
        <f>求节点(节奏总纲!E$4:E$163,S$5:S$164,$X900)*6</f>
        <v>49992.319546231782</v>
      </c>
      <c r="AA900" s="3">
        <f>求节点(节奏总纲!F$4:F$163,T$5:T$164,$X900)*6</f>
        <v>51553.06600824646</v>
      </c>
      <c r="AB900" s="3">
        <f>求节点(节奏总纲!G$4:G$163,U$5:U$164,$X900)*6</f>
        <v>53794.791522065883</v>
      </c>
      <c r="AC900" s="3">
        <f>求节点(节奏总纲!H$4:H$163,V$5:V$164,$X900)*6</f>
        <v>57705.632938248258</v>
      </c>
    </row>
    <row r="901" spans="2:29" x14ac:dyDescent="0.2">
      <c r="B901" s="3">
        <v>897</v>
      </c>
      <c r="C901" s="3">
        <f>[1]服务器生态!W918</f>
        <v>5.1033454789011534</v>
      </c>
      <c r="D901" s="3">
        <f>[1]服务器生态!X918</f>
        <v>5.0319453731424373</v>
      </c>
      <c r="E901" s="3">
        <f>[1]服务器生态!Y918</f>
        <v>0.41075916361463072</v>
      </c>
      <c r="F901" s="3">
        <f>[1]服务器生态!Z918</f>
        <v>7.3076957819343605E-2</v>
      </c>
      <c r="G901" s="3">
        <f>[1]服务器生态!AA918</f>
        <v>2.1144347168387635E-2</v>
      </c>
      <c r="H901" s="3">
        <f>[1]服务器生态!AC918</f>
        <v>0.47962550249999997</v>
      </c>
      <c r="I901" s="3">
        <f>[1]服务器生态!AD918</f>
        <v>0.47291513735919999</v>
      </c>
      <c r="J901" s="3">
        <f>[1]服务器生态!AE918</f>
        <v>3.8604200140800002E-2</v>
      </c>
      <c r="K901" s="3">
        <f>[1]服务器生态!AF918</f>
        <v>6.8679600000000019E-3</v>
      </c>
      <c r="L901" s="3">
        <f>[1]服务器生态!AG918</f>
        <v>1.9871999999999997E-3</v>
      </c>
      <c r="M901" s="3">
        <f>[3]基础信息!M900</f>
        <v>100</v>
      </c>
      <c r="X901" s="3">
        <v>897</v>
      </c>
      <c r="Y901" s="3">
        <f>求节点(节奏总纲!D$4:D$163,R$5:R$164,$X901)*6</f>
        <v>48822.773307547628</v>
      </c>
      <c r="Z901" s="3">
        <f>求节点(节奏总纲!E$4:E$163,S$5:S$164,$X901)*6</f>
        <v>49998.666274821415</v>
      </c>
      <c r="AA901" s="3">
        <f>求节点(节奏总纲!F$4:F$163,T$5:T$164,$X901)*6</f>
        <v>51559.385274264612</v>
      </c>
      <c r="AB901" s="3">
        <f>求节点(节奏总纲!G$4:G$163,U$5:U$164,$X901)*6</f>
        <v>53801.222113547803</v>
      </c>
      <c r="AC901" s="3">
        <f>求节点(节奏总纲!H$4:H$163,V$5:V$164,$X901)*6</f>
        <v>57712.157305907473</v>
      </c>
    </row>
    <row r="902" spans="2:29" x14ac:dyDescent="0.2">
      <c r="B902" s="3">
        <v>898</v>
      </c>
      <c r="C902" s="3">
        <f>[1]服务器生态!W919</f>
        <v>5.0969674359887618</v>
      </c>
      <c r="D902" s="3">
        <f>[1]服务器生态!X919</f>
        <v>5.0256565644275657</v>
      </c>
      <c r="E902" s="3">
        <f>[1]服务器生态!Y919</f>
        <v>0.41024580633105595</v>
      </c>
      <c r="F902" s="3">
        <f>[1]服务器生态!Z919</f>
        <v>7.2985627930978056E-2</v>
      </c>
      <c r="G902" s="3">
        <f>[1]服务器生态!AA919</f>
        <v>2.1117921453304843E-2</v>
      </c>
      <c r="H902" s="3">
        <f>[1]服务器生态!AC919</f>
        <v>0.47962550249999997</v>
      </c>
      <c r="I902" s="3">
        <f>[1]服务器生态!AD919</f>
        <v>0.47291513735919999</v>
      </c>
      <c r="J902" s="3">
        <f>[1]服务器生态!AE919</f>
        <v>3.8604200140800002E-2</v>
      </c>
      <c r="K902" s="3">
        <f>[1]服务器生态!AF919</f>
        <v>6.8679600000000019E-3</v>
      </c>
      <c r="L902" s="3">
        <f>[1]服务器生态!AG919</f>
        <v>1.9871999999999997E-3</v>
      </c>
      <c r="M902" s="3">
        <f>[3]基础信息!M901</f>
        <v>100</v>
      </c>
      <c r="X902" s="3">
        <v>898</v>
      </c>
      <c r="Y902" s="3">
        <f>求节点(节奏总纲!D$4:D$163,R$5:R$164,$X902)*6</f>
        <v>48829.036685803083</v>
      </c>
      <c r="Z902" s="3">
        <f>求节点(节奏总纲!E$4:E$163,S$5:S$164,$X902)*6</f>
        <v>50005.013003411041</v>
      </c>
      <c r="AA902" s="3">
        <f>求节点(节奏总纲!F$4:F$163,T$5:T$164,$X902)*6</f>
        <v>51565.704540282764</v>
      </c>
      <c r="AB902" s="3">
        <f>求节点(节奏总纲!G$4:G$163,U$5:U$164,$X902)*6</f>
        <v>53807.652705029715</v>
      </c>
      <c r="AC902" s="3">
        <f>求节点(节奏总纲!H$4:H$163,V$5:V$164,$X902)*6</f>
        <v>57718.68167356668</v>
      </c>
    </row>
    <row r="903" spans="2:29" x14ac:dyDescent="0.2">
      <c r="B903" s="3">
        <v>899</v>
      </c>
      <c r="C903" s="3">
        <f>[1]服务器生态!W920</f>
        <v>5.0905893930763693</v>
      </c>
      <c r="D903" s="3">
        <f>[1]服务器生态!X920</f>
        <v>5.0193677557126932</v>
      </c>
      <c r="E903" s="3">
        <f>[1]服务器生态!Y920</f>
        <v>0.40973244904748113</v>
      </c>
      <c r="F903" s="3">
        <f>[1]服务器生态!Z920</f>
        <v>7.2894298042612521E-2</v>
      </c>
      <c r="G903" s="3">
        <f>[1]服务器生态!AA920</f>
        <v>2.1091495738222055E-2</v>
      </c>
      <c r="H903" s="3">
        <f>[1]服务器生态!AC920</f>
        <v>0.47962550249999997</v>
      </c>
      <c r="I903" s="3">
        <f>[1]服务器生态!AD920</f>
        <v>0.47291513735919999</v>
      </c>
      <c r="J903" s="3">
        <f>[1]服务器生态!AE920</f>
        <v>3.8604200140800002E-2</v>
      </c>
      <c r="K903" s="3">
        <f>[1]服务器生态!AF920</f>
        <v>6.8679600000000019E-3</v>
      </c>
      <c r="L903" s="3">
        <f>[1]服务器生态!AG920</f>
        <v>1.9871999999999997E-3</v>
      </c>
      <c r="M903" s="3">
        <f>[3]基础信息!M902</f>
        <v>100</v>
      </c>
      <c r="X903" s="3">
        <v>899</v>
      </c>
      <c r="Y903" s="3">
        <f>求节点(节奏总纲!D$4:D$163,R$5:R$164,$X903)*6</f>
        <v>48835.300064058538</v>
      </c>
      <c r="Z903" s="3">
        <f>求节点(节奏总纲!E$4:E$163,S$5:S$164,$X903)*6</f>
        <v>50011.359732000681</v>
      </c>
      <c r="AA903" s="3">
        <f>求节点(节奏总纲!F$4:F$163,T$5:T$164,$X903)*6</f>
        <v>51572.023806300916</v>
      </c>
      <c r="AB903" s="3">
        <f>求节点(节奏总纲!G$4:G$163,U$5:U$164,$X903)*6</f>
        <v>53814.083296511628</v>
      </c>
      <c r="AC903" s="3">
        <f>求节点(节奏总纲!H$4:H$163,V$5:V$164,$X903)*6</f>
        <v>57725.20604122588</v>
      </c>
    </row>
    <row r="904" spans="2:29" x14ac:dyDescent="0.2">
      <c r="B904" s="3">
        <v>900</v>
      </c>
      <c r="C904" s="3">
        <f>[1]服务器生态!W921</f>
        <v>5.0842113501639776</v>
      </c>
      <c r="D904" s="3">
        <f>[1]服务器生态!X921</f>
        <v>5.0130789469978216</v>
      </c>
      <c r="E904" s="3">
        <f>[1]服务器生态!Y921</f>
        <v>0.40921909176390636</v>
      </c>
      <c r="F904" s="3">
        <f>[1]服务器生态!Z921</f>
        <v>7.2802968154246972E-2</v>
      </c>
      <c r="G904" s="3">
        <f>[1]服务器生态!AA921</f>
        <v>2.1065070023139263E-2</v>
      </c>
      <c r="H904" s="3">
        <f>[1]服务器生态!AC921</f>
        <v>0.47962550249999997</v>
      </c>
      <c r="I904" s="3">
        <f>[1]服务器生态!AD921</f>
        <v>0.47291513735919999</v>
      </c>
      <c r="J904" s="3">
        <f>[1]服务器生态!AE921</f>
        <v>3.8604200140800002E-2</v>
      </c>
      <c r="K904" s="3">
        <f>[1]服务器生态!AF921</f>
        <v>6.8679600000000019E-3</v>
      </c>
      <c r="L904" s="3">
        <f>[1]服务器生态!AG921</f>
        <v>1.9871999999999997E-3</v>
      </c>
      <c r="M904" s="3">
        <f>[3]基础信息!M903</f>
        <v>100</v>
      </c>
      <c r="X904" s="3">
        <v>900</v>
      </c>
      <c r="Y904" s="3">
        <f>求节点(节奏总纲!D$4:D$163,R$5:R$164,$X904)*6</f>
        <v>48841.563442313993</v>
      </c>
      <c r="Z904" s="3">
        <f>求节点(节奏总纲!E$4:E$163,S$5:S$164,$X904)*6</f>
        <v>50017.7064605903</v>
      </c>
      <c r="AA904" s="3">
        <f>求节点(节奏总纲!F$4:F$163,T$5:T$164,$X904)*6</f>
        <v>51578.343072319083</v>
      </c>
      <c r="AB904" s="3">
        <f>求节点(节奏总纲!G$4:G$163,U$5:U$164,$X904)*6</f>
        <v>53820.513887993555</v>
      </c>
      <c r="AC904" s="3">
        <f>求节点(节奏总纲!H$4:H$163,V$5:V$164,$X904)*6</f>
        <v>57731.730408885094</v>
      </c>
    </row>
    <row r="905" spans="2:29" x14ac:dyDescent="0.2">
      <c r="B905" s="3">
        <v>901</v>
      </c>
      <c r="C905" s="3">
        <f>[1]服务器生态!W922</f>
        <v>5.0778333072515851</v>
      </c>
      <c r="D905" s="3">
        <f>[1]服务器生态!X922</f>
        <v>5.0067901382829501</v>
      </c>
      <c r="E905" s="3">
        <f>[1]服务器生态!Y922</f>
        <v>0.4087057344803316</v>
      </c>
      <c r="F905" s="3">
        <f>[1]服务器生态!Z922</f>
        <v>7.2711638265881437E-2</v>
      </c>
      <c r="G905" s="3">
        <f>[1]服务器生态!AA922</f>
        <v>2.1038644308056471E-2</v>
      </c>
      <c r="H905" s="3">
        <f>[1]服务器生态!AC922</f>
        <v>0.47962550249999997</v>
      </c>
      <c r="I905" s="3">
        <f>[1]服务器生态!AD922</f>
        <v>0.47291513735919999</v>
      </c>
      <c r="J905" s="3">
        <f>[1]服务器生态!AE922</f>
        <v>3.8604200140800002E-2</v>
      </c>
      <c r="K905" s="3">
        <f>[1]服务器生态!AF922</f>
        <v>6.8679600000000019E-3</v>
      </c>
      <c r="L905" s="3">
        <f>[1]服务器生态!AG922</f>
        <v>1.9871999999999997E-3</v>
      </c>
      <c r="M905" s="3">
        <f>[3]基础信息!M904</f>
        <v>100</v>
      </c>
      <c r="X905" s="3">
        <v>901</v>
      </c>
      <c r="Y905" s="3">
        <f>求节点(节奏总纲!D$4:D$163,R$5:R$164,$X905)*6</f>
        <v>48847.826820569448</v>
      </c>
      <c r="Z905" s="3">
        <f>求节点(节奏总纲!E$4:E$163,S$5:S$164,$X905)*6</f>
        <v>50024.053189179933</v>
      </c>
      <c r="AA905" s="3">
        <f>求节点(节奏总纲!F$4:F$163,T$5:T$164,$X905)*6</f>
        <v>51584.662338337235</v>
      </c>
      <c r="AB905" s="3">
        <f>求节点(节奏总纲!G$4:G$163,U$5:U$164,$X905)*6</f>
        <v>53826.94447947546</v>
      </c>
      <c r="AC905" s="3">
        <f>求节点(节奏总纲!H$4:H$163,V$5:V$164,$X905)*6</f>
        <v>57738.254776544301</v>
      </c>
    </row>
    <row r="906" spans="2:29" x14ac:dyDescent="0.2">
      <c r="B906" s="3">
        <v>902</v>
      </c>
      <c r="C906" s="3">
        <f>[1]服务器生态!W923</f>
        <v>5.0714552643391926</v>
      </c>
      <c r="D906" s="3">
        <f>[1]服务器生态!X923</f>
        <v>5.0005013295680776</v>
      </c>
      <c r="E906" s="3">
        <f>[1]服务器生态!Y923</f>
        <v>0.40819237719675672</v>
      </c>
      <c r="F906" s="3">
        <f>[1]服务器生态!Z923</f>
        <v>7.2620308377515874E-2</v>
      </c>
      <c r="G906" s="3">
        <f>[1]服务器生态!AA923</f>
        <v>2.1012218592973676E-2</v>
      </c>
      <c r="H906" s="3">
        <f>[1]服务器生态!AC923</f>
        <v>0.47962550249999997</v>
      </c>
      <c r="I906" s="3">
        <f>[1]服务器生态!AD923</f>
        <v>0.47291513735919999</v>
      </c>
      <c r="J906" s="3">
        <f>[1]服务器生态!AE923</f>
        <v>3.8604200140800002E-2</v>
      </c>
      <c r="K906" s="3">
        <f>[1]服务器生态!AF923</f>
        <v>6.8679600000000019E-3</v>
      </c>
      <c r="L906" s="3">
        <f>[1]服务器生态!AG923</f>
        <v>1.9871999999999997E-3</v>
      </c>
      <c r="M906" s="3">
        <f>[3]基础信息!M905</f>
        <v>100</v>
      </c>
      <c r="X906" s="3">
        <v>902</v>
      </c>
      <c r="Y906" s="3">
        <f>求节点(节奏总纲!D$4:D$163,R$5:R$164,$X906)*6</f>
        <v>48854.090198824902</v>
      </c>
      <c r="Z906" s="3">
        <f>求节点(节奏总纲!E$4:E$163,S$5:S$164,$X906)*6</f>
        <v>50030.399917769566</v>
      </c>
      <c r="AA906" s="3">
        <f>求节点(节奏总纲!F$4:F$163,T$5:T$164,$X906)*6</f>
        <v>51590.981604355387</v>
      </c>
      <c r="AB906" s="3">
        <f>求节点(节奏总纲!G$4:G$163,U$5:U$164,$X906)*6</f>
        <v>53833.37507095738</v>
      </c>
      <c r="AC906" s="3">
        <f>求节点(节奏总纲!H$4:H$163,V$5:V$164,$X906)*6</f>
        <v>57744.779144203509</v>
      </c>
    </row>
    <row r="907" spans="2:29" x14ac:dyDescent="0.2">
      <c r="B907" s="3">
        <v>903</v>
      </c>
      <c r="C907" s="3">
        <f>[1]服务器生态!W924</f>
        <v>5.0650772214268009</v>
      </c>
      <c r="D907" s="3">
        <f>[1]服务器生态!X924</f>
        <v>4.994212520853206</v>
      </c>
      <c r="E907" s="3">
        <f>[1]服务器生态!Y924</f>
        <v>0.40767901991318195</v>
      </c>
      <c r="F907" s="3">
        <f>[1]服务器生态!Z924</f>
        <v>7.2528978489150339E-2</v>
      </c>
      <c r="G907" s="3">
        <f>[1]服务器生态!AA924</f>
        <v>2.0985792877890888E-2</v>
      </c>
      <c r="H907" s="3">
        <f>[1]服务器生态!AC924</f>
        <v>0.47962550249999997</v>
      </c>
      <c r="I907" s="3">
        <f>[1]服务器生态!AD924</f>
        <v>0.47291513735919999</v>
      </c>
      <c r="J907" s="3">
        <f>[1]服务器生态!AE924</f>
        <v>3.8604200140800002E-2</v>
      </c>
      <c r="K907" s="3">
        <f>[1]服务器生态!AF924</f>
        <v>6.8679600000000019E-3</v>
      </c>
      <c r="L907" s="3">
        <f>[1]服务器生态!AG924</f>
        <v>1.9871999999999997E-3</v>
      </c>
      <c r="M907" s="3">
        <f>[3]基础信息!M906</f>
        <v>100</v>
      </c>
      <c r="X907" s="3">
        <v>903</v>
      </c>
      <c r="Y907" s="3">
        <f>求节点(节奏总纲!D$4:D$163,R$5:R$164,$X907)*6</f>
        <v>48860.353577080357</v>
      </c>
      <c r="Z907" s="3">
        <f>求节点(节奏总纲!E$4:E$163,S$5:S$164,$X907)*6</f>
        <v>50036.746646359192</v>
      </c>
      <c r="AA907" s="3">
        <f>求节点(节奏总纲!F$4:F$163,T$5:T$164,$X907)*6</f>
        <v>51597.30087037354</v>
      </c>
      <c r="AB907" s="3">
        <f>求节点(节奏总纲!G$4:G$163,U$5:U$164,$X907)*6</f>
        <v>53839.805662439299</v>
      </c>
      <c r="AC907" s="3">
        <f>求节点(节奏总纲!H$4:H$163,V$5:V$164,$X907)*6</f>
        <v>57751.303511862716</v>
      </c>
    </row>
    <row r="908" spans="2:29" x14ac:dyDescent="0.2">
      <c r="B908" s="3">
        <v>904</v>
      </c>
      <c r="C908" s="3">
        <f>[1]服务器生态!W925</f>
        <v>5.0586991785144084</v>
      </c>
      <c r="D908" s="3">
        <f>[1]服务器生态!X925</f>
        <v>4.9879237121383344</v>
      </c>
      <c r="E908" s="3">
        <f>[1]服务器生态!Y925</f>
        <v>0.40716566262960718</v>
      </c>
      <c r="F908" s="3">
        <f>[1]服务器生态!Z925</f>
        <v>7.2437648600784804E-2</v>
      </c>
      <c r="G908" s="3">
        <f>[1]服务器生态!AA925</f>
        <v>2.0959367162808096E-2</v>
      </c>
      <c r="H908" s="3">
        <f>[1]服务器生态!AC925</f>
        <v>0.47962550249999997</v>
      </c>
      <c r="I908" s="3">
        <f>[1]服务器生态!AD925</f>
        <v>0.47291513735919999</v>
      </c>
      <c r="J908" s="3">
        <f>[1]服务器生态!AE925</f>
        <v>3.8604200140800002E-2</v>
      </c>
      <c r="K908" s="3">
        <f>[1]服务器生态!AF925</f>
        <v>6.8679600000000019E-3</v>
      </c>
      <c r="L908" s="3">
        <f>[1]服务器生态!AG925</f>
        <v>1.9871999999999997E-3</v>
      </c>
      <c r="M908" s="3">
        <f>[3]基础信息!M907</f>
        <v>100</v>
      </c>
      <c r="X908" s="3">
        <v>904</v>
      </c>
      <c r="Y908" s="3">
        <f>求节点(节奏总纲!D$4:D$163,R$5:R$164,$X908)*6</f>
        <v>48866.61695533582</v>
      </c>
      <c r="Z908" s="3">
        <f>求节点(节奏总纲!E$4:E$163,S$5:S$164,$X908)*6</f>
        <v>50043.093374948832</v>
      </c>
      <c r="AA908" s="3">
        <f>求节点(节奏总纲!F$4:F$163,T$5:T$164,$X908)*6</f>
        <v>51603.620136391699</v>
      </c>
      <c r="AB908" s="3">
        <f>求节点(节奏总纲!G$4:G$163,U$5:U$164,$X908)*6</f>
        <v>53846.236253921204</v>
      </c>
      <c r="AC908" s="3">
        <f>求节点(节奏总纲!H$4:H$163,V$5:V$164,$X908)*6</f>
        <v>57757.82787952193</v>
      </c>
    </row>
    <row r="909" spans="2:29" x14ac:dyDescent="0.2">
      <c r="B909" s="3">
        <v>905</v>
      </c>
      <c r="C909" s="3">
        <f>[1]服务器生态!W926</f>
        <v>5.0523211356020168</v>
      </c>
      <c r="D909" s="3">
        <f>[1]服务器生态!X926</f>
        <v>4.9816349034234628</v>
      </c>
      <c r="E909" s="3">
        <f>[1]服务器生态!Y926</f>
        <v>0.40665230534603236</v>
      </c>
      <c r="F909" s="3">
        <f>[1]服务器生态!Z926</f>
        <v>7.2346318712419255E-2</v>
      </c>
      <c r="G909" s="3">
        <f>[1]服务器生态!AA926</f>
        <v>2.0932941447725305E-2</v>
      </c>
      <c r="H909" s="3">
        <f>[1]服务器生态!AC926</f>
        <v>0.47962550249999997</v>
      </c>
      <c r="I909" s="3">
        <f>[1]服务器生态!AD926</f>
        <v>0.47291513735919999</v>
      </c>
      <c r="J909" s="3">
        <f>[1]服务器生态!AE926</f>
        <v>3.8604200140800002E-2</v>
      </c>
      <c r="K909" s="3">
        <f>[1]服务器生态!AF926</f>
        <v>6.8679600000000019E-3</v>
      </c>
      <c r="L909" s="3">
        <f>[1]服务器生态!AG926</f>
        <v>1.9871999999999997E-3</v>
      </c>
      <c r="M909" s="3">
        <f>[3]基础信息!M908</f>
        <v>100</v>
      </c>
      <c r="X909" s="3">
        <v>905</v>
      </c>
      <c r="Y909" s="3">
        <f>求节点(节奏总纲!D$4:D$163,R$5:R$164,$X909)*6</f>
        <v>48872.880333591267</v>
      </c>
      <c r="Z909" s="3">
        <f>求节点(节奏总纲!E$4:E$163,S$5:S$164,$X909)*6</f>
        <v>50049.440103538451</v>
      </c>
      <c r="AA909" s="3">
        <f>求节点(节奏总纲!F$4:F$163,T$5:T$164,$X909)*6</f>
        <v>51609.939402409851</v>
      </c>
      <c r="AB909" s="3">
        <f>求节点(节奏总纲!G$4:G$163,U$5:U$164,$X909)*6</f>
        <v>53852.666845403131</v>
      </c>
      <c r="AC909" s="3">
        <f>求节点(节奏总纲!H$4:H$163,V$5:V$164,$X909)*6</f>
        <v>57764.35224718113</v>
      </c>
    </row>
    <row r="910" spans="2:29" x14ac:dyDescent="0.2">
      <c r="B910" s="3">
        <v>906</v>
      </c>
      <c r="C910" s="3">
        <f>[1]服务器生态!W927</f>
        <v>5.0459430926896252</v>
      </c>
      <c r="D910" s="3">
        <f>[1]服务器生态!X927</f>
        <v>4.9753460947085912</v>
      </c>
      <c r="E910" s="3">
        <f>[1]服务器生态!Y927</f>
        <v>0.40613894806245759</v>
      </c>
      <c r="F910" s="3">
        <f>[1]服务器生态!Z927</f>
        <v>7.225498882405372E-2</v>
      </c>
      <c r="G910" s="3">
        <f>[1]服务器生态!AA927</f>
        <v>2.0906515732642513E-2</v>
      </c>
      <c r="H910" s="3">
        <f>[1]服务器生态!AC927</f>
        <v>0.47962550249999997</v>
      </c>
      <c r="I910" s="3">
        <f>[1]服务器生态!AD927</f>
        <v>0.47291513735919999</v>
      </c>
      <c r="J910" s="3">
        <f>[1]服务器生态!AE927</f>
        <v>3.8604200140800002E-2</v>
      </c>
      <c r="K910" s="3">
        <f>[1]服务器生态!AF927</f>
        <v>6.8679600000000019E-3</v>
      </c>
      <c r="L910" s="3">
        <f>[1]服务器生态!AG927</f>
        <v>1.9871999999999997E-3</v>
      </c>
      <c r="M910" s="3">
        <f>[3]基础信息!M909</f>
        <v>100</v>
      </c>
      <c r="X910" s="3">
        <v>906</v>
      </c>
      <c r="Y910" s="3">
        <f>求节点(节奏总纲!D$4:D$163,R$5:R$164,$X910)*6</f>
        <v>48879.143711846722</v>
      </c>
      <c r="Z910" s="3">
        <f>求节点(节奏总纲!E$4:E$163,S$5:S$164,$X910)*6</f>
        <v>50055.786832128084</v>
      </c>
      <c r="AA910" s="3">
        <f>求节点(节奏总纲!F$4:F$163,T$5:T$164,$X910)*6</f>
        <v>51616.258668428003</v>
      </c>
      <c r="AB910" s="3">
        <f>求节点(节奏总纲!G$4:G$163,U$5:U$164,$X910)*6</f>
        <v>53859.097436885044</v>
      </c>
      <c r="AC910" s="3">
        <f>求节点(节奏总纲!H$4:H$163,V$5:V$164,$X910)*6</f>
        <v>57770.876614840352</v>
      </c>
    </row>
    <row r="911" spans="2:29" x14ac:dyDescent="0.2">
      <c r="B911" s="3">
        <v>907</v>
      </c>
      <c r="C911" s="3">
        <f>[1]服务器生态!W928</f>
        <v>5.0395650497772326</v>
      </c>
      <c r="D911" s="3">
        <f>[1]服务器生态!X928</f>
        <v>4.9690572859937188</v>
      </c>
      <c r="E911" s="3">
        <f>[1]服务器生态!Y928</f>
        <v>0.40562559077888283</v>
      </c>
      <c r="F911" s="3">
        <f>[1]服务器生态!Z928</f>
        <v>7.2163658935688171E-2</v>
      </c>
      <c r="G911" s="3">
        <f>[1]服务器生态!AA928</f>
        <v>2.0880090017559725E-2</v>
      </c>
      <c r="H911" s="3">
        <f>[1]服务器生态!AC928</f>
        <v>0.47962550249999997</v>
      </c>
      <c r="I911" s="3">
        <f>[1]服务器生态!AD928</f>
        <v>0.47291513735919999</v>
      </c>
      <c r="J911" s="3">
        <f>[1]服务器生态!AE928</f>
        <v>3.8604200140800002E-2</v>
      </c>
      <c r="K911" s="3">
        <f>[1]服务器生态!AF928</f>
        <v>6.8679600000000019E-3</v>
      </c>
      <c r="L911" s="3">
        <f>[1]服务器生态!AG928</f>
        <v>1.9871999999999997E-3</v>
      </c>
      <c r="M911" s="3">
        <f>[3]基础信息!M910</f>
        <v>100</v>
      </c>
      <c r="X911" s="3">
        <v>907</v>
      </c>
      <c r="Y911" s="3">
        <f>求节点(节奏总纲!D$4:D$163,R$5:R$164,$X911)*6</f>
        <v>48885.407090102177</v>
      </c>
      <c r="Z911" s="3">
        <f>求节点(节奏总纲!E$4:E$163,S$5:S$164,$X911)*6</f>
        <v>50062.133560717717</v>
      </c>
      <c r="AA911" s="3">
        <f>求节点(节奏总纲!F$4:F$163,T$5:T$164,$X911)*6</f>
        <v>51622.577934446155</v>
      </c>
      <c r="AB911" s="3">
        <f>求节点(节奏总纲!G$4:G$163,U$5:U$164,$X911)*6</f>
        <v>53865.528028366956</v>
      </c>
      <c r="AC911" s="3">
        <f>求节点(节奏总纲!H$4:H$163,V$5:V$164,$X911)*6</f>
        <v>57777.400982499552</v>
      </c>
    </row>
    <row r="912" spans="2:29" x14ac:dyDescent="0.2">
      <c r="B912" s="3">
        <v>908</v>
      </c>
      <c r="C912" s="3">
        <f>[1]服务器生态!W929</f>
        <v>5.033187006864841</v>
      </c>
      <c r="D912" s="3">
        <f>[1]服务器生态!X929</f>
        <v>4.9627684772788472</v>
      </c>
      <c r="E912" s="3">
        <f>[1]服务器生态!Y929</f>
        <v>0.40511223349530801</v>
      </c>
      <c r="F912" s="3">
        <f>[1]服务器生态!Z929</f>
        <v>7.2072329047322636E-2</v>
      </c>
      <c r="G912" s="3">
        <f>[1]服务器生态!AA929</f>
        <v>2.0853664302476933E-2</v>
      </c>
      <c r="H912" s="3">
        <f>[1]服务器生态!AC929</f>
        <v>0.47962550249999997</v>
      </c>
      <c r="I912" s="3">
        <f>[1]服务器生态!AD929</f>
        <v>0.47291513735919999</v>
      </c>
      <c r="J912" s="3">
        <f>[1]服务器生态!AE929</f>
        <v>3.8604200140800002E-2</v>
      </c>
      <c r="K912" s="3">
        <f>[1]服务器生态!AF929</f>
        <v>6.8679600000000019E-3</v>
      </c>
      <c r="L912" s="3">
        <f>[1]服务器生态!AG929</f>
        <v>1.9871999999999997E-3</v>
      </c>
      <c r="M912" s="3">
        <f>[3]基础信息!M911</f>
        <v>100</v>
      </c>
      <c r="X912" s="3">
        <v>908</v>
      </c>
      <c r="Y912" s="3">
        <f>求节点(节奏总纲!D$4:D$163,R$5:R$164,$X912)*6</f>
        <v>48891.670468357632</v>
      </c>
      <c r="Z912" s="3">
        <f>求节点(节奏总纲!E$4:E$163,S$5:S$164,$X912)*6</f>
        <v>50068.480289307343</v>
      </c>
      <c r="AA912" s="3">
        <f>求节点(节奏总纲!F$4:F$163,T$5:T$164,$X912)*6</f>
        <v>51628.897200464315</v>
      </c>
      <c r="AB912" s="3">
        <f>求节点(节奏总纲!G$4:G$163,U$5:U$164,$X912)*6</f>
        <v>53871.958619848876</v>
      </c>
      <c r="AC912" s="3">
        <f>求节点(节奏总纲!H$4:H$163,V$5:V$164,$X912)*6</f>
        <v>57783.925350158766</v>
      </c>
    </row>
    <row r="913" spans="2:29" x14ac:dyDescent="0.2">
      <c r="B913" s="3">
        <v>909</v>
      </c>
      <c r="C913" s="3">
        <f>[1]服务器生态!W930</f>
        <v>5.0268089639524494</v>
      </c>
      <c r="D913" s="3">
        <f>[1]服务器生态!X930</f>
        <v>4.9564796685639756</v>
      </c>
      <c r="E913" s="3">
        <f>[1]服务器生态!Y930</f>
        <v>0.40459887621173324</v>
      </c>
      <c r="F913" s="3">
        <f>[1]服务器生态!Z930</f>
        <v>7.1980999158957087E-2</v>
      </c>
      <c r="G913" s="3">
        <f>[1]服务器生态!AA930</f>
        <v>2.0827238587394142E-2</v>
      </c>
      <c r="H913" s="3">
        <f>[1]服务器生态!AC930</f>
        <v>0.47962550249999997</v>
      </c>
      <c r="I913" s="3">
        <f>[1]服务器生态!AD930</f>
        <v>0.47291513735919999</v>
      </c>
      <c r="J913" s="3">
        <f>[1]服务器生态!AE930</f>
        <v>3.8604200140800002E-2</v>
      </c>
      <c r="K913" s="3">
        <f>[1]服务器生态!AF930</f>
        <v>6.8679600000000019E-3</v>
      </c>
      <c r="L913" s="3">
        <f>[1]服务器生态!AG930</f>
        <v>1.9871999999999997E-3</v>
      </c>
      <c r="M913" s="3">
        <f>[3]基础信息!M912</f>
        <v>100</v>
      </c>
      <c r="X913" s="3">
        <v>909</v>
      </c>
      <c r="Y913" s="3">
        <f>求节点(节奏总纲!D$4:D$163,R$5:R$164,$X913)*6</f>
        <v>48897.933846613094</v>
      </c>
      <c r="Z913" s="3">
        <f>求节点(节奏总纲!E$4:E$163,S$5:S$164,$X913)*6</f>
        <v>50074.827017896983</v>
      </c>
      <c r="AA913" s="3">
        <f>求节点(节奏总纲!F$4:F$163,T$5:T$164,$X913)*6</f>
        <v>51635.216466482467</v>
      </c>
      <c r="AB913" s="3">
        <f>求节点(节奏总纲!G$4:G$163,U$5:U$164,$X913)*6</f>
        <v>53878.389211330796</v>
      </c>
      <c r="AC913" s="3">
        <f>求节点(节奏总纲!H$4:H$163,V$5:V$164,$X913)*6</f>
        <v>57790.449717817974</v>
      </c>
    </row>
    <row r="914" spans="2:29" x14ac:dyDescent="0.2">
      <c r="B914" s="3">
        <v>910</v>
      </c>
      <c r="C914" s="3">
        <f>[1]服务器生态!W931</f>
        <v>5.0204309210400568</v>
      </c>
      <c r="D914" s="3">
        <f>[1]服务器生态!X931</f>
        <v>4.950190859849104</v>
      </c>
      <c r="E914" s="3">
        <f>[1]服务器生态!Y931</f>
        <v>0.40408551892815847</v>
      </c>
      <c r="F914" s="3">
        <f>[1]服务器生态!Z931</f>
        <v>7.1889669270591552E-2</v>
      </c>
      <c r="G914" s="3">
        <f>[1]服务器生态!AA931</f>
        <v>2.0800812872311353E-2</v>
      </c>
      <c r="H914" s="3">
        <f>[1]服务器生态!AC931</f>
        <v>0.47962550249999997</v>
      </c>
      <c r="I914" s="3">
        <f>[1]服务器生态!AD931</f>
        <v>0.47291513735919999</v>
      </c>
      <c r="J914" s="3">
        <f>[1]服务器生态!AE931</f>
        <v>3.8604200140800002E-2</v>
      </c>
      <c r="K914" s="3">
        <f>[1]服务器生态!AF931</f>
        <v>6.8679600000000019E-3</v>
      </c>
      <c r="L914" s="3">
        <f>[1]服务器生态!AG931</f>
        <v>1.9871999999999997E-3</v>
      </c>
      <c r="M914" s="3">
        <f>[3]基础信息!M913</f>
        <v>100</v>
      </c>
      <c r="X914" s="3">
        <v>910</v>
      </c>
      <c r="Y914" s="3">
        <f>求节点(节奏总纲!D$4:D$163,R$5:R$164,$X914)*6</f>
        <v>48904.197224868549</v>
      </c>
      <c r="Z914" s="3">
        <f>求节点(节奏总纲!E$4:E$163,S$5:S$164,$X914)*6</f>
        <v>50081.173746486602</v>
      </c>
      <c r="AA914" s="3">
        <f>求节点(节奏总纲!F$4:F$163,T$5:T$164,$X914)*6</f>
        <v>51641.535732500619</v>
      </c>
      <c r="AB914" s="3">
        <f>求节点(节奏总纲!G$4:G$163,U$5:U$164,$X914)*6</f>
        <v>53884.819802812715</v>
      </c>
      <c r="AC914" s="3">
        <f>求节点(节奏总纲!H$4:H$163,V$5:V$164,$X914)*6</f>
        <v>57796.974085477181</v>
      </c>
    </row>
    <row r="915" spans="2:29" x14ac:dyDescent="0.2">
      <c r="B915" s="3">
        <v>911</v>
      </c>
      <c r="C915" s="3">
        <f>[1]服务器生态!W932</f>
        <v>5.0140528781276643</v>
      </c>
      <c r="D915" s="3">
        <f>[1]服务器生态!X932</f>
        <v>4.9439020511342315</v>
      </c>
      <c r="E915" s="3">
        <f>[1]服务器生态!Y932</f>
        <v>0.40357216164458359</v>
      </c>
      <c r="F915" s="3">
        <f>[1]服务器生态!Z932</f>
        <v>7.1798339382226004E-2</v>
      </c>
      <c r="G915" s="3">
        <f>[1]服务器生态!AA932</f>
        <v>2.0774387157228558E-2</v>
      </c>
      <c r="H915" s="3">
        <f>[1]服务器生态!AC932</f>
        <v>0.47962550249999997</v>
      </c>
      <c r="I915" s="3">
        <f>[1]服务器生态!AD932</f>
        <v>0.47291513735919999</v>
      </c>
      <c r="J915" s="3">
        <f>[1]服务器生态!AE932</f>
        <v>3.8604200140800002E-2</v>
      </c>
      <c r="K915" s="3">
        <f>[1]服务器生态!AF932</f>
        <v>6.8679600000000019E-3</v>
      </c>
      <c r="L915" s="3">
        <f>[1]服务器生态!AG932</f>
        <v>1.9871999999999997E-3</v>
      </c>
      <c r="M915" s="3">
        <f>[3]基础信息!M914</f>
        <v>100</v>
      </c>
      <c r="X915" s="3">
        <v>911</v>
      </c>
      <c r="Y915" s="3">
        <f>求节点(节奏总纲!D$4:D$163,R$5:R$164,$X915)*6</f>
        <v>48910.460603123996</v>
      </c>
      <c r="Z915" s="3">
        <f>求节点(节奏总纲!E$4:E$163,S$5:S$164,$X915)*6</f>
        <v>50087.520475076242</v>
      </c>
      <c r="AA915" s="3">
        <f>求节点(节奏总纲!F$4:F$163,T$5:T$164,$X915)*6</f>
        <v>51647.854998518771</v>
      </c>
      <c r="AB915" s="3">
        <f>求节点(节奏总纲!G$4:G$163,U$5:U$164,$X915)*6</f>
        <v>53891.25039429462</v>
      </c>
      <c r="AC915" s="3">
        <f>求节点(节奏总纲!H$4:H$163,V$5:V$164,$X915)*6</f>
        <v>57803.498453136388</v>
      </c>
    </row>
    <row r="916" spans="2:29" x14ac:dyDescent="0.2">
      <c r="B916" s="3">
        <v>912</v>
      </c>
      <c r="C916" s="3">
        <f>[1]服务器生态!W933</f>
        <v>5.0076748352152718</v>
      </c>
      <c r="D916" s="3">
        <f>[1]服务器生态!X933</f>
        <v>4.9376132424193599</v>
      </c>
      <c r="E916" s="3">
        <f>[1]服务器生态!Y933</f>
        <v>0.40305880436100883</v>
      </c>
      <c r="F916" s="3">
        <f>[1]服务器生态!Z933</f>
        <v>7.1707009493860455E-2</v>
      </c>
      <c r="G916" s="3">
        <f>[1]服务器生态!AA933</f>
        <v>2.0747961442145767E-2</v>
      </c>
      <c r="H916" s="3">
        <f>[1]服务器生态!AC933</f>
        <v>0.47962550249999997</v>
      </c>
      <c r="I916" s="3">
        <f>[1]服务器生态!AD933</f>
        <v>0.47291513735919999</v>
      </c>
      <c r="J916" s="3">
        <f>[1]服务器生态!AE933</f>
        <v>3.8604200140800002E-2</v>
      </c>
      <c r="K916" s="3">
        <f>[1]服务器生态!AF933</f>
        <v>6.8679600000000019E-3</v>
      </c>
      <c r="L916" s="3">
        <f>[1]服务器生态!AG933</f>
        <v>1.9871999999999997E-3</v>
      </c>
      <c r="M916" s="3">
        <f>[3]基础信息!M915</f>
        <v>100</v>
      </c>
      <c r="X916" s="3">
        <v>912</v>
      </c>
      <c r="Y916" s="3">
        <f>求节点(节奏总纲!D$4:D$163,R$5:R$164,$X916)*6</f>
        <v>48916.723981379459</v>
      </c>
      <c r="Z916" s="3">
        <f>求节点(节奏总纲!E$4:E$163,S$5:S$164,$X916)*6</f>
        <v>50093.867203665868</v>
      </c>
      <c r="AA916" s="3">
        <f>求节点(节奏总纲!F$4:F$163,T$5:T$164,$X916)*6</f>
        <v>51654.174264536923</v>
      </c>
      <c r="AB916" s="3">
        <f>求节点(节奏总纲!G$4:G$163,U$5:U$164,$X916)*6</f>
        <v>53897.680985776547</v>
      </c>
      <c r="AC916" s="3">
        <f>求节点(节奏总纲!H$4:H$163,V$5:V$164,$X916)*6</f>
        <v>57810.022820795595</v>
      </c>
    </row>
    <row r="917" spans="2:29" x14ac:dyDescent="0.2">
      <c r="B917" s="3">
        <v>913</v>
      </c>
      <c r="C917" s="3">
        <f>[1]服务器生态!W934</f>
        <v>5.0012967923028802</v>
      </c>
      <c r="D917" s="3">
        <f>[1]服务器生态!X934</f>
        <v>4.9313244337044884</v>
      </c>
      <c r="E917" s="3">
        <f>[1]服务器生态!Y934</f>
        <v>0.40254544707743406</v>
      </c>
      <c r="F917" s="3">
        <f>[1]服务器生态!Z934</f>
        <v>7.161567960549492E-2</v>
      </c>
      <c r="G917" s="3">
        <f>[1]服务器生态!AA934</f>
        <v>2.0721535727062975E-2</v>
      </c>
      <c r="H917" s="3">
        <f>[1]服务器生态!AC934</f>
        <v>0.47962550249999997</v>
      </c>
      <c r="I917" s="3">
        <f>[1]服务器生态!AD934</f>
        <v>0.47291513735919999</v>
      </c>
      <c r="J917" s="3">
        <f>[1]服务器生态!AE934</f>
        <v>3.8604200140800002E-2</v>
      </c>
      <c r="K917" s="3">
        <f>[1]服务器生态!AF934</f>
        <v>6.8679600000000019E-3</v>
      </c>
      <c r="L917" s="3">
        <f>[1]服务器生态!AG934</f>
        <v>1.9871999999999997E-3</v>
      </c>
      <c r="M917" s="3">
        <f>[3]基础信息!M916</f>
        <v>100</v>
      </c>
      <c r="X917" s="3">
        <v>913</v>
      </c>
      <c r="Y917" s="3">
        <f>求节点(节奏总纲!D$4:D$163,R$5:R$164,$X917)*6</f>
        <v>48922.987359634906</v>
      </c>
      <c r="Z917" s="3">
        <f>求节点(节奏总纲!E$4:E$163,S$5:S$164,$X917)*6</f>
        <v>50100.213932255494</v>
      </c>
      <c r="AA917" s="3">
        <f>求节点(节奏总纲!F$4:F$163,T$5:T$164,$X917)*6</f>
        <v>51660.49353055509</v>
      </c>
      <c r="AB917" s="3">
        <f>求节点(节奏总纲!G$4:G$163,U$5:U$164,$X917)*6</f>
        <v>53904.11157725846</v>
      </c>
      <c r="AC917" s="3">
        <f>求节点(节奏总纲!H$4:H$163,V$5:V$164,$X917)*6</f>
        <v>57816.547188454802</v>
      </c>
    </row>
    <row r="918" spans="2:29" x14ac:dyDescent="0.2">
      <c r="B918" s="3">
        <v>914</v>
      </c>
      <c r="C918" s="3">
        <f>[1]服务器生态!W935</f>
        <v>4.9949187493904885</v>
      </c>
      <c r="D918" s="3">
        <f>[1]服务器生态!X935</f>
        <v>4.9250356249896168</v>
      </c>
      <c r="E918" s="3">
        <f>[1]服务器生态!Y935</f>
        <v>0.40203208979385924</v>
      </c>
      <c r="F918" s="3">
        <f>[1]服务器生态!Z935</f>
        <v>7.1524349717129371E-2</v>
      </c>
      <c r="G918" s="3">
        <f>[1]服务器生态!AA935</f>
        <v>2.0695110011980187E-2</v>
      </c>
      <c r="H918" s="3">
        <f>[1]服务器生态!AC935</f>
        <v>0.47962550249999997</v>
      </c>
      <c r="I918" s="3">
        <f>[1]服务器生态!AD935</f>
        <v>0.47291513735919999</v>
      </c>
      <c r="J918" s="3">
        <f>[1]服务器生态!AE935</f>
        <v>3.8604200140800002E-2</v>
      </c>
      <c r="K918" s="3">
        <f>[1]服务器生态!AF935</f>
        <v>6.8679600000000019E-3</v>
      </c>
      <c r="L918" s="3">
        <f>[1]服务器生态!AG935</f>
        <v>1.9871999999999997E-3</v>
      </c>
      <c r="M918" s="3">
        <f>[3]基础信息!M917</f>
        <v>100</v>
      </c>
      <c r="X918" s="3">
        <v>914</v>
      </c>
      <c r="Y918" s="3">
        <f>求节点(节奏总纲!D$4:D$163,R$5:R$164,$X918)*6</f>
        <v>48929.250737890361</v>
      </c>
      <c r="Z918" s="3">
        <f>求节点(节奏总纲!E$4:E$163,S$5:S$164,$X918)*6</f>
        <v>50106.560660845134</v>
      </c>
      <c r="AA918" s="3">
        <f>求节点(节奏总纲!F$4:F$163,T$5:T$164,$X918)*6</f>
        <v>51666.812796573242</v>
      </c>
      <c r="AB918" s="3">
        <f>求节点(节奏总纲!G$4:G$163,U$5:U$164,$X918)*6</f>
        <v>53910.542168740372</v>
      </c>
      <c r="AC918" s="3">
        <f>求节点(节奏总纲!H$4:H$163,V$5:V$164,$X918)*6</f>
        <v>57823.07155611401</v>
      </c>
    </row>
    <row r="919" spans="2:29" x14ac:dyDescent="0.2">
      <c r="B919" s="3">
        <v>915</v>
      </c>
      <c r="C919" s="3">
        <f>[1]服务器生态!W936</f>
        <v>4.988540706478096</v>
      </c>
      <c r="D919" s="3">
        <f>[1]服务器生态!X936</f>
        <v>4.9187468162747452</v>
      </c>
      <c r="E919" s="3">
        <f>[1]服务器生态!Y936</f>
        <v>0.40151873251028447</v>
      </c>
      <c r="F919" s="3">
        <f>[1]服务器生态!Z936</f>
        <v>7.1433019828763836E-2</v>
      </c>
      <c r="G919" s="3">
        <f>[1]服务器生态!AA936</f>
        <v>2.0668684296897395E-2</v>
      </c>
      <c r="H919" s="3">
        <f>[1]服务器生态!AC936</f>
        <v>0.47962550249999997</v>
      </c>
      <c r="I919" s="3">
        <f>[1]服务器生态!AD936</f>
        <v>0.47291513735919999</v>
      </c>
      <c r="J919" s="3">
        <f>[1]服务器生态!AE936</f>
        <v>3.8604200140800002E-2</v>
      </c>
      <c r="K919" s="3">
        <f>[1]服务器生态!AF936</f>
        <v>6.8679600000000019E-3</v>
      </c>
      <c r="L919" s="3">
        <f>[1]服务器生态!AG936</f>
        <v>1.9871999999999997E-3</v>
      </c>
      <c r="M919" s="3">
        <f>[3]基础信息!M918</f>
        <v>100</v>
      </c>
      <c r="X919" s="3">
        <v>915</v>
      </c>
      <c r="Y919" s="3">
        <f>求节点(节奏总纲!D$4:D$163,R$5:R$164,$X919)*6</f>
        <v>48935.514116145823</v>
      </c>
      <c r="Z919" s="3">
        <f>求节点(节奏总纲!E$4:E$163,S$5:S$164,$X919)*6</f>
        <v>50112.907389434753</v>
      </c>
      <c r="AA919" s="3">
        <f>求节点(节奏总纲!F$4:F$163,T$5:T$164,$X919)*6</f>
        <v>51673.132062591394</v>
      </c>
      <c r="AB919" s="3">
        <f>求节点(节奏总纲!G$4:G$163,U$5:U$164,$X919)*6</f>
        <v>53916.972760222292</v>
      </c>
      <c r="AC919" s="3">
        <f>求节点(节奏总纲!H$4:H$163,V$5:V$164,$X919)*6</f>
        <v>57829.595923773224</v>
      </c>
    </row>
    <row r="920" spans="2:29" x14ac:dyDescent="0.2">
      <c r="B920" s="3">
        <v>916</v>
      </c>
      <c r="C920" s="3">
        <f>[1]服务器生态!W937</f>
        <v>4.9821626635657035</v>
      </c>
      <c r="D920" s="3">
        <f>[1]服务器生态!X937</f>
        <v>4.9124580075598718</v>
      </c>
      <c r="E920" s="3">
        <f>[1]服务器生态!Y937</f>
        <v>0.40100537522670965</v>
      </c>
      <c r="F920" s="3">
        <f>[1]服务器生态!Z937</f>
        <v>7.1341689940398287E-2</v>
      </c>
      <c r="G920" s="3">
        <f>[1]服务器生态!AA937</f>
        <v>2.06422585818146E-2</v>
      </c>
      <c r="H920" s="3">
        <f>[1]服务器生态!AC937</f>
        <v>0.47962550249999997</v>
      </c>
      <c r="I920" s="3">
        <f>[1]服务器生态!AD937</f>
        <v>0.47291513735919999</v>
      </c>
      <c r="J920" s="3">
        <f>[1]服务器生态!AE937</f>
        <v>3.8604200140800002E-2</v>
      </c>
      <c r="K920" s="3">
        <f>[1]服务器生态!AF937</f>
        <v>6.8679600000000019E-3</v>
      </c>
      <c r="L920" s="3">
        <f>[1]服务器生态!AG937</f>
        <v>1.9871999999999997E-3</v>
      </c>
      <c r="M920" s="3">
        <f>[3]基础信息!M919</f>
        <v>100</v>
      </c>
      <c r="X920" s="3">
        <v>916</v>
      </c>
      <c r="Y920" s="3">
        <f>求节点(节奏总纲!D$4:D$163,R$5:R$164,$X920)*6</f>
        <v>48941.777494401278</v>
      </c>
      <c r="Z920" s="3">
        <f>求节点(节奏总纲!E$4:E$163,S$5:S$164,$X920)*6</f>
        <v>50119.254118024393</v>
      </c>
      <c r="AA920" s="3">
        <f>求节点(节奏总纲!F$4:F$163,T$5:T$164,$X920)*6</f>
        <v>51679.451328609546</v>
      </c>
      <c r="AB920" s="3">
        <f>求节点(节奏总纲!G$4:G$163,U$5:U$164,$X920)*6</f>
        <v>53923.403351704212</v>
      </c>
      <c r="AC920" s="3">
        <f>求节点(节奏总纲!H$4:H$163,V$5:V$164,$X920)*6</f>
        <v>57836.120291432424</v>
      </c>
    </row>
    <row r="921" spans="2:29" x14ac:dyDescent="0.2">
      <c r="B921" s="3">
        <v>917</v>
      </c>
      <c r="C921" s="3">
        <f>[1]服务器生态!W938</f>
        <v>4.9757846206533118</v>
      </c>
      <c r="D921" s="3">
        <f>[1]服务器生态!X938</f>
        <v>4.9061691988450002</v>
      </c>
      <c r="E921" s="3">
        <f>[1]服务器生态!Y938</f>
        <v>0.40049201794313483</v>
      </c>
      <c r="F921" s="3">
        <f>[1]服务器生态!Z938</f>
        <v>7.1250360052032738E-2</v>
      </c>
      <c r="G921" s="3">
        <f>[1]服务器生态!AA938</f>
        <v>2.0615832866731812E-2</v>
      </c>
      <c r="H921" s="3">
        <f>[1]服务器生态!AC938</f>
        <v>0.47962550249999997</v>
      </c>
      <c r="I921" s="3">
        <f>[1]服务器生态!AD938</f>
        <v>0.47291513735919999</v>
      </c>
      <c r="J921" s="3">
        <f>[1]服务器生态!AE938</f>
        <v>3.8604200140800002E-2</v>
      </c>
      <c r="K921" s="3">
        <f>[1]服务器生态!AF938</f>
        <v>6.8679600000000019E-3</v>
      </c>
      <c r="L921" s="3">
        <f>[1]服务器生态!AG938</f>
        <v>1.9871999999999997E-3</v>
      </c>
      <c r="M921" s="3">
        <f>[3]基础信息!M920</f>
        <v>100</v>
      </c>
      <c r="X921" s="3">
        <v>917</v>
      </c>
      <c r="Y921" s="3">
        <f>求节点(节奏总纲!D$4:D$163,R$5:R$164,$X921)*6</f>
        <v>48948.040872656733</v>
      </c>
      <c r="Z921" s="3">
        <f>求节点(节奏总纲!E$4:E$163,S$5:S$164,$X921)*6</f>
        <v>50125.600846614019</v>
      </c>
      <c r="AA921" s="3">
        <f>求节点(节奏总纲!F$4:F$163,T$5:T$164,$X921)*6</f>
        <v>51685.770594627713</v>
      </c>
      <c r="AB921" s="3">
        <f>求节点(节奏总纲!G$4:G$163,U$5:U$164,$X921)*6</f>
        <v>53929.833943186124</v>
      </c>
      <c r="AC921" s="3">
        <f>求节点(节奏总纲!H$4:H$163,V$5:V$164,$X921)*6</f>
        <v>57842.644659091646</v>
      </c>
    </row>
    <row r="922" spans="2:29" x14ac:dyDescent="0.2">
      <c r="B922" s="3">
        <v>918</v>
      </c>
      <c r="C922" s="3">
        <f>[1]服务器生态!W939</f>
        <v>4.9694065777409193</v>
      </c>
      <c r="D922" s="3">
        <f>[1]服务器生态!X939</f>
        <v>4.8998803901301287</v>
      </c>
      <c r="E922" s="3">
        <f>[1]服务器生态!Y939</f>
        <v>0.39997866065956006</v>
      </c>
      <c r="F922" s="3">
        <f>[1]服务器生态!Z939</f>
        <v>7.1159030163667203E-2</v>
      </c>
      <c r="G922" s="3">
        <f>[1]服务器生态!AA939</f>
        <v>2.058940715164902E-2</v>
      </c>
      <c r="H922" s="3">
        <f>[1]服务器生态!AC939</f>
        <v>0.47962550249999997</v>
      </c>
      <c r="I922" s="3">
        <f>[1]服务器生态!AD939</f>
        <v>0.47291513735919999</v>
      </c>
      <c r="J922" s="3">
        <f>[1]服务器生态!AE939</f>
        <v>3.8604200140800002E-2</v>
      </c>
      <c r="K922" s="3">
        <f>[1]服务器生态!AF939</f>
        <v>6.8679600000000019E-3</v>
      </c>
      <c r="L922" s="3">
        <f>[1]服务器生态!AG939</f>
        <v>1.9871999999999997E-3</v>
      </c>
      <c r="M922" s="3">
        <f>[3]基础信息!M921</f>
        <v>100</v>
      </c>
      <c r="X922" s="3">
        <v>918</v>
      </c>
      <c r="Y922" s="3">
        <f>求节点(节奏总纲!D$4:D$163,R$5:R$164,$X922)*6</f>
        <v>48954.304250912188</v>
      </c>
      <c r="Z922" s="3">
        <f>求节点(节奏总纲!E$4:E$163,S$5:S$164,$X922)*6</f>
        <v>50131.947575203645</v>
      </c>
      <c r="AA922" s="3">
        <f>求节点(节奏总纲!F$4:F$163,T$5:T$164,$X922)*6</f>
        <v>51692.089860645865</v>
      </c>
      <c r="AB922" s="3">
        <f>求节点(节奏总纲!G$4:G$163,U$5:U$164,$X922)*6</f>
        <v>53936.264534668037</v>
      </c>
      <c r="AC922" s="3">
        <f>求节点(节奏总纲!H$4:H$163,V$5:V$164,$X922)*6</f>
        <v>57849.169026750846</v>
      </c>
    </row>
    <row r="923" spans="2:29" x14ac:dyDescent="0.2">
      <c r="B923" s="3">
        <v>919</v>
      </c>
      <c r="C923" s="3">
        <f>[1]服务器生态!W940</f>
        <v>4.9630285348285277</v>
      </c>
      <c r="D923" s="3">
        <f>[1]服务器生态!X940</f>
        <v>4.8935915814152571</v>
      </c>
      <c r="E923" s="3">
        <f>[1]服务器生态!Y940</f>
        <v>0.39946530337598529</v>
      </c>
      <c r="F923" s="3">
        <f>[1]服务器生态!Z940</f>
        <v>7.1067700275301654E-2</v>
      </c>
      <c r="G923" s="3">
        <f>[1]服务器生态!AA940</f>
        <v>2.0562981436566229E-2</v>
      </c>
      <c r="H923" s="3">
        <f>[1]服务器生态!AC940</f>
        <v>0.47962550249999997</v>
      </c>
      <c r="I923" s="3">
        <f>[1]服务器生态!AD940</f>
        <v>0.47291513735919999</v>
      </c>
      <c r="J923" s="3">
        <f>[1]服务器生态!AE940</f>
        <v>3.8604200140800002E-2</v>
      </c>
      <c r="K923" s="3">
        <f>[1]服务器生态!AF940</f>
        <v>6.8679600000000019E-3</v>
      </c>
      <c r="L923" s="3">
        <f>[1]服务器生态!AG940</f>
        <v>1.9871999999999997E-3</v>
      </c>
      <c r="M923" s="3">
        <f>[3]基础信息!M922</f>
        <v>100</v>
      </c>
      <c r="X923" s="3">
        <v>919</v>
      </c>
      <c r="Y923" s="3">
        <f>求节点(节奏总纲!D$4:D$163,R$5:R$164,$X923)*6</f>
        <v>48960.567629167635</v>
      </c>
      <c r="Z923" s="3">
        <f>求节点(节奏总纲!E$4:E$163,S$5:S$164,$X923)*6</f>
        <v>50138.294303793286</v>
      </c>
      <c r="AA923" s="3">
        <f>求节点(节奏总纲!F$4:F$163,T$5:T$164,$X923)*6</f>
        <v>51698.409126664017</v>
      </c>
      <c r="AB923" s="3">
        <f>求节点(节奏总纲!G$4:G$163,U$5:U$164,$X923)*6</f>
        <v>53942.695126149963</v>
      </c>
      <c r="AC923" s="3">
        <f>求节点(节奏总纲!H$4:H$163,V$5:V$164,$X923)*6</f>
        <v>57855.69339441006</v>
      </c>
    </row>
    <row r="924" spans="2:29" x14ac:dyDescent="0.2">
      <c r="B924" s="3">
        <v>920</v>
      </c>
      <c r="C924" s="3">
        <f>[1]服务器生态!W941</f>
        <v>4.956650491916136</v>
      </c>
      <c r="D924" s="3">
        <f>[1]服务器生态!X941</f>
        <v>4.8873027727003855</v>
      </c>
      <c r="E924" s="3">
        <f>[1]服务器生态!Y941</f>
        <v>0.39895194609241047</v>
      </c>
      <c r="F924" s="3">
        <f>[1]服务器生态!Z941</f>
        <v>7.0976370386936119E-2</v>
      </c>
      <c r="G924" s="3">
        <f>[1]服务器生态!AA941</f>
        <v>2.0536555721483437E-2</v>
      </c>
      <c r="H924" s="3">
        <f>[1]服务器生态!AC941</f>
        <v>0.47962550249999997</v>
      </c>
      <c r="I924" s="3">
        <f>[1]服务器生态!AD941</f>
        <v>0.47291513735919999</v>
      </c>
      <c r="J924" s="3">
        <f>[1]服务器生态!AE941</f>
        <v>3.8604200140800002E-2</v>
      </c>
      <c r="K924" s="3">
        <f>[1]服务器生态!AF941</f>
        <v>6.8679600000000019E-3</v>
      </c>
      <c r="L924" s="3">
        <f>[1]服务器生态!AG941</f>
        <v>1.9871999999999997E-3</v>
      </c>
      <c r="M924" s="3">
        <f>[3]基础信息!M923</f>
        <v>100</v>
      </c>
      <c r="X924" s="3">
        <v>920</v>
      </c>
      <c r="Y924" s="3">
        <f>求节点(节奏总纲!D$4:D$163,R$5:R$164,$X924)*6</f>
        <v>48966.831007423098</v>
      </c>
      <c r="Z924" s="3">
        <f>求节点(节奏总纲!E$4:E$163,S$5:S$164,$X924)*6</f>
        <v>50144.641032382904</v>
      </c>
      <c r="AA924" s="3">
        <f>求节点(节奏总纲!F$4:F$163,T$5:T$164,$X924)*6</f>
        <v>51704.728392682169</v>
      </c>
      <c r="AB924" s="3">
        <f>求节点(节奏总纲!G$4:G$163,U$5:U$164,$X924)*6</f>
        <v>53949.125717631869</v>
      </c>
      <c r="AC924" s="3">
        <f>求节点(节奏总纲!H$4:H$163,V$5:V$164,$X924)*6</f>
        <v>57862.217762069267</v>
      </c>
    </row>
    <row r="925" spans="2:29" x14ac:dyDescent="0.2">
      <c r="B925" s="3">
        <v>921</v>
      </c>
      <c r="C925" s="3">
        <f>[1]服务器生态!W942</f>
        <v>4.9502724490037426</v>
      </c>
      <c r="D925" s="3">
        <f>[1]服务器生态!X942</f>
        <v>4.881013963985513</v>
      </c>
      <c r="E925" s="3">
        <f>[1]服务器生态!Y942</f>
        <v>0.39843858880883565</v>
      </c>
      <c r="F925" s="3">
        <f>[1]服务器生态!Z942</f>
        <v>7.088504049857057E-2</v>
      </c>
      <c r="G925" s="3">
        <f>[1]服务器生态!AA942</f>
        <v>2.0510130006400645E-2</v>
      </c>
      <c r="H925" s="3">
        <f>[1]服务器生态!AC942</f>
        <v>0.47962550249999997</v>
      </c>
      <c r="I925" s="3">
        <f>[1]服务器生态!AD942</f>
        <v>0.47291513735919999</v>
      </c>
      <c r="J925" s="3">
        <f>[1]服务器生态!AE942</f>
        <v>3.8604200140800002E-2</v>
      </c>
      <c r="K925" s="3">
        <f>[1]服务器生态!AF942</f>
        <v>6.8679600000000019E-3</v>
      </c>
      <c r="L925" s="3">
        <f>[1]服务器生态!AG942</f>
        <v>1.9871999999999997E-3</v>
      </c>
      <c r="M925" s="3">
        <f>[3]基础信息!M924</f>
        <v>100</v>
      </c>
      <c r="X925" s="3">
        <v>921</v>
      </c>
      <c r="Y925" s="3">
        <f>求节点(节奏总纲!D$4:D$163,R$5:R$164,$X925)*6</f>
        <v>48973.094385678552</v>
      </c>
      <c r="Z925" s="3">
        <f>求节点(节奏总纲!E$4:E$163,S$5:S$164,$X925)*6</f>
        <v>50150.987760972544</v>
      </c>
      <c r="AA925" s="3">
        <f>求节点(节奏总纲!F$4:F$163,T$5:T$164,$X925)*6</f>
        <v>51711.047658700329</v>
      </c>
      <c r="AB925" s="3">
        <f>求节点(节奏总纲!G$4:G$163,U$5:U$164,$X925)*6</f>
        <v>53955.556309113788</v>
      </c>
      <c r="AC925" s="3">
        <f>求节点(节奏总纲!H$4:H$163,V$5:V$164,$X925)*6</f>
        <v>57868.742129728475</v>
      </c>
    </row>
    <row r="926" spans="2:29" x14ac:dyDescent="0.2">
      <c r="B926" s="3">
        <v>922</v>
      </c>
      <c r="C926" s="3">
        <f>[1]服务器生态!W943</f>
        <v>4.943894406091351</v>
      </c>
      <c r="D926" s="3">
        <f>[1]服务器生态!X943</f>
        <v>4.8747251552706414</v>
      </c>
      <c r="E926" s="3">
        <f>[1]服务器生态!Y943</f>
        <v>0.39792523152526088</v>
      </c>
      <c r="F926" s="3">
        <f>[1]服务器生态!Z943</f>
        <v>7.0793710610205021E-2</v>
      </c>
      <c r="G926" s="3">
        <f>[1]服务器生态!AA943</f>
        <v>2.0483704291317854E-2</v>
      </c>
      <c r="H926" s="3">
        <f>[1]服务器生态!AC943</f>
        <v>0.47962550249999997</v>
      </c>
      <c r="I926" s="3">
        <f>[1]服务器生态!AD943</f>
        <v>0.47291513735919999</v>
      </c>
      <c r="J926" s="3">
        <f>[1]服务器生态!AE943</f>
        <v>3.8604200140800002E-2</v>
      </c>
      <c r="K926" s="3">
        <f>[1]服务器生态!AF943</f>
        <v>6.8679600000000019E-3</v>
      </c>
      <c r="L926" s="3">
        <f>[1]服务器生态!AG943</f>
        <v>1.9871999999999997E-3</v>
      </c>
      <c r="M926" s="3">
        <f>[3]基础信息!M925</f>
        <v>100</v>
      </c>
      <c r="X926" s="3">
        <v>922</v>
      </c>
      <c r="Y926" s="3">
        <f>求节点(节奏总纲!D$4:D$163,R$5:R$164,$X926)*6</f>
        <v>48979.357763934007</v>
      </c>
      <c r="Z926" s="3">
        <f>求节点(节奏总纲!E$4:E$163,S$5:S$164,$X926)*6</f>
        <v>50157.33448956217</v>
      </c>
      <c r="AA926" s="3">
        <f>求节点(节奏总纲!F$4:F$163,T$5:T$164,$X926)*6</f>
        <v>51717.366924718481</v>
      </c>
      <c r="AB926" s="3">
        <f>求节点(节奏总纲!G$4:G$163,U$5:U$164,$X926)*6</f>
        <v>53961.986900595708</v>
      </c>
      <c r="AC926" s="3">
        <f>求节点(节奏总纲!H$4:H$163,V$5:V$164,$X926)*6</f>
        <v>57875.266497387682</v>
      </c>
    </row>
    <row r="927" spans="2:29" x14ac:dyDescent="0.2">
      <c r="B927" s="3">
        <v>923</v>
      </c>
      <c r="C927" s="3">
        <f>[1]服务器生态!W944</f>
        <v>4.9375163631789585</v>
      </c>
      <c r="D927" s="3">
        <f>[1]服务器生态!X944</f>
        <v>4.8684363465557698</v>
      </c>
      <c r="E927" s="3">
        <f>[1]服务器生态!Y944</f>
        <v>0.39741187424168606</v>
      </c>
      <c r="F927" s="3">
        <f>[1]服务器生态!Z944</f>
        <v>7.0702380721839486E-2</v>
      </c>
      <c r="G927" s="3">
        <f>[1]服务器生态!AA944</f>
        <v>2.0457278576235062E-2</v>
      </c>
      <c r="H927" s="3">
        <f>[1]服务器生态!AC944</f>
        <v>0.47962550249999997</v>
      </c>
      <c r="I927" s="3">
        <f>[1]服务器生态!AD944</f>
        <v>0.47291513735919999</v>
      </c>
      <c r="J927" s="3">
        <f>[1]服务器生态!AE944</f>
        <v>3.8604200140800002E-2</v>
      </c>
      <c r="K927" s="3">
        <f>[1]服务器生态!AF944</f>
        <v>6.8679600000000019E-3</v>
      </c>
      <c r="L927" s="3">
        <f>[1]服务器生态!AG944</f>
        <v>1.9871999999999997E-3</v>
      </c>
      <c r="M927" s="3">
        <f>[3]基础信息!M926</f>
        <v>100</v>
      </c>
      <c r="X927" s="3">
        <v>923</v>
      </c>
      <c r="Y927" s="3">
        <f>求节点(节奏总纲!D$4:D$163,R$5:R$164,$X927)*6</f>
        <v>48985.621142189462</v>
      </c>
      <c r="Z927" s="3">
        <f>求节点(节奏总纲!E$4:E$163,S$5:S$164,$X927)*6</f>
        <v>50163.681218151803</v>
      </c>
      <c r="AA927" s="3">
        <f>求节点(节奏总纲!F$4:F$163,T$5:T$164,$X927)*6</f>
        <v>51723.686190736633</v>
      </c>
      <c r="AB927" s="3">
        <f>求节点(节奏总纲!G$4:G$163,U$5:U$164,$X927)*6</f>
        <v>53968.417492077613</v>
      </c>
      <c r="AC927" s="3">
        <f>求节点(节奏总纲!H$4:H$163,V$5:V$164,$X927)*6</f>
        <v>57881.790865046889</v>
      </c>
    </row>
    <row r="928" spans="2:29" x14ac:dyDescent="0.2">
      <c r="B928" s="3">
        <v>924</v>
      </c>
      <c r="C928" s="3">
        <f>[1]服务器生态!W945</f>
        <v>4.9311383202665668</v>
      </c>
      <c r="D928" s="3">
        <f>[1]服务器生态!X945</f>
        <v>4.8621475378408974</v>
      </c>
      <c r="E928" s="3">
        <f>[1]服务器生态!Y945</f>
        <v>0.39689851695811129</v>
      </c>
      <c r="F928" s="3">
        <f>[1]服务器生态!Z945</f>
        <v>7.0611050833473937E-2</v>
      </c>
      <c r="G928" s="3">
        <f>[1]服务器生态!AA945</f>
        <v>2.043085286115227E-2</v>
      </c>
      <c r="H928" s="3">
        <f>[1]服务器生态!AC945</f>
        <v>0.47962550249999997</v>
      </c>
      <c r="I928" s="3">
        <f>[1]服务器生态!AD945</f>
        <v>0.47291513735919999</v>
      </c>
      <c r="J928" s="3">
        <f>[1]服务器生态!AE945</f>
        <v>3.8604200140800002E-2</v>
      </c>
      <c r="K928" s="3">
        <f>[1]服务器生态!AF945</f>
        <v>6.8679600000000019E-3</v>
      </c>
      <c r="L928" s="3">
        <f>[1]服务器生态!AG945</f>
        <v>1.9871999999999997E-3</v>
      </c>
      <c r="M928" s="3">
        <f>[3]基础信息!M927</f>
        <v>100</v>
      </c>
      <c r="X928" s="3">
        <v>924</v>
      </c>
      <c r="Y928" s="3">
        <f>求节点(节奏总纲!D$4:D$163,R$5:R$164,$X928)*6</f>
        <v>48991.884520444917</v>
      </c>
      <c r="Z928" s="3">
        <f>求节点(节奏总纲!E$4:E$163,S$5:S$164,$X928)*6</f>
        <v>50170.027946741437</v>
      </c>
      <c r="AA928" s="3">
        <f>求节点(节奏总纲!F$4:F$163,T$5:T$164,$X928)*6</f>
        <v>51730.005456754785</v>
      </c>
      <c r="AB928" s="3">
        <f>求节点(节奏总纲!G$4:G$163,U$5:U$164,$X928)*6</f>
        <v>53974.84808355954</v>
      </c>
      <c r="AC928" s="3">
        <f>求节点(节奏总纲!H$4:H$163,V$5:V$164,$X928)*6</f>
        <v>57888.315232706096</v>
      </c>
    </row>
    <row r="929" spans="2:29" x14ac:dyDescent="0.2">
      <c r="B929" s="3">
        <v>925</v>
      </c>
      <c r="C929" s="3">
        <f>[1]服务器生态!W946</f>
        <v>4.9247602773541752</v>
      </c>
      <c r="D929" s="3">
        <f>[1]服务器生态!X946</f>
        <v>4.8558587291260258</v>
      </c>
      <c r="E929" s="3">
        <f>[1]服务器生态!Y946</f>
        <v>0.39638515967453652</v>
      </c>
      <c r="F929" s="3">
        <f>[1]服务器生态!Z946</f>
        <v>7.0519720945108402E-2</v>
      </c>
      <c r="G929" s="3">
        <f>[1]服务器生态!AA946</f>
        <v>2.0404427146069482E-2</v>
      </c>
      <c r="H929" s="3">
        <f>[1]服务器生态!AC946</f>
        <v>0.47962550249999997</v>
      </c>
      <c r="I929" s="3">
        <f>[1]服务器生态!AD946</f>
        <v>0.47291513735919999</v>
      </c>
      <c r="J929" s="3">
        <f>[1]服务器生态!AE946</f>
        <v>3.8604200140800002E-2</v>
      </c>
      <c r="K929" s="3">
        <f>[1]服务器生态!AF946</f>
        <v>6.8679600000000019E-3</v>
      </c>
      <c r="L929" s="3">
        <f>[1]服务器生态!AG946</f>
        <v>1.9871999999999997E-3</v>
      </c>
      <c r="M929" s="3">
        <f>[3]基础信息!M928</f>
        <v>100</v>
      </c>
      <c r="X929" s="3">
        <v>925</v>
      </c>
      <c r="Y929" s="3">
        <f>求节点(节奏总纲!D$4:D$163,R$5:R$164,$X929)*6</f>
        <v>48998.147898700372</v>
      </c>
      <c r="Z929" s="3">
        <f>求节点(节奏总纲!E$4:E$163,S$5:S$164,$X929)*6</f>
        <v>50176.374675331055</v>
      </c>
      <c r="AA929" s="3">
        <f>求节点(节奏总纲!F$4:F$163,T$5:T$164,$X929)*6</f>
        <v>51736.324722772937</v>
      </c>
      <c r="AB929" s="3">
        <f>求节点(节奏总纲!G$4:G$163,U$5:U$164,$X929)*6</f>
        <v>53981.278675041453</v>
      </c>
      <c r="AC929" s="3">
        <f>求节点(节奏总纲!H$4:H$163,V$5:V$164,$X929)*6</f>
        <v>57894.839600365303</v>
      </c>
    </row>
    <row r="930" spans="2:29" x14ac:dyDescent="0.2">
      <c r="B930" s="3">
        <v>926</v>
      </c>
      <c r="C930" s="3">
        <f>[1]服务器生态!W947</f>
        <v>4.9183822344417827</v>
      </c>
      <c r="D930" s="3">
        <f>[1]服务器生态!X947</f>
        <v>4.8495699204111542</v>
      </c>
      <c r="E930" s="3">
        <f>[1]服务器生态!Y947</f>
        <v>0.3958718023909617</v>
      </c>
      <c r="F930" s="3">
        <f>[1]服务器生态!Z947</f>
        <v>7.0428391056742853E-2</v>
      </c>
      <c r="G930" s="3">
        <f>[1]服务器生态!AA947</f>
        <v>2.0378001430986691E-2</v>
      </c>
      <c r="H930" s="3">
        <f>[1]服务器生态!AC947</f>
        <v>0.47962550249999997</v>
      </c>
      <c r="I930" s="3">
        <f>[1]服务器生态!AD947</f>
        <v>0.47291513735919999</v>
      </c>
      <c r="J930" s="3">
        <f>[1]服务器生态!AE947</f>
        <v>3.8604200140800002E-2</v>
      </c>
      <c r="K930" s="3">
        <f>[1]服务器生态!AF947</f>
        <v>6.8679600000000019E-3</v>
      </c>
      <c r="L930" s="3">
        <f>[1]服务器生态!AG947</f>
        <v>1.9871999999999997E-3</v>
      </c>
      <c r="M930" s="3">
        <f>[3]基础信息!M929</f>
        <v>100</v>
      </c>
      <c r="X930" s="3">
        <v>926</v>
      </c>
      <c r="Y930" s="3">
        <f>求节点(节奏总纲!D$4:D$163,R$5:R$164,$X930)*6</f>
        <v>49004.411276955827</v>
      </c>
      <c r="Z930" s="3">
        <f>求节点(节奏总纲!E$4:E$163,S$5:S$164,$X930)*6</f>
        <v>50182.721403920696</v>
      </c>
      <c r="AA930" s="3">
        <f>求节点(节奏总纲!F$4:F$163,T$5:T$164,$X930)*6</f>
        <v>51742.557299221487</v>
      </c>
      <c r="AB930" s="3">
        <f>求节点(节奏总纲!G$4:G$163,U$5:U$164,$X930)*6</f>
        <v>53987.709266523365</v>
      </c>
      <c r="AC930" s="3">
        <f>求节点(节奏总纲!H$4:H$163,V$5:V$164,$X930)*6</f>
        <v>57901.363968024518</v>
      </c>
    </row>
    <row r="931" spans="2:29" x14ac:dyDescent="0.2">
      <c r="B931" s="3">
        <v>927</v>
      </c>
      <c r="C931" s="3">
        <f>[1]服务器生态!W948</f>
        <v>4.9120041915293911</v>
      </c>
      <c r="D931" s="3">
        <f>[1]服务器生态!X948</f>
        <v>4.8432811116962826</v>
      </c>
      <c r="E931" s="3">
        <f>[1]服务器生态!Y948</f>
        <v>0.39535844510738694</v>
      </c>
      <c r="F931" s="3">
        <f>[1]服务器生态!Z948</f>
        <v>7.0337061168377318E-2</v>
      </c>
      <c r="G931" s="3">
        <f>[1]服务器生态!AA948</f>
        <v>2.0351575715903899E-2</v>
      </c>
      <c r="H931" s="3">
        <f>[1]服务器生态!AC948</f>
        <v>0.47962550249999997</v>
      </c>
      <c r="I931" s="3">
        <f>[1]服务器生态!AD948</f>
        <v>0.47291513735919999</v>
      </c>
      <c r="J931" s="3">
        <f>[1]服务器生态!AE948</f>
        <v>3.8604200140800002E-2</v>
      </c>
      <c r="K931" s="3">
        <f>[1]服务器生态!AF948</f>
        <v>6.8679600000000019E-3</v>
      </c>
      <c r="L931" s="3">
        <f>[1]服务器生态!AG948</f>
        <v>1.9871999999999997E-3</v>
      </c>
      <c r="M931" s="3">
        <f>[3]基础信息!M930</f>
        <v>100</v>
      </c>
      <c r="X931" s="3">
        <v>927</v>
      </c>
      <c r="Y931" s="3">
        <f>求节点(节奏总纲!D$4:D$163,R$5:R$164,$X931)*6</f>
        <v>49010.674655211282</v>
      </c>
      <c r="Z931" s="3">
        <f>求节点(节奏总纲!E$4:E$163,S$5:S$164,$X931)*6</f>
        <v>50189.068132510321</v>
      </c>
      <c r="AA931" s="3">
        <f>求节点(节奏总纲!F$4:F$163,T$5:T$164,$X931)*6</f>
        <v>51748.729459389739</v>
      </c>
      <c r="AB931" s="3">
        <f>求节点(节奏总纲!G$4:G$163,U$5:U$164,$X931)*6</f>
        <v>53994.139858005285</v>
      </c>
      <c r="AC931" s="3">
        <f>求节点(节奏总纲!H$4:H$163,V$5:V$164,$X931)*6</f>
        <v>57907.888335683718</v>
      </c>
    </row>
    <row r="932" spans="2:29" x14ac:dyDescent="0.2">
      <c r="B932" s="3">
        <v>928</v>
      </c>
      <c r="C932" s="3">
        <f>[1]服务器生态!W949</f>
        <v>4.9056261486169994</v>
      </c>
      <c r="D932" s="3">
        <f>[1]服务器生态!X949</f>
        <v>4.836992302981411</v>
      </c>
      <c r="E932" s="3">
        <f>[1]服务器生态!Y949</f>
        <v>0.39484508782381217</v>
      </c>
      <c r="F932" s="3">
        <f>[1]服务器生态!Z949</f>
        <v>7.0245731280011783E-2</v>
      </c>
      <c r="G932" s="3">
        <f>[1]服务器生态!AA949</f>
        <v>2.0325150000821111E-2</v>
      </c>
      <c r="H932" s="3">
        <f>[1]服务器生态!AC949</f>
        <v>0.47962550249999997</v>
      </c>
      <c r="I932" s="3">
        <f>[1]服务器生态!AD949</f>
        <v>0.47291513735919999</v>
      </c>
      <c r="J932" s="3">
        <f>[1]服务器生态!AE949</f>
        <v>3.8604200140800002E-2</v>
      </c>
      <c r="K932" s="3">
        <f>[1]服务器生态!AF949</f>
        <v>6.8679600000000019E-3</v>
      </c>
      <c r="L932" s="3">
        <f>[1]服务器生态!AG949</f>
        <v>1.9871999999999997E-3</v>
      </c>
      <c r="M932" s="3">
        <f>[3]基础信息!M931</f>
        <v>100</v>
      </c>
      <c r="X932" s="3">
        <v>928</v>
      </c>
      <c r="Y932" s="3">
        <f>求节点(节奏总纲!D$4:D$163,R$5:R$164,$X932)*6</f>
        <v>49016.938033466737</v>
      </c>
      <c r="Z932" s="3">
        <f>求节点(节奏总纲!E$4:E$163,S$5:S$164,$X932)*6</f>
        <v>50195.414861099955</v>
      </c>
      <c r="AA932" s="3">
        <f>求节点(节奏总纲!F$4:F$163,T$5:T$164,$X932)*6</f>
        <v>51754.901619558004</v>
      </c>
      <c r="AB932" s="3">
        <f>求节点(节奏总纲!G$4:G$163,U$5:U$164,$X932)*6</f>
        <v>54000.570449487204</v>
      </c>
      <c r="AC932" s="3">
        <f>求节点(节奏总纲!H$4:H$163,V$5:V$164,$X932)*6</f>
        <v>57914.412703342939</v>
      </c>
    </row>
    <row r="933" spans="2:29" x14ac:dyDescent="0.2">
      <c r="B933" s="3">
        <v>929</v>
      </c>
      <c r="C933" s="3">
        <f>[1]服务器生态!W950</f>
        <v>4.899248105704606</v>
      </c>
      <c r="D933" s="3">
        <f>[1]服务器生态!X950</f>
        <v>4.8307034942665386</v>
      </c>
      <c r="E933" s="3">
        <f>[1]服务器生态!Y950</f>
        <v>0.39433173054023729</v>
      </c>
      <c r="F933" s="3">
        <f>[1]服务器生态!Z950</f>
        <v>7.0154401391646221E-2</v>
      </c>
      <c r="G933" s="3">
        <f>[1]服务器生态!AA950</f>
        <v>2.0298724285738316E-2</v>
      </c>
      <c r="H933" s="3">
        <f>[1]服务器生态!AC950</f>
        <v>0.47962550249999997</v>
      </c>
      <c r="I933" s="3">
        <f>[1]服务器生态!AD950</f>
        <v>0.47291513735919999</v>
      </c>
      <c r="J933" s="3">
        <f>[1]服务器生态!AE950</f>
        <v>3.8604200140800002E-2</v>
      </c>
      <c r="K933" s="3">
        <f>[1]服务器生态!AF950</f>
        <v>6.8679600000000019E-3</v>
      </c>
      <c r="L933" s="3">
        <f>[1]服务器生态!AG950</f>
        <v>1.9871999999999997E-3</v>
      </c>
      <c r="M933" s="3">
        <f>[3]基础信息!M932</f>
        <v>100</v>
      </c>
      <c r="X933" s="3">
        <v>929</v>
      </c>
      <c r="Y933" s="3">
        <f>求节点(节奏总纲!D$4:D$163,R$5:R$164,$X933)*6</f>
        <v>49023.201411722192</v>
      </c>
      <c r="Z933" s="3">
        <f>求节点(节奏总纲!E$4:E$163,S$5:S$164,$X933)*6</f>
        <v>50201.761589689588</v>
      </c>
      <c r="AA933" s="3">
        <f>求节点(节奏总纲!F$4:F$163,T$5:T$164,$X933)*6</f>
        <v>51761.073779726255</v>
      </c>
      <c r="AB933" s="3">
        <f>求节点(节奏总纲!G$4:G$163,U$5:U$164,$X933)*6</f>
        <v>54007.001040969117</v>
      </c>
      <c r="AC933" s="3">
        <f>求节点(节奏总纲!H$4:H$163,V$5:V$164,$X933)*6</f>
        <v>57920.937071002139</v>
      </c>
    </row>
    <row r="934" spans="2:29" x14ac:dyDescent="0.2">
      <c r="B934" s="3">
        <v>930</v>
      </c>
      <c r="C934" s="3">
        <f>[1]服务器生态!W951</f>
        <v>4.8928700627922144</v>
      </c>
      <c r="D934" s="3">
        <f>[1]服务器生态!X951</f>
        <v>4.824414685551667</v>
      </c>
      <c r="E934" s="3">
        <f>[1]服务器生态!Y951</f>
        <v>0.39381837325666252</v>
      </c>
      <c r="F934" s="3">
        <f>[1]服务器生态!Z951</f>
        <v>7.0063071503280686E-2</v>
      </c>
      <c r="G934" s="3">
        <f>[1]服务器生态!AA951</f>
        <v>2.0272298570655524E-2</v>
      </c>
      <c r="H934" s="3">
        <f>[1]服务器生态!AC951</f>
        <v>0.47962550249999997</v>
      </c>
      <c r="I934" s="3">
        <f>[1]服务器生态!AD951</f>
        <v>0.47291513735919999</v>
      </c>
      <c r="J934" s="3">
        <f>[1]服务器生态!AE951</f>
        <v>3.8604200140800002E-2</v>
      </c>
      <c r="K934" s="3">
        <f>[1]服务器生态!AF951</f>
        <v>6.8679600000000019E-3</v>
      </c>
      <c r="L934" s="3">
        <f>[1]服务器生态!AG951</f>
        <v>1.9871999999999997E-3</v>
      </c>
      <c r="M934" s="3">
        <f>[3]基础信息!M933</f>
        <v>100</v>
      </c>
      <c r="X934" s="3">
        <v>930</v>
      </c>
      <c r="Y934" s="3">
        <f>求节点(节奏总纲!D$4:D$163,R$5:R$164,$X934)*6</f>
        <v>49029.464789977646</v>
      </c>
      <c r="Z934" s="3">
        <f>求节点(节奏总纲!E$4:E$163,S$5:S$164,$X934)*6</f>
        <v>50208.108318279206</v>
      </c>
      <c r="AA934" s="3">
        <f>求节点(节奏总纲!F$4:F$163,T$5:T$164,$X934)*6</f>
        <v>51767.245939894521</v>
      </c>
      <c r="AB934" s="3">
        <f>求节点(节奏总纲!G$4:G$163,U$5:U$164,$X934)*6</f>
        <v>54013.431632451029</v>
      </c>
      <c r="AC934" s="3">
        <f>求节点(节奏总纲!H$4:H$163,V$5:V$164,$X934)*6</f>
        <v>57927.461438661354</v>
      </c>
    </row>
    <row r="935" spans="2:29" x14ac:dyDescent="0.2">
      <c r="B935" s="3">
        <v>931</v>
      </c>
      <c r="C935" s="3">
        <f>[1]服务器生态!W952</f>
        <v>4.8864920198798227</v>
      </c>
      <c r="D935" s="3">
        <f>[1]服务器生态!X952</f>
        <v>4.8181258768367954</v>
      </c>
      <c r="E935" s="3">
        <f>[1]服务器生态!Y952</f>
        <v>0.39330501597308776</v>
      </c>
      <c r="F935" s="3">
        <f>[1]服务器生态!Z952</f>
        <v>6.9971741614915137E-2</v>
      </c>
      <c r="G935" s="3">
        <f>[1]服务器生态!AA952</f>
        <v>2.0245872855572732E-2</v>
      </c>
      <c r="H935" s="3">
        <f>[1]服务器生态!AC952</f>
        <v>0.47962550249999997</v>
      </c>
      <c r="I935" s="3">
        <f>[1]服务器生态!AD952</f>
        <v>0.47291513735919999</v>
      </c>
      <c r="J935" s="3">
        <f>[1]服务器生态!AE952</f>
        <v>3.8604200140800002E-2</v>
      </c>
      <c r="K935" s="3">
        <f>[1]服务器生态!AF952</f>
        <v>6.8679600000000019E-3</v>
      </c>
      <c r="L935" s="3">
        <f>[1]服务器生态!AG952</f>
        <v>1.9871999999999997E-3</v>
      </c>
      <c r="M935" s="3">
        <f>[3]基础信息!M934</f>
        <v>100</v>
      </c>
      <c r="X935" s="3">
        <v>931</v>
      </c>
      <c r="Y935" s="3">
        <f>求节点(节奏总纲!D$4:D$163,R$5:R$164,$X935)*6</f>
        <v>49035.728168233101</v>
      </c>
      <c r="Z935" s="3">
        <f>求节点(节奏总纲!E$4:E$163,S$5:S$164,$X935)*6</f>
        <v>50214.455046868847</v>
      </c>
      <c r="AA935" s="3">
        <f>求节点(节奏总纲!F$4:F$163,T$5:T$164,$X935)*6</f>
        <v>51773.418100062772</v>
      </c>
      <c r="AB935" s="3">
        <f>求节点(节奏总纲!G$4:G$163,U$5:U$164,$X935)*6</f>
        <v>54019.862223932956</v>
      </c>
      <c r="AC935" s="3">
        <f>求节点(节奏总纲!H$4:H$163,V$5:V$164,$X935)*6</f>
        <v>57933.985806320561</v>
      </c>
    </row>
    <row r="936" spans="2:29" x14ac:dyDescent="0.2">
      <c r="B936" s="3">
        <v>932</v>
      </c>
      <c r="C936" s="3">
        <f>[1]服务器生态!W953</f>
        <v>4.8801139769674302</v>
      </c>
      <c r="D936" s="3">
        <f>[1]服务器生态!X953</f>
        <v>4.8118370681219238</v>
      </c>
      <c r="E936" s="3">
        <f>[1]服务器生态!Y953</f>
        <v>0.39279165868951299</v>
      </c>
      <c r="F936" s="3">
        <f>[1]服务器生态!Z953</f>
        <v>6.9880411726549602E-2</v>
      </c>
      <c r="G936" s="3">
        <f>[1]服务器生态!AA953</f>
        <v>2.0219447140489944E-2</v>
      </c>
      <c r="H936" s="3">
        <f>[1]服务器生态!AC953</f>
        <v>0.47962550249999997</v>
      </c>
      <c r="I936" s="3">
        <f>[1]服务器生态!AD953</f>
        <v>0.47291513735919999</v>
      </c>
      <c r="J936" s="3">
        <f>[1]服务器生态!AE953</f>
        <v>3.8604200140800002E-2</v>
      </c>
      <c r="K936" s="3">
        <f>[1]服务器生态!AF953</f>
        <v>6.8679600000000019E-3</v>
      </c>
      <c r="L936" s="3">
        <f>[1]服务器生态!AG953</f>
        <v>1.9871999999999997E-3</v>
      </c>
      <c r="M936" s="3">
        <f>[3]基础信息!M935</f>
        <v>100</v>
      </c>
      <c r="X936" s="3">
        <v>932</v>
      </c>
      <c r="Y936" s="3">
        <f>求节点(节奏总纲!D$4:D$163,R$5:R$164,$X936)*6</f>
        <v>49041.991546488556</v>
      </c>
      <c r="Z936" s="3">
        <f>求节点(节奏总纲!E$4:E$163,S$5:S$164,$X936)*6</f>
        <v>50220.801775458473</v>
      </c>
      <c r="AA936" s="3">
        <f>求节点(节奏总纲!F$4:F$163,T$5:T$164,$X936)*6</f>
        <v>51779.590260231031</v>
      </c>
      <c r="AB936" s="3">
        <f>求节点(节奏总纲!G$4:G$163,U$5:U$164,$X936)*6</f>
        <v>54026.217521384329</v>
      </c>
      <c r="AC936" s="3">
        <f>求节点(节奏总纲!H$4:H$163,V$5:V$164,$X936)*6</f>
        <v>57940.510173979768</v>
      </c>
    </row>
    <row r="937" spans="2:29" x14ac:dyDescent="0.2">
      <c r="B937" s="3">
        <v>933</v>
      </c>
      <c r="C937" s="3">
        <f>[1]服务器生态!W954</f>
        <v>4.8737359340550386</v>
      </c>
      <c r="D937" s="3">
        <f>[1]服务器生态!X954</f>
        <v>4.8055482594070513</v>
      </c>
      <c r="E937" s="3">
        <f>[1]服务器生态!Y954</f>
        <v>0.39227830140593817</v>
      </c>
      <c r="F937" s="3">
        <f>[1]服务器生态!Z954</f>
        <v>6.9789081838184067E-2</v>
      </c>
      <c r="G937" s="3">
        <f>[1]服务器生态!AA954</f>
        <v>2.0193021425407152E-2</v>
      </c>
      <c r="H937" s="3">
        <f>[1]服务器生态!AC954</f>
        <v>0.47962550249999997</v>
      </c>
      <c r="I937" s="3">
        <f>[1]服务器生态!AD954</f>
        <v>0.47291513735919999</v>
      </c>
      <c r="J937" s="3">
        <f>[1]服务器生态!AE954</f>
        <v>3.8604200140800002E-2</v>
      </c>
      <c r="K937" s="3">
        <f>[1]服务器生态!AF954</f>
        <v>6.8679600000000019E-3</v>
      </c>
      <c r="L937" s="3">
        <f>[1]服务器生态!AG954</f>
        <v>1.9871999999999997E-3</v>
      </c>
      <c r="M937" s="3">
        <f>[3]基础信息!M936</f>
        <v>100</v>
      </c>
      <c r="X937" s="3">
        <v>933</v>
      </c>
      <c r="Y937" s="3">
        <f>求节点(节奏总纲!D$4:D$163,R$5:R$164,$X937)*6</f>
        <v>49048.254924744018</v>
      </c>
      <c r="Z937" s="3">
        <f>求节点(节奏总纲!E$4:E$163,S$5:S$164,$X937)*6</f>
        <v>50227.148504048106</v>
      </c>
      <c r="AA937" s="3">
        <f>求节点(节奏总纲!F$4:F$163,T$5:T$164,$X937)*6</f>
        <v>51785.762420399282</v>
      </c>
      <c r="AB937" s="3">
        <f>求节点(节奏总纲!G$4:G$163,U$5:U$164,$X937)*6</f>
        <v>54032.237613603342</v>
      </c>
      <c r="AC937" s="3">
        <f>求节点(节奏总纲!H$4:H$163,V$5:V$164,$X937)*6</f>
        <v>57947.034541638975</v>
      </c>
    </row>
    <row r="938" spans="2:29" x14ac:dyDescent="0.2">
      <c r="B938" s="3">
        <v>934</v>
      </c>
      <c r="C938" s="3">
        <f>[1]服务器生态!W955</f>
        <v>4.8673578911426461</v>
      </c>
      <c r="D938" s="3">
        <f>[1]服务器生态!X955</f>
        <v>4.7992594506921797</v>
      </c>
      <c r="E938" s="3">
        <f>[1]服务器生态!Y955</f>
        <v>0.3917649441223634</v>
      </c>
      <c r="F938" s="3">
        <f>[1]服务器生态!Z955</f>
        <v>6.9697751949818518E-2</v>
      </c>
      <c r="G938" s="3">
        <f>[1]服务器生态!AA955</f>
        <v>2.0166595710324361E-2</v>
      </c>
      <c r="H938" s="3">
        <f>[1]服务器生态!AC955</f>
        <v>0.47962550249999997</v>
      </c>
      <c r="I938" s="3">
        <f>[1]服务器生态!AD955</f>
        <v>0.47291513735919999</v>
      </c>
      <c r="J938" s="3">
        <f>[1]服务器生态!AE955</f>
        <v>3.8604200140800002E-2</v>
      </c>
      <c r="K938" s="3">
        <f>[1]服务器生态!AF955</f>
        <v>6.8679600000000019E-3</v>
      </c>
      <c r="L938" s="3">
        <f>[1]服务器生态!AG955</f>
        <v>1.9871999999999997E-3</v>
      </c>
      <c r="M938" s="3">
        <f>[3]基础信息!M937</f>
        <v>100</v>
      </c>
      <c r="X938" s="3">
        <v>934</v>
      </c>
      <c r="Y938" s="3">
        <f>求节点(节奏总纲!D$4:D$163,R$5:R$164,$X938)*6</f>
        <v>49054.518302999466</v>
      </c>
      <c r="Z938" s="3">
        <f>求节点(节奏总纲!E$4:E$163,S$5:S$164,$X938)*6</f>
        <v>50233.495232637739</v>
      </c>
      <c r="AA938" s="3">
        <f>求节点(节奏总纲!F$4:F$163,T$5:T$164,$X938)*6</f>
        <v>51791.93458056754</v>
      </c>
      <c r="AB938" s="3">
        <f>求节点(节奏总纲!G$4:G$163,U$5:U$164,$X938)*6</f>
        <v>54038.257705822369</v>
      </c>
      <c r="AC938" s="3">
        <f>求节点(节奏总纲!H$4:H$163,V$5:V$164,$X938)*6</f>
        <v>57953.55890929819</v>
      </c>
    </row>
    <row r="939" spans="2:29" x14ac:dyDescent="0.2">
      <c r="B939" s="3">
        <v>935</v>
      </c>
      <c r="C939" s="3">
        <f>[1]服务器生态!W956</f>
        <v>4.8609798482302544</v>
      </c>
      <c r="D939" s="3">
        <f>[1]服务器生态!X956</f>
        <v>4.7929706419773082</v>
      </c>
      <c r="E939" s="3">
        <f>[1]服务器生态!Y956</f>
        <v>0.39125158683878863</v>
      </c>
      <c r="F939" s="3">
        <f>[1]服务器生态!Z956</f>
        <v>6.9606422061452983E-2</v>
      </c>
      <c r="G939" s="3">
        <f>[1]服务器生态!AA956</f>
        <v>2.0140169995241573E-2</v>
      </c>
      <c r="H939" s="3">
        <f>[1]服务器生态!AC956</f>
        <v>0.47962550249999997</v>
      </c>
      <c r="I939" s="3">
        <f>[1]服务器生态!AD956</f>
        <v>0.47291513735919999</v>
      </c>
      <c r="J939" s="3">
        <f>[1]服务器生态!AE956</f>
        <v>3.8604200140800002E-2</v>
      </c>
      <c r="K939" s="3">
        <f>[1]服务器生态!AF956</f>
        <v>6.8679600000000019E-3</v>
      </c>
      <c r="L939" s="3">
        <f>[1]服务器生态!AG956</f>
        <v>1.9871999999999997E-3</v>
      </c>
      <c r="M939" s="3">
        <f>[3]基础信息!M938</f>
        <v>100</v>
      </c>
      <c r="X939" s="3">
        <v>935</v>
      </c>
      <c r="Y939" s="3">
        <f>求节点(节奏总纲!D$4:D$163,R$5:R$164,$X939)*6</f>
        <v>49060.781681254921</v>
      </c>
      <c r="Z939" s="3">
        <f>求节点(节奏总纲!E$4:E$163,S$5:S$164,$X939)*6</f>
        <v>50239.841961227372</v>
      </c>
      <c r="AA939" s="3">
        <f>求节点(节奏总纲!F$4:F$163,T$5:T$164,$X939)*6</f>
        <v>51798.106740735806</v>
      </c>
      <c r="AB939" s="3">
        <f>求节点(节奏总纲!G$4:G$163,U$5:U$164,$X939)*6</f>
        <v>54044.277798041381</v>
      </c>
      <c r="AC939" s="3">
        <f>求节点(节奏总纲!H$4:H$163,V$5:V$164,$X939)*6</f>
        <v>57960.08327695739</v>
      </c>
    </row>
    <row r="940" spans="2:29" x14ac:dyDescent="0.2">
      <c r="B940" s="3">
        <v>936</v>
      </c>
      <c r="C940" s="3">
        <f>[1]服务器生态!W957</f>
        <v>4.8546018053178628</v>
      </c>
      <c r="D940" s="3">
        <f>[1]服务器生态!X957</f>
        <v>4.7866818332624366</v>
      </c>
      <c r="E940" s="3">
        <f>[1]服务器生态!Y957</f>
        <v>0.39073822955521381</v>
      </c>
      <c r="F940" s="3">
        <f>[1]服务器生态!Z957</f>
        <v>6.9515092173087434E-2</v>
      </c>
      <c r="G940" s="3">
        <f>[1]服务器生态!AA957</f>
        <v>2.0113744280158781E-2</v>
      </c>
      <c r="H940" s="3">
        <f>[1]服务器生态!AC957</f>
        <v>0.47962550249999997</v>
      </c>
      <c r="I940" s="3">
        <f>[1]服务器生态!AD957</f>
        <v>0.47291513735919999</v>
      </c>
      <c r="J940" s="3">
        <f>[1]服务器生态!AE957</f>
        <v>3.8604200140800002E-2</v>
      </c>
      <c r="K940" s="3">
        <f>[1]服务器生态!AF957</f>
        <v>6.8679600000000019E-3</v>
      </c>
      <c r="L940" s="3">
        <f>[1]服务器生态!AG957</f>
        <v>1.9871999999999997E-3</v>
      </c>
      <c r="M940" s="3">
        <f>[3]基础信息!M939</f>
        <v>100</v>
      </c>
      <c r="X940" s="3">
        <v>936</v>
      </c>
      <c r="Y940" s="3">
        <f>求节点(节奏总纲!D$4:D$163,R$5:R$164,$X940)*6</f>
        <v>49067.045059510376</v>
      </c>
      <c r="Z940" s="3">
        <f>求节点(节奏总纲!E$4:E$163,S$5:S$164,$X940)*6</f>
        <v>50246.188689816998</v>
      </c>
      <c r="AA940" s="3">
        <f>求节点(节奏总纲!F$4:F$163,T$5:T$164,$X940)*6</f>
        <v>51804.278900904057</v>
      </c>
      <c r="AB940" s="3">
        <f>求节点(节奏总纲!G$4:G$163,U$5:U$164,$X940)*6</f>
        <v>54050.297890260394</v>
      </c>
      <c r="AC940" s="3">
        <f>求节点(节奏总纲!H$4:H$163,V$5:V$164,$X940)*6</f>
        <v>57966.607644616597</v>
      </c>
    </row>
    <row r="941" spans="2:29" x14ac:dyDescent="0.2">
      <c r="B941" s="3">
        <v>937</v>
      </c>
      <c r="C941" s="3">
        <f>[1]服务器生态!W958</f>
        <v>4.8482237624054703</v>
      </c>
      <c r="D941" s="3">
        <f>[1]服务器生态!X958</f>
        <v>4.780393024547565</v>
      </c>
      <c r="E941" s="3">
        <f>[1]服务器生态!Y958</f>
        <v>0.39022487227163904</v>
      </c>
      <c r="F941" s="3">
        <f>[1]服务器生态!Z958</f>
        <v>6.9423762284721899E-2</v>
      </c>
      <c r="G941" s="3">
        <f>[1]服务器生态!AA958</f>
        <v>2.0087318565075989E-2</v>
      </c>
      <c r="H941" s="3">
        <f>[1]服务器生态!AC958</f>
        <v>0.47962550249999997</v>
      </c>
      <c r="I941" s="3">
        <f>[1]服务器生态!AD958</f>
        <v>0.47291513735919999</v>
      </c>
      <c r="J941" s="3">
        <f>[1]服务器生态!AE958</f>
        <v>3.8604200140800002E-2</v>
      </c>
      <c r="K941" s="3">
        <f>[1]服务器生态!AF958</f>
        <v>6.8679600000000019E-3</v>
      </c>
      <c r="L941" s="3">
        <f>[1]服务器生态!AG958</f>
        <v>1.9871999999999997E-3</v>
      </c>
      <c r="M941" s="3">
        <f>[3]基础信息!M940</f>
        <v>100</v>
      </c>
      <c r="X941" s="3">
        <v>937</v>
      </c>
      <c r="Y941" s="3">
        <f>求节点(节奏总纲!D$4:D$163,R$5:R$164,$X941)*6</f>
        <v>49073.308437765831</v>
      </c>
      <c r="Z941" s="3">
        <f>求节点(节奏总纲!E$4:E$163,S$5:S$164,$X941)*6</f>
        <v>50252.535418406624</v>
      </c>
      <c r="AA941" s="3">
        <f>求节点(节奏总纲!F$4:F$163,T$5:T$164,$X941)*6</f>
        <v>51810.451061072323</v>
      </c>
      <c r="AB941" s="3">
        <f>求节点(节奏总纲!G$4:G$163,U$5:U$164,$X941)*6</f>
        <v>54056.317982479406</v>
      </c>
      <c r="AC941" s="3">
        <f>求节点(节奏总纲!H$4:H$163,V$5:V$164,$X941)*6</f>
        <v>57972.673177670687</v>
      </c>
    </row>
    <row r="942" spans="2:29" x14ac:dyDescent="0.2">
      <c r="B942" s="3">
        <v>938</v>
      </c>
      <c r="C942" s="3">
        <f>[1]服务器生态!W959</f>
        <v>4.8418457194930786</v>
      </c>
      <c r="D942" s="3">
        <f>[1]服务器生态!X959</f>
        <v>4.7741042158326934</v>
      </c>
      <c r="E942" s="3">
        <f>[1]服务器生态!Y959</f>
        <v>0.38971151498806428</v>
      </c>
      <c r="F942" s="3">
        <f>[1]服务器生态!Z959</f>
        <v>6.933243239635635E-2</v>
      </c>
      <c r="G942" s="3">
        <f>[1]服务器生态!AA959</f>
        <v>2.0060892849993198E-2</v>
      </c>
      <c r="H942" s="3">
        <f>[1]服务器生态!AC959</f>
        <v>0.47962550249999997</v>
      </c>
      <c r="I942" s="3">
        <f>[1]服务器生态!AD959</f>
        <v>0.47291513735919999</v>
      </c>
      <c r="J942" s="3">
        <f>[1]服务器生态!AE959</f>
        <v>3.8604200140800002E-2</v>
      </c>
      <c r="K942" s="3">
        <f>[1]服务器生态!AF959</f>
        <v>6.8679600000000019E-3</v>
      </c>
      <c r="L942" s="3">
        <f>[1]服务器生态!AG959</f>
        <v>1.9871999999999997E-3</v>
      </c>
      <c r="M942" s="3">
        <f>[3]基础信息!M941</f>
        <v>100</v>
      </c>
      <c r="X942" s="3">
        <v>938</v>
      </c>
      <c r="Y942" s="3">
        <f>求节点(节奏总纲!D$4:D$163,R$5:R$164,$X942)*6</f>
        <v>49079.571816021285</v>
      </c>
      <c r="Z942" s="3">
        <f>求节点(节奏总纲!E$4:E$163,S$5:S$164,$X942)*6</f>
        <v>50258.882146996257</v>
      </c>
      <c r="AA942" s="3">
        <f>求节点(节奏总纲!F$4:F$163,T$5:T$164,$X942)*6</f>
        <v>51816.623221240574</v>
      </c>
      <c r="AB942" s="3">
        <f>求节点(节奏总纲!G$4:G$163,U$5:U$164,$X942)*6</f>
        <v>54062.338074698418</v>
      </c>
      <c r="AC942" s="3">
        <f>求节点(节奏总纲!H$4:H$163,V$5:V$164,$X942)*6</f>
        <v>57978.682033749086</v>
      </c>
    </row>
    <row r="943" spans="2:29" x14ac:dyDescent="0.2">
      <c r="B943" s="3">
        <v>939</v>
      </c>
      <c r="C943" s="3">
        <f>[1]服务器生态!W960</f>
        <v>4.835467676580687</v>
      </c>
      <c r="D943" s="3">
        <f>[1]服务器生态!X960</f>
        <v>4.7678154071178218</v>
      </c>
      <c r="E943" s="3">
        <f>[1]服务器生态!Y960</f>
        <v>0.38919815770448946</v>
      </c>
      <c r="F943" s="3">
        <f>[1]服务器生态!Z960</f>
        <v>6.9241102507990815E-2</v>
      </c>
      <c r="G943" s="3">
        <f>[1]服务器生态!AA960</f>
        <v>2.0034467134910409E-2</v>
      </c>
      <c r="H943" s="3">
        <f>[1]服务器生态!AC960</f>
        <v>0.47962550249999997</v>
      </c>
      <c r="I943" s="3">
        <f>[1]服务器生态!AD960</f>
        <v>0.47291513735919999</v>
      </c>
      <c r="J943" s="3">
        <f>[1]服务器生态!AE960</f>
        <v>3.8604200140800002E-2</v>
      </c>
      <c r="K943" s="3">
        <f>[1]服务器生态!AF960</f>
        <v>6.8679600000000019E-3</v>
      </c>
      <c r="L943" s="3">
        <f>[1]服务器生态!AG960</f>
        <v>1.9871999999999997E-3</v>
      </c>
      <c r="M943" s="3">
        <f>[3]基础信息!M942</f>
        <v>100</v>
      </c>
      <c r="X943" s="3">
        <v>939</v>
      </c>
      <c r="Y943" s="3">
        <f>求节点(节奏总纲!D$4:D$163,R$5:R$164,$X943)*6</f>
        <v>49085.835194276748</v>
      </c>
      <c r="Z943" s="3">
        <f>求节点(节奏总纲!E$4:E$163,S$5:S$164,$X943)*6</f>
        <v>50265.22887558589</v>
      </c>
      <c r="AA943" s="3">
        <f>求节点(节奏总纲!F$4:F$163,T$5:T$164,$X943)*6</f>
        <v>51822.795381408832</v>
      </c>
      <c r="AB943" s="3">
        <f>求节点(节奏总纲!G$4:G$163,U$5:U$164,$X943)*6</f>
        <v>54068.358166917438</v>
      </c>
      <c r="AC943" s="3">
        <f>求节点(节奏总纲!H$4:H$163,V$5:V$164,$X943)*6</f>
        <v>57984.6908898275</v>
      </c>
    </row>
    <row r="944" spans="2:29" x14ac:dyDescent="0.2">
      <c r="B944" s="3">
        <v>940</v>
      </c>
      <c r="C944" s="3">
        <f>[1]服务器生态!W961</f>
        <v>4.8290896336682927</v>
      </c>
      <c r="D944" s="3">
        <f>[1]服务器生态!X961</f>
        <v>4.7615265984029485</v>
      </c>
      <c r="E944" s="3">
        <f>[1]服务器生态!Y961</f>
        <v>0.38868480042091458</v>
      </c>
      <c r="F944" s="3">
        <f>[1]服务器生态!Z961</f>
        <v>6.9149772619625252E-2</v>
      </c>
      <c r="G944" s="3">
        <f>[1]服务器生态!AA961</f>
        <v>2.0008041419827611E-2</v>
      </c>
      <c r="H944" s="3">
        <f>[1]服务器生态!AC961</f>
        <v>0.47962550249999997</v>
      </c>
      <c r="I944" s="3">
        <f>[1]服务器生态!AD961</f>
        <v>0.47291513735919999</v>
      </c>
      <c r="J944" s="3">
        <f>[1]服务器生态!AE961</f>
        <v>3.8604200140800002E-2</v>
      </c>
      <c r="K944" s="3">
        <f>[1]服务器生态!AF961</f>
        <v>6.8679600000000019E-3</v>
      </c>
      <c r="L944" s="3">
        <f>[1]服务器生态!AG961</f>
        <v>1.9871999999999997E-3</v>
      </c>
      <c r="M944" s="3">
        <f>[3]基础信息!M943</f>
        <v>100</v>
      </c>
      <c r="X944" s="3">
        <v>940</v>
      </c>
      <c r="Y944" s="3">
        <f>求节点(节奏总纲!D$4:D$163,R$5:R$164,$X944)*6</f>
        <v>49092.098572532195</v>
      </c>
      <c r="Z944" s="3">
        <f>求节点(节奏总纲!E$4:E$163,S$5:S$164,$X944)*6</f>
        <v>50271.369795554456</v>
      </c>
      <c r="AA944" s="3">
        <f>求节点(节奏总纲!F$4:F$163,T$5:T$164,$X944)*6</f>
        <v>51828.967541577083</v>
      </c>
      <c r="AB944" s="3">
        <f>求节点(节奏总纲!G$4:G$163,U$5:U$164,$X944)*6</f>
        <v>54074.378259136451</v>
      </c>
      <c r="AC944" s="3">
        <f>求节点(节奏总纲!H$4:H$163,V$5:V$164,$X944)*6</f>
        <v>57990.699745905906</v>
      </c>
    </row>
    <row r="945" spans="2:29" x14ac:dyDescent="0.2">
      <c r="B945" s="3">
        <v>941</v>
      </c>
      <c r="C945" s="3">
        <f>[1]服务器生态!W962</f>
        <v>4.8227115907559011</v>
      </c>
      <c r="D945" s="3">
        <f>[1]服务器生态!X962</f>
        <v>4.755237789688076</v>
      </c>
      <c r="E945" s="3">
        <f>[1]服务器生态!Y962</f>
        <v>0.38817144313733976</v>
      </c>
      <c r="F945" s="3">
        <f>[1]服务器生态!Z962</f>
        <v>6.9058442731259703E-2</v>
      </c>
      <c r="G945" s="3">
        <f>[1]服务器生态!AA962</f>
        <v>1.9981615704744819E-2</v>
      </c>
      <c r="H945" s="3">
        <f>[1]服务器生态!AC962</f>
        <v>0.47962550249999997</v>
      </c>
      <c r="I945" s="3">
        <f>[1]服务器生态!AD962</f>
        <v>0.47291513735919999</v>
      </c>
      <c r="J945" s="3">
        <f>[1]服务器生态!AE962</f>
        <v>3.8604200140800002E-2</v>
      </c>
      <c r="K945" s="3">
        <f>[1]服务器生态!AF962</f>
        <v>6.8679600000000019E-3</v>
      </c>
      <c r="L945" s="3">
        <f>[1]服务器生态!AG962</f>
        <v>1.9871999999999997E-3</v>
      </c>
      <c r="M945" s="3">
        <f>[3]基础信息!M944</f>
        <v>100</v>
      </c>
      <c r="X945" s="3">
        <v>941</v>
      </c>
      <c r="Y945" s="3">
        <f>求节点(节奏总纲!D$4:D$163,R$5:R$164,$X945)*6</f>
        <v>49098.361950787657</v>
      </c>
      <c r="Z945" s="3">
        <f>求节点(节奏总纲!E$4:E$163,S$5:S$164,$X945)*6</f>
        <v>50277.474724644853</v>
      </c>
      <c r="AA945" s="3">
        <f>求节点(节奏总纲!F$4:F$163,T$5:T$164,$X945)*6</f>
        <v>51835.139701745342</v>
      </c>
      <c r="AB945" s="3">
        <f>求节点(节奏总纲!G$4:G$163,U$5:U$164,$X945)*6</f>
        <v>54080.398351355463</v>
      </c>
      <c r="AC945" s="3">
        <f>求节点(节奏总纲!H$4:H$163,V$5:V$164,$X945)*6</f>
        <v>57996.708601984312</v>
      </c>
    </row>
    <row r="946" spans="2:29" x14ac:dyDescent="0.2">
      <c r="B946" s="3">
        <v>942</v>
      </c>
      <c r="C946" s="3">
        <f>[1]服务器生态!W963</f>
        <v>4.8163335478435094</v>
      </c>
      <c r="D946" s="3">
        <f>[1]服务器生态!X963</f>
        <v>4.7489489809732044</v>
      </c>
      <c r="E946" s="3">
        <f>[1]服务器生态!Y963</f>
        <v>0.38765808585376499</v>
      </c>
      <c r="F946" s="3">
        <f>[1]服务器生态!Z963</f>
        <v>6.8967112842894168E-2</v>
      </c>
      <c r="G946" s="3">
        <f>[1]服务器生态!AA963</f>
        <v>1.9955189989662028E-2</v>
      </c>
      <c r="H946" s="3">
        <f>[1]服务器生态!AC963</f>
        <v>0.47962550249999997</v>
      </c>
      <c r="I946" s="3">
        <f>[1]服务器生态!AD963</f>
        <v>0.47291513735919999</v>
      </c>
      <c r="J946" s="3">
        <f>[1]服务器生态!AE963</f>
        <v>3.8604200140800002E-2</v>
      </c>
      <c r="K946" s="3">
        <f>[1]服务器生态!AF963</f>
        <v>6.8679600000000019E-3</v>
      </c>
      <c r="L946" s="3">
        <f>[1]服务器生态!AG963</f>
        <v>1.9871999999999997E-3</v>
      </c>
      <c r="M946" s="3">
        <f>[3]基础信息!M945</f>
        <v>100</v>
      </c>
      <c r="X946" s="3">
        <v>942</v>
      </c>
      <c r="Y946" s="3">
        <f>求节点(节奏总纲!D$4:D$163,R$5:R$164,$X946)*6</f>
        <v>49104.625329043105</v>
      </c>
      <c r="Z946" s="3">
        <f>求节点(节奏总纲!E$4:E$163,S$5:S$164,$X946)*6</f>
        <v>50283.579653735251</v>
      </c>
      <c r="AA946" s="3">
        <f>求节点(节奏总纲!F$4:F$163,T$5:T$164,$X946)*6</f>
        <v>51841.311861913593</v>
      </c>
      <c r="AB946" s="3">
        <f>求节点(节奏总纲!G$4:G$163,U$5:U$164,$X946)*6</f>
        <v>54086.418443574476</v>
      </c>
      <c r="AC946" s="3">
        <f>求节点(节奏总纲!H$4:H$163,V$5:V$164,$X946)*6</f>
        <v>58002.717458062718</v>
      </c>
    </row>
    <row r="947" spans="2:29" x14ac:dyDescent="0.2">
      <c r="B947" s="3">
        <v>943</v>
      </c>
      <c r="C947" s="3">
        <f>[1]服务器生态!W964</f>
        <v>4.8099555049311169</v>
      </c>
      <c r="D947" s="3">
        <f>[1]服务器生态!X964</f>
        <v>4.7426601722583328</v>
      </c>
      <c r="E947" s="3">
        <f>[1]服务器生态!Y964</f>
        <v>0.38714472857019022</v>
      </c>
      <c r="F947" s="3">
        <f>[1]服务器生态!Z964</f>
        <v>6.8875782954528619E-2</v>
      </c>
      <c r="G947" s="3">
        <f>[1]服务器生态!AA964</f>
        <v>1.9928764274579239E-2</v>
      </c>
      <c r="H947" s="3">
        <f>[1]服务器生态!AC964</f>
        <v>0.47962550249999997</v>
      </c>
      <c r="I947" s="3">
        <f>[1]服务器生态!AD964</f>
        <v>0.47291513735919999</v>
      </c>
      <c r="J947" s="3">
        <f>[1]服务器生态!AE964</f>
        <v>3.8604200140800002E-2</v>
      </c>
      <c r="K947" s="3">
        <f>[1]服务器生态!AF964</f>
        <v>6.8679600000000019E-3</v>
      </c>
      <c r="L947" s="3">
        <f>[1]服务器生态!AG964</f>
        <v>1.9871999999999997E-3</v>
      </c>
      <c r="M947" s="3">
        <f>[3]基础信息!M946</f>
        <v>100</v>
      </c>
      <c r="X947" s="3">
        <v>943</v>
      </c>
      <c r="Y947" s="3">
        <f>求节点(节奏总纲!D$4:D$163,R$5:R$164,$X947)*6</f>
        <v>49110.88870729856</v>
      </c>
      <c r="Z947" s="3">
        <f>求节点(节奏总纲!E$4:E$163,S$5:S$164,$X947)*6</f>
        <v>50289.684582825648</v>
      </c>
      <c r="AA947" s="3">
        <f>求节点(节奏总纲!F$4:F$163,T$5:T$164,$X947)*6</f>
        <v>51847.484022081859</v>
      </c>
      <c r="AB947" s="3">
        <f>求节点(节奏总纲!G$4:G$163,U$5:U$164,$X947)*6</f>
        <v>54092.438535793488</v>
      </c>
      <c r="AC947" s="3">
        <f>求节点(节奏总纲!H$4:H$163,V$5:V$164,$X947)*6</f>
        <v>58008.726314141131</v>
      </c>
    </row>
    <row r="948" spans="2:29" x14ac:dyDescent="0.2">
      <c r="B948" s="3">
        <v>944</v>
      </c>
      <c r="C948" s="3">
        <f>[1]服务器生态!W965</f>
        <v>4.8035774620187253</v>
      </c>
      <c r="D948" s="3">
        <f>[1]服务器生态!X965</f>
        <v>4.7363713635434612</v>
      </c>
      <c r="E948" s="3">
        <f>[1]服务器生态!Y965</f>
        <v>0.38663137128661546</v>
      </c>
      <c r="F948" s="3">
        <f>[1]服务器生态!Z965</f>
        <v>6.8784453066163084E-2</v>
      </c>
      <c r="G948" s="3">
        <f>[1]服务器生态!AA965</f>
        <v>1.9902338559496448E-2</v>
      </c>
      <c r="H948" s="3">
        <f>[1]服务器生态!AC965</f>
        <v>0.47962550249999997</v>
      </c>
      <c r="I948" s="3">
        <f>[1]服务器生态!AD965</f>
        <v>0.47291513735919999</v>
      </c>
      <c r="J948" s="3">
        <f>[1]服务器生态!AE965</f>
        <v>3.8604200140800002E-2</v>
      </c>
      <c r="K948" s="3">
        <f>[1]服务器生态!AF965</f>
        <v>6.8679600000000019E-3</v>
      </c>
      <c r="L948" s="3">
        <f>[1]服务器生态!AG965</f>
        <v>1.9871999999999997E-3</v>
      </c>
      <c r="M948" s="3">
        <f>[3]基础信息!M947</f>
        <v>100</v>
      </c>
      <c r="X948" s="3">
        <v>944</v>
      </c>
      <c r="Y948" s="3">
        <f>求节点(节奏总纲!D$4:D$163,R$5:R$164,$X948)*6</f>
        <v>49117.152085554022</v>
      </c>
      <c r="Z948" s="3">
        <f>求节点(节奏总纲!E$4:E$163,S$5:S$164,$X948)*6</f>
        <v>50295.789511916053</v>
      </c>
      <c r="AA948" s="3">
        <f>求节点(节奏总纲!F$4:F$163,T$5:T$164,$X948)*6</f>
        <v>51853.656182250124</v>
      </c>
      <c r="AB948" s="3">
        <f>求节点(节奏总纲!G$4:G$163,U$5:U$164,$X948)*6</f>
        <v>54098.458628012508</v>
      </c>
      <c r="AC948" s="3">
        <f>求节点(节奏总纲!H$4:H$163,V$5:V$164,$X948)*6</f>
        <v>58014.73517021953</v>
      </c>
    </row>
    <row r="949" spans="2:29" x14ac:dyDescent="0.2">
      <c r="B949" s="3">
        <v>945</v>
      </c>
      <c r="C949" s="3">
        <f>[1]服务器生态!W966</f>
        <v>4.7971994191063327</v>
      </c>
      <c r="D949" s="3">
        <f>[1]服务器生态!X966</f>
        <v>4.7300825548285896</v>
      </c>
      <c r="E949" s="3">
        <f>[1]服务器生态!Y966</f>
        <v>0.38611801400304063</v>
      </c>
      <c r="F949" s="3">
        <f>[1]服务器生态!Z966</f>
        <v>6.8693123177797549E-2</v>
      </c>
      <c r="G949" s="3">
        <f>[1]服务器生态!AA966</f>
        <v>1.9875912844413656E-2</v>
      </c>
      <c r="H949" s="3">
        <f>[1]服务器生态!AC966</f>
        <v>0.47962550249999997</v>
      </c>
      <c r="I949" s="3">
        <f>[1]服务器生态!AD966</f>
        <v>0.47291513735919999</v>
      </c>
      <c r="J949" s="3">
        <f>[1]服务器生态!AE966</f>
        <v>3.8604200140800002E-2</v>
      </c>
      <c r="K949" s="3">
        <f>[1]服务器生态!AF966</f>
        <v>6.8679600000000019E-3</v>
      </c>
      <c r="L949" s="3">
        <f>[1]服务器生态!AG966</f>
        <v>1.9871999999999997E-3</v>
      </c>
      <c r="M949" s="3">
        <f>[3]基础信息!M948</f>
        <v>100</v>
      </c>
      <c r="X949" s="3">
        <v>945</v>
      </c>
      <c r="Y949" s="3">
        <f>求节点(节奏总纲!D$4:D$163,R$5:R$164,$X949)*6</f>
        <v>49123.415463809477</v>
      </c>
      <c r="Z949" s="3">
        <f>求节点(节奏总纲!E$4:E$163,S$5:S$164,$X949)*6</f>
        <v>50301.894441006458</v>
      </c>
      <c r="AA949" s="3">
        <f>求节点(节奏总纲!F$4:F$163,T$5:T$164,$X949)*6</f>
        <v>51859.828342418376</v>
      </c>
      <c r="AB949" s="3">
        <f>求节点(节奏总纲!G$4:G$163,U$5:U$164,$X949)*6</f>
        <v>54104.47872023152</v>
      </c>
      <c r="AC949" s="3">
        <f>求节点(节奏总纲!H$4:H$163,V$5:V$164,$X949)*6</f>
        <v>58020.744026297936</v>
      </c>
    </row>
    <row r="950" spans="2:29" x14ac:dyDescent="0.2">
      <c r="B950" s="3">
        <v>946</v>
      </c>
      <c r="C950" s="3">
        <f>[1]服务器生态!W967</f>
        <v>4.7908213761939411</v>
      </c>
      <c r="D950" s="3">
        <f>[1]服务器生态!X967</f>
        <v>4.7237937461137181</v>
      </c>
      <c r="E950" s="3">
        <f>[1]服务器生态!Y967</f>
        <v>0.38560465671946587</v>
      </c>
      <c r="F950" s="3">
        <f>[1]服务器生态!Z967</f>
        <v>6.8601793289432E-2</v>
      </c>
      <c r="G950" s="3">
        <f>[1]服务器生态!AA967</f>
        <v>1.9849487129330868E-2</v>
      </c>
      <c r="H950" s="3">
        <f>[1]服务器生态!AC967</f>
        <v>0.47962550249999997</v>
      </c>
      <c r="I950" s="3">
        <f>[1]服务器生态!AD967</f>
        <v>0.47291513735919999</v>
      </c>
      <c r="J950" s="3">
        <f>[1]服务器生态!AE967</f>
        <v>3.8604200140800002E-2</v>
      </c>
      <c r="K950" s="3">
        <f>[1]服务器生态!AF967</f>
        <v>6.8679600000000019E-3</v>
      </c>
      <c r="L950" s="3">
        <f>[1]服务器生态!AG967</f>
        <v>1.9871999999999997E-3</v>
      </c>
      <c r="M950" s="3">
        <f>[3]基础信息!M949</f>
        <v>100</v>
      </c>
      <c r="X950" s="3">
        <v>946</v>
      </c>
      <c r="Y950" s="3">
        <f>求节点(节奏总纲!D$4:D$163,R$5:R$164,$X950)*6</f>
        <v>49129.678842064932</v>
      </c>
      <c r="Z950" s="3">
        <f>求节点(节奏总纲!E$4:E$163,S$5:S$164,$X950)*6</f>
        <v>50307.999370096848</v>
      </c>
      <c r="AA950" s="3">
        <f>求节点(节奏总纲!F$4:F$163,T$5:T$164,$X950)*6</f>
        <v>51866.000502586634</v>
      </c>
      <c r="AB950" s="3">
        <f>求节点(节奏总纲!G$4:G$163,U$5:U$164,$X950)*6</f>
        <v>54110.498812450533</v>
      </c>
      <c r="AC950" s="3">
        <f>求节点(节奏总纲!H$4:H$163,V$5:V$164,$X950)*6</f>
        <v>58026.75288237635</v>
      </c>
    </row>
    <row r="951" spans="2:29" x14ac:dyDescent="0.2">
      <c r="B951" s="3">
        <v>947</v>
      </c>
      <c r="C951" s="3">
        <f>[1]服务器生态!W968</f>
        <v>4.7844433332815495</v>
      </c>
      <c r="D951" s="3">
        <f>[1]服务器生态!X968</f>
        <v>4.7175049373988465</v>
      </c>
      <c r="E951" s="3">
        <f>[1]服务器生态!Y968</f>
        <v>0.3850912994358911</v>
      </c>
      <c r="F951" s="3">
        <f>[1]服务器生态!Z968</f>
        <v>6.8510463401066465E-2</v>
      </c>
      <c r="G951" s="3">
        <f>[1]服务器生态!AA968</f>
        <v>1.9823061414248076E-2</v>
      </c>
      <c r="H951" s="3">
        <f>[1]服务器生态!AC968</f>
        <v>0.47962550249999997</v>
      </c>
      <c r="I951" s="3">
        <f>[1]服务器生态!AD968</f>
        <v>0.47291513735919999</v>
      </c>
      <c r="J951" s="3">
        <f>[1]服务器生态!AE968</f>
        <v>3.8604200140800002E-2</v>
      </c>
      <c r="K951" s="3">
        <f>[1]服务器生态!AF968</f>
        <v>6.8679600000000019E-3</v>
      </c>
      <c r="L951" s="3">
        <f>[1]服务器生态!AG968</f>
        <v>1.9871999999999997E-3</v>
      </c>
      <c r="M951" s="3">
        <f>[3]基础信息!M950</f>
        <v>100</v>
      </c>
      <c r="X951" s="3">
        <v>947</v>
      </c>
      <c r="Y951" s="3">
        <f>求节点(节奏总纲!D$4:D$163,R$5:R$164,$X951)*6</f>
        <v>49135.942220320387</v>
      </c>
      <c r="Z951" s="3">
        <f>求节点(节奏总纲!E$4:E$163,S$5:S$164,$X951)*6</f>
        <v>50314.104299187253</v>
      </c>
      <c r="AA951" s="3">
        <f>求节点(节奏总纲!F$4:F$163,T$5:T$164,$X951)*6</f>
        <v>51872.172662754885</v>
      </c>
      <c r="AB951" s="3">
        <f>求节点(节奏总纲!G$4:G$163,U$5:U$164,$X951)*6</f>
        <v>54116.518904669545</v>
      </c>
      <c r="AC951" s="3">
        <f>求节点(节奏总纲!H$4:H$163,V$5:V$164,$X951)*6</f>
        <v>58032.761738454748</v>
      </c>
    </row>
    <row r="952" spans="2:29" x14ac:dyDescent="0.2">
      <c r="B952" s="3">
        <v>948</v>
      </c>
      <c r="C952" s="3">
        <f>[1]服务器生态!W969</f>
        <v>4.7780652903691561</v>
      </c>
      <c r="D952" s="3">
        <f>[1]服务器生态!X969</f>
        <v>4.711216128683974</v>
      </c>
      <c r="E952" s="3">
        <f>[1]服务器生态!Y969</f>
        <v>0.38457794215231622</v>
      </c>
      <c r="F952" s="3">
        <f>[1]服务器生态!Z969</f>
        <v>6.8419133512700903E-2</v>
      </c>
      <c r="G952" s="3">
        <f>[1]服务器生态!AA969</f>
        <v>1.9796635699165281E-2</v>
      </c>
      <c r="H952" s="3">
        <f>[1]服务器生态!AC969</f>
        <v>0.47962550249999997</v>
      </c>
      <c r="I952" s="3">
        <f>[1]服务器生态!AD969</f>
        <v>0.47291513735919999</v>
      </c>
      <c r="J952" s="3">
        <f>[1]服务器生态!AE969</f>
        <v>3.8604200140800002E-2</v>
      </c>
      <c r="K952" s="3">
        <f>[1]服务器生态!AF969</f>
        <v>6.8679600000000019E-3</v>
      </c>
      <c r="L952" s="3">
        <f>[1]服务器生态!AG969</f>
        <v>1.9871999999999997E-3</v>
      </c>
      <c r="M952" s="3">
        <f>[3]基础信息!M951</f>
        <v>100</v>
      </c>
      <c r="X952" s="3">
        <v>948</v>
      </c>
      <c r="Y952" s="3">
        <f>求节点(节奏总纲!D$4:D$163,R$5:R$164,$X952)*6</f>
        <v>49142.205598575834</v>
      </c>
      <c r="Z952" s="3">
        <f>求节点(节奏总纲!E$4:E$163,S$5:S$164,$X952)*6</f>
        <v>50320.209228277658</v>
      </c>
      <c r="AA952" s="3">
        <f>求节点(节奏总纲!F$4:F$163,T$5:T$164,$X952)*6</f>
        <v>51878.344822923144</v>
      </c>
      <c r="AB952" s="3">
        <f>求节点(节奏总纲!G$4:G$163,U$5:U$164,$X952)*6</f>
        <v>54122.538996888557</v>
      </c>
      <c r="AC952" s="3">
        <f>求节点(节奏总纲!H$4:H$163,V$5:V$164,$X952)*6</f>
        <v>58038.770594533169</v>
      </c>
    </row>
    <row r="953" spans="2:29" x14ac:dyDescent="0.2">
      <c r="B953" s="3">
        <v>949</v>
      </c>
      <c r="C953" s="3">
        <f>[1]服务器生态!W970</f>
        <v>4.7716872474567644</v>
      </c>
      <c r="D953" s="3">
        <f>[1]服务器生态!X970</f>
        <v>4.7049273199691024</v>
      </c>
      <c r="E953" s="3">
        <f>[1]服务器生态!Y970</f>
        <v>0.38406458486874145</v>
      </c>
      <c r="F953" s="3">
        <f>[1]服务器生态!Z970</f>
        <v>6.8327803624335368E-2</v>
      </c>
      <c r="G953" s="3">
        <f>[1]服务器生态!AA970</f>
        <v>1.977020998408249E-2</v>
      </c>
      <c r="H953" s="3">
        <f>[1]服务器生态!AC970</f>
        <v>0.47962550249999997</v>
      </c>
      <c r="I953" s="3">
        <f>[1]服务器生态!AD970</f>
        <v>0.47291513735919999</v>
      </c>
      <c r="J953" s="3">
        <f>[1]服务器生态!AE970</f>
        <v>3.8604200140800002E-2</v>
      </c>
      <c r="K953" s="3">
        <f>[1]服务器生态!AF970</f>
        <v>6.8679600000000019E-3</v>
      </c>
      <c r="L953" s="3">
        <f>[1]服务器生态!AG970</f>
        <v>1.9871999999999997E-3</v>
      </c>
      <c r="M953" s="3">
        <f>[3]基础信息!M952</f>
        <v>100</v>
      </c>
      <c r="X953" s="3">
        <v>949</v>
      </c>
      <c r="Y953" s="3">
        <f>求节点(节奏总纲!D$4:D$163,R$5:R$164,$X953)*6</f>
        <v>49148.468976831296</v>
      </c>
      <c r="Z953" s="3">
        <f>求节点(节奏总纲!E$4:E$163,S$5:S$164,$X953)*6</f>
        <v>50326.314157368055</v>
      </c>
      <c r="AA953" s="3">
        <f>求节点(节奏总纲!F$4:F$163,T$5:T$164,$X953)*6</f>
        <v>51884.516983091395</v>
      </c>
      <c r="AB953" s="3">
        <f>求节点(节奏总纲!G$4:G$163,U$5:U$164,$X953)*6</f>
        <v>54128.559089107584</v>
      </c>
      <c r="AC953" s="3">
        <f>求节点(节奏总纲!H$4:H$163,V$5:V$164,$X953)*6</f>
        <v>58044.779450611568</v>
      </c>
    </row>
    <row r="954" spans="2:29" x14ac:dyDescent="0.2">
      <c r="B954" s="3">
        <v>950</v>
      </c>
      <c r="C954" s="3">
        <f>[1]服务器生态!W971</f>
        <v>4.7653092045443728</v>
      </c>
      <c r="D954" s="3">
        <f>[1]服务器生态!X971</f>
        <v>4.6986385112542299</v>
      </c>
      <c r="E954" s="3">
        <f>[1]服务器生态!Y971</f>
        <v>0.38355122758516669</v>
      </c>
      <c r="F954" s="3">
        <f>[1]服务器生态!Z971</f>
        <v>6.8236473735969833E-2</v>
      </c>
      <c r="G954" s="3">
        <f>[1]服务器生态!AA971</f>
        <v>1.9743784268999701E-2</v>
      </c>
      <c r="H954" s="3">
        <f>[1]服务器生态!AC971</f>
        <v>0.47962550249999997</v>
      </c>
      <c r="I954" s="3">
        <f>[1]服务器生态!AD971</f>
        <v>0.47291513735919999</v>
      </c>
      <c r="J954" s="3">
        <f>[1]服务器生态!AE971</f>
        <v>3.8604200140800002E-2</v>
      </c>
      <c r="K954" s="3">
        <f>[1]服务器生态!AF971</f>
        <v>6.8679600000000019E-3</v>
      </c>
      <c r="L954" s="3">
        <f>[1]服务器生态!AG971</f>
        <v>1.9871999999999997E-3</v>
      </c>
      <c r="M954" s="3">
        <f>[3]基础信息!M953</f>
        <v>100</v>
      </c>
      <c r="X954" s="3">
        <v>950</v>
      </c>
      <c r="Y954" s="3">
        <f>求节点(节奏总纲!D$4:D$163,R$5:R$164,$X954)*6</f>
        <v>49154.732355086759</v>
      </c>
      <c r="Z954" s="3">
        <f>求节点(节奏总纲!E$4:E$163,S$5:S$164,$X954)*6</f>
        <v>50332.419086458453</v>
      </c>
      <c r="AA954" s="3">
        <f>求节点(节奏总纲!F$4:F$163,T$5:T$164,$X954)*6</f>
        <v>51890.68914325966</v>
      </c>
      <c r="AB954" s="3">
        <f>求节点(节奏总纲!G$4:G$163,U$5:U$164,$X954)*6</f>
        <v>54134.579181326597</v>
      </c>
      <c r="AC954" s="3">
        <f>求节点(节奏总纲!H$4:H$163,V$5:V$164,$X954)*6</f>
        <v>58050.788306689967</v>
      </c>
    </row>
    <row r="955" spans="2:29" x14ac:dyDescent="0.2">
      <c r="B955" s="3">
        <v>951</v>
      </c>
      <c r="C955" s="3">
        <f>[1]服务器生态!W972</f>
        <v>4.7589311616319803</v>
      </c>
      <c r="D955" s="3">
        <f>[1]服务器生态!X972</f>
        <v>4.6923497025393583</v>
      </c>
      <c r="E955" s="3">
        <f>[1]服务器生态!Y972</f>
        <v>0.38303787030159187</v>
      </c>
      <c r="F955" s="3">
        <f>[1]服务器生态!Z972</f>
        <v>6.8145143847604284E-2</v>
      </c>
      <c r="G955" s="3">
        <f>[1]服务器生态!AA972</f>
        <v>1.971735855391691E-2</v>
      </c>
      <c r="H955" s="3">
        <f>[1]服务器生态!AC972</f>
        <v>0.47962550249999997</v>
      </c>
      <c r="I955" s="3">
        <f>[1]服务器生态!AD972</f>
        <v>0.47291513735919999</v>
      </c>
      <c r="J955" s="3">
        <f>[1]服务器生态!AE972</f>
        <v>3.8604200140800002E-2</v>
      </c>
      <c r="K955" s="3">
        <f>[1]服务器生态!AF972</f>
        <v>6.8679600000000019E-3</v>
      </c>
      <c r="L955" s="3">
        <f>[1]服务器生态!AG972</f>
        <v>1.9871999999999997E-3</v>
      </c>
      <c r="M955" s="3">
        <f>[3]基础信息!M954</f>
        <v>100</v>
      </c>
      <c r="X955" s="3">
        <v>951</v>
      </c>
      <c r="Y955" s="3">
        <f>求节点(节奏总纲!D$4:D$163,R$5:R$164,$X955)*6</f>
        <v>49160.995733342206</v>
      </c>
      <c r="Z955" s="3">
        <f>求节点(节奏总纲!E$4:E$163,S$5:S$164,$X955)*6</f>
        <v>50338.52401554885</v>
      </c>
      <c r="AA955" s="3">
        <f>求节点(节奏总纲!F$4:F$163,T$5:T$164,$X955)*6</f>
        <v>51896.861303427911</v>
      </c>
      <c r="AB955" s="3">
        <f>求节点(节奏总纲!G$4:G$163,U$5:U$164,$X955)*6</f>
        <v>54140.599273545609</v>
      </c>
      <c r="AC955" s="3">
        <f>求节点(节奏总纲!H$4:H$163,V$5:V$164,$X955)*6</f>
        <v>58056.797162768387</v>
      </c>
    </row>
    <row r="956" spans="2:29" x14ac:dyDescent="0.2">
      <c r="B956" s="3">
        <v>952</v>
      </c>
      <c r="C956" s="3">
        <f>[1]服务器生态!W973</f>
        <v>4.7525531187195886</v>
      </c>
      <c r="D956" s="3">
        <f>[1]服务器生态!X973</f>
        <v>4.6860608938244868</v>
      </c>
      <c r="E956" s="3">
        <f>[1]服务器生态!Y973</f>
        <v>0.3825245130180171</v>
      </c>
      <c r="F956" s="3">
        <f>[1]服务器生态!Z973</f>
        <v>6.8053813959238749E-2</v>
      </c>
      <c r="G956" s="3">
        <f>[1]服务器生态!AA973</f>
        <v>1.9690932838834118E-2</v>
      </c>
      <c r="H956" s="3">
        <f>[1]服务器生态!AC973</f>
        <v>0.47962550249999997</v>
      </c>
      <c r="I956" s="3">
        <f>[1]服务器生态!AD973</f>
        <v>0.47291513735919999</v>
      </c>
      <c r="J956" s="3">
        <f>[1]服务器生态!AE973</f>
        <v>3.8604200140800002E-2</v>
      </c>
      <c r="K956" s="3">
        <f>[1]服务器生态!AF973</f>
        <v>6.8679600000000019E-3</v>
      </c>
      <c r="L956" s="3">
        <f>[1]服务器生态!AG973</f>
        <v>1.9871999999999997E-3</v>
      </c>
      <c r="M956" s="3">
        <f>[3]基础信息!M955</f>
        <v>100</v>
      </c>
      <c r="X956" s="3">
        <v>952</v>
      </c>
      <c r="Y956" s="3">
        <f>求节点(节奏总纲!D$4:D$163,R$5:R$164,$X956)*6</f>
        <v>49167.259111597661</v>
      </c>
      <c r="Z956" s="3">
        <f>求节点(节奏总纲!E$4:E$163,S$5:S$164,$X956)*6</f>
        <v>50344.628944639262</v>
      </c>
      <c r="AA956" s="3">
        <f>求节点(节奏总纲!F$4:F$163,T$5:T$164,$X956)*6</f>
        <v>51903.033463596177</v>
      </c>
      <c r="AB956" s="3">
        <f>求节点(节奏总纲!G$4:G$163,U$5:U$164,$X956)*6</f>
        <v>54146.619365764622</v>
      </c>
      <c r="AC956" s="3">
        <f>求节点(节奏总纲!H$4:H$163,V$5:V$164,$X956)*6</f>
        <v>58062.806018846786</v>
      </c>
    </row>
    <row r="957" spans="2:29" x14ac:dyDescent="0.2">
      <c r="B957" s="3">
        <v>953</v>
      </c>
      <c r="C957" s="3">
        <f>[1]服务器生态!W974</f>
        <v>4.746175075807197</v>
      </c>
      <c r="D957" s="3">
        <f>[1]服务器生态!X974</f>
        <v>4.6797720851096152</v>
      </c>
      <c r="E957" s="3">
        <f>[1]服务器生态!Y974</f>
        <v>0.38201115573444233</v>
      </c>
      <c r="F957" s="3">
        <f>[1]服务器生态!Z974</f>
        <v>6.79624840708732E-2</v>
      </c>
      <c r="G957" s="3">
        <f>[1]服务器生态!AA974</f>
        <v>1.966450712375133E-2</v>
      </c>
      <c r="H957" s="3">
        <f>[1]服务器生态!AC974</f>
        <v>0.47962550249999997</v>
      </c>
      <c r="I957" s="3">
        <f>[1]服务器生态!AD974</f>
        <v>0.47291513735919999</v>
      </c>
      <c r="J957" s="3">
        <f>[1]服务器生态!AE974</f>
        <v>3.8604200140800002E-2</v>
      </c>
      <c r="K957" s="3">
        <f>[1]服务器生态!AF974</f>
        <v>6.8679600000000019E-3</v>
      </c>
      <c r="L957" s="3">
        <f>[1]服务器生态!AG974</f>
        <v>1.9871999999999997E-3</v>
      </c>
      <c r="M957" s="3">
        <f>[3]基础信息!M956</f>
        <v>100</v>
      </c>
      <c r="X957" s="3">
        <v>953</v>
      </c>
      <c r="Y957" s="3">
        <f>求节点(节奏总纲!D$4:D$163,R$5:R$164,$X957)*6</f>
        <v>49173.522489853116</v>
      </c>
      <c r="Z957" s="3">
        <f>求节点(节奏总纲!E$4:E$163,S$5:S$164,$X957)*6</f>
        <v>50350.733873729652</v>
      </c>
      <c r="AA957" s="3">
        <f>求节点(节奏总纲!F$4:F$163,T$5:T$164,$X957)*6</f>
        <v>51909.205623764436</v>
      </c>
      <c r="AB957" s="3">
        <f>求节点(节奏总纲!G$4:G$163,U$5:U$164,$X957)*6</f>
        <v>54152.639457983649</v>
      </c>
      <c r="AC957" s="3">
        <f>求节点(节奏总纲!H$4:H$163,V$5:V$164,$X957)*6</f>
        <v>58068.8148749252</v>
      </c>
    </row>
    <row r="958" spans="2:29" x14ac:dyDescent="0.2">
      <c r="B958" s="3">
        <v>954</v>
      </c>
      <c r="C958" s="3">
        <f>[1]服务器生态!W975</f>
        <v>4.7397970328948045</v>
      </c>
      <c r="D958" s="3">
        <f>[1]服务器生态!X975</f>
        <v>4.6734832763947436</v>
      </c>
      <c r="E958" s="3">
        <f>[1]服务器生态!Y975</f>
        <v>0.38149779845086751</v>
      </c>
      <c r="F958" s="3">
        <f>[1]服务器生态!Z975</f>
        <v>6.7871154182507665E-2</v>
      </c>
      <c r="G958" s="3">
        <f>[1]服务器生态!AA975</f>
        <v>1.9638081408668538E-2</v>
      </c>
      <c r="H958" s="3">
        <f>[1]服务器生态!AC975</f>
        <v>0.47962550249999997</v>
      </c>
      <c r="I958" s="3">
        <f>[1]服务器生态!AD975</f>
        <v>0.47291513735919999</v>
      </c>
      <c r="J958" s="3">
        <f>[1]服务器生态!AE975</f>
        <v>3.8604200140800002E-2</v>
      </c>
      <c r="K958" s="3">
        <f>[1]服务器生态!AF975</f>
        <v>6.8679600000000019E-3</v>
      </c>
      <c r="L958" s="3">
        <f>[1]服务器生态!AG975</f>
        <v>1.9871999999999997E-3</v>
      </c>
      <c r="M958" s="3">
        <f>[3]基础信息!M957</f>
        <v>100</v>
      </c>
      <c r="X958" s="3">
        <v>954</v>
      </c>
      <c r="Y958" s="3">
        <f>求节点(节奏总纲!D$4:D$163,R$5:R$164,$X958)*6</f>
        <v>49179.785868108564</v>
      </c>
      <c r="Z958" s="3">
        <f>求节点(节奏总纲!E$4:E$163,S$5:S$164,$X958)*6</f>
        <v>50356.838802820057</v>
      </c>
      <c r="AA958" s="3">
        <f>求节点(节奏总纲!F$4:F$163,T$5:T$164,$X958)*6</f>
        <v>51915.377783932687</v>
      </c>
      <c r="AB958" s="3">
        <f>求节点(节奏总纲!G$4:G$163,U$5:U$164,$X958)*6</f>
        <v>54158.659550202661</v>
      </c>
      <c r="AC958" s="3">
        <f>求节点(节奏总纲!H$4:H$163,V$5:V$164,$X958)*6</f>
        <v>58074.823731003606</v>
      </c>
    </row>
    <row r="959" spans="2:29" x14ac:dyDescent="0.2">
      <c r="B959" s="3">
        <v>955</v>
      </c>
      <c r="C959" s="3">
        <f>[1]服务器生态!W976</f>
        <v>4.7334189899824128</v>
      </c>
      <c r="D959" s="3">
        <f>[1]服务器生态!X976</f>
        <v>4.667194467679872</v>
      </c>
      <c r="E959" s="3">
        <f>[1]服务器生态!Y976</f>
        <v>0.38098444116729274</v>
      </c>
      <c r="F959" s="3">
        <f>[1]服务器生态!Z976</f>
        <v>6.7779824294142116E-2</v>
      </c>
      <c r="G959" s="3">
        <f>[1]服务器生态!AA976</f>
        <v>1.9611655693585747E-2</v>
      </c>
      <c r="H959" s="3">
        <f>[1]服务器生态!AC976</f>
        <v>0.47962550249999997</v>
      </c>
      <c r="I959" s="3">
        <f>[1]服务器生态!AD976</f>
        <v>0.47291513735919999</v>
      </c>
      <c r="J959" s="3">
        <f>[1]服务器生态!AE976</f>
        <v>3.8604200140800002E-2</v>
      </c>
      <c r="K959" s="3">
        <f>[1]服务器生态!AF976</f>
        <v>6.8679600000000019E-3</v>
      </c>
      <c r="L959" s="3">
        <f>[1]服务器生态!AG976</f>
        <v>1.9871999999999997E-3</v>
      </c>
      <c r="M959" s="3">
        <f>[3]基础信息!M958</f>
        <v>100</v>
      </c>
      <c r="X959" s="3">
        <v>955</v>
      </c>
      <c r="Y959" s="3">
        <f>求节点(节奏总纲!D$4:D$163,R$5:R$164,$X959)*6</f>
        <v>49185.832343688118</v>
      </c>
      <c r="Z959" s="3">
        <f>求节点(节奏总纲!E$4:E$163,S$5:S$164,$X959)*6</f>
        <v>50362.943731910462</v>
      </c>
      <c r="AA959" s="3">
        <f>求节点(节奏总纲!F$4:F$163,T$5:T$164,$X959)*6</f>
        <v>51921.549944100945</v>
      </c>
      <c r="AB959" s="3">
        <f>求节点(节奏总纲!G$4:G$163,U$5:U$164,$X959)*6</f>
        <v>54164.679642421674</v>
      </c>
      <c r="AC959" s="3">
        <f>求节点(节奏总纲!H$4:H$163,V$5:V$164,$X959)*6</f>
        <v>58080.832587082012</v>
      </c>
    </row>
    <row r="960" spans="2:29" x14ac:dyDescent="0.2">
      <c r="B960" s="3">
        <v>956</v>
      </c>
      <c r="C960" s="3">
        <f>[1]服务器生态!W977</f>
        <v>4.7270409470700203</v>
      </c>
      <c r="D960" s="3">
        <f>[1]服务器生态!X977</f>
        <v>4.6609056589650004</v>
      </c>
      <c r="E960" s="3">
        <f>[1]服务器生态!Y977</f>
        <v>0.38047108388371798</v>
      </c>
      <c r="F960" s="3">
        <f>[1]服务器生态!Z977</f>
        <v>6.7688494405776581E-2</v>
      </c>
      <c r="G960" s="3">
        <f>[1]服务器生态!AA977</f>
        <v>1.9585229978502955E-2</v>
      </c>
      <c r="H960" s="3">
        <f>[1]服务器生态!AC977</f>
        <v>0.47962550249999997</v>
      </c>
      <c r="I960" s="3">
        <f>[1]服务器生态!AD977</f>
        <v>0.47291513735919999</v>
      </c>
      <c r="J960" s="3">
        <f>[1]服务器生态!AE977</f>
        <v>3.8604200140800002E-2</v>
      </c>
      <c r="K960" s="3">
        <f>[1]服务器生态!AF977</f>
        <v>6.8679600000000019E-3</v>
      </c>
      <c r="L960" s="3">
        <f>[1]服务器生态!AG977</f>
        <v>1.9871999999999997E-3</v>
      </c>
      <c r="M960" s="3">
        <f>[3]基础信息!M959</f>
        <v>100</v>
      </c>
      <c r="X960" s="3">
        <v>956</v>
      </c>
      <c r="Y960" s="3">
        <f>求节点(节奏总纲!D$4:D$163,R$5:R$164,$X960)*6</f>
        <v>49191.717985300515</v>
      </c>
      <c r="Z960" s="3">
        <f>求节点(节奏总纲!E$4:E$163,S$5:S$164,$X960)*6</f>
        <v>50369.048661000859</v>
      </c>
      <c r="AA960" s="3">
        <f>求节点(节奏总纲!F$4:F$163,T$5:T$164,$X960)*6</f>
        <v>51927.722104269196</v>
      </c>
      <c r="AB960" s="3">
        <f>求节点(节奏总纲!G$4:G$163,U$5:U$164,$X960)*6</f>
        <v>54170.699734640686</v>
      </c>
      <c r="AC960" s="3">
        <f>求节点(节奏总纲!H$4:H$163,V$5:V$164,$X960)*6</f>
        <v>58086.841443160418</v>
      </c>
    </row>
    <row r="961" spans="2:29" x14ac:dyDescent="0.2">
      <c r="B961" s="3">
        <v>957</v>
      </c>
      <c r="C961" s="3">
        <f>[1]服务器生态!W978</f>
        <v>4.7206629041576287</v>
      </c>
      <c r="D961" s="3">
        <f>[1]服务器生态!X978</f>
        <v>4.6546168502501288</v>
      </c>
      <c r="E961" s="3">
        <f>[1]服务器生态!Y978</f>
        <v>0.37995772660014321</v>
      </c>
      <c r="F961" s="3">
        <f>[1]服务器生态!Z978</f>
        <v>6.7597164517411032E-2</v>
      </c>
      <c r="G961" s="3">
        <f>[1]服务器生态!AA978</f>
        <v>1.9558804263420167E-2</v>
      </c>
      <c r="H961" s="3">
        <f>[1]服务器生态!AC978</f>
        <v>0.47962550249999997</v>
      </c>
      <c r="I961" s="3">
        <f>[1]服务器生态!AD978</f>
        <v>0.47291513735919999</v>
      </c>
      <c r="J961" s="3">
        <f>[1]服务器生态!AE978</f>
        <v>3.8604200140800002E-2</v>
      </c>
      <c r="K961" s="3">
        <f>[1]服务器生态!AF978</f>
        <v>6.8679600000000019E-3</v>
      </c>
      <c r="L961" s="3">
        <f>[1]服务器生态!AG978</f>
        <v>1.9871999999999997E-3</v>
      </c>
      <c r="M961" s="3">
        <f>[3]基础信息!M960</f>
        <v>100</v>
      </c>
      <c r="X961" s="3">
        <v>957</v>
      </c>
      <c r="Y961" s="3">
        <f>求节点(节奏总纲!D$4:D$163,R$5:R$164,$X961)*6</f>
        <v>49197.603626912925</v>
      </c>
      <c r="Z961" s="3">
        <f>求节点(节奏总纲!E$4:E$163,S$5:S$164,$X961)*6</f>
        <v>50375.153590091257</v>
      </c>
      <c r="AA961" s="3">
        <f>求节点(节奏总纲!F$4:F$163,T$5:T$164,$X961)*6</f>
        <v>51933.894264437462</v>
      </c>
      <c r="AB961" s="3">
        <f>求节点(节奏总纲!G$4:G$163,U$5:U$164,$X961)*6</f>
        <v>54176.719826859699</v>
      </c>
      <c r="AC961" s="3">
        <f>求节点(节奏总纲!H$4:H$163,V$5:V$164,$X961)*6</f>
        <v>58092.850299238824</v>
      </c>
    </row>
    <row r="962" spans="2:29" x14ac:dyDescent="0.2">
      <c r="B962" s="3">
        <v>958</v>
      </c>
      <c r="C962" s="3">
        <f>[1]服务器生态!W979</f>
        <v>4.714284861245237</v>
      </c>
      <c r="D962" s="3">
        <f>[1]服务器生态!X979</f>
        <v>4.6483280415352564</v>
      </c>
      <c r="E962" s="3">
        <f>[1]服务器生态!Y979</f>
        <v>0.37944436931656839</v>
      </c>
      <c r="F962" s="3">
        <f>[1]服务器生态!Z979</f>
        <v>6.7505834629045497E-2</v>
      </c>
      <c r="G962" s="3">
        <f>[1]服务器生态!AA979</f>
        <v>1.9532378548337375E-2</v>
      </c>
      <c r="H962" s="3">
        <f>[1]服务器生态!AC979</f>
        <v>0.47962550249999997</v>
      </c>
      <c r="I962" s="3">
        <f>[1]服务器生态!AD979</f>
        <v>0.47291513735919999</v>
      </c>
      <c r="J962" s="3">
        <f>[1]服务器生态!AE979</f>
        <v>3.8604200140800002E-2</v>
      </c>
      <c r="K962" s="3">
        <f>[1]服务器生态!AF979</f>
        <v>6.8679600000000019E-3</v>
      </c>
      <c r="L962" s="3">
        <f>[1]服务器生态!AG979</f>
        <v>1.9871999999999997E-3</v>
      </c>
      <c r="M962" s="3">
        <f>[3]基础信息!M961</f>
        <v>100</v>
      </c>
      <c r="X962" s="3">
        <v>958</v>
      </c>
      <c r="Y962" s="3">
        <f>求节点(节奏总纲!D$4:D$163,R$5:R$164,$X962)*6</f>
        <v>49203.489268525336</v>
      </c>
      <c r="Z962" s="3">
        <f>求节点(节奏总纲!E$4:E$163,S$5:S$164,$X962)*6</f>
        <v>50381.258519181654</v>
      </c>
      <c r="AA962" s="3">
        <f>求节点(节奏总纲!F$4:F$163,T$5:T$164,$X962)*6</f>
        <v>51940.066424605713</v>
      </c>
      <c r="AB962" s="3">
        <f>求节点(节奏总纲!G$4:G$163,U$5:U$164,$X962)*6</f>
        <v>54182.739919078718</v>
      </c>
      <c r="AC962" s="3">
        <f>求节点(节奏总纲!H$4:H$163,V$5:V$164,$X962)*6</f>
        <v>58098.85915531723</v>
      </c>
    </row>
    <row r="963" spans="2:29" x14ac:dyDescent="0.2">
      <c r="B963" s="3">
        <v>959</v>
      </c>
      <c r="C963" s="3">
        <f>[1]服务器生态!W980</f>
        <v>4.7079068183328436</v>
      </c>
      <c r="D963" s="3">
        <f>[1]服务器生态!X980</f>
        <v>4.6420392328203839</v>
      </c>
      <c r="E963" s="3">
        <f>[1]服务器生态!Y980</f>
        <v>0.37893101203299356</v>
      </c>
      <c r="F963" s="3">
        <f>[1]服务器生态!Z980</f>
        <v>6.7414504740679948E-2</v>
      </c>
      <c r="G963" s="3">
        <f>[1]服务器生态!AA980</f>
        <v>1.950595283325458E-2</v>
      </c>
      <c r="H963" s="3">
        <f>[1]服务器生态!AC980</f>
        <v>0.47962550249999997</v>
      </c>
      <c r="I963" s="3">
        <f>[1]服务器生态!AD980</f>
        <v>0.47291513735919999</v>
      </c>
      <c r="J963" s="3">
        <f>[1]服务器生态!AE980</f>
        <v>3.8604200140800002E-2</v>
      </c>
      <c r="K963" s="3">
        <f>[1]服务器生态!AF980</f>
        <v>6.8679600000000019E-3</v>
      </c>
      <c r="L963" s="3">
        <f>[1]服务器生态!AG980</f>
        <v>1.9871999999999997E-3</v>
      </c>
      <c r="M963" s="3">
        <f>[3]基础信息!M962</f>
        <v>100</v>
      </c>
      <c r="X963" s="3">
        <v>959</v>
      </c>
      <c r="Y963" s="3">
        <f>求节点(节奏总纲!D$4:D$163,R$5:R$164,$X963)*6</f>
        <v>49209.374910137733</v>
      </c>
      <c r="Z963" s="3">
        <f>求节点(节奏总纲!E$4:E$163,S$5:S$164,$X963)*6</f>
        <v>50387.363448272066</v>
      </c>
      <c r="AA963" s="3">
        <f>求节点(节奏总纲!F$4:F$163,T$5:T$164,$X963)*6</f>
        <v>51946.238584773979</v>
      </c>
      <c r="AB963" s="3">
        <f>求节点(节奏总纲!G$4:G$163,U$5:U$164,$X963)*6</f>
        <v>54188.760011297731</v>
      </c>
      <c r="AC963" s="3">
        <f>求节点(节奏总纲!H$4:H$163,V$5:V$164,$X963)*6</f>
        <v>58104.868011395636</v>
      </c>
    </row>
    <row r="964" spans="2:29" x14ac:dyDescent="0.2">
      <c r="B964" s="3">
        <v>960</v>
      </c>
      <c r="C964" s="3">
        <f>[1]服务器生态!W981</f>
        <v>4.701528775420452</v>
      </c>
      <c r="D964" s="3">
        <f>[1]服务器生态!X981</f>
        <v>4.6357504241055123</v>
      </c>
      <c r="E964" s="3">
        <f>[1]服务器生态!Y981</f>
        <v>0.37841765474941874</v>
      </c>
      <c r="F964" s="3">
        <f>[1]服务器生态!Z981</f>
        <v>6.7323174852314399E-2</v>
      </c>
      <c r="G964" s="3">
        <f>[1]服务器生态!AA981</f>
        <v>1.9479527118171788E-2</v>
      </c>
      <c r="H964" s="3">
        <f>[1]服务器生态!AC981</f>
        <v>0.47962550249999997</v>
      </c>
      <c r="I964" s="3">
        <f>[1]服务器生态!AD981</f>
        <v>0.47291513735919999</v>
      </c>
      <c r="J964" s="3">
        <f>[1]服务器生态!AE981</f>
        <v>3.8604200140800002E-2</v>
      </c>
      <c r="K964" s="3">
        <f>[1]服务器生态!AF981</f>
        <v>6.8679600000000019E-3</v>
      </c>
      <c r="L964" s="3">
        <f>[1]服务器生态!AG981</f>
        <v>1.9871999999999997E-3</v>
      </c>
      <c r="M964" s="3">
        <f>[3]基础信息!M963</f>
        <v>100</v>
      </c>
      <c r="X964" s="3">
        <v>960</v>
      </c>
      <c r="Y964" s="3">
        <f>求节点(节奏总纲!D$4:D$163,R$5:R$164,$X964)*6</f>
        <v>49215.260551750151</v>
      </c>
      <c r="Z964" s="3">
        <f>求节点(节奏总纲!E$4:E$163,S$5:S$164,$X964)*6</f>
        <v>50393.468377362457</v>
      </c>
      <c r="AA964" s="3">
        <f>求节点(节奏总纲!F$4:F$163,T$5:T$164,$X964)*6</f>
        <v>51952.41074494223</v>
      </c>
      <c r="AB964" s="3">
        <f>求节点(节奏总纲!G$4:G$163,U$5:U$164,$X964)*6</f>
        <v>54194.780103516743</v>
      </c>
      <c r="AC964" s="3">
        <f>求节点(节奏总纲!H$4:H$163,V$5:V$164,$X964)*6</f>
        <v>58110.87686747405</v>
      </c>
    </row>
    <row r="965" spans="2:29" x14ac:dyDescent="0.2">
      <c r="B965" s="3">
        <v>961</v>
      </c>
      <c r="C965" s="3">
        <f>[1]服务器生态!W982</f>
        <v>4.6951507325080604</v>
      </c>
      <c r="D965" s="3">
        <f>[1]服务器生态!X982</f>
        <v>4.6294616153906407</v>
      </c>
      <c r="E965" s="3">
        <f>[1]服务器生态!Y982</f>
        <v>0.37790429746584397</v>
      </c>
      <c r="F965" s="3">
        <f>[1]服务器生态!Z982</f>
        <v>6.7231844963948864E-2</v>
      </c>
      <c r="G965" s="3">
        <f>[1]服务器生态!AA982</f>
        <v>1.9453101403089E-2</v>
      </c>
      <c r="H965" s="3">
        <f>[1]服务器生态!AC982</f>
        <v>0.47962550249999997</v>
      </c>
      <c r="I965" s="3">
        <f>[1]服务器生态!AD982</f>
        <v>0.47291513735919999</v>
      </c>
      <c r="J965" s="3">
        <f>[1]服务器生态!AE982</f>
        <v>3.8604200140800002E-2</v>
      </c>
      <c r="K965" s="3">
        <f>[1]服务器生态!AF982</f>
        <v>6.8679600000000019E-3</v>
      </c>
      <c r="L965" s="3">
        <f>[1]服务器生态!AG982</f>
        <v>1.9871999999999997E-3</v>
      </c>
      <c r="M965" s="3">
        <f>[3]基础信息!M964</f>
        <v>100</v>
      </c>
      <c r="X965" s="3">
        <v>961</v>
      </c>
      <c r="Y965" s="3">
        <f>求节点(节奏总纲!D$4:D$163,R$5:R$164,$X965)*6</f>
        <v>49221.146193362554</v>
      </c>
      <c r="Z965" s="3">
        <f>求节点(节奏总纲!E$4:E$163,S$5:S$164,$X965)*6</f>
        <v>50399.573306452861</v>
      </c>
      <c r="AA965" s="3">
        <f>求节点(节奏总纲!F$4:F$163,T$5:T$164,$X965)*6</f>
        <v>51958.582905110488</v>
      </c>
      <c r="AB965" s="3">
        <f>求节点(节奏总纲!G$4:G$163,U$5:U$164,$X965)*6</f>
        <v>54200.800195735756</v>
      </c>
      <c r="AC965" s="3">
        <f>求节点(节奏总纲!H$4:H$163,V$5:V$164,$X965)*6</f>
        <v>58116.885723552448</v>
      </c>
    </row>
    <row r="966" spans="2:29" x14ac:dyDescent="0.2">
      <c r="B966" s="3">
        <v>962</v>
      </c>
      <c r="C966" s="3">
        <f>[1]服务器生态!W983</f>
        <v>4.6887726895956678</v>
      </c>
      <c r="D966" s="3">
        <f>[1]服务器生态!X983</f>
        <v>4.6231728066757691</v>
      </c>
      <c r="E966" s="3">
        <f>[1]服务器生态!Y983</f>
        <v>0.37739094018226921</v>
      </c>
      <c r="F966" s="3">
        <f>[1]服务器生态!Z983</f>
        <v>6.7140515075583315E-2</v>
      </c>
      <c r="G966" s="3">
        <f>[1]服务器生态!AA983</f>
        <v>1.9426675688006208E-2</v>
      </c>
      <c r="H966" s="3">
        <f>[1]服务器生态!AC983</f>
        <v>0.47962550249999997</v>
      </c>
      <c r="I966" s="3">
        <f>[1]服务器生态!AD983</f>
        <v>0.47291513735919999</v>
      </c>
      <c r="J966" s="3">
        <f>[1]服务器生态!AE983</f>
        <v>3.8604200140800002E-2</v>
      </c>
      <c r="K966" s="3">
        <f>[1]服务器生态!AF983</f>
        <v>6.8679600000000019E-3</v>
      </c>
      <c r="L966" s="3">
        <f>[1]服务器生态!AG983</f>
        <v>1.9871999999999997E-3</v>
      </c>
      <c r="M966" s="3">
        <f>[3]基础信息!M965</f>
        <v>100</v>
      </c>
      <c r="X966" s="3">
        <v>962</v>
      </c>
      <c r="Y966" s="3">
        <f>求节点(节奏总纲!D$4:D$163,R$5:R$164,$X966)*6</f>
        <v>49227.031834974958</v>
      </c>
      <c r="Z966" s="3">
        <f>求节点(节奏总纲!E$4:E$163,S$5:S$164,$X966)*6</f>
        <v>50405.678235543252</v>
      </c>
      <c r="AA966" s="3">
        <f>求节点(节奏总纲!F$4:F$163,T$5:T$164,$X966)*6</f>
        <v>51964.755065278747</v>
      </c>
      <c r="AB966" s="3">
        <f>求节点(节奏总纲!G$4:G$163,U$5:U$164,$X966)*6</f>
        <v>54206.820287954768</v>
      </c>
      <c r="AC966" s="3">
        <f>求节点(节奏总纲!H$4:H$163,V$5:V$164,$X966)*6</f>
        <v>58122.894579630869</v>
      </c>
    </row>
    <row r="967" spans="2:29" x14ac:dyDescent="0.2">
      <c r="B967" s="3">
        <v>963</v>
      </c>
      <c r="C967" s="3">
        <f>[1]服务器生态!W984</f>
        <v>4.6823946466832762</v>
      </c>
      <c r="D967" s="3">
        <f>[1]服务器生态!X984</f>
        <v>4.6168839979608975</v>
      </c>
      <c r="E967" s="3">
        <f>[1]服务器生态!Y984</f>
        <v>0.37687758289869444</v>
      </c>
      <c r="F967" s="3">
        <f>[1]服务器生态!Z984</f>
        <v>6.704918518721778E-2</v>
      </c>
      <c r="G967" s="3">
        <f>[1]服务器生态!AA984</f>
        <v>1.9400249972923417E-2</v>
      </c>
      <c r="H967" s="3">
        <f>[1]服务器生态!AC984</f>
        <v>0.47962550249999997</v>
      </c>
      <c r="I967" s="3">
        <f>[1]服务器生态!AD984</f>
        <v>0.47291513735919999</v>
      </c>
      <c r="J967" s="3">
        <f>[1]服务器生态!AE984</f>
        <v>3.8604200140800002E-2</v>
      </c>
      <c r="K967" s="3">
        <f>[1]服务器生态!AF984</f>
        <v>6.8679600000000019E-3</v>
      </c>
      <c r="L967" s="3">
        <f>[1]服务器生态!AG984</f>
        <v>1.9871999999999997E-3</v>
      </c>
      <c r="M967" s="3">
        <f>[3]基础信息!M966</f>
        <v>100</v>
      </c>
      <c r="X967" s="3">
        <v>963</v>
      </c>
      <c r="Y967" s="3">
        <f>求节点(节奏总纲!D$4:D$163,R$5:R$164,$X967)*6</f>
        <v>49232.917476587369</v>
      </c>
      <c r="Z967" s="3">
        <f>求节点(节奏总纲!E$4:E$163,S$5:S$164,$X967)*6</f>
        <v>50411.783164633664</v>
      </c>
      <c r="AA967" s="3">
        <f>求节点(节奏总纲!F$4:F$163,T$5:T$164,$X967)*6</f>
        <v>51970.927225446998</v>
      </c>
      <c r="AB967" s="3">
        <f>求节点(节奏总纲!G$4:G$163,U$5:U$164,$X967)*6</f>
        <v>54212.840380173788</v>
      </c>
      <c r="AC967" s="3">
        <f>求节点(节奏总纲!H$4:H$163,V$5:V$164,$X967)*6</f>
        <v>58128.903435709268</v>
      </c>
    </row>
    <row r="968" spans="2:29" x14ac:dyDescent="0.2">
      <c r="B968" s="3">
        <v>964</v>
      </c>
      <c r="C968" s="3">
        <f>[1]服务器生态!W985</f>
        <v>4.6760166037708846</v>
      </c>
      <c r="D968" s="3">
        <f>[1]服务器生态!X985</f>
        <v>4.610595189246026</v>
      </c>
      <c r="E968" s="3">
        <f>[1]服务器生态!Y985</f>
        <v>0.37636422561511962</v>
      </c>
      <c r="F968" s="3">
        <f>[1]服务器生态!Z985</f>
        <v>6.6957855298852245E-2</v>
      </c>
      <c r="G968" s="3">
        <f>[1]服务器生态!AA985</f>
        <v>1.9373824257840629E-2</v>
      </c>
      <c r="H968" s="3">
        <f>[1]服务器生态!AC985</f>
        <v>0.47962550249999997</v>
      </c>
      <c r="I968" s="3">
        <f>[1]服务器生态!AD985</f>
        <v>0.47291513735919999</v>
      </c>
      <c r="J968" s="3">
        <f>[1]服务器生态!AE985</f>
        <v>3.8604200140800002E-2</v>
      </c>
      <c r="K968" s="3">
        <f>[1]服务器生态!AF985</f>
        <v>6.8679600000000019E-3</v>
      </c>
      <c r="L968" s="3">
        <f>[1]服务器生态!AG985</f>
        <v>1.9871999999999997E-3</v>
      </c>
      <c r="M968" s="3">
        <f>[3]基础信息!M967</f>
        <v>100</v>
      </c>
      <c r="X968" s="3">
        <v>964</v>
      </c>
      <c r="Y968" s="3">
        <f>求节点(节奏总纲!D$4:D$163,R$5:R$164,$X968)*6</f>
        <v>49238.803118199765</v>
      </c>
      <c r="Z968" s="3">
        <f>求节点(节奏总纲!E$4:E$163,S$5:S$164,$X968)*6</f>
        <v>50417.888093724061</v>
      </c>
      <c r="AA968" s="3">
        <f>求节点(节奏总纲!F$4:F$163,T$5:T$164,$X968)*6</f>
        <v>51977.099385615264</v>
      </c>
      <c r="AB968" s="3">
        <f>求节点(节奏总纲!G$4:G$163,U$5:U$164,$X968)*6</f>
        <v>54218.8604723928</v>
      </c>
      <c r="AC968" s="3">
        <f>求节点(节奏总纲!H$4:H$163,V$5:V$164,$X968)*6</f>
        <v>58134.912291787667</v>
      </c>
    </row>
    <row r="969" spans="2:29" x14ac:dyDescent="0.2">
      <c r="B969" s="3">
        <v>965</v>
      </c>
      <c r="C969" s="3">
        <f>[1]服务器生态!W986</f>
        <v>4.669638560858492</v>
      </c>
      <c r="D969" s="3">
        <f>[1]服务器生态!X986</f>
        <v>4.6043063805311544</v>
      </c>
      <c r="E969" s="3">
        <f>[1]服务器生态!Y986</f>
        <v>0.37585086833154485</v>
      </c>
      <c r="F969" s="3">
        <f>[1]服务器生态!Z986</f>
        <v>6.6866525410486696E-2</v>
      </c>
      <c r="G969" s="3">
        <f>[1]服务器生态!AA986</f>
        <v>1.9347398542757837E-2</v>
      </c>
      <c r="H969" s="3">
        <f>[1]服务器生态!AC986</f>
        <v>0.47962550249999997</v>
      </c>
      <c r="I969" s="3">
        <f>[1]服务器生态!AD986</f>
        <v>0.47291513735919999</v>
      </c>
      <c r="J969" s="3">
        <f>[1]服务器生态!AE986</f>
        <v>3.8604200140800002E-2</v>
      </c>
      <c r="K969" s="3">
        <f>[1]服务器生态!AF986</f>
        <v>6.8679600000000019E-3</v>
      </c>
      <c r="L969" s="3">
        <f>[1]服务器生态!AG986</f>
        <v>1.9871999999999997E-3</v>
      </c>
      <c r="M969" s="3">
        <f>[3]基础信息!M968</f>
        <v>100</v>
      </c>
      <c r="X969" s="3">
        <v>965</v>
      </c>
      <c r="Y969" s="3">
        <f>求节点(节奏总纲!D$4:D$163,R$5:R$164,$X969)*6</f>
        <v>49244.688759812183</v>
      </c>
      <c r="Z969" s="3">
        <f>求节点(节奏总纲!E$4:E$163,S$5:S$164,$X969)*6</f>
        <v>50423.993022814459</v>
      </c>
      <c r="AA969" s="3">
        <f>求节点(节奏总纲!F$4:F$163,T$5:T$164,$X969)*6</f>
        <v>51983.271545783515</v>
      </c>
      <c r="AB969" s="3">
        <f>求节点(节奏总纲!G$4:G$163,U$5:U$164,$X969)*6</f>
        <v>54224.880564611813</v>
      </c>
      <c r="AC969" s="3">
        <f>求节点(节奏总纲!H$4:H$163,V$5:V$164,$X969)*6</f>
        <v>58140.921147866087</v>
      </c>
    </row>
    <row r="970" spans="2:29" x14ac:dyDescent="0.2">
      <c r="B970" s="3">
        <v>966</v>
      </c>
      <c r="C970" s="3">
        <f>[1]服务器生态!W987</f>
        <v>4.6632605179460995</v>
      </c>
      <c r="D970" s="3">
        <f>[1]服务器生态!X987</f>
        <v>4.5980175718162819</v>
      </c>
      <c r="E970" s="3">
        <f>[1]服务器生态!Y987</f>
        <v>0.37533751104796997</v>
      </c>
      <c r="F970" s="3">
        <f>[1]服务器生态!Z987</f>
        <v>6.6775195522121147E-2</v>
      </c>
      <c r="G970" s="3">
        <f>[1]服务器生态!AA987</f>
        <v>1.9320972827675042E-2</v>
      </c>
      <c r="H970" s="3">
        <f>[1]服务器生态!AC987</f>
        <v>0.47962550249999997</v>
      </c>
      <c r="I970" s="3">
        <f>[1]服务器生态!AD987</f>
        <v>0.47291513735919999</v>
      </c>
      <c r="J970" s="3">
        <f>[1]服务器生态!AE987</f>
        <v>3.8604200140800002E-2</v>
      </c>
      <c r="K970" s="3">
        <f>[1]服务器生态!AF987</f>
        <v>6.8679600000000019E-3</v>
      </c>
      <c r="L970" s="3">
        <f>[1]服务器生态!AG987</f>
        <v>1.9871999999999997E-3</v>
      </c>
      <c r="M970" s="3">
        <f>[3]基础信息!M969</f>
        <v>100</v>
      </c>
      <c r="X970" s="3">
        <v>966</v>
      </c>
      <c r="Y970" s="3">
        <f>求节点(节奏总纲!D$4:D$163,R$5:R$164,$X970)*6</f>
        <v>49250.574401424587</v>
      </c>
      <c r="Z970" s="3">
        <f>求节点(节奏总纲!E$4:E$163,S$5:S$164,$X970)*6</f>
        <v>50430.097951904856</v>
      </c>
      <c r="AA970" s="3">
        <f>求节点(节奏总纲!F$4:F$163,T$5:T$164,$X970)*6</f>
        <v>51989.44370595178</v>
      </c>
      <c r="AB970" s="3">
        <f>求节点(节奏总纲!G$4:G$163,U$5:U$164,$X970)*6</f>
        <v>54230.900656830825</v>
      </c>
      <c r="AC970" s="3">
        <f>求节点(节奏总纲!H$4:H$163,V$5:V$164,$X970)*6</f>
        <v>58146.930003944486</v>
      </c>
    </row>
    <row r="971" spans="2:29" x14ac:dyDescent="0.2">
      <c r="B971" s="3">
        <v>967</v>
      </c>
      <c r="C971" s="3">
        <f>[1]服务器生态!W988</f>
        <v>4.656882475033707</v>
      </c>
      <c r="D971" s="3">
        <f>[1]服务器生态!X988</f>
        <v>4.5917287631014094</v>
      </c>
      <c r="E971" s="3">
        <f>[1]服务器生态!Y988</f>
        <v>0.37482415376439521</v>
      </c>
      <c r="F971" s="3">
        <f>[1]服务器生态!Z988</f>
        <v>6.6683865633755599E-2</v>
      </c>
      <c r="G971" s="3">
        <f>[1]服务器生态!AA988</f>
        <v>1.929454711259225E-2</v>
      </c>
      <c r="H971" s="3">
        <f>[1]服务器生态!AC988</f>
        <v>0.47962550249999997</v>
      </c>
      <c r="I971" s="3">
        <f>[1]服务器生态!AD988</f>
        <v>0.47291513735919999</v>
      </c>
      <c r="J971" s="3">
        <f>[1]服务器生态!AE988</f>
        <v>3.8604200140800002E-2</v>
      </c>
      <c r="K971" s="3">
        <f>[1]服务器生态!AF988</f>
        <v>6.8679600000000019E-3</v>
      </c>
      <c r="L971" s="3">
        <f>[1]服务器生态!AG988</f>
        <v>1.9871999999999997E-3</v>
      </c>
      <c r="M971" s="3">
        <f>[3]基础信息!M970</f>
        <v>100</v>
      </c>
      <c r="X971" s="3">
        <v>967</v>
      </c>
      <c r="Y971" s="3">
        <f>求节点(节奏总纲!D$4:D$163,R$5:R$164,$X971)*6</f>
        <v>49256.46004303699</v>
      </c>
      <c r="Z971" s="3">
        <f>求节点(节奏总纲!E$4:E$163,S$5:S$164,$X971)*6</f>
        <v>50436.202880995261</v>
      </c>
      <c r="AA971" s="3">
        <f>求节点(节奏总纲!F$4:F$163,T$5:T$164,$X971)*6</f>
        <v>51995.615866120032</v>
      </c>
      <c r="AB971" s="3">
        <f>求节点(节奏总纲!G$4:G$163,U$5:U$164,$X971)*6</f>
        <v>54236.920749049837</v>
      </c>
      <c r="AC971" s="3">
        <f>求节点(节奏总纲!H$4:H$163,V$5:V$164,$X971)*6</f>
        <v>58152.938860022899</v>
      </c>
    </row>
    <row r="972" spans="2:29" x14ac:dyDescent="0.2">
      <c r="B972" s="3">
        <v>968</v>
      </c>
      <c r="C972" s="3">
        <f>[1]服务器生态!W989</f>
        <v>4.6505044321213154</v>
      </c>
      <c r="D972" s="3">
        <f>[1]服务器生态!X989</f>
        <v>4.5854399543865378</v>
      </c>
      <c r="E972" s="3">
        <f>[1]服务器生态!Y989</f>
        <v>0.37431079648082044</v>
      </c>
      <c r="F972" s="3">
        <f>[1]服务器生态!Z989</f>
        <v>6.6592535745390063E-2</v>
      </c>
      <c r="G972" s="3">
        <f>[1]服务器生态!AA989</f>
        <v>1.9268121397509462E-2</v>
      </c>
      <c r="H972" s="3">
        <f>[1]服务器生态!AC989</f>
        <v>0.47962550249999997</v>
      </c>
      <c r="I972" s="3">
        <f>[1]服务器生态!AD989</f>
        <v>0.47291513735919999</v>
      </c>
      <c r="J972" s="3">
        <f>[1]服务器生态!AE989</f>
        <v>3.8604200140800002E-2</v>
      </c>
      <c r="K972" s="3">
        <f>[1]服务器生态!AF989</f>
        <v>6.8679600000000019E-3</v>
      </c>
      <c r="L972" s="3">
        <f>[1]服务器生态!AG989</f>
        <v>1.9871999999999997E-3</v>
      </c>
      <c r="M972" s="3">
        <f>[3]基础信息!M971</f>
        <v>100</v>
      </c>
      <c r="X972" s="3">
        <v>968</v>
      </c>
      <c r="Y972" s="3">
        <f>求节点(节奏总纲!D$4:D$163,R$5:R$164,$X972)*6</f>
        <v>49262.345684649401</v>
      </c>
      <c r="Z972" s="3">
        <f>求节点(节奏总纲!E$4:E$163,S$5:S$164,$X972)*6</f>
        <v>50442.307810085666</v>
      </c>
      <c r="AA972" s="3">
        <f>求节点(节奏总纲!F$4:F$163,T$5:T$164,$X972)*6</f>
        <v>52001.78802628829</v>
      </c>
      <c r="AB972" s="3">
        <f>求节点(节奏总纲!G$4:G$163,U$5:U$164,$X972)*6</f>
        <v>54242.940841268864</v>
      </c>
      <c r="AC972" s="3">
        <f>求节点(节奏总纲!H$4:H$163,V$5:V$164,$X972)*6</f>
        <v>58158.947716101306</v>
      </c>
    </row>
    <row r="973" spans="2:29" x14ac:dyDescent="0.2">
      <c r="B973" s="3">
        <v>969</v>
      </c>
      <c r="C973" s="3">
        <f>[1]服务器生态!W990</f>
        <v>4.6441263892089228</v>
      </c>
      <c r="D973" s="3">
        <f>[1]服务器生态!X990</f>
        <v>4.5791511456716654</v>
      </c>
      <c r="E973" s="3">
        <f>[1]服务器生态!Y990</f>
        <v>0.37379743919724556</v>
      </c>
      <c r="F973" s="3">
        <f>[1]服务器生态!Z990</f>
        <v>6.6501205857024515E-2</v>
      </c>
      <c r="G973" s="3">
        <f>[1]服务器生态!AA990</f>
        <v>1.9241695682426667E-2</v>
      </c>
      <c r="H973" s="3">
        <f>[1]服务器生态!AC990</f>
        <v>0.47962550249999997</v>
      </c>
      <c r="I973" s="3">
        <f>[1]服务器生态!AD990</f>
        <v>0.47291513735919999</v>
      </c>
      <c r="J973" s="3">
        <f>[1]服务器生态!AE990</f>
        <v>3.8604200140800002E-2</v>
      </c>
      <c r="K973" s="3">
        <f>[1]服务器生态!AF990</f>
        <v>6.8679600000000019E-3</v>
      </c>
      <c r="L973" s="3">
        <f>[1]服务器生态!AG990</f>
        <v>1.9871999999999997E-3</v>
      </c>
      <c r="M973" s="3">
        <f>[3]基础信息!M972</f>
        <v>100</v>
      </c>
      <c r="X973" s="3">
        <v>969</v>
      </c>
      <c r="Y973" s="3">
        <f>求节点(节奏总纲!D$4:D$163,R$5:R$164,$X973)*6</f>
        <v>49268.231326261812</v>
      </c>
      <c r="Z973" s="3">
        <f>求节点(节奏总纲!E$4:E$163,S$5:S$164,$X973)*6</f>
        <v>50448.412739176056</v>
      </c>
      <c r="AA973" s="3">
        <f>求节点(节奏总纲!F$4:F$163,T$5:T$164,$X973)*6</f>
        <v>52007.960186456541</v>
      </c>
      <c r="AB973" s="3">
        <f>求节点(节奏总纲!G$4:G$163,U$5:U$164,$X973)*6</f>
        <v>54248.960933487877</v>
      </c>
      <c r="AC973" s="3">
        <f>求节点(节奏总纲!H$4:H$163,V$5:V$164,$X973)*6</f>
        <v>58164.956572179704</v>
      </c>
    </row>
    <row r="974" spans="2:29" x14ac:dyDescent="0.2">
      <c r="B974" s="3">
        <v>970</v>
      </c>
      <c r="C974" s="3">
        <f>[1]服务器生态!W991</f>
        <v>4.6377483462965303</v>
      </c>
      <c r="D974" s="3">
        <f>[1]服务器生态!X991</f>
        <v>4.5728623369567938</v>
      </c>
      <c r="E974" s="3">
        <f>[1]服务器生态!Y991</f>
        <v>0.3732840819136708</v>
      </c>
      <c r="F974" s="3">
        <f>[1]服务器生态!Z991</f>
        <v>6.6409875968658966E-2</v>
      </c>
      <c r="G974" s="3">
        <f>[1]服务器生态!AA991</f>
        <v>1.9215269967343875E-2</v>
      </c>
      <c r="H974" s="3">
        <f>[1]服务器生态!AC991</f>
        <v>0.47962550249999997</v>
      </c>
      <c r="I974" s="3">
        <f>[1]服务器生态!AD991</f>
        <v>0.47291513735919999</v>
      </c>
      <c r="J974" s="3">
        <f>[1]服务器生态!AE991</f>
        <v>3.8604200140800002E-2</v>
      </c>
      <c r="K974" s="3">
        <f>[1]服务器生态!AF991</f>
        <v>6.8679600000000019E-3</v>
      </c>
      <c r="L974" s="3">
        <f>[1]服务器生态!AG991</f>
        <v>1.9871999999999997E-3</v>
      </c>
      <c r="M974" s="3">
        <f>[3]基础信息!M973</f>
        <v>100</v>
      </c>
      <c r="X974" s="3">
        <v>970</v>
      </c>
      <c r="Y974" s="3">
        <f>求节点(节奏总纲!D$4:D$163,R$5:R$164,$X974)*6</f>
        <v>49274.116967874215</v>
      </c>
      <c r="Z974" s="3">
        <f>求节点(节奏总纲!E$4:E$163,S$5:S$164,$X974)*6</f>
        <v>50454.517668266468</v>
      </c>
      <c r="AA974" s="3">
        <f>求节点(节奏总纲!F$4:F$163,T$5:T$164,$X974)*6</f>
        <v>52014.1323466248</v>
      </c>
      <c r="AB974" s="3">
        <f>求节点(节奏总纲!G$4:G$163,U$5:U$164,$X974)*6</f>
        <v>54254.981025706889</v>
      </c>
      <c r="AC974" s="3">
        <f>求节点(节奏总纲!H$4:H$163,V$5:V$164,$X974)*6</f>
        <v>58170.965428258118</v>
      </c>
    </row>
    <row r="975" spans="2:29" x14ac:dyDescent="0.2">
      <c r="B975" s="3">
        <v>971</v>
      </c>
      <c r="C975" s="3">
        <f>[1]服务器生态!W992</f>
        <v>4.6313703033841387</v>
      </c>
      <c r="D975" s="3">
        <f>[1]服务器生态!X992</f>
        <v>4.5665735282419222</v>
      </c>
      <c r="E975" s="3">
        <f>[1]服务器生态!Y992</f>
        <v>0.37277072463009603</v>
      </c>
      <c r="F975" s="3">
        <f>[1]服务器生态!Z992</f>
        <v>6.6318546080293431E-2</v>
      </c>
      <c r="G975" s="3">
        <f>[1]服务器生态!AA992</f>
        <v>1.9188844252261087E-2</v>
      </c>
      <c r="H975" s="3">
        <f>[1]服务器生态!AC992</f>
        <v>0.47962550249999997</v>
      </c>
      <c r="I975" s="3">
        <f>[1]服务器生态!AD992</f>
        <v>0.47291513735919999</v>
      </c>
      <c r="J975" s="3">
        <f>[1]服务器生态!AE992</f>
        <v>3.8604200140800002E-2</v>
      </c>
      <c r="K975" s="3">
        <f>[1]服务器生态!AF992</f>
        <v>6.8679600000000019E-3</v>
      </c>
      <c r="L975" s="3">
        <f>[1]服务器生态!AG992</f>
        <v>1.9871999999999997E-3</v>
      </c>
      <c r="M975" s="3">
        <f>[3]基础信息!M974</f>
        <v>100</v>
      </c>
      <c r="X975" s="3">
        <v>971</v>
      </c>
      <c r="Y975" s="3">
        <f>求节点(节奏总纲!D$4:D$163,R$5:R$164,$X975)*6</f>
        <v>49280.002609486619</v>
      </c>
      <c r="Z975" s="3">
        <f>求节点(节奏总纲!E$4:E$163,S$5:S$164,$X975)*6</f>
        <v>50460.622597356865</v>
      </c>
      <c r="AA975" s="3">
        <f>求节点(节奏总纲!F$4:F$163,T$5:T$164,$X975)*6</f>
        <v>52020.304506793065</v>
      </c>
      <c r="AB975" s="3">
        <f>求节点(节奏总纲!G$4:G$163,U$5:U$164,$X975)*6</f>
        <v>54261.001117925902</v>
      </c>
      <c r="AC975" s="3">
        <f>求节点(节奏总纲!H$4:H$163,V$5:V$164,$X975)*6</f>
        <v>58176.974284336524</v>
      </c>
    </row>
    <row r="976" spans="2:29" x14ac:dyDescent="0.2">
      <c r="B976" s="3">
        <v>972</v>
      </c>
      <c r="C976" s="3">
        <f>[1]服务器生态!W993</f>
        <v>4.6249922604717471</v>
      </c>
      <c r="D976" s="3">
        <f>[1]服务器生态!X993</f>
        <v>4.5602847195270506</v>
      </c>
      <c r="E976" s="3">
        <f>[1]服务器生态!Y993</f>
        <v>0.37225736734652121</v>
      </c>
      <c r="F976" s="3">
        <f>[1]服务器生态!Z993</f>
        <v>6.6227216191927882E-2</v>
      </c>
      <c r="G976" s="3">
        <f>[1]服务器生态!AA993</f>
        <v>1.9162418537178295E-2</v>
      </c>
      <c r="H976" s="3">
        <f>[1]服务器生态!AC993</f>
        <v>0.47962550249999997</v>
      </c>
      <c r="I976" s="3">
        <f>[1]服务器生态!AD993</f>
        <v>0.47291513735919999</v>
      </c>
      <c r="J976" s="3">
        <f>[1]服务器生态!AE993</f>
        <v>3.8604200140800002E-2</v>
      </c>
      <c r="K976" s="3">
        <f>[1]服务器生态!AF993</f>
        <v>6.8679600000000019E-3</v>
      </c>
      <c r="L976" s="3">
        <f>[1]服务器生态!AG993</f>
        <v>1.9871999999999997E-3</v>
      </c>
      <c r="M976" s="3">
        <f>[3]基础信息!M975</f>
        <v>100</v>
      </c>
      <c r="X976" s="3">
        <v>972</v>
      </c>
      <c r="Y976" s="3">
        <f>求节点(节奏总纲!D$4:D$163,R$5:R$164,$X976)*6</f>
        <v>49285.888251099037</v>
      </c>
      <c r="Z976" s="3">
        <f>求节点(节奏总纲!E$4:E$163,S$5:S$164,$X976)*6</f>
        <v>50466.727526447263</v>
      </c>
      <c r="AA976" s="3">
        <f>求节点(节奏总纲!F$4:F$163,T$5:T$164,$X976)*6</f>
        <v>52026.476666961316</v>
      </c>
      <c r="AB976" s="3">
        <f>求节点(节奏总纲!G$4:G$163,U$5:U$164,$X976)*6</f>
        <v>54267.021210144914</v>
      </c>
      <c r="AC976" s="3">
        <f>求节点(节奏总纲!H$4:H$163,V$5:V$164,$X976)*6</f>
        <v>58182.98314041493</v>
      </c>
    </row>
    <row r="977" spans="2:29" x14ac:dyDescent="0.2">
      <c r="B977" s="3">
        <v>973</v>
      </c>
      <c r="C977" s="3">
        <f>[1]服务器生态!W994</f>
        <v>4.6186142175593545</v>
      </c>
      <c r="D977" s="3">
        <f>[1]服务器生态!X994</f>
        <v>4.553995910812179</v>
      </c>
      <c r="E977" s="3">
        <f>[1]服务器生态!Y994</f>
        <v>0.37174401006294644</v>
      </c>
      <c r="F977" s="3">
        <f>[1]服务器生态!Z994</f>
        <v>6.6135886303562347E-2</v>
      </c>
      <c r="G977" s="3">
        <f>[1]服务器生态!AA994</f>
        <v>1.9135992822095504E-2</v>
      </c>
      <c r="H977" s="3">
        <f>[1]服务器生态!AC994</f>
        <v>0.47962550249999997</v>
      </c>
      <c r="I977" s="3">
        <f>[1]服务器生态!AD994</f>
        <v>0.47291513735919999</v>
      </c>
      <c r="J977" s="3">
        <f>[1]服务器生态!AE994</f>
        <v>3.8604200140800002E-2</v>
      </c>
      <c r="K977" s="3">
        <f>[1]服务器生态!AF994</f>
        <v>6.8679600000000019E-3</v>
      </c>
      <c r="L977" s="3">
        <f>[1]服务器生态!AG994</f>
        <v>1.9871999999999997E-3</v>
      </c>
      <c r="M977" s="3">
        <f>[3]基础信息!M976</f>
        <v>100</v>
      </c>
      <c r="X977" s="3">
        <v>973</v>
      </c>
      <c r="Y977" s="3">
        <f>求节点(节奏总纲!D$4:D$163,R$5:R$164,$X977)*6</f>
        <v>49291.773892711433</v>
      </c>
      <c r="Z977" s="3">
        <f>求节点(节奏总纲!E$4:E$163,S$5:S$164,$X977)*6</f>
        <v>50472.83245553766</v>
      </c>
      <c r="AA977" s="3">
        <f>求节点(节奏总纲!F$4:F$163,T$5:T$164,$X977)*6</f>
        <v>52032.648827129582</v>
      </c>
      <c r="AB977" s="3">
        <f>求节点(节奏总纲!G$4:G$163,U$5:U$164,$X977)*6</f>
        <v>54273.041302363941</v>
      </c>
      <c r="AC977" s="3">
        <f>求节点(节奏总纲!H$4:H$163,V$5:V$164,$X977)*6</f>
        <v>58188.991996493336</v>
      </c>
    </row>
    <row r="978" spans="2:29" x14ac:dyDescent="0.2">
      <c r="B978" s="3">
        <v>974</v>
      </c>
      <c r="C978" s="3">
        <f>[1]服务器生态!W995</f>
        <v>4.6122361746469629</v>
      </c>
      <c r="D978" s="3">
        <f>[1]服务器生态!X995</f>
        <v>4.5477071020973074</v>
      </c>
      <c r="E978" s="3">
        <f>[1]服务器生态!Y995</f>
        <v>0.37123065277937167</v>
      </c>
      <c r="F978" s="3">
        <f>[1]服务器生态!Z995</f>
        <v>6.6044556415196798E-2</v>
      </c>
      <c r="G978" s="3">
        <f>[1]服务器生态!AA995</f>
        <v>1.9109567107012712E-2</v>
      </c>
      <c r="H978" s="3">
        <f>[1]服务器生态!AC995</f>
        <v>0.47962550249999997</v>
      </c>
      <c r="I978" s="3">
        <f>[1]服务器生态!AD995</f>
        <v>0.47291513735919999</v>
      </c>
      <c r="J978" s="3">
        <f>[1]服务器生态!AE995</f>
        <v>3.8604200140800002E-2</v>
      </c>
      <c r="K978" s="3">
        <f>[1]服务器生态!AF995</f>
        <v>6.8679600000000019E-3</v>
      </c>
      <c r="L978" s="3">
        <f>[1]服务器生态!AG995</f>
        <v>1.9871999999999997E-3</v>
      </c>
      <c r="M978" s="3">
        <f>[3]基础信息!M977</f>
        <v>100</v>
      </c>
      <c r="X978" s="3">
        <v>974</v>
      </c>
      <c r="Y978" s="3">
        <f>求节点(节奏总纲!D$4:D$163,R$5:R$164,$X978)*6</f>
        <v>49297.659534323844</v>
      </c>
      <c r="Z978" s="3">
        <f>求节点(节奏总纲!E$4:E$163,S$5:S$164,$X978)*6</f>
        <v>50478.937384628065</v>
      </c>
      <c r="AA978" s="3">
        <f>求节点(节奏总纲!F$4:F$163,T$5:T$164,$X978)*6</f>
        <v>52038.820987297833</v>
      </c>
      <c r="AB978" s="3">
        <f>求节点(节奏总纲!G$4:G$163,U$5:U$164,$X978)*6</f>
        <v>54279.061394582954</v>
      </c>
      <c r="AC978" s="3">
        <f>求节点(节奏总纲!H$4:H$163,V$5:V$164,$X978)*6</f>
        <v>58195.000852571749</v>
      </c>
    </row>
    <row r="979" spans="2:29" x14ac:dyDescent="0.2">
      <c r="B979" s="3">
        <v>975</v>
      </c>
      <c r="C979" s="3">
        <f>[1]服务器生态!W996</f>
        <v>4.6058581317345713</v>
      </c>
      <c r="D979" s="3">
        <f>[1]服务器生态!X996</f>
        <v>4.541418293382435</v>
      </c>
      <c r="E979" s="3">
        <f>[1]服务器生态!Y996</f>
        <v>0.37071729549579691</v>
      </c>
      <c r="F979" s="3">
        <f>[1]服务器生态!Z996</f>
        <v>6.5953226526831263E-2</v>
      </c>
      <c r="G979" s="3">
        <f>[1]服务器生态!AA996</f>
        <v>1.9083141391929924E-2</v>
      </c>
      <c r="H979" s="3">
        <f>[1]服务器生态!AC996</f>
        <v>0.47962550249999997</v>
      </c>
      <c r="I979" s="3">
        <f>[1]服务器生态!AD996</f>
        <v>0.47291513735919999</v>
      </c>
      <c r="J979" s="3">
        <f>[1]服务器生态!AE996</f>
        <v>3.8604200140800002E-2</v>
      </c>
      <c r="K979" s="3">
        <f>[1]服务器生态!AF996</f>
        <v>6.8679600000000019E-3</v>
      </c>
      <c r="L979" s="3">
        <f>[1]服务器生态!AG996</f>
        <v>1.9871999999999997E-3</v>
      </c>
      <c r="M979" s="3">
        <f>[3]基础信息!M978</f>
        <v>100</v>
      </c>
      <c r="X979" s="3">
        <v>975</v>
      </c>
      <c r="Y979" s="3">
        <f>求节点(节奏总纲!D$4:D$163,R$5:R$164,$X979)*6</f>
        <v>49303.545175936248</v>
      </c>
      <c r="Z979" s="3">
        <f>求节点(节奏总纲!E$4:E$163,S$5:S$164,$X979)*6</f>
        <v>50485.04231371847</v>
      </c>
      <c r="AA979" s="3">
        <f>求节点(节奏总纲!F$4:F$163,T$5:T$164,$X979)*6</f>
        <v>52044.993147466092</v>
      </c>
      <c r="AB979" s="3">
        <f>求节点(节奏总纲!G$4:G$163,U$5:U$164,$X979)*6</f>
        <v>54285.081486801966</v>
      </c>
      <c r="AC979" s="3">
        <f>求节点(节奏总纲!H$4:H$163,V$5:V$164,$X979)*6</f>
        <v>58201.009708650148</v>
      </c>
    </row>
    <row r="980" spans="2:29" x14ac:dyDescent="0.2">
      <c r="B980" s="3">
        <v>976</v>
      </c>
      <c r="C980" s="3">
        <f>[1]服务器生态!W997</f>
        <v>4.5994800888221787</v>
      </c>
      <c r="D980" s="3">
        <f>[1]服务器生态!X997</f>
        <v>4.5351294846675634</v>
      </c>
      <c r="E980" s="3">
        <f>[1]服务器生态!Y997</f>
        <v>0.37020393821222208</v>
      </c>
      <c r="F980" s="3">
        <f>[1]服务器生态!Z997</f>
        <v>6.5861896638465728E-2</v>
      </c>
      <c r="G980" s="3">
        <f>[1]服务器生态!AA997</f>
        <v>1.9056715676847132E-2</v>
      </c>
      <c r="H980" s="3">
        <f>[1]服务器生态!AC997</f>
        <v>0.47962550249999997</v>
      </c>
      <c r="I980" s="3">
        <f>[1]服务器生态!AD997</f>
        <v>0.47291513735919999</v>
      </c>
      <c r="J980" s="3">
        <f>[1]服务器生态!AE997</f>
        <v>3.8604200140800002E-2</v>
      </c>
      <c r="K980" s="3">
        <f>[1]服务器生态!AF997</f>
        <v>6.8679600000000019E-3</v>
      </c>
      <c r="L980" s="3">
        <f>[1]服务器生态!AG997</f>
        <v>1.9871999999999997E-3</v>
      </c>
      <c r="M980" s="3">
        <f>[3]基础信息!M979</f>
        <v>100</v>
      </c>
      <c r="X980" s="3">
        <v>976</v>
      </c>
      <c r="Y980" s="3">
        <f>求节点(节奏总纲!D$4:D$163,R$5:R$164,$X980)*6</f>
        <v>49309.430817548651</v>
      </c>
      <c r="Z980" s="3">
        <f>求节点(节奏总纲!E$4:E$163,S$5:S$164,$X980)*6</f>
        <v>50491.14724280886</v>
      </c>
      <c r="AA980" s="3">
        <f>求节点(节奏总纲!F$4:F$163,T$5:T$164,$X980)*6</f>
        <v>52051.165307634343</v>
      </c>
      <c r="AB980" s="3">
        <f>求节点(节奏总纲!G$4:G$163,U$5:U$164,$X980)*6</f>
        <v>54291.101579020979</v>
      </c>
      <c r="AC980" s="3">
        <f>求节点(节奏总纲!H$4:H$163,V$5:V$164,$X980)*6</f>
        <v>58207.018564728554</v>
      </c>
    </row>
    <row r="981" spans="2:29" x14ac:dyDescent="0.2">
      <c r="B981" s="3">
        <v>977</v>
      </c>
      <c r="C981" s="3">
        <f>[1]服务器生态!W998</f>
        <v>4.5931020459097871</v>
      </c>
      <c r="D981" s="3">
        <f>[1]服务器生态!X998</f>
        <v>4.5288406759526918</v>
      </c>
      <c r="E981" s="3">
        <f>[1]服务器生态!Y998</f>
        <v>0.36969058092864732</v>
      </c>
      <c r="F981" s="3">
        <f>[1]服务器生态!Z998</f>
        <v>6.5770566750100179E-2</v>
      </c>
      <c r="G981" s="3">
        <f>[1]服务器生态!AA998</f>
        <v>1.9030289961764341E-2</v>
      </c>
      <c r="H981" s="3">
        <f>[1]服务器生态!AC998</f>
        <v>0.47962550249999997</v>
      </c>
      <c r="I981" s="3">
        <f>[1]服务器生态!AD998</f>
        <v>0.47291513735919999</v>
      </c>
      <c r="J981" s="3">
        <f>[1]服务器生态!AE998</f>
        <v>3.8604200140800002E-2</v>
      </c>
      <c r="K981" s="3">
        <f>[1]服务器生态!AF998</f>
        <v>6.8679600000000019E-3</v>
      </c>
      <c r="L981" s="3">
        <f>[1]服务器生态!AG998</f>
        <v>1.9871999999999997E-3</v>
      </c>
      <c r="M981" s="3">
        <f>[3]基础信息!M980</f>
        <v>100</v>
      </c>
      <c r="X981" s="3">
        <v>977</v>
      </c>
      <c r="Y981" s="3">
        <f>求节点(节奏总纲!D$4:D$163,R$5:R$164,$X981)*6</f>
        <v>49315.316459161069</v>
      </c>
      <c r="Z981" s="3">
        <f>求节点(节奏总纲!E$4:E$163,S$5:S$164,$X981)*6</f>
        <v>50497.252171899265</v>
      </c>
      <c r="AA981" s="3">
        <f>求节点(节奏总纲!F$4:F$163,T$5:T$164,$X981)*6</f>
        <v>52057.337467802601</v>
      </c>
      <c r="AB981" s="3">
        <f>求节点(节奏总纲!G$4:G$163,U$5:U$164,$X981)*6</f>
        <v>54297.121671239998</v>
      </c>
      <c r="AC981" s="3">
        <f>求节点(节奏总纲!H$4:H$163,V$5:V$164,$X981)*6</f>
        <v>58213.027420806968</v>
      </c>
    </row>
    <row r="982" spans="2:29" x14ac:dyDescent="0.2">
      <c r="B982" s="3">
        <v>978</v>
      </c>
      <c r="C982" s="3">
        <f>[1]服务器生态!W999</f>
        <v>4.5867240029973946</v>
      </c>
      <c r="D982" s="3">
        <f>[1]服务器生态!X999</f>
        <v>4.5225518672378193</v>
      </c>
      <c r="E982" s="3">
        <f>[1]服务器生态!Y999</f>
        <v>0.36917722364507249</v>
      </c>
      <c r="F982" s="3">
        <f>[1]服务器生态!Z999</f>
        <v>6.567923686173463E-2</v>
      </c>
      <c r="G982" s="3">
        <f>[1]服务器生态!AA999</f>
        <v>1.9003864246681546E-2</v>
      </c>
      <c r="H982" s="3">
        <f>[1]服务器生态!AC999</f>
        <v>0.47962550249999997</v>
      </c>
      <c r="I982" s="3">
        <f>[1]服务器生态!AD999</f>
        <v>0.47291513735919999</v>
      </c>
      <c r="J982" s="3">
        <f>[1]服务器生态!AE999</f>
        <v>3.8604200140800002E-2</v>
      </c>
      <c r="K982" s="3">
        <f>[1]服务器生态!AF999</f>
        <v>6.8679600000000019E-3</v>
      </c>
      <c r="L982" s="3">
        <f>[1]服务器生态!AG999</f>
        <v>1.9871999999999997E-3</v>
      </c>
      <c r="M982" s="3">
        <f>[3]基础信息!M981</f>
        <v>100</v>
      </c>
      <c r="X982" s="3">
        <v>978</v>
      </c>
      <c r="Y982" s="3">
        <f>求节点(节奏总纲!D$4:D$163,R$5:R$164,$X982)*6</f>
        <v>49321.202100773466</v>
      </c>
      <c r="Z982" s="3">
        <f>求节点(节奏总纲!E$4:E$163,S$5:S$164,$X982)*6</f>
        <v>50503.35710098967</v>
      </c>
      <c r="AA982" s="3">
        <f>求节点(节奏总纲!F$4:F$163,T$5:T$164,$X982)*6</f>
        <v>52063.509627970852</v>
      </c>
      <c r="AB982" s="3">
        <f>求节点(节奏总纲!G$4:G$163,U$5:U$164,$X982)*6</f>
        <v>54303.141763459011</v>
      </c>
      <c r="AC982" s="3">
        <f>求节点(节奏总纲!H$4:H$163,V$5:V$164,$X982)*6</f>
        <v>58219.036276885367</v>
      </c>
    </row>
    <row r="983" spans="2:29" x14ac:dyDescent="0.2">
      <c r="B983" s="3">
        <v>979</v>
      </c>
      <c r="C983" s="3">
        <f>[1]服务器生态!W1000</f>
        <v>4.5803459600850021</v>
      </c>
      <c r="D983" s="3">
        <f>[1]服务器生态!X1000</f>
        <v>4.5162630585229477</v>
      </c>
      <c r="E983" s="3">
        <f>[1]服务器生态!Y1000</f>
        <v>0.36866386636149767</v>
      </c>
      <c r="F983" s="3">
        <f>[1]服务器生态!Z1000</f>
        <v>6.5587906973369081E-2</v>
      </c>
      <c r="G983" s="3">
        <f>[1]服务器生态!AA1000</f>
        <v>1.8977438531598757E-2</v>
      </c>
      <c r="H983" s="3">
        <f>[1]服务器生态!AC1000</f>
        <v>0.47962550249999997</v>
      </c>
      <c r="I983" s="3">
        <f>[1]服务器生态!AD1000</f>
        <v>0.47291513735919999</v>
      </c>
      <c r="J983" s="3">
        <f>[1]服务器生态!AE1000</f>
        <v>3.8604200140800002E-2</v>
      </c>
      <c r="K983" s="3">
        <f>[1]服务器生态!AF1000</f>
        <v>6.8679600000000019E-3</v>
      </c>
      <c r="L983" s="3">
        <f>[1]服务器生态!AG1000</f>
        <v>1.9871999999999997E-3</v>
      </c>
      <c r="M983" s="3">
        <f>[3]基础信息!M982</f>
        <v>100</v>
      </c>
      <c r="X983" s="3">
        <v>979</v>
      </c>
      <c r="Y983" s="3">
        <f>求节点(节奏总纲!D$4:D$163,R$5:R$164,$X983)*6</f>
        <v>49327.087742385876</v>
      </c>
      <c r="Z983" s="3">
        <f>求节点(节奏总纲!E$4:E$163,S$5:S$164,$X983)*6</f>
        <v>50509.462030080067</v>
      </c>
      <c r="AA983" s="3">
        <f>求节点(节奏总纲!F$4:F$163,T$5:T$164,$X983)*6</f>
        <v>52069.681788139118</v>
      </c>
      <c r="AB983" s="3">
        <f>求节点(节奏总纲!G$4:G$163,U$5:U$164,$X983)*6</f>
        <v>54309.161855678023</v>
      </c>
      <c r="AC983" s="3">
        <f>求节点(节奏总纲!H$4:H$163,V$5:V$164,$X983)*6</f>
        <v>58225.045132963787</v>
      </c>
    </row>
    <row r="984" spans="2:29" x14ac:dyDescent="0.2">
      <c r="B984" s="3">
        <v>980</v>
      </c>
      <c r="C984" s="3">
        <f>[1]服务器生态!W1001</f>
        <v>4.5739679171726104</v>
      </c>
      <c r="D984" s="3">
        <f>[1]服务器生态!X1001</f>
        <v>4.5099742498080762</v>
      </c>
      <c r="E984" s="3">
        <f>[1]服务器生态!Y1001</f>
        <v>0.36815050907792291</v>
      </c>
      <c r="F984" s="3">
        <f>[1]服务器生态!Z1001</f>
        <v>6.5496577085003546E-2</v>
      </c>
      <c r="G984" s="3">
        <f>[1]服务器生态!AA1001</f>
        <v>1.8951012816515966E-2</v>
      </c>
      <c r="H984" s="3">
        <f>[1]服务器生态!AC1001</f>
        <v>0.47962550249999997</v>
      </c>
      <c r="I984" s="3">
        <f>[1]服务器生态!AD1001</f>
        <v>0.47291513735919999</v>
      </c>
      <c r="J984" s="3">
        <f>[1]服务器生态!AE1001</f>
        <v>3.8604200140800002E-2</v>
      </c>
      <c r="K984" s="3">
        <f>[1]服务器生态!AF1001</f>
        <v>6.8679600000000019E-3</v>
      </c>
      <c r="L984" s="3">
        <f>[1]服务器生态!AG1001</f>
        <v>1.9871999999999997E-3</v>
      </c>
      <c r="M984" s="3">
        <f>[3]基础信息!M983</f>
        <v>100</v>
      </c>
      <c r="X984" s="3">
        <v>980</v>
      </c>
      <c r="Y984" s="3">
        <f>求节点(节奏总纲!D$4:D$163,R$5:R$164,$X984)*6</f>
        <v>49332.973383998287</v>
      </c>
      <c r="Z984" s="3">
        <f>求节点(节奏总纲!E$4:E$163,S$5:S$164,$X984)*6</f>
        <v>50515.566959170465</v>
      </c>
      <c r="AA984" s="3">
        <f>求节点(节奏总纲!F$4:F$163,T$5:T$164,$X984)*6</f>
        <v>52075.853948307384</v>
      </c>
      <c r="AB984" s="3">
        <f>求节点(节奏总纲!G$4:G$163,U$5:U$164,$X984)*6</f>
        <v>54315.181947897036</v>
      </c>
      <c r="AC984" s="3">
        <f>求节点(节奏总纲!H$4:H$163,V$5:V$164,$X984)*6</f>
        <v>58231.053989042186</v>
      </c>
    </row>
    <row r="985" spans="2:29" x14ac:dyDescent="0.2">
      <c r="B985" s="3">
        <v>981</v>
      </c>
      <c r="C985" s="3">
        <f>[1]服务器生态!W1002</f>
        <v>4.5675898742602179</v>
      </c>
      <c r="D985" s="3">
        <f>[1]服务器生态!X1002</f>
        <v>4.5036854410932046</v>
      </c>
      <c r="E985" s="3">
        <f>[1]服务器生态!Y1002</f>
        <v>0.36763715179434814</v>
      </c>
      <c r="F985" s="3">
        <f>[1]服务器生态!Z1002</f>
        <v>6.5405247196638011E-2</v>
      </c>
      <c r="G985" s="3">
        <f>[1]服务器生态!AA1002</f>
        <v>1.8924587101433174E-2</v>
      </c>
      <c r="H985" s="3">
        <f>[1]服务器生态!AC1002</f>
        <v>0.47962550249999997</v>
      </c>
      <c r="I985" s="3">
        <f>[1]服务器生态!AD1002</f>
        <v>0.47291513735919999</v>
      </c>
      <c r="J985" s="3">
        <f>[1]服务器生态!AE1002</f>
        <v>3.8604200140800002E-2</v>
      </c>
      <c r="K985" s="3">
        <f>[1]服务器生态!AF1002</f>
        <v>6.8679600000000019E-3</v>
      </c>
      <c r="L985" s="3">
        <f>[1]服务器生态!AG1002</f>
        <v>1.9871999999999997E-3</v>
      </c>
      <c r="M985" s="3">
        <f>[3]基础信息!M984</f>
        <v>100</v>
      </c>
      <c r="X985" s="3">
        <v>981</v>
      </c>
      <c r="Y985" s="3">
        <f>求节点(节奏总纲!D$4:D$163,R$5:R$164,$X985)*6</f>
        <v>49338.859025610684</v>
      </c>
      <c r="Z985" s="3">
        <f>求节点(节奏总纲!E$4:E$163,S$5:S$164,$X985)*6</f>
        <v>50521.671888260862</v>
      </c>
      <c r="AA985" s="3">
        <f>求节点(节奏总纲!F$4:F$163,T$5:T$164,$X985)*6</f>
        <v>52082.026108475635</v>
      </c>
      <c r="AB985" s="3">
        <f>求节点(节奏总纲!G$4:G$163,U$5:U$164,$X985)*6</f>
        <v>54321.202040116048</v>
      </c>
      <c r="AC985" s="3">
        <f>求节点(节奏总纲!H$4:H$163,V$5:V$164,$X985)*6</f>
        <v>58237.062845120599</v>
      </c>
    </row>
    <row r="986" spans="2:29" x14ac:dyDescent="0.2">
      <c r="B986" s="3">
        <v>982</v>
      </c>
      <c r="C986" s="3">
        <f>[1]服务器生态!W1003</f>
        <v>4.5612118313478263</v>
      </c>
      <c r="D986" s="3">
        <f>[1]服务器生态!X1003</f>
        <v>4.497396632378333</v>
      </c>
      <c r="E986" s="3">
        <f>[1]服务器生态!Y1003</f>
        <v>0.36712379451077332</v>
      </c>
      <c r="F986" s="3">
        <f>[1]服务器生态!Z1003</f>
        <v>6.5313917308272462E-2</v>
      </c>
      <c r="G986" s="3">
        <f>[1]服务器生态!AA1003</f>
        <v>1.8898161386350386E-2</v>
      </c>
      <c r="H986" s="3">
        <f>[1]服务器生态!AC1003</f>
        <v>0.47962550249999997</v>
      </c>
      <c r="I986" s="3">
        <f>[1]服务器生态!AD1003</f>
        <v>0.47291513735919999</v>
      </c>
      <c r="J986" s="3">
        <f>[1]服务器生态!AE1003</f>
        <v>3.8604200140800002E-2</v>
      </c>
      <c r="K986" s="3">
        <f>[1]服务器生态!AF1003</f>
        <v>6.8679600000000019E-3</v>
      </c>
      <c r="L986" s="3">
        <f>[1]服务器生态!AG1003</f>
        <v>1.9871999999999997E-3</v>
      </c>
      <c r="M986" s="3">
        <f>[3]基础信息!M985</f>
        <v>100</v>
      </c>
      <c r="X986" s="3">
        <v>982</v>
      </c>
      <c r="Y986" s="3">
        <f>求节点(节奏总纲!D$4:D$163,R$5:R$164,$X986)*6</f>
        <v>49344.744667223102</v>
      </c>
      <c r="Z986" s="3">
        <f>求节点(节奏总纲!E$4:E$163,S$5:S$164,$X986)*6</f>
        <v>50527.776817351274</v>
      </c>
      <c r="AA986" s="3">
        <f>求节点(节奏总纲!F$4:F$163,T$5:T$164,$X986)*6</f>
        <v>52088.198268643893</v>
      </c>
      <c r="AB986" s="3">
        <f>求节点(节奏总纲!G$4:G$163,U$5:U$164,$X986)*6</f>
        <v>54327.222132335068</v>
      </c>
      <c r="AC986" s="3">
        <f>求节点(节奏总纲!H$4:H$163,V$5:V$164,$X986)*6</f>
        <v>58243.071701199005</v>
      </c>
    </row>
    <row r="987" spans="2:29" x14ac:dyDescent="0.2">
      <c r="B987" s="3">
        <v>983</v>
      </c>
      <c r="C987" s="3">
        <f>[1]服务器生态!W1004</f>
        <v>4.5548337884354346</v>
      </c>
      <c r="D987" s="3">
        <f>[1]服务器生态!X1004</f>
        <v>4.4911078236634605</v>
      </c>
      <c r="E987" s="3">
        <f>[1]服务器生态!Y1004</f>
        <v>0.36661043722719855</v>
      </c>
      <c r="F987" s="3">
        <f>[1]服务器生态!Z1004</f>
        <v>6.5222587419906927E-2</v>
      </c>
      <c r="G987" s="3">
        <f>[1]服务器生态!AA1004</f>
        <v>1.8871735671267594E-2</v>
      </c>
      <c r="H987" s="3">
        <f>[1]服务器生态!AC1004</f>
        <v>0.47962550249999997</v>
      </c>
      <c r="I987" s="3">
        <f>[1]服务器生态!AD1004</f>
        <v>0.47291513735919999</v>
      </c>
      <c r="J987" s="3">
        <f>[1]服务器生态!AE1004</f>
        <v>3.8604200140800002E-2</v>
      </c>
      <c r="K987" s="3">
        <f>[1]服务器生态!AF1004</f>
        <v>6.8679600000000019E-3</v>
      </c>
      <c r="L987" s="3">
        <f>[1]服务器生态!AG1004</f>
        <v>1.9871999999999997E-3</v>
      </c>
      <c r="M987" s="3">
        <f>[3]基础信息!M986</f>
        <v>100</v>
      </c>
      <c r="X987" s="3">
        <v>983</v>
      </c>
      <c r="Y987" s="3">
        <f>求节点(节奏总纲!D$4:D$163,R$5:R$164,$X987)*6</f>
        <v>49350.630308835505</v>
      </c>
      <c r="Z987" s="3">
        <f>求节点(节奏总纲!E$4:E$163,S$5:S$164,$X987)*6</f>
        <v>50533.881746441664</v>
      </c>
      <c r="AA987" s="3">
        <f>求节点(节奏总纲!F$4:F$163,T$5:T$164,$X987)*6</f>
        <v>52094.370428812144</v>
      </c>
      <c r="AB987" s="3">
        <f>求节点(节奏总纲!G$4:G$163,U$5:U$164,$X987)*6</f>
        <v>54333.24222455408</v>
      </c>
      <c r="AC987" s="3">
        <f>求节点(节奏总纲!H$4:H$163,V$5:V$164,$X987)*6</f>
        <v>58249.080557277404</v>
      </c>
    </row>
    <row r="988" spans="2:29" x14ac:dyDescent="0.2">
      <c r="B988" s="3">
        <v>984</v>
      </c>
      <c r="C988" s="3">
        <f>[1]服务器生态!W1005</f>
        <v>4.5484557455230412</v>
      </c>
      <c r="D988" s="3">
        <f>[1]服务器生态!X1005</f>
        <v>4.484819014948588</v>
      </c>
      <c r="E988" s="3">
        <f>[1]服务器生态!Y1005</f>
        <v>0.36609707994362373</v>
      </c>
      <c r="F988" s="3">
        <f>[1]服务器生态!Z1005</f>
        <v>6.5131257531541364E-2</v>
      </c>
      <c r="G988" s="3">
        <f>[1]服务器生态!AA1005</f>
        <v>1.8845309956184799E-2</v>
      </c>
      <c r="H988" s="3">
        <f>[1]服务器生态!AC1005</f>
        <v>0.47962550249999997</v>
      </c>
      <c r="I988" s="3">
        <f>[1]服务器生态!AD1005</f>
        <v>0.47291513735919999</v>
      </c>
      <c r="J988" s="3">
        <f>[1]服务器生态!AE1005</f>
        <v>3.8604200140800002E-2</v>
      </c>
      <c r="K988" s="3">
        <f>[1]服务器生态!AF1005</f>
        <v>6.8679600000000019E-3</v>
      </c>
      <c r="L988" s="3">
        <f>[1]服务器生态!AG1005</f>
        <v>1.9871999999999997E-3</v>
      </c>
      <c r="M988" s="3">
        <f>[3]基础信息!M987</f>
        <v>100</v>
      </c>
      <c r="X988" s="3">
        <v>984</v>
      </c>
      <c r="Y988" s="3">
        <f>求节点(节奏总纲!D$4:D$163,R$5:R$164,$X988)*6</f>
        <v>49356.515950447909</v>
      </c>
      <c r="Z988" s="3">
        <f>求节点(节奏总纲!E$4:E$163,S$5:S$164,$X988)*6</f>
        <v>50539.986675532069</v>
      </c>
      <c r="AA988" s="3">
        <f>求节点(节奏总纲!F$4:F$163,T$5:T$164,$X988)*6</f>
        <v>52100.542588980403</v>
      </c>
      <c r="AB988" s="3">
        <f>求节点(节奏总纲!G$4:G$163,U$5:U$164,$X988)*6</f>
        <v>54339.262316773093</v>
      </c>
      <c r="AC988" s="3">
        <f>求节点(节奏总纲!H$4:H$163,V$5:V$164,$X988)*6</f>
        <v>58255.089413355818</v>
      </c>
    </row>
    <row r="989" spans="2:29" x14ac:dyDescent="0.2">
      <c r="B989" s="3">
        <v>985</v>
      </c>
      <c r="C989" s="3">
        <f>[1]服务器生态!W1006</f>
        <v>4.5420777026106496</v>
      </c>
      <c r="D989" s="3">
        <f>[1]服务器生态!X1006</f>
        <v>4.4785302062337164</v>
      </c>
      <c r="E989" s="3">
        <f>[1]服务器生态!Y1006</f>
        <v>0.3655837226600489</v>
      </c>
      <c r="F989" s="3">
        <f>[1]服务器生态!Z1006</f>
        <v>6.5039927643175829E-2</v>
      </c>
      <c r="G989" s="3">
        <f>[1]服务器生态!AA1006</f>
        <v>1.8818884241102007E-2</v>
      </c>
      <c r="H989" s="3">
        <f>[1]服务器生态!AC1006</f>
        <v>0.47962550249999997</v>
      </c>
      <c r="I989" s="3">
        <f>[1]服务器生态!AD1006</f>
        <v>0.47291513735919999</v>
      </c>
      <c r="J989" s="3">
        <f>[1]服务器生态!AE1006</f>
        <v>3.8604200140800002E-2</v>
      </c>
      <c r="K989" s="3">
        <f>[1]服务器生态!AF1006</f>
        <v>6.8679600000000019E-3</v>
      </c>
      <c r="L989" s="3">
        <f>[1]服务器生态!AG1006</f>
        <v>1.9871999999999997E-3</v>
      </c>
      <c r="M989" s="3">
        <f>[3]基础信息!M988</f>
        <v>100</v>
      </c>
      <c r="X989" s="3">
        <v>985</v>
      </c>
      <c r="Y989" s="3">
        <f>求节点(节奏总纲!D$4:D$163,R$5:R$164,$X989)*6</f>
        <v>49362.40159206032</v>
      </c>
      <c r="Z989" s="3">
        <f>求节点(节奏总纲!E$4:E$163,S$5:S$164,$X989)*6</f>
        <v>50546.091604622474</v>
      </c>
      <c r="AA989" s="3">
        <f>求节点(节奏总纲!F$4:F$163,T$5:T$164,$X989)*6</f>
        <v>52106.714749148654</v>
      </c>
      <c r="AB989" s="3">
        <f>求节点(节奏总纲!G$4:G$163,U$5:U$164,$X989)*6</f>
        <v>54345.282408992105</v>
      </c>
      <c r="AC989" s="3">
        <f>求节点(节奏总纲!H$4:H$163,V$5:V$164,$X989)*6</f>
        <v>58261.098269434224</v>
      </c>
    </row>
    <row r="990" spans="2:29" x14ac:dyDescent="0.2">
      <c r="B990" s="3">
        <v>986</v>
      </c>
      <c r="C990" s="3">
        <f>[1]服务器生态!W1007</f>
        <v>4.5356996596982579</v>
      </c>
      <c r="D990" s="3">
        <f>[1]服务器生态!X1007</f>
        <v>4.4722413975188449</v>
      </c>
      <c r="E990" s="3">
        <f>[1]服务器生态!Y1007</f>
        <v>0.36507036537647414</v>
      </c>
      <c r="F990" s="3">
        <f>[1]服务器生态!Z1007</f>
        <v>6.4948597754810294E-2</v>
      </c>
      <c r="G990" s="3">
        <f>[1]服务器生态!AA1007</f>
        <v>1.8792458526019219E-2</v>
      </c>
      <c r="H990" s="3">
        <f>[1]服务器生态!AC1007</f>
        <v>0.47962550249999997</v>
      </c>
      <c r="I990" s="3">
        <f>[1]服务器生态!AD1007</f>
        <v>0.47291513735919999</v>
      </c>
      <c r="J990" s="3">
        <f>[1]服务器生态!AE1007</f>
        <v>3.8604200140800002E-2</v>
      </c>
      <c r="K990" s="3">
        <f>[1]服务器生态!AF1007</f>
        <v>6.8679600000000019E-3</v>
      </c>
      <c r="L990" s="3">
        <f>[1]服务器生态!AG1007</f>
        <v>1.9871999999999997E-3</v>
      </c>
      <c r="M990" s="3">
        <f>[3]基础信息!M989</f>
        <v>100</v>
      </c>
      <c r="X990" s="3">
        <v>986</v>
      </c>
      <c r="Y990" s="3">
        <f>求节点(节奏总纲!D$4:D$163,R$5:R$164,$X990)*6</f>
        <v>49368.287233672716</v>
      </c>
      <c r="Z990" s="3">
        <f>求节点(节奏总纲!E$4:E$163,S$5:S$164,$X990)*6</f>
        <v>50552.196533712871</v>
      </c>
      <c r="AA990" s="3">
        <f>求节点(节奏总纲!F$4:F$163,T$5:T$164,$X990)*6</f>
        <v>52112.88690931692</v>
      </c>
      <c r="AB990" s="3">
        <f>求节点(节奏总纲!G$4:G$163,U$5:U$164,$X990)*6</f>
        <v>54351.302501211117</v>
      </c>
      <c r="AC990" s="3">
        <f>求节点(节奏总纲!H$4:H$163,V$5:V$164,$X990)*6</f>
        <v>58267.10712551263</v>
      </c>
    </row>
    <row r="991" spans="2:29" x14ac:dyDescent="0.2">
      <c r="B991" s="3">
        <v>987</v>
      </c>
      <c r="C991" s="3">
        <f>[1]服务器生态!W1008</f>
        <v>4.5293216167858654</v>
      </c>
      <c r="D991" s="3">
        <f>[1]服务器生态!X1008</f>
        <v>4.4659525888039733</v>
      </c>
      <c r="E991" s="3">
        <f>[1]服务器生态!Y1008</f>
        <v>0.36455700809289937</v>
      </c>
      <c r="F991" s="3">
        <f>[1]服务器生态!Z1008</f>
        <v>6.4857267866444746E-2</v>
      </c>
      <c r="G991" s="3">
        <f>[1]服务器生态!AA1008</f>
        <v>1.8766032810936428E-2</v>
      </c>
      <c r="H991" s="3">
        <f>[1]服务器生态!AC1008</f>
        <v>0.47962550249999997</v>
      </c>
      <c r="I991" s="3">
        <f>[1]服务器生态!AD1008</f>
        <v>0.47291513735919999</v>
      </c>
      <c r="J991" s="3">
        <f>[1]服务器生态!AE1008</f>
        <v>3.8604200140800002E-2</v>
      </c>
      <c r="K991" s="3">
        <f>[1]服务器生态!AF1008</f>
        <v>6.8679600000000019E-3</v>
      </c>
      <c r="L991" s="3">
        <f>[1]服务器生态!AG1008</f>
        <v>1.9871999999999997E-3</v>
      </c>
      <c r="M991" s="3">
        <f>[3]基础信息!M990</f>
        <v>100</v>
      </c>
      <c r="X991" s="3">
        <v>987</v>
      </c>
      <c r="Y991" s="3">
        <f>求节点(节奏总纲!D$4:D$163,R$5:R$164,$X991)*6</f>
        <v>49374.172875285134</v>
      </c>
      <c r="Z991" s="3">
        <f>求节点(节奏总纲!E$4:E$163,S$5:S$164,$X991)*6</f>
        <v>50558.301462803269</v>
      </c>
      <c r="AA991" s="3">
        <f>求节点(节奏总纲!F$4:F$163,T$5:T$164,$X991)*6</f>
        <v>52119.059069485171</v>
      </c>
      <c r="AB991" s="3">
        <f>求节点(节奏总纲!G$4:G$163,U$5:U$164,$X991)*6</f>
        <v>54357.322593430144</v>
      </c>
      <c r="AC991" s="3">
        <f>求节点(节奏总纲!H$4:H$163,V$5:V$164,$X991)*6</f>
        <v>58273.115981591036</v>
      </c>
    </row>
    <row r="992" spans="2:29" x14ac:dyDescent="0.2">
      <c r="B992" s="3">
        <v>988</v>
      </c>
      <c r="C992" s="3">
        <f>[1]服务器生态!W1009</f>
        <v>4.5229435738734738</v>
      </c>
      <c r="D992" s="3">
        <f>[1]服务器生态!X1009</f>
        <v>4.4596637800891017</v>
      </c>
      <c r="E992" s="3">
        <f>[1]服务器生态!Y1009</f>
        <v>0.36404365080932455</v>
      </c>
      <c r="F992" s="3">
        <f>[1]服务器生态!Z1009</f>
        <v>6.476593797807921E-2</v>
      </c>
      <c r="G992" s="3">
        <f>[1]服务器生态!AA1009</f>
        <v>1.8739607095853636E-2</v>
      </c>
      <c r="H992" s="3">
        <f>[1]服务器生态!AC1009</f>
        <v>0.47962550249999997</v>
      </c>
      <c r="I992" s="3">
        <f>[1]服务器生态!AD1009</f>
        <v>0.47291513735919999</v>
      </c>
      <c r="J992" s="3">
        <f>[1]服务器生态!AE1009</f>
        <v>3.8604200140800002E-2</v>
      </c>
      <c r="K992" s="3">
        <f>[1]服务器生态!AF1009</f>
        <v>6.8679600000000019E-3</v>
      </c>
      <c r="L992" s="3">
        <f>[1]服务器生态!AG1009</f>
        <v>1.9871999999999997E-3</v>
      </c>
      <c r="M992" s="3">
        <f>[3]基础信息!M991</f>
        <v>100</v>
      </c>
      <c r="X992" s="3">
        <v>988</v>
      </c>
      <c r="Y992" s="3">
        <f>求节点(节奏总纲!D$4:D$163,R$5:R$164,$X992)*6</f>
        <v>49380.058516897538</v>
      </c>
      <c r="Z992" s="3">
        <f>求节点(节奏总纲!E$4:E$163,S$5:S$164,$X992)*6</f>
        <v>50564.406391893666</v>
      </c>
      <c r="AA992" s="3">
        <f>求节点(节奏总纲!F$4:F$163,T$5:T$164,$X992)*6</f>
        <v>52125.231229653436</v>
      </c>
      <c r="AB992" s="3">
        <f>求节点(节奏总纲!G$4:G$163,U$5:U$164,$X992)*6</f>
        <v>54363.342685649157</v>
      </c>
      <c r="AC992" s="3">
        <f>求节点(节奏总纲!H$4:H$163,V$5:V$164,$X992)*6</f>
        <v>58279.124837669442</v>
      </c>
    </row>
    <row r="993" spans="2:29" x14ac:dyDescent="0.2">
      <c r="B993" s="3">
        <v>989</v>
      </c>
      <c r="C993" s="3">
        <f>[1]服务器生态!W1010</f>
        <v>4.5165655309610822</v>
      </c>
      <c r="D993" s="3">
        <f>[1]服务器生态!X1010</f>
        <v>4.4533749713742301</v>
      </c>
      <c r="E993" s="3">
        <f>[1]服务器生态!Y1010</f>
        <v>0.36353029352574978</v>
      </c>
      <c r="F993" s="3">
        <f>[1]服务器生态!Z1010</f>
        <v>6.4674608089713662E-2</v>
      </c>
      <c r="G993" s="3">
        <f>[1]服务器生态!AA1010</f>
        <v>1.8713181380770848E-2</v>
      </c>
      <c r="H993" s="3">
        <f>[1]服务器生态!AC1010</f>
        <v>0.47962550249999997</v>
      </c>
      <c r="I993" s="3">
        <f>[1]服务器生态!AD1010</f>
        <v>0.47291513735919999</v>
      </c>
      <c r="J993" s="3">
        <f>[1]服务器生态!AE1010</f>
        <v>3.8604200140800002E-2</v>
      </c>
      <c r="K993" s="3">
        <f>[1]服务器生态!AF1010</f>
        <v>6.8679600000000019E-3</v>
      </c>
      <c r="L993" s="3">
        <f>[1]服务器生态!AG1010</f>
        <v>1.9871999999999997E-3</v>
      </c>
      <c r="M993" s="3">
        <f>[3]基础信息!M992</f>
        <v>100</v>
      </c>
      <c r="X993" s="3">
        <v>989</v>
      </c>
      <c r="Y993" s="3">
        <f>求节点(节奏总纲!D$4:D$163,R$5:R$164,$X993)*6</f>
        <v>49385.944158509941</v>
      </c>
      <c r="Z993" s="3">
        <f>求节点(节奏总纲!E$4:E$163,S$5:S$164,$X993)*6</f>
        <v>50570.511320984078</v>
      </c>
      <c r="AA993" s="3">
        <f>求节点(节奏总纲!F$4:F$163,T$5:T$164,$X993)*6</f>
        <v>52131.403389821695</v>
      </c>
      <c r="AB993" s="3">
        <f>求节点(节奏总纲!G$4:G$163,U$5:U$164,$X993)*6</f>
        <v>54369.362777868169</v>
      </c>
      <c r="AC993" s="3">
        <f>求节点(节奏总纲!H$4:H$163,V$5:V$164,$X993)*6</f>
        <v>58285.133693747848</v>
      </c>
    </row>
    <row r="994" spans="2:29" x14ac:dyDescent="0.2">
      <c r="B994" s="3">
        <v>990</v>
      </c>
      <c r="C994" s="3">
        <f>[1]服务器生态!W1011</f>
        <v>4.5101874880486896</v>
      </c>
      <c r="D994" s="3">
        <f>[1]服务器生态!X1011</f>
        <v>4.4470861626593585</v>
      </c>
      <c r="E994" s="3">
        <f>[1]服务器生态!Y1011</f>
        <v>0.36301693624217501</v>
      </c>
      <c r="F994" s="3">
        <f>[1]服务器生态!Z1011</f>
        <v>6.4583278201348127E-2</v>
      </c>
      <c r="G994" s="3">
        <f>[1]服务器生态!AA1011</f>
        <v>1.8686755665688056E-2</v>
      </c>
      <c r="H994" s="3">
        <f>[1]服务器生态!AC1011</f>
        <v>0.47962550249999997</v>
      </c>
      <c r="I994" s="3">
        <f>[1]服务器生态!AD1011</f>
        <v>0.47291513735919999</v>
      </c>
      <c r="J994" s="3">
        <f>[1]服务器生态!AE1011</f>
        <v>3.8604200140800002E-2</v>
      </c>
      <c r="K994" s="3">
        <f>[1]服务器生态!AF1011</f>
        <v>6.8679600000000019E-3</v>
      </c>
      <c r="L994" s="3">
        <f>[1]服务器生态!AG1011</f>
        <v>1.9871999999999997E-3</v>
      </c>
      <c r="M994" s="3">
        <f>[3]基础信息!M993</f>
        <v>100</v>
      </c>
      <c r="X994" s="3">
        <v>990</v>
      </c>
      <c r="Y994" s="3">
        <f>求节点(节奏总纲!D$4:D$163,R$5:R$164,$X994)*6</f>
        <v>49391.829800122352</v>
      </c>
      <c r="Z994" s="3">
        <f>求节点(节奏总纲!E$4:E$163,S$5:S$164,$X994)*6</f>
        <v>50576.616250074469</v>
      </c>
      <c r="AA994" s="3">
        <f>求节点(节奏总纲!F$4:F$163,T$5:T$164,$X994)*6</f>
        <v>52137.575549989946</v>
      </c>
      <c r="AB994" s="3">
        <f>求节点(节奏总纲!G$4:G$163,U$5:U$164,$X994)*6</f>
        <v>54375.382870087182</v>
      </c>
      <c r="AC994" s="3">
        <f>求节点(节奏总纲!H$4:H$163,V$5:V$164,$X994)*6</f>
        <v>58291.142549826254</v>
      </c>
    </row>
    <row r="995" spans="2:29" x14ac:dyDescent="0.2">
      <c r="B995" s="3">
        <v>991</v>
      </c>
      <c r="C995" s="3">
        <f>[1]服务器生态!W1012</f>
        <v>4.5101874880486896</v>
      </c>
      <c r="D995" s="3">
        <f>[1]服务器生态!X1012</f>
        <v>4.4470861626593585</v>
      </c>
      <c r="E995" s="3">
        <f>[1]服务器生态!Y1012</f>
        <v>0.36301693624217501</v>
      </c>
      <c r="F995" s="3">
        <f>[1]服务器生态!Z1012</f>
        <v>6.4583278201348127E-2</v>
      </c>
      <c r="G995" s="3">
        <f>[1]服务器生态!AA1012</f>
        <v>1.8686755665688056E-2</v>
      </c>
      <c r="H995" s="3">
        <f>[1]服务器生态!AC1012</f>
        <v>0.47962550249999997</v>
      </c>
      <c r="I995" s="3">
        <f>[1]服务器生态!AD1012</f>
        <v>0.47291513735919999</v>
      </c>
      <c r="J995" s="3">
        <f>[1]服务器生态!AE1012</f>
        <v>3.8604200140800002E-2</v>
      </c>
      <c r="K995" s="3">
        <f>[1]服务器生态!AF1012</f>
        <v>6.8679600000000019E-3</v>
      </c>
      <c r="L995" s="3">
        <f>[1]服务器生态!AG1012</f>
        <v>1.9871999999999997E-3</v>
      </c>
      <c r="M995" s="3">
        <f>[3]基础信息!M994</f>
        <v>100</v>
      </c>
      <c r="X995" s="3">
        <v>991</v>
      </c>
      <c r="Y995" s="3">
        <f>求节点(节奏总纲!D$4:D$163,R$5:R$164,$X995)*6</f>
        <v>49397.715441734763</v>
      </c>
      <c r="Z995" s="3">
        <f>求节点(节奏总纲!E$4:E$163,S$5:S$164,$X995)*6</f>
        <v>50582.721179164873</v>
      </c>
      <c r="AA995" s="3">
        <f>求节点(节奏总纲!F$4:F$163,T$5:T$164,$X995)*6</f>
        <v>52143.747710158204</v>
      </c>
      <c r="AB995" s="3">
        <f>求节点(节奏总纲!G$4:G$163,U$5:U$164,$X995)*6</f>
        <v>54381.402962306194</v>
      </c>
      <c r="AC995" s="3">
        <f>求节点(节奏总纲!H$4:H$163,V$5:V$164,$X995)*6</f>
        <v>58297.151405904668</v>
      </c>
    </row>
    <row r="996" spans="2:29" x14ac:dyDescent="0.2">
      <c r="B996" s="3">
        <v>992</v>
      </c>
      <c r="C996" s="3">
        <f>[1]服务器生态!W1013</f>
        <v>4.5101874880486896</v>
      </c>
      <c r="D996" s="3">
        <f>[1]服务器生态!X1013</f>
        <v>4.4470861626593585</v>
      </c>
      <c r="E996" s="3">
        <f>[1]服务器生态!Y1013</f>
        <v>0.36301693624217501</v>
      </c>
      <c r="F996" s="3">
        <f>[1]服务器生态!Z1013</f>
        <v>6.4583278201348127E-2</v>
      </c>
      <c r="G996" s="3">
        <f>[1]服务器生态!AA1013</f>
        <v>1.8686755665688056E-2</v>
      </c>
      <c r="H996" s="3">
        <f>[1]服务器生态!AC1013</f>
        <v>0.47962550249999997</v>
      </c>
      <c r="I996" s="3">
        <f>[1]服务器生态!AD1013</f>
        <v>0.47291513735919999</v>
      </c>
      <c r="J996" s="3">
        <f>[1]服务器生态!AE1013</f>
        <v>3.8604200140800002E-2</v>
      </c>
      <c r="K996" s="3">
        <f>[1]服务器生态!AF1013</f>
        <v>6.8679600000000019E-3</v>
      </c>
      <c r="L996" s="3">
        <f>[1]服务器生态!AG1013</f>
        <v>1.9871999999999997E-3</v>
      </c>
      <c r="M996" s="3">
        <f>[3]基础信息!M995</f>
        <v>100</v>
      </c>
      <c r="X996" s="3">
        <v>992</v>
      </c>
      <c r="Y996" s="3">
        <f>求节点(节奏总纲!D$4:D$163,R$5:R$164,$X996)*6</f>
        <v>49403.601083347166</v>
      </c>
      <c r="Z996" s="3">
        <f>求节点(节奏总纲!E$4:E$163,S$5:S$164,$X996)*6</f>
        <v>50588.826108255264</v>
      </c>
      <c r="AA996" s="3">
        <f>求节点(节奏总纲!F$4:F$163,T$5:T$164,$X996)*6</f>
        <v>52149.919870326456</v>
      </c>
      <c r="AB996" s="3">
        <f>求节点(节奏总纲!G$4:G$163,U$5:U$164,$X996)*6</f>
        <v>54387.423054525221</v>
      </c>
      <c r="AC996" s="3">
        <f>求节点(节奏总纲!H$4:H$163,V$5:V$164,$X996)*6</f>
        <v>58303.160261983066</v>
      </c>
    </row>
    <row r="997" spans="2:29" x14ac:dyDescent="0.2">
      <c r="B997" s="3">
        <v>993</v>
      </c>
      <c r="C997" s="3">
        <f>[1]服务器生态!W1014</f>
        <v>4.5101874880486896</v>
      </c>
      <c r="D997" s="3">
        <f>[1]服务器生态!X1014</f>
        <v>4.4470861626593585</v>
      </c>
      <c r="E997" s="3">
        <f>[1]服务器生态!Y1014</f>
        <v>0.36301693624217501</v>
      </c>
      <c r="F997" s="3">
        <f>[1]服务器生态!Z1014</f>
        <v>6.4583278201348127E-2</v>
      </c>
      <c r="G997" s="3">
        <f>[1]服务器生态!AA1014</f>
        <v>1.8686755665688056E-2</v>
      </c>
      <c r="H997" s="3">
        <f>[1]服务器生态!AC1014</f>
        <v>0.47962550249999997</v>
      </c>
      <c r="I997" s="3">
        <f>[1]服务器生态!AD1014</f>
        <v>0.47291513735919999</v>
      </c>
      <c r="J997" s="3">
        <f>[1]服务器生态!AE1014</f>
        <v>3.8604200140800002E-2</v>
      </c>
      <c r="K997" s="3">
        <f>[1]服务器生态!AF1014</f>
        <v>6.8679600000000019E-3</v>
      </c>
      <c r="L997" s="3">
        <f>[1]服务器生态!AG1014</f>
        <v>1.9871999999999997E-3</v>
      </c>
      <c r="M997" s="3">
        <f>[3]基础信息!M996</f>
        <v>100</v>
      </c>
      <c r="X997" s="3">
        <v>993</v>
      </c>
      <c r="Y997" s="3">
        <f>求节点(节奏总纲!D$4:D$163,R$5:R$164,$X997)*6</f>
        <v>49409.48672495957</v>
      </c>
      <c r="Z997" s="3">
        <f>求节点(节奏总纲!E$4:E$163,S$5:S$164,$X997)*6</f>
        <v>50594.931037345676</v>
      </c>
      <c r="AA997" s="3">
        <f>求节点(节奏总纲!F$4:F$163,T$5:T$164,$X997)*6</f>
        <v>52156.092030494721</v>
      </c>
      <c r="AB997" s="3">
        <f>求节点(节奏总纲!G$4:G$163,U$5:U$164,$X997)*6</f>
        <v>54393.443146744234</v>
      </c>
      <c r="AC997" s="3">
        <f>求节点(节奏总纲!H$4:H$163,V$5:V$164,$X997)*6</f>
        <v>58309.169118061487</v>
      </c>
    </row>
    <row r="998" spans="2:29" x14ac:dyDescent="0.2">
      <c r="B998" s="3">
        <v>994</v>
      </c>
      <c r="C998" s="3">
        <f>[1]服务器生态!W1015</f>
        <v>4.5101874880486896</v>
      </c>
      <c r="D998" s="3">
        <f>[1]服务器生态!X1015</f>
        <v>4.4470861626593585</v>
      </c>
      <c r="E998" s="3">
        <f>[1]服务器生态!Y1015</f>
        <v>0.36301693624217501</v>
      </c>
      <c r="F998" s="3">
        <f>[1]服务器生态!Z1015</f>
        <v>6.4583278201348127E-2</v>
      </c>
      <c r="G998" s="3">
        <f>[1]服务器生态!AA1015</f>
        <v>1.8686755665688056E-2</v>
      </c>
      <c r="H998" s="3">
        <f>[1]服务器生态!AC1015</f>
        <v>0.47962550249999997</v>
      </c>
      <c r="I998" s="3">
        <f>[1]服务器生态!AD1015</f>
        <v>0.47291513735919999</v>
      </c>
      <c r="J998" s="3">
        <f>[1]服务器生态!AE1015</f>
        <v>3.8604200140800002E-2</v>
      </c>
      <c r="K998" s="3">
        <f>[1]服务器生态!AF1015</f>
        <v>6.8679600000000019E-3</v>
      </c>
      <c r="L998" s="3">
        <f>[1]服务器生态!AG1015</f>
        <v>1.9871999999999997E-3</v>
      </c>
      <c r="M998" s="3">
        <f>[3]基础信息!M997</f>
        <v>100</v>
      </c>
      <c r="X998" s="3">
        <v>994</v>
      </c>
      <c r="Y998" s="3">
        <f>求节点(节奏总纲!D$4:D$163,R$5:R$164,$X998)*6</f>
        <v>49415.372366571988</v>
      </c>
      <c r="Z998" s="3">
        <f>求节点(节奏总纲!E$4:E$163,S$5:S$164,$X998)*6</f>
        <v>50601.035966436073</v>
      </c>
      <c r="AA998" s="3">
        <f>求节点(节奏总纲!F$4:F$163,T$5:T$164,$X998)*6</f>
        <v>52161.727106767248</v>
      </c>
      <c r="AB998" s="3">
        <f>求节点(节奏总纲!G$4:G$163,U$5:U$164,$X998)*6</f>
        <v>54399.463238963246</v>
      </c>
      <c r="AC998" s="3">
        <f>求节点(节奏总纲!H$4:H$163,V$5:V$164,$X998)*6</f>
        <v>58315.177974139886</v>
      </c>
    </row>
    <row r="999" spans="2:29" x14ac:dyDescent="0.2">
      <c r="B999" s="3">
        <v>995</v>
      </c>
      <c r="C999" s="3">
        <f>[1]服务器生态!W1016</f>
        <v>4.5101874880486896</v>
      </c>
      <c r="D999" s="3">
        <f>[1]服务器生态!X1016</f>
        <v>4.4470861626593585</v>
      </c>
      <c r="E999" s="3">
        <f>[1]服务器生态!Y1016</f>
        <v>0.36301693624217501</v>
      </c>
      <c r="F999" s="3">
        <f>[1]服务器生态!Z1016</f>
        <v>6.4583278201348127E-2</v>
      </c>
      <c r="G999" s="3">
        <f>[1]服务器生态!AA1016</f>
        <v>1.8686755665688056E-2</v>
      </c>
      <c r="H999" s="3">
        <f>[1]服务器生态!AC1016</f>
        <v>0.47962550249999997</v>
      </c>
      <c r="I999" s="3">
        <f>[1]服务器生态!AD1016</f>
        <v>0.47291513735919999</v>
      </c>
      <c r="J999" s="3">
        <f>[1]服务器生态!AE1016</f>
        <v>3.8604200140800002E-2</v>
      </c>
      <c r="K999" s="3">
        <f>[1]服务器生态!AF1016</f>
        <v>6.8679600000000019E-3</v>
      </c>
      <c r="L999" s="3">
        <f>[1]服务器生态!AG1016</f>
        <v>1.9871999999999997E-3</v>
      </c>
      <c r="M999" s="3">
        <f>[3]基础信息!M998</f>
        <v>100</v>
      </c>
      <c r="X999" s="3">
        <v>995</v>
      </c>
      <c r="Y999" s="3">
        <f>求节点(节奏总纲!D$4:D$163,R$5:R$164,$X999)*6</f>
        <v>49421.258008184384</v>
      </c>
      <c r="Z999" s="3">
        <f>求节点(节奏总纲!E$4:E$163,S$5:S$164,$X999)*6</f>
        <v>50607.140895526471</v>
      </c>
      <c r="AA999" s="3">
        <f>求节点(节奏总纲!F$4:F$163,T$5:T$164,$X999)*6</f>
        <v>52167.242474560626</v>
      </c>
      <c r="AB999" s="3">
        <f>求节点(节奏总纲!G$4:G$163,U$5:U$164,$X999)*6</f>
        <v>54405.483331182259</v>
      </c>
      <c r="AC999" s="3">
        <f>求节点(节奏总纲!H$4:H$163,V$5:V$164,$X999)*6</f>
        <v>58321.186830218285</v>
      </c>
    </row>
    <row r="1000" spans="2:29" x14ac:dyDescent="0.2">
      <c r="B1000" s="3">
        <v>996</v>
      </c>
      <c r="C1000" s="3">
        <f>[1]服务器生态!W1017</f>
        <v>4.5101874880486896</v>
      </c>
      <c r="D1000" s="3">
        <f>[1]服务器生态!X1017</f>
        <v>4.4470861626593585</v>
      </c>
      <c r="E1000" s="3">
        <f>[1]服务器生态!Y1017</f>
        <v>0.36301693624217501</v>
      </c>
      <c r="F1000" s="3">
        <f>[1]服务器生态!Z1017</f>
        <v>6.4583278201348127E-2</v>
      </c>
      <c r="G1000" s="3">
        <f>[1]服务器生态!AA1017</f>
        <v>1.8686755665688056E-2</v>
      </c>
      <c r="H1000" s="3">
        <f>[1]服务器生态!AC1017</f>
        <v>0.47962550249999997</v>
      </c>
      <c r="I1000" s="3">
        <f>[1]服务器生态!AD1017</f>
        <v>0.47291513735919999</v>
      </c>
      <c r="J1000" s="3">
        <f>[1]服务器生态!AE1017</f>
        <v>3.8604200140800002E-2</v>
      </c>
      <c r="K1000" s="3">
        <f>[1]服务器生态!AF1017</f>
        <v>6.8679600000000019E-3</v>
      </c>
      <c r="L1000" s="3">
        <f>[1]服务器生态!AG1017</f>
        <v>1.9871999999999997E-3</v>
      </c>
      <c r="M1000" s="3">
        <f>[3]基础信息!M999</f>
        <v>100</v>
      </c>
      <c r="X1000" s="3">
        <v>996</v>
      </c>
      <c r="Y1000" s="3">
        <f>求节点(节奏总纲!D$4:D$163,R$5:R$164,$X1000)*6</f>
        <v>49427.143649796795</v>
      </c>
      <c r="Z1000" s="3">
        <f>求节点(节奏总纲!E$4:E$163,S$5:S$164,$X1000)*6</f>
        <v>50613.245824616868</v>
      </c>
      <c r="AA1000" s="3">
        <f>求节点(节奏总纲!F$4:F$163,T$5:T$164,$X1000)*6</f>
        <v>52172.757842353996</v>
      </c>
      <c r="AB1000" s="3">
        <f>求节点(节奏总纲!G$4:G$163,U$5:U$164,$X1000)*6</f>
        <v>54411.503423401271</v>
      </c>
      <c r="AC1000" s="3">
        <f>求节点(节奏总纲!H$4:H$163,V$5:V$164,$X1000)*6</f>
        <v>58327.195686296705</v>
      </c>
    </row>
    <row r="1001" spans="2:29" x14ac:dyDescent="0.2">
      <c r="B1001" s="3">
        <v>997</v>
      </c>
      <c r="C1001" s="3">
        <f>[1]服务器生态!W1018</f>
        <v>4.5101874880486896</v>
      </c>
      <c r="D1001" s="3">
        <f>[1]服务器生态!X1018</f>
        <v>4.4470861626593585</v>
      </c>
      <c r="E1001" s="3">
        <f>[1]服务器生态!Y1018</f>
        <v>0.36301693624217501</v>
      </c>
      <c r="F1001" s="3">
        <f>[1]服务器生态!Z1018</f>
        <v>6.4583278201348127E-2</v>
      </c>
      <c r="G1001" s="3">
        <f>[1]服务器生态!AA1018</f>
        <v>1.8686755665688056E-2</v>
      </c>
      <c r="H1001" s="3">
        <f>[1]服务器生态!AC1018</f>
        <v>0.47962550249999997</v>
      </c>
      <c r="I1001" s="3">
        <f>[1]服务器生态!AD1018</f>
        <v>0.47291513735919999</v>
      </c>
      <c r="J1001" s="3">
        <f>[1]服务器生态!AE1018</f>
        <v>3.8604200140800002E-2</v>
      </c>
      <c r="K1001" s="3">
        <f>[1]服务器生态!AF1018</f>
        <v>6.8679600000000019E-3</v>
      </c>
      <c r="L1001" s="3">
        <f>[1]服务器生态!AG1018</f>
        <v>1.9871999999999997E-3</v>
      </c>
      <c r="M1001" s="3">
        <f>[3]基础信息!M1000</f>
        <v>100</v>
      </c>
      <c r="X1001" s="3">
        <v>997</v>
      </c>
      <c r="Y1001" s="3">
        <f>求节点(节奏总纲!D$4:D$163,R$5:R$164,$X1001)*6</f>
        <v>49433.029291409199</v>
      </c>
      <c r="Z1001" s="3">
        <f>求节点(节奏总纲!E$4:E$163,S$5:S$164,$X1001)*6</f>
        <v>50619.350753707273</v>
      </c>
      <c r="AA1001" s="3">
        <f>求节点(节奏总纲!F$4:F$163,T$5:T$164,$X1001)*6</f>
        <v>52178.273210147381</v>
      </c>
      <c r="AB1001" s="3">
        <f>求节点(节奏总纲!G$4:G$163,U$5:U$164,$X1001)*6</f>
        <v>54417.523515620291</v>
      </c>
      <c r="AC1001" s="3">
        <f>求节点(节奏总纲!H$4:H$163,V$5:V$164,$X1001)*6</f>
        <v>58333.204542375104</v>
      </c>
    </row>
    <row r="1002" spans="2:29" x14ac:dyDescent="0.2">
      <c r="B1002" s="3">
        <v>998</v>
      </c>
      <c r="C1002" s="3">
        <f>[1]服务器生态!W1019</f>
        <v>4.5101874880486896</v>
      </c>
      <c r="D1002" s="3">
        <f>[1]服务器生态!X1019</f>
        <v>4.4470861626593585</v>
      </c>
      <c r="E1002" s="3">
        <f>[1]服务器生态!Y1019</f>
        <v>0.36301693624217501</v>
      </c>
      <c r="F1002" s="3">
        <f>[1]服务器生态!Z1019</f>
        <v>6.4583278201348127E-2</v>
      </c>
      <c r="G1002" s="3">
        <f>[1]服务器生态!AA1019</f>
        <v>1.8686755665688056E-2</v>
      </c>
      <c r="H1002" s="3">
        <f>[1]服务器生态!AC1019</f>
        <v>0.47962550249999997</v>
      </c>
      <c r="I1002" s="3">
        <f>[1]服务器生态!AD1019</f>
        <v>0.47291513735919999</v>
      </c>
      <c r="J1002" s="3">
        <f>[1]服务器生态!AE1019</f>
        <v>3.8604200140800002E-2</v>
      </c>
      <c r="K1002" s="3">
        <f>[1]服务器生态!AF1019</f>
        <v>6.8679600000000019E-3</v>
      </c>
      <c r="L1002" s="3">
        <f>[1]服务器生态!AG1019</f>
        <v>1.9871999999999997E-3</v>
      </c>
      <c r="M1002" s="3">
        <f>[3]基础信息!M1001</f>
        <v>100</v>
      </c>
      <c r="X1002" s="3">
        <v>998</v>
      </c>
      <c r="Y1002" s="3">
        <f>求节点(节奏总纲!D$4:D$163,R$5:R$164,$X1002)*6</f>
        <v>49438.914933021602</v>
      </c>
      <c r="Z1002" s="3">
        <f>求节点(节奏总纲!E$4:E$163,S$5:S$164,$X1002)*6</f>
        <v>50625.455682797678</v>
      </c>
      <c r="AA1002" s="3">
        <f>求节点(节奏总纲!F$4:F$163,T$5:T$164,$X1002)*6</f>
        <v>52183.788577940752</v>
      </c>
      <c r="AB1002" s="3">
        <f>求节点(节奏总纲!G$4:G$163,U$5:U$164,$X1002)*6</f>
        <v>54423.543607839303</v>
      </c>
      <c r="AC1002" s="3">
        <f>求节点(节奏总纲!H$4:H$163,V$5:V$164,$X1002)*6</f>
        <v>58339.213398453518</v>
      </c>
    </row>
    <row r="1003" spans="2:29" x14ac:dyDescent="0.2">
      <c r="B1003" s="3">
        <v>999</v>
      </c>
      <c r="C1003" s="3">
        <f>[1]服务器生态!W1020</f>
        <v>4.5101874880486896</v>
      </c>
      <c r="D1003" s="3">
        <f>[1]服务器生态!X1020</f>
        <v>4.4470861626593585</v>
      </c>
      <c r="E1003" s="3">
        <f>[1]服务器生态!Y1020</f>
        <v>0.36301693624217501</v>
      </c>
      <c r="F1003" s="3">
        <f>[1]服务器生态!Z1020</f>
        <v>6.4583278201348127E-2</v>
      </c>
      <c r="G1003" s="3">
        <f>[1]服务器生态!AA1020</f>
        <v>1.8686755665688056E-2</v>
      </c>
      <c r="H1003" s="3">
        <f>[1]服务器生态!AC1020</f>
        <v>0.47962550249999997</v>
      </c>
      <c r="I1003" s="3">
        <f>[1]服务器生态!AD1020</f>
        <v>0.47291513735919999</v>
      </c>
      <c r="J1003" s="3">
        <f>[1]服务器生态!AE1020</f>
        <v>3.8604200140800002E-2</v>
      </c>
      <c r="K1003" s="3">
        <f>[1]服务器生态!AF1020</f>
        <v>6.8679600000000019E-3</v>
      </c>
      <c r="L1003" s="3">
        <f>[1]服务器生态!AG1020</f>
        <v>1.9871999999999997E-3</v>
      </c>
      <c r="M1003" s="3">
        <f>[3]基础信息!M1002</f>
        <v>100</v>
      </c>
      <c r="X1003" s="3">
        <v>999</v>
      </c>
      <c r="Y1003" s="3">
        <f>求节点(节奏总纲!D$4:D$163,R$5:R$164,$X1003)*6</f>
        <v>49444.80057463402</v>
      </c>
      <c r="Z1003" s="3">
        <f>求节点(节奏总纲!E$4:E$163,S$5:S$164,$X1003)*6</f>
        <v>50631.560611888068</v>
      </c>
      <c r="AA1003" s="3">
        <f>求节点(节奏总纲!F$4:F$163,T$5:T$164,$X1003)*6</f>
        <v>52189.303945734137</v>
      </c>
      <c r="AB1003" s="3">
        <f>求节点(节奏总纲!G$4:G$163,U$5:U$164,$X1003)*6</f>
        <v>54429.563700058316</v>
      </c>
      <c r="AC1003" s="3">
        <f>求节点(节奏总纲!H$4:H$163,V$5:V$164,$X1003)*6</f>
        <v>58345.222254531924</v>
      </c>
    </row>
    <row r="1004" spans="2:29" x14ac:dyDescent="0.2">
      <c r="B1004" s="3">
        <v>1000</v>
      </c>
      <c r="C1004" s="3">
        <f>[1]服务器生态!W1021</f>
        <v>4.5101874880486896</v>
      </c>
      <c r="D1004" s="3">
        <f>[1]服务器生态!X1021</f>
        <v>4.4470861626593585</v>
      </c>
      <c r="E1004" s="3">
        <f>[1]服务器生态!Y1021</f>
        <v>0.36301693624217501</v>
      </c>
      <c r="F1004" s="3">
        <f>[1]服务器生态!Z1021</f>
        <v>6.4583278201348127E-2</v>
      </c>
      <c r="G1004" s="3">
        <f>[1]服务器生态!AA1021</f>
        <v>1.8686755665688056E-2</v>
      </c>
      <c r="H1004" s="3">
        <f>[1]服务器生态!AC1021</f>
        <v>0.47962550249999997</v>
      </c>
      <c r="I1004" s="3">
        <f>[1]服务器生态!AD1021</f>
        <v>0.47291513735919999</v>
      </c>
      <c r="J1004" s="3">
        <f>[1]服务器生态!AE1021</f>
        <v>3.8604200140800002E-2</v>
      </c>
      <c r="K1004" s="3">
        <f>[1]服务器生态!AF1021</f>
        <v>6.8679600000000019E-3</v>
      </c>
      <c r="L1004" s="3">
        <f>[1]服务器生态!AG1021</f>
        <v>1.9871999999999997E-3</v>
      </c>
      <c r="M1004" s="3">
        <f>[3]基础信息!M1003</f>
        <v>100</v>
      </c>
      <c r="X1004" s="3">
        <v>1000</v>
      </c>
      <c r="Y1004" s="3">
        <f>求节点(节奏总纲!D$4:D$163,R$5:R$164,$X1004)*6</f>
        <v>49450.686216246417</v>
      </c>
      <c r="Z1004" s="3">
        <f>求节点(节奏总纲!E$4:E$163,S$5:S$164,$X1004)*6</f>
        <v>50637.665540978473</v>
      </c>
      <c r="AA1004" s="3">
        <f>求节点(节奏总纲!F$4:F$163,T$5:T$164,$X1004)*6</f>
        <v>52194.819313527507</v>
      </c>
      <c r="AB1004" s="3">
        <f>求节点(节奏总纲!G$4:G$163,U$5:U$164,$X1004)*6</f>
        <v>54435.583792277328</v>
      </c>
      <c r="AC1004" s="3">
        <f>求节点(节奏总纲!H$4:H$163,V$5:V$164,$X1004)*6</f>
        <v>58351.23111061033</v>
      </c>
    </row>
  </sheetData>
  <mergeCells count="16">
    <mergeCell ref="DC3:DG3"/>
    <mergeCell ref="AF5:AF13"/>
    <mergeCell ref="AQ5:AQ13"/>
    <mergeCell ref="AX5:AX13"/>
    <mergeCell ref="CD3:CH3"/>
    <mergeCell ref="BY3:CC3"/>
    <mergeCell ref="AR3:AW3"/>
    <mergeCell ref="AY3:BD3"/>
    <mergeCell ref="BF3:BH3"/>
    <mergeCell ref="BM3:BQ3"/>
    <mergeCell ref="BR3:BV3"/>
    <mergeCell ref="C3:G3"/>
    <mergeCell ref="H3:L3"/>
    <mergeCell ref="R3:V3"/>
    <mergeCell ref="Y3:AC3"/>
    <mergeCell ref="AH3:AL3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9321A-AB63-4095-9FF4-B7349B0CFEA3}">
  <sheetPr codeName="Sheet3"/>
  <dimension ref="A1:AD52"/>
  <sheetViews>
    <sheetView tabSelected="1" topLeftCell="G22" workbookViewId="0">
      <selection activeCell="AB57" sqref="AB57"/>
    </sheetView>
  </sheetViews>
  <sheetFormatPr defaultRowHeight="11.25" x14ac:dyDescent="0.2"/>
  <cols>
    <col min="1" max="3" width="9" style="3"/>
    <col min="4" max="4" width="9.75" style="3" customWidth="1"/>
    <col min="5" max="5" width="10.5" style="3" bestFit="1" customWidth="1"/>
    <col min="6" max="11" width="9" style="3"/>
    <col min="12" max="12" width="1.5" style="11" customWidth="1"/>
    <col min="13" max="17" width="9" style="3"/>
    <col min="18" max="18" width="10.5" style="3" customWidth="1"/>
    <col min="19" max="21" width="9" style="3"/>
    <col min="22" max="22" width="11.75" style="3" customWidth="1"/>
    <col min="23" max="16384" width="9" style="3"/>
  </cols>
  <sheetData>
    <row r="1" spans="1:29" x14ac:dyDescent="0.2">
      <c r="A1" s="3" t="s">
        <v>241</v>
      </c>
    </row>
    <row r="2" spans="1:29" x14ac:dyDescent="0.2">
      <c r="A2" s="17" t="s">
        <v>242</v>
      </c>
    </row>
    <row r="3" spans="1:29" x14ac:dyDescent="0.2">
      <c r="A3" s="17" t="s">
        <v>244</v>
      </c>
    </row>
    <row r="4" spans="1:29" x14ac:dyDescent="0.2">
      <c r="A4" s="17" t="s">
        <v>248</v>
      </c>
    </row>
    <row r="5" spans="1:29" x14ac:dyDescent="0.2">
      <c r="B5" s="8" t="s">
        <v>249</v>
      </c>
      <c r="C5" s="8" t="s">
        <v>250</v>
      </c>
      <c r="D5" s="8" t="s">
        <v>251</v>
      </c>
      <c r="E5" s="8" t="s">
        <v>255</v>
      </c>
      <c r="O5" s="37" t="s">
        <v>243</v>
      </c>
      <c r="P5" s="37"/>
      <c r="Q5" s="37"/>
      <c r="R5" s="37"/>
      <c r="S5" s="37"/>
      <c r="T5" s="37" t="s">
        <v>246</v>
      </c>
      <c r="U5" s="37"/>
      <c r="V5" s="37"/>
      <c r="W5" s="37"/>
      <c r="X5" s="37"/>
      <c r="Y5" s="37" t="s">
        <v>112</v>
      </c>
      <c r="Z5" s="37"/>
      <c r="AA5" s="37"/>
      <c r="AB5" s="37"/>
      <c r="AC5" s="37"/>
    </row>
    <row r="6" spans="1:29" x14ac:dyDescent="0.2">
      <c r="B6" s="39" t="s">
        <v>252</v>
      </c>
      <c r="C6" s="8">
        <v>1</v>
      </c>
      <c r="D6" s="8">
        <v>63</v>
      </c>
      <c r="E6" s="8">
        <f>D6+10</f>
        <v>73</v>
      </c>
      <c r="N6" s="3" t="s">
        <v>245</v>
      </c>
      <c r="O6" s="3" t="s">
        <v>9</v>
      </c>
      <c r="P6" s="3" t="s">
        <v>10</v>
      </c>
      <c r="Q6" s="3" t="s">
        <v>11</v>
      </c>
      <c r="R6" s="3" t="s">
        <v>12</v>
      </c>
      <c r="S6" s="3" t="s">
        <v>13</v>
      </c>
      <c r="T6" s="3" t="s">
        <v>9</v>
      </c>
      <c r="U6" s="3" t="s">
        <v>10</v>
      </c>
      <c r="V6" s="3" t="s">
        <v>11</v>
      </c>
      <c r="W6" s="3" t="s">
        <v>12</v>
      </c>
      <c r="X6" s="3" t="s">
        <v>13</v>
      </c>
      <c r="Y6" s="3" t="s">
        <v>9</v>
      </c>
      <c r="Z6" s="3" t="s">
        <v>10</v>
      </c>
      <c r="AA6" s="3" t="s">
        <v>11</v>
      </c>
      <c r="AB6" s="3" t="s">
        <v>12</v>
      </c>
      <c r="AC6" s="3" t="s">
        <v>13</v>
      </c>
    </row>
    <row r="7" spans="1:29" x14ac:dyDescent="0.2">
      <c r="B7" s="39"/>
      <c r="C7" s="8">
        <v>2</v>
      </c>
      <c r="D7" s="8">
        <v>65</v>
      </c>
      <c r="E7" s="8">
        <f t="shared" ref="E7:E14" si="0">D7+10</f>
        <v>75</v>
      </c>
      <c r="N7" s="3">
        <v>60</v>
      </c>
      <c r="O7" s="3">
        <f>INDEX(节奏总纲!D$4:D$163,$N7)</f>
        <v>63</v>
      </c>
      <c r="P7" s="3">
        <f>INDEX(节奏总纲!E$4:E$163,$N7)</f>
        <v>54.589500000000001</v>
      </c>
      <c r="Q7" s="3">
        <f>INDEX(节奏总纲!F$4:F$163,$N7)</f>
        <v>44.717399999999998</v>
      </c>
      <c r="R7" s="3">
        <f>INDEX(节奏总纲!G$4:G$163,$N7)</f>
        <v>32.810400000000001</v>
      </c>
      <c r="S7" s="3">
        <f>INDEX(节奏总纲!H$4:H$163,$N7)</f>
        <v>18.276300000000003</v>
      </c>
      <c r="T7" s="3">
        <f>INDEX(其他调用!DC$5:DC$163,$N7)</f>
        <v>2673294</v>
      </c>
      <c r="U7" s="3">
        <f>INDEX(其他调用!DD$5:DD$163,$N7)</f>
        <v>2833296</v>
      </c>
      <c r="V7" s="3">
        <f>INDEX(其他调用!DE$5:DE$163,$N7)</f>
        <v>3115266</v>
      </c>
      <c r="W7" s="3">
        <f>INDEX(其他调用!DF$5:DF$163,$N7)</f>
        <v>3799488</v>
      </c>
      <c r="X7" s="3">
        <f>INDEX(其他调用!DG$5:DG$163,$N7)</f>
        <v>4178838</v>
      </c>
      <c r="Y7" s="3">
        <f>INDEX(其他调用!AS$5:AS$164,$N7)+INDEX(其他调用!AZ$5:AZ$164,$N7)</f>
        <v>1362.6094229586149</v>
      </c>
      <c r="Z7" s="3">
        <f>INDEX(其他调用!AT$5:AT$164,$N7)+INDEX(其他调用!BA$5:BA$164,$N7)</f>
        <v>1360.2699729288433</v>
      </c>
      <c r="AA7" s="3">
        <f>INDEX(其他调用!AU$5:AU$164,$N7)+INDEX(其他调用!BB$5:BB$164,$N7)</f>
        <v>1350.3654441895278</v>
      </c>
      <c r="AB7" s="3">
        <f>INDEX(其他调用!AV$5:AV$164,$N7)+INDEX(其他调用!BC$5:BC$164,$N7)</f>
        <v>1312.314938784044</v>
      </c>
      <c r="AC7" s="3">
        <f>INDEX(其他调用!AW$5:AW$164,$N7)+INDEX(其他调用!BD$5:BD$164,$N7)</f>
        <v>1270.072261750518</v>
      </c>
    </row>
    <row r="8" spans="1:29" x14ac:dyDescent="0.2">
      <c r="B8" s="39"/>
      <c r="C8" s="8">
        <v>3</v>
      </c>
      <c r="D8" s="8">
        <v>67</v>
      </c>
      <c r="E8" s="8">
        <f t="shared" si="0"/>
        <v>77</v>
      </c>
      <c r="N8" s="3">
        <v>65</v>
      </c>
      <c r="O8" s="3">
        <f>INDEX(节奏总纲!D$4:D$163,$N8)</f>
        <v>89.509667991878061</v>
      </c>
      <c r="P8" s="3">
        <f>INDEX(节奏总纲!E$4:E$163,$N8)</f>
        <v>77.64963698295422</v>
      </c>
      <c r="Q8" s="3">
        <f>INDEX(节奏总纲!F$4:F$163,$N8)</f>
        <v>63.802491344610679</v>
      </c>
      <c r="R8" s="3">
        <f>INDEX(节奏总纲!G$4:G$163,$N8)</f>
        <v>46.929918928141667</v>
      </c>
      <c r="S8" s="3">
        <f>INDEX(节奏总纲!H$4:H$163,$N8)</f>
        <v>25.993607584841389</v>
      </c>
      <c r="T8" s="3">
        <f>INDEX(其他调用!DC$5:DC$163,$N8)</f>
        <v>3685164</v>
      </c>
      <c r="U8" s="3">
        <f>INDEX(其他调用!DD$5:DD$163,$N8)</f>
        <v>4088886</v>
      </c>
      <c r="V8" s="3">
        <f>INDEX(其他调用!DE$5:DE$163,$N8)</f>
        <v>4542276</v>
      </c>
      <c r="W8" s="3">
        <f>INDEX(其他调用!DF$5:DF$163,$N8)</f>
        <v>5477730</v>
      </c>
      <c r="X8" s="3">
        <f>INDEX(其他调用!DG$5:DG$163,$N8)</f>
        <v>5880936</v>
      </c>
      <c r="Y8" s="3">
        <f>INDEX(其他调用!AS$5:AS$164,$N8)+INDEX(其他调用!AZ$5:AZ$164,$N8)</f>
        <v>1454.2419758623478</v>
      </c>
      <c r="Z8" s="3">
        <f>INDEX(其他调用!AT$5:AT$164,$N8)+INDEX(其他调用!BA$5:BA$164,$N8)</f>
        <v>1469.3336204426648</v>
      </c>
      <c r="AA8" s="3">
        <f>INDEX(其他调用!AU$5:AU$164,$N8)+INDEX(其他调用!BB$5:BB$164,$N8)</f>
        <v>1472.8373827438952</v>
      </c>
      <c r="AB8" s="3">
        <f>INDEX(其他调用!AV$5:AV$164,$N8)+INDEX(其他调用!BC$5:BC$164,$N8)</f>
        <v>1454.527915724281</v>
      </c>
      <c r="AC8" s="3">
        <f>INDEX(其他调用!AW$5:AW$164,$N8)+INDEX(其他调用!BD$5:BD$164,$N8)</f>
        <v>1376.6921745943355</v>
      </c>
    </row>
    <row r="9" spans="1:29" x14ac:dyDescent="0.2">
      <c r="B9" s="39" t="s">
        <v>253</v>
      </c>
      <c r="C9" s="8">
        <v>1</v>
      </c>
      <c r="D9" s="8">
        <v>75</v>
      </c>
      <c r="E9" s="8">
        <f t="shared" si="0"/>
        <v>85</v>
      </c>
      <c r="N9" s="3">
        <v>75</v>
      </c>
      <c r="O9" s="3">
        <f>INDEX(节奏总纲!D$4:D$163,$N9)</f>
        <v>180.01933598375612</v>
      </c>
      <c r="P9" s="3">
        <f>INDEX(节奏总纲!E$4:E$163,$N9)</f>
        <v>155.75272949314578</v>
      </c>
      <c r="Q9" s="3">
        <f>INDEX(节奏总纲!F$4:F$163,$N9)</f>
        <v>127.38168214210583</v>
      </c>
      <c r="R9" s="3">
        <f>INDEX(节奏总纲!G$4:G$163,$N9)</f>
        <v>93.214012172388934</v>
      </c>
      <c r="S9" s="3">
        <f>INDEX(节奏总纲!H$4:H$163,$N9)</f>
        <v>51.755559095329879</v>
      </c>
      <c r="T9" s="3">
        <f>INDEX(其他调用!DC$5:DC$163,$N9)</f>
        <v>6479832</v>
      </c>
      <c r="U9" s="3">
        <f>INDEX(其他调用!DD$5:DD$163,$N9)</f>
        <v>7450092</v>
      </c>
      <c r="V9" s="3">
        <f>INDEX(其他调用!DE$5:DE$163,$N9)</f>
        <v>8333538</v>
      </c>
      <c r="W9" s="3">
        <f>INDEX(其他调用!DF$5:DF$163,$N9)</f>
        <v>10304964</v>
      </c>
      <c r="X9" s="3">
        <f>INDEX(其他调用!DG$5:DG$163,$N9)</f>
        <v>11149914</v>
      </c>
      <c r="Y9" s="3">
        <f>INDEX(其他调用!AS$5:AS$164,$N9)+INDEX(其他调用!AZ$5:AZ$164,$N9)</f>
        <v>1712.2106937925214</v>
      </c>
      <c r="Z9" s="3">
        <f>INDEX(其他调用!AT$5:AT$164,$N9)+INDEX(其他调用!BA$5:BA$164,$N9)</f>
        <v>1732.5471935823371</v>
      </c>
      <c r="AA9" s="3">
        <f>INDEX(其他调用!AU$5:AU$164,$N9)+INDEX(其他调用!BB$5:BB$164,$N9)</f>
        <v>1757.7909484558377</v>
      </c>
      <c r="AB9" s="3">
        <f>INDEX(其他调用!AV$5:AV$164,$N9)+INDEX(其他调用!BC$5:BC$164,$N9)</f>
        <v>1788.258001263707</v>
      </c>
      <c r="AC9" s="3">
        <f>INDEX(其他调用!AW$5:AW$164,$N9)+INDEX(其他调用!BD$5:BD$164,$N9)</f>
        <v>1774.4945272974664</v>
      </c>
    </row>
    <row r="10" spans="1:29" x14ac:dyDescent="0.2">
      <c r="B10" s="39"/>
      <c r="C10" s="8">
        <v>2</v>
      </c>
      <c r="D10" s="8">
        <v>77</v>
      </c>
      <c r="E10" s="8">
        <f t="shared" si="0"/>
        <v>87</v>
      </c>
      <c r="N10" s="3">
        <v>85</v>
      </c>
      <c r="O10" s="3">
        <f>INDEX(节奏总纲!D$4:D$163,$N10)</f>
        <v>361.0386719675123</v>
      </c>
      <c r="P10" s="3">
        <f>INDEX(节奏总纲!E$4:E$163,$N10)</f>
        <v>311.72078937675008</v>
      </c>
      <c r="Q10" s="3">
        <f>INDEX(节奏总纲!F$4:F$163,$N10)</f>
        <v>253.91849799475142</v>
      </c>
      <c r="R10" s="3">
        <f>INDEX(节奏总纲!G$4:G$163,$N10)</f>
        <v>185.57387739130132</v>
      </c>
      <c r="S10" s="3">
        <f>INDEX(节奏总纲!H$4:H$163,$N10)</f>
        <v>102.53498283877349</v>
      </c>
      <c r="T10" s="3">
        <f>INDEX(其他调用!DC$5:DC$163,$N10)</f>
        <v>11070060</v>
      </c>
      <c r="U10" s="3">
        <f>INDEX(其他调用!DD$5:DD$163,$N10)</f>
        <v>12962562</v>
      </c>
      <c r="V10" s="3">
        <f>INDEX(其他调用!DE$5:DE$163,$N10)</f>
        <v>14440398</v>
      </c>
      <c r="W10" s="3">
        <f>INDEX(其他调用!DF$5:DF$163,$N10)</f>
        <v>18858894</v>
      </c>
      <c r="X10" s="3">
        <f>INDEX(其他调用!DG$5:DG$163,$N10)</f>
        <v>21184506</v>
      </c>
      <c r="Y10" s="3">
        <f>INDEX(其他调用!AS$5:AS$164,$N10)+INDEX(其他调用!AZ$5:AZ$164,$N10)</f>
        <v>1912.6027236310529</v>
      </c>
      <c r="Z10" s="3">
        <f>INDEX(其他调用!AT$5:AT$164,$N10)+INDEX(其他调用!BA$5:BA$164,$N10)</f>
        <v>1932.1080718989795</v>
      </c>
      <c r="AA10" s="3">
        <f>INDEX(其他调用!AU$5:AU$164,$N10)+INDEX(其他调用!BB$5:BB$164,$N10)</f>
        <v>1957.0395469847986</v>
      </c>
      <c r="AB10" s="3">
        <f>INDEX(其他调用!AV$5:AV$164,$N10)+INDEX(其他调用!BC$5:BC$164,$N10)</f>
        <v>1986.3443106252539</v>
      </c>
      <c r="AC10" s="3">
        <f>INDEX(其他调用!AW$5:AW$164,$N10)+INDEX(其他调用!BD$5:BD$164,$N10)</f>
        <v>2025.140494397473</v>
      </c>
    </row>
    <row r="11" spans="1:29" x14ac:dyDescent="0.2">
      <c r="B11" s="39"/>
      <c r="C11" s="8">
        <v>3</v>
      </c>
      <c r="D11" s="8">
        <v>80</v>
      </c>
      <c r="E11" s="8">
        <f t="shared" si="0"/>
        <v>90</v>
      </c>
      <c r="N11" s="3">
        <v>95</v>
      </c>
      <c r="O11" s="3">
        <f>INDEX(节奏总纲!D$4:D$163,$N11)</f>
        <v>723.0773439350246</v>
      </c>
      <c r="P11" s="3">
        <f>INDEX(节奏总纲!E$4:E$163,$N11)</f>
        <v>618.15882133005255</v>
      </c>
      <c r="Q11" s="3">
        <f>INDEX(节奏总纲!F$4:F$163,$N11)</f>
        <v>495.95875020503337</v>
      </c>
      <c r="R11" s="3">
        <f>INDEX(节奏总纲!G$4:G$163,$N11)</f>
        <v>355.39251454406457</v>
      </c>
      <c r="S11" s="3">
        <f>INDEX(节奏总纲!H$4:H$163,$N11)</f>
        <v>192.84472762747106</v>
      </c>
      <c r="T11" s="3">
        <f>INDEX(其他调用!DC$5:DC$163,$N11)</f>
        <v>16790994</v>
      </c>
      <c r="U11" s="3">
        <f>INDEX(其他调用!DD$5:DD$163,$N11)</f>
        <v>21251886</v>
      </c>
      <c r="V11" s="3">
        <f>INDEX(其他调用!DE$5:DE$163,$N11)</f>
        <v>24624138</v>
      </c>
      <c r="W11" s="3">
        <f>INDEX(其他调用!DF$5:DF$163,$N11)</f>
        <v>30713328</v>
      </c>
      <c r="X11" s="3">
        <f>INDEX(其他调用!DG$5:DG$163,$N11)</f>
        <v>32383356</v>
      </c>
      <c r="Y11" s="3">
        <f>INDEX(其他调用!AS$5:AS$164,$N11)+INDEX(其他调用!AZ$5:AZ$164,$N11)</f>
        <v>2135.5717535363883</v>
      </c>
      <c r="Z11" s="3">
        <f>INDEX(其他调用!AT$5:AT$164,$N11)+INDEX(其他调用!BA$5:BA$164,$N11)</f>
        <v>2140.6877749150276</v>
      </c>
      <c r="AA11" s="3">
        <f>INDEX(其他调用!AU$5:AU$164,$N11)+INDEX(其他调用!BB$5:BB$164,$N11)</f>
        <v>2151.9184574992605</v>
      </c>
      <c r="AB11" s="3">
        <f>INDEX(其他调用!AV$5:AV$164,$N11)+INDEX(其他调用!BC$5:BC$164,$N11)</f>
        <v>2166.5214370877707</v>
      </c>
      <c r="AC11" s="3">
        <f>INDEX(其他调用!AW$5:AW$164,$N11)+INDEX(其他调用!BD$5:BD$164,$N11)</f>
        <v>2190.6303978016335</v>
      </c>
    </row>
    <row r="12" spans="1:29" x14ac:dyDescent="0.2">
      <c r="B12" s="39" t="s">
        <v>254</v>
      </c>
      <c r="C12" s="8">
        <v>1</v>
      </c>
      <c r="D12" s="8">
        <v>85</v>
      </c>
      <c r="E12" s="8">
        <f t="shared" si="0"/>
        <v>95</v>
      </c>
      <c r="N12" s="3">
        <v>105</v>
      </c>
      <c r="O12" s="3">
        <f>INDEX(节奏总纲!D$4:D$163,$N12)</f>
        <v>1447.1546878700494</v>
      </c>
      <c r="P12" s="3">
        <f>INDEX(节奏总纲!E$4:E$163,$N12)</f>
        <v>1234.8570951595132</v>
      </c>
      <c r="Q12" s="3">
        <f>INDEX(节奏总纲!F$4:F$163,$N12)</f>
        <v>993.18226228521496</v>
      </c>
      <c r="R12" s="3">
        <f>INDEX(节奏总纲!G$4:G$163,$N12)</f>
        <v>713.59197658872131</v>
      </c>
      <c r="S12" s="3">
        <f>INDEX(节奏总纲!H$4:H$163,$N12)</f>
        <v>386.39030166130323</v>
      </c>
      <c r="T12" s="3">
        <f>INDEX(其他调用!DC$5:DC$163,$N12)</f>
        <v>24738678</v>
      </c>
      <c r="U12" s="3">
        <f>INDEX(其他调用!DD$5:DD$163,$N12)</f>
        <v>30513312</v>
      </c>
      <c r="V12" s="3">
        <f>INDEX(其他调用!DE$5:DE$163,$N12)</f>
        <v>35502138</v>
      </c>
      <c r="W12" s="3">
        <f>INDEX(其他调用!DF$5:DF$163,$N12)</f>
        <v>41774250</v>
      </c>
      <c r="X12" s="3">
        <f>INDEX(其他调用!DG$5:DG$163,$N12)</f>
        <v>43128846</v>
      </c>
      <c r="Y12" s="3">
        <f>INDEX(其他调用!AS$5:AS$164,$N12)+INDEX(其他调用!AZ$5:AZ$164,$N12)</f>
        <v>2135.5717535363883</v>
      </c>
      <c r="Z12" s="3">
        <f>INDEX(其他调用!AT$5:AT$164,$N12)+INDEX(其他调用!BA$5:BA$164,$N12)</f>
        <v>2140.6877749150276</v>
      </c>
      <c r="AA12" s="3">
        <f>INDEX(其他调用!AU$5:AU$164,$N12)+INDEX(其他调用!BB$5:BB$164,$N12)</f>
        <v>2151.9184574992605</v>
      </c>
      <c r="AB12" s="3">
        <f>INDEX(其他调用!AV$5:AV$164,$N12)+INDEX(其他调用!BC$5:BC$164,$N12)</f>
        <v>2166.5214370877707</v>
      </c>
      <c r="AC12" s="3">
        <f>INDEX(其他调用!AW$5:AW$164,$N12)+INDEX(其他调用!BD$5:BD$164,$N12)</f>
        <v>2190.6303978016335</v>
      </c>
    </row>
    <row r="13" spans="1:29" x14ac:dyDescent="0.2">
      <c r="B13" s="39"/>
      <c r="C13" s="8">
        <v>2</v>
      </c>
      <c r="D13" s="8">
        <v>87</v>
      </c>
      <c r="E13" s="8">
        <f t="shared" si="0"/>
        <v>97</v>
      </c>
      <c r="N13" s="3">
        <v>115</v>
      </c>
      <c r="O13" s="3">
        <f>INDEX(节奏总纲!D$4:D$163,$N13)</f>
        <v>2895.3093757400989</v>
      </c>
      <c r="P13" s="3">
        <f>INDEX(节奏总纲!E$4:E$163,$N13)</f>
        <v>2463.0396859421021</v>
      </c>
      <c r="Q13" s="3">
        <f>INDEX(节奏总纲!F$4:F$163,$N13)</f>
        <v>1969.9684992535633</v>
      </c>
      <c r="R13" s="3">
        <f>INDEX(节奏总纲!G$4:G$163,$N13)</f>
        <v>1407.1203566096881</v>
      </c>
      <c r="S13" s="3">
        <f>INDEX(节奏总纲!H$4:H$163,$N13)</f>
        <v>758.86058738147995</v>
      </c>
      <c r="T13" s="3">
        <f>INDEX(其他调用!DC$5:DC$163,$N13)</f>
        <v>33901584</v>
      </c>
      <c r="U13" s="3">
        <f>INDEX(其他调用!DD$5:DD$163,$N13)</f>
        <v>41304696</v>
      </c>
      <c r="V13" s="3">
        <f>INDEX(其他调用!DE$5:DE$163,$N13)</f>
        <v>46604286</v>
      </c>
      <c r="W13" s="3">
        <f>INDEX(其他调用!DF$5:DF$163,$N13)</f>
        <v>52195860</v>
      </c>
      <c r="X13" s="3">
        <f>INDEX(其他调用!DG$5:DG$163,$N13)</f>
        <v>54026616</v>
      </c>
      <c r="Y13" s="3">
        <f>INDEX(其他调用!AS$5:AS$164,$N13)+INDEX(其他调用!AZ$5:AZ$164,$N13)</f>
        <v>2135.5717535363883</v>
      </c>
      <c r="Z13" s="3">
        <f>INDEX(其他调用!AT$5:AT$164,$N13)+INDEX(其他调用!BA$5:BA$164,$N13)</f>
        <v>2140.6877749150276</v>
      </c>
      <c r="AA13" s="3">
        <f>INDEX(其他调用!AU$5:AU$164,$N13)+INDEX(其他调用!BB$5:BB$164,$N13)</f>
        <v>2151.9184574992605</v>
      </c>
      <c r="AB13" s="3">
        <f>INDEX(其他调用!AV$5:AV$164,$N13)+INDEX(其他调用!BC$5:BC$164,$N13)</f>
        <v>2166.5214370877707</v>
      </c>
      <c r="AC13" s="3">
        <f>INDEX(其他调用!AW$5:AW$164,$N13)+INDEX(其他调用!BD$5:BD$164,$N13)</f>
        <v>2190.6303978016335</v>
      </c>
    </row>
    <row r="14" spans="1:29" x14ac:dyDescent="0.2">
      <c r="B14" s="39"/>
      <c r="C14" s="8">
        <v>3</v>
      </c>
      <c r="D14" s="8">
        <v>90</v>
      </c>
      <c r="E14" s="8">
        <f t="shared" si="0"/>
        <v>100</v>
      </c>
    </row>
    <row r="15" spans="1:29" x14ac:dyDescent="0.2">
      <c r="A15" s="17" t="s">
        <v>272</v>
      </c>
    </row>
    <row r="16" spans="1:29" x14ac:dyDescent="0.2">
      <c r="B16" s="3" t="s">
        <v>273</v>
      </c>
      <c r="C16" s="3" t="s">
        <v>277</v>
      </c>
      <c r="D16" s="3" t="s">
        <v>278</v>
      </c>
      <c r="E16" s="3" t="s">
        <v>279</v>
      </c>
      <c r="F16" s="3" t="s">
        <v>280</v>
      </c>
    </row>
    <row r="17" spans="1:24" x14ac:dyDescent="0.2">
      <c r="B17" s="3">
        <v>1</v>
      </c>
      <c r="C17" s="3" t="s">
        <v>275</v>
      </c>
      <c r="D17" s="3" t="s">
        <v>276</v>
      </c>
      <c r="F17" s="17" t="s">
        <v>286</v>
      </c>
    </row>
    <row r="18" spans="1:24" x14ac:dyDescent="0.2">
      <c r="B18" s="3">
        <v>2</v>
      </c>
      <c r="C18" s="3" t="s">
        <v>281</v>
      </c>
      <c r="D18" s="3" t="s">
        <v>285</v>
      </c>
      <c r="F18" s="17" t="s">
        <v>287</v>
      </c>
      <c r="S18" s="3" t="s">
        <v>9</v>
      </c>
      <c r="T18" s="3" t="s">
        <v>10</v>
      </c>
      <c r="U18" s="3" t="s">
        <v>11</v>
      </c>
      <c r="V18" s="3" t="s">
        <v>12</v>
      </c>
      <c r="W18" s="3" t="s">
        <v>13</v>
      </c>
    </row>
    <row r="19" spans="1:24" x14ac:dyDescent="0.2">
      <c r="B19" s="3">
        <v>3</v>
      </c>
      <c r="C19" s="3" t="s">
        <v>282</v>
      </c>
      <c r="D19" s="3" t="s">
        <v>283</v>
      </c>
      <c r="E19" s="3" t="s">
        <v>284</v>
      </c>
      <c r="F19" s="17" t="s">
        <v>288</v>
      </c>
      <c r="N19" s="3" t="s">
        <v>259</v>
      </c>
      <c r="O19" s="3">
        <v>100</v>
      </c>
      <c r="R19" s="3" t="s">
        <v>266</v>
      </c>
      <c r="S19" s="3">
        <v>35</v>
      </c>
      <c r="T19" s="3">
        <v>30</v>
      </c>
      <c r="U19" s="3">
        <v>25</v>
      </c>
      <c r="V19" s="3">
        <v>20</v>
      </c>
      <c r="W19" s="3">
        <v>15</v>
      </c>
    </row>
    <row r="20" spans="1:24" x14ac:dyDescent="0.2">
      <c r="N20" s="3" t="s">
        <v>260</v>
      </c>
      <c r="O20" s="3">
        <v>5</v>
      </c>
      <c r="R20" s="3" t="s">
        <v>347</v>
      </c>
      <c r="S20" s="3">
        <v>100000</v>
      </c>
      <c r="T20" s="3">
        <v>150000</v>
      </c>
      <c r="U20" s="3">
        <v>200000</v>
      </c>
      <c r="V20" s="3">
        <v>250000</v>
      </c>
      <c r="W20" s="3">
        <v>300000</v>
      </c>
    </row>
    <row r="21" spans="1:24" x14ac:dyDescent="0.2">
      <c r="A21" s="17" t="s">
        <v>289</v>
      </c>
      <c r="N21" s="3" t="s">
        <v>262</v>
      </c>
      <c r="O21" s="3">
        <v>250000</v>
      </c>
      <c r="R21" s="3" t="s">
        <v>348</v>
      </c>
      <c r="S21" s="3">
        <v>150000</v>
      </c>
      <c r="T21" s="3">
        <v>200000</v>
      </c>
      <c r="U21" s="3">
        <v>250000</v>
      </c>
      <c r="V21" s="3">
        <v>300000</v>
      </c>
      <c r="W21" s="3">
        <v>400000</v>
      </c>
    </row>
    <row r="22" spans="1:24" x14ac:dyDescent="0.2">
      <c r="B22" s="17" t="s">
        <v>291</v>
      </c>
      <c r="N22" s="3" t="s">
        <v>261</v>
      </c>
      <c r="O22" s="3">
        <v>2.2999999999999998</v>
      </c>
      <c r="R22" s="3" t="s">
        <v>349</v>
      </c>
      <c r="S22" s="3">
        <v>250000</v>
      </c>
      <c r="T22" s="3">
        <v>300000</v>
      </c>
      <c r="U22" s="3">
        <v>350000</v>
      </c>
      <c r="V22" s="3">
        <v>400000</v>
      </c>
      <c r="W22" s="3">
        <v>500000</v>
      </c>
    </row>
    <row r="23" spans="1:24" x14ac:dyDescent="0.2">
      <c r="B23" s="17" t="s">
        <v>296</v>
      </c>
      <c r="N23" s="3" t="s">
        <v>263</v>
      </c>
      <c r="O23" s="3">
        <v>15</v>
      </c>
      <c r="R23" s="3" t="s">
        <v>267</v>
      </c>
      <c r="S23" s="3">
        <v>0.47962550249999997</v>
      </c>
      <c r="T23" s="3">
        <v>0.47291513735919999</v>
      </c>
      <c r="U23" s="3">
        <v>3.8604200140800002E-2</v>
      </c>
      <c r="V23" s="3">
        <v>6.8679600000000019E-3</v>
      </c>
      <c r="W23" s="3">
        <v>1.9871999999999997E-3</v>
      </c>
    </row>
    <row r="24" spans="1:24" x14ac:dyDescent="0.2">
      <c r="B24" s="17" t="s">
        <v>302</v>
      </c>
      <c r="N24" s="3" t="s">
        <v>342</v>
      </c>
      <c r="O24" s="3">
        <v>5</v>
      </c>
      <c r="R24" s="3" t="s">
        <v>269</v>
      </c>
      <c r="S24" s="3">
        <f>S23*$O$19</f>
        <v>47.96255025</v>
      </c>
      <c r="T24" s="3">
        <f>T23*$O$19</f>
        <v>47.291513735919999</v>
      </c>
      <c r="U24" s="3">
        <f>U23*$O$19</f>
        <v>3.8604200140800002</v>
      </c>
      <c r="V24" s="3">
        <f>V23*$O$19</f>
        <v>0.68679600000000018</v>
      </c>
      <c r="W24" s="3">
        <f>W23*$O$19</f>
        <v>0.19871999999999998</v>
      </c>
    </row>
    <row r="25" spans="1:24" x14ac:dyDescent="0.2">
      <c r="B25" s="17" t="s">
        <v>303</v>
      </c>
      <c r="R25" s="3" t="s">
        <v>270</v>
      </c>
      <c r="S25" s="3">
        <f>$O$24*60/S19*$O$20</f>
        <v>42.857142857142854</v>
      </c>
      <c r="T25" s="3">
        <f>$O$24*60/T19*$O$20</f>
        <v>50</v>
      </c>
      <c r="U25" s="3">
        <f>$O$24*60/U19*$O$20</f>
        <v>60</v>
      </c>
      <c r="V25" s="3">
        <f>$O$24*60/V19*$O$20</f>
        <v>75</v>
      </c>
      <c r="W25" s="3">
        <f>$O$24*60/W19*$O$20</f>
        <v>100</v>
      </c>
    </row>
    <row r="26" spans="1:24" x14ac:dyDescent="0.2">
      <c r="B26" s="17" t="s">
        <v>301</v>
      </c>
      <c r="R26" s="3" t="s">
        <v>271</v>
      </c>
      <c r="S26" s="3">
        <f>S24*S25</f>
        <v>2055.5378678571428</v>
      </c>
      <c r="T26" s="3">
        <f t="shared" ref="T26:W26" si="1">T24*T25</f>
        <v>2364.5756867959999</v>
      </c>
      <c r="U26" s="3">
        <f t="shared" si="1"/>
        <v>231.62520084480002</v>
      </c>
      <c r="V26" s="3">
        <f t="shared" si="1"/>
        <v>51.509700000000016</v>
      </c>
      <c r="W26" s="3">
        <f t="shared" si="1"/>
        <v>19.871999999999996</v>
      </c>
    </row>
    <row r="27" spans="1:24" x14ac:dyDescent="0.2">
      <c r="B27" s="17" t="s">
        <v>292</v>
      </c>
      <c r="R27" s="3" t="s">
        <v>350</v>
      </c>
      <c r="S27" s="3">
        <f>S$26*S20</f>
        <v>205553786.78571427</v>
      </c>
      <c r="T27" s="3">
        <f t="shared" ref="T27:W27" si="2">T$26*T20</f>
        <v>354686353.0194</v>
      </c>
      <c r="U27" s="3">
        <f t="shared" si="2"/>
        <v>46325040.168960005</v>
      </c>
      <c r="V27" s="3">
        <f t="shared" si="2"/>
        <v>12877425.000000004</v>
      </c>
      <c r="W27" s="3">
        <f t="shared" si="2"/>
        <v>5961599.9999999991</v>
      </c>
    </row>
    <row r="28" spans="1:24" x14ac:dyDescent="0.2">
      <c r="B28" s="17" t="s">
        <v>294</v>
      </c>
      <c r="R28" s="3" t="s">
        <v>351</v>
      </c>
      <c r="S28" s="3">
        <f t="shared" ref="S28:W29" si="3">S$26*S21</f>
        <v>308330680.1785714</v>
      </c>
      <c r="T28" s="3">
        <f t="shared" si="3"/>
        <v>472915137.3592</v>
      </c>
      <c r="U28" s="3">
        <f t="shared" si="3"/>
        <v>57906300.211200006</v>
      </c>
      <c r="V28" s="3">
        <f t="shared" si="3"/>
        <v>15452910.000000006</v>
      </c>
      <c r="W28" s="3">
        <f t="shared" si="3"/>
        <v>7948799.9999999981</v>
      </c>
    </row>
    <row r="29" spans="1:24" x14ac:dyDescent="0.2">
      <c r="B29" s="17" t="s">
        <v>293</v>
      </c>
      <c r="R29" s="3" t="s">
        <v>352</v>
      </c>
      <c r="S29" s="3">
        <f t="shared" si="3"/>
        <v>513884466.96428573</v>
      </c>
      <c r="T29" s="3">
        <f t="shared" si="3"/>
        <v>709372706.0388</v>
      </c>
      <c r="U29" s="3">
        <f t="shared" si="3"/>
        <v>81068820.295680001</v>
      </c>
      <c r="V29" s="3">
        <f t="shared" si="3"/>
        <v>20603880.000000007</v>
      </c>
      <c r="W29" s="3">
        <f t="shared" si="3"/>
        <v>9935999.9999999981</v>
      </c>
    </row>
    <row r="31" spans="1:24" x14ac:dyDescent="0.2">
      <c r="A31" s="17" t="s">
        <v>290</v>
      </c>
    </row>
    <row r="32" spans="1:24" x14ac:dyDescent="0.2">
      <c r="S32" s="37" t="s">
        <v>265</v>
      </c>
      <c r="T32" s="37"/>
      <c r="U32" s="37"/>
      <c r="V32" s="37" t="s">
        <v>353</v>
      </c>
      <c r="W32" s="37"/>
      <c r="X32" s="37"/>
    </row>
    <row r="33" spans="14:30" x14ac:dyDescent="0.2">
      <c r="P33" s="3" t="s">
        <v>341</v>
      </c>
      <c r="Q33" s="3" t="s">
        <v>343</v>
      </c>
      <c r="R33" s="3" t="s">
        <v>264</v>
      </c>
      <c r="S33" s="3" t="s">
        <v>344</v>
      </c>
      <c r="T33" s="3" t="s">
        <v>345</v>
      </c>
      <c r="U33" s="3" t="s">
        <v>346</v>
      </c>
      <c r="V33" s="3" t="s">
        <v>344</v>
      </c>
      <c r="W33" s="3" t="s">
        <v>345</v>
      </c>
      <c r="X33" s="3" t="s">
        <v>346</v>
      </c>
    </row>
    <row r="34" spans="14:30" x14ac:dyDescent="0.2">
      <c r="N34" s="3" t="s">
        <v>256</v>
      </c>
      <c r="O34" s="3" t="s">
        <v>276</v>
      </c>
      <c r="P34" s="3">
        <v>0</v>
      </c>
      <c r="Q34" s="3">
        <v>2</v>
      </c>
      <c r="R34" s="3">
        <v>0.8</v>
      </c>
      <c r="S34" s="3">
        <f>SUM($S$27:$W$27)/$O$24*$P34</f>
        <v>0</v>
      </c>
      <c r="T34" s="3">
        <f>SUM($S$28:$W$28)/$O$24*$P34</f>
        <v>0</v>
      </c>
      <c r="U34" s="3">
        <f>SUM($S$29:$W$29)/$O$24*$P34</f>
        <v>0</v>
      </c>
      <c r="V34" s="3">
        <f>ROUND(S34/50000000,0)*50000000</f>
        <v>0</v>
      </c>
      <c r="W34" s="3">
        <f t="shared" ref="W34:X40" si="4">ROUND(T34/50000000,0)*50000000</f>
        <v>0</v>
      </c>
      <c r="X34" s="3">
        <f t="shared" si="4"/>
        <v>0</v>
      </c>
    </row>
    <row r="35" spans="14:30" x14ac:dyDescent="0.2">
      <c r="O35" s="3" t="s">
        <v>275</v>
      </c>
      <c r="P35" s="3">
        <v>2</v>
      </c>
      <c r="Q35" s="3">
        <v>1.5</v>
      </c>
      <c r="R35" s="3">
        <v>1</v>
      </c>
      <c r="S35" s="3">
        <f t="shared" ref="S35:S40" si="5">SUM($S$27:$W$27)/$O$24*$P35</f>
        <v>250161681.98962969</v>
      </c>
      <c r="T35" s="3">
        <f t="shared" ref="T35:T40" si="6">SUM($S$28:$W$28)/$O$24*$P35</f>
        <v>345021531.09958857</v>
      </c>
      <c r="U35" s="3">
        <f t="shared" ref="U35:U40" si="7">SUM($S$29:$W$29)/$O$24*$P35</f>
        <v>533946349.31950629</v>
      </c>
      <c r="V35" s="3">
        <f t="shared" ref="V35:V40" si="8">ROUND(S35/50000000,0)*50000000</f>
        <v>250000000</v>
      </c>
      <c r="W35" s="3">
        <f t="shared" si="4"/>
        <v>350000000</v>
      </c>
      <c r="X35" s="3">
        <f t="shared" si="4"/>
        <v>550000000</v>
      </c>
    </row>
    <row r="36" spans="14:30" x14ac:dyDescent="0.2">
      <c r="N36" s="3" t="s">
        <v>257</v>
      </c>
      <c r="O36" s="3" t="s">
        <v>285</v>
      </c>
      <c r="P36" s="3">
        <v>0.8</v>
      </c>
      <c r="Q36" s="3">
        <v>2</v>
      </c>
      <c r="R36" s="3">
        <v>0.7</v>
      </c>
      <c r="S36" s="3">
        <f t="shared" si="5"/>
        <v>100064672.79585189</v>
      </c>
      <c r="T36" s="3">
        <f t="shared" si="6"/>
        <v>138008612.43983543</v>
      </c>
      <c r="U36" s="3">
        <f t="shared" si="7"/>
        <v>213578539.72780252</v>
      </c>
      <c r="V36" s="3">
        <f t="shared" si="8"/>
        <v>100000000</v>
      </c>
      <c r="W36" s="3">
        <f t="shared" si="4"/>
        <v>150000000</v>
      </c>
      <c r="X36" s="3">
        <f t="shared" si="4"/>
        <v>200000000</v>
      </c>
    </row>
    <row r="37" spans="14:30" x14ac:dyDescent="0.2">
      <c r="O37" s="3" t="s">
        <v>281</v>
      </c>
      <c r="P37" s="3">
        <v>3</v>
      </c>
      <c r="Q37" s="3">
        <v>3</v>
      </c>
      <c r="R37" s="3">
        <v>1</v>
      </c>
      <c r="S37" s="3">
        <f t="shared" si="5"/>
        <v>375242522.9844445</v>
      </c>
      <c r="T37" s="3">
        <f t="shared" si="6"/>
        <v>517532296.64938283</v>
      </c>
      <c r="U37" s="3">
        <f t="shared" si="7"/>
        <v>800919523.97925949</v>
      </c>
      <c r="V37" s="3">
        <f t="shared" si="8"/>
        <v>400000000</v>
      </c>
      <c r="W37" s="3">
        <f t="shared" si="4"/>
        <v>500000000</v>
      </c>
      <c r="X37" s="3">
        <f t="shared" si="4"/>
        <v>800000000</v>
      </c>
    </row>
    <row r="38" spans="14:30" x14ac:dyDescent="0.2">
      <c r="N38" s="3" t="s">
        <v>258</v>
      </c>
      <c r="O38" s="3" t="s">
        <v>282</v>
      </c>
      <c r="P38" s="3">
        <v>0</v>
      </c>
      <c r="Q38" s="3">
        <v>8</v>
      </c>
      <c r="R38" s="3">
        <v>1</v>
      </c>
      <c r="S38" s="3">
        <f t="shared" si="5"/>
        <v>0</v>
      </c>
      <c r="T38" s="3">
        <f t="shared" si="6"/>
        <v>0</v>
      </c>
      <c r="U38" s="3">
        <f t="shared" si="7"/>
        <v>0</v>
      </c>
      <c r="V38" s="3">
        <f t="shared" si="8"/>
        <v>0</v>
      </c>
      <c r="W38" s="3">
        <f t="shared" si="4"/>
        <v>0</v>
      </c>
      <c r="X38" s="3">
        <f t="shared" si="4"/>
        <v>0</v>
      </c>
    </row>
    <row r="39" spans="14:30" x14ac:dyDescent="0.2">
      <c r="O39" s="3" t="s">
        <v>283</v>
      </c>
      <c r="P39" s="3">
        <v>0</v>
      </c>
      <c r="Q39" s="3">
        <v>5</v>
      </c>
      <c r="R39" s="3">
        <v>0.8</v>
      </c>
      <c r="S39" s="3">
        <f t="shared" si="5"/>
        <v>0</v>
      </c>
      <c r="T39" s="3">
        <f t="shared" si="6"/>
        <v>0</v>
      </c>
      <c r="U39" s="3">
        <f t="shared" si="7"/>
        <v>0</v>
      </c>
      <c r="V39" s="3">
        <f t="shared" si="8"/>
        <v>0</v>
      </c>
      <c r="W39" s="3">
        <f t="shared" si="4"/>
        <v>0</v>
      </c>
      <c r="X39" s="3">
        <f t="shared" si="4"/>
        <v>0</v>
      </c>
    </row>
    <row r="40" spans="14:30" x14ac:dyDescent="0.2">
      <c r="O40" s="3" t="s">
        <v>284</v>
      </c>
      <c r="P40" s="3">
        <v>0</v>
      </c>
      <c r="Q40" s="3">
        <v>5</v>
      </c>
      <c r="R40" s="3">
        <v>0.5</v>
      </c>
      <c r="S40" s="3">
        <f t="shared" si="5"/>
        <v>0</v>
      </c>
      <c r="T40" s="3">
        <f t="shared" si="6"/>
        <v>0</v>
      </c>
      <c r="U40" s="3">
        <f t="shared" si="7"/>
        <v>0</v>
      </c>
      <c r="V40" s="3">
        <f t="shared" si="8"/>
        <v>0</v>
      </c>
      <c r="W40" s="3">
        <f t="shared" si="4"/>
        <v>0</v>
      </c>
      <c r="X40" s="3">
        <f t="shared" si="4"/>
        <v>0</v>
      </c>
    </row>
    <row r="44" spans="14:30" x14ac:dyDescent="0.2">
      <c r="P44" s="3" t="s">
        <v>268</v>
      </c>
      <c r="Q44" s="3">
        <v>47.96255025</v>
      </c>
      <c r="R44" s="3">
        <v>47.291513735919999</v>
      </c>
      <c r="S44" s="3">
        <v>3.8604200140800002</v>
      </c>
      <c r="T44" s="3">
        <v>0.68679600000000018</v>
      </c>
      <c r="U44" s="3">
        <v>0.19871999999999998</v>
      </c>
      <c r="V44" s="37" t="s">
        <v>364</v>
      </c>
      <c r="W44" s="37"/>
      <c r="X44" s="37"/>
      <c r="Y44" s="37"/>
      <c r="Z44" s="37"/>
      <c r="AB44" s="3" t="s">
        <v>340</v>
      </c>
    </row>
    <row r="45" spans="14:30" x14ac:dyDescent="0.2">
      <c r="N45" s="3" t="s">
        <v>250</v>
      </c>
      <c r="O45" s="3" t="s">
        <v>274</v>
      </c>
      <c r="P45" s="3" t="s">
        <v>297</v>
      </c>
      <c r="Q45" s="3" t="s">
        <v>9</v>
      </c>
      <c r="R45" s="3" t="s">
        <v>10</v>
      </c>
      <c r="S45" s="3" t="s">
        <v>11</v>
      </c>
      <c r="T45" s="3" t="s">
        <v>12</v>
      </c>
      <c r="U45" s="3" t="s">
        <v>13</v>
      </c>
      <c r="V45" s="3" t="s">
        <v>9</v>
      </c>
      <c r="W45" s="3" t="s">
        <v>10</v>
      </c>
      <c r="X45" s="3" t="s">
        <v>11</v>
      </c>
      <c r="Y45" s="3" t="s">
        <v>12</v>
      </c>
      <c r="Z45" s="3" t="s">
        <v>13</v>
      </c>
      <c r="AA45" s="3" t="s">
        <v>304</v>
      </c>
      <c r="AB45" s="3" t="s">
        <v>365</v>
      </c>
      <c r="AC45" s="3" t="s">
        <v>345</v>
      </c>
      <c r="AD45" s="3" t="s">
        <v>346</v>
      </c>
    </row>
    <row r="46" spans="14:30" x14ac:dyDescent="0.2">
      <c r="N46" s="3">
        <v>1</v>
      </c>
      <c r="O46" s="3" t="s">
        <v>276</v>
      </c>
      <c r="P46" s="3" t="s">
        <v>295</v>
      </c>
      <c r="Q46" s="3">
        <v>0.5</v>
      </c>
      <c r="R46" s="3">
        <v>1</v>
      </c>
      <c r="S46" s="3">
        <v>1.5</v>
      </c>
      <c r="T46" s="3">
        <v>5</v>
      </c>
      <c r="U46" s="3">
        <v>5</v>
      </c>
      <c r="V46" s="3">
        <v>1</v>
      </c>
      <c r="W46" s="3">
        <v>1</v>
      </c>
      <c r="X46" s="3">
        <v>1.5</v>
      </c>
      <c r="Y46" s="3">
        <v>2</v>
      </c>
      <c r="Z46" s="3">
        <v>2</v>
      </c>
      <c r="AA46" s="3">
        <f>SUMPRODUCT($S$24:$W$24,$Q46:$U46,V46:Z46)*Q34*60/60</f>
        <v>177.62778778520001</v>
      </c>
      <c r="AB46" s="3">
        <v>150</v>
      </c>
      <c r="AC46" s="3">
        <v>250</v>
      </c>
      <c r="AD46" s="3">
        <v>400</v>
      </c>
    </row>
    <row r="47" spans="14:30" x14ac:dyDescent="0.2">
      <c r="N47" s="3">
        <v>1</v>
      </c>
      <c r="O47" s="3" t="s">
        <v>275</v>
      </c>
      <c r="P47" s="3" t="s">
        <v>295</v>
      </c>
      <c r="Q47" s="3">
        <v>0.5</v>
      </c>
      <c r="R47" s="3">
        <v>1</v>
      </c>
      <c r="S47" s="3">
        <v>1.5</v>
      </c>
      <c r="T47" s="3">
        <v>5</v>
      </c>
      <c r="U47" s="3">
        <v>5</v>
      </c>
      <c r="V47" s="3">
        <v>1</v>
      </c>
      <c r="W47" s="3">
        <v>1</v>
      </c>
      <c r="X47" s="3">
        <v>1.5</v>
      </c>
      <c r="Y47" s="3">
        <v>2</v>
      </c>
      <c r="Z47" s="3">
        <v>2</v>
      </c>
      <c r="AA47" s="3">
        <f t="shared" ref="AA47:AA51" si="9">SUMPRODUCT($S$24:$W$24,$Q47:$U47,V47:Z47)*Q35*60/60</f>
        <v>133.22084083890002</v>
      </c>
      <c r="AB47" s="3">
        <v>180</v>
      </c>
      <c r="AC47" s="3">
        <v>300</v>
      </c>
      <c r="AD47" s="3">
        <v>400</v>
      </c>
    </row>
    <row r="48" spans="14:30" x14ac:dyDescent="0.2">
      <c r="N48" s="3">
        <v>2</v>
      </c>
      <c r="O48" s="3" t="s">
        <v>285</v>
      </c>
      <c r="P48" s="3" t="s">
        <v>298</v>
      </c>
      <c r="Q48" s="3">
        <v>0.8</v>
      </c>
      <c r="R48" s="3">
        <v>1.2</v>
      </c>
      <c r="S48" s="3">
        <v>2.5</v>
      </c>
      <c r="T48" s="3">
        <v>5</v>
      </c>
      <c r="U48" s="3">
        <v>5</v>
      </c>
      <c r="V48" s="3">
        <v>1</v>
      </c>
      <c r="W48" s="3">
        <v>1</v>
      </c>
      <c r="X48" s="3">
        <v>1.5</v>
      </c>
      <c r="Y48" s="3">
        <v>2</v>
      </c>
      <c r="Z48" s="3">
        <v>2</v>
      </c>
      <c r="AA48" s="3">
        <f t="shared" si="9"/>
        <v>236.90318347180801</v>
      </c>
      <c r="AB48" s="3">
        <v>220</v>
      </c>
      <c r="AC48" s="3">
        <v>280</v>
      </c>
      <c r="AD48" s="3">
        <v>300</v>
      </c>
    </row>
    <row r="49" spans="14:30" x14ac:dyDescent="0.2">
      <c r="N49" s="3">
        <v>2</v>
      </c>
      <c r="O49" s="3" t="s">
        <v>281</v>
      </c>
      <c r="P49" s="3" t="s">
        <v>298</v>
      </c>
      <c r="Q49" s="3">
        <v>0.8</v>
      </c>
      <c r="R49" s="3">
        <v>1.2</v>
      </c>
      <c r="S49" s="3">
        <v>2.5</v>
      </c>
      <c r="T49" s="3">
        <v>5</v>
      </c>
      <c r="U49" s="3">
        <v>5</v>
      </c>
      <c r="V49" s="3">
        <v>1</v>
      </c>
      <c r="W49" s="3">
        <v>1</v>
      </c>
      <c r="X49" s="3">
        <v>1.5</v>
      </c>
      <c r="Y49" s="3">
        <v>2</v>
      </c>
      <c r="Z49" s="3">
        <v>2</v>
      </c>
      <c r="AA49" s="3">
        <f t="shared" si="9"/>
        <v>355.35477520771201</v>
      </c>
      <c r="AB49" s="3">
        <v>250</v>
      </c>
      <c r="AC49" s="3">
        <v>380</v>
      </c>
      <c r="AD49" s="3">
        <v>500</v>
      </c>
    </row>
    <row r="50" spans="14:30" x14ac:dyDescent="0.2">
      <c r="N50" s="3">
        <v>3</v>
      </c>
      <c r="O50" s="3" t="s">
        <v>283</v>
      </c>
      <c r="P50" s="3" t="s">
        <v>298</v>
      </c>
      <c r="Q50" s="3">
        <v>0.8</v>
      </c>
      <c r="R50" s="3">
        <v>1.2</v>
      </c>
      <c r="S50" s="3">
        <v>2.5</v>
      </c>
      <c r="T50" s="3">
        <v>5</v>
      </c>
      <c r="U50" s="3">
        <v>5</v>
      </c>
      <c r="V50" s="3">
        <v>1</v>
      </c>
      <c r="W50" s="3">
        <v>1</v>
      </c>
      <c r="X50" s="3">
        <v>1.5</v>
      </c>
      <c r="Y50" s="3">
        <v>2</v>
      </c>
      <c r="Z50" s="3">
        <v>2</v>
      </c>
      <c r="AA50" s="3">
        <f t="shared" si="9"/>
        <v>947.61273388723203</v>
      </c>
      <c r="AB50" s="3">
        <v>250</v>
      </c>
      <c r="AC50" s="3">
        <v>380</v>
      </c>
      <c r="AD50" s="3">
        <v>500</v>
      </c>
    </row>
    <row r="51" spans="14:30" x14ac:dyDescent="0.2">
      <c r="N51" s="3">
        <v>3</v>
      </c>
      <c r="O51" s="3" t="s">
        <v>282</v>
      </c>
      <c r="P51" s="3" t="s">
        <v>300</v>
      </c>
      <c r="Q51" s="3">
        <v>0.5</v>
      </c>
      <c r="R51" s="3">
        <v>1</v>
      </c>
      <c r="S51" s="3">
        <v>1.5</v>
      </c>
      <c r="T51" s="3">
        <v>5</v>
      </c>
      <c r="U51" s="3">
        <v>5</v>
      </c>
      <c r="V51" s="3">
        <v>1</v>
      </c>
      <c r="W51" s="3">
        <v>1</v>
      </c>
      <c r="X51" s="3">
        <v>1.5</v>
      </c>
      <c r="Y51" s="3">
        <v>2</v>
      </c>
      <c r="Z51" s="3">
        <v>2</v>
      </c>
      <c r="AA51" s="3">
        <f t="shared" si="9"/>
        <v>444.06946946300002</v>
      </c>
      <c r="AB51" s="3">
        <v>250</v>
      </c>
      <c r="AC51" s="3">
        <v>380</v>
      </c>
      <c r="AD51" s="3">
        <v>500</v>
      </c>
    </row>
    <row r="52" spans="14:30" x14ac:dyDescent="0.2">
      <c r="N52" s="3">
        <v>3</v>
      </c>
      <c r="O52" s="3" t="s">
        <v>284</v>
      </c>
      <c r="P52" s="3" t="s">
        <v>299</v>
      </c>
      <c r="Q52" s="3">
        <v>0.2</v>
      </c>
      <c r="R52" s="3">
        <v>0.5</v>
      </c>
      <c r="S52" s="3">
        <v>1</v>
      </c>
      <c r="T52" s="3">
        <v>3</v>
      </c>
      <c r="U52" s="3">
        <v>5</v>
      </c>
      <c r="V52" s="3">
        <v>1</v>
      </c>
      <c r="W52" s="3">
        <v>1</v>
      </c>
      <c r="X52" s="3">
        <v>1.5</v>
      </c>
      <c r="Y52" s="3">
        <v>2</v>
      </c>
      <c r="Z52" s="3">
        <v>2</v>
      </c>
      <c r="AA52" s="3">
        <f>SUMPRODUCT($S$24:$W$24,$Q52:$U52,V52:Z52)*Q40*60/60</f>
        <v>225.68436469540003</v>
      </c>
      <c r="AB52" s="3">
        <v>200</v>
      </c>
      <c r="AC52" s="3">
        <v>250</v>
      </c>
      <c r="AD52" s="3">
        <v>300</v>
      </c>
    </row>
  </sheetData>
  <mergeCells count="9">
    <mergeCell ref="V44:Z44"/>
    <mergeCell ref="S32:U32"/>
    <mergeCell ref="V32:X32"/>
    <mergeCell ref="Y5:AC5"/>
    <mergeCell ref="O5:S5"/>
    <mergeCell ref="T5:X5"/>
    <mergeCell ref="B12:B14"/>
    <mergeCell ref="B9:B11"/>
    <mergeCell ref="B6:B8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CO1005"/>
  <sheetViews>
    <sheetView workbookViewId="0">
      <selection activeCell="Q40" sqref="Q40"/>
    </sheetView>
  </sheetViews>
  <sheetFormatPr defaultColWidth="6.625" defaultRowHeight="11.25" x14ac:dyDescent="0.2"/>
  <cols>
    <col min="1" max="2" width="6.625" style="3"/>
    <col min="3" max="3" width="7.875" style="3" customWidth="1"/>
    <col min="4" max="4" width="7.125" style="13" customWidth="1"/>
    <col min="5" max="6" width="6.625" style="3"/>
    <col min="7" max="7" width="11.375" style="3" customWidth="1"/>
    <col min="8" max="8" width="8.625" style="3" customWidth="1"/>
    <col min="9" max="9" width="8.375" style="3" customWidth="1"/>
    <col min="10" max="10" width="9.625" style="3" customWidth="1"/>
    <col min="11" max="11" width="10.625" style="3" customWidth="1"/>
    <col min="12" max="12" width="11.75" style="3" customWidth="1"/>
    <col min="13" max="13" width="6.625" style="3"/>
    <col min="14" max="14" width="1.625" style="11" customWidth="1"/>
    <col min="15" max="17" width="6.625" style="3"/>
    <col min="18" max="18" width="17.25" style="3" bestFit="1" customWidth="1"/>
    <col min="19" max="19" width="9.75" style="3" bestFit="1" customWidth="1"/>
    <col min="20" max="20" width="12.25" style="3" bestFit="1" customWidth="1"/>
    <col min="21" max="24" width="6.625" style="3"/>
    <col min="25" max="25" width="1.625" style="11" customWidth="1"/>
    <col min="26" max="48" width="6.625" style="3"/>
    <col min="49" max="49" width="6.625" style="11"/>
    <col min="50" max="16384" width="6.625" style="3"/>
  </cols>
  <sheetData>
    <row r="1" spans="1:93" x14ac:dyDescent="0.15">
      <c r="A1" s="3" t="s">
        <v>0</v>
      </c>
      <c r="O1" s="15" t="s">
        <v>175</v>
      </c>
      <c r="AY1" s="4" t="s">
        <v>162</v>
      </c>
      <c r="AZ1" s="16">
        <v>1</v>
      </c>
      <c r="BA1" s="16"/>
      <c r="BB1" s="16"/>
      <c r="BC1" s="16"/>
      <c r="BD1" s="16"/>
    </row>
    <row r="2" spans="1:93" x14ac:dyDescent="0.15">
      <c r="B2" s="17" t="s">
        <v>176</v>
      </c>
      <c r="C2" s="17"/>
      <c r="AY2" s="4"/>
      <c r="AZ2" s="16"/>
      <c r="BA2" s="16"/>
      <c r="BB2" s="16"/>
      <c r="BC2" s="16"/>
      <c r="BD2" s="16"/>
    </row>
    <row r="3" spans="1:93" x14ac:dyDescent="0.15">
      <c r="D3" s="3"/>
      <c r="P3" s="13" t="s">
        <v>163</v>
      </c>
      <c r="Q3" s="3">
        <v>60</v>
      </c>
      <c r="R3" s="12"/>
      <c r="AY3" s="4"/>
      <c r="AZ3" s="16"/>
      <c r="BA3" s="16"/>
      <c r="BB3" s="16"/>
      <c r="BC3" s="16"/>
      <c r="BD3" s="16"/>
    </row>
    <row r="4" spans="1:93" x14ac:dyDescent="0.2">
      <c r="D4" s="13" t="s">
        <v>151</v>
      </c>
      <c r="E4" s="3">
        <v>20</v>
      </c>
      <c r="P4" s="13" t="s">
        <v>169</v>
      </c>
      <c r="Q4" s="3">
        <v>600</v>
      </c>
      <c r="R4" s="12" t="s">
        <v>170</v>
      </c>
      <c r="AB4" s="41" t="s">
        <v>119</v>
      </c>
      <c r="AC4" s="42"/>
      <c r="AD4" s="42"/>
      <c r="AE4" s="42"/>
      <c r="AF4" s="43"/>
      <c r="AH4" s="41" t="s">
        <v>72</v>
      </c>
      <c r="AI4" s="42"/>
      <c r="AJ4" s="42"/>
      <c r="AK4" s="42"/>
      <c r="AL4" s="43"/>
      <c r="AO4" s="39" t="s">
        <v>71</v>
      </c>
      <c r="AP4" s="39"/>
      <c r="AQ4" s="39"/>
      <c r="AR4" s="39"/>
      <c r="AS4" s="39"/>
      <c r="AT4" s="39"/>
      <c r="AZ4" s="41" t="s">
        <v>69</v>
      </c>
      <c r="BA4" s="42"/>
      <c r="BB4" s="42"/>
      <c r="BC4" s="42"/>
      <c r="BD4" s="43"/>
      <c r="BG4" s="39" t="s">
        <v>90</v>
      </c>
      <c r="BH4" s="39"/>
      <c r="BI4" s="39"/>
      <c r="BJ4" s="39"/>
      <c r="BK4" s="39"/>
      <c r="BL4" s="39" t="s">
        <v>70</v>
      </c>
      <c r="BM4" s="39"/>
      <c r="BN4" s="39"/>
      <c r="BO4" s="39"/>
      <c r="BP4" s="39"/>
      <c r="BQ4" s="39"/>
      <c r="BR4" s="40" t="s">
        <v>124</v>
      </c>
      <c r="BS4" s="39" t="s">
        <v>122</v>
      </c>
      <c r="BT4" s="39"/>
      <c r="BU4" s="39"/>
      <c r="BV4" s="39"/>
      <c r="BW4" s="39"/>
      <c r="BX4" s="39" t="s">
        <v>123</v>
      </c>
      <c r="BY4" s="39"/>
      <c r="BZ4" s="39"/>
      <c r="CA4" s="39"/>
      <c r="CB4" s="39"/>
      <c r="CF4" s="39" t="s">
        <v>130</v>
      </c>
      <c r="CG4" s="39"/>
      <c r="CH4" s="39"/>
      <c r="CI4" s="39"/>
      <c r="CJ4" s="39"/>
      <c r="CK4" s="39" t="s">
        <v>131</v>
      </c>
      <c r="CL4" s="39"/>
      <c r="CM4" s="39"/>
      <c r="CN4" s="39"/>
      <c r="CO4" s="39"/>
    </row>
    <row r="5" spans="1:93" x14ac:dyDescent="0.2">
      <c r="D5" s="13" t="s">
        <v>152</v>
      </c>
      <c r="E5" s="3">
        <f>E4*'疲劳值&amp;地图信息'!$R$10</f>
        <v>443.49242404917499</v>
      </c>
      <c r="P5" s="18"/>
      <c r="Q5" s="12"/>
      <c r="R5" s="12"/>
      <c r="AA5" s="3" t="s">
        <v>129</v>
      </c>
      <c r="AB5" s="8" t="s">
        <v>14</v>
      </c>
      <c r="AC5" s="8" t="s">
        <v>15</v>
      </c>
      <c r="AD5" s="8" t="s">
        <v>16</v>
      </c>
      <c r="AE5" s="8" t="s">
        <v>17</v>
      </c>
      <c r="AF5" s="8" t="s">
        <v>18</v>
      </c>
      <c r="AH5" s="8" t="s">
        <v>14</v>
      </c>
      <c r="AI5" s="8" t="s">
        <v>15</v>
      </c>
      <c r="AJ5" s="8" t="s">
        <v>16</v>
      </c>
      <c r="AK5" s="8" t="s">
        <v>17</v>
      </c>
      <c r="AL5" s="8" t="s">
        <v>18</v>
      </c>
      <c r="AN5" s="3" t="s">
        <v>22</v>
      </c>
      <c r="AO5" s="8" t="s">
        <v>14</v>
      </c>
      <c r="AP5" s="8" t="s">
        <v>15</v>
      </c>
      <c r="AQ5" s="8" t="s">
        <v>16</v>
      </c>
      <c r="AR5" s="8" t="s">
        <v>17</v>
      </c>
      <c r="AS5" s="8" t="s">
        <v>18</v>
      </c>
      <c r="AT5" s="8" t="s">
        <v>56</v>
      </c>
      <c r="AY5" s="3" t="s">
        <v>129</v>
      </c>
      <c r="AZ5" s="8" t="s">
        <v>14</v>
      </c>
      <c r="BA5" s="8" t="s">
        <v>15</v>
      </c>
      <c r="BB5" s="8" t="s">
        <v>16</v>
      </c>
      <c r="BC5" s="8" t="s">
        <v>17</v>
      </c>
      <c r="BD5" s="8" t="s">
        <v>18</v>
      </c>
      <c r="BF5" s="3" t="s">
        <v>22</v>
      </c>
      <c r="BG5" s="8" t="s">
        <v>14</v>
      </c>
      <c r="BH5" s="8" t="s">
        <v>15</v>
      </c>
      <c r="BI5" s="8" t="s">
        <v>16</v>
      </c>
      <c r="BJ5" s="8" t="s">
        <v>17</v>
      </c>
      <c r="BK5" s="8" t="s">
        <v>18</v>
      </c>
      <c r="BL5" s="8" t="s">
        <v>14</v>
      </c>
      <c r="BM5" s="8" t="s">
        <v>15</v>
      </c>
      <c r="BN5" s="8" t="s">
        <v>16</v>
      </c>
      <c r="BO5" s="8" t="s">
        <v>17</v>
      </c>
      <c r="BP5" s="8" t="s">
        <v>18</v>
      </c>
      <c r="BQ5" s="8" t="s">
        <v>56</v>
      </c>
      <c r="BR5" s="40"/>
      <c r="BS5" s="8" t="s">
        <v>14</v>
      </c>
      <c r="BT5" s="8" t="s">
        <v>15</v>
      </c>
      <c r="BU5" s="8" t="s">
        <v>16</v>
      </c>
      <c r="BV5" s="8" t="s">
        <v>17</v>
      </c>
      <c r="BW5" s="8" t="s">
        <v>18</v>
      </c>
      <c r="BX5" s="8" t="s">
        <v>14</v>
      </c>
      <c r="BY5" s="8" t="s">
        <v>15</v>
      </c>
      <c r="BZ5" s="8" t="s">
        <v>16</v>
      </c>
      <c r="CA5" s="8" t="s">
        <v>17</v>
      </c>
      <c r="CB5" s="8" t="s">
        <v>18</v>
      </c>
      <c r="CD5" s="3" t="s">
        <v>129</v>
      </c>
      <c r="CE5" s="3" t="s">
        <v>91</v>
      </c>
      <c r="CF5" s="8" t="s">
        <v>14</v>
      </c>
      <c r="CG5" s="8" t="s">
        <v>15</v>
      </c>
      <c r="CH5" s="8" t="s">
        <v>16</v>
      </c>
      <c r="CI5" s="8" t="s">
        <v>17</v>
      </c>
      <c r="CJ5" s="8" t="s">
        <v>18</v>
      </c>
      <c r="CK5" s="8" t="s">
        <v>14</v>
      </c>
      <c r="CL5" s="8" t="s">
        <v>15</v>
      </c>
      <c r="CM5" s="8" t="s">
        <v>16</v>
      </c>
      <c r="CN5" s="8" t="s">
        <v>17</v>
      </c>
      <c r="CO5" s="8" t="s">
        <v>18</v>
      </c>
    </row>
    <row r="6" spans="1:93" x14ac:dyDescent="0.15">
      <c r="C6" s="18"/>
      <c r="D6" s="13" t="s">
        <v>153</v>
      </c>
      <c r="E6" s="3">
        <v>5</v>
      </c>
      <c r="P6" s="18"/>
      <c r="Q6" s="12"/>
      <c r="R6" s="12"/>
      <c r="AA6" s="3">
        <v>1</v>
      </c>
      <c r="AB6" s="3">
        <f>攻城基础信息!X5*$E$12</f>
        <v>2048.7131252049439</v>
      </c>
      <c r="AC6" s="3">
        <f>攻城基础信息!Y5*$E$12</f>
        <v>3434.9273965230996</v>
      </c>
      <c r="AD6" s="3">
        <f>攻城基础信息!Z5*$E$12</f>
        <v>2340.921237624334</v>
      </c>
      <c r="AE6" s="3">
        <f>攻城基础信息!AA5*$E$12</f>
        <v>3531.2384202772096</v>
      </c>
      <c r="AF6" s="3">
        <f>攻城基础信息!AB5*$E$12</f>
        <v>2399.7603340927235</v>
      </c>
      <c r="AH6" s="3">
        <f>$E$4*AB6*攻城基础信息!AC5</f>
        <v>12292.278751229664</v>
      </c>
      <c r="AI6" s="3">
        <f>$E$4*AC6*攻城基础信息!AD5</f>
        <v>20609.564379138599</v>
      </c>
      <c r="AJ6" s="3">
        <f>$E$4*AD6*攻城基础信息!AE5</f>
        <v>14045.527425746004</v>
      </c>
      <c r="AK6" s="3">
        <f>$E$4*AE6*攻城基础信息!AF5</f>
        <v>21187.430521663257</v>
      </c>
      <c r="AL6" s="3">
        <f>$E$4*AF6*攻城基础信息!AG5</f>
        <v>14398.562004556341</v>
      </c>
      <c r="AN6" s="3">
        <v>1</v>
      </c>
      <c r="AO6" s="3">
        <f>求节点(节奏总纲!D$4:D$163,AH$6:AH$165,$AN6)*其他调用!H5*其他调用!$M5</f>
        <v>33881698.862081073</v>
      </c>
      <c r="AP6" s="3">
        <f>求节点(节奏总纲!E$4:E$163,AI$6:AI$165,$AN6)*其他调用!I5*其他调用!$M5</f>
        <v>4761115.2063136008</v>
      </c>
      <c r="AQ6" s="3">
        <f>求节点(节奏总纲!F$4:F$163,AJ$6:AJ$165,$AN6)*其他调用!J5*其他调用!$M5</f>
        <v>1283329.0581594503</v>
      </c>
      <c r="AR6" s="3">
        <f>求节点(节奏总纲!G$4:G$163,AK$6:AK$165,$AN6)*其他调用!K5*其他调用!$M5</f>
        <v>134326.66582939998</v>
      </c>
      <c r="AS6" s="3">
        <f>求节点(节奏总纲!H$4:H$163,AL$6:AL$165,$AN6)*其他调用!L5*其他调用!$M5</f>
        <v>16498.713046046381</v>
      </c>
      <c r="AT6" s="3">
        <f>SUM(AO6:AS6)</f>
        <v>40076968.505429566</v>
      </c>
      <c r="AY6" s="3">
        <v>1</v>
      </c>
      <c r="AZ6" s="3">
        <f>其他调用!R5*6*(其他调用!AH$2*$AZ$1*MIN(其他调用!$AJ5/其他调用!AH5,1)+$E$4*0%*攻城基础信息!AC5)</f>
        <v>3747.5805800743956</v>
      </c>
      <c r="BA6" s="3">
        <f>其他调用!S5*6*(其他调用!AI$2*$AZ$1*MIN(其他调用!$AJ5/其他调用!AI5,1)+$E$4*0%*攻城基础信息!AD5)</f>
        <v>11307.627310368913</v>
      </c>
      <c r="BB6" s="3">
        <f>其他调用!T5*6*(其他调用!AJ$2*$AZ$1*MIN(其他调用!$AJ5/其他调用!AJ5,1)+$E$4*0%*攻城基础信息!AE5)</f>
        <v>34134.841460249445</v>
      </c>
      <c r="BC6" s="3">
        <f>其他调用!U5*6*(其他调用!AK$2*$AZ$1*MIN(其他调用!$AJ5/其他调用!AK5,1)+$E$4*0%*攻城基础信息!AF5)</f>
        <v>21916.90528770251</v>
      </c>
      <c r="BD6" s="3">
        <f>其他调用!V5*6*(其他调用!AL$2*$AZ$1*MIN(其他调用!$AJ5/其他调用!AL5,1)+$E$4*0%*攻城基础信息!AG5)</f>
        <v>9046.1071208798367</v>
      </c>
      <c r="BF6" s="3">
        <v>1</v>
      </c>
      <c r="BG6" s="3">
        <f>求节点(节奏总纲!D$4:D$163,AZ$6:AZ$165,$AN6)</f>
        <v>6658.9479752892039</v>
      </c>
      <c r="BH6" s="3">
        <f>求节点(节奏总纲!E$4:E$163,BA$6:BA$165,$AN6)</f>
        <v>21142.157523628026</v>
      </c>
      <c r="BI6" s="3">
        <f>求节点(节奏总纲!F$4:F$163,BB$6:BB$165,$AN6)</f>
        <v>68176.184668671878</v>
      </c>
      <c r="BJ6" s="3">
        <f>求节点(节奏总纲!G$4:G$163,BC$6:BC$165,$AN6)</f>
        <v>46544.170221496999</v>
      </c>
      <c r="BK6" s="3">
        <f>求节点(节奏总纲!H$4:H$163,BD$6:BD$165,$AN6)</f>
        <v>24137.479205684198</v>
      </c>
      <c r="BL6" s="3">
        <f>BG6*其他调用!H5*其他调用!$M5</f>
        <v>379560.03459148464</v>
      </c>
      <c r="BM6" s="3">
        <f>BH6*其他调用!I5*其他调用!$M5</f>
        <v>97211.640293641627</v>
      </c>
      <c r="BN6" s="3">
        <f>BI6*其他调用!J5*其他调用!$M5</f>
        <v>110536.32074280668</v>
      </c>
      <c r="BO6" s="3">
        <f>BJ6*其他调用!K5*其他调用!$M5</f>
        <v>4716.4759157783628</v>
      </c>
      <c r="BP6" s="3">
        <f>BK6*其他调用!L5*其他调用!$M5</f>
        <v>305.7414032719999</v>
      </c>
      <c r="BQ6" s="3">
        <f>SUM(BL6:BP6)</f>
        <v>592330.21294698329</v>
      </c>
      <c r="BR6" s="3">
        <f>[1]服务器生态!$R3</f>
        <v>1.1072667228331485</v>
      </c>
      <c r="BS6" s="3">
        <f>SUMPRODUCT((BG$6:BG6)*($BR$6:$BR6)*(其他调用!BY$5:BY5))</f>
        <v>1290.3155128701085</v>
      </c>
      <c r="BT6" s="3">
        <f>SUMPRODUCT((BH$6:BH6)*($BR$6:$BR6)*(其他调用!BZ$5:BZ5))</f>
        <v>4096.7513080917142</v>
      </c>
      <c r="BU6" s="3">
        <f>SUMPRODUCT((BI$6:BI6)*($BR$6:$BR6)*(其他调用!CA$5:CA5))</f>
        <v>13210.613600335873</v>
      </c>
      <c r="BV6" s="3">
        <f>SUMPRODUCT((BJ$6:BJ6)*($BR$6:$BR6)*(其他调用!CB$5:CB5))</f>
        <v>9018.9418949254086</v>
      </c>
      <c r="BW6" s="3">
        <f>SUMPRODUCT((BK$6:BK6)*($BR$6:$BR6)*(其他调用!CC$5:CC5))</f>
        <v>4677.1598120679619</v>
      </c>
      <c r="BX6" s="3">
        <f>SUMPRODUCT((BG$6:BG6)*($BR$6:$BR6))*'[1]功能-战损相关'!$D$2-BS6</f>
        <v>2396.3002381873448</v>
      </c>
      <c r="BY6" s="3">
        <f>SUMPRODUCT((BH$6:BH6)*($BR$6:$BR6))*'[1]功能-战损相关'!$D$2-BT6</f>
        <v>7608.2524293131846</v>
      </c>
      <c r="BZ6" s="3">
        <f>SUMPRODUCT((BI$6:BI6)*($BR$6:$BR6))*'[1]功能-战损相关'!$D$2-BU6</f>
        <v>24533.99668633805</v>
      </c>
      <c r="CA6" s="3">
        <f>SUMPRODUCT((BJ$6:BJ6)*($BR$6:$BR6))*'[1]功能-战损相关'!$D$2-BV6</f>
        <v>16749.46351914719</v>
      </c>
      <c r="CB6" s="3">
        <f>SUMPRODUCT((BK$6:BK6)*($BR$6:$BR6))*'[1]功能-战损相关'!$D$2-BW6</f>
        <v>8686.1539366976431</v>
      </c>
      <c r="CD6" s="3">
        <v>1</v>
      </c>
      <c r="CE6" s="30">
        <v>0</v>
      </c>
      <c r="CF6" s="3">
        <f>求节点(节奏总纲!R$4:R$363,BS$6:BS$365,$CD6)*$CE6</f>
        <v>0</v>
      </c>
      <c r="CG6" s="3">
        <f>求节点(节奏总纲!S$4:S$363,BT$6:BT$365,$CD6)*$CE6</f>
        <v>0</v>
      </c>
      <c r="CH6" s="3">
        <f>求节点(节奏总纲!T$4:T$363,BU$6:BU$365,$CD6)*$CE6</f>
        <v>0</v>
      </c>
      <c r="CI6" s="3">
        <f>求节点(节奏总纲!U$4:U$363,BV$6:BV$365,$CD6)*$CE6</f>
        <v>0</v>
      </c>
      <c r="CJ6" s="3">
        <f>求节点(节奏总纲!V$4:V$363,BW$6:BW$365,$CD6)*$CE6</f>
        <v>0</v>
      </c>
      <c r="CK6" s="3">
        <f>求节点(节奏总纲!R$4:R$363,BX$6:BX$365,$CD6)*$CE6</f>
        <v>0</v>
      </c>
      <c r="CL6" s="3">
        <f>求节点(节奏总纲!S$4:S$363,BY$6:BY$365,$CD6)*$CE6</f>
        <v>0</v>
      </c>
      <c r="CM6" s="3">
        <f>求节点(节奏总纲!T$4:T$363,BZ$6:BZ$365,$CD6)*$CE6</f>
        <v>0</v>
      </c>
      <c r="CN6" s="3">
        <f>求节点(节奏总纲!U$4:U$363,CA$6:CA$365,$CD6)*$CE6</f>
        <v>0</v>
      </c>
      <c r="CO6" s="3">
        <f>求节点(节奏总纲!V$4:V$363,CB$6:CB$365,$CD6)*$CE6</f>
        <v>0</v>
      </c>
    </row>
    <row r="7" spans="1:93" x14ac:dyDescent="0.15">
      <c r="C7" s="18"/>
      <c r="D7" s="13" t="s">
        <v>154</v>
      </c>
      <c r="E7" s="3">
        <f>E6*'疲劳值&amp;地图信息'!$R$10*0.7</f>
        <v>77.611174208605618</v>
      </c>
      <c r="F7" s="17" t="s">
        <v>155</v>
      </c>
      <c r="P7" s="3" t="s">
        <v>165</v>
      </c>
      <c r="Q7" s="3" t="s">
        <v>164</v>
      </c>
      <c r="R7" s="3" t="s">
        <v>166</v>
      </c>
      <c r="S7" s="3" t="s">
        <v>167</v>
      </c>
      <c r="T7" s="3" t="s">
        <v>168</v>
      </c>
      <c r="AA7" s="3">
        <v>2</v>
      </c>
      <c r="AB7" s="3">
        <f>攻城基础信息!X6*$E$12</f>
        <v>4194.4593564713796</v>
      </c>
      <c r="AC7" s="3">
        <f>攻城基础信息!Y6*$E$12</f>
        <v>7035.6265178132262</v>
      </c>
      <c r="AD7" s="3">
        <f>攻城基础信息!Z6*$E$12</f>
        <v>4796.7980761096851</v>
      </c>
      <c r="AE7" s="3">
        <f>攻城基础信息!AA6*$E$12</f>
        <v>7242.7266366021968</v>
      </c>
      <c r="AF7" s="3">
        <f>攻城基础信息!AB6*$E$12</f>
        <v>4925.0985142938198</v>
      </c>
      <c r="AH7" s="3">
        <f>$E$4*AB7*攻城基础信息!AC6</f>
        <v>39847.363886478102</v>
      </c>
      <c r="AI7" s="3">
        <f>$E$4*AC7*攻城基础信息!AD6</f>
        <v>66838.451919225641</v>
      </c>
      <c r="AJ7" s="3">
        <f>$E$4*AD7*攻城基础信息!AE6</f>
        <v>45569.581723042007</v>
      </c>
      <c r="AK7" s="3">
        <f>$E$4*AE7*攻城基础信息!AF6</f>
        <v>68805.903047720873</v>
      </c>
      <c r="AL7" s="3">
        <f>$E$4*AF7*攻城基础信息!AG6</f>
        <v>46788.435885791281</v>
      </c>
      <c r="AN7" s="3">
        <v>2</v>
      </c>
      <c r="AO7" s="3">
        <f>求节点(节奏总纲!D$4:D$163,AH$6:AH$165,$AN7)*其他调用!H6*其他调用!$M6</f>
        <v>48543311.034096815</v>
      </c>
      <c r="AP7" s="3">
        <f>求节点(节奏总纲!E$4:E$163,AI$6:AI$165,$AN7)*其他调用!I6*其他调用!$M6</f>
        <v>9857906.0186405703</v>
      </c>
      <c r="AQ7" s="3">
        <f>求节点(节奏总纲!F$4:F$163,AJ$6:AJ$165,$AN7)*其他调用!J6*其他调用!$M6</f>
        <v>1936747.9867296917</v>
      </c>
      <c r="AR7" s="3">
        <f>求节点(节奏总纲!G$4:G$163,AK$6:AK$165,$AN7)*其他调用!K6*其他调用!$M6</f>
        <v>254771.96471602068</v>
      </c>
      <c r="AS7" s="3">
        <f>求节点(节奏总纲!H$4:H$163,AL$6:AL$165,$AN7)*其他调用!L6*其他调用!$M6</f>
        <v>44885.705937282393</v>
      </c>
      <c r="AT7" s="3">
        <f t="shared" ref="AT7:AT70" si="0">SUM(AO7:AS7)</f>
        <v>60637622.710120372</v>
      </c>
      <c r="AY7" s="3">
        <v>2</v>
      </c>
      <c r="AZ7" s="3">
        <f>其他调用!R6*6*(其他调用!AH$2*$AZ$1*MIN(其他调用!$AJ6/其他调用!AH6,1)+$E$4*0%*攻城基础信息!AC6)</f>
        <v>4256.5258465685092</v>
      </c>
      <c r="BA7" s="3">
        <f>其他调用!S6*6*(其他调用!AI$2*$AZ$1*MIN(其他调用!$AJ6/其他调用!AI6,1)+$E$4*0%*攻城基础信息!AD6)</f>
        <v>12870.604271714335</v>
      </c>
      <c r="BB7" s="3">
        <f>其他调用!T6*6*(其他调用!AJ$2*$AZ$1*MIN(其他调用!$AJ6/其他调用!AJ6,1)+$E$4*0%*攻城基础信息!AE6)</f>
        <v>38904.387135309124</v>
      </c>
      <c r="BC7" s="3">
        <f>其他调用!U6*6*(其他调用!AK$2*$AZ$1*MIN(其他调用!$AJ6/其他调用!AK6,1)+$E$4*0%*攻城基础信息!AF6)</f>
        <v>25275.141208883455</v>
      </c>
      <c r="BD7" s="3">
        <f>其他调用!V6*6*(其他调用!AL$2*$AZ$1*MIN(其他调用!$AJ6/其他调用!AL6,1)+$E$4*0%*攻城基础信息!AG6)</f>
        <v>8837.7295122658452</v>
      </c>
      <c r="BF7" s="3">
        <v>2</v>
      </c>
      <c r="BG7" s="3">
        <f>求节点(节奏总纲!D$4:D$163,AZ$6:AZ$165,$AN7)</f>
        <v>8039.6992654307405</v>
      </c>
      <c r="BH7" s="3">
        <f>求节点(节奏总纲!E$4:E$163,BA$6:BA$165,$AN7)</f>
        <v>25426.411849468193</v>
      </c>
      <c r="BI7" s="3">
        <f>求节点(节奏总纲!F$4:F$163,BB$6:BB$165,$AN7)</f>
        <v>81543.969464910057</v>
      </c>
      <c r="BJ7" s="3">
        <f>求节点(节奏总纲!G$4:G$163,BC$6:BC$165,$AN7)</f>
        <v>51650.742641084093</v>
      </c>
      <c r="BK7" s="3">
        <f>求节点(节奏总纲!H$4:H$163,BD$6:BD$165,$AN7)</f>
        <v>31400.619524537218</v>
      </c>
      <c r="BL7" s="3">
        <f>BG7*其他调用!H6*其他调用!$M6</f>
        <v>457569.64629599499</v>
      </c>
      <c r="BM7" s="3">
        <f>BH7*其他调用!I6*其他调用!$M6</f>
        <v>178716.68210254455</v>
      </c>
      <c r="BN7" s="3">
        <f>BI7*其他调用!J6*其他调用!$M6</f>
        <v>146749.73743388185</v>
      </c>
      <c r="BO7" s="3">
        <f>BJ7*其他调用!K6*其他调用!$M6</f>
        <v>7261.9304447248642</v>
      </c>
      <c r="BP7" s="3">
        <f>BK7*其他调用!L6*其他调用!$M6</f>
        <v>689.81678447554782</v>
      </c>
      <c r="BQ7" s="3">
        <f t="shared" ref="BQ7:BQ70" si="1">SUM(BL7:BP7)</f>
        <v>790987.81306162186</v>
      </c>
      <c r="BR7" s="3">
        <f>[1]服务器生态!$R4</f>
        <v>1.6128011754017901</v>
      </c>
      <c r="BS7" s="3">
        <f>SUMPRODUCT((BG$6:BG7)*($BR$6:$BR7)*(其他调用!BY$5:BY6))</f>
        <v>3559.4418872737397</v>
      </c>
      <c r="BT7" s="3">
        <f>SUMPRODUCT((BH$6:BH7)*($BR$6:$BR7)*(其他调用!BZ$5:BZ6))</f>
        <v>11273.107018579367</v>
      </c>
      <c r="BU7" s="3">
        <f>SUMPRODUCT((BI$6:BI7)*($BR$6:$BR7)*(其他调用!CA$5:CA6))</f>
        <v>36225.600315324431</v>
      </c>
      <c r="BV7" s="3">
        <f>SUMPRODUCT((BJ$6:BJ7)*($BR$6:$BR7)*(其他调用!CB$5:CB6))</f>
        <v>23596.85812226067</v>
      </c>
      <c r="BW7" s="3">
        <f>SUMPRODUCT((BK$6:BK7)*($BR$6:$BR7)*(其他调用!CC$5:CC6))</f>
        <v>13539.677125633618</v>
      </c>
      <c r="BX7" s="3">
        <f>SUMPRODUCT((BG$6:BG7)*($BR$6:$BR7))*'[1]功能-战损相关'!$D$2-BS7</f>
        <v>6610.392076365516</v>
      </c>
      <c r="BY7" s="3">
        <f>SUMPRODUCT((BH$6:BH7)*($BR$6:$BR7))*'[1]功能-战损相关'!$D$2-BT7</f>
        <v>20935.770177361686</v>
      </c>
      <c r="BZ7" s="3">
        <f>SUMPRODUCT((BI$6:BI7)*($BR$6:$BR7))*'[1]功能-战损相关'!$D$2-BU7</f>
        <v>67276.114871316793</v>
      </c>
      <c r="CA7" s="3">
        <f>SUMPRODUCT((BJ$6:BJ7)*($BR$6:$BR7))*'[1]功能-战损相关'!$D$2-BV7</f>
        <v>43822.736512769814</v>
      </c>
      <c r="CB7" s="3">
        <f>SUMPRODUCT((BK$6:BK7)*($BR$6:$BR7))*'[1]功能-战损相关'!$D$2-BW7</f>
        <v>25145.114661891002</v>
      </c>
      <c r="CD7" s="3">
        <v>2</v>
      </c>
      <c r="CE7" s="30">
        <v>0</v>
      </c>
      <c r="CF7" s="3">
        <f>求节点(节奏总纲!R$4:R$363,BS$6:BS$365,$CD7)*$CE7</f>
        <v>0</v>
      </c>
      <c r="CG7" s="3">
        <f>求节点(节奏总纲!S$4:S$363,BT$6:BT$365,$CD7)*$CE7</f>
        <v>0</v>
      </c>
      <c r="CH7" s="3">
        <f>求节点(节奏总纲!T$4:T$363,BU$6:BU$365,$CD7)*$CE7</f>
        <v>0</v>
      </c>
      <c r="CI7" s="3">
        <f>求节点(节奏总纲!U$4:U$363,BV$6:BV$365,$CD7)*$CE7</f>
        <v>0</v>
      </c>
      <c r="CJ7" s="3">
        <f>求节点(节奏总纲!V$4:V$363,BW$6:BW$365,$CD7)*$CE7</f>
        <v>0</v>
      </c>
      <c r="CK7" s="3">
        <f>求节点(节奏总纲!R$4:R$363,BX$6:BX$365,$CD7)*$CE7</f>
        <v>0</v>
      </c>
      <c r="CL7" s="3">
        <f>求节点(节奏总纲!S$4:S$363,BY$6:BY$365,$CD7)*$CE7</f>
        <v>0</v>
      </c>
      <c r="CM7" s="3">
        <f>求节点(节奏总纲!T$4:T$363,BZ$6:BZ$365,$CD7)*$CE7</f>
        <v>0</v>
      </c>
      <c r="CN7" s="3">
        <f>求节点(节奏总纲!U$4:U$363,CA$6:CA$365,$CD7)*$CE7</f>
        <v>0</v>
      </c>
      <c r="CO7" s="3">
        <f>求节点(节奏总纲!V$4:V$363,CB$6:CB$365,$CD7)*$CE7</f>
        <v>0</v>
      </c>
    </row>
    <row r="8" spans="1:93" x14ac:dyDescent="0.15">
      <c r="C8" s="12"/>
      <c r="D8" s="13" t="s">
        <v>156</v>
      </c>
      <c r="E8" s="3">
        <f>E5+E7</f>
        <v>521.10359825778062</v>
      </c>
      <c r="G8" s="13" t="s">
        <v>157</v>
      </c>
      <c r="H8" s="3">
        <f>E9*0.8</f>
        <v>480</v>
      </c>
      <c r="P8" s="20">
        <f>INDEX(其他调用!$M:$M,MATCH(E17,其他调用!$B:$B,1))</f>
        <v>99.256916996047437</v>
      </c>
      <c r="Q8" s="20">
        <f t="shared" ref="Q8:Q14" si="2">P8*0.4*L17</f>
        <v>19.851383399209489</v>
      </c>
      <c r="R8" s="3">
        <f>INT(求节点(节奏总纲!D$4:D$163,AH$6:AH$165,$E17)*$Q8*K17*J17)</f>
        <v>80610958</v>
      </c>
      <c r="S8" s="21">
        <f t="shared" ref="S8:S14" si="3">R8/(G17+R8)</f>
        <v>0.35157745074364027</v>
      </c>
      <c r="T8" s="3">
        <f t="shared" ref="T8:T14" si="4">ROUND(R8/$E$5*$Q$3,-4)</f>
        <v>10910000</v>
      </c>
      <c r="U8" s="22"/>
      <c r="V8" s="22"/>
      <c r="W8" s="22"/>
      <c r="X8" s="22"/>
      <c r="AA8" s="3">
        <v>3</v>
      </c>
      <c r="AB8" s="3">
        <f>攻城基础信息!X7*$E$12</f>
        <v>6437.2386937993015</v>
      </c>
      <c r="AC8" s="3">
        <f>攻城基础信息!Y7*$E$12</f>
        <v>10802.097363870374</v>
      </c>
      <c r="AD8" s="3">
        <f>攻城基础信息!Z7*$E$12</f>
        <v>7367.6305154560496</v>
      </c>
      <c r="AE8" s="3">
        <f>攻城基础信息!AA7*$E$12</f>
        <v>11134.464648974956</v>
      </c>
      <c r="AF8" s="3">
        <f>攻城基础信息!AB7*$E$12</f>
        <v>7576.0145406032834</v>
      </c>
      <c r="AH8" s="3">
        <f>$E$4*AB8*攻城基础信息!AC7</f>
        <v>83684.10301939091</v>
      </c>
      <c r="AI8" s="3">
        <f>$E$4*AC8*攻城基础信息!AD7</f>
        <v>140427.26573031486</v>
      </c>
      <c r="AJ8" s="3">
        <f>$E$4*AD8*攻城基础信息!AE7</f>
        <v>95779.196700928645</v>
      </c>
      <c r="AK8" s="3">
        <f>$E$4*AE8*攻城基础信息!AF7</f>
        <v>144748.04043667443</v>
      </c>
      <c r="AL8" s="3">
        <f>$E$4*AF8*攻城基础信息!AG7</f>
        <v>98488.189027842702</v>
      </c>
      <c r="AN8" s="3">
        <v>3</v>
      </c>
      <c r="AO8" s="3">
        <f>求节点(节奏总纲!D$4:D$163,AH$6:AH$165,$AN8)*其他调用!H7*其他调用!$M7</f>
        <v>60617025.896222956</v>
      </c>
      <c r="AP8" s="3">
        <f>求节点(节奏总纲!E$4:E$163,AI$6:AI$165,$AN8)*其他调用!I7*其他调用!$M7</f>
        <v>16084059.473677643</v>
      </c>
      <c r="AQ8" s="3">
        <f>求节点(节奏总纲!F$4:F$163,AJ$6:AJ$165,$AN8)*其他调用!J7*其他调用!$M7</f>
        <v>2657348.833048291</v>
      </c>
      <c r="AR8" s="3">
        <f>求节点(节奏总纲!G$4:G$163,AK$6:AK$165,$AN8)*其他调用!K7*其他调用!$M7</f>
        <v>432993.2699883593</v>
      </c>
      <c r="AS8" s="3">
        <f>求节点(节奏总纲!H$4:H$163,AL$6:AL$165,$AN8)*其他调用!L7*其他调用!$M7</f>
        <v>82043.783157897415</v>
      </c>
      <c r="AT8" s="3">
        <f t="shared" si="0"/>
        <v>79873471.256095141</v>
      </c>
      <c r="AY8" s="3">
        <v>3</v>
      </c>
      <c r="AZ8" s="3">
        <f>其他调用!R7*6*(其他调用!AH$2*$AZ$1*MIN(其他调用!$AJ7/其他调用!AH7,1)+$E$4*0%*攻城基础信息!AC7)</f>
        <v>4661.6242587522947</v>
      </c>
      <c r="BA8" s="3">
        <f>其他调用!S7*6*(其他调用!AI$2*$AZ$1*MIN(其他调用!$AJ7/其他调用!AI7,1)+$E$4*0%*攻城基础信息!AD7)</f>
        <v>14119.963767054127</v>
      </c>
      <c r="BB8" s="3">
        <f>其他调用!T7*6*(其他调用!AJ$2*$AZ$1*MIN(其他调用!$AJ7/其他调用!AJ7,1)+$E$4*0%*攻城基础信息!AE7)</f>
        <v>42761.324841101035</v>
      </c>
      <c r="BC8" s="3">
        <f>其他调用!U7*6*(其他调用!AK$2*$AZ$1*MIN(其他调用!$AJ7/其他调用!AK7,1)+$E$4*0%*攻城基础信息!AF7)</f>
        <v>26839.243370179844</v>
      </c>
      <c r="BD8" s="3">
        <f>其他调用!V7*6*(其他调用!AL$2*$AZ$1*MIN(其他调用!$AJ7/其他调用!AL7,1)+$E$4*0%*攻城基础信息!AG7)</f>
        <v>8159.132092093033</v>
      </c>
      <c r="BF8" s="3">
        <v>3</v>
      </c>
      <c r="BG8" s="3">
        <f>求节点(节奏总纲!D$4:D$163,AZ$6:AZ$165,$AN8)</f>
        <v>8936.5193841198379</v>
      </c>
      <c r="BH8" s="3">
        <f>求节点(节奏总纲!E$4:E$163,BA$6:BA$165,$AN8)</f>
        <v>28174.533724079789</v>
      </c>
      <c r="BI8" s="3">
        <f>求节点(节奏总纲!F$4:F$163,BB$6:BB$165,$AN8)</f>
        <v>90056.483966677857</v>
      </c>
      <c r="BJ8" s="3">
        <f>求节点(节奏总纲!G$4:G$163,BC$6:BC$165,$AN8)</f>
        <v>58540.087525215815</v>
      </c>
      <c r="BK8" s="3">
        <f>求节点(节奏总纲!H$4:H$163,BD$6:BD$165,$AN8)</f>
        <v>34314.467753114033</v>
      </c>
      <c r="BL8" s="3">
        <f>BG8*其他调用!H7*其他调用!$M7</f>
        <v>500534.61722354678</v>
      </c>
      <c r="BM8" s="3">
        <f>BH8*其他调用!I7*其他调用!$M7</f>
        <v>268432.2645661906</v>
      </c>
      <c r="BN8" s="3">
        <f>BI8*其他调用!J7*其他调用!$M7</f>
        <v>176926.51222637473</v>
      </c>
      <c r="BO8" s="3">
        <f>BJ8*其他调用!K7*其他调用!$M7</f>
        <v>10570.667233124685</v>
      </c>
      <c r="BP8" s="3">
        <f>BK8*其他调用!L7*其他调用!$M7</f>
        <v>1084.3371809984035</v>
      </c>
      <c r="BQ8" s="3">
        <f t="shared" si="1"/>
        <v>957548.39843023522</v>
      </c>
      <c r="BR8" s="3">
        <f>[1]服务器生态!$R5</f>
        <v>1.5166033577059239</v>
      </c>
      <c r="BS8" s="3">
        <f>SUMPRODUCT((BG$6:BG8)*($BR$6:$BR8)*(其他调用!BY$5:BY7))</f>
        <v>5931.2440655017781</v>
      </c>
      <c r="BT8" s="3">
        <f>SUMPRODUCT((BH$6:BH8)*($BR$6:$BR8)*(其他调用!BZ$5:BZ7))</f>
        <v>18750.785696933552</v>
      </c>
      <c r="BU8" s="3">
        <f>SUMPRODUCT((BI$6:BI8)*($BR$6:$BR8)*(其他调用!CA$5:CA7))</f>
        <v>60127.09435955876</v>
      </c>
      <c r="BV8" s="3">
        <f>SUMPRODUCT((BJ$6:BJ8)*($BR$6:$BR8)*(其他调用!CB$5:CB7))</f>
        <v>39133.72444996034</v>
      </c>
      <c r="BW8" s="3">
        <f>SUMPRODUCT((BK$6:BK8)*($BR$6:$BR8)*(其他调用!CC$5:CC7))</f>
        <v>22646.928602779888</v>
      </c>
      <c r="BX8" s="3">
        <f>SUMPRODUCT((BG$6:BG8)*($BR$6:$BR8))*'[1]功能-战损相关'!$D$2-BS8</f>
        <v>11015.167550217589</v>
      </c>
      <c r="BY8" s="3">
        <f>SUMPRODUCT((BH$6:BH8)*($BR$6:$BR8))*'[1]功能-战损相关'!$D$2-BT8</f>
        <v>34822.887722876592</v>
      </c>
      <c r="BZ8" s="3">
        <f>SUMPRODUCT((BI$6:BI8)*($BR$6:$BR8))*'[1]功能-战损相关'!$D$2-BU8</f>
        <v>111664.60381060916</v>
      </c>
      <c r="CA8" s="3">
        <f>SUMPRODUCT((BJ$6:BJ8)*($BR$6:$BR8))*'[1]功能-战损相关'!$D$2-BV8</f>
        <v>72676.916835640644</v>
      </c>
      <c r="CB8" s="3">
        <f>SUMPRODUCT((BK$6:BK8)*($BR$6:$BR8))*'[1]功能-战损相关'!$D$2-BW8</f>
        <v>42058.581690876927</v>
      </c>
      <c r="CD8" s="3">
        <v>3</v>
      </c>
      <c r="CE8" s="30">
        <v>0</v>
      </c>
      <c r="CF8" s="3">
        <f>求节点(节奏总纲!R$4:R$363,BS$6:BS$365,$CD8)*$CE8</f>
        <v>0</v>
      </c>
      <c r="CG8" s="3">
        <f>求节点(节奏总纲!S$4:S$363,BT$6:BT$365,$CD8)*$CE8</f>
        <v>0</v>
      </c>
      <c r="CH8" s="3">
        <f>求节点(节奏总纲!T$4:T$363,BU$6:BU$365,$CD8)*$CE8</f>
        <v>0</v>
      </c>
      <c r="CI8" s="3">
        <f>求节点(节奏总纲!U$4:U$363,BV$6:BV$365,$CD8)*$CE8</f>
        <v>0</v>
      </c>
      <c r="CJ8" s="3">
        <f>求节点(节奏总纲!V$4:V$363,BW$6:BW$365,$CD8)*$CE8</f>
        <v>0</v>
      </c>
      <c r="CK8" s="3">
        <f>求节点(节奏总纲!R$4:R$363,BX$6:BX$365,$CD8)*$CE8</f>
        <v>0</v>
      </c>
      <c r="CL8" s="3">
        <f>求节点(节奏总纲!S$4:S$363,BY$6:BY$365,$CD8)*$CE8</f>
        <v>0</v>
      </c>
      <c r="CM8" s="3">
        <f>求节点(节奏总纲!T$4:T$363,BZ$6:BZ$365,$CD8)*$CE8</f>
        <v>0</v>
      </c>
      <c r="CN8" s="3">
        <f>求节点(节奏总纲!U$4:U$363,CA$6:CA$365,$CD8)*$CE8</f>
        <v>0</v>
      </c>
      <c r="CO8" s="3">
        <f>求节点(节奏总纲!V$4:V$363,CB$6:CB$365,$CD8)*$CE8</f>
        <v>0</v>
      </c>
    </row>
    <row r="9" spans="1:93" x14ac:dyDescent="0.15">
      <c r="C9" s="12"/>
      <c r="D9" s="13" t="s">
        <v>158</v>
      </c>
      <c r="E9" s="3">
        <v>600</v>
      </c>
      <c r="P9" s="20">
        <f>INDEX(其他调用!$M:$M,MATCH(E18,其他调用!$B:$B,1))</f>
        <v>100</v>
      </c>
      <c r="Q9" s="20">
        <f t="shared" si="2"/>
        <v>20</v>
      </c>
      <c r="R9" s="3">
        <f>INT(求节点(节奏总纲!D$4:D$163,AH$6:AH$165,$E18)*$Q9*K18*J18)</f>
        <v>86537912</v>
      </c>
      <c r="S9" s="21">
        <f t="shared" si="3"/>
        <v>0.34398271589437002</v>
      </c>
      <c r="T9" s="3">
        <f t="shared" si="4"/>
        <v>11710000</v>
      </c>
      <c r="U9" s="22"/>
      <c r="V9" s="22"/>
      <c r="W9" s="22"/>
      <c r="X9" s="22"/>
      <c r="AA9" s="3">
        <v>4</v>
      </c>
      <c r="AB9" s="3">
        <f>攻城基础信息!X8*$E$12</f>
        <v>8777.0511371887169</v>
      </c>
      <c r="AC9" s="3">
        <f>攻城基础信息!Y8*$E$12</f>
        <v>14734.339934694548</v>
      </c>
      <c r="AD9" s="3">
        <f>攻城基础信息!Z8*$E$12</f>
        <v>10053.418555663422</v>
      </c>
      <c r="AE9" s="3">
        <f>攻城基础信息!AA8*$E$12</f>
        <v>15206.4524573955</v>
      </c>
      <c r="AF9" s="3">
        <f>攻城基础信息!AB8*$E$12</f>
        <v>10352.508413021122</v>
      </c>
      <c r="AH9" s="3">
        <f>$E$4*AB9*攻城基础信息!AC8</f>
        <v>144821.34376361384</v>
      </c>
      <c r="AI9" s="3">
        <f>$E$4*AC9*攻城基础信息!AD8</f>
        <v>243116.60892246003</v>
      </c>
      <c r="AJ9" s="3">
        <f>$E$4*AD9*攻城基础信息!AE8</f>
        <v>165881.40616844644</v>
      </c>
      <c r="AK9" s="3">
        <f>$E$4*AE9*攻城基础信息!AF8</f>
        <v>250906.46554702576</v>
      </c>
      <c r="AL9" s="3">
        <f>$E$4*AF9*攻城基础信息!AG8</f>
        <v>170816.3888148485</v>
      </c>
      <c r="AN9" s="3">
        <v>4</v>
      </c>
      <c r="AO9" s="3">
        <f>求节点(节奏总纲!D$4:D$163,AH$6:AH$165,$AN9)*其他调用!H8*其他调用!$M8</f>
        <v>68315402.55062367</v>
      </c>
      <c r="AP9" s="3">
        <f>求节点(节奏总纲!E$4:E$163,AI$6:AI$165,$AN9)*其他调用!I8*其他调用!$M8</f>
        <v>23400027.917941496</v>
      </c>
      <c r="AQ9" s="3">
        <f>求节点(节奏总纲!F$4:F$163,AJ$6:AJ$165,$AN9)*其他调用!J8*其他调用!$M8</f>
        <v>3694605.1997014689</v>
      </c>
      <c r="AR9" s="3">
        <f>求节点(节奏总纲!G$4:G$163,AK$6:AK$165,$AN9)*其他调用!K8*其他调用!$M8</f>
        <v>632922.27347225614</v>
      </c>
      <c r="AS9" s="3">
        <f>求节点(节奏总纲!H$4:H$163,AL$6:AL$165,$AN9)*其他调用!L8*其他调用!$M8</f>
        <v>124568.09185798581</v>
      </c>
      <c r="AT9" s="3">
        <f t="shared" si="0"/>
        <v>96167526.033596873</v>
      </c>
      <c r="AY9" s="3">
        <v>4</v>
      </c>
      <c r="AZ9" s="3">
        <f>其他调用!R8*6*(其他调用!AH$2*$AZ$1*MIN(其他调用!$AJ8/其他调用!AH8,1)+$E$4*0%*攻城基础信息!AC8)</f>
        <v>5011.082685862124</v>
      </c>
      <c r="BA9" s="3">
        <f>其他调用!S8*6*(其他调用!AI$2*$AZ$1*MIN(其他调用!$AJ8/其他调用!AI8,1)+$E$4*0%*攻城基础信息!AD8)</f>
        <v>15193.018722542509</v>
      </c>
      <c r="BB9" s="3">
        <f>其他调用!T8*6*(其他调用!AJ$2*$AZ$1*MIN(其他调用!$AJ8/其他调用!AJ8,1)+$E$4*0%*攻城基础信息!AE8)</f>
        <v>46045.073111850048</v>
      </c>
      <c r="BC9" s="3">
        <f>其他调用!U8*6*(其他调用!AK$2*$AZ$1*MIN(其他调用!$AJ8/其他调用!AK8,1)+$E$4*0%*攻城基础信息!AF8)</f>
        <v>24381.716705020022</v>
      </c>
      <c r="BD9" s="3">
        <f>其他调用!V8*6*(其他调用!AL$2*$AZ$1*MIN(其他调用!$AJ8/其他调用!AL8,1)+$E$4*0%*攻城基础信息!AG8)</f>
        <v>8311.0427556595187</v>
      </c>
      <c r="BF9" s="3">
        <v>4</v>
      </c>
      <c r="BG9" s="3">
        <f>求节点(节奏总纲!D$4:D$163,AZ$6:AZ$165,$AN9)</f>
        <v>9598.86839906772</v>
      </c>
      <c r="BH9" s="3">
        <f>求节点(节奏总纲!E$4:E$163,BA$6:BA$165,$AN9)</f>
        <v>30217.251053286753</v>
      </c>
      <c r="BI9" s="3">
        <f>求节点(节奏总纲!F$4:F$163,BB$6:BB$165,$AN9)</f>
        <v>96328.650863777977</v>
      </c>
      <c r="BJ9" s="3">
        <f>求节点(节奏总纲!G$4:G$163,BC$6:BC$165,$AN9)</f>
        <v>63011.859626975995</v>
      </c>
      <c r="BK9" s="3">
        <f>求节点(节奏总纲!H$4:H$163,BD$6:BD$165,$AN9)</f>
        <v>35873.418833806551</v>
      </c>
      <c r="BL9" s="3">
        <f>BG9*其他调用!H8*其他调用!$M8</f>
        <v>524981.67565615312</v>
      </c>
      <c r="BM9" s="3">
        <f>BH9*其他调用!I8*其他调用!$M8</f>
        <v>365235.77115344501</v>
      </c>
      <c r="BN9" s="3">
        <f>BI9*其他调用!J8*其他调用!$M8</f>
        <v>204679.11735535544</v>
      </c>
      <c r="BO9" s="3">
        <f>BJ9*其他调用!K8*其他调用!$M8</f>
        <v>13946.624930770691</v>
      </c>
      <c r="BP9" s="3">
        <f>BK9*其他调用!L8*其他调用!$M8</f>
        <v>1488.7468816029721</v>
      </c>
      <c r="BQ9" s="3">
        <f t="shared" si="1"/>
        <v>1110331.9359773272</v>
      </c>
      <c r="BR9" s="3">
        <f>[1]服务器生态!$R6</f>
        <v>1.3466515656924485</v>
      </c>
      <c r="BS9" s="3">
        <f>SUMPRODUCT((BG$6:BG9)*($BR$6:$BR9)*(其他调用!BY$5:BY8))</f>
        <v>8193.3520182358334</v>
      </c>
      <c r="BT9" s="3">
        <f>SUMPRODUCT((BH$6:BH9)*($BR$6:$BR9)*(其他调用!BZ$5:BZ8))</f>
        <v>25871.90467425387</v>
      </c>
      <c r="BU9" s="3">
        <f>SUMPRODUCT((BI$6:BI9)*($BR$6:$BR9)*(其他调用!CA$5:CA8))</f>
        <v>82828.291848239634</v>
      </c>
      <c r="BV9" s="3">
        <f>SUMPRODUCT((BJ$6:BJ9)*($BR$6:$BR9)*(其他调用!CB$5:CB8))</f>
        <v>53983.352849135845</v>
      </c>
      <c r="BW9" s="3">
        <f>SUMPRODUCT((BK$6:BK9)*($BR$6:$BR9)*(其他调用!CC$5:CC8))</f>
        <v>31101.002839655033</v>
      </c>
      <c r="BX9" s="3">
        <f>SUMPRODUCT((BG$6:BG9)*($BR$6:$BR9))*'[1]功能-战损相关'!$D$2-BS9</f>
        <v>15216.225176723688</v>
      </c>
      <c r="BY9" s="3">
        <f>SUMPRODUCT((BH$6:BH9)*($BR$6:$BR9))*'[1]功能-战损相关'!$D$2-BT9</f>
        <v>48047.822966471482</v>
      </c>
      <c r="BZ9" s="3">
        <f>SUMPRODUCT((BI$6:BI9)*($BR$6:$BR9))*'[1]功能-战损相关'!$D$2-BU9</f>
        <v>153823.9705753022</v>
      </c>
      <c r="CA9" s="3">
        <f>SUMPRODUCT((BJ$6:BJ9)*($BR$6:$BR9))*'[1]功能-战损相关'!$D$2-BV9</f>
        <v>100254.79814839514</v>
      </c>
      <c r="CB9" s="3">
        <f>SUMPRODUCT((BK$6:BK9)*($BR$6:$BR9))*'[1]功能-战损相关'!$D$2-BW9</f>
        <v>57759.00527364506</v>
      </c>
      <c r="CD9" s="3">
        <v>4</v>
      </c>
      <c r="CE9" s="30">
        <v>0</v>
      </c>
      <c r="CF9" s="3">
        <f>求节点(节奏总纲!R$4:R$363,BS$6:BS$365,$CD9)*$CE9</f>
        <v>0</v>
      </c>
      <c r="CG9" s="3">
        <f>求节点(节奏总纲!S$4:S$363,BT$6:BT$365,$CD9)*$CE9</f>
        <v>0</v>
      </c>
      <c r="CH9" s="3">
        <f>求节点(节奏总纲!T$4:T$363,BU$6:BU$365,$CD9)*$CE9</f>
        <v>0</v>
      </c>
      <c r="CI9" s="3">
        <f>求节点(节奏总纲!U$4:U$363,BV$6:BV$365,$CD9)*$CE9</f>
        <v>0</v>
      </c>
      <c r="CJ9" s="3">
        <f>求节点(节奏总纲!V$4:V$363,BW$6:BW$365,$CD9)*$CE9</f>
        <v>0</v>
      </c>
      <c r="CK9" s="3">
        <f>求节点(节奏总纲!R$4:R$363,BX$6:BX$365,$CD9)*$CE9</f>
        <v>0</v>
      </c>
      <c r="CL9" s="3">
        <f>求节点(节奏总纲!S$4:S$363,BY$6:BY$365,$CD9)*$CE9</f>
        <v>0</v>
      </c>
      <c r="CM9" s="3">
        <f>求节点(节奏总纲!T$4:T$363,BZ$6:BZ$365,$CD9)*$CE9</f>
        <v>0</v>
      </c>
      <c r="CN9" s="3">
        <f>求节点(节奏总纲!U$4:U$363,CA$6:CA$365,$CD9)*$CE9</f>
        <v>0</v>
      </c>
      <c r="CO9" s="3">
        <f>求节点(节奏总纲!V$4:V$363,CB$6:CB$365,$CD9)*$CE9</f>
        <v>0</v>
      </c>
    </row>
    <row r="10" spans="1:93" x14ac:dyDescent="0.15">
      <c r="P10" s="20">
        <f>INDEX(其他调用!$M:$M,MATCH(E19,其他调用!$B:$B,1))</f>
        <v>100</v>
      </c>
      <c r="Q10" s="20">
        <f t="shared" si="2"/>
        <v>20</v>
      </c>
      <c r="R10" s="3">
        <f>INT(求节点(节奏总纲!D$4:D$163,AH$6:AH$165,$E19)*$Q10*K19*J19)</f>
        <v>96219626</v>
      </c>
      <c r="S10" s="21">
        <f t="shared" si="3"/>
        <v>0.355299422071229</v>
      </c>
      <c r="T10" s="3">
        <f t="shared" si="4"/>
        <v>13020000</v>
      </c>
      <c r="U10" s="22"/>
      <c r="V10" s="22"/>
      <c r="W10" s="22"/>
      <c r="X10" s="22"/>
      <c r="AA10" s="3">
        <v>5</v>
      </c>
      <c r="AB10" s="3">
        <f>攻城基础信息!X9*$E$12</f>
        <v>11213.896686639615</v>
      </c>
      <c r="AC10" s="3">
        <f>攻城基础信息!Y9*$E$12</f>
        <v>18832.35423028575</v>
      </c>
      <c r="AD10" s="3">
        <f>攻城基础信息!Z9*$E$12</f>
        <v>12854.162196731815</v>
      </c>
      <c r="AE10" s="3">
        <f>攻城基础信息!AA9*$E$12</f>
        <v>19458.690061863821</v>
      </c>
      <c r="AF10" s="3">
        <f>攻城基础信息!AB9*$E$12</f>
        <v>13254.580131547322</v>
      </c>
      <c r="AH10" s="3">
        <f>$E$4*AB10*攻城基础信息!AC9</f>
        <v>224277.9337327923</v>
      </c>
      <c r="AI10" s="3">
        <f>$E$4*AC10*攻城基础信息!AD9</f>
        <v>376647.084605715</v>
      </c>
      <c r="AJ10" s="3">
        <f>$E$4*AD10*攻城基础信息!AE9</f>
        <v>257083.2439346363</v>
      </c>
      <c r="AK10" s="3">
        <f>$E$4*AE10*攻城基础信息!AF9</f>
        <v>389173.80123727641</v>
      </c>
      <c r="AL10" s="3">
        <f>$E$4*AF10*攻城基础信息!AG9</f>
        <v>265091.60263094644</v>
      </c>
      <c r="AN10" s="3">
        <v>5</v>
      </c>
      <c r="AO10" s="3">
        <f>求节点(节奏总纲!D$4:D$163,AH$6:AH$165,$AN10)*其他调用!H9*其他调用!$M9</f>
        <v>74242818.211587027</v>
      </c>
      <c r="AP10" s="3">
        <f>求节点(节奏总纲!E$4:E$163,AI$6:AI$165,$AN10)*其他调用!I9*其他调用!$M9</f>
        <v>34220501.447655156</v>
      </c>
      <c r="AQ10" s="3">
        <f>求节点(节奏总纲!F$4:F$163,AJ$6:AJ$165,$AN10)*其他调用!J9*其他调用!$M9</f>
        <v>4552718.7670704024</v>
      </c>
      <c r="AR10" s="3">
        <f>求节点(节奏总纲!G$4:G$163,AK$6:AK$165,$AN10)*其他调用!K9*其他调用!$M9</f>
        <v>842449.69395685417</v>
      </c>
      <c r="AS10" s="3">
        <f>求节点(节奏总纲!H$4:H$163,AL$6:AL$165,$AN10)*其他调用!L9*其他调用!$M9</f>
        <v>173976.85616296984</v>
      </c>
      <c r="AT10" s="3">
        <f t="shared" si="0"/>
        <v>114032464.9764324</v>
      </c>
      <c r="AY10" s="3">
        <v>5</v>
      </c>
      <c r="AZ10" s="3">
        <f>其他调用!R9*6*(其他调用!AH$2*$AZ$1*MIN(其他调用!$AJ9/其他调用!AH9,1)+$E$4*0%*攻城基础信息!AC9)</f>
        <v>5321.0711165910652</v>
      </c>
      <c r="BA10" s="3">
        <f>其他调用!S9*6*(其他调用!AI$2*$AZ$1*MIN(其他调用!$AJ9/其他调用!AI9,1)+$E$4*0%*攻城基础信息!AD9)</f>
        <v>16146.785630842012</v>
      </c>
      <c r="BB10" s="3">
        <f>其他调用!T9*6*(其他调用!AJ$2*$AZ$1*MIN(其他调用!$AJ9/其他调用!AJ9,1)+$E$4*0%*攻城基础信息!AE9)</f>
        <v>48910.486306576415</v>
      </c>
      <c r="BC10" s="3">
        <f>其他调用!U9*6*(其他调用!AK$2*$AZ$1*MIN(其他调用!$AJ9/其他调用!AK9,1)+$E$4*0%*攻城基础信息!AF9)</f>
        <v>25398.756646284626</v>
      </c>
      <c r="BD10" s="3">
        <f>其他调用!V9*6*(其他调用!AL$2*$AZ$1*MIN(其他调用!$AJ9/其他调用!AL9,1)+$E$4*0%*攻城基础信息!AG9)</f>
        <v>9761.0325861806868</v>
      </c>
      <c r="BF10" s="3">
        <v>5</v>
      </c>
      <c r="BG10" s="3">
        <f>求节点(节奏总纲!D$4:D$163,AZ$6:AZ$165,$AN10)</f>
        <v>10132.908749454227</v>
      </c>
      <c r="BH10" s="3">
        <f>求节点(节奏总纲!E$4:E$163,BA$6:BA$165,$AN10)</f>
        <v>31842.263336434364</v>
      </c>
      <c r="BI10" s="3">
        <f>求节点(节奏总纲!F$4:F$163,BB$6:BB$165,$AN10)</f>
        <v>101299.17220022349</v>
      </c>
      <c r="BJ10" s="3">
        <f>求节点(节奏总纲!G$4:G$163,BC$6:BC$165,$AN10)</f>
        <v>66407.410155221325</v>
      </c>
      <c r="BK10" s="3">
        <f>求节点(节奏总纲!H$4:H$163,BD$6:BD$165,$AN10)</f>
        <v>37252.083847017326</v>
      </c>
      <c r="BL10" s="3">
        <f>BG10*其他调用!H9*其他调用!$M9</f>
        <v>538427.81975349959</v>
      </c>
      <c r="BM10" s="3">
        <f>BH10*其他调用!I9*其他调用!$M9</f>
        <v>468366.68437871488</v>
      </c>
      <c r="BN10" s="3">
        <f>BI10*其他调用!J9*其他调用!$M9</f>
        <v>231395.5230006788</v>
      </c>
      <c r="BO10" s="3">
        <f>BJ10*其他调用!K9*其他调用!$M9</f>
        <v>17464.656964081321</v>
      </c>
      <c r="BP10" s="3">
        <f>BK10*其他调用!L9*其他调用!$M9</f>
        <v>1924.4150574007322</v>
      </c>
      <c r="BQ10" s="3">
        <f t="shared" si="1"/>
        <v>1257579.0991543753</v>
      </c>
      <c r="BR10" s="3">
        <f>[1]服务器生态!$R7</f>
        <v>1.1029457993613634</v>
      </c>
      <c r="BS10" s="3">
        <f>SUMPRODUCT((BG$6:BG10)*($BR$6:$BR10)*(其他调用!BY$5:BY9))</f>
        <v>10149.160617827278</v>
      </c>
      <c r="BT10" s="3">
        <f>SUMPRODUCT((BH$6:BH10)*($BR$6:$BR10)*(其他调用!BZ$5:BZ9))</f>
        <v>32017.95552734263</v>
      </c>
      <c r="BU10" s="3">
        <f>SUMPRODUCT((BI$6:BI10)*($BR$6:$BR10)*(其他调用!CA$5:CA9))</f>
        <v>102380.60372821812</v>
      </c>
      <c r="BV10" s="3">
        <f>SUMPRODUCT((BJ$6:BJ10)*($BR$6:$BR10)*(其他调用!CB$5:CB9))</f>
        <v>66801.013312640338</v>
      </c>
      <c r="BW10" s="3">
        <f>SUMPRODUCT((BK$6:BK10)*($BR$6:$BR10)*(其他调用!CC$5:CC9))</f>
        <v>38291.232984046917</v>
      </c>
      <c r="BX10" s="3">
        <f>SUMPRODUCT((BG$6:BG10)*($BR$6:$BR10))*'[1]功能-战损相关'!$D$2-BS10</f>
        <v>18848.441147393518</v>
      </c>
      <c r="BY10" s="3">
        <f>SUMPRODUCT((BH$6:BH10)*($BR$6:$BR10))*'[1]功能-战损相关'!$D$2-BT10</f>
        <v>59461.917407922032</v>
      </c>
      <c r="BZ10" s="3">
        <f>SUMPRODUCT((BI$6:BI10)*($BR$6:$BR10))*'[1]功能-战损相关'!$D$2-BU10</f>
        <v>190135.40692383365</v>
      </c>
      <c r="CA10" s="3">
        <f>SUMPRODUCT((BJ$6:BJ10)*($BR$6:$BR10))*'[1]功能-战损相关'!$D$2-BV10</f>
        <v>124059.0247234749</v>
      </c>
      <c r="CB10" s="3">
        <f>SUMPRODUCT((BK$6:BK10)*($BR$6:$BR10))*'[1]功能-战损相关'!$D$2-BW10</f>
        <v>71112.289827515706</v>
      </c>
      <c r="CD10" s="3">
        <v>5</v>
      </c>
      <c r="CE10" s="30">
        <v>0</v>
      </c>
      <c r="CF10" s="3">
        <f>求节点(节奏总纲!R$4:R$363,BS$6:BS$365,$CD10)*$CE10</f>
        <v>0</v>
      </c>
      <c r="CG10" s="3">
        <f>求节点(节奏总纲!S$4:S$363,BT$6:BT$365,$CD10)*$CE10</f>
        <v>0</v>
      </c>
      <c r="CH10" s="3">
        <f>求节点(节奏总纲!T$4:T$363,BU$6:BU$365,$CD10)*$CE10</f>
        <v>0</v>
      </c>
      <c r="CI10" s="3">
        <f>求节点(节奏总纲!U$4:U$363,BV$6:BV$365,$CD10)*$CE10</f>
        <v>0</v>
      </c>
      <c r="CJ10" s="3">
        <f>求节点(节奏总纲!V$4:V$363,BW$6:BW$365,$CD10)*$CE10</f>
        <v>0</v>
      </c>
      <c r="CK10" s="3">
        <f>求节点(节奏总纲!R$4:R$363,BX$6:BX$365,$CD10)*$CE10</f>
        <v>0</v>
      </c>
      <c r="CL10" s="3">
        <f>求节点(节奏总纲!S$4:S$363,BY$6:BY$365,$CD10)*$CE10</f>
        <v>0</v>
      </c>
      <c r="CM10" s="3">
        <f>求节点(节奏总纲!T$4:T$363,BZ$6:BZ$365,$CD10)*$CE10</f>
        <v>0</v>
      </c>
      <c r="CN10" s="3">
        <f>求节点(节奏总纲!U$4:U$363,CA$6:CA$365,$CD10)*$CE10</f>
        <v>0</v>
      </c>
      <c r="CO10" s="3">
        <f>求节点(节奏总纲!V$4:V$363,CB$6:CB$365,$CD10)*$CE10</f>
        <v>0</v>
      </c>
    </row>
    <row r="11" spans="1:93" x14ac:dyDescent="0.15">
      <c r="D11" s="13" t="s">
        <v>41</v>
      </c>
      <c r="E11" s="3">
        <v>60</v>
      </c>
      <c r="P11" s="20">
        <f>INDEX(其他调用!$M:$M,MATCH(E20,其他调用!$B:$B,1))</f>
        <v>100</v>
      </c>
      <c r="Q11" s="20">
        <f t="shared" si="2"/>
        <v>20</v>
      </c>
      <c r="R11" s="3">
        <f>INT(求节点(节奏总纲!D$4:D$163,AH$6:AH$165,$E20)*$Q11*K20*J20)</f>
        <v>120378622</v>
      </c>
      <c r="S11" s="21">
        <f t="shared" si="3"/>
        <v>0.35595283358657043</v>
      </c>
      <c r="T11" s="3">
        <f t="shared" si="4"/>
        <v>16290000</v>
      </c>
      <c r="U11" s="22"/>
      <c r="V11" s="22"/>
      <c r="W11" s="22"/>
      <c r="X11" s="22"/>
      <c r="AA11" s="3">
        <v>6</v>
      </c>
      <c r="AB11" s="3">
        <f>攻城基础信息!X10*$E$12</f>
        <v>13747.77534215201</v>
      </c>
      <c r="AC11" s="3">
        <f>攻城基础信息!Y10*$E$12</f>
        <v>23096.140250643977</v>
      </c>
      <c r="AD11" s="3">
        <f>攻城基础信息!Z10*$E$12</f>
        <v>15769.861438661217</v>
      </c>
      <c r="AE11" s="3">
        <f>攻城基础信息!AA10*$E$12</f>
        <v>23891.17746237991</v>
      </c>
      <c r="AF11" s="3">
        <f>攻城基础信息!AB10*$E$12</f>
        <v>16282.229696181897</v>
      </c>
      <c r="AH11" s="3">
        <f>$E$4*AB11*攻城基础信息!AC10</f>
        <v>284120.69040447491</v>
      </c>
      <c r="AI11" s="3">
        <f>$E$4*AC11*攻城基础信息!AD10</f>
        <v>477320.23184664221</v>
      </c>
      <c r="AJ11" s="3">
        <f>$E$4*AD11*攻城基础信息!AE10</f>
        <v>325910.46973233187</v>
      </c>
      <c r="AK11" s="3">
        <f>$E$4*AE11*攻城基础信息!AF10</f>
        <v>493751.00088918488</v>
      </c>
      <c r="AL11" s="3">
        <f>$E$4*AF11*攻城基础信息!AG10</f>
        <v>336499.41372109257</v>
      </c>
      <c r="AN11" s="3">
        <v>6</v>
      </c>
      <c r="AO11" s="3">
        <f>求节点(节奏总纲!D$4:D$163,AH$6:AH$165,$AN11)*其他调用!H10*其他调用!$M10</f>
        <v>84364720.022097796</v>
      </c>
      <c r="AP11" s="3">
        <f>求节点(节奏总纲!E$4:E$163,AI$6:AI$165,$AN11)*其他调用!I10*其他调用!$M10</f>
        <v>43915654.895227708</v>
      </c>
      <c r="AQ11" s="3">
        <f>求节点(节奏总纲!F$4:F$163,AJ$6:AJ$165,$AN11)*其他调用!J10*其他调用!$M10</f>
        <v>5664954.8375014691</v>
      </c>
      <c r="AR11" s="3">
        <f>求节点(节奏总纲!G$4:G$163,AK$6:AK$165,$AN11)*其他调用!K10*其他调用!$M10</f>
        <v>1059878.2388183302</v>
      </c>
      <c r="AS11" s="3">
        <f>求节点(节奏总纲!H$4:H$163,AL$6:AL$165,$AN11)*其他调用!L10*其他调用!$M10</f>
        <v>228400.82044735042</v>
      </c>
      <c r="AT11" s="3">
        <f t="shared" si="0"/>
        <v>135233608.81409264</v>
      </c>
      <c r="AY11" s="3">
        <v>6</v>
      </c>
      <c r="AZ11" s="3">
        <f>其他调用!R10*6*(其他调用!AH$2*$AZ$1*MIN(其他调用!$AJ10/其他调用!AH10,1)+$E$4*0%*攻城基础信息!AC10)</f>
        <v>5601.9310633925306</v>
      </c>
      <c r="BA11" s="3">
        <f>其他调用!S10*6*(其他调用!AI$2*$AZ$1*MIN(其他调用!$AJ10/其他调用!AI10,1)+$E$4*0%*攻城基础信息!AD10)</f>
        <v>17014.85941796911</v>
      </c>
      <c r="BB11" s="3">
        <f>其他调用!T10*6*(其他调用!AJ$2*$AZ$1*MIN(其他调用!$AJ10/其他调用!AJ10,1)+$E$4*0%*攻城基础信息!AE10)</f>
        <v>51575.01759497929</v>
      </c>
      <c r="BC11" s="3">
        <f>其他调用!U10*6*(其他调用!AK$2*$AZ$1*MIN(其他调用!$AJ10/其他调用!AK10,1)+$E$4*0%*攻城基础信息!AF10)</f>
        <v>28968.941419752115</v>
      </c>
      <c r="BD11" s="3">
        <f>其他调用!V10*6*(其他调用!AL$2*$AZ$1*MIN(其他调用!$AJ10/其他调用!AL10,1)+$E$4*0%*攻城基础信息!AG10)</f>
        <v>12035.762738170886</v>
      </c>
      <c r="BF11" s="3">
        <v>6</v>
      </c>
      <c r="BG11" s="3">
        <f>求节点(节奏总纲!D$4:D$163,AZ$6:AZ$165,$AN11)</f>
        <v>10577.154843325587</v>
      </c>
      <c r="BH11" s="3">
        <f>求节点(节奏总纲!E$4:E$163,BA$6:BA$165,$AN11)</f>
        <v>33198.538112983813</v>
      </c>
      <c r="BI11" s="3">
        <f>求节点(节奏总纲!F$4:F$163,BB$6:BB$165,$AN11)</f>
        <v>105430.50153080799</v>
      </c>
      <c r="BJ11" s="3">
        <f>求节点(节奏总纲!G$4:G$163,BC$6:BC$165,$AN11)</f>
        <v>69148.252357704609</v>
      </c>
      <c r="BK11" s="3">
        <f>求节点(节奏总纲!H$4:H$163,BD$6:BD$165,$AN11)</f>
        <v>39034.037316461654</v>
      </c>
      <c r="BL11" s="3">
        <f>BG11*其他调用!H10*其他调用!$M10</f>
        <v>543330.81571023003</v>
      </c>
      <c r="BM11" s="3">
        <f>BH11*其他调用!I10*其他调用!$M10</f>
        <v>576906.73535553587</v>
      </c>
      <c r="BN11" s="3">
        <f>BI11*其他调用!J10*其他调用!$M10</f>
        <v>257506.58080555749</v>
      </c>
      <c r="BO11" s="3">
        <f>BJ11*其他调用!K10*其他调用!$M10</f>
        <v>21111.217549445588</v>
      </c>
      <c r="BP11" s="3">
        <f>BK11*其他调用!L10*其他调用!$M10</f>
        <v>2420.6885956549409</v>
      </c>
      <c r="BQ11" s="3">
        <f t="shared" si="1"/>
        <v>1401276.0380164238</v>
      </c>
      <c r="BR11" s="3">
        <f>[1]服务器生态!$R8</f>
        <v>0.85924003303027807</v>
      </c>
      <c r="BS11" s="3">
        <f>SUMPRODUCT((BG$6:BG11)*($BR$6:$BR11)*(其他调用!BY$5:BY10))</f>
        <v>11739.61572129273</v>
      </c>
      <c r="BT11" s="3">
        <f>SUMPRODUCT((BH$6:BH11)*($BR$6:$BR11)*(其他调用!BZ$5:BZ10))</f>
        <v>37009.920299675134</v>
      </c>
      <c r="BU11" s="3">
        <f>SUMPRODUCT((BI$6:BI11)*($BR$6:$BR11)*(其他调用!CA$5:CA10))</f>
        <v>118233.87256132091</v>
      </c>
      <c r="BV11" s="3">
        <f>SUMPRODUCT((BJ$6:BJ11)*($BR$6:$BR11)*(其他调用!CB$5:CB10))</f>
        <v>77198.628974608859</v>
      </c>
      <c r="BW11" s="3">
        <f>SUMPRODUCT((BK$6:BK11)*($BR$6:$BR11)*(其他调用!CC$5:CC10))</f>
        <v>44160.6642988397</v>
      </c>
      <c r="BX11" s="3">
        <f>SUMPRODUCT((BG$6:BG11)*($BR$6:$BR11))*'[1]功能-战损相关'!$D$2-BS11</f>
        <v>21802.143482400788</v>
      </c>
      <c r="BY11" s="3">
        <f>SUMPRODUCT((BH$6:BH11)*($BR$6:$BR11))*'[1]功能-战损相关'!$D$2-BT11</f>
        <v>68732.709127968119</v>
      </c>
      <c r="BZ11" s="3">
        <f>SUMPRODUCT((BI$6:BI11)*($BR$6:$BR11))*'[1]功能-战损相关'!$D$2-BU11</f>
        <v>219577.19189959601</v>
      </c>
      <c r="CA11" s="3">
        <f>SUMPRODUCT((BJ$6:BJ11)*($BR$6:$BR11))*'[1]功能-战损相关'!$D$2-BV11</f>
        <v>143368.88238141645</v>
      </c>
      <c r="CB11" s="3">
        <f>SUMPRODUCT((BK$6:BK11)*($BR$6:$BR11))*'[1]功能-战损相关'!$D$2-BW11</f>
        <v>82012.662269273744</v>
      </c>
      <c r="CD11" s="3">
        <v>6</v>
      </c>
      <c r="CE11" s="30">
        <v>0</v>
      </c>
      <c r="CF11" s="3">
        <f>求节点(节奏总纲!R$4:R$363,BS$6:BS$365,$CD11)*$CE11</f>
        <v>0</v>
      </c>
      <c r="CG11" s="3">
        <f>求节点(节奏总纲!S$4:S$363,BT$6:BT$365,$CD11)*$CE11</f>
        <v>0</v>
      </c>
      <c r="CH11" s="3">
        <f>求节点(节奏总纲!T$4:T$363,BU$6:BU$365,$CD11)*$CE11</f>
        <v>0</v>
      </c>
      <c r="CI11" s="3">
        <f>求节点(节奏总纲!U$4:U$363,BV$6:BV$365,$CD11)*$CE11</f>
        <v>0</v>
      </c>
      <c r="CJ11" s="3">
        <f>求节点(节奏总纲!V$4:V$363,BW$6:BW$365,$CD11)*$CE11</f>
        <v>0</v>
      </c>
      <c r="CK11" s="3">
        <f>求节点(节奏总纲!R$4:R$363,BX$6:BX$365,$CD11)*$CE11</f>
        <v>0</v>
      </c>
      <c r="CL11" s="3">
        <f>求节点(节奏总纲!S$4:S$363,BY$6:BY$365,$CD11)*$CE11</f>
        <v>0</v>
      </c>
      <c r="CM11" s="3">
        <f>求节点(节奏总纲!T$4:T$363,BZ$6:BZ$365,$CD11)*$CE11</f>
        <v>0</v>
      </c>
      <c r="CN11" s="3">
        <f>求节点(节奏总纲!U$4:U$363,CA$6:CA$365,$CD11)*$CE11</f>
        <v>0</v>
      </c>
      <c r="CO11" s="3">
        <f>求节点(节奏总纲!V$4:V$363,CB$6:CB$365,$CD11)*$CE11</f>
        <v>0</v>
      </c>
    </row>
    <row r="12" spans="1:93" x14ac:dyDescent="0.15">
      <c r="C12" s="12"/>
      <c r="D12" s="13" t="s">
        <v>43</v>
      </c>
      <c r="E12" s="3">
        <v>70</v>
      </c>
      <c r="P12" s="20">
        <f>INDEX(其他调用!$M:$M,MATCH(E21,其他调用!$B:$B,1))</f>
        <v>100</v>
      </c>
      <c r="Q12" s="20">
        <f t="shared" si="2"/>
        <v>20</v>
      </c>
      <c r="R12" s="3">
        <f>INT(求节点(节奏总纲!D$4:D$163,AH$6:AH$165,$E21)*$Q12*K21*J21)</f>
        <v>127339696</v>
      </c>
      <c r="S12" s="21">
        <f t="shared" si="3"/>
        <v>0.35794431331156984</v>
      </c>
      <c r="T12" s="3">
        <f t="shared" si="4"/>
        <v>17230000</v>
      </c>
      <c r="U12" s="22"/>
      <c r="V12" s="22"/>
      <c r="W12" s="22"/>
      <c r="X12" s="22"/>
      <c r="AA12" s="3">
        <v>7</v>
      </c>
      <c r="AB12" s="3">
        <f>攻城基础信息!X11*$E$12</f>
        <v>16378.68710372589</v>
      </c>
      <c r="AC12" s="3">
        <f>攻城基础信息!Y11*$E$12</f>
        <v>27525.697995769224</v>
      </c>
      <c r="AD12" s="3">
        <f>攻城基础信息!Z11*$E$12</f>
        <v>18800.516281451633</v>
      </c>
      <c r="AE12" s="3">
        <f>攻城基础信息!AA11*$E$12</f>
        <v>28503.914658943788</v>
      </c>
      <c r="AF12" s="3">
        <f>攻城基础信息!AB11*$E$12</f>
        <v>19435.457106924841</v>
      </c>
      <c r="AH12" s="3">
        <f>$E$4*AB12*攻城基础信息!AC11</f>
        <v>349411.99154615233</v>
      </c>
      <c r="AI12" s="3">
        <f>$E$4*AC12*攻城基础信息!AD11</f>
        <v>587214.89057641011</v>
      </c>
      <c r="AJ12" s="3">
        <f>$E$4*AD12*攻城基础信息!AE11</f>
        <v>401077.68067096826</v>
      </c>
      <c r="AK12" s="3">
        <f>$E$4*AE12*攻城基础信息!AF11</f>
        <v>608083.51272413414</v>
      </c>
      <c r="AL12" s="3">
        <f>$E$4*AF12*攻城基础信息!AG11</f>
        <v>414623.08494773007</v>
      </c>
      <c r="AN12" s="3">
        <v>7</v>
      </c>
      <c r="AO12" s="3">
        <f>求节点(节奏总纲!D$4:D$163,AH$6:AH$165,$AN12)*其他调用!H11*其他调用!$M11</f>
        <v>88355142.947626546</v>
      </c>
      <c r="AP12" s="3">
        <f>求节点(节奏总纲!E$4:E$163,AI$6:AI$165,$AN12)*其他调用!I11*其他调用!$M11</f>
        <v>56795007.218353629</v>
      </c>
      <c r="AQ12" s="3">
        <f>求节点(节奏总纲!F$4:F$163,AJ$6:AJ$165,$AN12)*其他调用!J11*其他调用!$M11</f>
        <v>6583534.8478858052</v>
      </c>
      <c r="AR12" s="3">
        <f>求节点(节奏总纲!G$4:G$163,AK$6:AK$165,$AN12)*其他调用!K11*其他调用!$M11</f>
        <v>1295406.6318532901</v>
      </c>
      <c r="AS12" s="3">
        <f>求节点(节奏总纲!H$4:H$163,AL$6:AL$165,$AN12)*其他调用!L11*其他调用!$M11</f>
        <v>298003.60426185932</v>
      </c>
      <c r="AT12" s="3">
        <f t="shared" si="0"/>
        <v>153327095.24998111</v>
      </c>
      <c r="AY12" s="3">
        <v>7</v>
      </c>
      <c r="AZ12" s="3">
        <f>其他调用!R11*6*(其他调用!AH$2*$AZ$1*MIN(其他调用!$AJ11/其他调用!AH11,1)+$E$4*0%*攻城基础信息!AC11)</f>
        <v>5869.7826218202599</v>
      </c>
      <c r="BA12" s="3">
        <f>其他调用!S11*6*(其他调用!AI$2*$AZ$1*MIN(其他调用!$AJ11/其他调用!AI11,1)+$E$4*0%*攻城基础信息!AD11)</f>
        <v>17826.284875301528</v>
      </c>
      <c r="BB12" s="3">
        <f>其他调用!T11*6*(其他调用!AJ$2*$AZ$1*MIN(其他调用!$AJ11/其他调用!AJ11,1)+$E$4*0%*攻城基础信息!AE11)</f>
        <v>54059.209168138361</v>
      </c>
      <c r="BC12" s="3">
        <f>其他调用!U11*6*(其他调用!AK$2*$AZ$1*MIN(其他调用!$AJ11/其他调用!AK11,1)+$E$4*0%*攻城基础信息!AF11)</f>
        <v>31331.497618196634</v>
      </c>
      <c r="BD12" s="3">
        <f>其他调用!V11*6*(其他调用!AL$2*$AZ$1*MIN(其他调用!$AJ11/其他调用!AL11,1)+$E$4*0%*攻城基础信息!AG11)</f>
        <v>13977.11152578184</v>
      </c>
      <c r="BF12" s="3">
        <v>7</v>
      </c>
      <c r="BG12" s="3">
        <f>求节点(节奏总纲!D$4:D$163,AZ$6:AZ$165,$AN12)</f>
        <v>10958.229701649976</v>
      </c>
      <c r="BH12" s="3">
        <f>求节点(节奏总纲!E$4:E$163,BA$6:BA$165,$AN12)</f>
        <v>34356.914828419416</v>
      </c>
      <c r="BI12" s="3">
        <f>求节点(节奏总纲!F$4:F$163,BB$6:BB$165,$AN12)</f>
        <v>108964.49243229516</v>
      </c>
      <c r="BJ12" s="3">
        <f>求节点(节奏总纲!G$4:G$163,BC$6:BC$165,$AN12)</f>
        <v>71840.018559900738</v>
      </c>
      <c r="BK12" s="3">
        <f>求节点(节奏总纲!H$4:H$163,BD$6:BD$165,$AN12)</f>
        <v>40779.871517939151</v>
      </c>
      <c r="BL12" s="3">
        <f>BG12*其他调用!H11*其他调用!$M11</f>
        <v>541737.32393909537</v>
      </c>
      <c r="BM12" s="3">
        <f>BH12*其他调用!I11*其他调用!$M11</f>
        <v>690164.75238225609</v>
      </c>
      <c r="BN12" s="3">
        <f>BI12*其他调用!J11*其他调用!$M11</f>
        <v>283310.85020011087</v>
      </c>
      <c r="BO12" s="3">
        <f>BJ12*其他调用!K11*其他调用!$M11</f>
        <v>25016.000644713073</v>
      </c>
      <c r="BP12" s="3">
        <f>BK12*其他调用!L11*其他调用!$M11</f>
        <v>2958.3943155741313</v>
      </c>
      <c r="BQ12" s="3">
        <f t="shared" si="1"/>
        <v>1543187.3214817494</v>
      </c>
      <c r="BR12" s="3">
        <f>[1]服务器生态!$R9</f>
        <v>0.68063540369644937</v>
      </c>
      <c r="BS12" s="3">
        <f>SUMPRODUCT((BG$6:BG12)*($BR$6:$BR12)*(其他调用!BY$5:BY11))</f>
        <v>13044.863563229397</v>
      </c>
      <c r="BT12" s="3">
        <f>SUMPRODUCT((BH$6:BH12)*($BR$6:$BR12)*(其他调用!BZ$5:BZ11))</f>
        <v>41102.213503626146</v>
      </c>
      <c r="BU12" s="3">
        <f>SUMPRODUCT((BI$6:BI12)*($BR$6:$BR12)*(其他调用!CA$5:CA11))</f>
        <v>131212.76353798684</v>
      </c>
      <c r="BV12" s="3">
        <f>SUMPRODUCT((BJ$6:BJ12)*($BR$6:$BR12)*(其他调用!CB$5:CB11))</f>
        <v>85755.579480572589</v>
      </c>
      <c r="BW12" s="3">
        <f>SUMPRODUCT((BK$6:BK12)*($BR$6:$BR12)*(其他调用!CC$5:CC11))</f>
        <v>49018.003553667528</v>
      </c>
      <c r="BX12" s="3">
        <f>SUMPRODUCT((BG$6:BG12)*($BR$6:$BR12))*'[1]功能-战损相关'!$D$2-BS12</f>
        <v>24226.175188854599</v>
      </c>
      <c r="BY12" s="3">
        <f>SUMPRODUCT((BH$6:BH12)*($BR$6:$BR12))*'[1]功能-战损相关'!$D$2-BT12</f>
        <v>76332.68222101999</v>
      </c>
      <c r="BZ12" s="3">
        <f>SUMPRODUCT((BI$6:BI12)*($BR$6:$BR12))*'[1]功能-战损相关'!$D$2-BU12</f>
        <v>243680.84657054703</v>
      </c>
      <c r="CA12" s="3">
        <f>SUMPRODUCT((BJ$6:BJ12)*($BR$6:$BR12))*'[1]功能-战损相关'!$D$2-BV12</f>
        <v>159260.36189249193</v>
      </c>
      <c r="CB12" s="3">
        <f>SUMPRODUCT((BK$6:BK12)*($BR$6:$BR12))*'[1]功能-战损相关'!$D$2-BW12</f>
        <v>91033.435171096833</v>
      </c>
      <c r="CD12" s="3">
        <v>7</v>
      </c>
      <c r="CE12" s="30">
        <v>0</v>
      </c>
      <c r="CF12" s="3">
        <f>求节点(节奏总纲!R$4:R$363,BS$6:BS$365,$CD12)*$CE12</f>
        <v>0</v>
      </c>
      <c r="CG12" s="3">
        <f>求节点(节奏总纲!S$4:S$363,BT$6:BT$365,$CD12)*$CE12</f>
        <v>0</v>
      </c>
      <c r="CH12" s="3">
        <f>求节点(节奏总纲!T$4:T$363,BU$6:BU$365,$CD12)*$CE12</f>
        <v>0</v>
      </c>
      <c r="CI12" s="3">
        <f>求节点(节奏总纲!U$4:U$363,BV$6:BV$365,$CD12)*$CE12</f>
        <v>0</v>
      </c>
      <c r="CJ12" s="3">
        <f>求节点(节奏总纲!V$4:V$363,BW$6:BW$365,$CD12)*$CE12</f>
        <v>0</v>
      </c>
      <c r="CK12" s="3">
        <f>求节点(节奏总纲!R$4:R$363,BX$6:BX$365,$CD12)*$CE12</f>
        <v>0</v>
      </c>
      <c r="CL12" s="3">
        <f>求节点(节奏总纲!S$4:S$363,BY$6:BY$365,$CD12)*$CE12</f>
        <v>0</v>
      </c>
      <c r="CM12" s="3">
        <f>求节点(节奏总纲!T$4:T$363,BZ$6:BZ$365,$CD12)*$CE12</f>
        <v>0</v>
      </c>
      <c r="CN12" s="3">
        <f>求节点(节奏总纲!U$4:U$363,CA$6:CA$365,$CD12)*$CE12</f>
        <v>0</v>
      </c>
      <c r="CO12" s="3">
        <f>求节点(节奏总纲!V$4:V$363,CB$6:CB$365,$CD12)*$CE12</f>
        <v>0</v>
      </c>
    </row>
    <row r="13" spans="1:93" x14ac:dyDescent="0.15">
      <c r="D13" s="13" t="s">
        <v>54</v>
      </c>
      <c r="E13" s="16">
        <v>0.5</v>
      </c>
      <c r="F13" s="16"/>
      <c r="P13" s="20">
        <f>INDEX(其他调用!$M:$M,MATCH(E22,其他调用!$B:$B,1))</f>
        <v>100</v>
      </c>
      <c r="Q13" s="20">
        <f t="shared" si="2"/>
        <v>20</v>
      </c>
      <c r="R13" s="3">
        <f>INT(求节点(节奏总纲!D$4:D$163,AH$6:AH$165,$E22)*$Q13*K22*J22)</f>
        <v>137896992</v>
      </c>
      <c r="S13" s="21">
        <f t="shared" si="3"/>
        <v>0.36768249218720322</v>
      </c>
      <c r="T13" s="3">
        <f t="shared" si="4"/>
        <v>18660000</v>
      </c>
      <c r="U13" s="22"/>
      <c r="V13" s="22"/>
      <c r="W13" s="22"/>
      <c r="X13" s="22"/>
      <c r="AA13" s="3">
        <v>8</v>
      </c>
      <c r="AB13" s="3">
        <f>攻城基础信息!X12*$E$12</f>
        <v>19106.631971361257</v>
      </c>
      <c r="AC13" s="3">
        <f>攻城基础信息!Y12*$E$12</f>
        <v>32121.027465661507</v>
      </c>
      <c r="AD13" s="3">
        <f>攻城基础信息!Z12*$E$12</f>
        <v>21946.126725103059</v>
      </c>
      <c r="AE13" s="3">
        <f>攻城基础信息!AA12*$E$12</f>
        <v>33296.901651555432</v>
      </c>
      <c r="AF13" s="3">
        <f>攻城基础信息!AB12*$E$12</f>
        <v>22714.262363776161</v>
      </c>
      <c r="AH13" s="3">
        <f>$E$4*AB13*攻城基础信息!AC12</f>
        <v>420345.9033699478</v>
      </c>
      <c r="AI13" s="3">
        <f>$E$4*AC13*攻城基础信息!AD12</f>
        <v>706662.60424455348</v>
      </c>
      <c r="AJ13" s="3">
        <f>$E$4*AD13*攻城基础信息!AE12</f>
        <v>482814.78795226745</v>
      </c>
      <c r="AK13" s="3">
        <f>$E$4*AE13*攻城基础信息!AF12</f>
        <v>732531.83633421978</v>
      </c>
      <c r="AL13" s="3">
        <f>$E$4*AF13*攻城基础信息!AG12</f>
        <v>499713.77200307569</v>
      </c>
      <c r="AN13" s="3">
        <v>8</v>
      </c>
      <c r="AO13" s="3">
        <f>求节点(节奏总纲!D$4:D$163,AH$6:AH$165,$AN13)*其他调用!H12*其他调用!$M12</f>
        <v>98688448.621151477</v>
      </c>
      <c r="AP13" s="3">
        <f>求节点(节奏总纲!E$4:E$163,AI$6:AI$165,$AN13)*其他调用!I12*其他调用!$M12</f>
        <v>63629557.75539127</v>
      </c>
      <c r="AQ13" s="3">
        <f>求节点(节奏总纲!F$4:F$163,AJ$6:AJ$165,$AN13)*其他调用!J12*其他调用!$M12</f>
        <v>7089883.6223425381</v>
      </c>
      <c r="AR13" s="3">
        <f>求节点(节奏总纲!G$4:G$163,AK$6:AK$165,$AN13)*其他调用!K12*其他调用!$M12</f>
        <v>1411608.9550427115</v>
      </c>
      <c r="AS13" s="3">
        <f>求节点(节奏总纲!H$4:H$163,AL$6:AL$165,$AN13)*其他调用!L12*其他调用!$M12</f>
        <v>332433.30874536932</v>
      </c>
      <c r="AT13" s="3">
        <f t="shared" si="0"/>
        <v>171151932.26267338</v>
      </c>
      <c r="AY13" s="3">
        <v>8</v>
      </c>
      <c r="AZ13" s="3">
        <f>其他调用!R12*6*(其他调用!AH$2*$AZ$1*MIN(其他调用!$AJ12/其他调用!AH12,1)+$E$4*0%*攻城基础信息!AC12)</f>
        <v>6128.4268052119442</v>
      </c>
      <c r="BA13" s="3">
        <f>其他调用!S12*6*(其他调用!AI$2*$AZ$1*MIN(其他调用!$AJ12/其他调用!AI12,1)+$E$4*0%*攻城基础信息!AD12)</f>
        <v>18618.261637169464</v>
      </c>
      <c r="BB13" s="3">
        <f>其他调用!T12*6*(其他调用!AJ$2*$AZ$1*MIN(其他调用!$AJ12/其他调用!AJ12,1)+$E$4*0%*攻城基础信息!AE12)</f>
        <v>56436.938894168001</v>
      </c>
      <c r="BC13" s="3">
        <f>其他调用!U12*6*(其他调用!AK$2*$AZ$1*MIN(其他调用!$AJ12/其他调用!AK12,1)+$E$4*0%*攻城基础信息!AF12)</f>
        <v>32978.148685093598</v>
      </c>
      <c r="BD13" s="3">
        <f>其他调用!V12*6*(其他调用!AL$2*$AZ$1*MIN(其他调用!$AJ12/其他调用!AL12,1)+$E$4*0%*攻城基础信息!AG12)</f>
        <v>15357.029667993966</v>
      </c>
      <c r="BF13" s="3">
        <v>8</v>
      </c>
      <c r="BG13" s="3">
        <f>求节点(节奏总纲!D$4:D$163,AZ$6:AZ$165,$AN13)</f>
        <v>11291.706214375448</v>
      </c>
      <c r="BH13" s="3">
        <f>求节点(节奏总纲!E$4:E$163,BA$6:BA$165,$AN13)</f>
        <v>35373.192258504292</v>
      </c>
      <c r="BI13" s="3">
        <f>求节点(节奏总纲!F$4:F$163,BB$6:BB$165,$AN13)</f>
        <v>112047.19527195809</v>
      </c>
      <c r="BJ13" s="3">
        <f>求节点(节奏总纲!G$4:G$163,BC$6:BC$165,$AN13)</f>
        <v>74406.505744084527</v>
      </c>
      <c r="BK13" s="3">
        <f>求节点(节奏总纲!H$4:H$163,BD$6:BD$165,$AN13)</f>
        <v>42350.886951884859</v>
      </c>
      <c r="BL13" s="3">
        <f>BG13*其他调用!H12*其他调用!$M12</f>
        <v>555780.31524314778</v>
      </c>
      <c r="BM13" s="3">
        <f>BH13*其他调用!I12*其他调用!$M12</f>
        <v>748532.69860129757</v>
      </c>
      <c r="BN13" s="3">
        <f>BI13*其他调用!J12*其他调用!$M12</f>
        <v>295819.45908772759</v>
      </c>
      <c r="BO13" s="3">
        <f>BJ13*其他调用!K12*其他调用!$M12</f>
        <v>26609.157952373869</v>
      </c>
      <c r="BP13" s="3">
        <f>BK13*其他调用!L12*其他调用!$M12</f>
        <v>3199.7470120946155</v>
      </c>
      <c r="BQ13" s="3">
        <f t="shared" si="1"/>
        <v>1629941.3778966414</v>
      </c>
      <c r="BR13" s="3">
        <f>[1]服务器生态!$R10</f>
        <v>0.5996824798585052</v>
      </c>
      <c r="BS13" s="3">
        <f>SUMPRODUCT((BG$6:BG13)*($BR$6:$BR13)*(其他调用!BY$5:BY12))</f>
        <v>14229.865280511711</v>
      </c>
      <c r="BT13" s="3">
        <f>SUMPRODUCT((BH$6:BH13)*($BR$6:$BR13)*(其他调用!BZ$5:BZ12))</f>
        <v>44814.433143092167</v>
      </c>
      <c r="BU13" s="3">
        <f>SUMPRODUCT((BI$6:BI13)*($BR$6:$BR13)*(其他调用!CA$5:CA12))</f>
        <v>142971.49302431548</v>
      </c>
      <c r="BV13" s="3">
        <f>SUMPRODUCT((BJ$6:BJ13)*($BR$6:$BR13)*(其他调用!CB$5:CB12))</f>
        <v>93564.12810996086</v>
      </c>
      <c r="BW13" s="3">
        <f>SUMPRODUCT((BK$6:BK13)*($BR$6:$BR13)*(其他调用!CC$5:CC12))</f>
        <v>53462.493413182397</v>
      </c>
      <c r="BX13" s="3">
        <f>SUMPRODUCT((BG$6:BG13)*($BR$6:$BR13))*'[1]功能-战损相关'!$D$2-BS13</f>
        <v>26426.89266380747</v>
      </c>
      <c r="BY13" s="3">
        <f>SUMPRODUCT((BH$6:BH13)*($BR$6:$BR13))*'[1]功能-战损相关'!$D$2-BT13</f>
        <v>83226.804408599739</v>
      </c>
      <c r="BZ13" s="3">
        <f>SUMPRODUCT((BI$6:BI13)*($BR$6:$BR13))*'[1]功能-战损相关'!$D$2-BU13</f>
        <v>265518.48704515735</v>
      </c>
      <c r="CA13" s="3">
        <f>SUMPRODUCT((BJ$6:BJ13)*($BR$6:$BR13))*'[1]功能-战损相关'!$D$2-BV13</f>
        <v>173761.95220421301</v>
      </c>
      <c r="CB13" s="3">
        <f>SUMPRODUCT((BK$6:BK13)*($BR$6:$BR13))*'[1]功能-战损相关'!$D$2-BW13</f>
        <v>99287.487767338738</v>
      </c>
      <c r="CD13" s="3">
        <v>8</v>
      </c>
      <c r="CE13" s="30">
        <v>0</v>
      </c>
      <c r="CF13" s="3">
        <f>求节点(节奏总纲!R$4:R$363,BS$6:BS$365,$CD13)*$CE13</f>
        <v>0</v>
      </c>
      <c r="CG13" s="3">
        <f>求节点(节奏总纲!S$4:S$363,BT$6:BT$365,$CD13)*$CE13</f>
        <v>0</v>
      </c>
      <c r="CH13" s="3">
        <f>求节点(节奏总纲!T$4:T$363,BU$6:BU$365,$CD13)*$CE13</f>
        <v>0</v>
      </c>
      <c r="CI13" s="3">
        <f>求节点(节奏总纲!U$4:U$363,BV$6:BV$365,$CD13)*$CE13</f>
        <v>0</v>
      </c>
      <c r="CJ13" s="3">
        <f>求节点(节奏总纲!V$4:V$363,BW$6:BW$365,$CD13)*$CE13</f>
        <v>0</v>
      </c>
      <c r="CK13" s="3">
        <f>求节点(节奏总纲!R$4:R$363,BX$6:BX$365,$CD13)*$CE13</f>
        <v>0</v>
      </c>
      <c r="CL13" s="3">
        <f>求节点(节奏总纲!S$4:S$363,BY$6:BY$365,$CD13)*$CE13</f>
        <v>0</v>
      </c>
      <c r="CM13" s="3">
        <f>求节点(节奏总纲!T$4:T$363,BZ$6:BZ$365,$CD13)*$CE13</f>
        <v>0</v>
      </c>
      <c r="CN13" s="3">
        <f>求节点(节奏总纲!U$4:U$363,CA$6:CA$365,$CD13)*$CE13</f>
        <v>0</v>
      </c>
      <c r="CO13" s="3">
        <f>求节点(节奏总纲!V$4:V$363,CB$6:CB$365,$CD13)*$CE13</f>
        <v>0</v>
      </c>
    </row>
    <row r="14" spans="1:93" x14ac:dyDescent="0.15">
      <c r="P14" s="20">
        <f>INDEX(其他调用!$M:$M,MATCH(E23,其他调用!$B:$B,1))</f>
        <v>100</v>
      </c>
      <c r="Q14" s="20">
        <f t="shared" si="2"/>
        <v>20</v>
      </c>
      <c r="R14" s="3">
        <f>INT(求节点(节奏总纲!D$4:D$163,AH$6:AH$165,$E23)*$Q14*K23*J23)</f>
        <v>151587599</v>
      </c>
      <c r="S14" s="21">
        <f t="shared" si="3"/>
        <v>0.44922883414259124</v>
      </c>
      <c r="T14" s="3">
        <f t="shared" si="4"/>
        <v>20510000</v>
      </c>
      <c r="U14" s="22"/>
      <c r="V14" s="22"/>
      <c r="W14" s="22"/>
      <c r="X14" s="22"/>
      <c r="AA14" s="3">
        <v>9</v>
      </c>
      <c r="AB14" s="3">
        <f>攻城基础信息!X13*$E$12</f>
        <v>21931.609945058117</v>
      </c>
      <c r="AC14" s="3">
        <f>攻城基础信息!Y13*$E$12</f>
        <v>36882.128660320814</v>
      </c>
      <c r="AD14" s="3">
        <f>攻城基础信息!Z13*$E$12</f>
        <v>25206.692769615503</v>
      </c>
      <c r="AE14" s="3">
        <f>攻城基础信息!AA13*$E$12</f>
        <v>38270.138440214861</v>
      </c>
      <c r="AF14" s="3">
        <f>攻城基础信息!AB13*$E$12</f>
        <v>26118.645466735841</v>
      </c>
      <c r="AH14" s="3">
        <f>$E$4*AB14*攻城基础信息!AC13</f>
        <v>497116.49208798422</v>
      </c>
      <c r="AI14" s="3">
        <f>$E$4*AC14*攻城基础信息!AD13</f>
        <v>835994.91630060552</v>
      </c>
      <c r="AJ14" s="3">
        <f>$E$4*AD14*攻城基础信息!AE13</f>
        <v>571351.70277795161</v>
      </c>
      <c r="AK14" s="3">
        <f>$E$4*AE14*攻城基础信息!AF13</f>
        <v>867456.4713115372</v>
      </c>
      <c r="AL14" s="3">
        <f>$E$4*AF14*攻城基础信息!AG13</f>
        <v>592022.63057934598</v>
      </c>
      <c r="AN14" s="3">
        <v>9</v>
      </c>
      <c r="AO14" s="3">
        <f>求节点(节奏总纲!D$4:D$163,AH$6:AH$165,$AN14)*其他调用!H13*其他调用!$M13</f>
        <v>104797514.73097543</v>
      </c>
      <c r="AP14" s="3">
        <f>求节点(节奏总纲!E$4:E$163,AI$6:AI$165,$AN14)*其他调用!I13*其他调用!$M13</f>
        <v>70583778.296514735</v>
      </c>
      <c r="AQ14" s="3">
        <f>求节点(节奏总纲!F$4:F$163,AJ$6:AJ$165,$AN14)*其他调用!J13*其他调用!$M13</f>
        <v>7586928.3537777513</v>
      </c>
      <c r="AR14" s="3">
        <f>求节点(节奏总纲!G$4:G$163,AK$6:AK$165,$AN14)*其他调用!K13*其他调用!$M13</f>
        <v>1524624.1699902501</v>
      </c>
      <c r="AS14" s="3">
        <f>求节点(节奏总纲!H$4:H$163,AL$6:AL$165,$AN14)*其他调用!L13*其他调用!$M13</f>
        <v>365882.06956891814</v>
      </c>
      <c r="AT14" s="3">
        <f t="shared" si="0"/>
        <v>184858727.62082708</v>
      </c>
      <c r="AY14" s="3">
        <v>9</v>
      </c>
      <c r="AZ14" s="3">
        <f>其他调用!R13*6*(其他调用!AH$2*$AZ$1*MIN(其他调用!$AJ13/其他调用!AH13,1)+$E$4*0%*攻城基础信息!AC13)</f>
        <v>6395.2423216312291</v>
      </c>
      <c r="BA14" s="3">
        <f>其他调用!S13*6*(其他调用!AI$2*$AZ$1*MIN(其他调用!$AJ13/其他调用!AI13,1)+$E$4*0%*攻城基础信息!AD13)</f>
        <v>19454.838984393064</v>
      </c>
      <c r="BB14" s="3">
        <f>其他调用!T13*6*(其他调用!AJ$2*$AZ$1*MIN(其他调用!$AJ13/其他调用!AJ13,1)+$E$4*0%*攻城基础信息!AE13)</f>
        <v>58978.826890383731</v>
      </c>
      <c r="BC14" s="3">
        <f>其他调用!U13*6*(其他调用!AK$2*$AZ$1*MIN(其他调用!$AJ13/其他调用!AK13,1)+$E$4*0%*攻城基础信息!AF13)</f>
        <v>35160.766029278995</v>
      </c>
      <c r="BD14" s="3">
        <f>其他调用!V13*6*(其他调用!AL$2*$AZ$1*MIN(其他调用!$AJ13/其他调用!AL13,1)+$E$4*0%*攻城基础信息!AG13)</f>
        <v>16267.543792378226</v>
      </c>
      <c r="BF14" s="3">
        <v>9</v>
      </c>
      <c r="BG14" s="3">
        <f>求节点(节奏总纲!D$4:D$163,AZ$6:AZ$165,$AN14)</f>
        <v>11592.904210394114</v>
      </c>
      <c r="BH14" s="3">
        <f>求节点(节奏总纲!E$4:E$163,BA$6:BA$165,$AN14)</f>
        <v>36271.140809717115</v>
      </c>
      <c r="BI14" s="3">
        <f>求节点(节奏总纲!F$4:F$163,BB$6:BB$165,$AN14)</f>
        <v>114812.11386468171</v>
      </c>
      <c r="BJ14" s="3">
        <f>求节点(节奏总纲!G$4:G$163,BC$6:BC$165,$AN14)</f>
        <v>76896.122195333301</v>
      </c>
      <c r="BK14" s="3">
        <f>求节点(节奏总纲!H$4:H$163,BD$6:BD$165,$AN14)</f>
        <v>43660.357060135648</v>
      </c>
      <c r="BL14" s="3">
        <f>BG14*其他调用!H13*其他调用!$M13</f>
        <v>567394.58729166084</v>
      </c>
      <c r="BM14" s="3">
        <f>BH14*其他调用!I13*其他调用!$M13</f>
        <v>806529.92791872029</v>
      </c>
      <c r="BN14" s="3">
        <f>BI14*其他调用!J13*其他调用!$M13</f>
        <v>307494.15090443549</v>
      </c>
      <c r="BO14" s="3">
        <f>BJ14*其他调用!K13*其他调用!$M13</f>
        <v>28208.932980473604</v>
      </c>
      <c r="BP14" s="3">
        <f>BK14*其他调用!L13*其他调用!$M13</f>
        <v>3429.4737956049753</v>
      </c>
      <c r="BQ14" s="3">
        <f t="shared" si="1"/>
        <v>1713057.0728908952</v>
      </c>
      <c r="BR14" s="3">
        <f>[1]服务器生态!$R11</f>
        <v>0.51872955602056114</v>
      </c>
      <c r="BS14" s="3">
        <f>SUMPRODUCT((BG$6:BG14)*($BR$6:$BR14)*(其他调用!BY$5:BY13))</f>
        <v>15282.242139969872</v>
      </c>
      <c r="BT14" s="3">
        <f>SUMPRODUCT((BH$6:BH14)*($BR$6:$BR14)*(其他调用!BZ$5:BZ13))</f>
        <v>48107.042877594336</v>
      </c>
      <c r="BU14" s="3">
        <f>SUMPRODUCT((BI$6:BI14)*($BR$6:$BR14)*(其他调用!CA$5:CA13))</f>
        <v>153393.86947320696</v>
      </c>
      <c r="BV14" s="3">
        <f>SUMPRODUCT((BJ$6:BJ14)*($BR$6:$BR14)*(其他调用!CB$5:CB13))</f>
        <v>100544.57909202627</v>
      </c>
      <c r="BW14" s="3">
        <f>SUMPRODUCT((BK$6:BK14)*($BR$6:$BR14)*(其他调用!CC$5:CC13))</f>
        <v>57425.878999045482</v>
      </c>
      <c r="BX14" s="3">
        <f>SUMPRODUCT((BG$6:BG14)*($BR$6:$BR14))*'[1]功能-战损相关'!$D$2-BS14</f>
        <v>28381.306831372625</v>
      </c>
      <c r="BY14" s="3">
        <f>SUMPRODUCT((BH$6:BH14)*($BR$6:$BR14))*'[1]功能-战损相关'!$D$2-BT14</f>
        <v>89341.651058389485</v>
      </c>
      <c r="BZ14" s="3">
        <f>SUMPRODUCT((BI$6:BI14)*($BR$6:$BR14))*'[1]功能-战损相关'!$D$2-BU14</f>
        <v>284874.32902167016</v>
      </c>
      <c r="CA14" s="3">
        <f>SUMPRODUCT((BJ$6:BJ14)*($BR$6:$BR14))*'[1]功能-战损相关'!$D$2-BV14</f>
        <v>186725.64688519161</v>
      </c>
      <c r="CB14" s="3">
        <f>SUMPRODUCT((BK$6:BK14)*($BR$6:$BR14))*'[1]功能-战损相关'!$D$2-BW14</f>
        <v>106648.06099822732</v>
      </c>
      <c r="CD14" s="3">
        <v>9</v>
      </c>
      <c r="CE14" s="30">
        <v>0</v>
      </c>
      <c r="CF14" s="3">
        <f>求节点(节奏总纲!R$4:R$363,BS$6:BS$365,$CD14)*$CE14</f>
        <v>0</v>
      </c>
      <c r="CG14" s="3">
        <f>求节点(节奏总纲!S$4:S$363,BT$6:BT$365,$CD14)*$CE14</f>
        <v>0</v>
      </c>
      <c r="CH14" s="3">
        <f>求节点(节奏总纲!T$4:T$363,BU$6:BU$365,$CD14)*$CE14</f>
        <v>0</v>
      </c>
      <c r="CI14" s="3">
        <f>求节点(节奏总纲!U$4:U$363,BV$6:BV$365,$CD14)*$CE14</f>
        <v>0</v>
      </c>
      <c r="CJ14" s="3">
        <f>求节点(节奏总纲!V$4:V$363,BW$6:BW$365,$CD14)*$CE14</f>
        <v>0</v>
      </c>
      <c r="CK14" s="3">
        <f>求节点(节奏总纲!R$4:R$363,BX$6:BX$365,$CD14)*$CE14</f>
        <v>0</v>
      </c>
      <c r="CL14" s="3">
        <f>求节点(节奏总纲!S$4:S$363,BY$6:BY$365,$CD14)*$CE14</f>
        <v>0</v>
      </c>
      <c r="CM14" s="3">
        <f>求节点(节奏总纲!T$4:T$363,BZ$6:BZ$365,$CD14)*$CE14</f>
        <v>0</v>
      </c>
      <c r="CN14" s="3">
        <f>求节点(节奏总纲!U$4:U$363,CA$6:CA$365,$CD14)*$CE14</f>
        <v>0</v>
      </c>
      <c r="CO14" s="3">
        <f>求节点(节奏总纲!V$4:V$363,CB$6:CB$365,$CD14)*$CE14</f>
        <v>0</v>
      </c>
    </row>
    <row r="15" spans="1:93" x14ac:dyDescent="0.15">
      <c r="H15" s="37" t="s">
        <v>57</v>
      </c>
      <c r="I15" s="37"/>
      <c r="P15" s="20">
        <f>INDEX(其他调用!$M:$M,MATCH(E24,其他调用!$B:$B,1))</f>
        <v>100</v>
      </c>
      <c r="Q15" s="20">
        <f t="shared" ref="Q15:Q16" si="5">P15*0.4*L24</f>
        <v>20</v>
      </c>
      <c r="R15" s="3">
        <f>INT(求节点(节奏总纲!D$4:D$163,AH$6:AH$165,$E24)*$Q15*K24*J24)</f>
        <v>154178980</v>
      </c>
      <c r="S15" s="21">
        <f t="shared" ref="S15:S16" si="6">R15/(G24+R15)</f>
        <v>0.44249812860482984</v>
      </c>
      <c r="T15" s="3">
        <f t="shared" ref="T15:T16" si="7">ROUND(R15/$E$5*$Q$3,-4)</f>
        <v>20860000</v>
      </c>
      <c r="AA15" s="3">
        <v>10</v>
      </c>
      <c r="AB15" s="3">
        <f>攻城基础信息!X14*$E$12</f>
        <v>25474.961550436881</v>
      </c>
      <c r="AC15" s="3">
        <f>攻城基础信息!Y14*$E$12</f>
        <v>41809.001579747142</v>
      </c>
      <c r="AD15" s="3">
        <f>攻城基础信息!Z14*$E$12</f>
        <v>28582.214414988957</v>
      </c>
      <c r="AE15" s="3">
        <f>攻城基础信息!AA14*$E$12</f>
        <v>43423.625024922068</v>
      </c>
      <c r="AF15" s="3">
        <f>攻城基础信息!AB14*$E$12</f>
        <v>29648.606415803901</v>
      </c>
      <c r="AH15" s="3">
        <f>$E$4*AB15*攻城基础信息!AC14</f>
        <v>594415.76951019419</v>
      </c>
      <c r="AI15" s="3">
        <f>$E$4*AC15*攻城基础信息!AD14</f>
        <v>975543.37019410031</v>
      </c>
      <c r="AJ15" s="3">
        <f>$E$4*AD15*攻城基础信息!AE14</f>
        <v>666918.33634974272</v>
      </c>
      <c r="AK15" s="3">
        <f>$E$4*AE15*攻城基础信息!AF14</f>
        <v>1013217.9172481821</v>
      </c>
      <c r="AL15" s="3">
        <f>$E$4*AF15*攻城基础信息!AG14</f>
        <v>691800.81636875798</v>
      </c>
      <c r="AN15" s="3">
        <v>10</v>
      </c>
      <c r="AO15" s="3">
        <f>求节点(节奏总纲!D$4:D$163,AH$6:AH$165,$AN15)*其他调用!H14*其他调用!$M14</f>
        <v>110908600.26108237</v>
      </c>
      <c r="AP15" s="3">
        <f>求节点(节奏总纲!E$4:E$163,AI$6:AI$165,$AN15)*其他调用!I14*其他调用!$M14</f>
        <v>77859980.843366131</v>
      </c>
      <c r="AQ15" s="3">
        <f>求节点(节奏总纲!F$4:F$163,AJ$6:AJ$165,$AN15)*其他调用!J14*其他调用!$M14</f>
        <v>8087144.6485789791</v>
      </c>
      <c r="AR15" s="3">
        <f>求节点(节奏总纲!G$4:G$163,AK$6:AK$165,$AN15)*其他调用!K14*其他调用!$M14</f>
        <v>1638865.3511951163</v>
      </c>
      <c r="AS15" s="3">
        <f>求节点(节奏总纲!H$4:H$163,AL$6:AL$165,$AN15)*其他调用!L14*其他调用!$M14</f>
        <v>404669.87695920863</v>
      </c>
      <c r="AT15" s="3">
        <f t="shared" si="0"/>
        <v>198899260.9811818</v>
      </c>
      <c r="AY15" s="3">
        <v>10</v>
      </c>
      <c r="AZ15" s="3">
        <f>其他调用!R14*6*(其他调用!AH$2*$AZ$1*MIN(其他调用!$AJ14/其他调用!AH14,1)+$E$4*0%*攻城基础信息!AC14)</f>
        <v>6658.9479752892039</v>
      </c>
      <c r="BA15" s="3">
        <f>其他调用!S14*6*(其他调用!AI$2*$AZ$1*MIN(其他调用!$AJ14/其他调用!AI14,1)+$E$4*0%*攻城基础信息!AD14)</f>
        <v>20256.534377982985</v>
      </c>
      <c r="BB15" s="3">
        <f>其他调用!T14*6*(其他调用!AJ$2*$AZ$1*MIN(其他调用!$AJ14/其他调用!AJ14,1)+$E$4*0%*攻城基础信息!AE14)</f>
        <v>61493.143979481269</v>
      </c>
      <c r="BC15" s="3">
        <f>其他调用!U14*6*(其他调用!AK$2*$AZ$1*MIN(其他调用!$AJ14/其他调用!AK14,1)+$E$4*0%*攻城基础信息!AF14)</f>
        <v>37784.86058119317</v>
      </c>
      <c r="BD15" s="3">
        <f>其他调用!V14*6*(其他调用!AL$2*$AZ$1*MIN(其他调用!$AJ14/其他调用!AL14,1)+$E$4*0%*攻城基础信息!AG14)</f>
        <v>17039.046760222125</v>
      </c>
      <c r="BF15" s="3">
        <v>10</v>
      </c>
      <c r="BG15" s="3">
        <f>求节点(节奏总纲!D$4:D$163,AZ$6:AZ$165,$AN15)</f>
        <v>11858.305587351077</v>
      </c>
      <c r="BH15" s="3">
        <f>求节点(节奏总纲!E$4:E$163,BA$6:BA$165,$AN15)</f>
        <v>37084.18599817442</v>
      </c>
      <c r="BI15" s="3">
        <f>求节点(节奏总纲!F$4:F$163,BB$6:BB$165,$AN15)</f>
        <v>117318.67374134812</v>
      </c>
      <c r="BJ15" s="3">
        <f>求节点(节奏总纲!G$4:G$163,BC$6:BC$165,$AN15)</f>
        <v>79327.224307302778</v>
      </c>
      <c r="BK15" s="3">
        <f>求节点(节奏总纲!H$4:H$163,BD$6:BD$165,$AN15)</f>
        <v>44849.019742107266</v>
      </c>
      <c r="BL15" s="3">
        <f>BG15*其他调用!H14*其他调用!$M14</f>
        <v>576173.11737324612</v>
      </c>
      <c r="BM15" s="3">
        <f>BH15*其他调用!I14*其他调用!$M14</f>
        <v>864135.7065163001</v>
      </c>
      <c r="BN15" s="3">
        <f>BI15*其他调用!J14*其他调用!$M14</f>
        <v>318312.63189995423</v>
      </c>
      <c r="BO15" s="3">
        <f>BJ15*其他调用!K14*其他调用!$M14</f>
        <v>29805.772522536721</v>
      </c>
      <c r="BP15" s="3">
        <f>BK15*其他调用!L14*其他调用!$M14</f>
        <v>3654.9427119009429</v>
      </c>
      <c r="BQ15" s="3">
        <f t="shared" si="1"/>
        <v>1792082.1710239381</v>
      </c>
      <c r="BR15" s="3">
        <f>[1]服务器生态!$R12</f>
        <v>0.43777663218261703</v>
      </c>
      <c r="BS15" s="3">
        <f>SUMPRODUCT((BG$6:BG15)*($BR$6:$BR15)*(其他调用!BY$5:BY14))</f>
        <v>16190.717729568874</v>
      </c>
      <c r="BT15" s="3">
        <f>SUMPRODUCT((BH$6:BH15)*($BR$6:$BR15)*(其他调用!BZ$5:BZ14))</f>
        <v>50948.096136959386</v>
      </c>
      <c r="BU15" s="3">
        <f>SUMPRODUCT((BI$6:BI15)*($BR$6:$BR15)*(其他调用!CA$5:CA14))</f>
        <v>162381.75990266522</v>
      </c>
      <c r="BV15" s="3">
        <f>SUMPRODUCT((BJ$6:BJ15)*($BR$6:$BR15)*(其他调用!CB$5:CB14))</f>
        <v>106621.90998411432</v>
      </c>
      <c r="BW15" s="3">
        <f>SUMPRODUCT((BK$6:BK15)*($BR$6:$BR15)*(其他调用!CC$5:CC14))</f>
        <v>60861.803242438982</v>
      </c>
      <c r="BX15" s="3">
        <f>SUMPRODUCT((BG$6:BG15)*($BR$6:$BR15))*'[1]功能-战损相关'!$D$2-BS15</f>
        <v>30068.475783485053</v>
      </c>
      <c r="BY15" s="3">
        <f>SUMPRODUCT((BH$6:BH15)*($BR$6:$BR15))*'[1]功能-战损相关'!$D$2-BT15</f>
        <v>94617.892825781717</v>
      </c>
      <c r="BZ15" s="3">
        <f>SUMPRODUCT((BI$6:BI15)*($BR$6:$BR15))*'[1]功能-战损相关'!$D$2-BU15</f>
        <v>301566.12553352118</v>
      </c>
      <c r="CA15" s="3">
        <f>SUMPRODUCT((BJ$6:BJ15)*($BR$6:$BR15))*'[1]功能-战损相关'!$D$2-BV15</f>
        <v>198012.11854192658</v>
      </c>
      <c r="CB15" s="3">
        <f>SUMPRODUCT((BK$6:BK15)*($BR$6:$BR15))*'[1]功能-战损相关'!$D$2-BW15</f>
        <v>113029.06316452952</v>
      </c>
      <c r="CD15" s="3">
        <v>10</v>
      </c>
      <c r="CE15" s="30">
        <v>0.2</v>
      </c>
      <c r="CF15" s="3">
        <f>求节点(节奏总纲!R$4:R$363,BS$6:BS$365,$CD15)*$CE15</f>
        <v>258.06310257402168</v>
      </c>
      <c r="CG15" s="3">
        <f>求节点(节奏总纲!S$4:S$363,BT$6:BT$365,$CD15)*$CE15</f>
        <v>734.94566735911212</v>
      </c>
      <c r="CH15" s="3">
        <f>求节点(节奏总纲!T$4:T$363,BU$6:BU$365,$CD15)*$CE15</f>
        <v>2070.3471191505241</v>
      </c>
      <c r="CI15" s="3">
        <f>求节点(节奏总纲!U$4:U$363,BV$6:BV$365,$CD15)*$CE15</f>
        <v>1167.331934020071</v>
      </c>
      <c r="CJ15" s="3">
        <f>求节点(节奏总纲!V$4:V$363,BW$6:BW$365,$CD15)*$CE15</f>
        <v>439.33676079897168</v>
      </c>
      <c r="CK15" s="3">
        <f>求节点(节奏总纲!R$4:R$363,BX$6:BX$365,$CD15)*$CE15</f>
        <v>479.26004763746897</v>
      </c>
      <c r="CL15" s="3">
        <f>求节点(节奏总纲!S$4:S$363,BY$6:BY$365,$CD15)*$CE15</f>
        <v>1364.8990965240657</v>
      </c>
      <c r="CM15" s="3">
        <f>求节点(节奏总纲!T$4:T$363,BZ$6:BZ$365,$CD15)*$CE15</f>
        <v>3844.9303641366869</v>
      </c>
      <c r="CN15" s="3">
        <f>求节点(节奏总纲!U$4:U$363,CA$6:CA$365,$CD15)*$CE15</f>
        <v>2167.902163180132</v>
      </c>
      <c r="CO15" s="3">
        <f>求节点(节奏总纲!V$4:V$363,CB$6:CB$365,$CD15)*$CE15</f>
        <v>815.91112719809053</v>
      </c>
    </row>
    <row r="16" spans="1:93" x14ac:dyDescent="0.15">
      <c r="C16" s="3" t="s">
        <v>338</v>
      </c>
      <c r="D16" s="3" t="s">
        <v>234</v>
      </c>
      <c r="E16" s="3" t="s">
        <v>339</v>
      </c>
      <c r="F16" s="3" t="s">
        <v>94</v>
      </c>
      <c r="G16" s="17" t="s">
        <v>55</v>
      </c>
      <c r="H16" s="3" t="s">
        <v>58</v>
      </c>
      <c r="I16" s="19" t="s">
        <v>59</v>
      </c>
      <c r="J16" s="3" t="s">
        <v>159</v>
      </c>
      <c r="K16" s="3" t="s">
        <v>160</v>
      </c>
      <c r="L16" s="3" t="s">
        <v>161</v>
      </c>
      <c r="P16" s="20">
        <f>INDEX(其他调用!$M:$M,MATCH(E25,其他调用!$B:$B,1))</f>
        <v>100</v>
      </c>
      <c r="Q16" s="20">
        <f t="shared" si="5"/>
        <v>20</v>
      </c>
      <c r="R16" s="3">
        <f>INT(求节点(节奏总纲!D$4:D$163,AH$6:AH$165,$E25)*$Q16*K25*J25)</f>
        <v>165147935</v>
      </c>
      <c r="S16" s="21">
        <f t="shared" si="6"/>
        <v>0.45272591173888477</v>
      </c>
      <c r="T16" s="3">
        <f t="shared" si="7"/>
        <v>22340000</v>
      </c>
      <c r="AA16" s="3">
        <v>11</v>
      </c>
      <c r="AB16" s="3">
        <f>攻城基础信息!X15*$E$12</f>
        <v>26408.441094540449</v>
      </c>
      <c r="AC16" s="3">
        <f>攻城基础信息!Y15*$E$12</f>
        <v>42671.152100580912</v>
      </c>
      <c r="AD16" s="3">
        <f>攻城基础信息!Z15*$E$12</f>
        <v>29788.035004604058</v>
      </c>
      <c r="AE16" s="3">
        <f>攻城基础信息!AA15*$E$12</f>
        <v>44966.697173596331</v>
      </c>
      <c r="AF16" s="3">
        <f>攻城基础信息!AB15*$E$12</f>
        <v>31316.974331890135</v>
      </c>
      <c r="AH16" s="3">
        <f>$E$4*AB16*攻城基础信息!AC15</f>
        <v>633802.58626897109</v>
      </c>
      <c r="AI16" s="3">
        <f>$E$4*AC16*攻城基础信息!AD15</f>
        <v>1024107.6504139424</v>
      </c>
      <c r="AJ16" s="3">
        <f>$E$4*AD16*攻城基础信息!AE15</f>
        <v>714912.84011049778</v>
      </c>
      <c r="AK16" s="3">
        <f>$E$4*AE16*攻城基础信息!AF15</f>
        <v>1079200.7321663124</v>
      </c>
      <c r="AL16" s="3">
        <f>$E$4*AF16*攻城基础信息!AG15</f>
        <v>751607.38396536361</v>
      </c>
      <c r="AN16" s="3">
        <v>11</v>
      </c>
      <c r="AO16" s="3">
        <f>求节点(节奏总纲!D$4:D$163,AH$6:AH$165,$AN16)*其他调用!H15*其他调用!$M15</f>
        <v>117721671.13833088</v>
      </c>
      <c r="AP16" s="3">
        <f>求节点(节奏总纲!E$4:E$163,AI$6:AI$165,$AN16)*其他调用!I15*其他调用!$M15</f>
        <v>85436028.621032521</v>
      </c>
      <c r="AQ16" s="3">
        <f>求节点(节奏总纲!F$4:F$163,AJ$6:AJ$165,$AN16)*其他调用!J15*其他调用!$M15</f>
        <v>8566668.4833745398</v>
      </c>
      <c r="AR16" s="3">
        <f>求节点(节奏总纲!G$4:G$163,AK$6:AK$165,$AN16)*其他调用!K15*其他调用!$M15</f>
        <v>1770796.0318449952</v>
      </c>
      <c r="AS16" s="3">
        <f>求节点(节奏总纲!H$4:H$163,AL$6:AL$165,$AN16)*其他调用!L15*其他调用!$M15</f>
        <v>444701.76767899765</v>
      </c>
      <c r="AT16" s="3">
        <f t="shared" si="0"/>
        <v>213939866.04226196</v>
      </c>
      <c r="AY16" s="3">
        <v>11</v>
      </c>
      <c r="AZ16" s="3">
        <f>其他调用!R15*6*(其他调用!AH$2*$AZ$1*MIN(其他调用!$AJ15/其他调用!AH15,1)+$E$4*0%*攻城基础信息!AC15)</f>
        <v>6914.3187994902892</v>
      </c>
      <c r="BA16" s="3">
        <f>其他调用!S15*6*(其他调用!AI$2*$AZ$1*MIN(其他调用!$AJ15/其他调用!AI15,1)+$E$4*0%*攻城基础信息!AD15)</f>
        <v>21031.288497230511</v>
      </c>
      <c r="BB16" s="3">
        <f>其他调用!T15*6*(其他调用!AJ$2*$AZ$1*MIN(其他调用!$AJ15/其他调用!AJ15,1)+$E$4*0%*攻城基础信息!AE15)</f>
        <v>64109.693636749806</v>
      </c>
      <c r="BC16" s="3">
        <f>其他调用!U15*6*(其他调用!AK$2*$AZ$1*MIN(其他调用!$AJ15/其他调用!AK15,1)+$E$4*0%*攻城基础信息!AF15)</f>
        <v>39826.776109577659</v>
      </c>
      <c r="BD16" s="3">
        <f>其他调用!V15*6*(其他调用!AL$2*$AZ$1*MIN(其他调用!$AJ15/其他调用!AL15,1)+$E$4*0%*攻城基础信息!AG15)</f>
        <v>17811.035431068118</v>
      </c>
      <c r="BF16" s="3">
        <v>11</v>
      </c>
      <c r="BG16" s="3">
        <f>求节点(节奏总纲!D$4:D$163,AZ$6:AZ$165,$AN16)</f>
        <v>12101.909583269633</v>
      </c>
      <c r="BH16" s="3">
        <f>求节点(节奏总纲!E$4:E$163,BA$6:BA$165,$AN16)</f>
        <v>37822.391938955603</v>
      </c>
      <c r="BI16" s="3">
        <f>求节点(节奏总纲!F$4:F$163,BB$6:BB$165,$AN16)</f>
        <v>119554.34568862736</v>
      </c>
      <c r="BJ16" s="3">
        <f>求节点(节奏总纲!G$4:G$163,BC$6:BC$165,$AN16)</f>
        <v>81549.556982099966</v>
      </c>
      <c r="BK16" s="3">
        <f>求节点(节奏总纲!H$4:H$163,BD$6:BD$165,$AN16)</f>
        <v>45932.35276155638</v>
      </c>
      <c r="BL16" s="3">
        <f>BG16*其他调用!H15*其他调用!$M15</f>
        <v>583503.14512617735</v>
      </c>
      <c r="BM16" s="3">
        <f>BH16*其他调用!I15*其他调用!$M15</f>
        <v>922291.67698835372</v>
      </c>
      <c r="BN16" s="3">
        <f>BI16*其他调用!J15*其他调用!$M15</f>
        <v>328580.62479106407</v>
      </c>
      <c r="BO16" s="3">
        <f>BJ16*其他调用!K15*其他调用!$M15</f>
        <v>31373.999742590851</v>
      </c>
      <c r="BP16" s="3">
        <f>BK16*其他调用!L15*其他调用!$M15</f>
        <v>3880.5083270711234</v>
      </c>
      <c r="BQ16" s="3">
        <f t="shared" si="1"/>
        <v>1869629.9549752569</v>
      </c>
      <c r="BR16" s="3">
        <f>[1]服务器生态!$R13</f>
        <v>0.35682370834467292</v>
      </c>
      <c r="BS16" s="3">
        <f>SUMPRODUCT((BG$6:BG16)*($BR$6:$BR16)*(其他调用!BY$5:BY15))</f>
        <v>16946.411174290861</v>
      </c>
      <c r="BT16" s="3">
        <f>SUMPRODUCT((BH$6:BH16)*($BR$6:$BR16)*(其他调用!BZ$5:BZ15))</f>
        <v>53309.883213231049</v>
      </c>
      <c r="BU16" s="3">
        <f>SUMPRODUCT((BI$6:BI16)*($BR$6:$BR16)*(其他调用!CA$5:CA15))</f>
        <v>169847.22927369919</v>
      </c>
      <c r="BV16" s="3">
        <f>SUMPRODUCT((BJ$6:BJ16)*($BR$6:$BR16)*(其他调用!CB$5:CB15))</f>
        <v>111714.20266795249</v>
      </c>
      <c r="BW16" s="3">
        <f>SUMPRODUCT((BK$6:BK16)*($BR$6:$BR16)*(其他调用!CC$5:CC15))</f>
        <v>63730.009920379474</v>
      </c>
      <c r="BX16" s="3">
        <f>SUMPRODUCT((BG$6:BG16)*($BR$6:$BR16))*'[1]功能-战损相关'!$D$2-BS16</f>
        <v>31471.906466540171</v>
      </c>
      <c r="BY16" s="3">
        <f>SUMPRODUCT((BH$6:BH16)*($BR$6:$BR16))*'[1]功能-战损相关'!$D$2-BT16</f>
        <v>99004.068824571965</v>
      </c>
      <c r="BZ16" s="3">
        <f>SUMPRODUCT((BI$6:BI16)*($BR$6:$BR16))*'[1]功能-战损相关'!$D$2-BU16</f>
        <v>315430.56865115569</v>
      </c>
      <c r="CA16" s="3">
        <f>SUMPRODUCT((BJ$6:BJ16)*($BR$6:$BR16))*'[1]功能-战损相关'!$D$2-BV16</f>
        <v>207469.23352619747</v>
      </c>
      <c r="CB16" s="3">
        <f>SUMPRODUCT((BK$6:BK16)*($BR$6:$BR16))*'[1]功能-战损相关'!$D$2-BW16</f>
        <v>118355.73270927614</v>
      </c>
      <c r="CD16" s="3">
        <v>11</v>
      </c>
      <c r="CE16" s="30">
        <v>0.4</v>
      </c>
      <c r="CF16" s="3">
        <f>求节点(节奏总纲!R$4:R$363,BS$6:BS$365,$CD16)*$CE16</f>
        <v>671.40857672615857</v>
      </c>
      <c r="CG16" s="3">
        <f>求节点(节奏总纲!S$4:S$363,BT$6:BT$365,$CD16)*$CE16</f>
        <v>1616.8804681900467</v>
      </c>
      <c r="CH16" s="3">
        <f>求节点(节奏总纲!T$4:T$363,BU$6:BU$365,$CD16)*$CE16</f>
        <v>4554.7636621311531</v>
      </c>
      <c r="CI16" s="3">
        <f>求节点(节奏总纲!U$4:U$363,BV$6:BV$365,$CD16)*$CE16</f>
        <v>2568.1302548441563</v>
      </c>
      <c r="CJ16" s="3">
        <f>求节点(节奏总纲!V$4:V$363,BW$6:BW$365,$CD16)*$CE16</f>
        <v>966.54087375773781</v>
      </c>
      <c r="CK16" s="3">
        <f>求节点(节奏总纲!R$4:R$363,BX$6:BX$365,$CD16)*$CE16</f>
        <v>1246.9016424914373</v>
      </c>
      <c r="CL16" s="3">
        <f>求节点(节奏总纲!S$4:S$363,BY$6:BY$365,$CD16)*$CE16</f>
        <v>3002.7780123529446</v>
      </c>
      <c r="CM16" s="3">
        <f>求节点(节奏总纲!T$4:T$363,BZ$6:BZ$365,$CD16)*$CE16</f>
        <v>8458.8468011007117</v>
      </c>
      <c r="CN16" s="3">
        <f>求节点(节奏总纲!U$4:U$363,CA$6:CA$365,$CD16)*$CE16</f>
        <v>4769.3847589962907</v>
      </c>
      <c r="CO16" s="3">
        <f>求节点(节奏总纲!V$4:V$363,CB$6:CB$365,$CD16)*$CE16</f>
        <v>1795.0044798357987</v>
      </c>
    </row>
    <row r="17" spans="2:93" x14ac:dyDescent="0.15">
      <c r="C17" s="3">
        <v>1</v>
      </c>
      <c r="D17" s="3">
        <f>设计!$D6</f>
        <v>63</v>
      </c>
      <c r="E17" s="3">
        <f>INDEX(节奏总纲!$D$4:$D$163,$D17)</f>
        <v>77.793242454074615</v>
      </c>
      <c r="F17" s="3">
        <f>K17*J17*L17</f>
        <v>0.27454455196643462</v>
      </c>
      <c r="G17" s="3">
        <f t="shared" ref="G17:G25" si="8">INT(INDEX($AT$6:$AT$1005,E17,1)*F17)-R8</f>
        <v>148672683</v>
      </c>
      <c r="H17" s="3">
        <f>ROUND(G17/(9*10^(LEN(G17)-2)/2),0)*(9*10^(LEN(G17)-2)/2)</f>
        <v>135000000</v>
      </c>
      <c r="I17" s="19">
        <f>H17*2</f>
        <v>270000000</v>
      </c>
      <c r="J17" s="3">
        <v>1</v>
      </c>
      <c r="K17" s="3">
        <f>求节点('疲劳值&amp;地图信息'!$U$9:$U$19,'疲劳值&amp;地图信息'!$V$9:$V$19,求节点(其他调用!$B$5:$B$124,其他调用!$M$5:$M$124,E17)*L17)</f>
        <v>0.54908910393286925</v>
      </c>
      <c r="L17" s="3">
        <v>0.5</v>
      </c>
      <c r="P17" s="20"/>
      <c r="Q17" s="20"/>
      <c r="S17" s="21"/>
      <c r="AA17" s="3">
        <v>12</v>
      </c>
      <c r="AB17" s="3">
        <f>攻城基础信息!X16*$E$12</f>
        <v>27367.55072467649</v>
      </c>
      <c r="AC17" s="3">
        <f>攻城基础信息!Y16*$E$12</f>
        <v>44622.349717629433</v>
      </c>
      <c r="AD17" s="3">
        <f>攻城基础信息!Z16*$E$12</f>
        <v>30385.891949417732</v>
      </c>
      <c r="AE17" s="3">
        <f>攻城基础信息!AA16*$E$12</f>
        <v>45775.277736030337</v>
      </c>
      <c r="AF17" s="3">
        <f>攻城基础信息!AB16*$E$12</f>
        <v>32357.806408424487</v>
      </c>
      <c r="AH17" s="3">
        <f>$E$4*AB17*攻城基础信息!AC16</f>
        <v>675066.2512086872</v>
      </c>
      <c r="AI17" s="3">
        <f>$E$4*AC17*攻城基础信息!AD16</f>
        <v>1100684.6263681934</v>
      </c>
      <c r="AJ17" s="3">
        <f>$E$4*AD17*攻城基础信息!AE16</f>
        <v>749518.66808563785</v>
      </c>
      <c r="AK17" s="3">
        <f>$E$4*AE17*攻城基础信息!AF16</f>
        <v>1129123.517488749</v>
      </c>
      <c r="AL17" s="3">
        <f>$E$4*AF17*攻城基础信息!AG16</f>
        <v>798159.22474113782</v>
      </c>
      <c r="AN17" s="3">
        <v>12</v>
      </c>
      <c r="AO17" s="3">
        <f>求节点(节奏总纲!D$4:D$163,AH$6:AH$165,$AN17)*其他调用!H16*其他调用!$M16</f>
        <v>124625172.44402224</v>
      </c>
      <c r="AP17" s="3">
        <f>求节点(节奏总纲!E$4:E$163,AI$6:AI$165,$AN17)*其他调用!I16*其他调用!$M16</f>
        <v>93491490.772162482</v>
      </c>
      <c r="AQ17" s="3">
        <f>求节点(节奏总纲!F$4:F$163,AJ$6:AJ$165,$AN17)*其他调用!J16*其他调用!$M16</f>
        <v>9061720.875318801</v>
      </c>
      <c r="AR17" s="3">
        <f>求节点(节奏总纲!G$4:G$163,AK$6:AK$165,$AN17)*其他调用!K16*其他调用!$M16</f>
        <v>1939532.7539072051</v>
      </c>
      <c r="AS17" s="3">
        <f>求节点(节奏总纲!H$4:H$163,AL$6:AL$165,$AN17)*其他调用!L16*其他调用!$M16</f>
        <v>486426.00021784747</v>
      </c>
      <c r="AT17" s="3">
        <f t="shared" si="0"/>
        <v>229604342.84562859</v>
      </c>
      <c r="AY17" s="3">
        <v>12</v>
      </c>
      <c r="AZ17" s="3">
        <f>其他调用!R16*6*(其他调用!AH$2*$AZ$1*MIN(其他调用!$AJ16/其他调用!AH16,1)+$E$4*0%*攻城基础信息!AC16)</f>
        <v>7152.6396891146951</v>
      </c>
      <c r="BA17" s="3">
        <f>其他调用!S16*6*(其他调用!AI$2*$AZ$1*MIN(其他调用!$AJ16/其他调用!AI16,1)+$E$4*0%*攻城基础信息!AD16)</f>
        <v>21778.149221651343</v>
      </c>
      <c r="BB17" s="3">
        <f>其他调用!T16*6*(其他调用!AJ$2*$AZ$1*MIN(其他调用!$AJ16/其他调用!AJ16,1)+$E$4*0%*攻城基础信息!AE16)</f>
        <v>66407.128970304067</v>
      </c>
      <c r="BC17" s="3">
        <f>其他调用!U16*6*(其他调用!AK$2*$AZ$1*MIN(其他调用!$AJ16/其他调用!AK16,1)+$E$4*0%*攻城基础信息!AF16)</f>
        <v>41426.878041799551</v>
      </c>
      <c r="BD17" s="3">
        <f>其他调用!V16*6*(其他调用!AL$2*$AZ$1*MIN(其他调用!$AJ16/其他调用!AL16,1)+$E$4*0%*攻城基础信息!AG16)</f>
        <v>18395.508189733049</v>
      </c>
      <c r="BF17" s="3">
        <v>12</v>
      </c>
      <c r="BG17" s="3">
        <f>求节点(节奏总纲!D$4:D$163,AZ$6:AZ$165,$AN17)</f>
        <v>12327.882385547811</v>
      </c>
      <c r="BH17" s="3">
        <f>求节点(节奏总纲!E$4:E$163,BA$6:BA$165,$AN17)</f>
        <v>38508.529654768179</v>
      </c>
      <c r="BI17" s="3">
        <f>求节点(节奏总纲!F$4:F$163,BB$6:BB$165,$AN17)</f>
        <v>121595.32855332441</v>
      </c>
      <c r="BJ17" s="3">
        <f>求节点(节奏总纲!G$4:G$163,BC$6:BC$165,$AN17)</f>
        <v>83622.625857666804</v>
      </c>
      <c r="BK17" s="3">
        <f>求节点(节奏总纲!H$4:H$163,BD$6:BD$165,$AN17)</f>
        <v>46949.839965343621</v>
      </c>
      <c r="BL17" s="3">
        <f>BG17*其他调用!H16*其他调用!$M16</f>
        <v>592664.70733934024</v>
      </c>
      <c r="BM17" s="3">
        <f>BH17*其他调用!I16*其他调用!$M16</f>
        <v>986480.91185832105</v>
      </c>
      <c r="BN17" s="3">
        <f>BI17*其他调用!J16*其他调用!$M16</f>
        <v>340244.63121739717</v>
      </c>
      <c r="BO17" s="3">
        <f>BJ17*其他调用!K16*其他调用!$M16</f>
        <v>33103.532680182303</v>
      </c>
      <c r="BP17" s="3">
        <f>BK17*其他调用!L16*其他调用!$M16</f>
        <v>4130.2100974640744</v>
      </c>
      <c r="BQ17" s="3">
        <f t="shared" si="1"/>
        <v>1956623.9931927046</v>
      </c>
      <c r="BR17" s="3">
        <f>[1]服务器生态!$R14</f>
        <v>0.27587078450672881</v>
      </c>
      <c r="BS17" s="3">
        <f>SUMPRODUCT((BG$6:BG17)*($BR$6:$BR17)*(其他调用!BY$5:BY16))</f>
        <v>17541.569126667218</v>
      </c>
      <c r="BT17" s="3">
        <f>SUMPRODUCT((BH$6:BH17)*($BR$6:$BR17)*(其他调用!BZ$5:BZ16))</f>
        <v>55168.974413291813</v>
      </c>
      <c r="BU17" s="3">
        <f>SUMPRODUCT((BI$6:BI17)*($BR$6:$BR17)*(其他调用!CA$5:CA16))</f>
        <v>175717.53404276204</v>
      </c>
      <c r="BV17" s="3">
        <f>SUMPRODUCT((BJ$6:BJ17)*($BR$6:$BR17)*(其他调用!CB$5:CB16))</f>
        <v>115751.28456257924</v>
      </c>
      <c r="BW17" s="3">
        <f>SUMPRODUCT((BK$6:BK17)*($BR$6:$BR17)*(其他调用!CC$5:CC16))</f>
        <v>65996.625527527794</v>
      </c>
      <c r="BX17" s="3">
        <f>SUMPRODUCT((BG$6:BG17)*($BR$6:$BR17))*'[1]功能-战损相关'!$D$2-BS17</f>
        <v>32577.199806667693</v>
      </c>
      <c r="BY17" s="3">
        <f>SUMPRODUCT((BH$6:BH17)*($BR$6:$BR17))*'[1]功能-战损相关'!$D$2-BT17</f>
        <v>102456.66676754196</v>
      </c>
      <c r="BZ17" s="3">
        <f>SUMPRODUCT((BI$6:BI17)*($BR$6:$BR17))*'[1]功能-战损相关'!$D$2-BU17</f>
        <v>326332.56322227244</v>
      </c>
      <c r="CA17" s="3">
        <f>SUMPRODUCT((BJ$6:BJ17)*($BR$6:$BR17))*'[1]功能-战损相关'!$D$2-BV17</f>
        <v>214966.67133050429</v>
      </c>
      <c r="CB17" s="3">
        <f>SUMPRODUCT((BK$6:BK17)*($BR$6:$BR17))*'[1]功能-战损相关'!$D$2-BW17</f>
        <v>122565.16169398016</v>
      </c>
      <c r="CD17" s="3">
        <v>12</v>
      </c>
      <c r="CE17" s="30">
        <v>0.6</v>
      </c>
      <c r="CF17" s="3">
        <f>求节点(节奏总纲!R$4:R$363,BS$6:BS$365,$CD17)*$CE17</f>
        <v>1240.0364224564103</v>
      </c>
      <c r="CG17" s="3">
        <f>求节点(节奏总纲!S$4:S$363,BT$6:BT$365,$CD17)*$CE17</f>
        <v>3056.8258895876079</v>
      </c>
      <c r="CH17" s="3">
        <f>求节点(节奏总纲!T$4:T$363,BU$6:BU$365,$CD17)*$CE17</f>
        <v>7453.249628941885</v>
      </c>
      <c r="CI17" s="3">
        <f>求节点(节奏总纲!U$4:U$363,BV$6:BV$365,$CD17)*$CE17</f>
        <v>4202.3949624722545</v>
      </c>
      <c r="CJ17" s="3">
        <f>求节点(节奏总纲!V$4:V$363,BW$6:BW$365,$CD17)*$CE17</f>
        <v>1581.6123388762981</v>
      </c>
      <c r="CK17" s="3">
        <f>求节点(节奏总纲!R$4:R$363,BX$6:BX$365,$CD17)*$CE17</f>
        <v>2302.9247845619047</v>
      </c>
      <c r="CL17" s="3">
        <f>求节点(节奏总纲!S$4:S$363,BY$6:BY$365,$CD17)*$CE17</f>
        <v>5676.9623663769871</v>
      </c>
      <c r="CM17" s="3">
        <f>求节点(节奏总纲!T$4:T$363,BZ$6:BZ$365,$CD17)*$CE17</f>
        <v>13841.749310892073</v>
      </c>
      <c r="CN17" s="3">
        <f>求节点(节奏总纲!U$4:U$363,CA$6:CA$365,$CD17)*$CE17</f>
        <v>7804.4477874484755</v>
      </c>
      <c r="CO17" s="3">
        <f>求节点(节奏总纲!V$4:V$363,CB$6:CB$365,$CD17)*$CE17</f>
        <v>2937.2800579131253</v>
      </c>
    </row>
    <row r="18" spans="2:93" x14ac:dyDescent="0.15">
      <c r="C18" s="3">
        <v>2</v>
      </c>
      <c r="D18" s="3">
        <f>设计!$D7</f>
        <v>65</v>
      </c>
      <c r="E18" s="3">
        <f>INDEX(节奏总纲!$D$4:$D$163,$D18)</f>
        <v>89.509667991878061</v>
      </c>
      <c r="F18" s="3">
        <f t="shared" ref="F18:F23" si="9">K18*J18*L18</f>
        <v>0.27382719403624001</v>
      </c>
      <c r="G18" s="3">
        <f t="shared" si="8"/>
        <v>165038426</v>
      </c>
      <c r="H18" s="3">
        <f t="shared" ref="H18:H23" si="10">ROUND(G18/(9*10^(LEN(G18)-2)/2),0)*(9*10^(LEN(G18)-2)/2)</f>
        <v>180000000</v>
      </c>
      <c r="I18" s="19">
        <f>H18*2</f>
        <v>360000000</v>
      </c>
      <c r="J18" s="3">
        <v>1</v>
      </c>
      <c r="K18" s="3">
        <f>求节点('疲劳值&amp;地图信息'!$U$9:$U$19,'疲劳值&amp;地图信息'!$V$9:$V$19,求节点(其他调用!$B$5:$B$124,其他调用!$M$5:$M$124,E18)*L18)</f>
        <v>0.54765438807248001</v>
      </c>
      <c r="L18" s="3">
        <v>0.5</v>
      </c>
      <c r="AA18" s="3">
        <v>13</v>
      </c>
      <c r="AB18" s="3">
        <f>攻城基础信息!X17*$E$12</f>
        <v>28353.484951252558</v>
      </c>
      <c r="AC18" s="3">
        <f>攻城基础信息!Y17*$E$12</f>
        <v>45560.56746838439</v>
      </c>
      <c r="AD18" s="3">
        <f>攻城基础信息!Z17*$E$12</f>
        <v>31763.156976422721</v>
      </c>
      <c r="AE18" s="3">
        <f>攻城基础信息!AA17*$E$12</f>
        <v>46586.006818767441</v>
      </c>
      <c r="AF18" s="3">
        <f>攻城基础信息!AB17*$E$12</f>
        <v>33415.638877877151</v>
      </c>
      <c r="AH18" s="3">
        <f>$E$4*AB18*攻城基础信息!AC17</f>
        <v>718288.28543173196</v>
      </c>
      <c r="AI18" s="3">
        <f>$E$4*AC18*攻城基础信息!AD17</f>
        <v>1154201.0425324054</v>
      </c>
      <c r="AJ18" s="3">
        <f>$E$4*AD18*攻城基础信息!AE17</f>
        <v>804666.64340270939</v>
      </c>
      <c r="AK18" s="3">
        <f>$E$4*AE18*攻城基础信息!AF17</f>
        <v>1180178.8394087758</v>
      </c>
      <c r="AL18" s="3">
        <f>$E$4*AF18*攻城基础信息!AG17</f>
        <v>846529.51823955507</v>
      </c>
      <c r="AN18" s="3">
        <v>13</v>
      </c>
      <c r="AO18" s="3">
        <f>求节点(节奏总纲!D$4:D$163,AH$6:AH$165,$AN18)*其他调用!H17*其他调用!$M17</f>
        <v>131307096.10038127</v>
      </c>
      <c r="AP18" s="3">
        <f>求节点(节奏总纲!E$4:E$163,AI$6:AI$165,$AN18)*其他调用!I17*其他调用!$M17</f>
        <v>101894082.56338817</v>
      </c>
      <c r="AQ18" s="3">
        <f>求节点(节奏总纲!F$4:F$163,AJ$6:AJ$165,$AN18)*其他调用!J17*其他调用!$M17</f>
        <v>9548935.0561580602</v>
      </c>
      <c r="AR18" s="3">
        <f>求节点(节奏总纲!G$4:G$163,AK$6:AK$165,$AN18)*其他调用!K17*其他调用!$M17</f>
        <v>2074433.862760568</v>
      </c>
      <c r="AS18" s="3">
        <f>求节点(节奏总纲!H$4:H$163,AL$6:AL$165,$AN18)*其他调用!L17*其他调用!$M17</f>
        <v>528066.39825414063</v>
      </c>
      <c r="AT18" s="3">
        <f t="shared" si="0"/>
        <v>245352613.98094219</v>
      </c>
      <c r="AY18" s="3">
        <v>13</v>
      </c>
      <c r="AZ18" s="3">
        <f>其他调用!R17*6*(其他调用!AH$2*$AZ$1*MIN(其他调用!$AJ17/其他调用!AH17,1)+$E$4*0%*攻城基础信息!AC17)</f>
        <v>7392.9572772493639</v>
      </c>
      <c r="BA18" s="3">
        <f>其他调用!S17*6*(其他调用!AI$2*$AZ$1*MIN(其他调用!$AJ17/其他调用!AI17,1)+$E$4*0%*攻城基础信息!AD17)</f>
        <v>22514.13370333493</v>
      </c>
      <c r="BB18" s="3">
        <f>其他调用!T17*6*(其他调用!AJ$2*$AZ$1*MIN(其他调用!$AJ17/其他调用!AJ17,1)+$E$4*0%*攻城基础信息!AE17)</f>
        <v>68729.523334554411</v>
      </c>
      <c r="BC18" s="3">
        <f>其他调用!U17*6*(其他调用!AK$2*$AZ$1*MIN(其他调用!$AJ17/其他调用!AK17,1)+$E$4*0%*攻城基础信息!AF17)</f>
        <v>43081.926115602575</v>
      </c>
      <c r="BD18" s="3">
        <f>其他调用!V17*6*(其他调用!AL$2*$AZ$1*MIN(其他调用!$AJ17/其他调用!AL17,1)+$E$4*0%*攻城基础信息!AG17)</f>
        <v>18979.804574000154</v>
      </c>
      <c r="BF18" s="3">
        <v>13</v>
      </c>
      <c r="BG18" s="3">
        <f>求节点(节奏总纲!D$4:D$163,AZ$6:AZ$165,$AN18)</f>
        <v>12533.886183976501</v>
      </c>
      <c r="BH18" s="3">
        <f>求节点(节奏总纲!E$4:E$163,BA$6:BA$165,$AN18)</f>
        <v>39137.377212540247</v>
      </c>
      <c r="BI18" s="3">
        <f>求节点(节奏总纲!F$4:F$163,BB$6:BB$165,$AN18)</f>
        <v>123481.86846074295</v>
      </c>
      <c r="BJ18" s="3">
        <f>求节点(节奏总纲!G$4:G$163,BC$6:BC$165,$AN18)</f>
        <v>85557.400429823902</v>
      </c>
      <c r="BK18" s="3">
        <f>求节点(节奏总纲!H$4:H$163,BD$6:BD$165,$AN18)</f>
        <v>47894.40162738927</v>
      </c>
      <c r="BL18" s="3">
        <f>BG18*其他调用!H17*其他调用!$M17</f>
        <v>601443.11012089346</v>
      </c>
      <c r="BM18" s="3">
        <f>BH18*其他调用!I17*其他调用!$M17</f>
        <v>1053529.4588007589</v>
      </c>
      <c r="BN18" s="3">
        <f>BI18*其他调用!J17*其他调用!$M17</f>
        <v>352267.89905071579</v>
      </c>
      <c r="BO18" s="3">
        <f>BJ18*其他调用!K17*其他调用!$M17</f>
        <v>34892.677177140242</v>
      </c>
      <c r="BP18" s="3">
        <f>BK18*其他调用!L17*其他调用!$M17</f>
        <v>4390.5657614933871</v>
      </c>
      <c r="BQ18" s="3">
        <f t="shared" si="1"/>
        <v>2046523.7109110018</v>
      </c>
      <c r="BR18" s="3">
        <f>[1]服务器生态!$R15</f>
        <v>0.2589056500568222</v>
      </c>
      <c r="BS18" s="3">
        <f>SUMPRODUCT((BG$6:BG18)*($BR$6:$BR18)*(其他调用!BY$5:BY17))</f>
        <v>18109.460567952334</v>
      </c>
      <c r="BT18" s="3">
        <f>SUMPRODUCT((BH$6:BH18)*($BR$6:$BR18)*(其他调用!BZ$5:BZ17))</f>
        <v>56942.22982881988</v>
      </c>
      <c r="BU18" s="3">
        <f>SUMPRODUCT((BI$6:BI18)*($BR$6:$BR18)*(其他调用!CA$5:CA17))</f>
        <v>181312.31089197248</v>
      </c>
      <c r="BV18" s="3">
        <f>SUMPRODUCT((BJ$6:BJ18)*($BR$6:$BR18)*(其他调用!CB$5:CB17))</f>
        <v>119627.76107828393</v>
      </c>
      <c r="BW18" s="3">
        <f>SUMPRODUCT((BK$6:BK18)*($BR$6:$BR18)*(其他调用!CC$5:CC17))</f>
        <v>68166.648485326601</v>
      </c>
      <c r="BX18" s="3">
        <f>SUMPRODUCT((BG$6:BG18)*($BR$6:$BR18))*'[1]功能-战损相关'!$D$2-BS18</f>
        <v>33631.8553404829</v>
      </c>
      <c r="BY18" s="3">
        <f>SUMPRODUCT((BH$6:BH18)*($BR$6:$BR18))*'[1]功能-战损相关'!$D$2-BT18</f>
        <v>105749.85539637979</v>
      </c>
      <c r="BZ18" s="3">
        <f>SUMPRODUCT((BI$6:BI18)*($BR$6:$BR18))*'[1]功能-战损相关'!$D$2-BU18</f>
        <v>336722.86308509181</v>
      </c>
      <c r="CA18" s="3">
        <f>SUMPRODUCT((BJ$6:BJ18)*($BR$6:$BR18))*'[1]功能-战损相关'!$D$2-BV18</f>
        <v>222165.84200252726</v>
      </c>
      <c r="CB18" s="3">
        <f>SUMPRODUCT((BK$6:BK18)*($BR$6:$BR18))*'[1]功能-战损相关'!$D$2-BW18</f>
        <v>126595.20432989222</v>
      </c>
      <c r="CD18" s="3">
        <v>13</v>
      </c>
      <c r="CE18" s="30">
        <v>0.8</v>
      </c>
      <c r="CF18" s="3">
        <f>求节点(节奏总纲!R$4:R$363,BS$6:BS$365,$CD18)*$CE18</f>
        <v>1963.9466397647775</v>
      </c>
      <c r="CG18" s="3">
        <f>求节点(节奏总纲!S$4:S$363,BT$6:BT$365,$CD18)*$CE18</f>
        <v>5013.3096684510938</v>
      </c>
      <c r="CH18" s="3">
        <f>求节点(节奏总纲!T$4:T$363,BU$6:BU$365,$CD18)*$CE18</f>
        <v>11243.254439939599</v>
      </c>
      <c r="CI18" s="3">
        <f>求节点(节奏总纲!U$4:U$363,BV$6:BV$365,$CD18)*$CE18</f>
        <v>6070.1260569043698</v>
      </c>
      <c r="CJ18" s="3">
        <f>求节点(节奏总纲!V$4:V$363,BW$6:BW$365,$CD18)*$CE18</f>
        <v>2284.5511561546532</v>
      </c>
      <c r="CK18" s="3">
        <f>求节点(节奏总纲!R$4:R$363,BX$6:BX$365,$CD18)*$CE18</f>
        <v>3647.3294738488726</v>
      </c>
      <c r="CL18" s="3">
        <f>求节点(节奏总纲!S$4:S$363,BY$6:BY$365,$CD18)*$CE18</f>
        <v>9310.4322414091766</v>
      </c>
      <c r="CM18" s="3">
        <f>求节点(节奏总纲!T$4:T$363,BZ$6:BZ$365,$CD18)*$CE18</f>
        <v>20880.329674173539</v>
      </c>
      <c r="CN18" s="3">
        <f>求节点(节奏总纲!U$4:U$363,CA$6:CA$365,$CD18)*$CE18</f>
        <v>11273.091248536686</v>
      </c>
      <c r="CO18" s="3">
        <f>求节点(节奏总纲!V$4:V$363,CB$6:CB$365,$CD18)*$CE18</f>
        <v>4242.7378614300706</v>
      </c>
    </row>
    <row r="19" spans="2:93" x14ac:dyDescent="0.15">
      <c r="C19" s="3">
        <v>3</v>
      </c>
      <c r="D19" s="3">
        <f>设计!$D8</f>
        <v>67</v>
      </c>
      <c r="E19" s="3">
        <f>INDEX(节奏总纲!$D$4:$D$163,$D19)</f>
        <v>102.96830673359811</v>
      </c>
      <c r="F19" s="3">
        <f t="shared" si="9"/>
        <v>0.27382719403624001</v>
      </c>
      <c r="G19" s="3">
        <f t="shared" si="8"/>
        <v>174593159</v>
      </c>
      <c r="H19" s="3">
        <f t="shared" si="10"/>
        <v>180000000</v>
      </c>
      <c r="I19" s="19">
        <f t="shared" ref="I19:I23" si="11">H19*2</f>
        <v>360000000</v>
      </c>
      <c r="J19" s="3">
        <v>1</v>
      </c>
      <c r="K19" s="3">
        <f>求节点('疲劳值&amp;地图信息'!$U$9:$U$19,'疲劳值&amp;地图信息'!$V$9:$V$19,求节点(其他调用!$B$5:$B$124,其他调用!$M$5:$M$124,E19)*L19)</f>
        <v>0.54765438807248001</v>
      </c>
      <c r="L19" s="3">
        <v>0.5</v>
      </c>
      <c r="AA19" s="3">
        <v>14</v>
      </c>
      <c r="AB19" s="3">
        <f>攻城基础信息!X18*$E$12</f>
        <v>29367.549910171299</v>
      </c>
      <c r="AC19" s="3">
        <f>攻城基础信息!Y18*$E$12</f>
        <v>46506.806552704809</v>
      </c>
      <c r="AD19" s="3">
        <f>攻城基础信息!Z18*$E$12</f>
        <v>32469.477067803033</v>
      </c>
      <c r="AE19" s="3">
        <f>攻城基础信息!AA18*$E$12</f>
        <v>47398.884421807619</v>
      </c>
      <c r="AF19" s="3">
        <f>攻城基础信息!AB18*$E$12</f>
        <v>34490.471740248147</v>
      </c>
      <c r="AH19" s="3">
        <f>$E$4*AB19*攻城基础信息!AC18</f>
        <v>763556.29766445432</v>
      </c>
      <c r="AI19" s="3">
        <f>$E$4*AC19*攻城基础信息!AD18</f>
        <v>1209176.970370326</v>
      </c>
      <c r="AJ19" s="3">
        <f>$E$4*AD19*攻城基础信息!AE18</f>
        <v>844206.40376287943</v>
      </c>
      <c r="AK19" s="3">
        <f>$E$4*AE19*攻城基础信息!AF18</f>
        <v>1232370.9949669989</v>
      </c>
      <c r="AL19" s="3">
        <f>$E$4*AF19*攻城基础信息!AG18</f>
        <v>896752.26524645253</v>
      </c>
      <c r="AN19" s="3">
        <v>14</v>
      </c>
      <c r="AO19" s="3">
        <f>求节点(节奏总纲!D$4:D$163,AH$6:AH$165,$AN19)*其他调用!H18*其他调用!$M18</f>
        <v>137673699.10048729</v>
      </c>
      <c r="AP19" s="3">
        <f>求节点(节奏总纲!E$4:E$163,AI$6:AI$165,$AN19)*其他调用!I18*其他调用!$M18</f>
        <v>110523138.56263277</v>
      </c>
      <c r="AQ19" s="3">
        <f>求节点(节奏总纲!F$4:F$163,AJ$6:AJ$165,$AN19)*其他调用!J18*其他调用!$M18</f>
        <v>10049447.226661569</v>
      </c>
      <c r="AR19" s="3">
        <f>求节点(节奏总纲!G$4:G$163,AK$6:AK$165,$AN19)*其他调用!K18*其他调用!$M18</f>
        <v>2212991.2857586103</v>
      </c>
      <c r="AS19" s="3">
        <f>求节点(节奏总纲!H$4:H$163,AL$6:AL$165,$AN19)*其他调用!L18*其他调用!$M18</f>
        <v>570453.3016501402</v>
      </c>
      <c r="AT19" s="3">
        <f t="shared" si="0"/>
        <v>261029729.47719038</v>
      </c>
      <c r="AY19" s="3">
        <v>14</v>
      </c>
      <c r="AZ19" s="3">
        <f>其他调用!R18*6*(其他调用!AH$2*$AZ$1*MIN(其他调用!$AJ18/其他调用!AH18,1)+$E$4*0%*攻城基础信息!AC18)</f>
        <v>7622.8463761163403</v>
      </c>
      <c r="BA19" s="3">
        <f>其他调用!S18*6*(其他调用!AI$2*$AZ$1*MIN(其他调用!$AJ18/其他调用!AI18,1)+$E$4*0%*攻城基础信息!AD18)</f>
        <v>23220.861197014034</v>
      </c>
      <c r="BB19" s="3">
        <f>其他调用!T18*6*(其他调用!AJ$2*$AZ$1*MIN(其他调用!$AJ18/其他调用!AJ18,1)+$E$4*0%*攻城基础信息!AE18)</f>
        <v>70808.286355008575</v>
      </c>
      <c r="BC19" s="3">
        <f>其他调用!U18*6*(其他调用!AK$2*$AZ$1*MIN(其他调用!$AJ18/其他调用!AK18,1)+$E$4*0%*攻城基础信息!AF18)</f>
        <v>44738.41853276606</v>
      </c>
      <c r="BD19" s="3">
        <f>其他调用!V18*6*(其他调用!AL$2*$AZ$1*MIN(其他调用!$AJ18/其他调用!AL18,1)+$E$4*0%*攻城基础信息!AG18)</f>
        <v>19543.047008590653</v>
      </c>
      <c r="BF19" s="3">
        <v>14</v>
      </c>
      <c r="BG19" s="3">
        <f>求节点(节奏总纲!D$4:D$163,AZ$6:AZ$165,$AN19)</f>
        <v>12725.861219407161</v>
      </c>
      <c r="BH19" s="3">
        <f>求节点(节奏总纲!E$4:E$163,BA$6:BA$165,$AN19)</f>
        <v>39728.855991828605</v>
      </c>
      <c r="BI19" s="3">
        <f>求节点(节奏总纲!F$4:F$163,BB$6:BB$165,$AN19)</f>
        <v>125256.54049823695</v>
      </c>
      <c r="BJ19" s="3">
        <f>求节点(节奏总纲!G$4:G$163,BC$6:BC$165,$AN19)</f>
        <v>87326.260997197169</v>
      </c>
      <c r="BK19" s="3">
        <f>求节点(节奏总纲!H$4:H$163,BD$6:BD$165,$AN19)</f>
        <v>48736.942610860002</v>
      </c>
      <c r="BL19" s="3">
        <f>BG19*其他调用!H18*其他调用!$M18</f>
        <v>609141.29984525533</v>
      </c>
      <c r="BM19" s="3">
        <f>BH19*其他调用!I18*其他调用!$M18</f>
        <v>1122299.2594878383</v>
      </c>
      <c r="BN19" s="3">
        <f>BI19*其他调用!J18*其他调用!$M18</f>
        <v>364204.88937502081</v>
      </c>
      <c r="BO19" s="3">
        <f>BJ19*其他调用!K18*其他调用!$M18</f>
        <v>36673.805264570612</v>
      </c>
      <c r="BP19" s="3">
        <f>BK19*其他调用!L18*其他调用!$M18</f>
        <v>4651.7537224273146</v>
      </c>
      <c r="BQ19" s="3">
        <f t="shared" si="1"/>
        <v>2136971.0076951124</v>
      </c>
      <c r="BR19" s="3">
        <f>[1]服务器生态!$R16</f>
        <v>0.24194051560691562</v>
      </c>
      <c r="BS19" s="3">
        <f>SUMPRODUCT((BG$6:BG19)*($BR$6:$BR19)*(其他调用!BY$5:BY18))</f>
        <v>18648.268317321283</v>
      </c>
      <c r="BT19" s="3">
        <f>SUMPRODUCT((BH$6:BH19)*($BR$6:$BR19)*(其他调用!BZ$5:BZ18))</f>
        <v>58624.333311868664</v>
      </c>
      <c r="BU19" s="3">
        <f>SUMPRODUCT((BI$6:BI19)*($BR$6:$BR19)*(其他调用!CA$5:CA18))</f>
        <v>186615.62149044682</v>
      </c>
      <c r="BV19" s="3">
        <f>SUMPRODUCT((BJ$6:BJ19)*($BR$6:$BR19)*(其他调用!CB$5:CB18))</f>
        <v>123325.11918532898</v>
      </c>
      <c r="BW19" s="3">
        <f>SUMPRODUCT((BK$6:BK19)*($BR$6:$BR19)*(其他调用!CC$5:CC18))</f>
        <v>70230.150664592424</v>
      </c>
      <c r="BX19" s="3">
        <f>SUMPRODUCT((BG$6:BG19)*($BR$6:$BR19))*'[1]功能-战损相关'!$D$2-BS19</f>
        <v>34632.498303596658</v>
      </c>
      <c r="BY19" s="3">
        <f>SUMPRODUCT((BH$6:BH19)*($BR$6:$BR19))*'[1]功能-战损相关'!$D$2-BT19</f>
        <v>108873.76186489896</v>
      </c>
      <c r="BZ19" s="3">
        <f>SUMPRODUCT((BI$6:BI19)*($BR$6:$BR19))*'[1]功能-战损相关'!$D$2-BU19</f>
        <v>346571.8684822584</v>
      </c>
      <c r="CA19" s="3">
        <f>SUMPRODUCT((BJ$6:BJ19)*($BR$6:$BR19))*'[1]功能-战损相关'!$D$2-BV19</f>
        <v>229032.3642013252</v>
      </c>
      <c r="CB19" s="3">
        <f>SUMPRODUCT((BK$6:BK19)*($BR$6:$BR19))*'[1]功能-战损相关'!$D$2-BW19</f>
        <v>130427.42266281447</v>
      </c>
      <c r="CD19" s="3">
        <v>14</v>
      </c>
      <c r="CE19" s="30">
        <v>1</v>
      </c>
      <c r="CF19" s="3">
        <f>求节点(节奏总纲!R$4:R$363,BS$6:BS$365,$CD19)*$CE19</f>
        <v>2843.1392286512591</v>
      </c>
      <c r="CG19" s="3">
        <f>求节点(节奏总纲!S$4:S$363,BT$6:BT$365,$CD19)*$CE19</f>
        <v>7438.5643551483881</v>
      </c>
      <c r="CH19" s="3">
        <f>求节点(节奏总纲!T$4:T$363,BU$6:BU$365,$CD19)*$CE19</f>
        <v>17594.095127378612</v>
      </c>
      <c r="CI19" s="3">
        <f>求节点(节奏总纲!U$4:U$363,BV$6:BV$365,$CD19)*$CE19</f>
        <v>8171.3235381404966</v>
      </c>
      <c r="CJ19" s="3">
        <f>求节点(节奏总纲!V$4:V$363,BW$6:BW$365,$CD19)*$CE19</f>
        <v>3075.3573255928022</v>
      </c>
      <c r="CK19" s="3">
        <f>求节点(节奏总纲!R$4:R$363,BX$6:BX$365,$CD19)*$CE19</f>
        <v>5280.1157103523383</v>
      </c>
      <c r="CL19" s="3">
        <f>求节点(节奏总纲!S$4:S$363,BY$6:BY$365,$CD19)*$CE19</f>
        <v>13814.476659561295</v>
      </c>
      <c r="CM19" s="3">
        <f>求节点(节奏总纲!T$4:T$363,BZ$6:BZ$365,$CD19)*$CE19</f>
        <v>32674.748093703136</v>
      </c>
      <c r="CN19" s="3">
        <f>求节点(节奏总纲!U$4:U$363,CA$6:CA$365,$CD19)*$CE19</f>
        <v>15175.315142260924</v>
      </c>
      <c r="CO19" s="3">
        <f>求节点(节奏总纲!V$4:V$363,CB$6:CB$365,$CD19)*$CE19</f>
        <v>5711.3778903866323</v>
      </c>
    </row>
    <row r="20" spans="2:93" x14ac:dyDescent="0.15">
      <c r="C20" s="3">
        <v>4</v>
      </c>
      <c r="D20" s="3">
        <f>设计!$D9</f>
        <v>75</v>
      </c>
      <c r="E20" s="3">
        <f>INDEX(节奏总纲!$D$4:$D$163,$D20)</f>
        <v>180.01933598375612</v>
      </c>
      <c r="F20" s="3">
        <f t="shared" si="9"/>
        <v>0.27382719403624001</v>
      </c>
      <c r="G20" s="3">
        <f t="shared" si="8"/>
        <v>217808381</v>
      </c>
      <c r="H20" s="3">
        <f t="shared" si="10"/>
        <v>225000000</v>
      </c>
      <c r="I20" s="19">
        <f t="shared" si="11"/>
        <v>450000000</v>
      </c>
      <c r="J20" s="3">
        <v>1</v>
      </c>
      <c r="K20" s="3">
        <f>求节点('疲劳值&amp;地图信息'!$U$9:$U$19,'疲劳值&amp;地图信息'!$V$9:$V$19,求节点(其他调用!$B$5:$B$124,其他调用!$M$5:$M$124,E20)*L20)</f>
        <v>0.54765438807248001</v>
      </c>
      <c r="L20" s="3">
        <v>0.5</v>
      </c>
      <c r="AA20" s="3">
        <v>15</v>
      </c>
      <c r="AB20" s="3">
        <f>攻城基础信息!X19*$E$12</f>
        <v>30411.173495094048</v>
      </c>
      <c r="AC20" s="3">
        <f>攻城基础信息!Y19*$E$12</f>
        <v>47479.718278661945</v>
      </c>
      <c r="AD20" s="3">
        <f>攻城基础信息!Z19*$E$12</f>
        <v>33192.028314604446</v>
      </c>
      <c r="AE20" s="3">
        <f>攻城基础信息!AA19*$E$12</f>
        <v>48213.910545150866</v>
      </c>
      <c r="AF20" s="3">
        <f>攻城基础信息!AB19*$E$12</f>
        <v>35582.304995537474</v>
      </c>
      <c r="AH20" s="3">
        <f>$E$4*AB20*攻城基础信息!AC19</f>
        <v>810964.62653584185</v>
      </c>
      <c r="AI20" s="3">
        <f>$E$4*AC20*攻城基础信息!AD19</f>
        <v>1266125.8207643195</v>
      </c>
      <c r="AJ20" s="3">
        <f>$E$4*AD20*攻城基础信息!AE19</f>
        <v>885120.75505611929</v>
      </c>
      <c r="AK20" s="3">
        <f>$E$4*AE20*攻城基础信息!AF19</f>
        <v>1285704.2812040241</v>
      </c>
      <c r="AL20" s="3">
        <f>$E$4*AF20*攻城基础信息!AG19</f>
        <v>948861.4665476667</v>
      </c>
      <c r="AN20" s="3">
        <v>15</v>
      </c>
      <c r="AO20" s="3">
        <f>求节点(节奏总纲!D$4:D$163,AH$6:AH$165,$AN20)*其他调用!H19*其他调用!$M19</f>
        <v>144671388.56292924</v>
      </c>
      <c r="AP20" s="3">
        <f>求节点(节奏总纲!E$4:E$163,AI$6:AI$165,$AN20)*其他调用!I19*其他调用!$M19</f>
        <v>116321373.85405782</v>
      </c>
      <c r="AQ20" s="3">
        <f>求节点(节奏总纲!F$4:F$163,AJ$6:AJ$165,$AN20)*其他调用!J19*其他调用!$M19</f>
        <v>10607520.451694099</v>
      </c>
      <c r="AR20" s="3">
        <f>求节点(节奏总纲!G$4:G$163,AK$6:AK$165,$AN20)*其他调用!K19*其他调用!$M19</f>
        <v>2325120.8429737398</v>
      </c>
      <c r="AS20" s="3">
        <f>求节点(节奏总纲!H$4:H$163,AL$6:AL$165,$AN20)*其他调用!L19*其他调用!$M19</f>
        <v>603359.02971935447</v>
      </c>
      <c r="AT20" s="3">
        <f t="shared" si="0"/>
        <v>274528762.74137425</v>
      </c>
      <c r="AY20" s="3">
        <v>15</v>
      </c>
      <c r="AZ20" s="3">
        <f>其他调用!R19*6*(其他调用!AH$2*$AZ$1*MIN(其他调用!$AJ19/其他调用!AH19,1)+$E$4*0%*攻城基础信息!AC19)</f>
        <v>7849.9976504748402</v>
      </c>
      <c r="BA20" s="3">
        <f>其他调用!S19*6*(其他调用!AI$2*$AZ$1*MIN(其他调用!$AJ19/其他调用!AI19,1)+$E$4*0%*攻城基础信息!AD19)</f>
        <v>23904.374033937442</v>
      </c>
      <c r="BB20" s="3">
        <f>其他调用!T19*6*(其他调用!AJ$2*$AZ$1*MIN(其他调用!$AJ19/其他调用!AJ19,1)+$E$4*0%*攻城基础信息!AE19)</f>
        <v>72967.222330576056</v>
      </c>
      <c r="BC20" s="3">
        <f>其他调用!U19*6*(其他调用!AK$2*$AZ$1*MIN(其他调用!$AJ19/其他调用!AK19,1)+$E$4*0%*攻城基础信息!AF19)</f>
        <v>46164.686275290172</v>
      </c>
      <c r="BD20" s="3">
        <f>其他调用!V19*6*(其他调用!AL$2*$AZ$1*MIN(其他调用!$AJ19/其他调用!AL19,1)+$E$4*0%*攻城基础信息!AG19)</f>
        <v>20183.303844555528</v>
      </c>
      <c r="BF20" s="3">
        <v>15</v>
      </c>
      <c r="BG20" s="3">
        <f>求节点(节奏总纲!D$4:D$163,AZ$6:AZ$165,$AN20)</f>
        <v>12908.338920831797</v>
      </c>
      <c r="BH20" s="3">
        <f>求节点(节奏总纲!E$4:E$163,BA$6:BA$165,$AN20)</f>
        <v>40255.837026817157</v>
      </c>
      <c r="BI20" s="3">
        <f>求节点(节奏总纲!F$4:F$163,BB$6:BB$165,$AN20)</f>
        <v>126913.16606181982</v>
      </c>
      <c r="BJ20" s="3">
        <f>求节点(节奏总纲!G$4:G$163,BC$6:BC$165,$AN20)</f>
        <v>88883.930756019909</v>
      </c>
      <c r="BK20" s="3">
        <f>求节点(节奏总纲!H$4:H$163,BD$6:BD$165,$AN20)</f>
        <v>49460.109478479993</v>
      </c>
      <c r="BL20" s="3">
        <f>BG20*其他调用!H19*其他调用!$M19</f>
        <v>619979.70773083821</v>
      </c>
      <c r="BM20" s="3">
        <f>BH20*其他调用!I19*其他调用!$M19</f>
        <v>1161648.4783052136</v>
      </c>
      <c r="BN20" s="3">
        <f>BI20*其他调用!J19*其他调用!$M19</f>
        <v>373260.61793022742</v>
      </c>
      <c r="BO20" s="3">
        <f>BJ20*其他调用!K19*其他调用!$M19</f>
        <v>37945.288460092721</v>
      </c>
      <c r="BP20" s="3">
        <f>BK20*其他调用!L19*其他调用!$M19</f>
        <v>4828.6546089623571</v>
      </c>
      <c r="BQ20" s="3">
        <f t="shared" si="1"/>
        <v>2197662.7470353339</v>
      </c>
      <c r="BR20" s="3">
        <f>[1]服务器生态!$R17</f>
        <v>0.22497538115700902</v>
      </c>
      <c r="BS20" s="3">
        <f>SUMPRODUCT((BG$6:BG20)*($BR$6:$BR20)*(其他调用!BY$5:BY19))</f>
        <v>19156.47854936443</v>
      </c>
      <c r="BT20" s="3">
        <f>SUMPRODUCT((BH$6:BH20)*($BR$6:$BR20)*(其他调用!BZ$5:BZ19))</f>
        <v>60209.233460676624</v>
      </c>
      <c r="BU20" s="3">
        <f>SUMPRODUCT((BI$6:BI20)*($BR$6:$BR20)*(其他调用!CA$5:CA19))</f>
        <v>191612.28062445193</v>
      </c>
      <c r="BV20" s="3">
        <f>SUMPRODUCT((BJ$6:BJ20)*($BR$6:$BR20)*(其他调用!CB$5:CB19))</f>
        <v>126824.54102042851</v>
      </c>
      <c r="BW20" s="3">
        <f>SUMPRODUCT((BK$6:BK20)*($BR$6:$BR20)*(其他调用!CC$5:CC19))</f>
        <v>72177.429386440403</v>
      </c>
      <c r="BX20" s="3">
        <f>SUMPRODUCT((BG$6:BG20)*($BR$6:$BR20))*'[1]功能-战损相关'!$D$2-BS20</f>
        <v>35576.317305962511</v>
      </c>
      <c r="BY20" s="3">
        <f>SUMPRODUCT((BH$6:BH20)*($BR$6:$BR20))*'[1]功能-战损相关'!$D$2-BT20</f>
        <v>111817.14785554231</v>
      </c>
      <c r="BZ20" s="3">
        <f>SUMPRODUCT((BI$6:BI20)*($BR$6:$BR20))*'[1]功能-战损相关'!$D$2-BU20</f>
        <v>355851.37830255367</v>
      </c>
      <c r="CA20" s="3">
        <f>SUMPRODUCT((BJ$6:BJ20)*($BR$6:$BR20))*'[1]功能-战损相关'!$D$2-BV20</f>
        <v>235531.29046651005</v>
      </c>
      <c r="CB20" s="3">
        <f>SUMPRODUCT((BK$6:BK20)*($BR$6:$BR20))*'[1]功能-战损相关'!$D$2-BW20</f>
        <v>134043.7974319607</v>
      </c>
      <c r="CD20" s="3">
        <v>15</v>
      </c>
      <c r="CE20" s="30">
        <v>1</v>
      </c>
      <c r="CF20" s="3">
        <f>求节点(节奏总纲!R$4:R$363,BS$6:BS$365,$CD20)*$CE20</f>
        <v>3231.3451575965473</v>
      </c>
      <c r="CG20" s="3">
        <f>求节点(节奏总纲!S$4:S$363,BT$6:BT$365,$CD20)*$CE20</f>
        <v>8610.4916247329093</v>
      </c>
      <c r="CH20" s="3">
        <f>求节点(节奏总纲!T$4:T$363,BU$6:BU$365,$CD20)*$CE20</f>
        <v>21134.122204832725</v>
      </c>
      <c r="CI20" s="3">
        <f>求节点(节奏总纲!U$4:U$363,BV$6:BV$365,$CD20)*$CE20</f>
        <v>8754.9895051505318</v>
      </c>
      <c r="CJ20" s="3">
        <f>求节点(节奏总纲!V$4:V$363,BW$6:BW$365,$CD20)*$CE20</f>
        <v>3295.0257059922878</v>
      </c>
      <c r="CK20" s="3">
        <f>求节点(节奏总纲!R$4:R$363,BX$6:BX$365,$CD20)*$CE20</f>
        <v>6001.0695783935862</v>
      </c>
      <c r="CL20" s="3">
        <f>求节点(节奏总纲!S$4:S$363,BY$6:BY$365,$CD20)*$CE20</f>
        <v>15990.913017361119</v>
      </c>
      <c r="CM20" s="3">
        <f>求节点(节奏总纲!T$4:T$363,BZ$6:BZ$365,$CD20)*$CE20</f>
        <v>39249.084094689344</v>
      </c>
      <c r="CN20" s="3">
        <f>求节点(节奏总纲!U$4:U$363,CA$6:CA$365,$CD20)*$CE20</f>
        <v>16259.266223850989</v>
      </c>
      <c r="CO20" s="3">
        <f>求节点(节奏总纲!V$4:V$363,CB$6:CB$365,$CD20)*$CE20</f>
        <v>6119.3334539856769</v>
      </c>
    </row>
    <row r="21" spans="2:93" x14ac:dyDescent="0.15">
      <c r="C21" s="3">
        <v>5</v>
      </c>
      <c r="D21" s="3">
        <f>设计!$D10</f>
        <v>77</v>
      </c>
      <c r="E21" s="3">
        <f>INDEX(节奏总纲!$D$4:$D$163,$D21)</f>
        <v>206.93661346719625</v>
      </c>
      <c r="F21" s="3">
        <f t="shared" si="9"/>
        <v>0.27382719403624001</v>
      </c>
      <c r="G21" s="3">
        <f t="shared" si="8"/>
        <v>228413116</v>
      </c>
      <c r="H21" s="3">
        <f t="shared" si="10"/>
        <v>225000000</v>
      </c>
      <c r="I21" s="19">
        <f t="shared" si="11"/>
        <v>450000000</v>
      </c>
      <c r="J21" s="3">
        <v>1</v>
      </c>
      <c r="K21" s="3">
        <f>求节点('疲劳值&amp;地图信息'!$U$9:$U$19,'疲劳值&amp;地图信息'!$V$9:$V$19,求节点(其他调用!$B$5:$B$124,其他调用!$M$5:$M$124,E21)*L21)</f>
        <v>0.54765438807248001</v>
      </c>
      <c r="L21" s="3">
        <v>0.5</v>
      </c>
      <c r="AA21" s="3">
        <v>16</v>
      </c>
      <c r="AB21" s="3">
        <f>攻城基础信息!X20*$E$12</f>
        <v>31485.916387947927</v>
      </c>
      <c r="AC21" s="3">
        <f>攻城基础信息!Y20*$E$12</f>
        <v>48471.390310256284</v>
      </c>
      <c r="AD21" s="3">
        <f>攻城基础信息!Z20*$E$12</f>
        <v>33929.375459228882</v>
      </c>
      <c r="AE21" s="3">
        <f>攻城基础信息!AA20*$E$12</f>
        <v>50264.86836745451</v>
      </c>
      <c r="AF21" s="3">
        <f>攻城基础信息!AB20*$E$12</f>
        <v>36691.138643745122</v>
      </c>
      <c r="AH21" s="3">
        <f>$E$4*AB21*攻城基础信息!AC20</f>
        <v>860615.04793724406</v>
      </c>
      <c r="AI21" s="3">
        <f>$E$4*AC21*攻城基础信息!AD20</f>
        <v>1324884.6684803395</v>
      </c>
      <c r="AJ21" s="3">
        <f>$E$4*AD21*攻城基础信息!AE20</f>
        <v>927402.92921892356</v>
      </c>
      <c r="AK21" s="3">
        <f>$E$4*AE21*攻城基础信息!AF20</f>
        <v>1373906.4020437577</v>
      </c>
      <c r="AL21" s="3">
        <f>$E$4*AF21*攻城基础信息!AG20</f>
        <v>1002891.1229290342</v>
      </c>
      <c r="AN21" s="3">
        <v>16</v>
      </c>
      <c r="AO21" s="3">
        <f>求节点(节奏总纲!D$4:D$163,AH$6:AH$165,$AN21)*其他调用!H20*其他调用!$M20</f>
        <v>149168219.70181462</v>
      </c>
      <c r="AP21" s="3">
        <f>求节点(节奏总纲!E$4:E$163,AI$6:AI$165,$AN21)*其他调用!I20*其他调用!$M20</f>
        <v>121852617.15432023</v>
      </c>
      <c r="AQ21" s="3">
        <f>求节点(节奏总纲!F$4:F$163,AJ$6:AJ$165,$AN21)*其他调用!J20*其他调用!$M20</f>
        <v>11177488.234512411</v>
      </c>
      <c r="AR21" s="3">
        <f>求节点(节奏总纲!G$4:G$163,AK$6:AK$165,$AN21)*其他调用!K20*其他调用!$M20</f>
        <v>2426537.6242312538</v>
      </c>
      <c r="AS21" s="3">
        <f>求节点(节奏总纲!H$4:H$163,AL$6:AL$165,$AN21)*其他调用!L20*其他调用!$M20</f>
        <v>634360.88376986748</v>
      </c>
      <c r="AT21" s="3">
        <f t="shared" si="0"/>
        <v>285259223.59864837</v>
      </c>
      <c r="AY21" s="3">
        <v>16</v>
      </c>
      <c r="AZ21" s="3">
        <f>其他调用!R20*6*(其他调用!AH$2*$AZ$1*MIN(其他调用!$AJ20/其他调用!AH20,1)+$E$4*0%*攻城基础信息!AC20)</f>
        <v>8074.4536873540637</v>
      </c>
      <c r="BA21" s="3">
        <f>其他调用!S20*6*(其他调用!AI$2*$AZ$1*MIN(其他调用!$AJ20/其他调用!AI20,1)+$E$4*0%*攻城基础信息!AD20)</f>
        <v>24591.55829726746</v>
      </c>
      <c r="BB21" s="3">
        <f>其他调用!T20*6*(其他调用!AJ$2*$AZ$1*MIN(其他调用!$AJ20/其他调用!AJ20,1)+$E$4*0%*攻城基础信息!AE20)</f>
        <v>75014.828904180482</v>
      </c>
      <c r="BC21" s="3">
        <f>其他调用!U20*6*(其他调用!AK$2*$AZ$1*MIN(其他调用!$AJ20/其他调用!AK20,1)+$E$4*0%*攻城基础信息!AF20)</f>
        <v>47003.821941447626</v>
      </c>
      <c r="BD21" s="3">
        <f>其他调用!V20*6*(其他调用!AL$2*$AZ$1*MIN(其他调用!$AJ20/其他调用!AL20,1)+$E$4*0%*攻城基础信息!AG20)</f>
        <v>20850.912252789971</v>
      </c>
      <c r="BF21" s="3">
        <v>16</v>
      </c>
      <c r="BG21" s="3">
        <f>求节点(节奏总纲!D$4:D$163,AZ$6:AZ$165,$AN21)</f>
        <v>13073.654929285418</v>
      </c>
      <c r="BH21" s="3">
        <f>求节点(节奏总纲!E$4:E$163,BA$6:BA$165,$AN21)</f>
        <v>40774.012838371178</v>
      </c>
      <c r="BI21" s="3">
        <f>求节点(节奏总纲!F$4:F$163,BB$6:BB$165,$AN21)</f>
        <v>128452.27077876378</v>
      </c>
      <c r="BJ21" s="3">
        <f>求节点(节奏总纲!G$4:G$163,BC$6:BC$165,$AN21)</f>
        <v>90273.255187898118</v>
      </c>
      <c r="BK21" s="3">
        <f>求节点(节奏总纲!H$4:H$163,BD$6:BD$165,$AN21)</f>
        <v>50111.405027919143</v>
      </c>
      <c r="BL21" s="3">
        <f>BG21*其他调用!H20*其他调用!$M20</f>
        <v>627917.16486991686</v>
      </c>
      <c r="BM21" s="3">
        <f>BH21*其他调用!I20*其他调用!$M20</f>
        <v>1197737.2789863539</v>
      </c>
      <c r="BN21" s="3">
        <f>BI21*其他调用!J20*其他调用!$M20</f>
        <v>380845.44084569835</v>
      </c>
      <c r="BO21" s="3">
        <f>BJ21*其他调用!K20*其他调用!$M20</f>
        <v>39042.936849345213</v>
      </c>
      <c r="BP21" s="3">
        <f>BK21*其他调用!L20*其他调用!$M20</f>
        <v>4986.503313111155</v>
      </c>
      <c r="BQ21" s="3">
        <f t="shared" si="1"/>
        <v>2250529.3248644252</v>
      </c>
      <c r="BR21" s="3">
        <f>[1]服务器生态!$R18</f>
        <v>0.20801024670710244</v>
      </c>
      <c r="BS21" s="3">
        <f>SUMPRODUCT((BG$6:BG21)*($BR$6:$BR21)*(其他调用!BY$5:BY20))</f>
        <v>19632.383032125163</v>
      </c>
      <c r="BT21" s="3">
        <f>SUMPRODUCT((BH$6:BH21)*($BR$6:$BR21)*(其他调用!BZ$5:BZ20))</f>
        <v>61693.480642882547</v>
      </c>
      <c r="BU21" s="3">
        <f>SUMPRODUCT((BI$6:BI21)*($BR$6:$BR21)*(其他调用!CA$5:CA20))</f>
        <v>196288.17361803813</v>
      </c>
      <c r="BV21" s="3">
        <f>SUMPRODUCT((BJ$6:BJ21)*($BR$6:$BR21)*(其他调用!CB$5:CB20))</f>
        <v>130110.64938489889</v>
      </c>
      <c r="BW21" s="3">
        <f>SUMPRODUCT((BK$6:BK21)*($BR$6:$BR21)*(其他调用!CC$5:CC20))</f>
        <v>74001.574387912377</v>
      </c>
      <c r="BX21" s="3">
        <f>SUMPRODUCT((BG$6:BG21)*($BR$6:$BR21))*'[1]功能-战损相关'!$D$2-BS21</f>
        <v>36460.139916803877</v>
      </c>
      <c r="BY21" s="3">
        <f>SUMPRODUCT((BH$6:BH21)*($BR$6:$BR21))*'[1]功能-战损相关'!$D$2-BT21</f>
        <v>114573.60690821047</v>
      </c>
      <c r="BZ21" s="3">
        <f>SUMPRODUCT((BI$6:BI21)*($BR$6:$BR21))*'[1]功能-战损相关'!$D$2-BU21</f>
        <v>364535.1795763566</v>
      </c>
      <c r="CA21" s="3">
        <f>SUMPRODUCT((BJ$6:BJ21)*($BR$6:$BR21))*'[1]功能-战损相关'!$D$2-BV21</f>
        <v>241634.06314338365</v>
      </c>
      <c r="CB21" s="3">
        <f>SUMPRODUCT((BK$6:BK21)*($BR$6:$BR21))*'[1]功能-战损相关'!$D$2-BW21</f>
        <v>137431.49529183723</v>
      </c>
      <c r="CD21" s="3">
        <v>16</v>
      </c>
      <c r="CE21" s="30">
        <v>1</v>
      </c>
      <c r="CF21" s="3">
        <f>求节点(节奏总纲!R$4:R$363,BS$6:BS$365,$CD21)*$CE21</f>
        <v>3647.8318806983939</v>
      </c>
      <c r="CG21" s="3">
        <f>求节点(节奏总纲!S$4:S$363,BT$6:BT$365,$CD21)*$CE21</f>
        <v>9782.4188943174286</v>
      </c>
      <c r="CH21" s="3">
        <f>求节点(节奏总纲!T$4:T$363,BU$6:BU$365,$CD21)*$CE21</f>
        <v>24674.149282286839</v>
      </c>
      <c r="CI21" s="3">
        <f>求节点(节奏总纲!U$4:U$363,BV$6:BV$365,$CD21)*$CE21</f>
        <v>10146.103120010648</v>
      </c>
      <c r="CJ21" s="3">
        <f>求节点(节奏总纲!V$4:V$363,BW$6:BW$365,$CD21)*$CE21</f>
        <v>3514.6940863917739</v>
      </c>
      <c r="CK21" s="3">
        <f>求节点(节奏总纲!R$4:R$363,BX$6:BX$365,$CD21)*$CE21</f>
        <v>6774.544921297017</v>
      </c>
      <c r="CL21" s="3">
        <f>求节点(节奏总纲!S$4:S$363,BY$6:BY$365,$CD21)*$CE21</f>
        <v>18167.349375160942</v>
      </c>
      <c r="CM21" s="3">
        <f>求节点(节奏总纲!T$4:T$363,BZ$6:BZ$365,$CD21)*$CE21</f>
        <v>45823.420095675552</v>
      </c>
      <c r="CN21" s="3">
        <f>求节点(节奏总纲!U$4:U$363,CA$6:CA$365,$CD21)*$CE21</f>
        <v>18842.762937162635</v>
      </c>
      <c r="CO21" s="3">
        <f>求节点(节奏总纲!V$4:V$363,CB$6:CB$365,$CD21)*$CE21</f>
        <v>6527.2890175847224</v>
      </c>
    </row>
    <row r="22" spans="2:93" x14ac:dyDescent="0.15">
      <c r="C22" s="3">
        <v>6</v>
      </c>
      <c r="D22" s="3">
        <f>设计!$D11</f>
        <v>80</v>
      </c>
      <c r="E22" s="3">
        <f>INDEX(节奏总纲!$D$4:$D$163,$D22)</f>
        <v>255</v>
      </c>
      <c r="F22" s="3">
        <f t="shared" si="9"/>
        <v>0.27382719403624001</v>
      </c>
      <c r="G22" s="3">
        <f t="shared" si="8"/>
        <v>237146680</v>
      </c>
      <c r="H22" s="3">
        <f t="shared" si="10"/>
        <v>225000000</v>
      </c>
      <c r="I22" s="19">
        <f t="shared" si="11"/>
        <v>450000000</v>
      </c>
      <c r="J22" s="3">
        <v>1</v>
      </c>
      <c r="K22" s="3">
        <f>求节点('疲劳值&amp;地图信息'!$U$9:$U$19,'疲劳值&amp;地图信息'!$V$9:$V$19,求节点(其他调用!$B$5:$B$124,其他调用!$M$5:$M$124,E22)*L22)</f>
        <v>0.54765438807248001</v>
      </c>
      <c r="L22" s="3">
        <v>0.5</v>
      </c>
      <c r="AA22" s="3">
        <v>17</v>
      </c>
      <c r="AB22" s="3">
        <f>攻城基础信息!X21*$E$12</f>
        <v>32584.751873520814</v>
      </c>
      <c r="AC22" s="3">
        <f>攻城基础信息!Y21*$E$12</f>
        <v>49479.723228003342</v>
      </c>
      <c r="AD22" s="3">
        <f>攻城基础信息!Z21*$E$12</f>
        <v>34674.503261410973</v>
      </c>
      <c r="AE22" s="3">
        <f>攻城基础信息!AA21*$E$12</f>
        <v>51225.497364672599</v>
      </c>
      <c r="AF22" s="3">
        <f>攻城基础信息!AB21*$E$12</f>
        <v>37816.972684871092</v>
      </c>
      <c r="AH22" s="3">
        <f>$E$4*AB22*攻城基础信息!AC21</f>
        <v>912373.05245858361</v>
      </c>
      <c r="AI22" s="3">
        <f>$E$4*AC22*攻城基础信息!AD21</f>
        <v>1385432.2503840947</v>
      </c>
      <c r="AJ22" s="3">
        <f>$E$4*AD22*攻城基础信息!AE21</f>
        <v>970886.09131950815</v>
      </c>
      <c r="AK22" s="3">
        <f>$E$4*AE22*攻城基础信息!AF21</f>
        <v>1434313.9262108339</v>
      </c>
      <c r="AL22" s="3">
        <f>$E$4*AF22*攻城基础信息!AG21</f>
        <v>1058875.2351763914</v>
      </c>
      <c r="AN22" s="3">
        <v>17</v>
      </c>
      <c r="AO22" s="3">
        <f>求节点(节奏总纲!D$4:D$163,AH$6:AH$165,$AN22)*其他调用!H21*其他调用!$M21</f>
        <v>153659306.83112884</v>
      </c>
      <c r="AP22" s="3">
        <f>求节点(节奏总纲!E$4:E$163,AI$6:AI$165,$AN22)*其他调用!I21*其他调用!$M21</f>
        <v>127464198.34422773</v>
      </c>
      <c r="AQ22" s="3">
        <f>求节点(节奏总纲!F$4:F$163,AJ$6:AJ$165,$AN22)*其他调用!J21*其他调用!$M21</f>
        <v>11614752.420733457</v>
      </c>
      <c r="AR22" s="3">
        <f>求节点(节奏总纲!G$4:G$163,AK$6:AK$165,$AN22)*其他调用!K21*其他调用!$M21</f>
        <v>2530792.1620640256</v>
      </c>
      <c r="AS22" s="3">
        <f>求节点(节奏总纲!H$4:H$163,AL$6:AL$165,$AN22)*其他调用!L21*其他调用!$M21</f>
        <v>664312.1296730804</v>
      </c>
      <c r="AT22" s="3">
        <f t="shared" si="0"/>
        <v>295933361.8878271</v>
      </c>
      <c r="AY22" s="3">
        <v>17</v>
      </c>
      <c r="AZ22" s="3">
        <f>其他调用!R21*6*(其他调用!AH$2*$AZ$1*MIN(其他调用!$AJ21/其他调用!AH21,1)+$E$4*0%*攻城基础信息!AC21)</f>
        <v>8291.8818058992456</v>
      </c>
      <c r="BA22" s="3">
        <f>其他调用!S21*6*(其他调用!AI$2*$AZ$1*MIN(其他调用!$AJ21/其他调用!AI21,1)+$E$4*0%*攻城基础信息!AD21)</f>
        <v>25245.271859571734</v>
      </c>
      <c r="BB22" s="3">
        <f>其他调用!T21*6*(其他调用!AJ$2*$AZ$1*MIN(其他调用!$AJ21/其他调用!AJ21,1)+$E$4*0%*攻城基础信息!AE21)</f>
        <v>76992.785777601326</v>
      </c>
      <c r="BC22" s="3">
        <f>其他调用!U21*6*(其他调用!AK$2*$AZ$1*MIN(其他调用!$AJ21/其他调用!AK21,1)+$E$4*0%*攻城基础信息!AF21)</f>
        <v>47113.50058783585</v>
      </c>
      <c r="BD22" s="3">
        <f>其他调用!V21*6*(其他调用!AL$2*$AZ$1*MIN(其他调用!$AJ21/其他调用!AL21,1)+$E$4*0%*攻城基础信息!AG21)</f>
        <v>21349.073684237472</v>
      </c>
      <c r="BF22" s="3">
        <v>17</v>
      </c>
      <c r="BG22" s="3">
        <f>求节点(节奏总纲!D$4:D$163,AZ$6:AZ$165,$AN22)</f>
        <v>13235.241638096384</v>
      </c>
      <c r="BH22" s="3">
        <f>求节点(节奏总纲!E$4:E$163,BA$6:BA$165,$AN22)</f>
        <v>41249.510878336354</v>
      </c>
      <c r="BI22" s="3">
        <f>求节点(节奏总纲!F$4:F$163,BB$6:BB$165,$AN22)</f>
        <v>129935.45763099122</v>
      </c>
      <c r="BJ22" s="3">
        <f>求节点(节奏总纲!G$4:G$163,BC$6:BC$165,$AN22)</f>
        <v>91577.790674432545</v>
      </c>
      <c r="BK22" s="3">
        <f>求节点(节奏总纲!H$4:H$163,BD$6:BD$165,$AN22)</f>
        <v>50728.60069576469</v>
      </c>
      <c r="BL22" s="3">
        <f>BG22*其他调用!H21*其他调用!$M21</f>
        <v>635616.36293989699</v>
      </c>
      <c r="BM22" s="3">
        <f>BH22*其他调用!I21*其他调用!$M21</f>
        <v>1233267.3917142944</v>
      </c>
      <c r="BN22" s="3">
        <f>BI22*其他调用!J21*其他调用!$M21</f>
        <v>388342.953891791</v>
      </c>
      <c r="BO22" s="3">
        <f>BJ22*其他调用!K21*其他调用!$M21</f>
        <v>40122.291097933754</v>
      </c>
      <c r="BP22" s="3">
        <f>BK22*其他调用!L21*其他调用!$M21</f>
        <v>5144.1811374118097</v>
      </c>
      <c r="BQ22" s="3">
        <f t="shared" si="1"/>
        <v>2302493.1807813281</v>
      </c>
      <c r="BR22" s="3">
        <f>[1]服务器生态!$R19</f>
        <v>0.19104511225719584</v>
      </c>
      <c r="BS22" s="3">
        <f>SUMPRODUCT((BG$6:BG22)*($BR$6:$BR22)*(其他调用!BY$5:BY21))</f>
        <v>20074.875471412877</v>
      </c>
      <c r="BT22" s="3">
        <f>SUMPRODUCT((BH$6:BH22)*($BR$6:$BR22)*(其他调用!BZ$5:BZ21))</f>
        <v>63072.57119423613</v>
      </c>
      <c r="BU22" s="3">
        <f>SUMPRODUCT((BI$6:BI22)*($BR$6:$BR22)*(其他调用!CA$5:CA21))</f>
        <v>200632.29208366614</v>
      </c>
      <c r="BV22" s="3">
        <f>SUMPRODUCT((BJ$6:BJ22)*($BR$6:$BR22)*(其他调用!CB$5:CB21))</f>
        <v>133172.36001233989</v>
      </c>
      <c r="BW22" s="3">
        <f>SUMPRODUCT((BK$6:BK22)*($BR$6:$BR22)*(其他调用!CC$5:CC21))</f>
        <v>75697.578350462616</v>
      </c>
      <c r="BX22" s="3">
        <f>SUMPRODUCT((BG$6:BG22)*($BR$6:$BR22))*'[1]功能-战损相关'!$D$2-BS22</f>
        <v>37281.91158976678</v>
      </c>
      <c r="BY22" s="3">
        <f>SUMPRODUCT((BH$6:BH22)*($BR$6:$BR22))*'[1]功能-战损相关'!$D$2-BT22</f>
        <v>117134.77507500997</v>
      </c>
      <c r="BZ22" s="3">
        <f>SUMPRODUCT((BI$6:BI22)*($BR$6:$BR22))*'[1]功能-战损相关'!$D$2-BU22</f>
        <v>372602.82815538003</v>
      </c>
      <c r="CA22" s="3">
        <f>SUMPRODUCT((BJ$6:BJ22)*($BR$6:$BR22))*'[1]功能-战损相关'!$D$2-BV22</f>
        <v>247320.09716577415</v>
      </c>
      <c r="CB22" s="3">
        <f>SUMPRODUCT((BK$6:BK22)*($BR$6:$BR22))*'[1]功能-战损相关'!$D$2-BW22</f>
        <v>140581.21693657339</v>
      </c>
      <c r="CD22" s="3">
        <v>17</v>
      </c>
      <c r="CE22" s="30">
        <v>1</v>
      </c>
      <c r="CF22" s="3">
        <f>求节点(节奏总纲!R$4:R$363,BS$6:BS$365,$CD22)*$CE22</f>
        <v>4218.6849268992401</v>
      </c>
      <c r="CG22" s="3">
        <f>求节点(节奏总纲!S$4:S$363,BT$6:BT$365,$CD22)*$CE22</f>
        <v>10954.346163901948</v>
      </c>
      <c r="CH22" s="3">
        <f>求节点(节奏总纲!T$4:T$363,BU$6:BU$365,$CD22)*$CE22</f>
        <v>28214.176359740952</v>
      </c>
      <c r="CI22" s="3">
        <f>求节点(节奏总纲!U$4:U$363,BV$6:BV$365,$CD22)*$CE22</f>
        <v>12203.837583791956</v>
      </c>
      <c r="CJ22" s="3">
        <f>求节点(节奏总纲!V$4:V$363,BW$6:BW$365,$CD22)*$CE22</f>
        <v>3734.36246679126</v>
      </c>
      <c r="CK22" s="3">
        <f>求节点(节奏总纲!R$4:R$363,BX$6:BX$365,$CD22)*$CE22</f>
        <v>7834.7005785271595</v>
      </c>
      <c r="CL22" s="3">
        <f>求节点(节奏总纲!S$4:S$363,BY$6:BY$365,$CD22)*$CE22</f>
        <v>20343.785732960765</v>
      </c>
      <c r="CM22" s="3">
        <f>求节点(节奏总纲!T$4:T$363,BZ$6:BZ$365,$CD22)*$CE22</f>
        <v>52397.75609666176</v>
      </c>
      <c r="CN22" s="3">
        <f>求节点(节奏总纲!U$4:U$363,CA$6:CA$365,$CD22)*$CE22</f>
        <v>22664.269798470777</v>
      </c>
      <c r="CO22" s="3">
        <f>求节点(节奏总纲!V$4:V$363,CB$6:CB$365,$CD22)*$CE22</f>
        <v>6935.2445811837679</v>
      </c>
    </row>
    <row r="23" spans="2:93" x14ac:dyDescent="0.15">
      <c r="C23" s="3">
        <v>7</v>
      </c>
      <c r="D23" s="3">
        <f>设计!$D12</f>
        <v>85</v>
      </c>
      <c r="E23" s="3">
        <f>INDEX(节奏总纲!$D$4:$D$163,$D23)</f>
        <v>361.0386719675123</v>
      </c>
      <c r="F23" s="3">
        <f t="shared" si="9"/>
        <v>0.27382719403624001</v>
      </c>
      <c r="G23" s="3">
        <f t="shared" si="8"/>
        <v>185852003</v>
      </c>
      <c r="H23" s="3">
        <f t="shared" si="10"/>
        <v>180000000</v>
      </c>
      <c r="I23" s="19">
        <f t="shared" si="11"/>
        <v>360000000</v>
      </c>
      <c r="J23" s="3">
        <v>1</v>
      </c>
      <c r="K23" s="3">
        <f>求节点('疲劳值&amp;地图信息'!$U$9:$U$19,'疲劳值&amp;地图信息'!$V$9:$V$19,求节点(其他调用!$B$5:$B$124,其他调用!$M$5:$M$124,E23)*L23)</f>
        <v>0.54765438807248001</v>
      </c>
      <c r="L23" s="3">
        <v>0.5</v>
      </c>
      <c r="AA23" s="3">
        <v>18</v>
      </c>
      <c r="AB23" s="3">
        <f>攻城基础信息!X22*$E$12</f>
        <v>33712.673341178321</v>
      </c>
      <c r="AC23" s="3">
        <f>攻城基础信息!Y22*$E$12</f>
        <v>50518.716863928246</v>
      </c>
      <c r="AD23" s="3">
        <f>攻城基础信息!Z22*$E$12</f>
        <v>35450.879749316962</v>
      </c>
      <c r="AE23" s="3">
        <f>攻城基础信息!AA22*$E$12</f>
        <v>52214.907911471069</v>
      </c>
      <c r="AF23" s="3">
        <f>攻城基础信息!AB22*$E$12</f>
        <v>38949.041381641568</v>
      </c>
      <c r="AH23" s="3">
        <f>$E$4*AB23*攻城基础信息!AC22</f>
        <v>966429.96911377949</v>
      </c>
      <c r="AI23" s="3">
        <f>$E$4*AC23*攻城基础信息!AD22</f>
        <v>1448203.2167659444</v>
      </c>
      <c r="AJ23" s="3">
        <f>$E$4*AD23*攻城基础信息!AE22</f>
        <v>1016258.5528137538</v>
      </c>
      <c r="AK23" s="3">
        <f>$E$4*AE23*攻城基础信息!AF22</f>
        <v>1496827.3601288388</v>
      </c>
      <c r="AL23" s="3">
        <f>$E$4*AF23*攻城基础信息!AG22</f>
        <v>1116539.1862737262</v>
      </c>
      <c r="AN23" s="3">
        <v>18</v>
      </c>
      <c r="AO23" s="3">
        <f>求节点(节奏总纲!D$4:D$163,AH$6:AH$165,$AN23)*其他调用!H22*其他调用!$M22</f>
        <v>158175347.50441146</v>
      </c>
      <c r="AP23" s="3">
        <f>求节点(节奏总纲!E$4:E$163,AI$6:AI$165,$AN23)*其他调用!I22*其他调用!$M22</f>
        <v>134294589.05109078</v>
      </c>
      <c r="AQ23" s="3">
        <f>求节点(节奏总纲!F$4:F$163,AJ$6:AJ$165,$AN23)*其他调用!J22*其他调用!$M22</f>
        <v>12062263.145637805</v>
      </c>
      <c r="AR23" s="3">
        <f>求节点(节奏总纲!G$4:G$163,AK$6:AK$165,$AN23)*其他调用!K22*其他调用!$M22</f>
        <v>2639165.9613560089</v>
      </c>
      <c r="AS23" s="3">
        <f>求节点(节奏总纲!H$4:H$163,AL$6:AL$165,$AN23)*其他调用!L22*其他调用!$M22</f>
        <v>693125.88469559466</v>
      </c>
      <c r="AT23" s="3">
        <f t="shared" si="0"/>
        <v>307864491.54719162</v>
      </c>
      <c r="AY23" s="3">
        <v>18</v>
      </c>
      <c r="AZ23" s="3">
        <f>其他调用!R22*6*(其他调用!AH$2*$AZ$1*MIN(其他调用!$AJ22/其他调用!AH22,1)+$E$4*0%*攻城基础信息!AC22)</f>
        <v>8511.3218180706317</v>
      </c>
      <c r="BA23" s="3">
        <f>其他调用!S22*6*(其他调用!AI$2*$AZ$1*MIN(其他调用!$AJ22/其他调用!AI22,1)+$E$4*0%*攻城基础信息!AD22)</f>
        <v>25911.234730033833</v>
      </c>
      <c r="BB23" s="3">
        <f>其他调用!T22*6*(其他调用!AJ$2*$AZ$1*MIN(其他调用!$AJ22/其他调用!AJ22,1)+$E$4*0%*攻城基础信息!AE22)</f>
        <v>79080.543611382789</v>
      </c>
      <c r="BC23" s="3">
        <f>其他调用!U22*6*(其他调用!AK$2*$AZ$1*MIN(其他调用!$AJ22/其他调用!AK22,1)+$E$4*0%*攻城基础信息!AF22)</f>
        <v>47537.883791023094</v>
      </c>
      <c r="BD23" s="3">
        <f>其他调用!V22*6*(其他调用!AL$2*$AZ$1*MIN(其他调用!$AJ22/其他调用!AL22,1)+$E$4*0%*攻城基础信息!AG22)</f>
        <v>21942.151191468674</v>
      </c>
      <c r="BF23" s="3">
        <v>18</v>
      </c>
      <c r="BG23" s="3">
        <f>求节点(节奏总纲!D$4:D$163,AZ$6:AZ$165,$AN23)</f>
        <v>13384.34942075131</v>
      </c>
      <c r="BH23" s="3">
        <f>求节点(节奏总纲!E$4:E$163,BA$6:BA$165,$AN23)</f>
        <v>41699.372788329856</v>
      </c>
      <c r="BI23" s="3">
        <f>求节点(节奏总纲!F$4:F$163,BB$6:BB$165,$AN23)</f>
        <v>131300.93254112045</v>
      </c>
      <c r="BJ23" s="3">
        <f>求节点(节奏总纲!G$4:G$163,BC$6:BC$165,$AN23)</f>
        <v>92799.802714445803</v>
      </c>
      <c r="BK23" s="3">
        <f>求节点(节奏总纲!H$4:H$163,BD$6:BD$165,$AN23)</f>
        <v>51246.738909465668</v>
      </c>
      <c r="BL23" s="3">
        <f>BG23*其他调用!H22*其他调用!$M22</f>
        <v>642655.07327142637</v>
      </c>
      <c r="BM23" s="3">
        <f>BH23*其他调用!I22*其他调用!$M22</f>
        <v>1268696.5995287264</v>
      </c>
      <c r="BN23" s="3">
        <f>BI23*其他调用!J22*其他调用!$M22</f>
        <v>395563.21451057191</v>
      </c>
      <c r="BO23" s="3">
        <f>BJ23*其他调用!K22*其他调用!$M22</f>
        <v>41183.067647827622</v>
      </c>
      <c r="BP23" s="3">
        <f>BK23*其他调用!L22*其他调用!$M22</f>
        <v>5294.8130641259913</v>
      </c>
      <c r="BQ23" s="3">
        <f t="shared" si="1"/>
        <v>2353392.7680226783</v>
      </c>
      <c r="BR23" s="3">
        <f>[1]服务器生态!$R20</f>
        <v>0.17407997780728923</v>
      </c>
      <c r="BS23" s="3">
        <f>SUMPRODUCT((BG$6:BG23)*($BR$6:$BR23)*(其他调用!BY$5:BY22))</f>
        <v>20482.616240185522</v>
      </c>
      <c r="BT23" s="3">
        <f>SUMPRODUCT((BH$6:BH23)*($BR$6:$BR23)*(其他调用!BZ$5:BZ22))</f>
        <v>64342.900724910942</v>
      </c>
      <c r="BU23" s="3">
        <f>SUMPRODUCT((BI$6:BI23)*($BR$6:$BR23)*(其他调用!CA$5:CA22))</f>
        <v>204632.24318266221</v>
      </c>
      <c r="BV23" s="3">
        <f>SUMPRODUCT((BJ$6:BJ23)*($BR$6:$BR23)*(其他调用!CB$5:CB22))</f>
        <v>135999.41284182391</v>
      </c>
      <c r="BW23" s="3">
        <f>SUMPRODUCT((BK$6:BK23)*($BR$6:$BR23)*(其他调用!CC$5:CC22))</f>
        <v>77258.758805572375</v>
      </c>
      <c r="BX23" s="3">
        <f>SUMPRODUCT((BG$6:BG23)*($BR$6:$BR23))*'[1]功能-战损相关'!$D$2-BS23</f>
        <v>38039.144446058825</v>
      </c>
      <c r="BY23" s="3">
        <f>SUMPRODUCT((BH$6:BH23)*($BR$6:$BR23))*'[1]功能-战损相关'!$D$2-BT23</f>
        <v>119493.95848912034</v>
      </c>
      <c r="BZ23" s="3">
        <f>SUMPRODUCT((BI$6:BI23)*($BR$6:$BR23))*'[1]功能-战损相关'!$D$2-BU23</f>
        <v>380031.30876780127</v>
      </c>
      <c r="CA23" s="3">
        <f>SUMPRODUCT((BJ$6:BJ23)*($BR$6:$BR23))*'[1]功能-战损相关'!$D$2-BV23</f>
        <v>252570.33813481589</v>
      </c>
      <c r="CB23" s="3">
        <f>SUMPRODUCT((BK$6:BK23)*($BR$6:$BR23))*'[1]功能-战损相关'!$D$2-BW23</f>
        <v>143480.55206749152</v>
      </c>
      <c r="CD23" s="3">
        <v>18</v>
      </c>
      <c r="CE23" s="30">
        <v>1</v>
      </c>
      <c r="CF23" s="3">
        <f>求节点(节奏总纲!R$4:R$363,BS$6:BS$365,$CD23)*$CE23</f>
        <v>4789.5379731000858</v>
      </c>
      <c r="CG23" s="3">
        <f>求节点(节奏总纲!S$4:S$363,BT$6:BT$365,$CD23)*$CE23</f>
        <v>12547.443577275193</v>
      </c>
      <c r="CH23" s="3">
        <f>求节点(节奏总纲!T$4:T$363,BU$6:BU$365,$CD23)*$CE23</f>
        <v>31754.203437195061</v>
      </c>
      <c r="CI23" s="3">
        <f>求节点(节奏总纲!U$4:U$363,BV$6:BV$365,$CD23)*$CE23</f>
        <v>14261.572047573263</v>
      </c>
      <c r="CJ23" s="3">
        <f>求节点(节奏总纲!V$4:V$363,BW$6:BW$365,$CD23)*$CE23</f>
        <v>3954.0308471907456</v>
      </c>
      <c r="CK23" s="3">
        <f>求节点(节奏总纲!R$4:R$363,BX$6:BX$365,$CD23)*$CE23</f>
        <v>8894.8562357573028</v>
      </c>
      <c r="CL23" s="3">
        <f>求节点(节奏总纲!S$4:S$363,BY$6:BY$365,$CD23)*$CE23</f>
        <v>23302.395214939646</v>
      </c>
      <c r="CM23" s="3">
        <f>求节点(节奏总纲!T$4:T$363,BZ$6:BZ$365,$CD23)*$CE23</f>
        <v>58972.092097647968</v>
      </c>
      <c r="CN23" s="3">
        <f>求节点(节奏总纲!U$4:U$363,CA$6:CA$365,$CD23)*$CE23</f>
        <v>26485.776659778916</v>
      </c>
      <c r="CO23" s="3">
        <f>求节点(节奏总纲!V$4:V$363,CB$6:CB$365,$CD23)*$CE23</f>
        <v>7343.2001447828134</v>
      </c>
    </row>
    <row r="24" spans="2:93" x14ac:dyDescent="0.15">
      <c r="C24" s="3">
        <v>8</v>
      </c>
      <c r="D24" s="3">
        <f>设计!$D13</f>
        <v>87</v>
      </c>
      <c r="E24" s="3">
        <f>INDEX(节奏总纲!$D$4:$D$163,$D24)</f>
        <v>414.87322693439216</v>
      </c>
      <c r="F24" s="3">
        <f t="shared" ref="F24:F25" si="12">K24*J24*L24</f>
        <v>0.27382719403624001</v>
      </c>
      <c r="G24" s="3">
        <f t="shared" si="8"/>
        <v>194249567</v>
      </c>
      <c r="H24" s="3">
        <f t="shared" ref="H24:H25" si="13">ROUND(G24/(9*10^(LEN(G24)-2)/2),0)*(9*10^(LEN(G24)-2)/2)</f>
        <v>180000000</v>
      </c>
      <c r="I24" s="19">
        <f t="shared" ref="I24:I25" si="14">H24*2</f>
        <v>360000000</v>
      </c>
      <c r="J24" s="3">
        <v>1</v>
      </c>
      <c r="K24" s="3">
        <f>求节点('疲劳值&amp;地图信息'!$U$9:$U$19,'疲劳值&amp;地图信息'!$V$9:$V$19,求节点(其他调用!$B$5:$B$124,其他调用!$M$5:$M$124,E24)*L24)</f>
        <v>0.54765438807248001</v>
      </c>
      <c r="L24" s="3">
        <v>0.5</v>
      </c>
      <c r="AA24" s="3">
        <v>19</v>
      </c>
      <c r="AB24" s="3">
        <f>攻城基础信息!X23*$E$12</f>
        <v>34875.446487343812</v>
      </c>
      <c r="AC24" s="3">
        <f>攻城基础信息!Y23*$E$12</f>
        <v>51568.372616065782</v>
      </c>
      <c r="AD24" s="3">
        <f>攻城基础信息!Z23*$E$12</f>
        <v>36240.083414169676</v>
      </c>
      <c r="AE24" s="3">
        <f>攻城基础信息!AA23*$E$12</f>
        <v>53209.051892150797</v>
      </c>
      <c r="AF24" s="3">
        <f>攻城基础信息!AB23*$E$12</f>
        <v>40092.87437140855</v>
      </c>
      <c r="AH24" s="3">
        <f>$E$4*AB24*攻城基础信息!AC23</f>
        <v>1023013.0969620862</v>
      </c>
      <c r="AI24" s="3">
        <f>$E$4*AC24*攻城基础信息!AD23</f>
        <v>1512672.2634045978</v>
      </c>
      <c r="AJ24" s="3">
        <f>$E$4*AD24*攻城基础信息!AE23</f>
        <v>1063042.4468156449</v>
      </c>
      <c r="AK24" s="3">
        <f>$E$4*AE24*攻城基础信息!AF23</f>
        <v>1560798.8555030916</v>
      </c>
      <c r="AL24" s="3">
        <f>$E$4*AF24*攻城基础信息!AG23</f>
        <v>1176057.6482279852</v>
      </c>
      <c r="AN24" s="3">
        <v>19</v>
      </c>
      <c r="AO24" s="3">
        <f>求节点(节奏总纲!D$4:D$163,AH$6:AH$165,$AN24)*其他调用!H23*其他调用!$M23</f>
        <v>162507191.7917591</v>
      </c>
      <c r="AP24" s="3">
        <f>求节点(节奏总纲!E$4:E$163,AI$6:AI$165,$AN24)*其他调用!I23*其他调用!$M23</f>
        <v>142430358.12298477</v>
      </c>
      <c r="AQ24" s="3">
        <f>求节点(节奏总纲!F$4:F$163,AJ$6:AJ$165,$AN24)*其他调用!J23*其他调用!$M23</f>
        <v>12504545.093831504</v>
      </c>
      <c r="AR24" s="3">
        <f>求节点(节奏总纲!G$4:G$163,AK$6:AK$165,$AN24)*其他调用!K23*其他调用!$M23</f>
        <v>2747827.7557325684</v>
      </c>
      <c r="AS24" s="3">
        <f>求节点(节奏总纲!H$4:H$163,AL$6:AL$165,$AN24)*其他调用!L23*其他调用!$M23</f>
        <v>723063.40815756284</v>
      </c>
      <c r="AT24" s="3">
        <f t="shared" si="0"/>
        <v>320912986.17246556</v>
      </c>
      <c r="AY24" s="3">
        <v>19</v>
      </c>
      <c r="AZ24" s="3">
        <f>其他调用!R23*6*(其他调用!AH$2*$AZ$1*MIN(其他调用!$AJ23/其他调用!AH23,1)+$E$4*0%*攻城基础信息!AC23)</f>
        <v>8721.7325735062932</v>
      </c>
      <c r="BA24" s="3">
        <f>其他调用!S23*6*(其他调用!AI$2*$AZ$1*MIN(其他调用!$AJ23/其他调用!AI23,1)+$E$4*0%*攻城基础信息!AD23)</f>
        <v>26571.924472998646</v>
      </c>
      <c r="BB24" s="3">
        <f>其他调用!T23*6*(其他调用!AJ$2*$AZ$1*MIN(其他调用!$AJ23/其他调用!AJ23,1)+$E$4*0%*攻城基础信息!AE23)</f>
        <v>81042.627368669244</v>
      </c>
      <c r="BC24" s="3">
        <f>其他调用!U23*6*(其他调用!AK$2*$AZ$1*MIN(其他调用!$AJ23/其他调用!AK23,1)+$E$4*0%*攻城基础信息!AF23)</f>
        <v>47903.918514663193</v>
      </c>
      <c r="BD24" s="3">
        <f>其他调用!V23*6*(其他调用!AL$2*$AZ$1*MIN(其他调用!$AJ23/其他调用!AL23,1)+$E$4*0%*攻城基础信息!AG23)</f>
        <v>22522.026949384373</v>
      </c>
      <c r="BF24" s="3">
        <v>19</v>
      </c>
      <c r="BG24" s="3">
        <f>求节点(节奏总纲!D$4:D$163,AZ$6:AZ$165,$AN24)</f>
        <v>13525.313523187035</v>
      </c>
      <c r="BH24" s="3">
        <f>求节点(节奏总纲!E$4:E$163,BA$6:BA$165,$AN24)</f>
        <v>42139.281343467286</v>
      </c>
      <c r="BI24" s="3">
        <f>求节点(节奏总纲!F$4:F$163,BB$6:BB$165,$AN24)</f>
        <v>132604.76509315911</v>
      </c>
      <c r="BJ24" s="3">
        <f>求节点(节奏总纲!G$4:G$163,BC$6:BC$165,$AN24)</f>
        <v>93936.521275799474</v>
      </c>
      <c r="BK24" s="3">
        <f>求节点(节奏总纲!H$4:H$163,BD$6:BD$165,$AN24)</f>
        <v>51698.079741201305</v>
      </c>
      <c r="BL24" s="3">
        <f>BG24*其他调用!H23*其他调用!$M23</f>
        <v>648663.56029908906</v>
      </c>
      <c r="BM24" s="3">
        <f>BH24*其他调用!I23*其他调用!$M23</f>
        <v>1303318.0488741412</v>
      </c>
      <c r="BN24" s="3">
        <f>BI24*其他调用!J23*其他调用!$M23</f>
        <v>402310.89103864279</v>
      </c>
      <c r="BO24" s="3">
        <f>BJ24*其他调用!K23*其他调用!$M23</f>
        <v>42185.281364596827</v>
      </c>
      <c r="BP24" s="3">
        <f>BK24*其他调用!L23*其他调用!$M23</f>
        <v>5436.4223567854688</v>
      </c>
      <c r="BQ24" s="3">
        <f t="shared" si="1"/>
        <v>2401914.2039332553</v>
      </c>
      <c r="BR24" s="3">
        <f>[1]服务器生态!$R21</f>
        <v>0.15711484335738263</v>
      </c>
      <c r="BS24" s="3">
        <f>SUMPRODUCT((BG$6:BG24)*($BR$6:$BR24)*(其他调用!BY$5:BY23))</f>
        <v>20854.49605540765</v>
      </c>
      <c r="BT24" s="3">
        <f>SUMPRODUCT((BH$6:BH24)*($BR$6:$BR24)*(其他调用!BZ$5:BZ23))</f>
        <v>65501.524377718459</v>
      </c>
      <c r="BU24" s="3">
        <f>SUMPRODUCT((BI$6:BI24)*($BR$6:$BR24)*(其他调用!CA$5:CA23))</f>
        <v>208278.22413947168</v>
      </c>
      <c r="BV24" s="3">
        <f>SUMPRODUCT((BJ$6:BJ24)*($BR$6:$BR24)*(其他调用!CB$5:CB23))</f>
        <v>138582.20666133624</v>
      </c>
      <c r="BW24" s="3">
        <f>SUMPRODUCT((BK$6:BK24)*($BR$6:$BR24)*(其他调用!CC$5:CC23))</f>
        <v>78680.202553145238</v>
      </c>
      <c r="BX24" s="3">
        <f>SUMPRODUCT((BG$6:BG24)*($BR$6:$BR24))*'[1]功能-战损相关'!$D$2-BS24</f>
        <v>38729.778388614213</v>
      </c>
      <c r="BY24" s="3">
        <f>SUMPRODUCT((BH$6:BH24)*($BR$6:$BR24))*'[1]功能-战损相关'!$D$2-BT24</f>
        <v>121645.6881300486</v>
      </c>
      <c r="BZ24" s="3">
        <f>SUMPRODUCT((BI$6:BI24)*($BR$6:$BR24))*'[1]功能-战损相关'!$D$2-BU24</f>
        <v>386802.41625901894</v>
      </c>
      <c r="CA24" s="3">
        <f>SUMPRODUCT((BJ$6:BJ24)*($BR$6:$BR24))*'[1]功能-战损相关'!$D$2-BV24</f>
        <v>257366.95522819587</v>
      </c>
      <c r="CB24" s="3">
        <f>SUMPRODUCT((BK$6:BK24)*($BR$6:$BR24))*'[1]功能-战损相关'!$D$2-BW24</f>
        <v>146120.37617012681</v>
      </c>
      <c r="CD24" s="3">
        <v>19</v>
      </c>
      <c r="CE24" s="30">
        <v>1</v>
      </c>
      <c r="CF24" s="3">
        <f>求节点(节奏总纲!R$4:R$363,BS$6:BS$365,$CD24)*$CE24</f>
        <v>5360.3910193009324</v>
      </c>
      <c r="CG24" s="3">
        <f>求节点(节奏总纲!S$4:S$363,BT$6:BT$365,$CD24)*$CE24</f>
        <v>14297.898983946056</v>
      </c>
      <c r="CH24" s="3">
        <f>求节点(节奏总纲!T$4:T$363,BU$6:BU$365,$CD24)*$CE24</f>
        <v>35294.230514649171</v>
      </c>
      <c r="CI24" s="3">
        <f>求节点(节奏总纲!U$4:U$363,BV$6:BV$365,$CD24)*$CE24</f>
        <v>16319.306511354571</v>
      </c>
      <c r="CJ24" s="3">
        <f>求节点(节奏总纲!V$4:V$363,BW$6:BW$365,$CD24)*$CE24</f>
        <v>4173.6992275902312</v>
      </c>
      <c r="CK24" s="3">
        <f>求节点(节奏总纲!R$4:R$363,BX$6:BX$365,$CD24)*$CE24</f>
        <v>9955.0118929874461</v>
      </c>
      <c r="CL24" s="3">
        <f>求节点(节奏总纲!S$4:S$363,BY$6:BY$365,$CD24)*$CE24</f>
        <v>26553.240970185532</v>
      </c>
      <c r="CM24" s="3">
        <f>求节点(节奏总纲!T$4:T$363,BZ$6:BZ$365,$CD24)*$CE24</f>
        <v>65546.428098634176</v>
      </c>
      <c r="CN24" s="3">
        <f>求节点(节奏总纲!U$4:U$363,CA$6:CA$365,$CD24)*$CE24</f>
        <v>30307.283521087062</v>
      </c>
      <c r="CO24" s="3">
        <f>求节点(节奏总纲!V$4:V$363,CB$6:CB$365,$CD24)*$CE24</f>
        <v>7751.1557083818579</v>
      </c>
    </row>
    <row r="25" spans="2:93" x14ac:dyDescent="0.15">
      <c r="C25" s="3">
        <v>9</v>
      </c>
      <c r="D25" s="3">
        <f>设计!$D14</f>
        <v>90</v>
      </c>
      <c r="E25" s="3">
        <f>INDEX(节奏总纲!$D$4:$D$163,$D25)</f>
        <v>511</v>
      </c>
      <c r="F25" s="3">
        <f t="shared" si="12"/>
        <v>0.27382719403624001</v>
      </c>
      <c r="G25" s="3">
        <f t="shared" si="8"/>
        <v>199637757</v>
      </c>
      <c r="H25" s="3">
        <f t="shared" si="13"/>
        <v>180000000</v>
      </c>
      <c r="I25" s="19">
        <f t="shared" si="14"/>
        <v>360000000</v>
      </c>
      <c r="J25" s="3">
        <v>1</v>
      </c>
      <c r="K25" s="3">
        <f>求节点('疲劳值&amp;地图信息'!$U$9:$U$19,'疲劳值&amp;地图信息'!$V$9:$V$19,求节点(其他调用!$B$5:$B$124,其他调用!$M$5:$M$124,E25)*L25)</f>
        <v>0.54765438807248001</v>
      </c>
      <c r="L25" s="3">
        <v>0.5</v>
      </c>
      <c r="AA25" s="3">
        <v>20</v>
      </c>
      <c r="AB25" s="3">
        <f>攻城基础信息!X24*$E$12</f>
        <v>36075.109046011348</v>
      </c>
      <c r="AC25" s="3">
        <f>攻城基础信息!Y24*$E$12</f>
        <v>52645.799158198191</v>
      </c>
      <c r="AD25" s="3">
        <f>攻城基础信息!Z24*$E$12</f>
        <v>37100.076198796443</v>
      </c>
      <c r="AE25" s="3">
        <f>攻城基础信息!AA24*$E$12</f>
        <v>54262.359195887002</v>
      </c>
      <c r="AF25" s="3">
        <f>攻城基础信息!AB24*$E$12</f>
        <v>41070.087193979351</v>
      </c>
      <c r="AH25" s="3">
        <f>$E$4*AB25*攻城基础信息!AC24</f>
        <v>1082253.2713803416</v>
      </c>
      <c r="AI25" s="3">
        <f>$E$4*AC25*攻城基础信息!AD24</f>
        <v>1579373.9747459474</v>
      </c>
      <c r="AJ25" s="3">
        <f>$E$4*AD25*攻城基础信息!AE24</f>
        <v>1113002.2859638946</v>
      </c>
      <c r="AK25" s="3">
        <f>$E$4*AE25*攻城基础信息!AF24</f>
        <v>1627870.7758766119</v>
      </c>
      <c r="AL25" s="3">
        <f>$E$4*AF25*攻城基础信息!AG24</f>
        <v>1232102.6158193818</v>
      </c>
      <c r="AN25" s="3">
        <v>20</v>
      </c>
      <c r="AO25" s="3">
        <f>求节点(节奏总纲!D$4:D$163,AH$6:AH$165,$AN25)*其他调用!H24*其他调用!$M24</f>
        <v>166706820.27317932</v>
      </c>
      <c r="AP25" s="3">
        <f>求节点(节奏总纲!E$4:E$163,AI$6:AI$165,$AN25)*其他调用!I24*其他调用!$M24</f>
        <v>148347893.38421142</v>
      </c>
      <c r="AQ25" s="3">
        <f>求节点(节奏总纲!F$4:F$163,AJ$6:AJ$165,$AN25)*其他调用!J24*其他调用!$M24</f>
        <v>12950043.688409723</v>
      </c>
      <c r="AR25" s="3">
        <f>求节点(节奏总纲!G$4:G$163,AK$6:AK$165,$AN25)*其他调用!K24*其他调用!$M24</f>
        <v>2857720.5018165288</v>
      </c>
      <c r="AS25" s="3">
        <f>求节点(节奏总纲!H$4:H$163,AL$6:AL$165,$AN25)*其他调用!L24*其他调用!$M24</f>
        <v>753445.55227896827</v>
      </c>
      <c r="AT25" s="3">
        <f t="shared" si="0"/>
        <v>331615923.39989597</v>
      </c>
      <c r="AY25" s="3">
        <v>20</v>
      </c>
      <c r="AZ25" s="3">
        <f>其他调用!R24*6*(其他调用!AH$2*$AZ$1*MIN(其他调用!$AJ24/其他调用!AH24,1)+$E$4*0%*攻城基础信息!AC24)</f>
        <v>8936.5193841198379</v>
      </c>
      <c r="BA25" s="3">
        <f>其他调用!S24*6*(其他调用!AI$2*$AZ$1*MIN(其他调用!$AJ24/其他调用!AI24,1)+$E$4*0%*攻城基础信息!AD24)</f>
        <v>27198.510871854884</v>
      </c>
      <c r="BB25" s="3">
        <f>其他调用!T24*6*(其他调用!AJ$2*$AZ$1*MIN(其他调用!$AJ24/其他调用!AJ24,1)+$E$4*0%*攻城基础信息!AE24)</f>
        <v>82948.169715515091</v>
      </c>
      <c r="BC25" s="3">
        <f>其他调用!U24*6*(其他调用!AK$2*$AZ$1*MIN(其他调用!$AJ24/其他调用!AK24,1)+$E$4*0%*攻城基础信息!AF24)</f>
        <v>48422.31485323402</v>
      </c>
      <c r="BD25" s="3">
        <f>其他调用!V24*6*(其他调用!AL$2*$AZ$1*MIN(其他调用!$AJ24/其他调用!AL24,1)+$E$4*0%*攻城基础信息!AG24)</f>
        <v>23125.188011602484</v>
      </c>
      <c r="BF25" s="3">
        <v>20</v>
      </c>
      <c r="BG25" s="3">
        <f>求节点(节奏总纲!D$4:D$163,AZ$6:AZ$165,$AN25)</f>
        <v>13664.150608863141</v>
      </c>
      <c r="BH25" s="3">
        <f>求节点(节奏总纲!E$4:E$163,BA$6:BA$165,$AN25)</f>
        <v>42541.614251078179</v>
      </c>
      <c r="BI25" s="3">
        <f>求节点(节奏总纲!F$4:F$163,BB$6:BB$165,$AN25)</f>
        <v>133852.81624694291</v>
      </c>
      <c r="BJ25" s="3">
        <f>求节点(节奏总纲!G$4:G$163,BC$6:BC$165,$AN25)</f>
        <v>94986.472061799446</v>
      </c>
      <c r="BK25" s="3">
        <f>求节点(节奏总纲!H$4:H$163,BD$6:BD$165,$AN25)</f>
        <v>52103.828685292821</v>
      </c>
      <c r="BL25" s="3">
        <f>BG25*其他调用!H24*其他调用!$M24</f>
        <v>654501.45419481897</v>
      </c>
      <c r="BM25" s="3">
        <f>BH25*其他调用!I24*其他调用!$M24</f>
        <v>1337362.5813599371</v>
      </c>
      <c r="BN25" s="3">
        <f>BI25*其他调用!J24*其他调用!$M24</f>
        <v>408949.42004116427</v>
      </c>
      <c r="BO25" s="3">
        <f>BJ25*其他调用!K24*其他调用!$M24</f>
        <v>43163.101298514492</v>
      </c>
      <c r="BP25" s="3">
        <f>BK25*其他调用!L24*其他调用!$M24</f>
        <v>5575.5562735722051</v>
      </c>
      <c r="BQ25" s="3">
        <f t="shared" si="1"/>
        <v>2449552.1131680068</v>
      </c>
      <c r="BR25" s="3">
        <f>[1]服务器生态!$R22</f>
        <v>0.14014970890747605</v>
      </c>
      <c r="BS25" s="3">
        <f>SUMPRODUCT((BG$6:BG25)*($BR$6:$BR25)*(其他调用!BY$5:BY24))</f>
        <v>21189.625733210163</v>
      </c>
      <c r="BT25" s="3">
        <f>SUMPRODUCT((BH$6:BH25)*($BR$6:$BR25)*(其他调用!BZ$5:BZ24))</f>
        <v>66544.908477123434</v>
      </c>
      <c r="BU25" s="3">
        <f>SUMPRODUCT((BI$6:BI25)*($BR$6:$BR25)*(其他调用!CA$5:CA24))</f>
        <v>211561.12495532629</v>
      </c>
      <c r="BV25" s="3">
        <f>SUMPRODUCT((BJ$6:BJ25)*($BR$6:$BR25)*(其他调用!CB$5:CB24))</f>
        <v>140911.86378301788</v>
      </c>
      <c r="BW25" s="3">
        <f>SUMPRODUCT((BK$6:BK25)*($BR$6:$BR25)*(其他调用!CC$5:CC24))</f>
        <v>79958.111427206779</v>
      </c>
      <c r="BX25" s="3">
        <f>SUMPRODUCT((BG$6:BG25)*($BR$6:$BR25))*'[1]功能-战损相关'!$D$2-BS25</f>
        <v>39352.162075961736</v>
      </c>
      <c r="BY25" s="3">
        <f>SUMPRODUCT((BH$6:BH25)*($BR$6:$BR25))*'[1]功能-战损相关'!$D$2-BT25</f>
        <v>123583.40145751498</v>
      </c>
      <c r="BZ25" s="3">
        <f>SUMPRODUCT((BI$6:BI25)*($BR$6:$BR25))*'[1]功能-战损相关'!$D$2-BU25</f>
        <v>392899.23205989168</v>
      </c>
      <c r="CA25" s="3">
        <f>SUMPRODUCT((BJ$6:BJ25)*($BR$6:$BR25))*'[1]功能-战损相关'!$D$2-BV25</f>
        <v>261693.46131131888</v>
      </c>
      <c r="CB25" s="3">
        <f>SUMPRODUCT((BK$6:BK25)*($BR$6:$BR25))*'[1]功能-战损相关'!$D$2-BW25</f>
        <v>148493.63550766965</v>
      </c>
      <c r="CD25" s="3">
        <v>20</v>
      </c>
      <c r="CE25" s="30">
        <v>1</v>
      </c>
      <c r="CF25" s="3">
        <f>求节点(节奏总纲!R$4:R$363,BS$6:BS$365,$CD25)*$CE25</f>
        <v>5931.2440655017781</v>
      </c>
      <c r="CG25" s="3">
        <f>求节点(节奏总纲!S$4:S$363,BT$6:BT$365,$CD25)*$CE25</f>
        <v>16048.354390616916</v>
      </c>
      <c r="CH25" s="3">
        <f>求节点(节奏总纲!T$4:T$363,BU$6:BU$365,$CD25)*$CE25</f>
        <v>40164.549899078571</v>
      </c>
      <c r="CI25" s="3">
        <f>求节点(节奏总纲!U$4:U$363,BV$6:BV$365,$CD25)*$CE25</f>
        <v>18377.040975135875</v>
      </c>
      <c r="CJ25" s="3">
        <f>求节点(节奏总纲!V$4:V$363,BW$6:BW$365,$CD25)*$CE25</f>
        <v>4393.3676079897177</v>
      </c>
      <c r="CK25" s="3">
        <f>求节点(节奏总纲!R$4:R$363,BX$6:BX$365,$CD25)*$CE25</f>
        <v>11015.167550217589</v>
      </c>
      <c r="CL25" s="3">
        <f>求节点(节奏总纲!S$4:S$363,BY$6:BY$365,$CD25)*$CE25</f>
        <v>29804.086725431414</v>
      </c>
      <c r="CM25" s="3">
        <f>求节点(节奏总纲!T$4:T$363,BZ$6:BZ$365,$CD25)*$CE25</f>
        <v>74591.306955431632</v>
      </c>
      <c r="CN25" s="3">
        <f>求节点(节奏总纲!U$4:U$363,CA$6:CA$365,$CD25)*$CE25</f>
        <v>34128.7903823952</v>
      </c>
      <c r="CO25" s="3">
        <f>求节点(节奏总纲!V$4:V$363,CB$6:CB$365,$CD25)*$CE25</f>
        <v>8159.1112719809034</v>
      </c>
    </row>
    <row r="26" spans="2:93" x14ac:dyDescent="0.15">
      <c r="D26" s="3"/>
      <c r="AA26" s="3">
        <v>21</v>
      </c>
      <c r="AB26" s="3">
        <f>攻城基础信息!X25*$E$12</f>
        <v>36938.85598445066</v>
      </c>
      <c r="AC26" s="3">
        <f>攻城基础信息!Y25*$E$12</f>
        <v>53768.408683183778</v>
      </c>
      <c r="AD26" s="3">
        <f>攻城基础信息!Z25*$E$12</f>
        <v>38266.601320697438</v>
      </c>
      <c r="AE26" s="3">
        <f>攻城基础信息!AA25*$E$12</f>
        <v>55390.993139173836</v>
      </c>
      <c r="AF26" s="3">
        <f>攻城基础信息!AB25*$E$12</f>
        <v>41944.439087205814</v>
      </c>
      <c r="AH26" s="3">
        <f>$E$4*AB26*攻城基础信息!AC25</f>
        <v>1132791.5835231547</v>
      </c>
      <c r="AI26" s="3">
        <f>$E$4*AC26*攻城基础信息!AD25</f>
        <v>1648897.8662843043</v>
      </c>
      <c r="AJ26" s="3">
        <f>$E$4*AD26*攻城基础信息!AE25</f>
        <v>1173509.1071680561</v>
      </c>
      <c r="AK26" s="3">
        <f>$E$4*AE26*攻城基础信息!AF25</f>
        <v>1698657.1229346662</v>
      </c>
      <c r="AL26" s="3">
        <f>$E$4*AF26*攻城基础信息!AG25</f>
        <v>1286296.1320076464</v>
      </c>
      <c r="AN26" s="3">
        <v>21</v>
      </c>
      <c r="AO26" s="3">
        <f>求节点(节奏总纲!D$4:D$163,AH$6:AH$165,$AN26)*其他调用!H25*其他调用!$M25</f>
        <v>172548237.95756027</v>
      </c>
      <c r="AP26" s="3">
        <f>求节点(节奏总纲!E$4:E$163,AI$6:AI$165,$AN26)*其他调用!I25*其他调用!$M25</f>
        <v>154223783.56647423</v>
      </c>
      <c r="AQ26" s="3">
        <f>求节点(节奏总纲!F$4:F$163,AJ$6:AJ$165,$AN26)*其他调用!J25*其他调用!$M25</f>
        <v>13384716.784528203</v>
      </c>
      <c r="AR26" s="3">
        <f>求节点(节奏总纲!G$4:G$163,AK$6:AK$165,$AN26)*其他调用!K25*其他调用!$M25</f>
        <v>2964752.6603013892</v>
      </c>
      <c r="AS26" s="3">
        <f>求节点(节奏总纲!H$4:H$163,AL$6:AL$165,$AN26)*其他调用!L25*其他调用!$M25</f>
        <v>783491.88276971853</v>
      </c>
      <c r="AT26" s="3">
        <f t="shared" si="0"/>
        <v>343904982.85163379</v>
      </c>
      <c r="AY26" s="3">
        <v>21</v>
      </c>
      <c r="AZ26" s="3">
        <f>其他调用!R25*6*(其他调用!AH$2*$AZ$1*MIN(其他调用!$AJ25/其他调用!AH25,1)+$E$4*0%*攻城基础信息!AC25)</f>
        <v>9142.0461466750821</v>
      </c>
      <c r="BA26" s="3">
        <f>其他调用!S25*6*(其他调用!AI$2*$AZ$1*MIN(其他调用!$AJ25/其他调用!AI25,1)+$E$4*0%*攻城基础信息!AD25)</f>
        <v>27833.575295478993</v>
      </c>
      <c r="BB26" s="3">
        <f>其他调用!T25*6*(其他调用!AJ$2*$AZ$1*MIN(其他调用!$AJ25/其他调用!AJ25,1)+$E$4*0%*攻城基础信息!AE25)</f>
        <v>84863.169527910417</v>
      </c>
      <c r="BC26" s="3">
        <f>其他调用!U25*6*(其他调用!AK$2*$AZ$1*MIN(其他调用!$AJ25/其他调用!AK25,1)+$E$4*0%*攻城基础信息!AF25)</f>
        <v>49327.958334616458</v>
      </c>
      <c r="BD26" s="3">
        <f>其他调用!V25*6*(其他调用!AL$2*$AZ$1*MIN(其他调用!$AJ25/其他调用!AL25,1)+$E$4*0%*攻城基础信息!AG25)</f>
        <v>23850.966644968456</v>
      </c>
      <c r="BF26" s="3">
        <v>21</v>
      </c>
      <c r="BG26" s="3">
        <f>求节点(节奏总纲!D$4:D$163,AZ$6:AZ$165,$AN26)</f>
        <v>13790.490064079131</v>
      </c>
      <c r="BH26" s="3">
        <f>求节点(节奏总纲!E$4:E$163,BA$6:BA$165,$AN26)</f>
        <v>42929.99949771323</v>
      </c>
      <c r="BI26" s="3">
        <f>求节点(节奏总纲!F$4:F$163,BB$6:BB$165,$AN26)</f>
        <v>135048.28265614036</v>
      </c>
      <c r="BJ26" s="3">
        <f>求节点(节奏总纲!G$4:G$163,BC$6:BC$165,$AN26)</f>
        <v>96014.133408578709</v>
      </c>
      <c r="BK26" s="3">
        <f>求节点(节奏总纲!H$4:H$163,BD$6:BD$165,$AN26)</f>
        <v>52478.969270277099</v>
      </c>
      <c r="BL26" s="3">
        <f>BG26*其他调用!H25*其他调用!$M25</f>
        <v>659671.44602782477</v>
      </c>
      <c r="BM26" s="3">
        <f>BH26*其他调用!I25*其他调用!$M25</f>
        <v>1371532.3902227415</v>
      </c>
      <c r="BN26" s="3">
        <f>BI26*其他调用!J25*其他调用!$M25</f>
        <v>415485.23351792654</v>
      </c>
      <c r="BO26" s="3">
        <f>BJ26*其他调用!K25*其他调用!$M25</f>
        <v>44144.884471624515</v>
      </c>
      <c r="BP26" s="3">
        <f>BK26*其他调用!L25*其他调用!$M25</f>
        <v>5713.6102943233682</v>
      </c>
      <c r="BQ26" s="3">
        <f t="shared" si="1"/>
        <v>2496547.5645344411</v>
      </c>
      <c r="BR26" s="3">
        <f>[1]服务器生态!$R23</f>
        <v>0.12318457445756945</v>
      </c>
      <c r="BS26" s="3">
        <f>SUMPRODUCT((BG$6:BG26)*($BR$6:$BR26)*(其他调用!BY$5:BY25))</f>
        <v>21486.911471978525</v>
      </c>
      <c r="BT26" s="3">
        <f>SUMPRODUCT((BH$6:BH26)*($BR$6:$BR26)*(其他调用!BZ$5:BZ25))</f>
        <v>67470.363378051596</v>
      </c>
      <c r="BU26" s="3">
        <f>SUMPRODUCT((BI$6:BI26)*($BR$6:$BR26)*(其他调用!CA$5:CA25))</f>
        <v>214472.40137061517</v>
      </c>
      <c r="BV26" s="3">
        <f>SUMPRODUCT((BJ$6:BJ26)*($BR$6:$BR26)*(其他调用!CB$5:CB25))</f>
        <v>142981.66931204128</v>
      </c>
      <c r="BW26" s="3">
        <f>SUMPRODUCT((BK$6:BK26)*($BR$6:$BR26)*(其他调用!CC$5:CC25))</f>
        <v>81089.4163392747</v>
      </c>
      <c r="BX26" s="3">
        <f>SUMPRODUCT((BG$6:BG26)*($BR$6:$BR26))*'[1]功能-战损相关'!$D$2-BS26</f>
        <v>39904.264162245847</v>
      </c>
      <c r="BY26" s="3">
        <f>SUMPRODUCT((BH$6:BH26)*($BR$6:$BR26))*'[1]功能-战损相关'!$D$2-BT26</f>
        <v>125302.10341638156</v>
      </c>
      <c r="BZ26" s="3">
        <f>SUMPRODUCT((BI$6:BI26)*($BR$6:$BR26))*'[1]功能-战损相关'!$D$2-BU26</f>
        <v>398305.88825971395</v>
      </c>
      <c r="CA26" s="3">
        <f>SUMPRODUCT((BJ$6:BJ26)*($BR$6:$BR26))*'[1]功能-战损相关'!$D$2-BV26</f>
        <v>265537.38586521952</v>
      </c>
      <c r="CB26" s="3">
        <f>SUMPRODUCT((BK$6:BK26)*($BR$6:$BR26))*'[1]功能-战损相关'!$D$2-BW26</f>
        <v>150594.63034436721</v>
      </c>
      <c r="CD26" s="3">
        <v>21</v>
      </c>
      <c r="CE26" s="30">
        <v>1</v>
      </c>
      <c r="CF26" s="3">
        <f>求节点(节奏总纲!R$4:R$363,BS$6:BS$365,$CD26)*$CE26</f>
        <v>6635.2078990934142</v>
      </c>
      <c r="CG26" s="3">
        <f>求节点(节奏总纲!S$4:S$363,BT$6:BT$365,$CD26)*$CE26</f>
        <v>17798.809797287777</v>
      </c>
      <c r="CH26" s="3">
        <f>求节点(节奏总纲!T$4:T$363,BU$6:BU$365,$CD26)*$CE26</f>
        <v>45509.824001330198</v>
      </c>
      <c r="CI26" s="3">
        <f>求节点(节奏总纲!U$4:U$363,BV$6:BV$365,$CD26)*$CE26</f>
        <v>20434.775438917182</v>
      </c>
      <c r="CJ26" s="3">
        <f>求节点(节奏总纲!V$4:V$363,BW$6:BW$365,$CD26)*$CE26</f>
        <v>4613.0359883892033</v>
      </c>
      <c r="CK26" s="3">
        <f>求节点(节奏总纲!R$4:R$363,BX$6:BX$365,$CD26)*$CE26</f>
        <v>12322.528955459198</v>
      </c>
      <c r="CL26" s="3">
        <f>求节点(节奏总纲!S$4:S$363,BY$6:BY$365,$CD26)*$CE26</f>
        <v>33054.9324806773</v>
      </c>
      <c r="CM26" s="3">
        <f>求节点(节奏总纲!T$4:T$363,BZ$6:BZ$365,$CD26)*$CE26</f>
        <v>84518.244573898934</v>
      </c>
      <c r="CN26" s="3">
        <f>求节点(节奏总纲!U$4:U$363,CA$6:CA$365,$CD26)*$CE26</f>
        <v>37950.297243703346</v>
      </c>
      <c r="CO26" s="3">
        <f>求节点(节奏总纲!V$4:V$363,CB$6:CB$365,$CD26)*$CE26</f>
        <v>8567.066835579948</v>
      </c>
    </row>
    <row r="27" spans="2:93" x14ac:dyDescent="0.15">
      <c r="D27" s="3"/>
      <c r="E27" s="17"/>
      <c r="I27" s="17"/>
      <c r="AA27" s="3">
        <v>22</v>
      </c>
      <c r="AB27" s="3">
        <f>攻城基础信息!X26*$E$12</f>
        <v>37791.50890586499</v>
      </c>
      <c r="AC27" s="3">
        <f>攻城基础信息!Y26*$E$12</f>
        <v>54929.384875598276</v>
      </c>
      <c r="AD27" s="3">
        <f>攻城基础信息!Z26*$E$12</f>
        <v>39466.792239343376</v>
      </c>
      <c r="AE27" s="3">
        <f>攻城基础信息!AA26*$E$12</f>
        <v>56548.153841610088</v>
      </c>
      <c r="AF27" s="3">
        <f>攻城基础信息!AB26*$E$12</f>
        <v>42826.859469962212</v>
      </c>
      <c r="AH27" s="3">
        <f>$E$4*AB27*攻城基础信息!AC26</f>
        <v>1184133.9457171042</v>
      </c>
      <c r="AI27" s="3">
        <f>$E$4*AC27*攻城基础信息!AD26</f>
        <v>1721120.7261020811</v>
      </c>
      <c r="AJ27" s="3">
        <f>$E$4*AD27*攻城基础信息!AE26</f>
        <v>1236626.1568327604</v>
      </c>
      <c r="AK27" s="3">
        <f>$E$4*AE27*攻城基础信息!AF26</f>
        <v>1771842.1537037848</v>
      </c>
      <c r="AL27" s="3">
        <f>$E$4*AF27*攻城基础信息!AG26</f>
        <v>1341908.2633921509</v>
      </c>
      <c r="AN27" s="3">
        <v>22</v>
      </c>
      <c r="AO27" s="3">
        <f>求节点(节奏总纲!D$4:D$163,AH$6:AH$165,$AN27)*其他调用!H26*其他调用!$M26</f>
        <v>177502686.04815206</v>
      </c>
      <c r="AP27" s="3">
        <f>求节点(节奏总纲!E$4:E$163,AI$6:AI$165,$AN27)*其他调用!I26*其他调用!$M26</f>
        <v>160143348.45366809</v>
      </c>
      <c r="AQ27" s="3">
        <f>求节点(节奏总纲!F$4:F$163,AJ$6:AJ$165,$AN27)*其他调用!J26*其他调用!$M26</f>
        <v>13785572.483481169</v>
      </c>
      <c r="AR27" s="3">
        <f>求节点(节奏总纲!G$4:G$163,AK$6:AK$165,$AN27)*其他调用!K26*其他调用!$M26</f>
        <v>3069962.880869614</v>
      </c>
      <c r="AS27" s="3">
        <f>求节点(节奏总纲!H$4:H$163,AL$6:AL$165,$AN27)*其他调用!L26*其他调用!$M26</f>
        <v>812865.08745912032</v>
      </c>
      <c r="AT27" s="3">
        <f t="shared" si="0"/>
        <v>355314434.95363009</v>
      </c>
      <c r="AY27" s="3">
        <v>22</v>
      </c>
      <c r="AZ27" s="3">
        <f>其他调用!R26*6*(其他调用!AH$2*$AZ$1*MIN(其他调用!$AJ26/其他调用!AH26,1)+$E$4*0%*攻城基础信息!AC26)</f>
        <v>9352.497858322411</v>
      </c>
      <c r="BA27" s="3">
        <f>其他调用!S26*6*(其他调用!AI$2*$AZ$1*MIN(其他调用!$AJ26/其他调用!AI26,1)+$E$4*0%*攻城基础信息!AD26)</f>
        <v>28460.516087799835</v>
      </c>
      <c r="BB27" s="3">
        <f>其他调用!T26*6*(其他调用!AJ$2*$AZ$1*MIN(其他调用!$AJ26/其他调用!AJ26,1)+$E$4*0%*攻城基础信息!AE26)</f>
        <v>86821.531119340798</v>
      </c>
      <c r="BC27" s="3">
        <f>其他调用!U26*6*(其他调用!AK$2*$AZ$1*MIN(其他调用!$AJ26/其他调用!AK26,1)+$E$4*0%*攻城基础信息!AF26)</f>
        <v>50675.157062059639</v>
      </c>
      <c r="BD27" s="3">
        <f>其他调用!V26*6*(其他调用!AL$2*$AZ$1*MIN(其他调用!$AJ26/其他调用!AL26,1)+$E$4*0%*攻城基础信息!AG26)</f>
        <v>24832.470032723926</v>
      </c>
      <c r="BF27" s="3">
        <v>22</v>
      </c>
      <c r="BG27" s="3">
        <f>求节点(节奏总纲!D$4:D$163,AZ$6:AZ$165,$AN27)</f>
        <v>13913.168639523534</v>
      </c>
      <c r="BH27" s="3">
        <f>求节点(节奏总纲!E$4:E$163,BA$6:BA$165,$AN27)</f>
        <v>43307.77489991417</v>
      </c>
      <c r="BI27" s="3">
        <f>求节点(节奏总纲!F$4:F$163,BB$6:BB$165,$AN27)</f>
        <v>136179.20011580701</v>
      </c>
      <c r="BJ27" s="3">
        <f>求节点(节奏总纲!G$4:G$163,BC$6:BC$165,$AN27)</f>
        <v>97005.562831116069</v>
      </c>
      <c r="BK27" s="3">
        <f>求节点(节奏总纲!H$4:H$163,BD$6:BD$165,$AN27)</f>
        <v>52828.079166292053</v>
      </c>
      <c r="BL27" s="3">
        <f>BG27*其他调用!H26*其他调用!$M26</f>
        <v>664596.5753047443</v>
      </c>
      <c r="BM27" s="3">
        <f>BH27*其他调用!I26*其他调用!$M26</f>
        <v>1405918.8317559748</v>
      </c>
      <c r="BN27" s="3">
        <f>BI27*其他调用!J26*其他调用!$M26</f>
        <v>421878.05469404889</v>
      </c>
      <c r="BO27" s="3">
        <f>BJ27*其他调用!K26*其他调用!$M26</f>
        <v>45123.883651024604</v>
      </c>
      <c r="BP27" s="3">
        <f>BK27*其他调用!L26*其他调用!$M26</f>
        <v>5850.9361737204135</v>
      </c>
      <c r="BQ27" s="3">
        <f t="shared" si="1"/>
        <v>2543368.2815795131</v>
      </c>
      <c r="BR27" s="3">
        <f>[1]服务器生态!$R24</f>
        <v>0.11260837090827176</v>
      </c>
      <c r="BS27" s="3">
        <f>SUMPRODUCT((BG$6:BG27)*($BR$6:$BR27)*(其他调用!BY$5:BY26))</f>
        <v>21761.090841545563</v>
      </c>
      <c r="BT27" s="3">
        <f>SUMPRODUCT((BH$6:BH27)*($BR$6:$BR27)*(其他调用!BZ$5:BZ26))</f>
        <v>68323.806524401356</v>
      </c>
      <c r="BU27" s="3">
        <f>SUMPRODUCT((BI$6:BI27)*($BR$6:$BR27)*(其他调用!CA$5:CA26))</f>
        <v>217156.01199902588</v>
      </c>
      <c r="BV27" s="3">
        <f>SUMPRODUCT((BJ$6:BJ27)*($BR$6:$BR27)*(其他调用!CB$5:CB26))</f>
        <v>144893.30603194537</v>
      </c>
      <c r="BW27" s="3">
        <f>SUMPRODUCT((BK$6:BK27)*($BR$6:$BR27)*(其他调用!CC$5:CC26))</f>
        <v>82130.471027572334</v>
      </c>
      <c r="BX27" s="3">
        <f>SUMPRODUCT((BG$6:BG27)*($BR$6:$BR27))*'[1]功能-战损相关'!$D$2-BS27</f>
        <v>40413.454420013208</v>
      </c>
      <c r="BY27" s="3">
        <f>SUMPRODUCT((BH$6:BH27)*($BR$6:$BR27))*'[1]功能-战损相关'!$D$2-BT27</f>
        <v>126887.06925960255</v>
      </c>
      <c r="BZ27" s="3">
        <f>SUMPRODUCT((BI$6:BI27)*($BR$6:$BR27))*'[1]功能-战损相关'!$D$2-BU27</f>
        <v>403289.73656961956</v>
      </c>
      <c r="CA27" s="3">
        <f>SUMPRODUCT((BJ$6:BJ27)*($BR$6:$BR27))*'[1]功能-战损相关'!$D$2-BV27</f>
        <v>269087.56834504136</v>
      </c>
      <c r="CB27" s="3">
        <f>SUMPRODUCT((BK$6:BK27)*($BR$6:$BR27))*'[1]功能-战损相关'!$D$2-BW27</f>
        <v>152528.01762263424</v>
      </c>
      <c r="CD27" s="3">
        <v>22</v>
      </c>
      <c r="CE27" s="30">
        <v>1</v>
      </c>
      <c r="CF27" s="3">
        <f>求节点(节奏总纲!R$4:R$363,BS$6:BS$365,$CD27)*$CE27</f>
        <v>7339.1717326850503</v>
      </c>
      <c r="CG27" s="3">
        <f>求节点(节奏总纲!S$4:S$363,BT$6:BT$365,$CD27)*$CE27</f>
        <v>19737.186080844025</v>
      </c>
      <c r="CH27" s="3">
        <f>求节点(节奏总纲!T$4:T$363,BU$6:BU$365,$CD27)*$CE27</f>
        <v>50855.098103581819</v>
      </c>
      <c r="CI27" s="3">
        <f>求节点(节奏总纲!U$4:U$363,BV$6:BV$365,$CD27)*$CE27</f>
        <v>22492.50990269849</v>
      </c>
      <c r="CJ27" s="3">
        <f>求节点(节奏总纲!V$4:V$363,BW$6:BW$365,$CD27)*$CE27</f>
        <v>5452.4716928007329</v>
      </c>
      <c r="CK27" s="3">
        <f>求节点(节奏总纲!R$4:R$363,BX$6:BX$365,$CD27)*$CE27</f>
        <v>13629.890360700807</v>
      </c>
      <c r="CL27" s="3">
        <f>求节点(节奏总纲!S$4:S$363,BY$6:BY$365,$CD27)*$CE27</f>
        <v>36654.774150138903</v>
      </c>
      <c r="CM27" s="3">
        <f>求节点(节奏总纲!T$4:T$363,BZ$6:BZ$365,$CD27)*$CE27</f>
        <v>94445.18219236625</v>
      </c>
      <c r="CN27" s="3">
        <f>求节点(节奏总纲!U$4:U$363,CA$6:CA$365,$CD27)*$CE27</f>
        <v>41771.804105011484</v>
      </c>
      <c r="CO27" s="3">
        <f>求节点(节奏总纲!V$4:V$363,CB$6:CB$365,$CD27)*$CE27</f>
        <v>10126.018858058504</v>
      </c>
    </row>
    <row r="28" spans="2:93" x14ac:dyDescent="0.15">
      <c r="B28" s="1"/>
      <c r="D28" s="3"/>
      <c r="AA28" s="3">
        <v>23</v>
      </c>
      <c r="AB28" s="3">
        <f>攻城基础信息!X27*$E$12</f>
        <v>38666.149908079118</v>
      </c>
      <c r="AC28" s="3">
        <f>攻城基础信息!Y27*$E$12</f>
        <v>56105.988544369487</v>
      </c>
      <c r="AD28" s="3">
        <f>攻城基础信息!Z27*$E$12</f>
        <v>40689.99955016785</v>
      </c>
      <c r="AE28" s="3">
        <f>攻城基础信息!AA27*$E$12</f>
        <v>57712.741811306842</v>
      </c>
      <c r="AF28" s="3">
        <f>攻城基础信息!AB27*$E$12</f>
        <v>44880.453148005094</v>
      </c>
      <c r="AH28" s="3">
        <f>$E$4*AB28*攻城基础信息!AC27</f>
        <v>1237316.7970585332</v>
      </c>
      <c r="AI28" s="3">
        <f>$E$4*AC28*攻城基础信息!AD27</f>
        <v>1795391.6334198257</v>
      </c>
      <c r="AJ28" s="3">
        <f>$E$4*AD28*攻城基础信息!AE27</f>
        <v>1302079.9856053728</v>
      </c>
      <c r="AK28" s="3">
        <f>$E$4*AE28*攻城基础信息!AF27</f>
        <v>1846807.7379618213</v>
      </c>
      <c r="AL28" s="3">
        <f>$E$4*AF28*攻城基础信息!AG27</f>
        <v>1436174.5007361646</v>
      </c>
      <c r="AN28" s="3">
        <v>23</v>
      </c>
      <c r="AO28" s="3">
        <f>求节点(节奏总纲!D$4:D$163,AH$6:AH$165,$AN28)*其他调用!H27*其他调用!$M27</f>
        <v>180532395.63208175</v>
      </c>
      <c r="AP28" s="3">
        <f>求节点(节奏总纲!E$4:E$163,AI$6:AI$165,$AN28)*其他调用!I27*其他调用!$M27</f>
        <v>166070439.96957138</v>
      </c>
      <c r="AQ28" s="3">
        <f>求节点(节奏总纲!F$4:F$163,AJ$6:AJ$165,$AN28)*其他调用!J27*其他调用!$M27</f>
        <v>14247960.729394924</v>
      </c>
      <c r="AR28" s="3">
        <f>求节点(节奏总纲!G$4:G$163,AK$6:AK$165,$AN28)*其他调用!K27*其他调用!$M27</f>
        <v>3170611.3106454466</v>
      </c>
      <c r="AS28" s="3">
        <f>求节点(节奏总纲!H$4:H$163,AL$6:AL$165,$AN28)*其他调用!L27*其他调用!$M27</f>
        <v>841963.24545422301</v>
      </c>
      <c r="AT28" s="3">
        <f t="shared" si="0"/>
        <v>364863370.88714772</v>
      </c>
      <c r="AY28" s="3">
        <v>23</v>
      </c>
      <c r="AZ28" s="3">
        <f>其他调用!R27*6*(其他调用!AH$2*$AZ$1*MIN(其他调用!$AJ27/其他调用!AH27,1)+$E$4*0%*攻城基础信息!AC27)</f>
        <v>9554.8259373174242</v>
      </c>
      <c r="BA28" s="3">
        <f>其他调用!S27*6*(其他调用!AI$2*$AZ$1*MIN(其他调用!$AJ27/其他调用!AI27,1)+$E$4*0%*攻城基础信息!AD27)</f>
        <v>29081.425019624883</v>
      </c>
      <c r="BB28" s="3">
        <f>其他调用!T27*6*(其他调用!AJ$2*$AZ$1*MIN(其他调用!$AJ27/其他调用!AJ27,1)+$E$4*0%*攻城基础信息!AE27)</f>
        <v>88640.240683758137</v>
      </c>
      <c r="BC28" s="3">
        <f>其他调用!U27*6*(其他调用!AK$2*$AZ$1*MIN(其他调用!$AJ27/其他调用!AK27,1)+$E$4*0%*攻城基础信息!AF27)</f>
        <v>52492.967814833377</v>
      </c>
      <c r="BD28" s="3">
        <f>其他调用!V27*6*(其他调用!AL$2*$AZ$1*MIN(其他调用!$AJ27/其他调用!AL27,1)+$E$4*0%*攻城基础信息!AG27)</f>
        <v>25948.930863668927</v>
      </c>
      <c r="BF28" s="3">
        <v>23</v>
      </c>
      <c r="BG28" s="3">
        <f>求节点(节奏总纲!D$4:D$163,AZ$6:AZ$165,$AN28)</f>
        <v>14032.340195188008</v>
      </c>
      <c r="BH28" s="3">
        <f>求节点(节奏总纲!E$4:E$163,BA$6:BA$165,$AN28)</f>
        <v>43665.364044222893</v>
      </c>
      <c r="BI28" s="3">
        <f>求节点(节奏总纲!F$4:F$163,BB$6:BB$165,$AN28)</f>
        <v>137279.03020288286</v>
      </c>
      <c r="BJ28" s="3">
        <f>求节点(节奏总纲!G$4:G$163,BC$6:BC$165,$AN28)</f>
        <v>97914.364757541072</v>
      </c>
      <c r="BK28" s="3">
        <f>求节点(节奏总纲!H$4:H$163,BD$6:BD$165,$AN28)</f>
        <v>53163.920074048598</v>
      </c>
      <c r="BL28" s="3">
        <f>BG28*其他调用!H27*其他调用!$M27</f>
        <v>668905.8017698765</v>
      </c>
      <c r="BM28" s="3">
        <f>BH28*其他调用!I27*其他调用!$M27</f>
        <v>1439381.182132645</v>
      </c>
      <c r="BN28" s="3">
        <f>BI28*其他调用!J27*其他调用!$M27</f>
        <v>427986.60450757365</v>
      </c>
      <c r="BO28" s="3">
        <f>BJ28*其他调用!K27*其他调用!$M27</f>
        <v>46051.769433320027</v>
      </c>
      <c r="BP28" s="3">
        <f>BK28*其他调用!L27*其他调用!$M27</f>
        <v>5985.4599415367602</v>
      </c>
      <c r="BQ28" s="3">
        <f t="shared" si="1"/>
        <v>2588310.817784952</v>
      </c>
      <c r="BR28" s="3">
        <f>[1]服务器生态!$R25</f>
        <v>0.10842109825958293</v>
      </c>
      <c r="BS28" s="3">
        <f>SUMPRODUCT((BG$6:BG28)*($BR$6:$BR28)*(其他调用!BY$5:BY27))</f>
        <v>22027.33614519058</v>
      </c>
      <c r="BT28" s="3">
        <f>SUMPRODUCT((BH$6:BH28)*($BR$6:$BR28)*(其他调用!BZ$5:BZ27))</f>
        <v>69152.299701377706</v>
      </c>
      <c r="BU28" s="3">
        <f>SUMPRODUCT((BI$6:BI28)*($BR$6:$BR28)*(其他调用!CA$5:CA27))</f>
        <v>219760.70206298211</v>
      </c>
      <c r="BV28" s="3">
        <f>SUMPRODUCT((BJ$6:BJ28)*($BR$6:$BR28)*(其他调用!CB$5:CB27))</f>
        <v>146751.10305036572</v>
      </c>
      <c r="BW28" s="3">
        <f>SUMPRODUCT((BK$6:BK28)*($BR$6:$BR28)*(其他调用!CC$5:CC27))</f>
        <v>83139.186882959621</v>
      </c>
      <c r="BX28" s="3">
        <f>SUMPRODUCT((BG$6:BG28)*($BR$6:$BR28))*'[1]功能-战损相关'!$D$2-BS28</f>
        <v>40907.909983925376</v>
      </c>
      <c r="BY28" s="3">
        <f>SUMPRODUCT((BH$6:BH28)*($BR$6:$BR28))*'[1]功能-战损相关'!$D$2-BT28</f>
        <v>128425.69944541577</v>
      </c>
      <c r="BZ28" s="3">
        <f>SUMPRODUCT((BI$6:BI28)*($BR$6:$BR28))*'[1]功能-战损相关'!$D$2-BU28</f>
        <v>408127.01811696682</v>
      </c>
      <c r="CA28" s="3">
        <f>SUMPRODUCT((BJ$6:BJ28)*($BR$6:$BR28))*'[1]功能-战损相关'!$D$2-BV28</f>
        <v>272537.76280782209</v>
      </c>
      <c r="CB28" s="3">
        <f>SUMPRODUCT((BK$6:BK28)*($BR$6:$BR28))*'[1]功能-战损相关'!$D$2-BW28</f>
        <v>154401.3470683535</v>
      </c>
      <c r="CD28" s="3">
        <v>23</v>
      </c>
      <c r="CE28" s="30">
        <v>1</v>
      </c>
      <c r="CF28" s="3">
        <f>求节点(节奏总纲!R$4:R$363,BS$6:BS$365,$CD28)*$CE28</f>
        <v>8043.1355662766855</v>
      </c>
      <c r="CG28" s="3">
        <f>求节点(节奏总纲!S$4:S$363,BT$6:BT$365,$CD28)*$CE28</f>
        <v>21899.608372170351</v>
      </c>
      <c r="CH28" s="3">
        <f>求节点(节奏总纲!T$4:T$363,BU$6:BU$365,$CD28)*$CE28</f>
        <v>56200.372205833439</v>
      </c>
      <c r="CI28" s="3">
        <f>求节点(节奏总纲!U$4:U$363,BV$6:BV$365,$CD28)*$CE28</f>
        <v>25100.329918885698</v>
      </c>
      <c r="CJ28" s="3">
        <f>求节点(节奏总纲!V$4:V$363,BW$6:BW$365,$CD28)*$CE28</f>
        <v>6547.4087882262793</v>
      </c>
      <c r="CK28" s="3">
        <f>求节点(节奏总纲!R$4:R$363,BX$6:BX$365,$CD28)*$CE28</f>
        <v>14937.251765942416</v>
      </c>
      <c r="CL28" s="3">
        <f>求节点(节奏总纲!S$4:S$363,BY$6:BY$365,$CD28)*$CE28</f>
        <v>40670.701262602081</v>
      </c>
      <c r="CM28" s="3">
        <f>求节点(节奏总纲!T$4:T$363,BZ$6:BZ$365,$CD28)*$CE28</f>
        <v>104372.11981083357</v>
      </c>
      <c r="CN28" s="3">
        <f>求节点(节奏总纲!U$4:U$363,CA$6:CA$365,$CD28)*$CE28</f>
        <v>46614.898420787729</v>
      </c>
      <c r="CO28" s="3">
        <f>求节点(节奏总纲!V$4:V$363,CB$6:CB$365,$CD28)*$CE28</f>
        <v>12159.473463848804</v>
      </c>
    </row>
    <row r="29" spans="2:93" x14ac:dyDescent="0.15">
      <c r="B29" s="1"/>
      <c r="D29" s="3"/>
      <c r="AA29" s="3">
        <v>24</v>
      </c>
      <c r="AB29" s="3">
        <f>攻城基础信息!X28*$E$12</f>
        <v>39566.344839512662</v>
      </c>
      <c r="AC29" s="3">
        <f>攻城基础信息!Y28*$E$12</f>
        <v>57269.592359957933</v>
      </c>
      <c r="AD29" s="3">
        <f>攻城基础信息!Z28*$E$12</f>
        <v>41964.97909317234</v>
      </c>
      <c r="AE29" s="3">
        <f>攻城基础信息!AA28*$E$12</f>
        <v>58919.782656792719</v>
      </c>
      <c r="AF29" s="3">
        <f>攻城基础信息!AB28*$E$12</f>
        <v>45907.195551733188</v>
      </c>
      <c r="AH29" s="3">
        <f>$E$4*AB29*攻城基础信息!AC28</f>
        <v>1292500.5980907485</v>
      </c>
      <c r="AI29" s="3">
        <f>$E$4*AC29*攻城基础信息!AD28</f>
        <v>1870806.6837586281</v>
      </c>
      <c r="AJ29" s="3">
        <f>$E$4*AD29*攻城基础信息!AE28</f>
        <v>1370855.9837102981</v>
      </c>
      <c r="AK29" s="3">
        <f>$E$4*AE29*攻城基础信息!AF28</f>
        <v>1924712.9001218977</v>
      </c>
      <c r="AL29" s="3">
        <f>$E$4*AF29*攻城基础信息!AG28</f>
        <v>1499635.0546899526</v>
      </c>
      <c r="AN29" s="3">
        <v>24</v>
      </c>
      <c r="AO29" s="3">
        <f>求节点(节奏总纲!D$4:D$163,AH$6:AH$165,$AN29)*其他调用!H28*其他调用!$M28</f>
        <v>183409960.02223599</v>
      </c>
      <c r="AP29" s="3">
        <f>求节点(节奏总纲!E$4:E$163,AI$6:AI$165,$AN29)*其他调用!I28*其他调用!$M28</f>
        <v>171988364.62479222</v>
      </c>
      <c r="AQ29" s="3">
        <f>求节点(节奏总纲!F$4:F$163,AJ$6:AJ$165,$AN29)*其他调用!J28*其他调用!$M28</f>
        <v>14724028.535972916</v>
      </c>
      <c r="AR29" s="3">
        <f>求节点(节奏总纲!G$4:G$163,AK$6:AK$165,$AN29)*其他调用!K28*其他调用!$M28</f>
        <v>3270590.3079241957</v>
      </c>
      <c r="AS29" s="3">
        <f>求节点(节奏总纲!H$4:H$163,AL$6:AL$165,$AN29)*其他调用!L28*其他调用!$M28</f>
        <v>870956.59534146218</v>
      </c>
      <c r="AT29" s="3">
        <f t="shared" si="0"/>
        <v>374263900.08626676</v>
      </c>
      <c r="AY29" s="3">
        <v>24</v>
      </c>
      <c r="AZ29" s="3">
        <f>其他调用!R28*6*(其他调用!AH$2*$AZ$1*MIN(其他调用!$AJ28/其他调用!AH28,1)+$E$4*0%*攻城基础信息!AC28)</f>
        <v>9761.2234377921595</v>
      </c>
      <c r="BA29" s="3">
        <f>其他调用!S28*6*(其他调用!AI$2*$AZ$1*MIN(其他调用!$AJ28/其他调用!AI28,1)+$E$4*0%*攻城基础信息!AD28)</f>
        <v>29699.755681097446</v>
      </c>
      <c r="BB29" s="3">
        <f>其他调用!T28*6*(其他调用!AJ$2*$AZ$1*MIN(其他调用!$AJ28/其他调用!AJ28,1)+$E$4*0%*攻城基础信息!AE28)</f>
        <v>90568.110353756725</v>
      </c>
      <c r="BC29" s="3">
        <f>其他调用!U28*6*(其他调用!AK$2*$AZ$1*MIN(其他调用!$AJ28/其他调用!AK28,1)+$E$4*0%*攻城基础信息!AF28)</f>
        <v>53987.120089317643</v>
      </c>
      <c r="BD29" s="3">
        <f>其他调用!V28*6*(其他调用!AL$2*$AZ$1*MIN(其他调用!$AJ28/其他调用!AL28,1)+$E$4*0%*攻城基础信息!AG28)</f>
        <v>26854.698775219615</v>
      </c>
      <c r="BF29" s="3">
        <v>24</v>
      </c>
      <c r="BG29" s="3">
        <f>求节点(节奏总纲!D$4:D$163,AZ$6:AZ$165,$AN29)</f>
        <v>14144.903524324935</v>
      </c>
      <c r="BH29" s="3">
        <f>求节点(节奏总纲!E$4:E$163,BA$6:BA$165,$AN29)</f>
        <v>44005.970140501871</v>
      </c>
      <c r="BI29" s="3">
        <f>求节点(节奏总纲!F$4:F$163,BB$6:BB$165,$AN29)</f>
        <v>138340.62530628394</v>
      </c>
      <c r="BJ29" s="3">
        <f>求节点(节奏总纲!G$4:G$163,BC$6:BC$165,$AN29)</f>
        <v>98811.799124122947</v>
      </c>
      <c r="BK29" s="3">
        <f>求节点(节奏总纲!H$4:H$163,BD$6:BD$165,$AN29)</f>
        <v>53477.399367275677</v>
      </c>
      <c r="BL29" s="3">
        <f>BG29*其他调用!H28*其他调用!$M28</f>
        <v>672733.42978017905</v>
      </c>
      <c r="BM29" s="3">
        <f>BH29*其他调用!I28*其他调用!$M28</f>
        <v>1472575.9726509221</v>
      </c>
      <c r="BN29" s="3">
        <f>BI29*其他调用!J28*其他调用!$M28</f>
        <v>433962.94310778705</v>
      </c>
      <c r="BO29" s="3">
        <f>BJ29*其他调用!K28*其他调用!$M28</f>
        <v>46979.822864066453</v>
      </c>
      <c r="BP29" s="3">
        <f>BK29*其他调用!L28*其他调用!$M28</f>
        <v>6118.4829551084285</v>
      </c>
      <c r="BQ29" s="3">
        <f t="shared" si="1"/>
        <v>2632370.6513580629</v>
      </c>
      <c r="BR29" s="3">
        <f>[1]服务器生态!$R26</f>
        <v>0.1042338256108941</v>
      </c>
      <c r="BS29" s="3">
        <f>SUMPRODUCT((BG$6:BG29)*($BR$6:$BR29)*(其他调用!BY$5:BY28))</f>
        <v>22285.352191457125</v>
      </c>
      <c r="BT29" s="3">
        <f>SUMPRODUCT((BH$6:BH29)*($BR$6:$BR29)*(其他调用!BZ$5:BZ28))</f>
        <v>69955.009059433782</v>
      </c>
      <c r="BU29" s="3">
        <f>SUMPRODUCT((BI$6:BI29)*($BR$6:$BR29)*(其他调用!CA$5:CA28))</f>
        <v>222284.16227027064</v>
      </c>
      <c r="BV29" s="3">
        <f>SUMPRODUCT((BJ$6:BJ29)*($BR$6:$BR29)*(其他调用!CB$5:CB28))</f>
        <v>148553.52112205117</v>
      </c>
      <c r="BW29" s="3">
        <f>SUMPRODUCT((BK$6:BK29)*($BR$6:$BR29)*(其他调用!CC$5:CC28))</f>
        <v>84114.663818919857</v>
      </c>
      <c r="BX29" s="3">
        <f>SUMPRODUCT((BG$6:BG29)*($BR$6:$BR29))*'[1]功能-战损相关'!$D$2-BS29</f>
        <v>41387.082641277535</v>
      </c>
      <c r="BY29" s="3">
        <f>SUMPRODUCT((BH$6:BH29)*($BR$6:$BR29))*'[1]功能-战损相关'!$D$2-BT29</f>
        <v>129916.44539609134</v>
      </c>
      <c r="BZ29" s="3">
        <f>SUMPRODUCT((BI$6:BI29)*($BR$6:$BR29))*'[1]功能-战损相关'!$D$2-BU29</f>
        <v>412813.44421621691</v>
      </c>
      <c r="CA29" s="3">
        <f>SUMPRODUCT((BJ$6:BJ29)*($BR$6:$BR29))*'[1]功能-战损相关'!$D$2-BV29</f>
        <v>275885.11065523786</v>
      </c>
      <c r="CB29" s="3">
        <f>SUMPRODUCT((BK$6:BK29)*($BR$6:$BR29))*'[1]功能-战损相关'!$D$2-BW29</f>
        <v>156212.94709227965</v>
      </c>
      <c r="CD29" s="3">
        <v>24</v>
      </c>
      <c r="CE29" s="30">
        <v>1</v>
      </c>
      <c r="CF29" s="3">
        <f>求节点(节奏总纲!R$4:R$363,BS$6:BS$365,$CD29)*$CE29</f>
        <v>8777.9252693992803</v>
      </c>
      <c r="CG29" s="3">
        <f>求节点(节奏总纲!S$4:S$363,BT$6:BT$365,$CD29)*$CE29</f>
        <v>24062.030663496676</v>
      </c>
      <c r="CH29" s="3">
        <f>求节点(节奏总纲!T$4:T$363,BU$6:BU$365,$CD29)*$CE29</f>
        <v>61888.08914960151</v>
      </c>
      <c r="CI29" s="3">
        <f>求节点(节奏总纲!U$4:U$363,BV$6:BV$365,$CD29)*$CE29</f>
        <v>28345.337647912096</v>
      </c>
      <c r="CJ29" s="3">
        <f>求节点(节奏总纲!V$4:V$363,BW$6:BW$365,$CD29)*$CE29</f>
        <v>7642.3458836518266</v>
      </c>
      <c r="CK29" s="3">
        <f>求节点(节奏总纲!R$4:R$363,BX$6:BX$365,$CD29)*$CE29</f>
        <v>16301.861214598663</v>
      </c>
      <c r="CL29" s="3">
        <f>求节点(节奏总纲!S$4:S$363,BY$6:BY$365,$CD29)*$CE29</f>
        <v>44686.628375065258</v>
      </c>
      <c r="CM29" s="3">
        <f>求节点(节奏总纲!T$4:T$363,BZ$6:BZ$365,$CD29)*$CE29</f>
        <v>114935.02270640284</v>
      </c>
      <c r="CN29" s="3">
        <f>求节点(节奏总纲!U$4:U$363,CA$6:CA$365,$CD29)*$CE29</f>
        <v>52641.34134612247</v>
      </c>
      <c r="CO29" s="3">
        <f>求节点(节奏总纲!V$4:V$363,CB$6:CB$365,$CD29)*$CE29</f>
        <v>14192.928069639107</v>
      </c>
    </row>
    <row r="30" spans="2:93" x14ac:dyDescent="0.15">
      <c r="B30" s="1"/>
      <c r="D30" s="3"/>
      <c r="AA30" s="3">
        <v>25</v>
      </c>
      <c r="AB30" s="3">
        <f>攻城基础信息!X29*$E$12</f>
        <v>40493.957271601263</v>
      </c>
      <c r="AC30" s="3">
        <f>攻城基础信息!Y29*$E$12</f>
        <v>58459.802084019975</v>
      </c>
      <c r="AD30" s="3">
        <f>攻城基础信息!Z29*$E$12</f>
        <v>43271.355466174529</v>
      </c>
      <c r="AE30" s="3">
        <f>攻城基础信息!AA29*$E$12</f>
        <v>60131.969080959658</v>
      </c>
      <c r="AF30" s="3">
        <f>攻城基础信息!AB29*$E$12</f>
        <v>46948.049772961676</v>
      </c>
      <c r="AH30" s="3">
        <f>$E$4*AB30*攻城基础信息!AC29</f>
        <v>1349798.5757200436</v>
      </c>
      <c r="AI30" s="3">
        <f>$E$4*AC30*攻城基础信息!AD29</f>
        <v>1948660.069467335</v>
      </c>
      <c r="AJ30" s="3">
        <f>$E$4*AD30*攻城基础信息!AE29</f>
        <v>1442378.5155391528</v>
      </c>
      <c r="AK30" s="3">
        <f>$E$4*AE30*攻城基础信息!AF29</f>
        <v>2004398.9693653244</v>
      </c>
      <c r="AL30" s="3">
        <f>$E$4*AF30*攻城基础信息!AG29</f>
        <v>1564934.9924320579</v>
      </c>
      <c r="AN30" s="3">
        <v>25</v>
      </c>
      <c r="AO30" s="3">
        <f>求节点(节奏总纲!D$4:D$163,AH$6:AH$165,$AN30)*其他调用!H29*其他调用!$M29</f>
        <v>186227534.13238394</v>
      </c>
      <c r="AP30" s="3">
        <f>求节点(节奏总纲!E$4:E$163,AI$6:AI$165,$AN30)*其他调用!I29*其他调用!$M29</f>
        <v>177944435.09552956</v>
      </c>
      <c r="AQ30" s="3">
        <f>求节点(节奏总纲!F$4:F$163,AJ$6:AJ$165,$AN30)*其他调用!J29*其他调用!$M29</f>
        <v>15182829.84582408</v>
      </c>
      <c r="AR30" s="3">
        <f>求节点(节奏总纲!G$4:G$163,AK$6:AK$165,$AN30)*其他调用!K29*其他调用!$M29</f>
        <v>3371195.2530129147</v>
      </c>
      <c r="AS30" s="3">
        <f>求节点(节奏总纲!H$4:H$163,AL$6:AL$165,$AN30)*其他调用!L29*其他调用!$M29</f>
        <v>900575.67385092087</v>
      </c>
      <c r="AT30" s="3">
        <f t="shared" si="0"/>
        <v>383626570.00060135</v>
      </c>
      <c r="AY30" s="3">
        <v>25</v>
      </c>
      <c r="AZ30" s="3">
        <f>其他调用!R29*6*(其他调用!AH$2*$AZ$1*MIN(其他调用!$AJ29/其他调用!AH29,1)+$E$4*0%*攻城基础信息!AC29)</f>
        <v>9961.6849719290076</v>
      </c>
      <c r="BA30" s="3">
        <f>其他调用!S29*6*(其他调用!AI$2*$AZ$1*MIN(其他调用!$AJ29/其他调用!AI29,1)+$E$4*0%*攻城基础信息!AD29)</f>
        <v>30318.054812323819</v>
      </c>
      <c r="BB30" s="3">
        <f>其他调用!T29*6*(其他调用!AJ$2*$AZ$1*MIN(其他调用!$AJ29/其他调用!AJ29,1)+$E$4*0%*攻城基础信息!AE29)</f>
        <v>92399.831150322483</v>
      </c>
      <c r="BC30" s="3">
        <f>其他调用!U29*6*(其他调用!AK$2*$AZ$1*MIN(其他调用!$AJ29/其他调用!AK29,1)+$E$4*0%*攻城基础信息!AF29)</f>
        <v>55514.995188033383</v>
      </c>
      <c r="BD30" s="3">
        <f>其他调用!V29*6*(其他调用!AL$2*$AZ$1*MIN(其他调用!$AJ29/其他调用!AL29,1)+$E$4*0%*攻城基础信息!AG29)</f>
        <v>27705.480472470939</v>
      </c>
      <c r="BF30" s="3">
        <v>25</v>
      </c>
      <c r="BG30" s="3">
        <f>求节点(节奏总纲!D$4:D$163,AZ$6:AZ$165,$AN30)</f>
        <v>14255.183396217675</v>
      </c>
      <c r="BH30" s="3">
        <f>求节点(节奏总纲!E$4:E$163,BA$6:BA$165,$AN30)</f>
        <v>44334.01252987206</v>
      </c>
      <c r="BI30" s="3">
        <f>求节点(节奏总纲!F$4:F$163,BB$6:BB$165,$AN30)</f>
        <v>139292.67583623045</v>
      </c>
      <c r="BJ30" s="3">
        <f>求节点(节奏总纲!G$4:G$163,BC$6:BC$165,$AN30)</f>
        <v>99699.269030961586</v>
      </c>
      <c r="BK30" s="3">
        <f>求节点(节奏总纲!H$4:H$163,BD$6:BD$165,$AN30)</f>
        <v>53783.325448728603</v>
      </c>
      <c r="BL30" s="3">
        <f>BG30*其他调用!H29*其他调用!$M29</f>
        <v>676379.9694338768</v>
      </c>
      <c r="BM30" s="3">
        <f>BH30*其他调用!I29*其他调用!$M29</f>
        <v>1505830.7326435547</v>
      </c>
      <c r="BN30" s="3">
        <f>BI30*其他调用!J29*其他调用!$M29</f>
        <v>439639.76905692474</v>
      </c>
      <c r="BO30" s="3">
        <f>BJ30*其他调用!K29*其他调用!$M29</f>
        <v>47915.02004956951</v>
      </c>
      <c r="BP30" s="3">
        <f>BK30*其他调用!L29*其他调用!$M29</f>
        <v>6252.4460417283217</v>
      </c>
      <c r="BQ30" s="3">
        <f t="shared" si="1"/>
        <v>2676017.9372256543</v>
      </c>
      <c r="BR30" s="3">
        <f>[1]服务器生态!$R27</f>
        <v>0.10004655296220527</v>
      </c>
      <c r="BS30" s="3">
        <f>SUMPRODUCT((BG$6:BG30)*($BR$6:$BR30)*(其他调用!BY$5:BY29))</f>
        <v>22534.934034568363</v>
      </c>
      <c r="BT30" s="3">
        <f>SUMPRODUCT((BH$6:BH30)*($BR$6:$BR30)*(其他调用!BZ$5:BZ29))</f>
        <v>70731.215457638245</v>
      </c>
      <c r="BU30" s="3">
        <f>SUMPRODUCT((BI$6:BI30)*($BR$6:$BR30)*(其他调用!CA$5:CA29))</f>
        <v>224722.91888257256</v>
      </c>
      <c r="BV30" s="3">
        <f>SUMPRODUCT((BJ$6:BJ30)*($BR$6:$BR30)*(其他调用!CB$5:CB29))</f>
        <v>150299.07055694604</v>
      </c>
      <c r="BW30" s="3">
        <f>SUMPRODUCT((BK$6:BK30)*($BR$6:$BR30)*(其他调用!CC$5:CC29))</f>
        <v>85056.310174568061</v>
      </c>
      <c r="BX30" s="3">
        <f>SUMPRODUCT((BG$6:BG30)*($BR$6:$BR30))*'[1]功能-战损相关'!$D$2-BS30</f>
        <v>41850.591778484115</v>
      </c>
      <c r="BY30" s="3">
        <f>SUMPRODUCT((BH$6:BH30)*($BR$6:$BR30))*'[1]功能-战损相关'!$D$2-BT30</f>
        <v>131357.97156418534</v>
      </c>
      <c r="BZ30" s="3">
        <f>SUMPRODUCT((BI$6:BI30)*($BR$6:$BR30))*'[1]功能-战损相关'!$D$2-BU30</f>
        <v>417342.56363906339</v>
      </c>
      <c r="CA30" s="3">
        <f>SUMPRODUCT((BJ$6:BJ30)*($BR$6:$BR30))*'[1]功能-战损相关'!$D$2-BV30</f>
        <v>279126.84532004263</v>
      </c>
      <c r="CB30" s="3">
        <f>SUMPRODUCT((BK$6:BK30)*($BR$6:$BR30))*'[1]功能-战损相关'!$D$2-BW30</f>
        <v>157961.71889562631</v>
      </c>
      <c r="CD30" s="3">
        <v>25</v>
      </c>
      <c r="CE30" s="30">
        <v>1</v>
      </c>
      <c r="CF30" s="3">
        <f>求节点(节奏总纲!R$4:R$363,BS$6:BS$365,$CD30)*$CE30</f>
        <v>9521.0771840701163</v>
      </c>
      <c r="CG30" s="3">
        <f>求节点(节奏总纲!S$4:S$363,BT$6:BT$365,$CD30)*$CE30</f>
        <v>26244.639406421185</v>
      </c>
      <c r="CH30" s="3">
        <f>求节点(节奏总纲!T$4:T$363,BU$6:BU$365,$CD30)*$CE30</f>
        <v>68523.729004169043</v>
      </c>
      <c r="CI30" s="3">
        <f>求节点(节奏总纲!U$4:U$363,BV$6:BV$365,$CD30)*$CE30</f>
        <v>31590.345376938494</v>
      </c>
      <c r="CJ30" s="3">
        <f>求节点(节奏总纲!V$4:V$363,BW$6:BW$365,$CD30)*$CE30</f>
        <v>8737.2829790773721</v>
      </c>
      <c r="CK30" s="3">
        <f>求节点(节奏总纲!R$4:R$363,BX$6:BX$365,$CD30)*$CE30</f>
        <v>17682.000484701646</v>
      </c>
      <c r="CL30" s="3">
        <f>求节点(节奏总纲!S$4:S$363,BY$6:BY$365,$CD30)*$CE30</f>
        <v>48740.04461192507</v>
      </c>
      <c r="CM30" s="3">
        <f>求节点(节奏总纲!T$4:T$363,BZ$6:BZ$365,$CD30)*$CE30</f>
        <v>127258.35386488539</v>
      </c>
      <c r="CN30" s="3">
        <f>求节点(节奏总纲!U$4:U$363,CA$6:CA$365,$CD30)*$CE30</f>
        <v>58667.784271457211</v>
      </c>
      <c r="CO30" s="3">
        <f>求节点(节奏总纲!V$4:V$363,CB$6:CB$365,$CD30)*$CE30</f>
        <v>16226.382675429406</v>
      </c>
    </row>
    <row r="31" spans="2:93" x14ac:dyDescent="0.15">
      <c r="B31" s="1"/>
      <c r="D31" s="3"/>
      <c r="AA31" s="3">
        <v>26</v>
      </c>
      <c r="AB31" s="3">
        <f>攻城基础信息!X30*$E$12</f>
        <v>41349.816969667474</v>
      </c>
      <c r="AC31" s="3">
        <f>攻城基础信息!Y30*$E$12</f>
        <v>59684.241753218557</v>
      </c>
      <c r="AD31" s="3">
        <f>攻城基础信息!Z30*$E$12</f>
        <v>44579.324083716267</v>
      </c>
      <c r="AE31" s="3">
        <f>攻城基础信息!AA30*$E$12</f>
        <v>61366.495440591512</v>
      </c>
      <c r="AF31" s="3">
        <f>攻城基础信息!AB30*$E$12</f>
        <v>48007.899554235577</v>
      </c>
      <c r="AH31" s="3">
        <f>$E$4*AB31*攻城基础信息!AC30</f>
        <v>1405893.7769686959</v>
      </c>
      <c r="AI31" s="3">
        <f>$E$4*AC31*攻城基础信息!AD30</f>
        <v>2029264.2196094336</v>
      </c>
      <c r="AJ31" s="3">
        <f>$E$4*AD31*攻城基础信息!AE30</f>
        <v>1515697.0188463549</v>
      </c>
      <c r="AK31" s="3">
        <f>$E$4*AE31*攻城基础信息!AF30</f>
        <v>2086460.8449801141</v>
      </c>
      <c r="AL31" s="3">
        <f>$E$4*AF31*攻城基础信息!AG30</f>
        <v>1632268.5848440116</v>
      </c>
      <c r="AN31" s="3">
        <v>26</v>
      </c>
      <c r="AO31" s="3">
        <f>求节点(节奏总纲!D$4:D$163,AH$6:AH$165,$AN31)*其他调用!H30*其他调用!$M30</f>
        <v>189201329.67897606</v>
      </c>
      <c r="AP31" s="3">
        <f>求节点(节奏总纲!E$4:E$163,AI$6:AI$165,$AN31)*其他调用!I30*其他调用!$M30</f>
        <v>183977964.2171936</v>
      </c>
      <c r="AQ31" s="3">
        <f>求节点(节奏总纲!F$4:F$163,AJ$6:AJ$165,$AN31)*其他调用!J30*其他调用!$M30</f>
        <v>15640559.135466954</v>
      </c>
      <c r="AR31" s="3">
        <f>求节点(节奏总纲!G$4:G$163,AK$6:AK$165,$AN31)*其他调用!K30*其他调用!$M30</f>
        <v>3470979.4432532168</v>
      </c>
      <c r="AS31" s="3">
        <f>求节点(节奏总纲!H$4:H$163,AL$6:AL$165,$AN31)*其他调用!L30*其他调用!$M30</f>
        <v>930798.05827876169</v>
      </c>
      <c r="AT31" s="3">
        <f t="shared" si="0"/>
        <v>393221630.53316855</v>
      </c>
      <c r="AY31" s="3">
        <v>26</v>
      </c>
      <c r="AZ31" s="3">
        <f>其他调用!R30*6*(其他调用!AH$2*$AZ$1*MIN(其他调用!$AJ30/其他调用!AH30,1)+$E$4*0%*攻城基础信息!AC30)</f>
        <v>10164.277925772521</v>
      </c>
      <c r="BA31" s="3">
        <f>其他调用!S30*6*(其他调用!AI$2*$AZ$1*MIN(其他调用!$AJ30/其他调用!AI30,1)+$E$4*0%*攻城基础信息!AD30)</f>
        <v>30923.319769941256</v>
      </c>
      <c r="BB31" s="3">
        <f>其他调用!T30*6*(其他调用!AJ$2*$AZ$1*MIN(其他调用!$AJ30/其他调用!AJ30,1)+$E$4*0%*攻城基础信息!AE30)</f>
        <v>94248.071103529597</v>
      </c>
      <c r="BC31" s="3">
        <f>其他调用!U30*6*(其他调用!AK$2*$AZ$1*MIN(其他调用!$AJ30/其他调用!AK30,1)+$E$4*0%*攻城基础信息!AF30)</f>
        <v>56862.449307188712</v>
      </c>
      <c r="BD31" s="3">
        <f>其他调用!V30*6*(其他调用!AL$2*$AZ$1*MIN(其他调用!$AJ30/其他调用!AL30,1)+$E$4*0%*攻城基础信息!AG30)</f>
        <v>28581.347456002528</v>
      </c>
      <c r="BF31" s="3">
        <v>26</v>
      </c>
      <c r="BG31" s="3">
        <f>求节点(节奏总纲!D$4:D$163,AZ$6:AZ$165,$AN31)</f>
        <v>14357.516220193584</v>
      </c>
      <c r="BH31" s="3">
        <f>求节点(节奏总纲!E$4:E$163,BA$6:BA$165,$AN31)</f>
        <v>44651.055608407092</v>
      </c>
      <c r="BI31" s="3">
        <f>求节点(节奏总纲!F$4:F$163,BB$6:BB$165,$AN31)</f>
        <v>140235.80523016484</v>
      </c>
      <c r="BJ31" s="3">
        <f>求节点(节奏总纲!G$4:G$163,BC$6:BC$165,$AN31)</f>
        <v>100530.86885415844</v>
      </c>
      <c r="BK31" s="3">
        <f>求节点(节奏总纲!H$4:H$163,BD$6:BD$165,$AN31)</f>
        <v>54085.164328516097</v>
      </c>
      <c r="BL31" s="3">
        <f>BG31*其他调用!H30*其他调用!$M30</f>
        <v>679576.99708038045</v>
      </c>
      <c r="BM31" s="3">
        <f>BH31*其他调用!I30*其他调用!$M30</f>
        <v>1539183.7040366631</v>
      </c>
      <c r="BN31" s="3">
        <f>BI31*其他调用!J30*其他调用!$M30</f>
        <v>445330.38186401402</v>
      </c>
      <c r="BO31" s="3">
        <f>BJ31*其他调用!K30*其他调用!$M30</f>
        <v>48834.980694153412</v>
      </c>
      <c r="BP31" s="3">
        <f>BK31*其他调用!L30*其他调用!$M30</f>
        <v>6387.7283330193923</v>
      </c>
      <c r="BQ31" s="3">
        <f t="shared" si="1"/>
        <v>2719313.79200823</v>
      </c>
      <c r="BR31" s="3">
        <f>[1]服务器生态!$R28</f>
        <v>9.5859280313516454E-2</v>
      </c>
      <c r="BS31" s="3">
        <f>SUMPRODUCT((BG$6:BG31)*($BR$6:$BR31)*(其他调用!BY$5:BY30))</f>
        <v>22775.786739660907</v>
      </c>
      <c r="BT31" s="3">
        <f>SUMPRODUCT((BH$6:BH31)*($BR$6:$BR31)*(其他调用!BZ$5:BZ30))</f>
        <v>71480.253617413866</v>
      </c>
      <c r="BU31" s="3">
        <f>SUMPRODUCT((BI$6:BI31)*($BR$6:$BR31)*(其他调用!CA$5:CA30))</f>
        <v>227075.42697119381</v>
      </c>
      <c r="BV31" s="3">
        <f>SUMPRODUCT((BJ$6:BJ31)*($BR$6:$BR31)*(其他调用!CB$5:CB30))</f>
        <v>151985.51348603517</v>
      </c>
      <c r="BW31" s="3">
        <f>SUMPRODUCT((BK$6:BK31)*($BR$6:$BR31)*(其他调用!CC$5:CC30))</f>
        <v>85963.609036997776</v>
      </c>
      <c r="BX31" s="3">
        <f>SUMPRODUCT((BG$6:BG31)*($BR$6:$BR31))*'[1]功能-战损相关'!$D$2-BS31</f>
        <v>42297.889659370274</v>
      </c>
      <c r="BY31" s="3">
        <f>SUMPRODUCT((BH$6:BH31)*($BR$6:$BR31))*'[1]功能-战损相关'!$D$2-BT31</f>
        <v>132749.04243234007</v>
      </c>
      <c r="BZ31" s="3">
        <f>SUMPRODUCT((BI$6:BI31)*($BR$6:$BR31))*'[1]功能-战损相关'!$D$2-BU31</f>
        <v>421711.50723221718</v>
      </c>
      <c r="CA31" s="3">
        <f>SUMPRODUCT((BJ$6:BJ31)*($BR$6:$BR31))*'[1]功能-战损相关'!$D$2-BV31</f>
        <v>282258.81075977959</v>
      </c>
      <c r="CB31" s="3">
        <f>SUMPRODUCT((BK$6:BK31)*($BR$6:$BR31))*'[1]功能-战损相关'!$D$2-BW31</f>
        <v>159646.70249728151</v>
      </c>
      <c r="CD31" s="3">
        <v>26</v>
      </c>
      <c r="CE31" s="30">
        <v>1</v>
      </c>
      <c r="CF31" s="3">
        <f>求节点(节奏总纲!R$4:R$363,BS$6:BS$365,$CD31)*$CE31</f>
        <v>10259.788700624724</v>
      </c>
      <c r="CG31" s="3">
        <f>求节点(节奏总纲!S$4:S$363,BT$6:BT$365,$CD31)*$CE31</f>
        <v>28530.879158573669</v>
      </c>
      <c r="CH31" s="3">
        <f>求节点(节奏总纲!T$4:T$363,BU$6:BU$365,$CD31)*$CE31</f>
        <v>75159.368858736576</v>
      </c>
      <c r="CI31" s="3">
        <f>求节点(节奏总纲!U$4:U$363,BV$6:BV$365,$CD31)*$CE31</f>
        <v>34835.353105964896</v>
      </c>
      <c r="CJ31" s="3">
        <f>求节点(节奏总纲!V$4:V$363,BW$6:BW$365,$CD31)*$CE31</f>
        <v>9832.2200745029186</v>
      </c>
      <c r="CK31" s="3">
        <f>求节点(节奏总纲!R$4:R$363,BX$6:BX$365,$CD31)*$CE31</f>
        <v>19053.893301160202</v>
      </c>
      <c r="CL31" s="3">
        <f>求节点(节奏总纲!S$4:S$363,BY$6:BY$365,$CD31)*$CE31</f>
        <v>52985.918437351102</v>
      </c>
      <c r="CM31" s="3">
        <f>求节点(节奏总纲!T$4:T$363,BZ$6:BZ$365,$CD31)*$CE31</f>
        <v>139581.68502336793</v>
      </c>
      <c r="CN31" s="3">
        <f>求节点(节奏总纲!U$4:U$363,CA$6:CA$365,$CD31)*$CE31</f>
        <v>64694.227196791951</v>
      </c>
      <c r="CO31" s="3">
        <f>求节点(节奏总纲!V$4:V$363,CB$6:CB$365,$CD31)*$CE31</f>
        <v>18259.837281219709</v>
      </c>
    </row>
    <row r="32" spans="2:93" x14ac:dyDescent="0.15">
      <c r="B32" s="1"/>
      <c r="D32" s="3"/>
      <c r="AA32" s="3">
        <v>27</v>
      </c>
      <c r="AB32" s="3">
        <f>攻城基础信息!X31*$E$12</f>
        <v>45454.500987883453</v>
      </c>
      <c r="AC32" s="3">
        <f>攻城基础信息!Y31*$E$12</f>
        <v>65812.981030235955</v>
      </c>
      <c r="AD32" s="3">
        <f>攻城基础信息!Z31*$E$12</f>
        <v>49773.012472371563</v>
      </c>
      <c r="AE32" s="3">
        <f>攻城基础信息!AA31*$E$12</f>
        <v>68280.217212520933</v>
      </c>
      <c r="AF32" s="3">
        <f>攻城基础信息!AB31*$E$12</f>
        <v>53826.894718019641</v>
      </c>
      <c r="AH32" s="3">
        <f>$E$4*AB32*攻城基础信息!AC31</f>
        <v>1575756.0342466284</v>
      </c>
      <c r="AI32" s="3">
        <f>$E$4*AC32*攻城基础信息!AD31</f>
        <v>2281516.6757148495</v>
      </c>
      <c r="AJ32" s="3">
        <f>$E$4*AD32*攻城基础信息!AE31</f>
        <v>1725464.4323755498</v>
      </c>
      <c r="AK32" s="3">
        <f>$E$4*AE32*攻城基础信息!AF31</f>
        <v>2367047.530034062</v>
      </c>
      <c r="AL32" s="3">
        <f>$E$4*AF32*攻城基础信息!AG31</f>
        <v>1865999.01689135</v>
      </c>
      <c r="AN32" s="3">
        <v>27</v>
      </c>
      <c r="AO32" s="3">
        <f>求节点(节奏总纲!D$4:D$163,AH$6:AH$165,$AN32)*其他调用!H31*其他调用!$M31</f>
        <v>192171030.70183602</v>
      </c>
      <c r="AP32" s="3">
        <f>求节点(节奏总纲!E$4:E$163,AI$6:AI$165,$AN32)*其他调用!I31*其他调用!$M31</f>
        <v>190120669.7864182</v>
      </c>
      <c r="AQ32" s="3">
        <f>求节点(节奏总纲!F$4:F$163,AJ$6:AJ$165,$AN32)*其他调用!J31*其他调用!$M31</f>
        <v>16093982.37445116</v>
      </c>
      <c r="AR32" s="3">
        <f>求节点(节奏总纲!G$4:G$163,AK$6:AK$165,$AN32)*其他调用!K31*其他调用!$M31</f>
        <v>3571012.9957412221</v>
      </c>
      <c r="AS32" s="3">
        <f>求节点(节奏总纲!H$4:H$163,AL$6:AL$165,$AN32)*其他调用!L31*其他调用!$M31</f>
        <v>960015.70645118761</v>
      </c>
      <c r="AT32" s="3">
        <f t="shared" si="0"/>
        <v>402916711.56489778</v>
      </c>
      <c r="AY32" s="3">
        <v>27</v>
      </c>
      <c r="AZ32" s="3">
        <f>其他调用!R31*6*(其他调用!AH$2*$AZ$1*MIN(其他调用!$AJ31/其他调用!AH31,1)+$E$4*0%*攻城基础信息!AC31)</f>
        <v>10363.925051773727</v>
      </c>
      <c r="BA32" s="3">
        <f>其他调用!S31*6*(其他调用!AI$2*$AZ$1*MIN(其他调用!$AJ31/其他调用!AI31,1)+$E$4*0%*攻城基础信息!AD31)</f>
        <v>31527.477742564566</v>
      </c>
      <c r="BB32" s="3">
        <f>其他调用!T31*6*(其他调用!AJ$2*$AZ$1*MIN(其他调用!$AJ31/其他调用!AJ31,1)+$E$4*0%*攻城基础信息!AE31)</f>
        <v>96051.752818831388</v>
      </c>
      <c r="BC32" s="3">
        <f>其他调用!U31*6*(其他调用!AK$2*$AZ$1*MIN(其他调用!$AJ31/其他调用!AK31,1)+$E$4*0%*攻城基础信息!AF31)</f>
        <v>58149.455505877762</v>
      </c>
      <c r="BD32" s="3">
        <f>其他调用!V31*6*(其他调用!AL$2*$AZ$1*MIN(其他调用!$AJ31/其他调用!AL31,1)+$E$4*0%*攻城基础信息!AG31)</f>
        <v>29401.705890489942</v>
      </c>
      <c r="BF32" s="3">
        <v>27</v>
      </c>
      <c r="BG32" s="3">
        <f>求节点(节奏总纲!D$4:D$163,AZ$6:AZ$165,$AN32)</f>
        <v>14459.171819403311</v>
      </c>
      <c r="BH32" s="3">
        <f>求节点(节奏总纲!E$4:E$163,BA$6:BA$165,$AN32)</f>
        <v>44965.905606169654</v>
      </c>
      <c r="BI32" s="3">
        <f>求节点(节奏总纲!F$4:F$163,BB$6:BB$165,$AN32)</f>
        <v>141165.18148458676</v>
      </c>
      <c r="BJ32" s="3">
        <f>求节点(节奏总纲!G$4:G$163,BC$6:BC$165,$AN32)</f>
        <v>101345.66274117953</v>
      </c>
      <c r="BK32" s="3">
        <f>求节点(节奏总纲!H$4:H$163,BD$6:BD$165,$AN32)</f>
        <v>54361.729146674428</v>
      </c>
      <c r="BL32" s="3">
        <f>BG32*其他调用!H31*其他调用!$M31</f>
        <v>682669.46191977058</v>
      </c>
      <c r="BM32" s="3">
        <f>BH32*其他调用!I31*其他调用!$M31</f>
        <v>1572929.3881348232</v>
      </c>
      <c r="BN32" s="3">
        <f>BI32*其他调用!J31*其他调用!$M31</f>
        <v>451018.93321946159</v>
      </c>
      <c r="BO32" s="3">
        <f>BJ32*其他调用!K31*其他调用!$M31</f>
        <v>49758.085418687893</v>
      </c>
      <c r="BP32" s="3">
        <f>BK32*其他调用!L31*其他调用!$M31</f>
        <v>6521.7766457265316</v>
      </c>
      <c r="BQ32" s="3">
        <f t="shared" si="1"/>
        <v>2762897.6453384697</v>
      </c>
      <c r="BR32" s="3">
        <f>[1]服务器生态!$R29</f>
        <v>9.1672007664827623E-2</v>
      </c>
      <c r="BS32" s="3">
        <f>SUMPRODUCT((BG$6:BG32)*($BR$6:$BR32)*(其他调用!BY$5:BY31))</f>
        <v>23007.749468885602</v>
      </c>
      <c r="BT32" s="3">
        <f>SUMPRODUCT((BH$6:BH32)*($BR$6:$BR32)*(其他调用!BZ$5:BZ31))</f>
        <v>72201.623715006193</v>
      </c>
      <c r="BU32" s="3">
        <f>SUMPRODUCT((BI$6:BI32)*($BR$6:$BR32)*(其他调用!CA$5:CA31))</f>
        <v>229340.08370102962</v>
      </c>
      <c r="BV32" s="3">
        <f>SUMPRODUCT((BJ$6:BJ32)*($BR$6:$BR32)*(其他调用!CB$5:CB31))</f>
        <v>153611.36155106631</v>
      </c>
      <c r="BW32" s="3">
        <f>SUMPRODUCT((BK$6:BK32)*($BR$6:$BR32)*(其他调用!CC$5:CC31))</f>
        <v>86835.712585924033</v>
      </c>
      <c r="BX32" s="3">
        <f>SUMPRODUCT((BG$6:BG32)*($BR$6:$BR32))*'[1]功能-战损相关'!$D$2-BS32</f>
        <v>42728.677585073274</v>
      </c>
      <c r="BY32" s="3">
        <f>SUMPRODUCT((BH$6:BH32)*($BR$6:$BR32))*'[1]功能-战损相关'!$D$2-BT32</f>
        <v>134088.72975644009</v>
      </c>
      <c r="BZ32" s="3">
        <f>SUMPRODUCT((BI$6:BI32)*($BR$6:$BR32))*'[1]功能-战损相关'!$D$2-BU32</f>
        <v>425917.29830191226</v>
      </c>
      <c r="CA32" s="3">
        <f>SUMPRODUCT((BJ$6:BJ32)*($BR$6:$BR32))*'[1]功能-战损相关'!$D$2-BV32</f>
        <v>285278.24288055173</v>
      </c>
      <c r="CB32" s="3">
        <f>SUMPRODUCT((BK$6:BK32)*($BR$6:$BR32))*'[1]功能-战损相关'!$D$2-BW32</f>
        <v>161266.32337385888</v>
      </c>
      <c r="CD32" s="3">
        <v>27</v>
      </c>
      <c r="CE32" s="30">
        <v>1</v>
      </c>
      <c r="CF32" s="3">
        <f>求节点(节奏总纲!R$4:R$363,BS$6:BS$365,$CD32)*$CE32</f>
        <v>10974.262993623888</v>
      </c>
      <c r="CG32" s="3">
        <f>求节点(节奏总纲!S$4:S$363,BT$6:BT$365,$CD32)*$CE32</f>
        <v>30817.118910726149</v>
      </c>
      <c r="CH32" s="3">
        <f>求节点(节奏总纲!T$4:T$363,BU$6:BU$365,$CD32)*$CE32</f>
        <v>81795.008713304094</v>
      </c>
      <c r="CI32" s="3">
        <f>求节点(节奏总纲!U$4:U$363,BV$6:BV$365,$CD32)*$CE32</f>
        <v>38080.36083499129</v>
      </c>
      <c r="CJ32" s="3">
        <f>求节点(节奏总纲!V$4:V$363,BW$6:BW$365,$CD32)*$CE32</f>
        <v>10927.157169928467</v>
      </c>
      <c r="CK32" s="3">
        <f>求节点(节奏总纲!R$4:R$363,BX$6:BX$365,$CD32)*$CE32</f>
        <v>20380.774131015798</v>
      </c>
      <c r="CL32" s="3">
        <f>求节点(节奏总纲!S$4:S$363,BY$6:BY$365,$CD32)*$CE32</f>
        <v>57231.79226277714</v>
      </c>
      <c r="CM32" s="3">
        <f>求节点(节奏总纲!T$4:T$363,BZ$6:BZ$365,$CD32)*$CE32</f>
        <v>151905.01618185049</v>
      </c>
      <c r="CN32" s="3">
        <f>求节点(节奏总纲!U$4:U$363,CA$6:CA$365,$CD32)*$CE32</f>
        <v>70720.670122126699</v>
      </c>
      <c r="CO32" s="3">
        <f>求节点(节奏总纲!V$4:V$363,CB$6:CB$365,$CD32)*$CE32</f>
        <v>20293.291887010011</v>
      </c>
    </row>
    <row r="33" spans="2:93" x14ac:dyDescent="0.15">
      <c r="B33" s="1"/>
      <c r="D33" s="3"/>
      <c r="AA33" s="3">
        <v>28</v>
      </c>
      <c r="AB33" s="3">
        <f>攻城基础信息!X32*$E$12</f>
        <v>46333.689068715088</v>
      </c>
      <c r="AC33" s="3">
        <f>攻城基础信息!Y32*$E$12</f>
        <v>66995.431136708168</v>
      </c>
      <c r="AD33" s="3">
        <f>攻城基础信息!Z32*$E$12</f>
        <v>51257.916369302657</v>
      </c>
      <c r="AE33" s="3">
        <f>攻城基础信息!AA32*$E$12</f>
        <v>69682.355039428236</v>
      </c>
      <c r="AF33" s="3">
        <f>攻城基础信息!AB32*$E$12</f>
        <v>54875.467247853019</v>
      </c>
      <c r="AH33" s="3">
        <f>$E$4*AB33*攻城基础信息!AC32</f>
        <v>1637123.6804279352</v>
      </c>
      <c r="AI33" s="3">
        <f>$E$4*AC33*攻城基础信息!AD32</f>
        <v>2367171.900163692</v>
      </c>
      <c r="AJ33" s="3">
        <f>$E$4*AD33*攻城基础信息!AE32</f>
        <v>1811113.0450486965</v>
      </c>
      <c r="AK33" s="3">
        <f>$E$4*AE33*攻城基础信息!AF32</f>
        <v>2462109.8780598007</v>
      </c>
      <c r="AL33" s="3">
        <f>$E$4*AF33*攻城基础信息!AG32</f>
        <v>1938933.1760908093</v>
      </c>
      <c r="AN33" s="3">
        <v>28</v>
      </c>
      <c r="AO33" s="3">
        <f>求节点(节奏总纲!D$4:D$163,AH$6:AH$165,$AN33)*其他调用!H32*其他调用!$M32</f>
        <v>195157250.29523703</v>
      </c>
      <c r="AP33" s="3">
        <f>求节点(节奏总纲!E$4:E$163,AI$6:AI$165,$AN33)*其他调用!I32*其他调用!$M32</f>
        <v>196753573.47351518</v>
      </c>
      <c r="AQ33" s="3">
        <f>求节点(节奏总纲!F$4:F$163,AJ$6:AJ$165,$AN33)*其他调用!J32*其他调用!$M32</f>
        <v>16540826.251451952</v>
      </c>
      <c r="AR33" s="3">
        <f>求节点(节奏总纲!G$4:G$163,AK$6:AK$165,$AN33)*其他调用!K32*其他调用!$M32</f>
        <v>3667889.0209454498</v>
      </c>
      <c r="AS33" s="3">
        <f>求节点(节奏总纲!H$4:H$163,AL$6:AL$165,$AN33)*其他调用!L32*其他调用!$M32</f>
        <v>994323.05206775048</v>
      </c>
      <c r="AT33" s="3">
        <f t="shared" si="0"/>
        <v>413113862.09321737</v>
      </c>
      <c r="AY33" s="3">
        <v>28</v>
      </c>
      <c r="AZ33" s="3">
        <f>其他调用!R32*6*(其他调用!AH$2*$AZ$1*MIN(其他调用!$AJ32/其他调用!AH32,1)+$E$4*0%*攻城基础信息!AC32)</f>
        <v>10562.936725575448</v>
      </c>
      <c r="BA33" s="3">
        <f>其他调用!S32*6*(其他调用!AI$2*$AZ$1*MIN(其他调用!$AJ32/其他调用!AI32,1)+$E$4*0%*攻城基础信息!AD32)</f>
        <v>32126.789362606469</v>
      </c>
      <c r="BB33" s="3">
        <f>其他调用!T32*6*(其他调用!AJ$2*$AZ$1*MIN(其他调用!$AJ32/其他调用!AJ32,1)+$E$4*0%*攻城基础信息!AE32)</f>
        <v>97829.964076304488</v>
      </c>
      <c r="BC33" s="3">
        <f>其他调用!U32*6*(其他调用!AK$2*$AZ$1*MIN(其他调用!$AJ32/其他调用!AK32,1)+$E$4*0%*攻城基础信息!AF32)</f>
        <v>59352.84235534133</v>
      </c>
      <c r="BD33" s="3">
        <f>其他调用!V32*6*(其他调用!AL$2*$AZ$1*MIN(其他调用!$AJ32/其他调用!AL32,1)+$E$4*0%*攻城基础信息!AG32)</f>
        <v>30258.960180655995</v>
      </c>
      <c r="BF33" s="3">
        <v>28</v>
      </c>
      <c r="BG33" s="3">
        <f>求节点(节奏总纲!D$4:D$163,AZ$6:AZ$165,$AN33)</f>
        <v>14556.748249401355</v>
      </c>
      <c r="BH33" s="3">
        <f>求节点(节奏总纲!E$4:E$163,BA$6:BA$165,$AN33)</f>
        <v>45253.84328766328</v>
      </c>
      <c r="BI33" s="3">
        <f>求节点(节奏总纲!F$4:F$163,BB$6:BB$165,$AN33)</f>
        <v>142056.00608417133</v>
      </c>
      <c r="BJ33" s="3">
        <f>求节点(节奏总纲!G$4:G$163,BC$6:BC$165,$AN33)</f>
        <v>102127.13865077469</v>
      </c>
      <c r="BK33" s="3">
        <f>求节点(节奏总纲!H$4:H$163,BD$6:BD$165,$AN33)</f>
        <v>54638.42039764957</v>
      </c>
      <c r="BL33" s="3">
        <f>BG33*其他调用!H32*其他调用!$M32</f>
        <v>685107.52529394638</v>
      </c>
      <c r="BM33" s="3">
        <f>BH33*其他调用!I32*其他调用!$M32</f>
        <v>1605279.0948082316</v>
      </c>
      <c r="BN33" s="3">
        <f>BI33*其他调用!J32*其他调用!$M32</f>
        <v>456365.99764097878</v>
      </c>
      <c r="BO33" s="3">
        <f>BJ33*其他调用!K32*其他调用!$M32</f>
        <v>50647.199984847517</v>
      </c>
      <c r="BP33" s="3">
        <f>BK33*其他调用!L32*其他调用!$M32</f>
        <v>6653.7784503457078</v>
      </c>
      <c r="BQ33" s="3">
        <f t="shared" si="1"/>
        <v>2804053.59617835</v>
      </c>
      <c r="BR33" s="3">
        <f>[1]服务器生态!$R30</f>
        <v>8.7484735016138793E-2</v>
      </c>
      <c r="BS33" s="3">
        <f>SUMPRODUCT((BG$6:BG33)*($BR$6:$BR33)*(其他调用!BY$5:BY32))</f>
        <v>23230.610789962317</v>
      </c>
      <c r="BT33" s="3">
        <f>SUMPRODUCT((BH$6:BH33)*($BR$6:$BR33)*(其他调用!BZ$5:BZ32))</f>
        <v>72894.452300490739</v>
      </c>
      <c r="BU33" s="3">
        <f>SUMPRODUCT((BI$6:BI33)*($BR$6:$BR33)*(其他调用!CA$5:CA32))</f>
        <v>231514.93680973144</v>
      </c>
      <c r="BV33" s="3">
        <f>SUMPRODUCT((BJ$6:BJ33)*($BR$6:$BR33)*(其他调用!CB$5:CB32))</f>
        <v>155174.91054205972</v>
      </c>
      <c r="BW33" s="3">
        <f>SUMPRODUCT((BK$6:BK33)*($BR$6:$BR33)*(其他调用!CC$5:CC32))</f>
        <v>87672.21743870707</v>
      </c>
      <c r="BX33" s="3">
        <f>SUMPRODUCT((BG$6:BG33)*($BR$6:$BR33))*'[1]功能-战损相关'!$D$2-BS33</f>
        <v>43142.562895644325</v>
      </c>
      <c r="BY33" s="3">
        <f>SUMPRODUCT((BH$6:BH33)*($BR$6:$BR33))*'[1]功能-战损相关'!$D$2-BT33</f>
        <v>135375.41141519707</v>
      </c>
      <c r="BZ33" s="3">
        <f>SUMPRODUCT((BI$6:BI33)*($BR$6:$BR33))*'[1]功能-战损相关'!$D$2-BU33</f>
        <v>429956.31121807289</v>
      </c>
      <c r="CA33" s="3">
        <f>SUMPRODUCT((BJ$6:BJ33)*($BR$6:$BR33))*'[1]功能-战损相关'!$D$2-BV33</f>
        <v>288181.97672096803</v>
      </c>
      <c r="CB33" s="3">
        <f>SUMPRODUCT((BK$6:BK33)*($BR$6:$BR33))*'[1]功能-战损相关'!$D$2-BW33</f>
        <v>162819.83238617019</v>
      </c>
      <c r="CD33" s="3">
        <v>28</v>
      </c>
      <c r="CE33" s="30">
        <v>1</v>
      </c>
      <c r="CF33" s="3">
        <f>求节点(节奏总纲!R$4:R$363,BS$6:BS$365,$CD33)*$CE33</f>
        <v>11688.737286623054</v>
      </c>
      <c r="CG33" s="3">
        <f>求节点(节奏总纲!S$4:S$363,BT$6:BT$365,$CD33)*$CE33</f>
        <v>33068.194554013317</v>
      </c>
      <c r="CH33" s="3">
        <f>求节点(节奏总纲!T$4:T$363,BU$6:BU$365,$CD33)*$CE33</f>
        <v>88860.417994240182</v>
      </c>
      <c r="CI33" s="3">
        <f>求节点(节奏总纲!U$4:U$363,BV$6:BV$365,$CD33)*$CE33</f>
        <v>41993.802125362854</v>
      </c>
      <c r="CJ33" s="3">
        <f>求节点(节奏总纲!V$4:V$363,BW$6:BW$365,$CD33)*$CE33</f>
        <v>12022.094265354013</v>
      </c>
      <c r="CK33" s="3">
        <f>求节点(节奏总纲!R$4:R$363,BX$6:BX$365,$CD33)*$CE33</f>
        <v>21707.65496087139</v>
      </c>
      <c r="CL33" s="3">
        <f>求节点(节奏总纲!S$4:S$363,BY$6:BY$365,$CD33)*$CE33</f>
        <v>61412.361314596172</v>
      </c>
      <c r="CM33" s="3">
        <f>求节点(节奏总纲!T$4:T$363,BZ$6:BZ$365,$CD33)*$CE33</f>
        <v>165026.49056073179</v>
      </c>
      <c r="CN33" s="3">
        <f>求节点(节奏总纲!U$4:U$363,CA$6:CA$365,$CD33)*$CE33</f>
        <v>77988.489661388157</v>
      </c>
      <c r="CO33" s="3">
        <f>求节点(节奏总纲!V$4:V$363,CB$6:CB$365,$CD33)*$CE33</f>
        <v>22326.74649280031</v>
      </c>
    </row>
    <row r="34" spans="2:93" x14ac:dyDescent="0.15">
      <c r="B34" s="1"/>
      <c r="D34" s="3"/>
      <c r="AA34" s="3">
        <v>29</v>
      </c>
      <c r="AB34" s="3">
        <f>攻城基础信息!X33*$E$12</f>
        <v>47513.852408258033</v>
      </c>
      <c r="AC34" s="3">
        <f>攻城基础信息!Y33*$E$12</f>
        <v>68218.556503917702</v>
      </c>
      <c r="AD34" s="3">
        <f>攻城基础信息!Z33*$E$12</f>
        <v>52946.496744482218</v>
      </c>
      <c r="AE34" s="3">
        <f>攻城基础信息!AA33*$E$12</f>
        <v>71171.512119671068</v>
      </c>
      <c r="AF34" s="3">
        <f>攻城基础信息!AB33*$E$12</f>
        <v>55936.307900128078</v>
      </c>
      <c r="AH34" s="3">
        <f>$E$4*AB34*攻城基础信息!AC33</f>
        <v>1710498.6866972917</v>
      </c>
      <c r="AI34" s="3">
        <f>$E$4*AC34*攻城基础信息!AD33</f>
        <v>2455868.0341410404</v>
      </c>
      <c r="AJ34" s="3">
        <f>$E$4*AD34*攻城基础信息!AE33</f>
        <v>1906073.8828013625</v>
      </c>
      <c r="AK34" s="3">
        <f>$E$4*AE34*攻城基础信息!AF33</f>
        <v>2562174.4363081623</v>
      </c>
      <c r="AL34" s="3">
        <f>$E$4*AF34*攻城基础信息!AG33</f>
        <v>2013707.0844046138</v>
      </c>
      <c r="AN34" s="3">
        <v>29</v>
      </c>
      <c r="AO34" s="3">
        <f>求节点(节奏总纲!D$4:D$163,AH$6:AH$165,$AN34)*其他调用!H33*其他调用!$M33</f>
        <v>198135907.43973798</v>
      </c>
      <c r="AP34" s="3">
        <f>求节点(节奏总纲!E$4:E$163,AI$6:AI$165,$AN34)*其他调用!I33*其他调用!$M33</f>
        <v>203521572.82606339</v>
      </c>
      <c r="AQ34" s="3">
        <f>求节点(节奏总纲!F$4:F$163,AJ$6:AJ$165,$AN34)*其他调用!J33*其他调用!$M33</f>
        <v>16989366.112261001</v>
      </c>
      <c r="AR34" s="3">
        <f>求节点(节奏总纲!G$4:G$163,AK$6:AK$165,$AN34)*其他调用!K33*其他调用!$M33</f>
        <v>3767770.962340015</v>
      </c>
      <c r="AS34" s="3">
        <f>求节点(节奏总纲!H$4:H$163,AL$6:AL$165,$AN34)*其他调用!L33*其他调用!$M33</f>
        <v>1058934.3267388749</v>
      </c>
      <c r="AT34" s="3">
        <f t="shared" si="0"/>
        <v>423473551.66714126</v>
      </c>
      <c r="AY34" s="3">
        <v>29</v>
      </c>
      <c r="AZ34" s="3">
        <f>其他调用!R33*6*(其他调用!AH$2*$AZ$1*MIN(其他调用!$AJ33/其他调用!AH33,1)+$E$4*0%*攻城基础信息!AC33)</f>
        <v>10762.598521251006</v>
      </c>
      <c r="BA34" s="3">
        <f>其他调用!S33*6*(其他调用!AI$2*$AZ$1*MIN(其他调用!$AJ33/其他调用!AI33,1)+$E$4*0%*攻城基础信息!AD33)</f>
        <v>32725.366565840901</v>
      </c>
      <c r="BB34" s="3">
        <f>其他调用!T33*6*(其他调用!AJ$2*$AZ$1*MIN(其他调用!$AJ33/其他调用!AJ33,1)+$E$4*0%*攻城基础信息!AE33)</f>
        <v>99690.870950182813</v>
      </c>
      <c r="BC34" s="3">
        <f>其他调用!U33*6*(其他调用!AK$2*$AZ$1*MIN(其他调用!$AJ33/其他调用!AK33,1)+$E$4*0%*攻城基础信息!AF33)</f>
        <v>60646.826168533407</v>
      </c>
      <c r="BD34" s="3">
        <f>其他调用!V33*6*(其他调用!AL$2*$AZ$1*MIN(其他调用!$AJ33/其他调用!AL33,1)+$E$4*0%*攻城基础信息!AG33)</f>
        <v>31086.593791839176</v>
      </c>
      <c r="BF34" s="3">
        <v>29</v>
      </c>
      <c r="BG34" s="3">
        <f>求节点(节奏总纲!D$4:D$163,AZ$6:AZ$165,$AN34)</f>
        <v>14652.942468058072</v>
      </c>
      <c r="BH34" s="3">
        <f>求节点(节奏总纲!E$4:E$163,BA$6:BA$165,$AN34)</f>
        <v>45539.978303114825</v>
      </c>
      <c r="BI34" s="3">
        <f>求节点(节奏总纲!F$4:F$163,BB$6:BB$165,$AN34)</f>
        <v>142893.5285993123</v>
      </c>
      <c r="BJ34" s="3">
        <f>求节点(节奏总纲!G$4:G$163,BC$6:BC$165,$AN34)</f>
        <v>102873.57357785008</v>
      </c>
      <c r="BK34" s="3">
        <f>求节点(节奏总纲!H$4:H$163,BD$6:BD$165,$AN34)</f>
        <v>54915.835470469741</v>
      </c>
      <c r="BL34" s="3">
        <f>BG34*其他调用!H33*其他调用!$M33</f>
        <v>687407.89919920871</v>
      </c>
      <c r="BM34" s="3">
        <f>BH34*其他调用!I33*其他调用!$M33</f>
        <v>1637980.3415296571</v>
      </c>
      <c r="BN34" s="3">
        <f>BI34*其他调用!J33*其他调用!$M33</f>
        <v>461577.05382981448</v>
      </c>
      <c r="BO34" s="3">
        <f>BJ34*其他调用!K33*其他调用!$M33</f>
        <v>51528.994793477556</v>
      </c>
      <c r="BP34" s="3">
        <f>BK34*其他调用!L33*其他调用!$M33</f>
        <v>6787.4761262776974</v>
      </c>
      <c r="BQ34" s="3">
        <f t="shared" si="1"/>
        <v>2845281.7654784354</v>
      </c>
      <c r="BR34" s="3">
        <f>[1]服务器生态!$R31</f>
        <v>8.3297462367449976E-2</v>
      </c>
      <c r="BS34" s="3">
        <f>SUMPRODUCT((BG$6:BG34)*($BR$6:$BR34)*(其他调用!BY$5:BY33))</f>
        <v>23444.207551628275</v>
      </c>
      <c r="BT34" s="3">
        <f>SUMPRODUCT((BH$6:BH34)*($BR$6:$BR34)*(其他调用!BZ$5:BZ33))</f>
        <v>73558.291110551421</v>
      </c>
      <c r="BU34" s="3">
        <f>SUMPRODUCT((BI$6:BI34)*($BR$6:$BR34)*(其他调用!CA$5:CA33))</f>
        <v>233597.90376591578</v>
      </c>
      <c r="BV34" s="3">
        <f>SUMPRODUCT((BJ$6:BJ34)*($BR$6:$BR34)*(其他调用!CB$5:CB33))</f>
        <v>156674.50437620829</v>
      </c>
      <c r="BW34" s="3">
        <f>SUMPRODUCT((BK$6:BK34)*($BR$6:$BR34)*(其他调用!CC$5:CC33))</f>
        <v>88472.728642940812</v>
      </c>
      <c r="BX34" s="3">
        <f>SUMPRODUCT((BG$6:BG34)*($BR$6:$BR34))*'[1]功能-战损相关'!$D$2-BS34</f>
        <v>43539.242595881107</v>
      </c>
      <c r="BY34" s="3">
        <f>SUMPRODUCT((BH$6:BH34)*($BR$6:$BR34))*'[1]功能-战损相关'!$D$2-BT34</f>
        <v>136608.25491959549</v>
      </c>
      <c r="BZ34" s="3">
        <f>SUMPRODUCT((BI$6:BI34)*($BR$6:$BR34))*'[1]功能-战损相关'!$D$2-BU34</f>
        <v>433824.67842241516</v>
      </c>
      <c r="CA34" s="3">
        <f>SUMPRODUCT((BJ$6:BJ34)*($BR$6:$BR34))*'[1]功能-战损相关'!$D$2-BV34</f>
        <v>290966.93669867254</v>
      </c>
      <c r="CB34" s="3">
        <f>SUMPRODUCT((BK$6:BK34)*($BR$6:$BR34))*'[1]功能-战损相关'!$D$2-BW34</f>
        <v>164306.49605117572</v>
      </c>
      <c r="CD34" s="3">
        <v>29</v>
      </c>
      <c r="CE34" s="30">
        <v>1</v>
      </c>
      <c r="CF34" s="3">
        <f>求节点(节奏总纲!R$4:R$363,BS$6:BS$365,$CD34)*$CE34</f>
        <v>12368.144726995073</v>
      </c>
      <c r="CG34" s="3">
        <f>求节点(节奏总纲!S$4:S$363,BT$6:BT$365,$CD34)*$CE34</f>
        <v>35280.366357672916</v>
      </c>
      <c r="CH34" s="3">
        <f>求节点(节奏总纲!T$4:T$363,BU$6:BU$365,$CD34)*$CE34</f>
        <v>96005.092756187383</v>
      </c>
      <c r="CI34" s="3">
        <f>求节点(节奏总纲!U$4:U$363,BV$6:BV$365,$CD34)*$CE34</f>
        <v>46228.510718226185</v>
      </c>
      <c r="CJ34" s="3">
        <f>求节点(节奏总纲!V$4:V$363,BW$6:BW$365,$CD34)*$CE34</f>
        <v>13117.031360779562</v>
      </c>
      <c r="CK34" s="3">
        <f>求节点(节奏总纲!R$4:R$363,BX$6:BX$365,$CD34)*$CE34</f>
        <v>22969.411635847995</v>
      </c>
      <c r="CL34" s="3">
        <f>求节点(节奏总纲!S$4:S$363,BY$6:BY$365,$CD34)*$CE34</f>
        <v>65520.680378535428</v>
      </c>
      <c r="CM34" s="3">
        <f>求节点(节奏总纲!T$4:T$363,BZ$6:BZ$365,$CD34)*$CE34</f>
        <v>178295.17226149086</v>
      </c>
      <c r="CN34" s="3">
        <f>求节点(节奏总纲!U$4:U$363,CA$6:CA$365,$CD34)*$CE34</f>
        <v>85852.948476705773</v>
      </c>
      <c r="CO34" s="3">
        <f>求节点(节奏总纲!V$4:V$363,CB$6:CB$365,$CD34)*$CE34</f>
        <v>24360.201098590609</v>
      </c>
    </row>
    <row r="35" spans="2:93" x14ac:dyDescent="0.15">
      <c r="B35" s="1"/>
      <c r="D35" s="3"/>
      <c r="AA35" s="3">
        <v>30</v>
      </c>
      <c r="AB35" s="3">
        <f>攻城基础信息!X34*$E$12</f>
        <v>48742.976394844103</v>
      </c>
      <c r="AC35" s="3">
        <f>攻城基础信息!Y34*$E$12</f>
        <v>69465.088805295803</v>
      </c>
      <c r="AD35" s="3">
        <f>攻城基础信息!Z34*$E$12</f>
        <v>54642.585851097407</v>
      </c>
      <c r="AE35" s="3">
        <f>攻城基础信息!AA34*$E$12</f>
        <v>72619.72994483028</v>
      </c>
      <c r="AF35" s="3">
        <f>攻城基础信息!AB34*$E$12</f>
        <v>57003.642917549827</v>
      </c>
      <c r="AH35" s="3">
        <f>$E$4*AB35*攻城基础信息!AC34</f>
        <v>1787242.467810953</v>
      </c>
      <c r="AI35" s="3">
        <f>$E$4*AC35*攻城基础信息!AD34</f>
        <v>2547053.2561941831</v>
      </c>
      <c r="AJ35" s="3">
        <f>$E$4*AD35*攻城基础信息!AE34</f>
        <v>2003561.4812069079</v>
      </c>
      <c r="AK35" s="3">
        <f>$E$4*AE35*攻城基础信息!AF34</f>
        <v>2662723.4313104474</v>
      </c>
      <c r="AL35" s="3">
        <f>$E$4*AF35*攻城基础信息!AG34</f>
        <v>2090133.5736434967</v>
      </c>
      <c r="AN35" s="3">
        <v>30</v>
      </c>
      <c r="AO35" s="3">
        <f>求节点(节奏总纲!D$4:D$163,AH$6:AH$165,$AN35)*其他调用!H34*其他调用!$M34</f>
        <v>201244452.61699474</v>
      </c>
      <c r="AP35" s="3">
        <f>求节点(节奏总纲!E$4:E$163,AI$6:AI$165,$AN35)*其他调用!I34*其他调用!$M34</f>
        <v>210297986.77351096</v>
      </c>
      <c r="AQ35" s="3">
        <f>求节点(节奏总纲!F$4:F$163,AJ$6:AJ$165,$AN35)*其他调用!J34*其他调用!$M34</f>
        <v>17439748.774628662</v>
      </c>
      <c r="AR35" s="3">
        <f>求节点(节奏总纲!G$4:G$163,AK$6:AK$165,$AN35)*其他调用!K34*其他调用!$M34</f>
        <v>3871265.0613748622</v>
      </c>
      <c r="AS35" s="3">
        <f>求节点(节奏总纲!H$4:H$163,AL$6:AL$165,$AN35)*其他调用!L34*其他调用!$M34</f>
        <v>1118680.8420448445</v>
      </c>
      <c r="AT35" s="3">
        <f t="shared" si="0"/>
        <v>433972134.06855398</v>
      </c>
      <c r="AY35" s="3">
        <v>30</v>
      </c>
      <c r="AZ35" s="3">
        <f>其他调用!R34*6*(其他调用!AH$2*$AZ$1*MIN(其他调用!$AJ34/其他调用!AH34,1)+$E$4*0%*攻城基础信息!AC34)</f>
        <v>10958.229701649976</v>
      </c>
      <c r="BA35" s="3">
        <f>其他调用!S34*6*(其他调用!AI$2*$AZ$1*MIN(其他调用!$AJ34/其他调用!AI34,1)+$E$4*0%*攻城基础信息!AD34)</f>
        <v>33330.572757717047</v>
      </c>
      <c r="BB35" s="3">
        <f>其他调用!T34*6*(其他调用!AJ$2*$AZ$1*MIN(其他调用!$AJ34/其他调用!AJ34,1)+$E$4*0%*攻城基础信息!AE34)</f>
        <v>101493.20324969318</v>
      </c>
      <c r="BC35" s="3">
        <f>其他调用!U34*6*(其他调用!AK$2*$AZ$1*MIN(其他调用!$AJ34/其他调用!AK34,1)+$E$4*0%*攻城基础信息!AF34)</f>
        <v>61943.947572081364</v>
      </c>
      <c r="BD35" s="3">
        <f>其他调用!V34*6*(其他调用!AL$2*$AZ$1*MIN(其他调用!$AJ34/其他调用!AL34,1)+$E$4*0%*攻城基础信息!AG34)</f>
        <v>31900.131870868565</v>
      </c>
      <c r="BF35" s="3">
        <v>30</v>
      </c>
      <c r="BG35" s="3">
        <f>求节点(节奏总纲!D$4:D$163,AZ$6:AZ$165,$AN35)</f>
        <v>14740.84931610382</v>
      </c>
      <c r="BH35" s="3">
        <f>求节点(节奏总纲!E$4:E$163,BA$6:BA$165,$AN35)</f>
        <v>45815.462382257676</v>
      </c>
      <c r="BI35" s="3">
        <f>求节点(节奏总纲!F$4:F$163,BB$6:BB$165,$AN35)</f>
        <v>143722.82129419674</v>
      </c>
      <c r="BJ35" s="3">
        <f>求节点(节奏总纲!G$4:G$163,BC$6:BC$165,$AN35)</f>
        <v>103573.12132147799</v>
      </c>
      <c r="BK35" s="3">
        <f>求节点(节奏总纲!H$4:H$163,BD$6:BD$165,$AN35)</f>
        <v>55194.501395357518</v>
      </c>
      <c r="BL35" s="3">
        <f>BG35*其他调用!H34*其他调用!$M34</f>
        <v>689247.48287863098</v>
      </c>
      <c r="BM35" s="3">
        <f>BH35*其他调用!I34*其他调用!$M34</f>
        <v>1670710.2933029241</v>
      </c>
      <c r="BN35" s="3">
        <f>BI35*其他调用!J34*其他调用!$M34</f>
        <v>466795.75538321392</v>
      </c>
      <c r="BO35" s="3">
        <f>BJ35*其他调用!K34*其他调用!$M34</f>
        <v>52397.008452734692</v>
      </c>
      <c r="BP35" s="3">
        <f>BK35*其他调用!L34*其他调用!$M34</f>
        <v>6922.9489079584055</v>
      </c>
      <c r="BQ35" s="3">
        <f t="shared" si="1"/>
        <v>2886073.4889254626</v>
      </c>
      <c r="BR35" s="3">
        <f>[1]服务器生态!$R32</f>
        <v>7.9110189718761131E-2</v>
      </c>
      <c r="BS35" s="3">
        <f>SUMPRODUCT((BG$6:BG35)*($BR$6:$BR35)*(其他调用!BY$5:BY34))</f>
        <v>23648.284044180487</v>
      </c>
      <c r="BT35" s="3">
        <f>SUMPRODUCT((BH$6:BH35)*($BR$6:$BR35)*(其他调用!BZ$5:BZ34))</f>
        <v>74192.573346746227</v>
      </c>
      <c r="BU35" s="3">
        <f>SUMPRODUCT((BI$6:BI35)*($BR$6:$BR35)*(其他调用!CA$5:CA34))</f>
        <v>235587.64320632818</v>
      </c>
      <c r="BV35" s="3">
        <f>SUMPRODUCT((BJ$6:BJ35)*($BR$6:$BR35)*(其他调用!CB$5:CB34))</f>
        <v>158108.39999977191</v>
      </c>
      <c r="BW35" s="3">
        <f>SUMPRODUCT((BK$6:BK35)*($BR$6:$BR35)*(其他调用!CC$5:CC34))</f>
        <v>89236.856951384165</v>
      </c>
      <c r="BX35" s="3">
        <f>SUMPRODUCT((BG$6:BG35)*($BR$6:$BR35))*'[1]功能-战损相关'!$D$2-BS35</f>
        <v>43918.24179633522</v>
      </c>
      <c r="BY35" s="3">
        <f>SUMPRODUCT((BH$6:BH35)*($BR$6:$BR35))*'[1]功能-战损相关'!$D$2-BT35</f>
        <v>137786.20764395728</v>
      </c>
      <c r="BZ35" s="3">
        <f>SUMPRODUCT((BI$6:BI35)*($BR$6:$BR35))*'[1]功能-战损相关'!$D$2-BU35</f>
        <v>437519.90881175257</v>
      </c>
      <c r="CA35" s="3">
        <f>SUMPRODUCT((BJ$6:BJ35)*($BR$6:$BR35))*'[1]功能-战损相关'!$D$2-BV35</f>
        <v>293629.88571386214</v>
      </c>
      <c r="CB35" s="3">
        <f>SUMPRODUCT((BK$6:BK35)*($BR$6:$BR35))*'[1]功能-战损相关'!$D$2-BW35</f>
        <v>165725.59148114195</v>
      </c>
      <c r="CD35" s="3">
        <v>30</v>
      </c>
      <c r="CE35" s="30">
        <v>1</v>
      </c>
      <c r="CF35" s="3">
        <f>求节点(节奏总纲!R$4:R$363,BS$6:BS$365,$CD35)*$CE35</f>
        <v>13044.863563229397</v>
      </c>
      <c r="CG35" s="3">
        <f>求节点(节奏总纲!S$4:S$363,BT$6:BT$365,$CD35)*$CE35</f>
        <v>37470.839924764266</v>
      </c>
      <c r="CH35" s="3">
        <f>求节点(节奏总纲!T$4:T$363,BU$6:BU$365,$CD35)*$CE35</f>
        <v>103119.48299865144</v>
      </c>
      <c r="CI35" s="3">
        <f>求节点(节奏总纲!U$4:U$363,BV$6:BV$365,$CD35)*$CE35</f>
        <v>50463.219311089517</v>
      </c>
      <c r="CJ35" s="3">
        <f>求节点(节奏总纲!V$4:V$363,BW$6:BW$365,$CD35)*$CE35</f>
        <v>14629.295006520546</v>
      </c>
      <c r="CK35" s="3">
        <f>求节点(节奏总纲!R$4:R$363,BX$6:BX$365,$CD35)*$CE35</f>
        <v>24226.175188854599</v>
      </c>
      <c r="CL35" s="3">
        <f>求节点(节奏总纲!S$4:S$363,BY$6:BY$365,$CD35)*$CE35</f>
        <v>69588.702717419364</v>
      </c>
      <c r="CM35" s="3">
        <f>求节点(节奏总纲!T$4:T$363,BZ$6:BZ$365,$CD35)*$CE35</f>
        <v>191507.61128320982</v>
      </c>
      <c r="CN35" s="3">
        <f>求节点(节奏总纲!U$4:U$363,CA$6:CA$365,$CD35)*$CE35</f>
        <v>93717.407292023388</v>
      </c>
      <c r="CO35" s="3">
        <f>求节点(节奏总纲!V$4:V$363,CB$6:CB$365,$CD35)*$CE35</f>
        <v>27168.690726395296</v>
      </c>
    </row>
    <row r="36" spans="2:93" x14ac:dyDescent="0.15">
      <c r="B36" s="1"/>
      <c r="D36" s="3"/>
      <c r="AA36" s="3">
        <v>31</v>
      </c>
      <c r="AB36" s="3">
        <f>攻城基础信息!X35*$E$12</f>
        <v>52125.223539385239</v>
      </c>
      <c r="AC36" s="3">
        <f>攻城基础信息!Y35*$E$12</f>
        <v>73808.213317784728</v>
      </c>
      <c r="AD36" s="3">
        <f>攻城基础信息!Z35*$E$12</f>
        <v>58779.19598307307</v>
      </c>
      <c r="AE36" s="3">
        <f>攻城基础信息!AA35*$E$12</f>
        <v>77666.559028509655</v>
      </c>
      <c r="AF36" s="3">
        <f>攻城基础信息!AB35*$E$12</f>
        <v>61115.666106107572</v>
      </c>
      <c r="AH36" s="3">
        <f>$E$4*AB36*攻城基础信息!AC35</f>
        <v>1946008.3454703852</v>
      </c>
      <c r="AI36" s="3">
        <f>$E$4*AC36*攻城基础信息!AD35</f>
        <v>2755506.6305306335</v>
      </c>
      <c r="AJ36" s="3">
        <f>$E$4*AD36*攻城基础信息!AE35</f>
        <v>2194423.3167013978</v>
      </c>
      <c r="AK36" s="3">
        <f>$E$4*AE36*攻城基础信息!AF35</f>
        <v>2899551.5370643646</v>
      </c>
      <c r="AL36" s="3">
        <f>$E$4*AF36*攻城基础信息!AG35</f>
        <v>2281651.5346280192</v>
      </c>
      <c r="AN36" s="3">
        <v>31</v>
      </c>
      <c r="AO36" s="3">
        <f>求节点(节奏总纲!D$4:D$163,AH$6:AH$165,$AN36)*其他调用!H35*其他调用!$M35</f>
        <v>205464494.01248857</v>
      </c>
      <c r="AP36" s="3">
        <f>求节点(节奏总纲!E$4:E$163,AI$6:AI$165,$AN36)*其他调用!I35*其他调用!$M35</f>
        <v>215679711.09381929</v>
      </c>
      <c r="AQ36" s="3">
        <f>求节点(节奏总纲!F$4:F$163,AJ$6:AJ$165,$AN36)*其他调用!J35*其他调用!$M35</f>
        <v>17881420.134333689</v>
      </c>
      <c r="AR36" s="3">
        <f>求节点(节奏总纲!G$4:G$163,AK$6:AK$165,$AN36)*其他调用!K35*其他调用!$M35</f>
        <v>3966917.7948517692</v>
      </c>
      <c r="AS36" s="3">
        <f>求节点(节奏总纲!H$4:H$163,AL$6:AL$165,$AN36)*其他调用!L35*其他调用!$M35</f>
        <v>1149599.2955398876</v>
      </c>
      <c r="AT36" s="3">
        <f t="shared" si="0"/>
        <v>444142142.33103323</v>
      </c>
      <c r="AY36" s="3">
        <v>31</v>
      </c>
      <c r="AZ36" s="3">
        <f>其他调用!R35*6*(其他调用!AH$2*$AZ$1*MIN(其他调用!$AJ35/其他调用!AH35,1)+$E$4*0%*攻城基础信息!AC35)</f>
        <v>11158.556861291923</v>
      </c>
      <c r="BA36" s="3">
        <f>其他调用!S35*6*(其他调用!AI$2*$AZ$1*MIN(其他调用!$AJ35/其他调用!AI35,1)+$E$4*0%*攻城基础信息!AD35)</f>
        <v>33921.256613718302</v>
      </c>
      <c r="BB36" s="3">
        <f>其他调用!T35*6*(其他调用!AJ$2*$AZ$1*MIN(其他调用!$AJ35/其他调用!AJ35,1)+$E$4*0%*攻城基础信息!AE35)</f>
        <v>103314.60774348243</v>
      </c>
      <c r="BC36" s="3">
        <f>其他调用!U35*6*(其他调用!AK$2*$AZ$1*MIN(其他调用!$AJ35/其他调用!AK35,1)+$E$4*0%*攻城基础信息!AF35)</f>
        <v>63228.642117446398</v>
      </c>
      <c r="BD36" s="3">
        <f>其他调用!V35*6*(其他调用!AL$2*$AZ$1*MIN(其他调用!$AJ35/其他调用!AL35,1)+$E$4*0%*攻城基础信息!AG35)</f>
        <v>32508.232832535046</v>
      </c>
      <c r="BF36" s="3">
        <v>31</v>
      </c>
      <c r="BG36" s="3">
        <f>求节点(节奏总纲!D$4:D$163,AZ$6:AZ$165,$AN36)</f>
        <v>14828.756164149567</v>
      </c>
      <c r="BH36" s="3">
        <f>求节点(节奏总纲!E$4:E$163,BA$6:BA$165,$AN36)</f>
        <v>46090.946461400534</v>
      </c>
      <c r="BI36" s="3">
        <f>求节点(节奏总纲!F$4:F$163,BB$6:BB$165,$AN36)</f>
        <v>144541.90506131403</v>
      </c>
      <c r="BJ36" s="3">
        <f>求节点(节奏总纲!G$4:G$163,BC$6:BC$165,$AN36)</f>
        <v>104238.28625326505</v>
      </c>
      <c r="BK36" s="3">
        <f>求节点(节奏总纲!H$4:H$163,BD$6:BD$165,$AN36)</f>
        <v>55478.140478849891</v>
      </c>
      <c r="BL36" s="3">
        <f>BG36*其他调用!H35*其他调用!$M35</f>
        <v>694903.38481684856</v>
      </c>
      <c r="BM36" s="3">
        <f>BH36*其他调用!I35*其他调用!$M35</f>
        <v>1691925.666389541</v>
      </c>
      <c r="BN36" s="3">
        <f>BI36*其他调用!J35*其他调用!$M35</f>
        <v>471751.83621978154</v>
      </c>
      <c r="BO36" s="3">
        <f>BJ36*其他调用!K35*其他调用!$M35</f>
        <v>53132.611024358201</v>
      </c>
      <c r="BP36" s="3">
        <f>BK36*其他调用!L35*其他调用!$M35</f>
        <v>7034.4820115009034</v>
      </c>
      <c r="BQ36" s="3">
        <f t="shared" si="1"/>
        <v>2918747.98046203</v>
      </c>
      <c r="BR36" s="3">
        <f>[1]服务器生态!$R33</f>
        <v>7.4922917070072315E-2</v>
      </c>
      <c r="BS36" s="3">
        <f>SUMPRODUCT((BG$6:BG36)*($BR$6:$BR36)*(其他调用!BY$5:BY35))</f>
        <v>23842.711436139794</v>
      </c>
      <c r="BT36" s="3">
        <f>SUMPRODUCT((BH$6:BH36)*($BR$6:$BR36)*(其他调用!BZ$5:BZ35))</f>
        <v>74796.895274642739</v>
      </c>
      <c r="BU36" s="3">
        <f>SUMPRODUCT((BI$6:BI36)*($BR$6:$BR36)*(其他调用!CA$5:CA35))</f>
        <v>237482.80591038853</v>
      </c>
      <c r="BV36" s="3">
        <f>SUMPRODUCT((BJ$6:BJ36)*($BR$6:$BR36)*(其他调用!CB$5:CB35))</f>
        <v>159475.12138315587</v>
      </c>
      <c r="BW36" s="3">
        <f>SUMPRODUCT((BK$6:BK36)*($BR$6:$BR36)*(其他调用!CC$5:CC35))</f>
        <v>89964.259172086429</v>
      </c>
      <c r="BX36" s="3">
        <f>SUMPRODUCT((BG$6:BG36)*($BR$6:$BR36))*'[1]功能-战损相关'!$D$2-BS36</f>
        <v>44279.321238545366</v>
      </c>
      <c r="BY36" s="3">
        <f>SUMPRODUCT((BH$6:BH36)*($BR$6:$BR36))*'[1]功能-战损相关'!$D$2-BT36</f>
        <v>138908.51979576508</v>
      </c>
      <c r="BZ36" s="3">
        <f>SUMPRODUCT((BI$6:BI36)*($BR$6:$BR36))*'[1]功能-战损相关'!$D$2-BU36</f>
        <v>441039.49669072177</v>
      </c>
      <c r="CA36" s="3">
        <f>SUMPRODUCT((BJ$6:BJ36)*($BR$6:$BR36))*'[1]功能-战损相关'!$D$2-BV36</f>
        <v>296168.08256871812</v>
      </c>
      <c r="CB36" s="3">
        <f>SUMPRODUCT((BK$6:BK36)*($BR$6:$BR36))*'[1]功能-战损相关'!$D$2-BW36</f>
        <v>167076.48131958905</v>
      </c>
      <c r="CD36" s="3">
        <v>31</v>
      </c>
      <c r="CE36" s="30">
        <v>1</v>
      </c>
      <c r="CF36" s="3">
        <f>求节点(节奏总纲!R$4:R$363,BS$6:BS$365,$CD36)*$CE36</f>
        <v>13745.24872012434</v>
      </c>
      <c r="CG36" s="3">
        <f>求节点(节奏总纲!S$4:S$363,BT$6:BT$365,$CD36)*$CE36</f>
        <v>39583.553687313266</v>
      </c>
      <c r="CH36" s="3">
        <f>求节点(节奏总纲!T$4:T$363,BU$6:BU$365,$CD36)*$CE36</f>
        <v>109982.84831147274</v>
      </c>
      <c r="CI36" s="3">
        <f>求节点(节奏总纲!U$4:U$363,BV$6:BV$365,$CD36)*$CE36</f>
        <v>54744.693523054011</v>
      </c>
      <c r="CJ36" s="3">
        <f>求节点(节奏总纲!V$4:V$363,BW$6:BW$365,$CD36)*$CE36</f>
        <v>16403.917083839158</v>
      </c>
      <c r="CK36" s="3">
        <f>求节点(节奏总纲!R$4:R$363,BX$6:BX$365,$CD36)*$CE36</f>
        <v>25526.890480230926</v>
      </c>
      <c r="CL36" s="3">
        <f>求节点(节奏总纲!S$4:S$363,BY$6:BY$365,$CD36)*$CE36</f>
        <v>73512.313990724651</v>
      </c>
      <c r="CM36" s="3">
        <f>求节点(节奏总纲!T$4:T$363,BZ$6:BZ$365,$CD36)*$CE36</f>
        <v>204253.86114987798</v>
      </c>
      <c r="CN36" s="3">
        <f>求节点(节奏总纲!U$4:U$363,CA$6:CA$365,$CD36)*$CE36</f>
        <v>101668.7165428146</v>
      </c>
      <c r="CO36" s="3">
        <f>求节点(节奏总纲!V$4:V$363,CB$6:CB$365,$CD36)*$CE36</f>
        <v>30464.417441415579</v>
      </c>
    </row>
    <row r="37" spans="2:93" x14ac:dyDescent="0.15">
      <c r="B37" s="1"/>
      <c r="D37" s="3"/>
      <c r="AA37" s="3">
        <v>32</v>
      </c>
      <c r="AB37" s="3">
        <f>攻城基础信息!X36*$E$12</f>
        <v>53455.814049920293</v>
      </c>
      <c r="AC37" s="3">
        <f>攻城基础信息!Y36*$E$12</f>
        <v>75141.584735700599</v>
      </c>
      <c r="AD37" s="3">
        <f>攻城基础信息!Z36*$E$12</f>
        <v>60467.936599354856</v>
      </c>
      <c r="AE37" s="3">
        <f>攻城基础信息!AA36*$E$12</f>
        <v>79227.424284450099</v>
      </c>
      <c r="AF37" s="3">
        <f>攻城基础信息!AB36*$E$12</f>
        <v>62247.967964890173</v>
      </c>
      <c r="AH37" s="3">
        <f>$E$4*AB37*攻城基础信息!AC36</f>
        <v>2031320.933896974</v>
      </c>
      <c r="AI37" s="3">
        <f>$E$4*AC37*攻城基础信息!AD36</f>
        <v>2855380.2199566271</v>
      </c>
      <c r="AJ37" s="3">
        <f>$E$4*AD37*攻城基础信息!AE36</f>
        <v>2297781.5907754879</v>
      </c>
      <c r="AK37" s="3">
        <f>$E$4*AE37*攻城基础信息!AF36</f>
        <v>3010642.1228091083</v>
      </c>
      <c r="AL37" s="3">
        <f>$E$4*AF37*攻城基础信息!AG36</f>
        <v>2365422.7826658301</v>
      </c>
      <c r="AN37" s="3">
        <v>32</v>
      </c>
      <c r="AO37" s="3">
        <f>求节点(节奏总纲!D$4:D$163,AH$6:AH$165,$AN37)*其他调用!H36*其他调用!$M36</f>
        <v>209739330.18655971</v>
      </c>
      <c r="AP37" s="3">
        <f>求节点(节奏总纲!E$4:E$163,AI$6:AI$165,$AN37)*其他调用!I36*其他调用!$M36</f>
        <v>220981779.12863243</v>
      </c>
      <c r="AQ37" s="3">
        <f>求节点(节奏总纲!F$4:F$163,AJ$6:AJ$165,$AN37)*其他调用!J36*其他调用!$M36</f>
        <v>18322911.031826213</v>
      </c>
      <c r="AR37" s="3">
        <f>求节点(节奏总纲!G$4:G$163,AK$6:AK$165,$AN37)*其他调用!K36*其他调用!$M36</f>
        <v>4063606.8723751078</v>
      </c>
      <c r="AS37" s="3">
        <f>求节点(节奏总纲!H$4:H$163,AL$6:AL$165,$AN37)*其他调用!L36*其他调用!$M36</f>
        <v>1181260.5261974486</v>
      </c>
      <c r="AT37" s="3">
        <f t="shared" si="0"/>
        <v>454288887.74559087</v>
      </c>
      <c r="AY37" s="3">
        <v>32</v>
      </c>
      <c r="AZ37" s="3">
        <f>其他调用!R36*6*(其他调用!AH$2*$AZ$1*MIN(其他调用!$AJ36/其他调用!AH36,1)+$E$4*0%*攻城基础信息!AC36)</f>
        <v>11350.989060627668</v>
      </c>
      <c r="BA37" s="3">
        <f>其他调用!S36*6*(其他调用!AI$2*$AZ$1*MIN(其他调用!$AJ36/其他调用!AI36,1)+$E$4*0%*攻城基础信息!AD36)</f>
        <v>34527.331190841993</v>
      </c>
      <c r="BB37" s="3">
        <f>其他调用!T36*6*(其他调用!AJ$2*$AZ$1*MIN(其他调用!$AJ36/其他调用!AJ36,1)+$E$4*0%*攻城基础信息!AE36)</f>
        <v>105071.14968024926</v>
      </c>
      <c r="BC37" s="3">
        <f>其他调用!U36*6*(其他调用!AK$2*$AZ$1*MIN(其他调用!$AJ36/其他调用!AK36,1)+$E$4*0%*攻城基础信息!AF36)</f>
        <v>64425.532720175768</v>
      </c>
      <c r="BD37" s="3">
        <f>其他调用!V36*6*(其他调用!AL$2*$AZ$1*MIN(其他调用!$AJ36/其他调用!AL36,1)+$E$4*0%*攻城基础信息!AG36)</f>
        <v>33083.984565260995</v>
      </c>
      <c r="BF37" s="3">
        <v>32</v>
      </c>
      <c r="BG37" s="3">
        <f>求节点(节奏总纲!D$4:D$163,AZ$6:AZ$165,$AN37)</f>
        <v>14914.788012195313</v>
      </c>
      <c r="BH37" s="3">
        <f>求节点(节奏总纲!E$4:E$163,BA$6:BA$165,$AN37)</f>
        <v>46337.646862045913</v>
      </c>
      <c r="BI37" s="3">
        <f>求节点(节奏总纲!F$4:F$163,BB$6:BB$165,$AN37)</f>
        <v>145336.086095843</v>
      </c>
      <c r="BJ37" s="3">
        <f>求节点(节奏总纲!G$4:G$163,BC$6:BC$165,$AN37)</f>
        <v>104850.19734440844</v>
      </c>
      <c r="BK37" s="3">
        <f>求节点(节奏总纲!H$4:H$163,BD$6:BD$165,$AN37)</f>
        <v>55761.940282850926</v>
      </c>
      <c r="BL37" s="3">
        <f>BG37*其他调用!H36*其他调用!$M36</f>
        <v>700477.8741707945</v>
      </c>
      <c r="BM37" s="3">
        <f>BH37*其他调用!I36*其他调用!$M36</f>
        <v>1712245.4224850645</v>
      </c>
      <c r="BN37" s="3">
        <f>BI37*其他调用!J36*其他调用!$M36</f>
        <v>476654.92052878713</v>
      </c>
      <c r="BO37" s="3">
        <f>BJ37*其他调用!K36*其他调用!$M36</f>
        <v>53847.451055410696</v>
      </c>
      <c r="BP37" s="3">
        <f>BK37*其他调用!L36*其他调用!$M36</f>
        <v>7147.2060049467136</v>
      </c>
      <c r="BQ37" s="3">
        <f t="shared" si="1"/>
        <v>2950372.8742450033</v>
      </c>
      <c r="BR37" s="3">
        <f>[1]服务器生态!$R34</f>
        <v>7.0735644421383484E-2</v>
      </c>
      <c r="BS37" s="3">
        <f>SUMPRODUCT((BG$6:BG37)*($BR$6:$BR37)*(其他调用!BY$5:BY36))</f>
        <v>24027.337685893712</v>
      </c>
      <c r="BT37" s="3">
        <f>SUMPRODUCT((BH$6:BH37)*($BR$6:$BR37)*(其他调用!BZ$5:BZ36))</f>
        <v>75370.496854200275</v>
      </c>
      <c r="BU37" s="3">
        <f>SUMPRODUCT((BI$6:BI37)*($BR$6:$BR37)*(其他调用!CA$5:CA36))</f>
        <v>239281.88320923099</v>
      </c>
      <c r="BV37" s="3">
        <f>SUMPRODUCT((BJ$6:BJ37)*($BR$6:$BR37)*(其他调用!CB$5:CB36))</f>
        <v>160773.03448160741</v>
      </c>
      <c r="BW37" s="3">
        <f>SUMPRODUCT((BK$6:BK37)*($BR$6:$BR37)*(其他调用!CC$5:CC36))</f>
        <v>90654.52160860291</v>
      </c>
      <c r="BX37" s="3">
        <f>SUMPRODUCT((BG$6:BG37)*($BR$6:$BR37))*'[1]功能-战损相关'!$D$2-BS37</f>
        <v>44622.198559516939</v>
      </c>
      <c r="BY37" s="3">
        <f>SUMPRODUCT((BH$6:BH37)*($BR$6:$BR37))*'[1]功能-战损相关'!$D$2-BT37</f>
        <v>139973.77987208619</v>
      </c>
      <c r="BZ37" s="3">
        <f>SUMPRODUCT((BI$6:BI37)*($BR$6:$BR37))*'[1]功能-战损相关'!$D$2-BU37</f>
        <v>444380.64024571492</v>
      </c>
      <c r="CA37" s="3">
        <f>SUMPRODUCT((BJ$6:BJ37)*($BR$6:$BR37))*'[1]功能-战损相关'!$D$2-BV37</f>
        <v>298578.4926086996</v>
      </c>
      <c r="CB37" s="3">
        <f>SUMPRODUCT((BK$6:BK37)*($BR$6:$BR37))*'[1]功能-战损相关'!$D$2-BW37</f>
        <v>168358.39727311966</v>
      </c>
      <c r="CD37" s="3">
        <v>32</v>
      </c>
      <c r="CE37" s="30">
        <v>1</v>
      </c>
      <c r="CF37" s="3">
        <f>求节点(节奏总纲!R$4:R$363,BS$6:BS$365,$CD37)*$CE37</f>
        <v>14442.955069650445</v>
      </c>
      <c r="CG37" s="3">
        <f>求节点(节奏总纲!S$4:S$363,BT$6:BT$365,$CD37)*$CE37</f>
        <v>41699.891563781312</v>
      </c>
      <c r="CH37" s="3">
        <f>求节点(节奏总纲!T$4:T$363,BU$6:BU$365,$CD37)*$CE37</f>
        <v>116846.21362429406</v>
      </c>
      <c r="CI37" s="3">
        <f>求节点(节奏总纲!U$4:U$363,BV$6:BV$365,$CD37)*$CE37</f>
        <v>59256.544128814756</v>
      </c>
      <c r="CJ37" s="3">
        <f>求节点(节奏总纲!V$4:V$363,BW$6:BW$365,$CD37)*$CE37</f>
        <v>18178.539161157772</v>
      </c>
      <c r="CK37" s="3">
        <f>求节点(节奏总纲!R$4:R$363,BX$6:BX$365,$CD37)*$CE37</f>
        <v>26822.630843636547</v>
      </c>
      <c r="CL37" s="3">
        <f>求节点(节奏总纲!S$4:S$363,BY$6:BY$365,$CD37)*$CE37</f>
        <v>77442.655761308153</v>
      </c>
      <c r="CM37" s="3">
        <f>求节点(节奏总纲!T$4:T$363,BZ$6:BZ$365,$CD37)*$CE37</f>
        <v>217000.11101654614</v>
      </c>
      <c r="CN37" s="3">
        <f>求节点(节奏总纲!U$4:U$363,CA$6:CA$365,$CD37)*$CE37</f>
        <v>110047.86766779883</v>
      </c>
      <c r="CO37" s="3">
        <f>求节点(节奏总纲!V$4:V$363,CB$6:CB$365,$CD37)*$CE37</f>
        <v>33760.144156435861</v>
      </c>
    </row>
    <row r="38" spans="2:93" x14ac:dyDescent="0.15">
      <c r="B38" s="1"/>
      <c r="D38" s="3"/>
      <c r="AA38" s="3">
        <v>33</v>
      </c>
      <c r="AB38" s="3">
        <f>攻城基础信息!X37*$E$12</f>
        <v>54843.498263256508</v>
      </c>
      <c r="AC38" s="3">
        <f>攻城基础信息!Y37*$E$12</f>
        <v>76495.474927325427</v>
      </c>
      <c r="AD38" s="3">
        <f>攻城基础信息!Z37*$E$12</f>
        <v>62189.819114833823</v>
      </c>
      <c r="AE38" s="3">
        <f>攻城基础信息!AA37*$E$12</f>
        <v>80826.645684942865</v>
      </c>
      <c r="AF38" s="3">
        <f>攻城基础信息!AB37*$E$12</f>
        <v>63407.932505038683</v>
      </c>
      <c r="AH38" s="3">
        <f>$E$4*AB38*攻城基础信息!AC37</f>
        <v>2120615.2661792547</v>
      </c>
      <c r="AI38" s="3">
        <f>$E$4*AC38*攻城基础信息!AD37</f>
        <v>2957825.0305232545</v>
      </c>
      <c r="AJ38" s="3">
        <f>$E$4*AD38*攻城基础信息!AE37</f>
        <v>2404673.0057735783</v>
      </c>
      <c r="AK38" s="3">
        <f>$E$4*AE38*攻城基础信息!AF37</f>
        <v>3125296.9664844619</v>
      </c>
      <c r="AL38" s="3">
        <f>$E$4*AF38*攻城基础信息!AG37</f>
        <v>2451773.3901948328</v>
      </c>
      <c r="AN38" s="3">
        <v>33</v>
      </c>
      <c r="AO38" s="3">
        <f>求节点(节奏总纲!D$4:D$163,AH$6:AH$165,$AN38)*其他调用!H37*其他调用!$M37</f>
        <v>213971933.03788814</v>
      </c>
      <c r="AP38" s="3">
        <f>求节点(节奏总纲!E$4:E$163,AI$6:AI$165,$AN38)*其他调用!I37*其他调用!$M37</f>
        <v>226268486.10474789</v>
      </c>
      <c r="AQ38" s="3">
        <f>求节点(节奏总纲!F$4:F$163,AJ$6:AJ$165,$AN38)*其他调用!J37*其他调用!$M37</f>
        <v>18756310.778831065</v>
      </c>
      <c r="AR38" s="3">
        <f>求节点(节奏总纲!G$4:G$163,AK$6:AK$165,$AN38)*其他调用!K37*其他调用!$M37</f>
        <v>4159682.4591456191</v>
      </c>
      <c r="AS38" s="3">
        <f>求节点(节奏总纲!H$4:H$163,AL$6:AL$165,$AN38)*其他调用!L37*其他调用!$M37</f>
        <v>1214773.0507991286</v>
      </c>
      <c r="AT38" s="3">
        <f t="shared" si="0"/>
        <v>464371185.43141186</v>
      </c>
      <c r="AY38" s="3">
        <v>33</v>
      </c>
      <c r="AZ38" s="3">
        <f>其他调用!R37*6*(其他调用!AH$2*$AZ$1*MIN(其他调用!$AJ37/其他调用!AH37,1)+$E$4*0%*攻城基础信息!AC37)</f>
        <v>11552.489193424582</v>
      </c>
      <c r="BA38" s="3">
        <f>其他调用!S37*6*(其他调用!AI$2*$AZ$1*MIN(其他调用!$AJ37/其他调用!AI37,1)+$E$4*0%*攻城基础信息!AD37)</f>
        <v>35091.781886748438</v>
      </c>
      <c r="BB38" s="3">
        <f>其他调用!T37*6*(其他调用!AJ$2*$AZ$1*MIN(其他调用!$AJ37/其他调用!AJ37,1)+$E$4*0%*攻城基础信息!AE37)</f>
        <v>106848.50502341971</v>
      </c>
      <c r="BC38" s="3">
        <f>其他调用!U37*6*(其他调用!AK$2*$AZ$1*MIN(其他调用!$AJ37/其他调用!AK37,1)+$E$4*0%*攻城基础信息!AF37)</f>
        <v>65612.959714526951</v>
      </c>
      <c r="BD38" s="3">
        <f>其他调用!V37*6*(其他调用!AL$2*$AZ$1*MIN(其他调用!$AJ37/其他调用!AL37,1)+$E$4*0%*攻城基础信息!AG37)</f>
        <v>33579.602975772556</v>
      </c>
      <c r="BF38" s="3">
        <v>33</v>
      </c>
      <c r="BG38" s="3">
        <f>求节点(节奏总纲!D$4:D$163,AZ$6:AZ$165,$AN38)</f>
        <v>15000.819860241059</v>
      </c>
      <c r="BH38" s="3">
        <f>求节点(节奏总纲!E$4:E$163,BA$6:BA$165,$AN38)</f>
        <v>46581.804988551725</v>
      </c>
      <c r="BI38" s="3">
        <f>求节点(节奏总纲!F$4:F$163,BB$6:BB$165,$AN38)</f>
        <v>146085.56904807105</v>
      </c>
      <c r="BJ38" s="3">
        <f>求节点(节奏总纲!G$4:G$163,BC$6:BC$165,$AN38)</f>
        <v>105454.04335285982</v>
      </c>
      <c r="BK38" s="3">
        <f>求节点(节奏总纲!H$4:H$163,BD$6:BD$165,$AN38)</f>
        <v>56046.720775901951</v>
      </c>
      <c r="BL38" s="3">
        <f>BG38*其他调用!H37*其他调用!$M37</f>
        <v>705875.30626568501</v>
      </c>
      <c r="BM38" s="3">
        <f>BH38*其他调用!I37*其他调用!$M37</f>
        <v>1732175.8299902147</v>
      </c>
      <c r="BN38" s="3">
        <f>BI38*其他调用!J37*其他调用!$M37</f>
        <v>481313.76742486091</v>
      </c>
      <c r="BO38" s="3">
        <f>BJ38*其他调用!K37*其他调用!$M37</f>
        <v>54550.171390105199</v>
      </c>
      <c r="BP38" s="3">
        <f>BK38*其他调用!L37*其他调用!$M37</f>
        <v>7259.3506244013024</v>
      </c>
      <c r="BQ38" s="3">
        <f t="shared" si="1"/>
        <v>2981174.4256952666</v>
      </c>
      <c r="BR38" s="3">
        <f>[1]服务器生态!$R35</f>
        <v>6.6548371772694653E-2</v>
      </c>
      <c r="BS38" s="3">
        <f>SUMPRODUCT((BG$6:BG38)*($BR$6:$BR38)*(其他调用!BY$5:BY37))</f>
        <v>24202.036709860757</v>
      </c>
      <c r="BT38" s="3">
        <f>SUMPRODUCT((BH$6:BH38)*($BR$6:$BR38)*(其他调用!BZ$5:BZ37))</f>
        <v>75912.986927539008</v>
      </c>
      <c r="BU38" s="3">
        <f>SUMPRODUCT((BI$6:BI38)*($BR$6:$BR38)*(其他调用!CA$5:CA37))</f>
        <v>240983.19064216741</v>
      </c>
      <c r="BV38" s="3">
        <f>SUMPRODUCT((BJ$6:BJ38)*($BR$6:$BR38)*(其他调用!CB$5:CB37))</f>
        <v>162001.1485859539</v>
      </c>
      <c r="BW38" s="3">
        <f>SUMPRODUCT((BK$6:BK38)*($BR$6:$BR38)*(其他调用!CC$5:CC37))</f>
        <v>91307.239760499055</v>
      </c>
      <c r="BX38" s="3">
        <f>SUMPRODUCT((BG$6:BG38)*($BR$6:$BR38))*'[1]功能-战损相关'!$D$2-BS38</f>
        <v>44946.639604027165</v>
      </c>
      <c r="BY38" s="3">
        <f>SUMPRODUCT((BH$6:BH38)*($BR$6:$BR38))*'[1]功能-战损相关'!$D$2-BT38</f>
        <v>140981.2614368581</v>
      </c>
      <c r="BZ38" s="3">
        <f>SUMPRODUCT((BI$6:BI38)*($BR$6:$BR38))*'[1]功能-战损相关'!$D$2-BU38</f>
        <v>447540.21119259688</v>
      </c>
      <c r="CA38" s="3">
        <f>SUMPRODUCT((BJ$6:BJ38)*($BR$6:$BR38))*'[1]功能-战损相关'!$D$2-BV38</f>
        <v>300859.27594534308</v>
      </c>
      <c r="CB38" s="3">
        <f>SUMPRODUCT((BK$6:BK38)*($BR$6:$BR38))*'[1]功能-战损相关'!$D$2-BW38</f>
        <v>169570.58812664106</v>
      </c>
      <c r="CD38" s="3">
        <v>33</v>
      </c>
      <c r="CE38" s="30">
        <v>1</v>
      </c>
      <c r="CF38" s="3">
        <f>求节点(节奏总纲!R$4:R$363,BS$6:BS$365,$CD38)*$CE38</f>
        <v>15134.644814193058</v>
      </c>
      <c r="CG38" s="3">
        <f>求节点(节奏总纲!S$4:S$363,BT$6:BT$365,$CD38)*$CE38</f>
        <v>43825.494248964911</v>
      </c>
      <c r="CH38" s="3">
        <f>求节点(节奏总纲!T$4:T$363,BU$6:BU$365,$CD38)*$CE38</f>
        <v>123437.35048939435</v>
      </c>
      <c r="CI38" s="3">
        <f>求节点(节奏总纲!U$4:U$363,BV$6:BV$365,$CD38)*$CE38</f>
        <v>63768.394734575508</v>
      </c>
      <c r="CJ38" s="3">
        <f>求节点(节奏总纲!V$4:V$363,BW$6:BW$365,$CD38)*$CE38</f>
        <v>19953.161238476387</v>
      </c>
      <c r="CK38" s="3">
        <f>求节点(节奏总纲!R$4:R$363,BX$6:BX$365,$CD38)*$CE38</f>
        <v>28107.197512072828</v>
      </c>
      <c r="CL38" s="3">
        <f>求节点(节奏总纲!S$4:S$363,BY$6:BY$365,$CD38)*$CE38</f>
        <v>81390.203605220551</v>
      </c>
      <c r="CM38" s="3">
        <f>求节点(节奏总纲!T$4:T$363,BZ$6:BZ$365,$CD38)*$CE38</f>
        <v>229240.79376601812</v>
      </c>
      <c r="CN38" s="3">
        <f>求节点(节奏总纲!U$4:U$363,CA$6:CA$365,$CD38)*$CE38</f>
        <v>118427.01879278307</v>
      </c>
      <c r="CO38" s="3">
        <f>求节点(节奏总纲!V$4:V$363,CB$6:CB$365,$CD38)*$CE38</f>
        <v>37055.870871456144</v>
      </c>
    </row>
    <row r="39" spans="2:93" x14ac:dyDescent="0.15">
      <c r="AA39" s="3">
        <v>34</v>
      </c>
      <c r="AB39" s="3">
        <f>攻城基础信息!X38*$E$12</f>
        <v>56366.968962271872</v>
      </c>
      <c r="AC39" s="3">
        <f>攻城基础信息!Y38*$E$12</f>
        <v>77881.937577187156</v>
      </c>
      <c r="AD39" s="3">
        <f>攻城基础信息!Z38*$E$12</f>
        <v>63950.585643504273</v>
      </c>
      <c r="AE39" s="3">
        <f>攻城基础信息!AA38*$E$12</f>
        <v>82407.942679730593</v>
      </c>
      <c r="AF39" s="3">
        <f>攻城基础信息!AB38*$E$12</f>
        <v>64711.387256719245</v>
      </c>
      <c r="AH39" s="3">
        <f>$E$4*AB39*攻城基础信息!AC38</f>
        <v>2217100.7791826972</v>
      </c>
      <c r="AI39" s="3">
        <f>$E$4*AC39*攻城基础信息!AD38</f>
        <v>3063356.2113693659</v>
      </c>
      <c r="AJ39" s="3">
        <f>$E$4*AD39*攻城基础信息!AE38</f>
        <v>2515389.7019778383</v>
      </c>
      <c r="AK39" s="3">
        <f>$E$4*AE39*攻城基础信息!AF38</f>
        <v>3241379.0787360747</v>
      </c>
      <c r="AL39" s="3">
        <f>$E$4*AF39*攻城基础信息!AG38</f>
        <v>2545314.5654309606</v>
      </c>
      <c r="AN39" s="3">
        <v>34</v>
      </c>
      <c r="AO39" s="3">
        <f>求节点(节奏总纲!D$4:D$163,AH$6:AH$165,$AN39)*其他调用!H38*其他调用!$M38</f>
        <v>218096455.18623278</v>
      </c>
      <c r="AP39" s="3">
        <f>求节点(节奏总纲!E$4:E$163,AI$6:AI$165,$AN39)*其他调用!I38*其他调用!$M38</f>
        <v>231434845.71956024</v>
      </c>
      <c r="AQ39" s="3">
        <f>求节点(节奏总纲!F$4:F$163,AJ$6:AJ$165,$AN39)*其他调用!J38*其他调用!$M38</f>
        <v>19187707.118824996</v>
      </c>
      <c r="AR39" s="3">
        <f>求节点(节奏总纲!G$4:G$163,AK$6:AK$165,$AN39)*其他调用!K38*其他调用!$M38</f>
        <v>4253171.8623683713</v>
      </c>
      <c r="AS39" s="3">
        <f>求节点(节奏总纲!H$4:H$163,AL$6:AL$165,$AN39)*其他调用!L38*其他调用!$M38</f>
        <v>1248534.3821571902</v>
      </c>
      <c r="AT39" s="3">
        <f t="shared" si="0"/>
        <v>474220714.26914358</v>
      </c>
      <c r="AY39" s="3">
        <v>34</v>
      </c>
      <c r="AZ39" s="3">
        <f>其他调用!R38*6*(其他调用!AH$2*$AZ$1*MIN(其他调用!$AJ38/其他调用!AH38,1)+$E$4*0%*攻城基础信息!AC38)</f>
        <v>11741.887291365807</v>
      </c>
      <c r="BA39" s="3">
        <f>其他调用!S38*6*(其他调用!AI$2*$AZ$1*MIN(其他调用!$AJ38/其他调用!AI38,1)+$E$4*0%*攻城基础信息!AD38)</f>
        <v>35696.638916232194</v>
      </c>
      <c r="BB39" s="3">
        <f>其他调用!T38*6*(其他调用!AJ$2*$AZ$1*MIN(其他调用!$AJ38/其他调用!AJ38,1)+$E$4*0%*攻城基础信息!AE38)</f>
        <v>108608.922306872</v>
      </c>
      <c r="BC39" s="3">
        <f>其他调用!U38*6*(其他调用!AK$2*$AZ$1*MIN(其他调用!$AJ38/其他调用!AK38,1)+$E$4*0%*攻城基础信息!AF38)</f>
        <v>66794.922302245817</v>
      </c>
      <c r="BD39" s="3">
        <f>其他调用!V38*6*(其他调用!AL$2*$AZ$1*MIN(其他调用!$AJ38/其他调用!AL38,1)+$E$4*0%*攻城基础信息!AG38)</f>
        <v>34095.898110830633</v>
      </c>
      <c r="BF39" s="3">
        <v>34</v>
      </c>
      <c r="BG39" s="3">
        <f>求节点(节奏总纲!D$4:D$163,AZ$6:AZ$165,$AN39)</f>
        <v>15079.62669071307</v>
      </c>
      <c r="BH39" s="3">
        <f>求节点(节奏总纲!E$4:E$163,BA$6:BA$165,$AN39)</f>
        <v>46820.948706807736</v>
      </c>
      <c r="BI39" s="3">
        <f>求节点(节奏总纲!F$4:F$163,BB$6:BB$165,$AN39)</f>
        <v>146829.73286174072</v>
      </c>
      <c r="BJ39" s="3">
        <f>求节点(节奏总纲!G$4:G$163,BC$6:BC$165,$AN39)</f>
        <v>106023.41708803263</v>
      </c>
      <c r="BK39" s="3">
        <f>求节点(节奏总纲!H$4:H$163,BD$6:BD$165,$AN39)</f>
        <v>56331.501268952983</v>
      </c>
      <c r="BL39" s="3">
        <f>BG39*其他调用!H38*其他调用!$M38</f>
        <v>710792.25775306567</v>
      </c>
      <c r="BM39" s="3">
        <f>BH39*其他调用!I38*其他调用!$M38</f>
        <v>1751709.8639636766</v>
      </c>
      <c r="BN39" s="3">
        <f>BI39*其他调用!J38*其他调用!$M38</f>
        <v>485881.43896471296</v>
      </c>
      <c r="BO39" s="3">
        <f>BJ39*其他调用!K38*其他调用!$M38</f>
        <v>55229.627290937089</v>
      </c>
      <c r="BP39" s="3">
        <f>BK39*其他调用!L38*其他调用!$M38</f>
        <v>7371.1399710344058</v>
      </c>
      <c r="BQ39" s="3">
        <f t="shared" si="1"/>
        <v>3010984.327943427</v>
      </c>
      <c r="BR39" s="3">
        <f>[1]服务器生态!$R36</f>
        <v>6.236109912400583E-2</v>
      </c>
      <c r="BS39" s="3">
        <f>SUMPRODUCT((BG$6:BG39)*($BR$6:$BR39)*(其他调用!BY$5:BY38))</f>
        <v>24366.603576452955</v>
      </c>
      <c r="BT39" s="3">
        <f>SUMPRODUCT((BH$6:BH39)*($BR$6:$BR39)*(其他调用!BZ$5:BZ38))</f>
        <v>76423.952946631427</v>
      </c>
      <c r="BU39" s="3">
        <f>SUMPRODUCT((BI$6:BI39)*($BR$6:$BR39)*(其他调用!CA$5:CA38))</f>
        <v>242585.57175910231</v>
      </c>
      <c r="BV39" s="3">
        <f>SUMPRODUCT((BJ$6:BJ39)*($BR$6:$BR39)*(其他调用!CB$5:CB38))</f>
        <v>163158.20252989011</v>
      </c>
      <c r="BW39" s="3">
        <f>SUMPRODUCT((BK$6:BK39)*($BR$6:$BR39)*(其他调用!CC$5:CC38))</f>
        <v>91921.996269025578</v>
      </c>
      <c r="BX39" s="3">
        <f>SUMPRODUCT((BG$6:BG39)*($BR$6:$BR39))*'[1]功能-战损相关'!$D$2-BS39</f>
        <v>45252.263784841241</v>
      </c>
      <c r="BY39" s="3">
        <f>SUMPRODUCT((BH$6:BH39)*($BR$6:$BR39))*'[1]功能-战损相关'!$D$2-BT39</f>
        <v>141930.1983294583</v>
      </c>
      <c r="BZ39" s="3">
        <f>SUMPRODUCT((BI$6:BI39)*($BR$6:$BR39))*'[1]功能-战损相关'!$D$2-BU39</f>
        <v>450516.06183833315</v>
      </c>
      <c r="CA39" s="3">
        <f>SUMPRODUCT((BJ$6:BJ39)*($BR$6:$BR39))*'[1]功能-战损相关'!$D$2-BV39</f>
        <v>303008.09041265311</v>
      </c>
      <c r="CB39" s="3">
        <f>SUMPRODUCT((BK$6:BK39)*($BR$6:$BR39))*'[1]功能-战损相关'!$D$2-BW39</f>
        <v>170712.27878533318</v>
      </c>
      <c r="CD39" s="3">
        <v>34</v>
      </c>
      <c r="CE39" s="30">
        <v>1</v>
      </c>
      <c r="CF39" s="3">
        <f>求节点(节奏总纲!R$4:R$363,BS$6:BS$365,$CD39)*$CE39</f>
        <v>15802.890475282758</v>
      </c>
      <c r="CG39" s="3">
        <f>求节点(节奏总纲!S$4:S$363,BT$6:BT$365,$CD39)*$CE39</f>
        <v>45967.129015049875</v>
      </c>
      <c r="CH39" s="3">
        <f>求节点(节奏总纲!T$4:T$363,BU$6:BU$365,$CD39)*$CE39</f>
        <v>129959.49895145262</v>
      </c>
      <c r="CI39" s="3">
        <f>求节点(节奏总纲!U$4:U$363,BV$6:BV$365,$CD39)*$CE39</f>
        <v>68224.431655921639</v>
      </c>
      <c r="CJ39" s="3">
        <f>求节点(节奏总纲!V$4:V$363,BW$6:BW$365,$CD39)*$CE39</f>
        <v>21727.783315795001</v>
      </c>
      <c r="CK39" s="3">
        <f>求节点(节奏总纲!R$4:R$363,BX$6:BX$365,$CD39)*$CE39</f>
        <v>29348.225168382269</v>
      </c>
      <c r="CL39" s="3">
        <f>求节点(节奏总纲!S$4:S$363,BY$6:BY$365,$CD39)*$CE39</f>
        <v>85367.525313664053</v>
      </c>
      <c r="CM39" s="3">
        <f>求节点(节奏总纲!T$4:T$363,BZ$6:BZ$365,$CD39)*$CE39</f>
        <v>241353.3551955549</v>
      </c>
      <c r="CN39" s="3">
        <f>求节点(节奏总纲!U$4:U$363,CA$6:CA$365,$CD39)*$CE39</f>
        <v>126702.51593242589</v>
      </c>
      <c r="CO39" s="3">
        <f>求节点(节奏总纲!V$4:V$363,CB$6:CB$365,$CD39)*$CE39</f>
        <v>40351.597586476426</v>
      </c>
    </row>
    <row r="40" spans="2:93" x14ac:dyDescent="0.15">
      <c r="AA40" s="3">
        <v>35</v>
      </c>
      <c r="AB40" s="3">
        <f>攻城基础信息!X39*$E$12</f>
        <v>58223.262097727551</v>
      </c>
      <c r="AC40" s="3">
        <f>攻城基础信息!Y39*$E$12</f>
        <v>79377.378951454783</v>
      </c>
      <c r="AD40" s="3">
        <f>攻城基础信息!Z39*$E$12</f>
        <v>65058.864893215818</v>
      </c>
      <c r="AE40" s="3">
        <f>攻城基础信息!AA39*$E$12</f>
        <v>83782.271159332915</v>
      </c>
      <c r="AF40" s="3">
        <f>攻城基础信息!AB39*$E$12</f>
        <v>66094.916862430255</v>
      </c>
      <c r="AH40" s="3">
        <f>$E$4*AB40*攻城基础信息!AC39</f>
        <v>2328930.4839091059</v>
      </c>
      <c r="AI40" s="3">
        <f>$E$4*AC40*攻城基础信息!AD39</f>
        <v>3175095.1580581963</v>
      </c>
      <c r="AJ40" s="3">
        <f>$E$4*AD40*攻城基础信息!AE39</f>
        <v>2602354.5957286367</v>
      </c>
      <c r="AK40" s="3">
        <f>$E$4*AE40*攻城基础信息!AF39</f>
        <v>3351290.846373322</v>
      </c>
      <c r="AL40" s="3">
        <f>$E$4*AF40*攻城基础信息!AG39</f>
        <v>2643796.6744972146</v>
      </c>
      <c r="AN40" s="3">
        <v>35</v>
      </c>
      <c r="AO40" s="3">
        <f>求节点(节奏总纲!D$4:D$163,AH$6:AH$165,$AN40)*其他调用!H39*其他调用!$M39</f>
        <v>222198746.77402115</v>
      </c>
      <c r="AP40" s="3">
        <f>求节点(节奏总纲!E$4:E$163,AI$6:AI$165,$AN40)*其他调用!I39*其他调用!$M39</f>
        <v>236555993.21153426</v>
      </c>
      <c r="AQ40" s="3">
        <f>求节点(节奏总纲!F$4:F$163,AJ$6:AJ$165,$AN40)*其他调用!J39*其他调用!$M39</f>
        <v>19611029.141811959</v>
      </c>
      <c r="AR40" s="3">
        <f>求节点(节奏总纲!G$4:G$163,AK$6:AK$165,$AN40)*其他调用!K39*其他调用!$M39</f>
        <v>4347662.3522556024</v>
      </c>
      <c r="AS40" s="3">
        <f>求节点(节奏总纲!H$4:H$163,AL$6:AL$165,$AN40)*其他调用!L39*其他调用!$M39</f>
        <v>1284287.8422368257</v>
      </c>
      <c r="AT40" s="3">
        <f t="shared" si="0"/>
        <v>483997719.32185978</v>
      </c>
      <c r="AY40" s="3">
        <v>35</v>
      </c>
      <c r="AZ40" s="3">
        <f>其他调用!R39*6*(其他调用!AH$2*$AZ$1*MIN(其他调用!$AJ39/其他调用!AH39,1)+$E$4*0%*攻城基础信息!AC39)</f>
        <v>11940.572738841885</v>
      </c>
      <c r="BA40" s="3">
        <f>其他调用!S39*6*(其他调用!AI$2*$AZ$1*MIN(其他调用!$AJ39/其他调用!AI39,1)+$E$4*0%*攻城基础信息!AD39)</f>
        <v>36275.347567222503</v>
      </c>
      <c r="BB40" s="3">
        <f>其他调用!T39*6*(其他调用!AJ$2*$AZ$1*MIN(其他调用!$AJ39/其他调用!AJ39,1)+$E$4*0%*攻城基础信息!AE39)</f>
        <v>110459.35450738261</v>
      </c>
      <c r="BC40" s="3">
        <f>其他调用!U39*6*(其他调用!AK$2*$AZ$1*MIN(其他调用!$AJ39/其他调用!AK39,1)+$E$4*0%*攻城基础信息!AF39)</f>
        <v>67917.944502684288</v>
      </c>
      <c r="BD40" s="3">
        <f>其他调用!V39*6*(其他调用!AL$2*$AZ$1*MIN(其他调用!$AJ39/其他调用!AL39,1)+$E$4*0%*攻城基础信息!AG39)</f>
        <v>34517.897242110659</v>
      </c>
      <c r="BF40" s="3">
        <v>35</v>
      </c>
      <c r="BG40" s="3">
        <f>求节点(节奏总纲!D$4:D$163,AZ$6:AZ$165,$AN40)</f>
        <v>15155.384772950525</v>
      </c>
      <c r="BH40" s="3">
        <f>求节点(节奏总纲!E$4:E$163,BA$6:BA$165,$AN40)</f>
        <v>47056.338876373433</v>
      </c>
      <c r="BI40" s="3">
        <f>求节点(节奏总纲!F$4:F$163,BB$6:BB$165,$AN40)</f>
        <v>147531.47184629636</v>
      </c>
      <c r="BJ40" s="3">
        <f>求节点(节奏总纲!G$4:G$163,BC$6:BC$165,$AN40)</f>
        <v>106592.79082320545</v>
      </c>
      <c r="BK40" s="3">
        <f>求节点(节奏总纲!H$4:H$163,BD$6:BD$165,$AN40)</f>
        <v>56606.356544699134</v>
      </c>
      <c r="BL40" s="3">
        <f>BG40*其他调用!H39*其他调用!$M39</f>
        <v>715567.34597216081</v>
      </c>
      <c r="BM40" s="3">
        <f>BH40*其他调用!I39*其他调用!$M39</f>
        <v>1771242.4066898567</v>
      </c>
      <c r="BN40" s="3">
        <f>BI40*其他调用!J39*其他调用!$M39</f>
        <v>490331.95319657371</v>
      </c>
      <c r="BO40" s="3">
        <f>BJ40*其他调用!K39*其他调用!$M39</f>
        <v>55914.566275483157</v>
      </c>
      <c r="BP40" s="3">
        <f>BK40*其他调用!L39*其他调用!$M39</f>
        <v>7482.7298957873145</v>
      </c>
      <c r="BQ40" s="3">
        <f t="shared" si="1"/>
        <v>3040539.0020298613</v>
      </c>
      <c r="BR40" s="3">
        <f>[1]服务器生态!$R37</f>
        <v>5.8173826475317006E-2</v>
      </c>
      <c r="BS40" s="3">
        <f>SUMPRODUCT((BG$6:BG40)*($BR$6:$BR40)*(其他调用!BY$5:BY39))</f>
        <v>24520.891753143904</v>
      </c>
      <c r="BT40" s="3">
        <f>SUMPRODUCT((BH$6:BH40)*($BR$6:$BR40)*(其他调用!BZ$5:BZ39))</f>
        <v>76903.006222794051</v>
      </c>
      <c r="BU40" s="3">
        <f>SUMPRODUCT((BI$6:BI40)*($BR$6:$BR40)*(其他调用!CA$5:CA39))</f>
        <v>244087.50405159837</v>
      </c>
      <c r="BV40" s="3">
        <f>SUMPRODUCT((BJ$6:BJ40)*($BR$6:$BR40)*(其他调用!CB$5:CB39))</f>
        <v>164243.36187034217</v>
      </c>
      <c r="BW40" s="3">
        <f>SUMPRODUCT((BK$6:BK40)*($BR$6:$BR40)*(其他调用!CC$5:CC39))</f>
        <v>92498.272732556041</v>
      </c>
      <c r="BX40" s="3">
        <f>SUMPRODUCT((BG$6:BG40)*($BR$6:$BR40))*'[1]功能-战损相关'!$D$2-BS40</f>
        <v>45538.798970124422</v>
      </c>
      <c r="BY40" s="3">
        <f>SUMPRODUCT((BH$6:BH40)*($BR$6:$BR40))*'[1]功能-战损相关'!$D$2-BT40</f>
        <v>142819.86869947461</v>
      </c>
      <c r="BZ40" s="3">
        <f>SUMPRODUCT((BI$6:BI40)*($BR$6:$BR40))*'[1]功能-战损相关'!$D$2-BU40</f>
        <v>453305.36466725438</v>
      </c>
      <c r="CA40" s="3">
        <f>SUMPRODUCT((BJ$6:BJ40)*($BR$6:$BR40))*'[1]功能-战损相关'!$D$2-BV40</f>
        <v>305023.38633063552</v>
      </c>
      <c r="CB40" s="3">
        <f>SUMPRODUCT((BK$6:BK40)*($BR$6:$BR40))*'[1]功能-战损相关'!$D$2-BW40</f>
        <v>171782.50650331832</v>
      </c>
      <c r="CD40" s="3">
        <v>35</v>
      </c>
      <c r="CE40" s="30">
        <v>1</v>
      </c>
      <c r="CF40" s="3">
        <f>求节点(节奏总纲!R$4:R$363,BS$6:BS$365,$CD40)*$CE40</f>
        <v>16439.205403152893</v>
      </c>
      <c r="CG40" s="3">
        <f>求节点(节奏总纲!S$4:S$363,BT$6:BT$365,$CD40)*$CE40</f>
        <v>48122.128886387472</v>
      </c>
      <c r="CH40" s="3">
        <f>求节点(节奏总纲!T$4:T$363,BU$6:BU$365,$CD40)*$CE40</f>
        <v>136676.49728323685</v>
      </c>
      <c r="CI40" s="3">
        <f>求节点(节奏总纲!U$4:U$363,BV$6:BV$365,$CD40)*$CE40</f>
        <v>72566.04324500286</v>
      </c>
      <c r="CJ40" s="3">
        <f>求节点(节奏总纲!V$4:V$363,BW$6:BW$365,$CD40)*$CE40</f>
        <v>23688.313225430033</v>
      </c>
      <c r="CK40" s="3">
        <f>求节点(节奏总纲!R$4:R$363,BX$6:BX$365,$CD40)*$CE40</f>
        <v>30529.952891569657</v>
      </c>
      <c r="CL40" s="3">
        <f>求节点(节奏总纲!S$4:S$363,BY$6:BY$365,$CD40)*$CE40</f>
        <v>89369.667931862452</v>
      </c>
      <c r="CM40" s="3">
        <f>求节点(节奏总纲!T$4:T$363,BZ$6:BZ$365,$CD40)*$CE40</f>
        <v>253827.78066886848</v>
      </c>
      <c r="CN40" s="3">
        <f>求节点(节奏总纲!U$4:U$363,CA$6:CA$365,$CD40)*$CE40</f>
        <v>134765.50888357672</v>
      </c>
      <c r="CO40" s="3">
        <f>求节点(节奏总纲!V$4:V$363,CB$6:CB$365,$CD40)*$CE40</f>
        <v>43992.581704370052</v>
      </c>
    </row>
    <row r="41" spans="2:93" x14ac:dyDescent="0.15">
      <c r="AA41" s="3">
        <v>36</v>
      </c>
      <c r="AB41" s="3">
        <f>攻城基础信息!X40*$E$12</f>
        <v>60545.717430493634</v>
      </c>
      <c r="AC41" s="3">
        <f>攻城基础信息!Y40*$E$12</f>
        <v>81051.12562600305</v>
      </c>
      <c r="AD41" s="3">
        <f>攻城基础信息!Z40*$E$12</f>
        <v>66187.073601864409</v>
      </c>
      <c r="AE41" s="3">
        <f>攻城基础信息!AA40*$E$12</f>
        <v>85176.790722216174</v>
      </c>
      <c r="AF41" s="3">
        <f>攻城基础信息!AB40*$E$12</f>
        <v>67483.880821443978</v>
      </c>
      <c r="AH41" s="3">
        <f>$E$4*AB41*攻城基础信息!AC40</f>
        <v>2462192.508840078</v>
      </c>
      <c r="AI41" s="3">
        <f>$E$4*AC41*攻城基础信息!AD40</f>
        <v>3296079.1087907953</v>
      </c>
      <c r="AJ41" s="3">
        <f>$E$4*AD41*攻城基础信息!AE40</f>
        <v>2691607.6598091563</v>
      </c>
      <c r="AK41" s="3">
        <f>$E$4*AE41*攻城基础信息!AF40</f>
        <v>3463856.1560367965</v>
      </c>
      <c r="AL41" s="3">
        <f>$E$4*AF41*攻城基础信息!AG40</f>
        <v>2744344.4867387256</v>
      </c>
      <c r="AN41" s="3">
        <v>36</v>
      </c>
      <c r="AO41" s="3">
        <f>求节点(节奏总纲!D$4:D$163,AH$6:AH$165,$AN41)*其他调用!H40*其他调用!$M40</f>
        <v>226278958.05292094</v>
      </c>
      <c r="AP41" s="3">
        <f>求节点(节奏总纲!E$4:E$163,AI$6:AI$165,$AN41)*其他调用!I40*其他调用!$M40</f>
        <v>241725625.95996389</v>
      </c>
      <c r="AQ41" s="3">
        <f>求节点(节奏总纲!F$4:F$163,AJ$6:AJ$165,$AN41)*其他调用!J40*其他调用!$M40</f>
        <v>20037397.483593844</v>
      </c>
      <c r="AR41" s="3">
        <f>求节点(节奏总纲!G$4:G$163,AK$6:AK$165,$AN41)*其他调用!K40*其他调用!$M40</f>
        <v>4441154.9556263164</v>
      </c>
      <c r="AS41" s="3">
        <f>求节点(节奏总纲!H$4:H$163,AL$6:AL$165,$AN41)*其他调用!L40*其他调用!$M40</f>
        <v>1320664.9308733265</v>
      </c>
      <c r="AT41" s="3">
        <f t="shared" si="0"/>
        <v>493803801.38297832</v>
      </c>
      <c r="AY41" s="3">
        <v>36</v>
      </c>
      <c r="AZ41" s="3">
        <f>其他调用!R40*6*(其他调用!AH$2*$AZ$1*MIN(其他调用!$AJ40/其他调用!AH40,1)+$E$4*0%*攻城基础信息!AC40)</f>
        <v>12131.467416840649</v>
      </c>
      <c r="BA41" s="3">
        <f>其他调用!S40*6*(其他调用!AI$2*$AZ$1*MIN(其他调用!$AJ40/其他调用!AI40,1)+$E$4*0%*攻城基础信息!AD40)</f>
        <v>36876.721933868284</v>
      </c>
      <c r="BB41" s="3">
        <f>其他调用!T40*6*(其他调用!AJ$2*$AZ$1*MIN(其他调用!$AJ40/其他调用!AJ40,1)+$E$4*0%*攻城基础信息!AE40)</f>
        <v>112165.33117687852</v>
      </c>
      <c r="BC41" s="3">
        <f>其他调用!U40*6*(其他调用!AK$2*$AZ$1*MIN(其他调用!$AJ40/其他调用!AK40,1)+$E$4*0%*攻城基础信息!AF40)</f>
        <v>69067.39569744897</v>
      </c>
      <c r="BD41" s="3">
        <f>其他调用!V40*6*(其他调用!AL$2*$AZ$1*MIN(其他调用!$AJ40/其他调用!AL40,1)+$E$4*0%*攻城基础信息!AG40)</f>
        <v>34923.180150868327</v>
      </c>
      <c r="BF41" s="3">
        <v>36</v>
      </c>
      <c r="BG41" s="3">
        <f>求节点(节奏总纲!D$4:D$163,AZ$6:AZ$165,$AN41)</f>
        <v>15230.696129075506</v>
      </c>
      <c r="BH41" s="3">
        <f>求节点(节奏总纲!E$4:E$163,BA$6:BA$165,$AN41)</f>
        <v>47290.828666126661</v>
      </c>
      <c r="BI41" s="3">
        <f>求节点(节奏总纲!F$4:F$163,BB$6:BB$165,$AN41)</f>
        <v>148233.21083085204</v>
      </c>
      <c r="BJ41" s="3">
        <f>求节点(节奏总纲!G$4:G$163,BC$6:BC$165,$AN41)</f>
        <v>107123.86968597303</v>
      </c>
      <c r="BK41" s="3">
        <f>求节点(节奏总纲!H$4:H$163,BD$6:BD$165,$AN41)</f>
        <v>56880.578779921998</v>
      </c>
      <c r="BL41" s="3">
        <f>BG41*其他调用!H40*其他调用!$M40</f>
        <v>720322.74647339527</v>
      </c>
      <c r="BM41" s="3">
        <f>BH41*其他调用!I40*其他调用!$M40</f>
        <v>1790879.4060450501</v>
      </c>
      <c r="BN41" s="3">
        <f>BI41*其他调用!J40*其他调用!$M40</f>
        <v>494805.1230481799</v>
      </c>
      <c r="BO41" s="3">
        <f>BJ41*其他调用!K40*其他调用!$M40</f>
        <v>56584.781907514036</v>
      </c>
      <c r="BP41" s="3">
        <f>BK41*其他调用!L40*其他调用!$M40</f>
        <v>7595.3265877112817</v>
      </c>
      <c r="BQ41" s="3">
        <f t="shared" si="1"/>
        <v>3070187.3840618511</v>
      </c>
      <c r="BR41" s="3">
        <f>[1]服务器生态!$R38</f>
        <v>5.3986553826628175E-2</v>
      </c>
      <c r="BS41" s="3">
        <f>SUMPRODUCT((BG$6:BG41)*($BR$6:$BR41)*(其他调用!BY$5:BY40))</f>
        <v>24664.785992512039</v>
      </c>
      <c r="BT41" s="3">
        <f>SUMPRODUCT((BH$6:BH41)*($BR$6:$BR41)*(其他调用!BZ$5:BZ40))</f>
        <v>77349.793274569747</v>
      </c>
      <c r="BU41" s="3">
        <f>SUMPRODUCT((BI$6:BI41)*($BR$6:$BR41)*(其他调用!CA$5:CA40))</f>
        <v>245487.95908929576</v>
      </c>
      <c r="BV41" s="3">
        <f>SUMPRODUCT((BJ$6:BJ41)*($BR$6:$BR41)*(其他调用!CB$5:CB40))</f>
        <v>165255.43036780291</v>
      </c>
      <c r="BW41" s="3">
        <f>SUMPRODUCT((BK$6:BK41)*($BR$6:$BR41)*(其他调用!CC$5:CC40))</f>
        <v>93035.660357454646</v>
      </c>
      <c r="BX41" s="3">
        <f>SUMPRODUCT((BG$6:BG41)*($BR$6:$BR41))*'[1]功能-战损相关'!$D$2-BS41</f>
        <v>45806.03112895097</v>
      </c>
      <c r="BY41" s="3">
        <f>SUMPRODUCT((BH$6:BH41)*($BR$6:$BR41))*'[1]功能-战损相关'!$D$2-BT41</f>
        <v>143649.61608134379</v>
      </c>
      <c r="BZ41" s="3">
        <f>SUMPRODUCT((BI$6:BI41)*($BR$6:$BR41))*'[1]功能-战损相关'!$D$2-BU41</f>
        <v>455906.20973726379</v>
      </c>
      <c r="CA41" s="3">
        <f>SUMPRODUCT((BJ$6:BJ41)*($BR$6:$BR41))*'[1]功能-战损相关'!$D$2-BV41</f>
        <v>306902.94211163401</v>
      </c>
      <c r="CB41" s="3">
        <f>SUMPRODUCT((BK$6:BK41)*($BR$6:$BR41))*'[1]功能-战损相关'!$D$2-BW41</f>
        <v>172780.51209241574</v>
      </c>
      <c r="CD41" s="3">
        <v>36</v>
      </c>
      <c r="CE41" s="30">
        <v>1</v>
      </c>
      <c r="CF41" s="3">
        <f>求节点(节奏总纲!R$4:R$363,BS$6:BS$365,$CD41)*$CE41</f>
        <v>17025.916367538353</v>
      </c>
      <c r="CG41" s="3">
        <f>求节点(节奏总纲!S$4:S$363,BT$6:BT$365,$CD41)*$CE41</f>
        <v>50197.45739922129</v>
      </c>
      <c r="CH41" s="3">
        <f>求节点(节奏总纲!T$4:T$363,BU$6:BU$365,$CD41)*$CE41</f>
        <v>143428.33878014656</v>
      </c>
      <c r="CI41" s="3">
        <f>求节点(节奏总纲!U$4:U$363,BV$6:BV$365,$CD41)*$CE41</f>
        <v>76907.654834084067</v>
      </c>
      <c r="CJ41" s="3">
        <f>求节点(节奏总纲!V$4:V$363,BW$6:BW$365,$CD41)*$CE41</f>
        <v>25848.587078814311</v>
      </c>
      <c r="CK41" s="3">
        <f>求节点(节奏总纲!R$4:R$363,BX$6:BX$365,$CD41)*$CE41</f>
        <v>31619.558968285517</v>
      </c>
      <c r="CL41" s="3">
        <f>求节点(节奏总纲!S$4:S$363,BY$6:BY$365,$CD41)*$CE41</f>
        <v>93223.849455696691</v>
      </c>
      <c r="CM41" s="3">
        <f>求节点(节奏总纲!T$4:T$363,BZ$6:BZ$365,$CD41)*$CE41</f>
        <v>266366.91487741505</v>
      </c>
      <c r="CN41" s="3">
        <f>求节点(节奏总纲!U$4:U$363,CA$6:CA$365,$CD41)*$CE41</f>
        <v>142828.50183472756</v>
      </c>
      <c r="CO41" s="3">
        <f>求节点(节奏总纲!V$4:V$363,CB$6:CB$365,$CD41)*$CE41</f>
        <v>48004.518860655146</v>
      </c>
    </row>
    <row r="42" spans="2:93" x14ac:dyDescent="0.15">
      <c r="AA42" s="3">
        <v>37</v>
      </c>
      <c r="AB42" s="3">
        <f>攻城基础信息!X41*$E$12</f>
        <v>62703.084419123232</v>
      </c>
      <c r="AC42" s="3">
        <f>攻城基础信息!Y41*$E$12</f>
        <v>82771.527854546846</v>
      </c>
      <c r="AD42" s="3">
        <f>攻城基础信息!Z41*$E$12</f>
        <v>67335.784320684426</v>
      </c>
      <c r="AE42" s="3">
        <f>攻城基础信息!AA41*$E$12</f>
        <v>86581.757409149213</v>
      </c>
      <c r="AF42" s="3">
        <f>攻城基础信息!AB41*$E$12</f>
        <v>68887.937910515815</v>
      </c>
      <c r="AH42" s="3">
        <f>$E$4*AB42*攻城基础信息!AC41</f>
        <v>2591727.4893237641</v>
      </c>
      <c r="AI42" s="3">
        <f>$E$4*AC42*攻城基础信息!AD41</f>
        <v>3421223.1513212742</v>
      </c>
      <c r="AJ42" s="3">
        <f>$E$4*AD42*攻城基础信息!AE41</f>
        <v>2783212.4185882937</v>
      </c>
      <c r="AK42" s="3">
        <f>$E$4*AE42*攻城基础信息!AF41</f>
        <v>3578712.6395781725</v>
      </c>
      <c r="AL42" s="3">
        <f>$E$4*AF42*攻城基础信息!AG41</f>
        <v>2847368.1003013244</v>
      </c>
      <c r="AN42" s="3">
        <v>37</v>
      </c>
      <c r="AO42" s="3">
        <f>求节点(节奏总纲!D$4:D$163,AH$6:AH$165,$AN42)*其他调用!H41*其他调用!$M41</f>
        <v>230269690.98040482</v>
      </c>
      <c r="AP42" s="3">
        <f>求节点(节奏总纲!E$4:E$163,AI$6:AI$165,$AN42)*其他调用!I41*其他调用!$M41</f>
        <v>246932283.54606277</v>
      </c>
      <c r="AQ42" s="3">
        <f>求节点(节奏总纲!F$4:F$163,AJ$6:AJ$165,$AN42)*其他调用!J41*其他调用!$M41</f>
        <v>20459682.509605523</v>
      </c>
      <c r="AR42" s="3">
        <f>求节点(节奏总纲!G$4:G$163,AK$6:AK$165,$AN42)*其他调用!K41*其他调用!$M41</f>
        <v>4535028.4412310012</v>
      </c>
      <c r="AS42" s="3">
        <f>求节点(节奏总纲!H$4:H$163,AL$6:AL$165,$AN42)*其他调用!L41*其他调用!$M41</f>
        <v>1357194.3664241114</v>
      </c>
      <c r="AT42" s="3">
        <f t="shared" si="0"/>
        <v>503553879.84372818</v>
      </c>
      <c r="AY42" s="3">
        <v>37</v>
      </c>
      <c r="AZ42" s="3">
        <f>其他调用!R41*6*(其他调用!AH$2*$AZ$1*MIN(其他调用!$AJ41/其他调用!AH41,1)+$E$4*0%*攻城基础信息!AC41)</f>
        <v>12327.062231015916</v>
      </c>
      <c r="BA42" s="3">
        <f>其他调用!S41*6*(其他调用!AI$2*$AZ$1*MIN(其他调用!$AJ41/其他调用!AI41,1)+$E$4*0%*攻城基础信息!AD41)</f>
        <v>37450.308222980289</v>
      </c>
      <c r="BB42" s="3">
        <f>其他调用!T41*6*(其他调用!AJ$2*$AZ$1*MIN(其他调用!$AJ41/其他调用!AJ41,1)+$E$4*0%*攻城基础信息!AE41)</f>
        <v>113952.41890635423</v>
      </c>
      <c r="BC42" s="3">
        <f>其他调用!U41*6*(其他调用!AK$2*$AZ$1*MIN(其他调用!$AJ41/其他调用!AK41,1)+$E$4*0%*攻城基础信息!AF41)</f>
        <v>70273.854156565401</v>
      </c>
      <c r="BD42" s="3">
        <f>其他调用!V41*6*(其他调用!AL$2*$AZ$1*MIN(其他调用!$AJ41/其他调用!AL41,1)+$E$4*0%*攻城基础信息!AG41)</f>
        <v>35325.857109403769</v>
      </c>
      <c r="BF42" s="3">
        <v>37</v>
      </c>
      <c r="BG42" s="3">
        <f>求节点(节奏总纲!D$4:D$163,AZ$6:AZ$165,$AN42)</f>
        <v>15304.605582171973</v>
      </c>
      <c r="BH42" s="3">
        <f>求节点(节奏总纲!E$4:E$163,BA$6:BA$165,$AN42)</f>
        <v>47509.052806690408</v>
      </c>
      <c r="BI42" s="3">
        <f>求节点(节奏总纲!F$4:F$163,BB$6:BB$165,$AN42)</f>
        <v>148916.39425466929</v>
      </c>
      <c r="BJ42" s="3">
        <f>求节点(节奏总纲!G$4:G$163,BC$6:BC$165,$AN42)</f>
        <v>107643.52705766176</v>
      </c>
      <c r="BK42" s="3">
        <f>求节点(节奏总纲!H$4:H$163,BD$6:BD$165,$AN42)</f>
        <v>57141.184594721621</v>
      </c>
      <c r="BL42" s="3">
        <f>BG42*其他调用!H41*其他调用!$M41</f>
        <v>725012.94764828787</v>
      </c>
      <c r="BM42" s="3">
        <f>BH42*其他调用!I41*其他调用!$M41</f>
        <v>1810035.3118400923</v>
      </c>
      <c r="BN42" s="3">
        <f>BI42*其他调用!J41*其他调用!$M41</f>
        <v>499238.77563474973</v>
      </c>
      <c r="BO42" s="3">
        <f>BJ42*其他调用!K41*其他调用!$M41</f>
        <v>57254.167939213905</v>
      </c>
      <c r="BP42" s="3">
        <f>BK42*其他调用!L41*其他调用!$M41</f>
        <v>7707.1814661606741</v>
      </c>
      <c r="BQ42" s="3">
        <f t="shared" si="1"/>
        <v>3099248.3845285047</v>
      </c>
      <c r="BR42" s="3">
        <f>[1]服务器生态!$R39</f>
        <v>4.9799281177939345E-2</v>
      </c>
      <c r="BS42" s="3">
        <f>SUMPRODUCT((BG$6:BG42)*($BR$6:$BR42)*(其他调用!BY$5:BY41))</f>
        <v>24798.163704935247</v>
      </c>
      <c r="BT42" s="3">
        <f>SUMPRODUCT((BH$6:BH42)*($BR$6:$BR42)*(其他调用!BZ$5:BZ41))</f>
        <v>77763.828693432893</v>
      </c>
      <c r="BU42" s="3">
        <f>SUMPRODUCT((BI$6:BI42)*($BR$6:$BR42)*(其他调用!CA$5:CA41))</f>
        <v>246785.74673245708</v>
      </c>
      <c r="BV42" s="3">
        <f>SUMPRODUCT((BJ$6:BJ42)*($BR$6:$BR42)*(其他调用!CB$5:CB41))</f>
        <v>166193.5301652156</v>
      </c>
      <c r="BW42" s="3">
        <f>SUMPRODUCT((BK$6:BK42)*($BR$6:$BR42)*(其他调用!CC$5:CC41))</f>
        <v>93533.638593187439</v>
      </c>
      <c r="BX42" s="3">
        <f>SUMPRODUCT((BG$6:BG42)*($BR$6:$BR42))*'[1]功能-战损相关'!$D$2-BS42</f>
        <v>46053.732594879795</v>
      </c>
      <c r="BY42" s="3">
        <f>SUMPRODUCT((BH$6:BH42)*($BR$6:$BR42))*'[1]功能-战损相关'!$D$2-BT42</f>
        <v>144418.53900208959</v>
      </c>
      <c r="BZ42" s="3">
        <f>SUMPRODUCT((BI$6:BI42)*($BR$6:$BR42))*'[1]功能-战损相关'!$D$2-BU42</f>
        <v>458316.38678884902</v>
      </c>
      <c r="CA42" s="3">
        <f>SUMPRODUCT((BJ$6:BJ42)*($BR$6:$BR42))*'[1]功能-战损相关'!$D$2-BV42</f>
        <v>308645.12744968612</v>
      </c>
      <c r="CB42" s="3">
        <f>SUMPRODUCT((BK$6:BK42)*($BR$6:$BR42))*'[1]功能-战损相关'!$D$2-BW42</f>
        <v>173705.32881591946</v>
      </c>
      <c r="CD42" s="3">
        <v>37</v>
      </c>
      <c r="CE42" s="30">
        <v>1</v>
      </c>
      <c r="CF42" s="3">
        <f>求节点(节奏总纲!R$4:R$363,BS$6:BS$365,$CD42)*$CE42</f>
        <v>17539.388311540784</v>
      </c>
      <c r="CG42" s="3">
        <f>求节点(节奏总纲!S$4:S$363,BT$6:BT$365,$CD42)*$CE42</f>
        <v>52128.44520224641</v>
      </c>
      <c r="CH42" s="3">
        <f>求节点(节奏总纲!T$4:T$363,BU$6:BU$365,$CD42)*$CE42</f>
        <v>150025.55578653366</v>
      </c>
      <c r="CI42" s="3">
        <f>求节点(节奏总纲!U$4:U$363,BV$6:BV$365,$CD42)*$CE42</f>
        <v>80944.606829701486</v>
      </c>
      <c r="CJ42" s="3">
        <f>求节点(节奏总纲!V$4:V$363,BW$6:BW$365,$CD42)*$CE42</f>
        <v>28008.86093219859</v>
      </c>
      <c r="CK42" s="3">
        <f>求节点(节奏总纲!R$4:R$363,BX$6:BX$365,$CD42)*$CE42</f>
        <v>32573.149721432888</v>
      </c>
      <c r="CL42" s="3">
        <f>求节点(节奏总纲!S$4:S$363,BY$6:BY$365,$CD42)*$CE42</f>
        <v>96809.969661314768</v>
      </c>
      <c r="CM42" s="3">
        <f>求节点(节奏总纲!T$4:T$363,BZ$6:BZ$365,$CD42)*$CE42</f>
        <v>278618.88931784831</v>
      </c>
      <c r="CN42" s="3">
        <f>求节点(节奏总纲!U$4:U$363,CA$6:CA$365,$CD42)*$CE42</f>
        <v>150325.69839801703</v>
      </c>
      <c r="CO42" s="3">
        <f>求节点(节奏总纲!V$4:V$363,CB$6:CB$365,$CD42)*$CE42</f>
        <v>52016.456016940232</v>
      </c>
    </row>
    <row r="43" spans="2:93" x14ac:dyDescent="0.15">
      <c r="AA43" s="3">
        <v>38</v>
      </c>
      <c r="AB43" s="3">
        <f>攻城基础信息!X42*$E$12</f>
        <v>64914.868895356958</v>
      </c>
      <c r="AC43" s="3">
        <f>攻城基础信息!Y42*$E$12</f>
        <v>84529.796786312945</v>
      </c>
      <c r="AD43" s="3">
        <f>攻城基础信息!Z42*$E$12</f>
        <v>68579.690587714736</v>
      </c>
      <c r="AE43" s="3">
        <f>攻城基础信息!AA42*$E$12</f>
        <v>88000.207380700973</v>
      </c>
      <c r="AF43" s="3">
        <f>攻城基础信息!AB42*$E$12</f>
        <v>70272.578783435674</v>
      </c>
      <c r="AH43" s="3">
        <f>$E$4*AB43*攻城基础信息!AC42</f>
        <v>2726424.4936049958</v>
      </c>
      <c r="AI43" s="3">
        <f>$E$4*AC43*攻城基础信息!AD42</f>
        <v>3550251.4650251484</v>
      </c>
      <c r="AJ43" s="3">
        <f>$E$4*AD43*攻城基础信息!AE42</f>
        <v>2880347.0046840226</v>
      </c>
      <c r="AK43" s="3">
        <f>$E$4*AE43*攻城基础信息!AF42</f>
        <v>3696008.7099894457</v>
      </c>
      <c r="AL43" s="3">
        <f>$E$4*AF43*攻城基础信息!AG42</f>
        <v>2951448.3089043023</v>
      </c>
      <c r="AN43" s="3">
        <v>38</v>
      </c>
      <c r="AO43" s="3">
        <f>求节点(节奏总纲!D$4:D$163,AH$6:AH$165,$AN43)*其他调用!H42*其他调用!$M42</f>
        <v>234268909.66493234</v>
      </c>
      <c r="AP43" s="3">
        <f>求节点(节奏总纲!E$4:E$163,AI$6:AI$165,$AN43)*其他调用!I42*其他调用!$M42</f>
        <v>252188338.39523044</v>
      </c>
      <c r="AQ43" s="3">
        <f>求节点(节奏总纲!F$4:F$163,AJ$6:AJ$165,$AN43)*其他调用!J42*其他调用!$M42</f>
        <v>20881651.674736604</v>
      </c>
      <c r="AR43" s="3">
        <f>求节点(节奏总纲!G$4:G$163,AK$6:AK$165,$AN43)*其他调用!K42*其他调用!$M42</f>
        <v>4629491.7020733906</v>
      </c>
      <c r="AS43" s="3">
        <f>求节点(节奏总纲!H$4:H$163,AL$6:AL$165,$AN43)*其他调用!L42*其他调用!$M42</f>
        <v>1393868.2960356385</v>
      </c>
      <c r="AT43" s="3">
        <f t="shared" si="0"/>
        <v>513362259.73300844</v>
      </c>
      <c r="AY43" s="3">
        <v>38</v>
      </c>
      <c r="AZ43" s="3">
        <f>其他调用!R42*6*(其他调用!AH$2*$AZ$1*MIN(其他调用!$AJ42/其他调用!AH42,1)+$E$4*0%*攻城基础信息!AC42)</f>
        <v>12520.167247929068</v>
      </c>
      <c r="BA43" s="3">
        <f>其他调用!S42*6*(其他调用!AI$2*$AZ$1*MIN(其他调用!$AJ42/其他调用!AI42,1)+$E$4*0%*攻城基础信息!AD42)</f>
        <v>38032.696807153625</v>
      </c>
      <c r="BB43" s="3">
        <f>其他调用!T42*6*(其他调用!AJ$2*$AZ$1*MIN(其他调用!$AJ42/其他调用!AJ42,1)+$E$4*0%*攻城基础信息!AE42)</f>
        <v>115636.22710445139</v>
      </c>
      <c r="BC43" s="3">
        <f>其他调用!U42*6*(其他调用!AK$2*$AZ$1*MIN(其他调用!$AJ42/其他调用!AK42,1)+$E$4*0%*攻城基础信息!AF42)</f>
        <v>71567.435588206659</v>
      </c>
      <c r="BD43" s="3">
        <f>其他调用!V42*6*(其他调用!AL$2*$AZ$1*MIN(其他调用!$AJ42/其他调用!AL42,1)+$E$4*0%*攻城基础信息!AG42)</f>
        <v>35681.739340549153</v>
      </c>
      <c r="BF43" s="3">
        <v>38</v>
      </c>
      <c r="BG43" s="3">
        <f>求节点(节奏总纲!D$4:D$163,AZ$6:AZ$165,$AN43)</f>
        <v>15378.51503526844</v>
      </c>
      <c r="BH43" s="3">
        <f>求节点(节奏总纲!E$4:E$163,BA$6:BA$165,$AN43)</f>
        <v>47727.276947254155</v>
      </c>
      <c r="BI43" s="3">
        <f>求节点(节奏总纲!F$4:F$163,BB$6:BB$165,$AN43)</f>
        <v>149591.00473293397</v>
      </c>
      <c r="BJ43" s="3">
        <f>求节点(节奏总纲!G$4:G$163,BC$6:BC$165,$AN43)</f>
        <v>108155.30282735822</v>
      </c>
      <c r="BK43" s="3">
        <f>求节点(节奏总纲!H$4:H$163,BD$6:BD$165,$AN43)</f>
        <v>57388.184877878819</v>
      </c>
      <c r="BL43" s="3">
        <f>BG43*其他调用!H42*其他调用!$M42</f>
        <v>729703.98659712693</v>
      </c>
      <c r="BM43" s="3">
        <f>BH43*其他调用!I42*其他调用!$M42</f>
        <v>1829322.8100973922</v>
      </c>
      <c r="BN43" s="3">
        <f>BI43*其他调用!J42*其他调用!$M42</f>
        <v>503665.75036210968</v>
      </c>
      <c r="BO43" s="3">
        <f>BJ43*其他调用!K42*其他调用!$M42</f>
        <v>57924.514248084881</v>
      </c>
      <c r="BP43" s="3">
        <f>BK43*其他调用!L42*其他调用!$M42</f>
        <v>7818.2458341337142</v>
      </c>
      <c r="BQ43" s="3">
        <f t="shared" si="1"/>
        <v>3128435.3071388472</v>
      </c>
      <c r="BR43" s="3">
        <f>[1]服务器生态!$R40</f>
        <v>4.7144401972964413E-2</v>
      </c>
      <c r="BS43" s="3">
        <f>SUMPRODUCT((BG$6:BG43)*($BR$6:$BR43)*(其他调用!BY$5:BY42))</f>
        <v>24925.04061148499</v>
      </c>
      <c r="BT43" s="3">
        <f>SUMPRODUCT((BH$6:BH43)*($BR$6:$BR43)*(其他调用!BZ$5:BZ42))</f>
        <v>78157.591631091258</v>
      </c>
      <c r="BU43" s="3">
        <f>SUMPRODUCT((BI$6:BI43)*($BR$6:$BR43)*(其他调用!CA$5:CA42))</f>
        <v>248019.91296272416</v>
      </c>
      <c r="BV43" s="3">
        <f>SUMPRODUCT((BJ$6:BJ43)*($BR$6:$BR43)*(其他调用!CB$5:CB42))</f>
        <v>167085.84065281574</v>
      </c>
      <c r="BW43" s="3">
        <f>SUMPRODUCT((BK$6:BK43)*($BR$6:$BR43)*(其他调用!CC$5:CC42))</f>
        <v>94007.106633054209</v>
      </c>
      <c r="BX43" s="3">
        <f>SUMPRODUCT((BG$6:BG43)*($BR$6:$BR43))*'[1]功能-战损相关'!$D$2-BS43</f>
        <v>46289.361135615036</v>
      </c>
      <c r="BY43" s="3">
        <f>SUMPRODUCT((BH$6:BH43)*($BR$6:$BR43))*'[1]功能-战损相关'!$D$2-BT43</f>
        <v>145149.8130291694</v>
      </c>
      <c r="BZ43" s="3">
        <f>SUMPRODUCT((BI$6:BI43)*($BR$6:$BR43))*'[1]功能-战损相关'!$D$2-BU43</f>
        <v>460608.40978791652</v>
      </c>
      <c r="CA43" s="3">
        <f>SUMPRODUCT((BJ$6:BJ43)*($BR$6:$BR43))*'[1]功能-战损相关'!$D$2-BV43</f>
        <v>310302.27549808635</v>
      </c>
      <c r="CB43" s="3">
        <f>SUMPRODUCT((BK$6:BK43)*($BR$6:$BR43))*'[1]功能-战损相关'!$D$2-BW43</f>
        <v>174584.62660424347</v>
      </c>
      <c r="CD43" s="3">
        <v>38</v>
      </c>
      <c r="CE43" s="30">
        <v>1</v>
      </c>
      <c r="CF43" s="3">
        <f>求节点(节奏总纲!R$4:R$363,BS$6:BS$365,$CD43)*$CE43</f>
        <v>18071.558512131993</v>
      </c>
      <c r="CG43" s="3">
        <f>求节点(节奏总纲!S$4:S$363,BT$6:BT$365,$CD43)*$CE43</f>
        <v>53874.451513630585</v>
      </c>
      <c r="CH43" s="3">
        <f>求节点(节奏总纲!T$4:T$363,BU$6:BU$365,$CD43)*$CE43</f>
        <v>156393.57731485879</v>
      </c>
      <c r="CI43" s="3">
        <f>求节点(节奏总纲!U$4:U$363,BV$6:BV$365,$CD43)*$CE43</f>
        <v>84959.673859190341</v>
      </c>
      <c r="CJ43" s="3">
        <f>求节点(节奏总纲!V$4:V$363,BW$6:BW$365,$CD43)*$CE43</f>
        <v>30169.134785582872</v>
      </c>
      <c r="CK43" s="3">
        <f>求节点(节奏总纲!R$4:R$363,BX$6:BX$365,$CD43)*$CE43</f>
        <v>33561.465808245121</v>
      </c>
      <c r="CL43" s="3">
        <f>求节点(节奏总纲!S$4:S$363,BY$6:BY$365,$CD43)*$CE43</f>
        <v>100052.55281102825</v>
      </c>
      <c r="CM43" s="3">
        <f>求节点(节奏总纲!T$4:T$363,BZ$6:BZ$365,$CD43)*$CE43</f>
        <v>290445.21501330927</v>
      </c>
      <c r="CN43" s="3">
        <f>求节点(节奏总纲!U$4:U$363,CA$6:CA$365,$CD43)*$CE43</f>
        <v>157782.25145278205</v>
      </c>
      <c r="CO43" s="3">
        <f>求节点(节奏总纲!V$4:V$363,CB$6:CB$365,$CD43)*$CE43</f>
        <v>56028.393173225326</v>
      </c>
    </row>
    <row r="44" spans="2:93" x14ac:dyDescent="0.15">
      <c r="AA44" s="3">
        <v>39</v>
      </c>
      <c r="AB44" s="3">
        <f>攻城基础信息!X43*$E$12</f>
        <v>67183.388543918903</v>
      </c>
      <c r="AC44" s="3">
        <f>攻城基础信息!Y43*$E$12</f>
        <v>86020.024839927166</v>
      </c>
      <c r="AD44" s="3">
        <f>攻城基础信息!Z43*$E$12</f>
        <v>69913.827784743597</v>
      </c>
      <c r="AE44" s="3">
        <f>攻城基础信息!AA43*$E$12</f>
        <v>89473.673547472121</v>
      </c>
      <c r="AF44" s="3">
        <f>攻城基础信息!AB43*$E$12</f>
        <v>71901.689068414009</v>
      </c>
      <c r="AH44" s="3">
        <f>$E$4*AB44*攻城基础信息!AC43</f>
        <v>2866491.2445405433</v>
      </c>
      <c r="AI44" s="3">
        <f>$E$4*AC44*攻城基础信息!AD43</f>
        <v>3670187.7265035636</v>
      </c>
      <c r="AJ44" s="3">
        <f>$E$4*AD44*攻城基础信息!AE43</f>
        <v>2982989.9854823975</v>
      </c>
      <c r="AK44" s="3">
        <f>$E$4*AE44*攻城基础信息!AF43</f>
        <v>3817543.4046921483</v>
      </c>
      <c r="AL44" s="3">
        <f>$E$4*AF44*攻城基础信息!AG43</f>
        <v>3067805.4002523352</v>
      </c>
      <c r="AN44" s="3">
        <v>39</v>
      </c>
      <c r="AO44" s="3">
        <f>求节点(节奏总纲!D$4:D$163,AH$6:AH$165,$AN44)*其他调用!H43*其他调用!$M43</f>
        <v>238262493.61290091</v>
      </c>
      <c r="AP44" s="3">
        <f>求节点(节奏总纲!E$4:E$163,AI$6:AI$165,$AN44)*其他调用!I43*其他调用!$M43</f>
        <v>257417102.65381283</v>
      </c>
      <c r="AQ44" s="3">
        <f>求节点(节奏总纲!F$4:F$163,AJ$6:AJ$165,$AN44)*其他调用!J43*其他调用!$M43</f>
        <v>21301795.36389181</v>
      </c>
      <c r="AR44" s="3">
        <f>求节点(节奏总纲!G$4:G$163,AK$6:AK$165,$AN44)*其他调用!K43*其他调用!$M43</f>
        <v>4721980.2091944329</v>
      </c>
      <c r="AS44" s="3">
        <f>求节点(节奏总纲!H$4:H$163,AL$6:AL$165,$AN44)*其他调用!L43*其他调用!$M43</f>
        <v>1430825.4747261407</v>
      </c>
      <c r="AT44" s="3">
        <f t="shared" si="0"/>
        <v>523134197.31452614</v>
      </c>
      <c r="AY44" s="3">
        <v>39</v>
      </c>
      <c r="AZ44" s="3">
        <f>其他调用!R43*6*(其他调用!AH$2*$AZ$1*MIN(其他调用!$AJ43/其他调用!AH43,1)+$E$4*0%*攻城基础信息!AC43)</f>
        <v>12712.819148421437</v>
      </c>
      <c r="BA44" s="3">
        <f>其他调用!S43*6*(其他调用!AI$2*$AZ$1*MIN(其他调用!$AJ43/其他调用!AI43,1)+$E$4*0%*攻城基础信息!AD43)</f>
        <v>38607.374975089806</v>
      </c>
      <c r="BB44" s="3">
        <f>其他调用!T43*6*(其他调用!AJ$2*$AZ$1*MIN(其他调用!$AJ43/其他调用!AJ43,1)+$E$4*0%*攻城基础信息!AE43)</f>
        <v>117358.21839671818</v>
      </c>
      <c r="BC44" s="3">
        <f>其他调用!U43*6*(其他调用!AK$2*$AZ$1*MIN(其他调用!$AJ43/其他调用!AK43,1)+$E$4*0%*攻城基础信息!AF43)</f>
        <v>72942.521871110759</v>
      </c>
      <c r="BD44" s="3">
        <f>其他调用!V43*6*(其他调用!AL$2*$AZ$1*MIN(其他调用!$AJ43/其他调用!AL43,1)+$E$4*0%*攻城基础信息!AG43)</f>
        <v>36126.094306581537</v>
      </c>
      <c r="BF44" s="3">
        <v>39</v>
      </c>
      <c r="BG44" s="3">
        <f>求节点(节奏总纲!D$4:D$163,AZ$6:AZ$165,$AN44)</f>
        <v>15448.321300680211</v>
      </c>
      <c r="BH44" s="3">
        <f>求节点(节奏总纲!E$4:E$163,BA$6:BA$165,$AN44)</f>
        <v>47939.677949951925</v>
      </c>
      <c r="BI44" s="3">
        <f>求节点(节奏总纲!F$4:F$163,BB$6:BB$165,$AN44)</f>
        <v>150261.84294815653</v>
      </c>
      <c r="BJ44" s="3">
        <f>求节点(节奏总纲!G$4:G$163,BC$6:BC$165,$AN44)</f>
        <v>108623.62663989572</v>
      </c>
      <c r="BK44" s="3">
        <f>求节点(节奏总纲!H$4:H$163,BD$6:BD$165,$AN44)</f>
        <v>57635.185161036025</v>
      </c>
      <c r="BL44" s="3">
        <f>BG44*其他调用!H43*其他调用!$M43</f>
        <v>734077.42162926903</v>
      </c>
      <c r="BM44" s="3">
        <f>BH44*其他调用!I43*其他调用!$M43</f>
        <v>1848207.4163106498</v>
      </c>
      <c r="BN44" s="3">
        <f>BI44*其他调用!J43*其他调用!$M43</f>
        <v>508016.62659738323</v>
      </c>
      <c r="BO44" s="3">
        <f>BJ44*其他调用!K43*其他调用!$M43</f>
        <v>58566.736002319369</v>
      </c>
      <c r="BP44" s="3">
        <f>BK44*其他调用!L43*其他调用!$M43</f>
        <v>7929.0095336757931</v>
      </c>
      <c r="BQ44" s="3">
        <f t="shared" si="1"/>
        <v>3156797.2100732974</v>
      </c>
      <c r="BR44" s="3">
        <f>[1]服务器生态!$R41</f>
        <v>4.6021916211703359E-2</v>
      </c>
      <c r="BS44" s="3">
        <f>SUMPRODUCT((BG$6:BG44)*($BR$6:$BR44)*(其他调用!BY$5:BY43))</f>
        <v>25049.458847474481</v>
      </c>
      <c r="BT44" s="3">
        <f>SUMPRODUCT((BH$6:BH44)*($BR$6:$BR44)*(其他调用!BZ$5:BZ43))</f>
        <v>78543.689903411287</v>
      </c>
      <c r="BU44" s="3">
        <f>SUMPRODUCT((BI$6:BI44)*($BR$6:$BR44)*(其他调用!CA$5:CA43))</f>
        <v>249230.09710327</v>
      </c>
      <c r="BV44" s="3">
        <f>SUMPRODUCT((BJ$6:BJ44)*($BR$6:$BR44)*(其他调用!CB$5:CB43))</f>
        <v>167960.67745548644</v>
      </c>
      <c r="BW44" s="3">
        <f>SUMPRODUCT((BK$6:BK44)*($BR$6:$BR44)*(其他调用!CC$5:CC43))</f>
        <v>94471.290923961467</v>
      </c>
      <c r="BX44" s="3">
        <f>SUMPRODUCT((BG$6:BG44)*($BR$6:$BR44))*'[1]功能-战损相关'!$D$2-BS44</f>
        <v>46520.423573881228</v>
      </c>
      <c r="BY44" s="3">
        <f>SUMPRODUCT((BH$6:BH44)*($BR$6:$BR44))*'[1]功能-战损相关'!$D$2-BT44</f>
        <v>145866.85267776373</v>
      </c>
      <c r="BZ44" s="3">
        <f>SUMPRODUCT((BI$6:BI44)*($BR$6:$BR44))*'[1]功能-战损相关'!$D$2-BU44</f>
        <v>462855.89462035883</v>
      </c>
      <c r="CA44" s="3">
        <f>SUMPRODUCT((BJ$6:BJ44)*($BR$6:$BR44))*'[1]功能-战损相关'!$D$2-BV44</f>
        <v>311926.97241733194</v>
      </c>
      <c r="CB44" s="3">
        <f>SUMPRODUCT((BK$6:BK44)*($BR$6:$BR44))*'[1]功能-战损相关'!$D$2-BW44</f>
        <v>175446.68314449981</v>
      </c>
      <c r="CD44" s="3">
        <v>39</v>
      </c>
      <c r="CE44" s="30">
        <v>1</v>
      </c>
      <c r="CF44" s="3">
        <f>求节点(节奏总纲!R$4:R$363,BS$6:BS$365,$CD44)*$CE44</f>
        <v>18612.164656960198</v>
      </c>
      <c r="CG44" s="3">
        <f>求节点(节奏总纲!S$4:S$363,BT$6:BT$365,$CD44)*$CE44</f>
        <v>55444.420191459394</v>
      </c>
      <c r="CH44" s="3">
        <f>求节点(节奏总纲!T$4:T$363,BU$6:BU$365,$CD44)*$CE44</f>
        <v>162515.4376324763</v>
      </c>
      <c r="CI44" s="3">
        <f>求节点(节奏总纲!U$4:U$363,BV$6:BV$365,$CD44)*$CE44</f>
        <v>89233.628698742046</v>
      </c>
      <c r="CJ44" s="3">
        <f>求节点(节奏总纲!V$4:V$363,BW$6:BW$365,$CD44)*$CE44</f>
        <v>32497.436687313915</v>
      </c>
      <c r="CK44" s="3">
        <f>求节点(节奏总纲!R$4:R$363,BX$6:BX$365,$CD44)*$CE44</f>
        <v>34565.448648640362</v>
      </c>
      <c r="CL44" s="3">
        <f>求节点(节奏总纲!S$4:S$363,BY$6:BY$365,$CD44)*$CE44</f>
        <v>102968.20892699604</v>
      </c>
      <c r="CM44" s="3">
        <f>求节点(节奏总纲!T$4:T$363,BZ$6:BZ$365,$CD44)*$CE44</f>
        <v>301814.3841745989</v>
      </c>
      <c r="CN44" s="3">
        <f>求节点(节奏总纲!U$4:U$363,CA$6:CA$365,$CD44)*$CE44</f>
        <v>165719.59615480664</v>
      </c>
      <c r="CO44" s="3">
        <f>求节点(节奏总纲!V$4:V$363,CB$6:CB$365,$CD44)*$CE44</f>
        <v>60352.382419297268</v>
      </c>
    </row>
    <row r="45" spans="2:93" x14ac:dyDescent="0.15">
      <c r="AA45" s="3">
        <v>40</v>
      </c>
      <c r="AB45" s="3">
        <f>攻城基础信息!X44*$E$12</f>
        <v>69510.984079165442</v>
      </c>
      <c r="AC45" s="3">
        <f>攻城基础信息!Y44*$E$12</f>
        <v>87535.474958159888</v>
      </c>
      <c r="AD45" s="3">
        <f>攻城基础信息!Z44*$E$12</f>
        <v>71283.152688336137</v>
      </c>
      <c r="AE45" s="3">
        <f>攻城基础信息!AA44*$E$12</f>
        <v>91095.448313662244</v>
      </c>
      <c r="AF45" s="3">
        <f>攻城基础信息!AB44*$E$12</f>
        <v>73668.552066264514</v>
      </c>
      <c r="AH45" s="3">
        <f>$E$4*AB45*攻城基础信息!AC44</f>
        <v>3012142.6434305059</v>
      </c>
      <c r="AI45" s="3">
        <f>$E$4*AC45*攻城基础信息!AD44</f>
        <v>3793203.9148535999</v>
      </c>
      <c r="AJ45" s="3">
        <f>$E$4*AD45*攻城基础信息!AE44</f>
        <v>3088936.6164945695</v>
      </c>
      <c r="AK45" s="3">
        <f>$E$4*AE45*攻城基础信息!AF44</f>
        <v>3947469.4269253686</v>
      </c>
      <c r="AL45" s="3">
        <f>$E$4*AF45*攻城基础信息!AG44</f>
        <v>3192303.9228714658</v>
      </c>
      <c r="AN45" s="3">
        <v>40</v>
      </c>
      <c r="AO45" s="3">
        <f>求节点(节奏总纲!D$4:D$163,AH$6:AH$165,$AN45)*其他调用!H44*其他调用!$M44</f>
        <v>242228804.96683529</v>
      </c>
      <c r="AP45" s="3">
        <f>求节点(节奏总纲!E$4:E$163,AI$6:AI$165,$AN45)*其他调用!I44*其他调用!$M44</f>
        <v>262599258.66569605</v>
      </c>
      <c r="AQ45" s="3">
        <f>求节点(节奏总纲!F$4:F$163,AJ$6:AJ$165,$AN45)*其他调用!J44*其他调用!$M44</f>
        <v>21707240.537645862</v>
      </c>
      <c r="AR45" s="3">
        <f>求节点(节奏总纲!G$4:G$163,AK$6:AK$165,$AN45)*其他调用!K44*其他调用!$M44</f>
        <v>4814369.9834670797</v>
      </c>
      <c r="AS45" s="3">
        <f>求节点(节奏总纲!H$4:H$163,AL$6:AL$165,$AN45)*其他调用!L44*其他调用!$M44</f>
        <v>1468065.6233237169</v>
      </c>
      <c r="AT45" s="3">
        <f t="shared" si="0"/>
        <v>532817739.77696806</v>
      </c>
      <c r="AY45" s="3">
        <v>40</v>
      </c>
      <c r="AZ45" s="3">
        <f>其他调用!R44*6*(其他调用!AH$2*$AZ$1*MIN(其他调用!$AJ44/其他调用!AH44,1)+$E$4*0%*攻城基础信息!AC44)</f>
        <v>12908.338920831797</v>
      </c>
      <c r="BA45" s="3">
        <f>其他调用!S44*6*(其他调用!AI$2*$AZ$1*MIN(其他调用!$AJ44/其他调用!AI44,1)+$E$4*0%*攻城基础信息!AD44)</f>
        <v>39174.039190513649</v>
      </c>
      <c r="BB45" s="3">
        <f>其他调用!T44*6*(其他调用!AJ$2*$AZ$1*MIN(其他调用!$AJ44/其他调用!AJ44,1)+$E$4*0%*攻城基础信息!AE44)</f>
        <v>119098.97655450791</v>
      </c>
      <c r="BC45" s="3">
        <f>其他调用!U44*6*(其他调用!AK$2*$AZ$1*MIN(其他调用!$AJ44/其他调用!AK44,1)+$E$4*0%*攻城基础信息!AF44)</f>
        <v>74409.028665798804</v>
      </c>
      <c r="BD45" s="3">
        <f>其他调用!V44*6*(其他调用!AL$2*$AZ$1*MIN(其他调用!$AJ44/其他调用!AL44,1)+$E$4*0%*攻城基础信息!AG44)</f>
        <v>36546.436809601437</v>
      </c>
      <c r="BF45" s="3">
        <v>40</v>
      </c>
      <c r="BG45" s="3">
        <f>求节点(节奏总纲!D$4:D$163,AZ$6:AZ$165,$AN45)</f>
        <v>15515.43040237461</v>
      </c>
      <c r="BH45" s="3">
        <f>求节点(节奏总纲!E$4:E$163,BA$6:BA$165,$AN45)</f>
        <v>48145.441277338214</v>
      </c>
      <c r="BI45" s="3">
        <f>求节点(节奏总纲!F$4:F$163,BB$6:BB$165,$AN45)</f>
        <v>150892.85560632724</v>
      </c>
      <c r="BJ45" s="3">
        <f>求节点(节奏总纲!G$4:G$163,BC$6:BC$165,$AN45)</f>
        <v>109091.95045243322</v>
      </c>
      <c r="BK45" s="3">
        <f>求节点(节奏总纲!H$4:H$163,BD$6:BD$165,$AN45)</f>
        <v>57897.490599202283</v>
      </c>
      <c r="BL45" s="3">
        <f>BG45*其他调用!H44*其他调用!$M44</f>
        <v>738164.53735671961</v>
      </c>
      <c r="BM45" s="3">
        <f>BH45*其他调用!I44*其他调用!$M44</f>
        <v>1866562.5069263943</v>
      </c>
      <c r="BN45" s="3">
        <f>BI45*其他调用!J44*其他调用!$M44</f>
        <v>512144.2118998238</v>
      </c>
      <c r="BO45" s="3">
        <f>BJ45*其他调用!K44*其他调用!$M44</f>
        <v>59201.036695636081</v>
      </c>
      <c r="BP45" s="3">
        <f>BK45*其他调用!L44*其他调用!$M44</f>
        <v>8041.1935406696693</v>
      </c>
      <c r="BQ45" s="3">
        <f t="shared" si="1"/>
        <v>3184113.4864192433</v>
      </c>
      <c r="BR45" s="3">
        <f>[1]服务器生态!$R42</f>
        <v>4.4899430450442299E-2</v>
      </c>
      <c r="BS45" s="3">
        <f>SUMPRODUCT((BG$6:BG45)*($BR$6:$BR45)*(其他调用!BY$5:BY44))</f>
        <v>25171.36979542</v>
      </c>
      <c r="BT45" s="3">
        <f>SUMPRODUCT((BH$6:BH45)*($BR$6:$BR45)*(其他调用!BZ$5:BZ44))</f>
        <v>78921.987909535383</v>
      </c>
      <c r="BU45" s="3">
        <f>SUMPRODUCT((BI$6:BI45)*($BR$6:$BR45)*(其他调用!CA$5:CA44))</f>
        <v>250415.72267652885</v>
      </c>
      <c r="BV45" s="3">
        <f>SUMPRODUCT((BJ$6:BJ45)*($BR$6:$BR45)*(其他调用!CB$5:CB44))</f>
        <v>168817.85658284381</v>
      </c>
      <c r="BW45" s="3">
        <f>SUMPRODUCT((BK$6:BK45)*($BR$6:$BR45)*(其他调用!CC$5:CC44))</f>
        <v>94926.214685633924</v>
      </c>
      <c r="BX45" s="3">
        <f>SUMPRODUCT((BG$6:BG45)*($BR$6:$BR45))*'[1]功能-战损相关'!$D$2-BS45</f>
        <v>46746.82962006575</v>
      </c>
      <c r="BY45" s="3">
        <f>SUMPRODUCT((BH$6:BH45)*($BR$6:$BR45))*'[1]功能-战损相关'!$D$2-BT45</f>
        <v>146569.40611770848</v>
      </c>
      <c r="BZ45" s="3">
        <f>SUMPRODUCT((BI$6:BI45)*($BR$6:$BR45))*'[1]功能-战损相关'!$D$2-BU45</f>
        <v>465057.77068498242</v>
      </c>
      <c r="CA45" s="3">
        <f>SUMPRODUCT((BJ$6:BJ45)*($BR$6:$BR45))*'[1]功能-战损相关'!$D$2-BV45</f>
        <v>313518.87651099561</v>
      </c>
      <c r="CB45" s="3">
        <f>SUMPRODUCT((BK$6:BK45)*($BR$6:$BR45))*'[1]功能-战损相关'!$D$2-BW45</f>
        <v>176291.54155903435</v>
      </c>
      <c r="CD45" s="3">
        <v>40</v>
      </c>
      <c r="CE45" s="30">
        <v>1</v>
      </c>
      <c r="CF45" s="3">
        <f>求节点(节奏总纲!R$4:R$363,BS$6:BS$365,$CD45)*$CE45</f>
        <v>19156.47854936443</v>
      </c>
      <c r="CG45" s="3">
        <f>求节点(节奏总纲!S$4:S$363,BT$6:BT$365,$CD45)*$CE45</f>
        <v>57051.072833389066</v>
      </c>
      <c r="CH45" s="3">
        <f>求节点(节奏总纲!T$4:T$363,BU$6:BU$365,$CD45)*$CE45</f>
        <v>168336.49953200569</v>
      </c>
      <c r="CI45" s="3">
        <f>求节点(节奏总纲!U$4:U$363,BV$6:BV$365,$CD45)*$CE45</f>
        <v>93571.944043355717</v>
      </c>
      <c r="CJ45" s="3">
        <f>求节点(节奏总纲!V$4:V$363,BW$6:BW$365,$CD45)*$CE45</f>
        <v>34953.204586462198</v>
      </c>
      <c r="CK45" s="3">
        <f>求节点(节奏总纲!R$4:R$363,BX$6:BX$365,$CD45)*$CE45</f>
        <v>35576.317305962511</v>
      </c>
      <c r="CL45" s="3">
        <f>求节点(节奏总纲!S$4:S$363,BY$6:BY$365,$CD45)*$CE45</f>
        <v>105951.99240486542</v>
      </c>
      <c r="CM45" s="3">
        <f>求节点(节奏总纲!T$4:T$363,BZ$6:BZ$365,$CD45)*$CE45</f>
        <v>312624.92770229635</v>
      </c>
      <c r="CN45" s="3">
        <f>求节点(节奏总纲!U$4:U$363,CA$6:CA$365,$CD45)*$CE45</f>
        <v>173776.46750908918</v>
      </c>
      <c r="CO45" s="3">
        <f>求节点(节奏总纲!V$4:V$363,CB$6:CB$365,$CD45)*$CE45</f>
        <v>64913.094232001225</v>
      </c>
    </row>
    <row r="46" spans="2:93" x14ac:dyDescent="0.15">
      <c r="AA46" s="3">
        <v>41</v>
      </c>
      <c r="AB46" s="3">
        <f>攻城基础信息!X45*$E$12</f>
        <v>70901.722315766121</v>
      </c>
      <c r="AC46" s="3">
        <f>攻城基础信息!Y45*$E$12</f>
        <v>89107.591283341535</v>
      </c>
      <c r="AD46" s="3">
        <f>攻城基础信息!Z45*$E$12</f>
        <v>72659.761277925893</v>
      </c>
      <c r="AE46" s="3">
        <f>攻城基础信息!AA45*$E$12</f>
        <v>92761.879680883198</v>
      </c>
      <c r="AF46" s="3">
        <f>攻城基础信息!AB45*$E$12</f>
        <v>75498.375791249113</v>
      </c>
      <c r="AH46" s="3">
        <f>$E$4*AB46*攻城基础信息!AC45</f>
        <v>3119675.7818937129</v>
      </c>
      <c r="AI46" s="3">
        <f>$E$4*AC46*攻城基础信息!AD45</f>
        <v>3920734.0164670316</v>
      </c>
      <c r="AJ46" s="3">
        <f>$E$4*AD46*攻城基础信息!AE45</f>
        <v>3197029.4962287429</v>
      </c>
      <c r="AK46" s="3">
        <f>$E$4*AE46*攻城基础信息!AF45</f>
        <v>4081522.7059588651</v>
      </c>
      <c r="AL46" s="3">
        <f>$E$4*AF46*攻城基础信息!AG45</f>
        <v>3321928.5348149645</v>
      </c>
      <c r="AN46" s="3">
        <v>41</v>
      </c>
      <c r="AO46" s="3">
        <f>求节点(节奏总纲!D$4:D$163,AH$6:AH$165,$AN46)*其他调用!H45*其他调用!$M45</f>
        <v>246200844.33298421</v>
      </c>
      <c r="AP46" s="3">
        <f>求节点(节奏总纲!E$4:E$163,AI$6:AI$165,$AN46)*其他调用!I45*其他调用!$M45</f>
        <v>267827205.46712825</v>
      </c>
      <c r="AQ46" s="3">
        <f>求节点(节奏总纲!F$4:F$163,AJ$6:AJ$165,$AN46)*其他调用!J45*其他调用!$M45</f>
        <v>22115289.06449936</v>
      </c>
      <c r="AR46" s="3">
        <f>求节点(节奏总纲!G$4:G$163,AK$6:AK$165,$AN46)*其他调用!K45*其他调用!$M45</f>
        <v>4907147.2532306015</v>
      </c>
      <c r="AS46" s="3">
        <f>求节点(节奏总纲!H$4:H$163,AL$6:AL$165,$AN46)*其他调用!L45*其他调用!$M45</f>
        <v>1505823.8609169982</v>
      </c>
      <c r="AT46" s="3">
        <f t="shared" si="0"/>
        <v>542556309.97875941</v>
      </c>
      <c r="AY46" s="3">
        <v>41</v>
      </c>
      <c r="AZ46" s="3">
        <f>其他调用!R45*6*(其他调用!AH$2*$AZ$1*MIN(其他调用!$AJ45/其他调用!AH45,1)+$E$4*0%*攻城基础信息!AC45)</f>
        <v>13098.183758262123</v>
      </c>
      <c r="BA46" s="3">
        <f>其他调用!S45*6*(其他调用!AI$2*$AZ$1*MIN(其他调用!$AJ45/其他调用!AI45,1)+$E$4*0%*攻城基础信息!AD45)</f>
        <v>39767.318754375112</v>
      </c>
      <c r="BB46" s="3">
        <f>其他调用!T45*6*(其他调用!AJ$2*$AZ$1*MIN(其他调用!$AJ45/其他调用!AJ45,1)+$E$4*0%*攻城基础信息!AE45)</f>
        <v>120853.58020312146</v>
      </c>
      <c r="BC46" s="3">
        <f>其他调用!U45*6*(其他调用!AK$2*$AZ$1*MIN(其他调用!$AJ45/其他调用!AK45,1)+$E$4*0%*攻城基础信息!AF45)</f>
        <v>75965.469049177977</v>
      </c>
      <c r="BD46" s="3">
        <f>其他调用!V45*6*(其他调用!AL$2*$AZ$1*MIN(其他调用!$AJ45/其他调用!AL45,1)+$E$4*0%*攻城基础信息!AG45)</f>
        <v>37051.996702054523</v>
      </c>
      <c r="BF46" s="3">
        <v>41</v>
      </c>
      <c r="BG46" s="3">
        <f>求节点(节奏总纲!D$4:D$163,AZ$6:AZ$165,$AN46)</f>
        <v>15582.539504069009</v>
      </c>
      <c r="BH46" s="3">
        <f>求节点(节奏总纲!E$4:E$163,BA$6:BA$165,$AN46)</f>
        <v>48351.204604724509</v>
      </c>
      <c r="BI46" s="3">
        <f>求节点(节奏总纲!F$4:F$163,BB$6:BB$165,$AN46)</f>
        <v>151523.86826449799</v>
      </c>
      <c r="BJ46" s="3">
        <f>求节点(节奏总纲!G$4:G$163,BC$6:BC$165,$AN46)</f>
        <v>109520.06160400092</v>
      </c>
      <c r="BK46" s="3">
        <f>求节点(节奏总纲!H$4:H$163,BD$6:BD$165,$AN46)</f>
        <v>58162.013047153945</v>
      </c>
      <c r="BL46" s="3">
        <f>BG46*其他调用!H45*其他调用!$M45</f>
        <v>742249.7212235583</v>
      </c>
      <c r="BM46" s="3">
        <f>BH46*其他调用!I45*其他调用!$M45</f>
        <v>1885035.265711525</v>
      </c>
      <c r="BN46" s="3">
        <f>BI46*其他调用!J45*其他调用!$M45</f>
        <v>516290.67894553044</v>
      </c>
      <c r="BO46" s="3">
        <f>BJ46*其他调用!K45*其他调用!$M45</f>
        <v>59817.892384253682</v>
      </c>
      <c r="BP46" s="3">
        <f>BK46*其他调用!L45*其他调用!$M45</f>
        <v>8154.7044248914963</v>
      </c>
      <c r="BQ46" s="3">
        <f t="shared" si="1"/>
        <v>3211548.2626897595</v>
      </c>
      <c r="BR46" s="3">
        <f>[1]服务器生态!$R43</f>
        <v>4.3776944689181238E-2</v>
      </c>
      <c r="BS46" s="3">
        <f>SUMPRODUCT((BG$6:BG46)*($BR$6:$BR46)*(其他调用!BY$5:BY45))</f>
        <v>25290.747090167657</v>
      </c>
      <c r="BT46" s="3">
        <f>SUMPRODUCT((BH$6:BH46)*($BR$6:$BR46)*(其他调用!BZ$5:BZ45))</f>
        <v>79292.404811221742</v>
      </c>
      <c r="BU46" s="3">
        <f>SUMPRODUCT((BI$6:BI46)*($BR$6:$BR46)*(其他调用!CA$5:CA45))</f>
        <v>251576.54177654735</v>
      </c>
      <c r="BV46" s="3">
        <f>SUMPRODUCT((BJ$6:BJ46)*($BR$6:$BR46)*(其他调用!CB$5:CB45))</f>
        <v>169656.88597670279</v>
      </c>
      <c r="BW46" s="3">
        <f>SUMPRODUCT((BK$6:BK46)*($BR$6:$BR46)*(其他调用!CC$5:CC45))</f>
        <v>95371.791850564841</v>
      </c>
      <c r="BX46" s="3">
        <f>SUMPRODUCT((BG$6:BG46)*($BR$6:$BR46))*'[1]功能-战损相关'!$D$2-BS46</f>
        <v>46968.530310311398</v>
      </c>
      <c r="BY46" s="3">
        <f>SUMPRODUCT((BH$6:BH46)*($BR$6:$BR46))*'[1]功能-战损相关'!$D$2-BT46</f>
        <v>147257.32322084025</v>
      </c>
      <c r="BZ46" s="3">
        <f>SUMPRODUCT((BI$6:BI46)*($BR$6:$BR46))*'[1]功能-战损相关'!$D$2-BU46</f>
        <v>467213.57758501684</v>
      </c>
      <c r="CA46" s="3">
        <f>SUMPRODUCT((BJ$6:BJ46)*($BR$6:$BR46))*'[1]功能-战损相关'!$D$2-BV46</f>
        <v>315077.07395673369</v>
      </c>
      <c r="CB46" s="3">
        <f>SUMPRODUCT((BK$6:BK46)*($BR$6:$BR46))*'[1]功能-战损相关'!$D$2-BW46</f>
        <v>177119.04200819181</v>
      </c>
      <c r="CD46" s="3">
        <v>41</v>
      </c>
      <c r="CE46" s="30">
        <v>1</v>
      </c>
      <c r="CF46" s="3">
        <f>求节点(节奏总纲!R$4:R$363,BS$6:BS$365,$CD46)*$CE46</f>
        <v>19702.008837055237</v>
      </c>
      <c r="CG46" s="3">
        <f>求节点(节奏总纲!S$4:S$363,BT$6:BT$365,$CD46)*$CE46</f>
        <v>58738.307061117077</v>
      </c>
      <c r="CH46" s="3">
        <f>求节点(节奏总纲!T$4:T$363,BU$6:BU$365,$CD46)*$CE46</f>
        <v>173631.02390446031</v>
      </c>
      <c r="CI46" s="3">
        <f>求节点(节奏总纲!U$4:U$363,BV$6:BV$365,$CD46)*$CE46</f>
        <v>98115.136709841638</v>
      </c>
      <c r="CJ46" s="3">
        <f>求节点(节奏总纲!V$4:V$363,BW$6:BW$365,$CD46)*$CE46</f>
        <v>37408.972485610488</v>
      </c>
      <c r="CK46" s="3">
        <f>求节点(节奏总纲!R$4:R$363,BX$6:BX$365,$CD46)*$CE46</f>
        <v>36589.444983102585</v>
      </c>
      <c r="CL46" s="3">
        <f>求节点(节奏总纲!S$4:S$363,BY$6:BY$365,$CD46)*$CE46</f>
        <v>109085.42739921744</v>
      </c>
      <c r="CM46" s="3">
        <f>求节点(节奏总纲!T$4:T$363,BZ$6:BZ$365,$CD46)*$CE46</f>
        <v>322457.61582256923</v>
      </c>
      <c r="CN46" s="3">
        <f>求节点(节奏总纲!U$4:U$363,CA$6:CA$365,$CD46)*$CE46</f>
        <v>182213.82531827732</v>
      </c>
      <c r="CO46" s="3">
        <f>求节点(节奏总纲!V$4:V$363,CB$6:CB$365,$CD46)*$CE46</f>
        <v>69473.806044705183</v>
      </c>
    </row>
    <row r="47" spans="2:93" x14ac:dyDescent="0.15">
      <c r="AA47" s="3">
        <v>42</v>
      </c>
      <c r="AB47" s="3">
        <f>攻城基础信息!X46*$E$12</f>
        <v>72429.514511590722</v>
      </c>
      <c r="AC47" s="3">
        <f>攻城基础信息!Y46*$E$12</f>
        <v>90728.307753239598</v>
      </c>
      <c r="AD47" s="3">
        <f>攻城基础信息!Z46*$E$12</f>
        <v>73845.985980467492</v>
      </c>
      <c r="AE47" s="3">
        <f>攻城基础信息!AA46*$E$12</f>
        <v>94497.528862918916</v>
      </c>
      <c r="AF47" s="3">
        <f>攻城基础信息!AB46*$E$12</f>
        <v>77228.664943695258</v>
      </c>
      <c r="AH47" s="3">
        <f>$E$4*AB47*攻城基础信息!AC46</f>
        <v>3235184.9815177219</v>
      </c>
      <c r="AI47" s="3">
        <f>$E$4*AC47*攻城基础信息!AD46</f>
        <v>4052531.0796447061</v>
      </c>
      <c r="AJ47" s="3">
        <f>$E$4*AD47*攻城基础信息!AE46</f>
        <v>3298454.040460885</v>
      </c>
      <c r="AK47" s="3">
        <f>$E$4*AE47*攻城基础信息!AF46</f>
        <v>4220889.6225437159</v>
      </c>
      <c r="AL47" s="3">
        <f>$E$4*AF47*攻城基础信息!AG46</f>
        <v>3449547.034151725</v>
      </c>
      <c r="AN47" s="3">
        <v>42</v>
      </c>
      <c r="AO47" s="3">
        <f>求节点(节奏总纲!D$4:D$163,AH$6:AH$165,$AN47)*其他调用!H46*其他调用!$M46</f>
        <v>250214473.47704664</v>
      </c>
      <c r="AP47" s="3">
        <f>求节点(节奏总纲!E$4:E$163,AI$6:AI$165,$AN47)*其他调用!I46*其他调用!$M46</f>
        <v>272927101.58657229</v>
      </c>
      <c r="AQ47" s="3">
        <f>求节点(节奏总纲!F$4:F$163,AJ$6:AJ$165,$AN47)*其他调用!J46*其他调用!$M46</f>
        <v>22522540.786334425</v>
      </c>
      <c r="AR47" s="3">
        <f>求节点(节奏总纲!G$4:G$163,AK$6:AK$165,$AN47)*其他调用!K46*其他调用!$M46</f>
        <v>4999737.4611604279</v>
      </c>
      <c r="AS47" s="3">
        <f>求节点(节奏总纲!H$4:H$163,AL$6:AL$165,$AN47)*其他调用!L46*其他调用!$M46</f>
        <v>1544020.093019634</v>
      </c>
      <c r="AT47" s="3">
        <f t="shared" si="0"/>
        <v>552207873.40413332</v>
      </c>
      <c r="AY47" s="3">
        <v>42</v>
      </c>
      <c r="AZ47" s="3">
        <f>其他调用!R46*6*(其他调用!AH$2*$AZ$1*MIN(其他调用!$AJ46/其他调用!AH46,1)+$E$4*0%*攻城基础信息!AC46)</f>
        <v>13296.264700016727</v>
      </c>
      <c r="BA47" s="3">
        <f>其他调用!S46*6*(其他调用!AI$2*$AZ$1*MIN(其他调用!$AJ46/其他调用!AI46,1)+$E$4*0%*攻城基础信息!AD46)</f>
        <v>40351.185338096722</v>
      </c>
      <c r="BB47" s="3">
        <f>其他调用!T46*6*(其他调用!AJ$2*$AZ$1*MIN(其他调用!$AJ46/其他调用!AJ46,1)+$E$4*0%*攻城基础信息!AE46)</f>
        <v>122670.16269965546</v>
      </c>
      <c r="BC47" s="3">
        <f>其他调用!U46*6*(其他调用!AK$2*$AZ$1*MIN(其他调用!$AJ46/其他调用!AK46,1)+$E$4*0%*攻城基础信息!AF46)</f>
        <v>77705.842305057726</v>
      </c>
      <c r="BD47" s="3">
        <f>其他调用!V46*6*(其他调用!AL$2*$AZ$1*MIN(其他调用!$AJ46/其他调用!AL46,1)+$E$4*0%*攻城基础信息!AG46)</f>
        <v>37608.938317940861</v>
      </c>
      <c r="BF47" s="3">
        <v>42</v>
      </c>
      <c r="BG47" s="3">
        <f>求节点(节奏总纲!D$4:D$163,AZ$6:AZ$165,$AN47)</f>
        <v>15646.862138717055</v>
      </c>
      <c r="BH47" s="3">
        <f>求节点(节奏总纲!E$4:E$163,BA$6:BA$165,$AN47)</f>
        <v>48547.430492403044</v>
      </c>
      <c r="BI47" s="3">
        <f>求节点(节奏总纲!F$4:F$163,BB$6:BB$165,$AN47)</f>
        <v>152149.25597952833</v>
      </c>
      <c r="BJ47" s="3">
        <f>求节点(节奏总纲!G$4:G$163,BC$6:BC$165,$AN47)</f>
        <v>109863.46782726068</v>
      </c>
      <c r="BK47" s="3">
        <f>求节点(节奏总纲!H$4:H$163,BD$6:BD$165,$AN47)</f>
        <v>58424.359502044026</v>
      </c>
      <c r="BL47" s="3">
        <f>BG47*其他调用!H46*其他调用!$M46</f>
        <v>746199.96107007435</v>
      </c>
      <c r="BM47" s="3">
        <f>BH47*其他调用!I46*其他调用!$M46</f>
        <v>1903252.1520436876</v>
      </c>
      <c r="BN47" s="3">
        <f>BI47*其他调用!J46*其他调用!$M46</f>
        <v>520436.81475575257</v>
      </c>
      <c r="BO47" s="3">
        <f>BJ47*其他调用!K46*其他调用!$M46</f>
        <v>60392.436443928214</v>
      </c>
      <c r="BP47" s="3">
        <f>BK47*其他调用!L46*其他调用!$M46</f>
        <v>8268.9336688545154</v>
      </c>
      <c r="BQ47" s="3">
        <f t="shared" si="1"/>
        <v>3238550.2979822974</v>
      </c>
      <c r="BR47" s="3">
        <f>[1]服务器生态!$R44</f>
        <v>4.2654458927920184E-2</v>
      </c>
      <c r="BS47" s="3">
        <f>SUMPRODUCT((BG$6:BG47)*($BR$6:$BR47)*(其他调用!BY$5:BY46))</f>
        <v>25407.543566895834</v>
      </c>
      <c r="BT47" s="3">
        <f>SUMPRODUCT((BH$6:BH47)*($BR$6:$BR47)*(其他调用!BZ$5:BZ46))</f>
        <v>79654.788577720741</v>
      </c>
      <c r="BU47" s="3">
        <f>SUMPRODUCT((BI$6:BI47)*($BR$6:$BR47)*(其他调用!CA$5:CA46))</f>
        <v>252712.26450981351</v>
      </c>
      <c r="BV47" s="3">
        <f>SUMPRODUCT((BJ$6:BJ47)*($BR$6:$BR47)*(其他调用!CB$5:CB46))</f>
        <v>170476.96516252324</v>
      </c>
      <c r="BW47" s="3">
        <f>SUMPRODUCT((BK$6:BK47)*($BR$6:$BR47)*(其他调用!CC$5:CC46))</f>
        <v>95807.902253049586</v>
      </c>
      <c r="BX47" s="3">
        <f>SUMPRODUCT((BG$6:BG47)*($BR$6:$BR47))*'[1]功能-战损相关'!$D$2-BS47</f>
        <v>47185.438052806581</v>
      </c>
      <c r="BY47" s="3">
        <f>SUMPRODUCT((BH$6:BH47)*($BR$6:$BR47))*'[1]功能-战损相关'!$D$2-BT47</f>
        <v>147930.32164433837</v>
      </c>
      <c r="BZ47" s="3">
        <f>SUMPRODUCT((BI$6:BI47)*($BR$6:$BR47))*'[1]功能-战损相关'!$D$2-BU47</f>
        <v>469322.7769467968</v>
      </c>
      <c r="CA47" s="3">
        <f>SUMPRODUCT((BJ$6:BJ47)*($BR$6:$BR47))*'[1]功能-战损相关'!$D$2-BV47</f>
        <v>316600.07815897162</v>
      </c>
      <c r="CB47" s="3">
        <f>SUMPRODUCT((BK$6:BK47)*($BR$6:$BR47))*'[1]功能-战损相关'!$D$2-BW47</f>
        <v>177928.96132709202</v>
      </c>
      <c r="CD47" s="3">
        <v>42</v>
      </c>
      <c r="CE47" s="30">
        <v>1</v>
      </c>
      <c r="CF47" s="3">
        <f>求节点(节奏总纲!R$4:R$363,BS$6:BS$365,$CD47)*$CE47</f>
        <v>20236.186527192265</v>
      </c>
      <c r="CG47" s="3">
        <f>求节点(节奏总纲!S$4:S$363,BT$6:BT$365,$CD47)*$CE47</f>
        <v>60487.693673004207</v>
      </c>
      <c r="CH47" s="3">
        <f>求节点(节奏总纲!T$4:T$363,BU$6:BU$365,$CD47)*$CE47</f>
        <v>178834.90096400285</v>
      </c>
      <c r="CI47" s="3">
        <f>求节点(节奏总纲!U$4:U$363,BV$6:BV$365,$CD47)*$CE47</f>
        <v>102513.59634769108</v>
      </c>
      <c r="CJ47" s="3">
        <f>求节点(节奏总纲!V$4:V$363,BW$6:BW$365,$CD47)*$CE47</f>
        <v>39788.944735290184</v>
      </c>
      <c r="CK47" s="3">
        <f>求节点(节奏总纲!R$4:R$363,BX$6:BX$365,$CD47)*$CE47</f>
        <v>37581.48926478564</v>
      </c>
      <c r="CL47" s="3">
        <f>求节点(节奏总纲!S$4:S$363,BY$6:BY$365,$CD47)*$CE47</f>
        <v>112334.28824986497</v>
      </c>
      <c r="CM47" s="3">
        <f>求节点(节奏总纲!T$4:T$363,BZ$6:BZ$365,$CD47)*$CE47</f>
        <v>332121.95893314824</v>
      </c>
      <c r="CN47" s="3">
        <f>求节点(节奏总纲!U$4:U$363,CA$6:CA$365,$CD47)*$CE47</f>
        <v>190382.39321714058</v>
      </c>
      <c r="CO47" s="3">
        <f>求节点(节奏总纲!V$4:V$363,CB$6:CB$365,$CD47)*$CE47</f>
        <v>73893.754508396058</v>
      </c>
    </row>
    <row r="48" spans="2:93" x14ac:dyDescent="0.15">
      <c r="AA48" s="3">
        <v>43</v>
      </c>
      <c r="AB48" s="3">
        <f>攻城基础信息!X47*$E$12</f>
        <v>74133.355218477402</v>
      </c>
      <c r="AC48" s="3">
        <f>攻城基础信息!Y47*$E$12</f>
        <v>92377.519651561626</v>
      </c>
      <c r="AD48" s="3">
        <f>攻城基础信息!Z47*$E$12</f>
        <v>75048.026489496115</v>
      </c>
      <c r="AE48" s="3">
        <f>攻城基础信息!AA47*$E$12</f>
        <v>96309.703509535102</v>
      </c>
      <c r="AF48" s="3">
        <f>攻城基础信息!AB47*$E$12</f>
        <v>78719.293348198931</v>
      </c>
      <c r="AH48" s="3">
        <f>$E$4*AB48*攻城基础信息!AC47</f>
        <v>3360712.1032376457</v>
      </c>
      <c r="AI48" s="3">
        <f>$E$4*AC48*攻城基础信息!AD47</f>
        <v>4187780.8908707979</v>
      </c>
      <c r="AJ48" s="3">
        <f>$E$4*AD48*攻城基础信息!AE47</f>
        <v>3402177.2008571606</v>
      </c>
      <c r="AK48" s="3">
        <f>$E$4*AE48*攻城基础信息!AF47</f>
        <v>4366039.8924322622</v>
      </c>
      <c r="AL48" s="3">
        <f>$E$4*AF48*攻城基础信息!AG47</f>
        <v>3568607.9651183551</v>
      </c>
      <c r="AN48" s="3">
        <v>43</v>
      </c>
      <c r="AO48" s="3">
        <f>求节点(节奏总纲!D$4:D$163,AH$6:AH$165,$AN48)*其他调用!H47*其他调用!$M47</f>
        <v>254244047.46417397</v>
      </c>
      <c r="AP48" s="3">
        <f>求节点(节奏总纲!E$4:E$163,AI$6:AI$165,$AN48)*其他调用!I47*其他调用!$M47</f>
        <v>278004722.16233796</v>
      </c>
      <c r="AQ48" s="3">
        <f>求节点(节奏总纲!F$4:F$163,AJ$6:AJ$165,$AN48)*其他调用!J47*其他调用!$M47</f>
        <v>22923225.424207613</v>
      </c>
      <c r="AR48" s="3">
        <f>求节点(节奏总纲!G$4:G$163,AK$6:AK$165,$AN48)*其他调用!K47*其他调用!$M47</f>
        <v>5093212.9235837087</v>
      </c>
      <c r="AS48" s="3">
        <f>求节点(节奏总纲!H$4:H$163,AL$6:AL$165,$AN48)*其他调用!L47*其他调用!$M47</f>
        <v>1582099.0050701629</v>
      </c>
      <c r="AT48" s="3">
        <f t="shared" si="0"/>
        <v>561847306.97937346</v>
      </c>
      <c r="AY48" s="3">
        <v>43</v>
      </c>
      <c r="AZ48" s="3">
        <f>其他调用!R47*6*(其他调用!AH$2*$AZ$1*MIN(其他调用!$AJ47/其他调用!AH47,1)+$E$4*0%*攻城基础信息!AC47)</f>
        <v>13483.427847988554</v>
      </c>
      <c r="BA48" s="3">
        <f>其他调用!S47*6*(其他调用!AI$2*$AZ$1*MIN(其他调用!$AJ47/其他调用!AI47,1)+$E$4*0%*攻城基础信息!AD47)</f>
        <v>40949.123681142875</v>
      </c>
      <c r="BB48" s="3">
        <f>其他调用!T47*6*(其他调用!AJ$2*$AZ$1*MIN(其他调用!$AJ47/其他调用!AJ47,1)+$E$4*0%*攻城基础信息!AE47)</f>
        <v>124396.40735794754</v>
      </c>
      <c r="BC48" s="3">
        <f>其他调用!U47*6*(其他调用!AK$2*$AZ$1*MIN(其他调用!$AJ47/其他调用!AK47,1)+$E$4*0%*攻城基础信息!AF47)</f>
        <v>79376.081822011707</v>
      </c>
      <c r="BD48" s="3">
        <f>其他调用!V47*6*(其他调用!AL$2*$AZ$1*MIN(其他调用!$AJ47/其他调用!AL47,1)+$E$4*0%*攻城基础信息!AG47)</f>
        <v>38382.606196081993</v>
      </c>
      <c r="BF48" s="3">
        <v>43</v>
      </c>
      <c r="BG48" s="3">
        <f>求节点(节奏总纲!D$4:D$163,AZ$6:AZ$165,$AN48)</f>
        <v>15710.379260595575</v>
      </c>
      <c r="BH48" s="3">
        <f>求节点(节奏总纲!E$4:E$163,BA$6:BA$165,$AN48)</f>
        <v>48740.033357646847</v>
      </c>
      <c r="BI48" s="3">
        <f>求节点(节奏总纲!F$4:F$163,BB$6:BB$165,$AN48)</f>
        <v>152759.57964722635</v>
      </c>
      <c r="BJ48" s="3">
        <f>求节点(节奏总纲!G$4:G$163,BC$6:BC$165,$AN48)</f>
        <v>110206.87405052045</v>
      </c>
      <c r="BK48" s="3">
        <f>求节点(节奏总纲!H$4:H$163,BD$6:BD$165,$AN48)</f>
        <v>58667.76002195372</v>
      </c>
      <c r="BL48" s="3">
        <f>BG48*其他调用!H47*其他调用!$M47</f>
        <v>750109.24605402874</v>
      </c>
      <c r="BM48" s="3">
        <f>BH48*其他调用!I47*其他调用!$M47</f>
        <v>1921440.4456741533</v>
      </c>
      <c r="BN48" s="3">
        <f>BI48*其他调用!J47*其他调用!$M47</f>
        <v>524550.01084177406</v>
      </c>
      <c r="BO48" s="3">
        <f>BJ48*其他调用!K47*其他调用!$M47</f>
        <v>60970.647445680115</v>
      </c>
      <c r="BP48" s="3">
        <f>BK48*其他调用!L47*其他调用!$M47</f>
        <v>8381.4812251186995</v>
      </c>
      <c r="BQ48" s="3">
        <f t="shared" si="1"/>
        <v>3265451.8312407546</v>
      </c>
      <c r="BR48" s="3">
        <f>[1]服务器生态!$R45</f>
        <v>4.1531973166659124E-2</v>
      </c>
      <c r="BS48" s="3">
        <f>SUMPRODUCT((BG$6:BG48)*($BR$6:$BR48)*(其他调用!BY$5:BY47))</f>
        <v>25521.728100626427</v>
      </c>
      <c r="BT48" s="3">
        <f>SUMPRODUCT((BH$6:BH48)*($BR$6:$BR48)*(其他调用!BZ$5:BZ47))</f>
        <v>80009.035785292319</v>
      </c>
      <c r="BU48" s="3">
        <f>SUMPRODUCT((BI$6:BI48)*($BR$6:$BR48)*(其他调用!CA$5:CA47))</f>
        <v>253822.53569331378</v>
      </c>
      <c r="BV48" s="3">
        <f>SUMPRODUCT((BJ$6:BJ48)*($BR$6:$BR48)*(其他调用!CB$5:CB47))</f>
        <v>171277.95922629657</v>
      </c>
      <c r="BW48" s="3">
        <f>SUMPRODUCT((BK$6:BK48)*($BR$6:$BR48)*(其他调用!CC$5:CC47))</f>
        <v>96234.305124171049</v>
      </c>
      <c r="BX48" s="3">
        <f>SUMPRODUCT((BG$6:BG48)*($BR$6:$BR48))*'[1]功能-战损相关'!$D$2-BS48</f>
        <v>47397.495044020543</v>
      </c>
      <c r="BY48" s="3">
        <f>SUMPRODUCT((BH$6:BH48)*($BR$6:$BR48))*'[1]功能-战损相关'!$D$2-BT48</f>
        <v>148588.20931554271</v>
      </c>
      <c r="BZ48" s="3">
        <f>SUMPRODUCT((BI$6:BI48)*($BR$6:$BR48))*'[1]功能-战损相关'!$D$2-BU48</f>
        <v>471384.70914472581</v>
      </c>
      <c r="CA48" s="3">
        <f>SUMPRODUCT((BJ$6:BJ48)*($BR$6:$BR48))*'[1]功能-战损相关'!$D$2-BV48</f>
        <v>318087.63856312213</v>
      </c>
      <c r="CB48" s="3">
        <f>SUMPRODUCT((BK$6:BK48)*($BR$6:$BR48))*'[1]功能-战损相关'!$D$2-BW48</f>
        <v>178720.85237346045</v>
      </c>
      <c r="CD48" s="3">
        <v>43</v>
      </c>
      <c r="CE48" s="30">
        <v>1</v>
      </c>
      <c r="CF48" s="3">
        <f>求节点(节奏总纲!R$4:R$363,BS$6:BS$365,$CD48)*$CE48</f>
        <v>20747.65857486592</v>
      </c>
      <c r="CG48" s="3">
        <f>求节点(节奏总纲!S$4:S$363,BT$6:BT$365,$CD48)*$CE48</f>
        <v>62181.10951727783</v>
      </c>
      <c r="CH48" s="3">
        <f>求节点(节奏总纲!T$4:T$363,BU$6:BU$365,$CD48)*$CE48</f>
        <v>184081.18247812142</v>
      </c>
      <c r="CI48" s="3">
        <f>求节点(节奏总纲!U$4:U$363,BV$6:BV$365,$CD48)*$CE48</f>
        <v>106734.97315823594</v>
      </c>
      <c r="CJ48" s="3">
        <f>求节点(节奏总纲!V$4:V$363,BW$6:BW$365,$CD48)*$CE48</f>
        <v>42126.418610034234</v>
      </c>
      <c r="CK48" s="3">
        <f>求节点(节奏总纲!R$4:R$363,BX$6:BX$365,$CD48)*$CE48</f>
        <v>38531.365924751</v>
      </c>
      <c r="CL48" s="3">
        <f>求节点(节奏总纲!S$4:S$363,BY$6:BY$365,$CD48)*$CE48</f>
        <v>115479.20338923027</v>
      </c>
      <c r="CM48" s="3">
        <f>求节点(节奏总纲!T$4:T$363,BZ$6:BZ$365,$CD48)*$CE48</f>
        <v>341865.05317365413</v>
      </c>
      <c r="CN48" s="3">
        <f>求节点(节奏总纲!U$4:U$363,CA$6:CA$365,$CD48)*$CE48</f>
        <v>198222.09300815247</v>
      </c>
      <c r="CO48" s="3">
        <f>求节点(节奏总纲!V$4:V$363,CB$6:CB$365,$CD48)*$CE48</f>
        <v>78234.777418635029</v>
      </c>
    </row>
    <row r="49" spans="27:93" x14ac:dyDescent="0.15">
      <c r="AA49" s="3">
        <v>44</v>
      </c>
      <c r="AB49" s="3">
        <f>攻城基础信息!X48*$E$12</f>
        <v>75884.283348121244</v>
      </c>
      <c r="AC49" s="3">
        <f>攻城基础信息!Y48*$E$12</f>
        <v>94106.663576946958</v>
      </c>
      <c r="AD49" s="3">
        <f>攻城基础信息!Z48*$E$12</f>
        <v>76381.453933228055</v>
      </c>
      <c r="AE49" s="3">
        <f>攻城基础信息!AA48*$E$12</f>
        <v>98172.671523437821</v>
      </c>
      <c r="AF49" s="3">
        <f>攻城基础信息!AB48*$E$12</f>
        <v>80436.005342263161</v>
      </c>
      <c r="AH49" s="3">
        <f>$E$4*AB49*攻城基础信息!AC48</f>
        <v>3490677.0340135801</v>
      </c>
      <c r="AI49" s="3">
        <f>$E$4*AC49*攻城基础信息!AD48</f>
        <v>4328906.5245395638</v>
      </c>
      <c r="AJ49" s="3">
        <f>$E$4*AD49*攻城基础信息!AE48</f>
        <v>3513546.8809284936</v>
      </c>
      <c r="AK49" s="3">
        <f>$E$4*AE49*攻城基础信息!AF48</f>
        <v>4515942.8900781441</v>
      </c>
      <c r="AL49" s="3">
        <f>$E$4*AF49*攻城基础信息!AG48</f>
        <v>3700056.2457441087</v>
      </c>
      <c r="AN49" s="3">
        <v>44</v>
      </c>
      <c r="AO49" s="3">
        <f>求节点(节奏总纲!D$4:D$163,AH$6:AH$165,$AN49)*其他调用!H48*其他调用!$M48</f>
        <v>258279023.86719981</v>
      </c>
      <c r="AP49" s="3">
        <f>求节点(节奏总纲!E$4:E$163,AI$6:AI$165,$AN49)*其他调用!I48*其他调用!$M48</f>
        <v>283125962.99724007</v>
      </c>
      <c r="AQ49" s="3">
        <f>求节点(节奏总纲!F$4:F$163,AJ$6:AJ$165,$AN49)*其他调用!J48*其他调用!$M48</f>
        <v>23326428.637070917</v>
      </c>
      <c r="AR49" s="3">
        <f>求节点(节奏总纲!G$4:G$163,AK$6:AK$165,$AN49)*其他调用!K48*其他调用!$M48</f>
        <v>5187187.0526585886</v>
      </c>
      <c r="AS49" s="3">
        <f>求节点(节奏总纲!H$4:H$163,AL$6:AL$165,$AN49)*其他调用!L48*其他调用!$M48</f>
        <v>1620680.0107996671</v>
      </c>
      <c r="AT49" s="3">
        <f t="shared" si="0"/>
        <v>571539282.56496894</v>
      </c>
      <c r="AY49" s="3">
        <v>44</v>
      </c>
      <c r="AZ49" s="3">
        <f>其他调用!R48*6*(其他调用!AH$2*$AZ$1*MIN(其他调用!$AJ48/其他调用!AH48,1)+$E$4*0%*攻城基础信息!AC48)</f>
        <v>13679.71793539733</v>
      </c>
      <c r="BA49" s="3">
        <f>其他调用!S48*6*(其他调用!AI$2*$AZ$1*MIN(其他调用!$AJ48/其他调用!AI48,1)+$E$4*0%*攻城基础信息!AD48)</f>
        <v>41510.186539632603</v>
      </c>
      <c r="BB49" s="3">
        <f>其他调用!T48*6*(其他调用!AJ$2*$AZ$1*MIN(其他调用!$AJ48/其他调用!AJ48,1)+$E$4*0%*攻城基础信息!AE48)</f>
        <v>126170.13452029106</v>
      </c>
      <c r="BC49" s="3">
        <f>其他调用!U48*6*(其他调用!AK$2*$AZ$1*MIN(其他调用!$AJ48/其他调用!AK48,1)+$E$4*0%*攻城基础信息!AF48)</f>
        <v>81054.301177305679</v>
      </c>
      <c r="BD49" s="3">
        <f>其他调用!V48*6*(其他调用!AL$2*$AZ$1*MIN(其他调用!$AJ48/其他调用!AL48,1)+$E$4*0%*攻城基础信息!AG48)</f>
        <v>39131.140767624755</v>
      </c>
      <c r="BF49" s="3">
        <v>44</v>
      </c>
      <c r="BG49" s="3">
        <f>求节点(节奏总纲!D$4:D$163,AZ$6:AZ$165,$AN49)</f>
        <v>15773.896382474095</v>
      </c>
      <c r="BH49" s="3">
        <f>求节点(节奏总纲!E$4:E$163,BA$6:BA$165,$AN49)</f>
        <v>48932.636222890644</v>
      </c>
      <c r="BI49" s="3">
        <f>求节点(节奏总纲!F$4:F$163,BB$6:BB$165,$AN49)</f>
        <v>153369.90331492436</v>
      </c>
      <c r="BJ49" s="3">
        <f>求节点(节奏总纲!G$4:G$163,BC$6:BC$165,$AN49)</f>
        <v>110544.41463265863</v>
      </c>
      <c r="BK49" s="3">
        <f>求节点(节奏总纲!H$4:H$163,BD$6:BD$165,$AN49)</f>
        <v>58911.160541863414</v>
      </c>
      <c r="BL49" s="3">
        <f>BG49*其他调用!H48*其他调用!$M48</f>
        <v>754015.82686712197</v>
      </c>
      <c r="BM49" s="3">
        <f>BH49*其他调用!I48*其他调用!$M48</f>
        <v>1939741.7364616457</v>
      </c>
      <c r="BN49" s="3">
        <f>BI49*其他调用!J48*其他调用!$M48</f>
        <v>528681.62188755197</v>
      </c>
      <c r="BO49" s="3">
        <f>BJ49*其他调用!K48*其他调用!$M48</f>
        <v>61549.271162931218</v>
      </c>
      <c r="BP49" s="3">
        <f>BK49*其他调用!L48*其他调用!$M48</f>
        <v>8495.0075402494331</v>
      </c>
      <c r="BQ49" s="3">
        <f t="shared" si="1"/>
        <v>3292483.4639195004</v>
      </c>
      <c r="BR49" s="3">
        <f>[1]服务器生态!$R46</f>
        <v>4.040948740539807E-2</v>
      </c>
      <c r="BS49" s="3">
        <f>SUMPRODUCT((BG$6:BG49)*($BR$6:$BR49)*(其他调用!BY$5:BY48))</f>
        <v>25633.275737386713</v>
      </c>
      <c r="BT49" s="3">
        <f>SUMPRODUCT((BH$6:BH49)*($BR$6:$BR49)*(其他调用!BZ$5:BZ48))</f>
        <v>80355.070766045639</v>
      </c>
      <c r="BU49" s="3">
        <f>SUMPRODUCT((BI$6:BI49)*($BR$6:$BR49)*(其他调用!CA$5:CA48))</f>
        <v>254907.11554917879</v>
      </c>
      <c r="BV49" s="3">
        <f>SUMPRODUCT((BJ$6:BJ49)*($BR$6:$BR49)*(其他调用!CB$5:CB48))</f>
        <v>172059.69177419279</v>
      </c>
      <c r="BW49" s="3">
        <f>SUMPRODUCT((BK$6:BK49)*($BR$6:$BR49)*(其他调用!CC$5:CC48))</f>
        <v>96650.904839162962</v>
      </c>
      <c r="BX49" s="3">
        <f>SUMPRODUCT((BG$6:BG49)*($BR$6:$BR49))*'[1]功能-战损相关'!$D$2-BS49</f>
        <v>47604.654940861081</v>
      </c>
      <c r="BY49" s="3">
        <f>SUMPRODUCT((BH$6:BH49)*($BR$6:$BR49))*'[1]功能-战损相关'!$D$2-BT49</f>
        <v>149230.84570837033</v>
      </c>
      <c r="BZ49" s="3">
        <f>SUMPRODUCT((BI$6:BI49)*($BR$6:$BR49))*'[1]功能-战损相关'!$D$2-BU49</f>
        <v>473398.92887704656</v>
      </c>
      <c r="CA49" s="3">
        <f>SUMPRODUCT((BJ$6:BJ49)*($BR$6:$BR49))*'[1]功能-战损相关'!$D$2-BV49</f>
        <v>319539.42758064368</v>
      </c>
      <c r="CB49" s="3">
        <f>SUMPRODUCT((BK$6:BK49)*($BR$6:$BR49))*'[1]功能-战损相关'!$D$2-BW49</f>
        <v>179494.53755844547</v>
      </c>
      <c r="CD49" s="3">
        <v>44</v>
      </c>
      <c r="CE49" s="30">
        <v>1</v>
      </c>
      <c r="CF49" s="3">
        <f>求节点(节奏总纲!R$4:R$363,BS$6:BS$365,$CD49)*$CE49</f>
        <v>21225.066616189022</v>
      </c>
      <c r="CG49" s="3">
        <f>求节点(节奏总纲!S$4:S$363,BT$6:BT$365,$CD49)*$CE49</f>
        <v>63823.624148023999</v>
      </c>
      <c r="CH49" s="3">
        <f>求节点(节奏总纲!T$4:T$363,BU$6:BU$365,$CD49)*$CE49</f>
        <v>189304.02210016304</v>
      </c>
      <c r="CI49" s="3">
        <f>求节点(节奏总纲!U$4:U$363,BV$6:BV$365,$CD49)*$CE49</f>
        <v>110600.14277349811</v>
      </c>
      <c r="CJ49" s="3">
        <f>求节点(节奏总纲!V$4:V$363,BW$6:BW$365,$CD49)*$CE49</f>
        <v>44444.129104638065</v>
      </c>
      <c r="CK49" s="3">
        <f>求节点(节奏总纲!R$4:R$363,BX$6:BX$365,$CD49)*$CE49</f>
        <v>39417.980858636765</v>
      </c>
      <c r="CL49" s="3">
        <f>求节点(节奏总纲!S$4:S$363,BY$6:BY$365,$CD49)*$CE49</f>
        <v>118529.58770347315</v>
      </c>
      <c r="CM49" s="3">
        <f>求节点(节奏总纲!T$4:T$363,BZ$6:BZ$365,$CD49)*$CE49</f>
        <v>351564.61247173144</v>
      </c>
      <c r="CN49" s="3">
        <f>求节点(节奏总纲!U$4:U$363,CA$6:CA$365,$CD49)*$CE49</f>
        <v>205400.26515078219</v>
      </c>
      <c r="CO49" s="3">
        <f>求节点(节奏总纲!V$4:V$363,CB$6:CB$365,$CD49)*$CE49</f>
        <v>82539.096908613574</v>
      </c>
    </row>
    <row r="50" spans="27:93" x14ac:dyDescent="0.15">
      <c r="AA50" s="3">
        <v>45</v>
      </c>
      <c r="AB50" s="3">
        <f>攻城基础信息!X49*$E$12</f>
        <v>79059.262567991405</v>
      </c>
      <c r="AC50" s="3">
        <f>攻城基础信息!Y49*$E$12</f>
        <v>98437.272512193609</v>
      </c>
      <c r="AD50" s="3">
        <f>攻城基础信息!Z49*$E$12</f>
        <v>79803.343399925536</v>
      </c>
      <c r="AE50" s="3">
        <f>攻城基础信息!AA49*$E$12</f>
        <v>103226.16325139657</v>
      </c>
      <c r="AF50" s="3">
        <f>攻城基础信息!AB49*$E$12</f>
        <v>84687.583788679811</v>
      </c>
      <c r="AH50" s="3">
        <f>$E$4*AB50*攻城基础信息!AC49</f>
        <v>3689432.253172935</v>
      </c>
      <c r="AI50" s="3">
        <f>$E$4*AC50*攻城基础信息!AD49</f>
        <v>4593739.3839023719</v>
      </c>
      <c r="AJ50" s="3">
        <f>$E$4*AD50*攻城基础信息!AE49</f>
        <v>3724156.0253298613</v>
      </c>
      <c r="AK50" s="3">
        <f>$E$4*AE50*攻城基础信息!AF49</f>
        <v>4817220.9517318439</v>
      </c>
      <c r="AL50" s="3">
        <f>$E$4*AF50*攻城基础信息!AG49</f>
        <v>3952087.2434717277</v>
      </c>
      <c r="AN50" s="3">
        <v>45</v>
      </c>
      <c r="AO50" s="3">
        <f>求节点(节奏总纲!D$4:D$163,AH$6:AH$165,$AN50)*其他调用!H49*其他调用!$M49</f>
        <v>262120338.29304904</v>
      </c>
      <c r="AP50" s="3">
        <f>求节点(节奏总纲!E$4:E$163,AI$6:AI$165,$AN50)*其他调用!I49*其他调用!$M49</f>
        <v>288232764.74163294</v>
      </c>
      <c r="AQ50" s="3">
        <f>求节点(节奏总纲!F$4:F$163,AJ$6:AJ$165,$AN50)*其他调用!J49*其他调用!$M49</f>
        <v>23727383.308494467</v>
      </c>
      <c r="AR50" s="3">
        <f>求节点(节奏总纲!G$4:G$163,AK$6:AK$165,$AN50)*其他调用!K49*其他调用!$M49</f>
        <v>5281045.4241841873</v>
      </c>
      <c r="AS50" s="3">
        <f>求节点(节奏总纲!H$4:H$163,AL$6:AL$165,$AN50)*其他调用!L49*其他调用!$M49</f>
        <v>1659383.3952850983</v>
      </c>
      <c r="AT50" s="3">
        <f t="shared" si="0"/>
        <v>581020915.16264582</v>
      </c>
      <c r="AY50" s="3">
        <v>45</v>
      </c>
      <c r="AZ50" s="3">
        <f>其他调用!R49*6*(其他调用!AH$2*$AZ$1*MIN(其他调用!$AJ49/其他调用!AH49,1)+$E$4*0%*攻城基础信息!AC49)</f>
        <v>13868.767343557422</v>
      </c>
      <c r="BA50" s="3">
        <f>其他调用!S49*6*(其他调用!AI$2*$AZ$1*MIN(其他调用!$AJ49/其他调用!AI49,1)+$E$4*0%*攻城基础信息!AD49)</f>
        <v>42099.128404431962</v>
      </c>
      <c r="BB50" s="3">
        <f>其他调用!T49*6*(其他调用!AJ$2*$AZ$1*MIN(其他调用!$AJ49/其他调用!AJ49,1)+$E$4*0%*攻城基础信息!AE49)</f>
        <v>127850.29341166957</v>
      </c>
      <c r="BC50" s="3">
        <f>其他调用!U49*6*(其他调用!AK$2*$AZ$1*MIN(其他调用!$AJ49/其他调用!AK49,1)+$E$4*0%*攻城基础信息!AF49)</f>
        <v>82772.563990644485</v>
      </c>
      <c r="BD50" s="3">
        <f>其他调用!V49*6*(其他调用!AL$2*$AZ$1*MIN(其他调用!$AJ49/其他调用!AL49,1)+$E$4*0%*攻城基础信息!AG49)</f>
        <v>39904.520613956833</v>
      </c>
      <c r="BF50" s="3">
        <v>45</v>
      </c>
      <c r="BG50" s="3">
        <f>求节点(节奏总纲!D$4:D$163,AZ$6:AZ$165,$AN50)</f>
        <v>15834.356636142327</v>
      </c>
      <c r="BH50" s="3">
        <f>求节点(节奏总纲!E$4:E$163,BA$6:BA$165,$AN50)</f>
        <v>49114.45689262938</v>
      </c>
      <c r="BI50" s="3">
        <f>求节点(节奏总纲!F$4:F$163,BB$6:BB$165,$AN50)</f>
        <v>153961.59376161062</v>
      </c>
      <c r="BJ50" s="3">
        <f>求节点(节奏总纲!G$4:G$163,BC$6:BC$165,$AN50)</f>
        <v>110866.97099241095</v>
      </c>
      <c r="BK50" s="3">
        <f>求节点(节奏总纲!H$4:H$163,BD$6:BD$165,$AN50)</f>
        <v>59154.914527903034</v>
      </c>
      <c r="BL50" s="3">
        <f>BG50*其他调用!H49*其他调用!$M49</f>
        <v>757773.29454953643</v>
      </c>
      <c r="BM50" s="3">
        <f>BH50*其他调用!I49*其他调用!$M49</f>
        <v>1957726.5823188936</v>
      </c>
      <c r="BN50" s="3">
        <f>BI50*其他调用!J49*其他调用!$M49</f>
        <v>532767.19629417302</v>
      </c>
      <c r="BO50" s="3">
        <f>BJ50*其他调用!K49*其他调用!$M49</f>
        <v>62123.147176974693</v>
      </c>
      <c r="BP50" s="3">
        <f>BK50*其他调用!L49*其他调用!$M49</f>
        <v>8609.5681580518194</v>
      </c>
      <c r="BQ50" s="3">
        <f t="shared" si="1"/>
        <v>3318999.78849763</v>
      </c>
      <c r="BR50" s="3">
        <f>[1]服务器生态!$R47</f>
        <v>3.928700164413701E-2</v>
      </c>
      <c r="BS50" s="3">
        <f>SUMPRODUCT((BG$6:BG50)*($BR$6:$BR50)*(其他调用!BY$5:BY49))</f>
        <v>25742.140506546359</v>
      </c>
      <c r="BT50" s="3">
        <f>SUMPRODUCT((BH$6:BH50)*($BR$6:$BR50)*(其他调用!BZ$5:BZ49))</f>
        <v>80692.743722066676</v>
      </c>
      <c r="BU50" s="3">
        <f>SUMPRODUCT((BI$6:BI50)*($BR$6:$BR50)*(其他调用!CA$5:CA49))</f>
        <v>255965.63619194689</v>
      </c>
      <c r="BV50" s="3">
        <f>SUMPRODUCT((BJ$6:BJ50)*($BR$6:$BR50)*(其他调用!CB$5:CB49))</f>
        <v>172821.92717673318</v>
      </c>
      <c r="BW50" s="3">
        <f>SUMPRODUCT((BK$6:BK50)*($BR$6:$BR50)*(其他调用!CC$5:CC49))</f>
        <v>97057.608203418349</v>
      </c>
      <c r="BX50" s="3">
        <f>SUMPRODUCT((BG$6:BG50)*($BR$6:$BR50))*'[1]功能-战损相关'!$D$2-BS50</f>
        <v>47806.83236930042</v>
      </c>
      <c r="BY50" s="3">
        <f>SUMPRODUCT((BH$6:BH50)*($BR$6:$BR50))*'[1]功能-战损相关'!$D$2-BT50</f>
        <v>149857.9526266951</v>
      </c>
      <c r="BZ50" s="3">
        <f>SUMPRODUCT((BI$6:BI50)*($BR$6:$BR50))*'[1]功能-战损相关'!$D$2-BU50</f>
        <v>475364.75292790157</v>
      </c>
      <c r="CA50" s="3">
        <f>SUMPRODUCT((BJ$6:BJ50)*($BR$6:$BR50))*'[1]功能-战损相关'!$D$2-BV50</f>
        <v>320955.00761393295</v>
      </c>
      <c r="CB50" s="3">
        <f>SUMPRODUCT((BK$6:BK50)*($BR$6:$BR50))*'[1]功能-战损相关'!$D$2-BW50</f>
        <v>180249.8438063483</v>
      </c>
      <c r="CD50" s="3">
        <v>45</v>
      </c>
      <c r="CE50" s="30">
        <v>1</v>
      </c>
      <c r="CF50" s="3">
        <f>求节点(节奏总纲!R$4:R$363,BS$6:BS$365,$CD50)*$CE50</f>
        <v>21663.3382528</v>
      </c>
      <c r="CG50" s="3">
        <f>求节点(节奏总纲!S$4:S$363,BT$6:BT$365,$CD50)*$CE50</f>
        <v>65392.111801068429</v>
      </c>
      <c r="CH50" s="3">
        <f>求节点(节奏总纲!T$4:T$363,BU$6:BU$365,$CD50)*$CE50</f>
        <v>194506.84111702984</v>
      </c>
      <c r="CI50" s="3">
        <f>求节点(节奏总纲!U$4:U$363,BV$6:BV$365,$CD50)*$CE50</f>
        <v>114083.68624421785</v>
      </c>
      <c r="CJ50" s="3">
        <f>求节点(节奏总纲!V$4:V$363,BW$6:BW$365,$CD50)*$CE50</f>
        <v>46629.254395389464</v>
      </c>
      <c r="CK50" s="3">
        <f>求节点(节奏总纲!R$4:R$363,BX$6:BX$365,$CD50)*$CE50</f>
        <v>40231.913898057159</v>
      </c>
      <c r="CL50" s="3">
        <f>求节点(节奏总纲!S$4:S$363,BY$6:BY$365,$CD50)*$CE50</f>
        <v>121442.49334484141</v>
      </c>
      <c r="CM50" s="3">
        <f>求节点(节奏总纲!T$4:T$363,BZ$6:BZ$365,$CD50)*$CE50</f>
        <v>361226.99064591265</v>
      </c>
      <c r="CN50" s="3">
        <f>求节点(节奏总纲!U$4:U$363,CA$6:CA$365,$CD50)*$CE50</f>
        <v>211869.70302497601</v>
      </c>
      <c r="CO50" s="3">
        <f>求节点(节奏总纲!V$4:V$363,CB$6:CB$365,$CD50)*$CE50</f>
        <v>86597.186734294737</v>
      </c>
    </row>
    <row r="51" spans="27:93" x14ac:dyDescent="0.15">
      <c r="AA51" s="3">
        <v>46</v>
      </c>
      <c r="AB51" s="3">
        <f>攻城基础信息!X50*$E$12</f>
        <v>80390.128098330504</v>
      </c>
      <c r="AC51" s="3">
        <f>攻城基础信息!Y50*$E$12</f>
        <v>100442.36344599231</v>
      </c>
      <c r="AD51" s="3">
        <f>攻城基础信息!Z50*$E$12</f>
        <v>81498.819285683508</v>
      </c>
      <c r="AE51" s="3">
        <f>攻城基础信息!AA50*$E$12</f>
        <v>105239.93100148099</v>
      </c>
      <c r="AF51" s="3">
        <f>攻城基础信息!AB50*$E$12</f>
        <v>86497.518489473485</v>
      </c>
      <c r="AH51" s="3">
        <f>$E$4*AB51*攻城基础信息!AC50</f>
        <v>3805132.7299876469</v>
      </c>
      <c r="AI51" s="3">
        <f>$E$4*AC51*攻城基础信息!AD50</f>
        <v>4754271.8697769726</v>
      </c>
      <c r="AJ51" s="3">
        <f>$E$4*AD51*攻城基础信息!AE50</f>
        <v>3857610.7795223556</v>
      </c>
      <c r="AK51" s="3">
        <f>$E$4*AE51*攻城基础信息!AF50</f>
        <v>4981356.7340701045</v>
      </c>
      <c r="AL51" s="3">
        <f>$E$4*AF51*攻城基础信息!AG50</f>
        <v>4094215.8751684148</v>
      </c>
      <c r="AN51" s="3">
        <v>46</v>
      </c>
      <c r="AO51" s="3">
        <f>求节点(节奏总纲!D$4:D$163,AH$6:AH$165,$AN51)*其他调用!H50*其他调用!$M50</f>
        <v>265847600.32071027</v>
      </c>
      <c r="AP51" s="3">
        <f>求节点(节奏总纲!E$4:E$163,AI$6:AI$165,$AN51)*其他调用!I50*其他调用!$M50</f>
        <v>293300688.02599984</v>
      </c>
      <c r="AQ51" s="3">
        <f>求节点(节奏总纲!F$4:F$163,AJ$6:AJ$165,$AN51)*其他调用!J50*其他调用!$M50</f>
        <v>24114078.9683729</v>
      </c>
      <c r="AR51" s="3">
        <f>求节点(节奏总纲!G$4:G$163,AK$6:AK$165,$AN51)*其他调用!K50*其他调用!$M50</f>
        <v>5374759.3781386968</v>
      </c>
      <c r="AS51" s="3">
        <f>求节点(节奏总纲!H$4:H$163,AL$6:AL$165,$AN51)*其他调用!L50*其他调用!$M50</f>
        <v>1695494.4994355431</v>
      </c>
      <c r="AT51" s="3">
        <f t="shared" si="0"/>
        <v>590332621.19265723</v>
      </c>
      <c r="AY51" s="3">
        <v>46</v>
      </c>
      <c r="AZ51" s="3">
        <f>其他调用!R50*6*(其他调用!AH$2*$AZ$1*MIN(其他调用!$AJ50/其他调用!AH50,1)+$E$4*0%*攻城基础信息!AC50)</f>
        <v>14062.307678079978</v>
      </c>
      <c r="BA51" s="3">
        <f>其他调用!S50*6*(其他调用!AI$2*$AZ$1*MIN(其他调用!$AJ50/其他调用!AI50,1)+$E$4*0%*攻城基础信息!AD50)</f>
        <v>42666.399706836353</v>
      </c>
      <c r="BB51" s="3">
        <f>其他调用!T50*6*(其他调用!AJ$2*$AZ$1*MIN(其他调用!$AJ50/其他调用!AJ50,1)+$E$4*0%*攻城基础信息!AE50)</f>
        <v>129604.05091938445</v>
      </c>
      <c r="BC51" s="3">
        <f>其他调用!U50*6*(其他调用!AK$2*$AZ$1*MIN(其他调用!$AJ50/其他调用!AK50,1)+$E$4*0%*攻城基础信息!AF50)</f>
        <v>84469.531136551188</v>
      </c>
      <c r="BD51" s="3">
        <f>其他调用!V50*6*(其他调用!AL$2*$AZ$1*MIN(其他调用!$AJ50/其他调用!AL50,1)+$E$4*0%*攻城基础信息!AG50)</f>
        <v>40705.401866719767</v>
      </c>
      <c r="BF51" s="3">
        <v>46</v>
      </c>
      <c r="BG51" s="3">
        <f>求节点(节奏总纲!D$4:D$163,AZ$6:AZ$165,$AN51)</f>
        <v>15893.771493299124</v>
      </c>
      <c r="BH51" s="3">
        <f>求节点(节奏总纲!E$4:E$163,BA$6:BA$165,$AN51)</f>
        <v>49291.425962858222</v>
      </c>
      <c r="BI51" s="3">
        <f>求节点(节奏总纲!F$4:F$163,BB$6:BB$165,$AN51)</f>
        <v>154505.98246465268</v>
      </c>
      <c r="BJ51" s="3">
        <f>求节点(节奏总纲!G$4:G$163,BC$6:BC$165,$AN51)</f>
        <v>111189.52735216326</v>
      </c>
      <c r="BK51" s="3">
        <f>求节点(节奏总纲!H$4:H$163,BD$6:BD$165,$AN51)</f>
        <v>59401.204887002386</v>
      </c>
      <c r="BL51" s="3">
        <f>BG51*其他调用!H50*其他调用!$M50</f>
        <v>761332.47140308598</v>
      </c>
      <c r="BM51" s="3">
        <f>BH51*其他调用!I50*其他调用!$M50</f>
        <v>1975249.8859760107</v>
      </c>
      <c r="BN51" s="3">
        <f>BI51*其他调用!J50*其他调用!$M50</f>
        <v>536604.27940156078</v>
      </c>
      <c r="BO51" s="3">
        <f>BJ51*其他调用!K50*其他调用!$M50</f>
        <v>62688.642412489593</v>
      </c>
      <c r="BP51" s="3">
        <f>BK51*其他调用!L50*其他调用!$M50</f>
        <v>8723.8285236305346</v>
      </c>
      <c r="BQ51" s="3">
        <f t="shared" si="1"/>
        <v>3344599.1077167778</v>
      </c>
      <c r="BR51" s="3">
        <f>[1]服务器生态!$R48</f>
        <v>3.8164515882875956E-2</v>
      </c>
      <c r="BS51" s="3">
        <f>SUMPRODUCT((BG$6:BG51)*($BR$6:$BR51)*(其他调用!BY$5:BY50))</f>
        <v>25848.291673100452</v>
      </c>
      <c r="BT51" s="3">
        <f>SUMPRODUCT((BH$6:BH51)*($BR$6:$BR51)*(其他调用!BZ$5:BZ50))</f>
        <v>81021.950818650264</v>
      </c>
      <c r="BU51" s="3">
        <f>SUMPRODUCT((BI$6:BI51)*($BR$6:$BR51)*(其他调用!CA$5:CA50))</f>
        <v>256997.54924575691</v>
      </c>
      <c r="BV51" s="3">
        <f>SUMPRODUCT((BJ$6:BJ51)*($BR$6:$BR51)*(其他调用!CB$5:CB50))</f>
        <v>173564.53871119538</v>
      </c>
      <c r="BW51" s="3">
        <f>SUMPRODUCT((BK$6:BK51)*($BR$6:$BR51)*(其他调用!CC$5:CC50))</f>
        <v>97454.336393208447</v>
      </c>
      <c r="BX51" s="3">
        <f>SUMPRODUCT((BG$6:BG51)*($BR$6:$BR51))*'[1]功能-战损相关'!$D$2-BS51</f>
        <v>48003.970250043742</v>
      </c>
      <c r="BY51" s="3">
        <f>SUMPRODUCT((BH$6:BH51)*($BR$6:$BR51))*'[1]功能-战损相关'!$D$2-BT51</f>
        <v>150469.33723463607</v>
      </c>
      <c r="BZ51" s="3">
        <f>SUMPRODUCT((BI$6:BI51)*($BR$6:$BR51))*'[1]功能-战损相关'!$D$2-BU51</f>
        <v>477281.1628849773</v>
      </c>
      <c r="CA51" s="3">
        <f>SUMPRODUCT((BJ$6:BJ51)*($BR$6:$BR51))*'[1]功能-战损相关'!$D$2-BV51</f>
        <v>322334.14332079131</v>
      </c>
      <c r="CB51" s="3">
        <f>SUMPRODUCT((BK$6:BK51)*($BR$6:$BR51))*'[1]功能-战损相关'!$D$2-BW51</f>
        <v>180986.62473024419</v>
      </c>
      <c r="CD51" s="3">
        <v>46</v>
      </c>
      <c r="CE51" s="30">
        <v>1</v>
      </c>
      <c r="CF51" s="3">
        <f>求节点(节奏总纲!R$4:R$363,BS$6:BS$365,$CD51)*$CE51</f>
        <v>22095.64215195243</v>
      </c>
      <c r="CG51" s="3">
        <f>求节点(节奏总纲!S$4:S$363,BT$6:BT$365,$CD51)*$CE51</f>
        <v>66846.083368236781</v>
      </c>
      <c r="CH51" s="3">
        <f>求节点(节奏总纲!T$4:T$363,BU$6:BU$365,$CD51)*$CE51</f>
        <v>199634.66109210072</v>
      </c>
      <c r="CI51" s="3">
        <f>求节点(节奏总纲!U$4:U$363,BV$6:BV$365,$CD51)*$CE51</f>
        <v>117463.0971618341</v>
      </c>
      <c r="CJ51" s="3">
        <f>求节点(节奏总纲!V$4:V$363,BW$6:BW$365,$CD51)*$CE51</f>
        <v>48814.37968614087</v>
      </c>
      <c r="CK51" s="3">
        <f>求节点(节奏总纲!R$4:R$363,BX$6:BX$365,$CD51)*$CE51</f>
        <v>41034.763996483096</v>
      </c>
      <c r="CL51" s="3">
        <f>求节点(节奏总纲!S$4:S$363,BY$6:BY$365,$CD51)*$CE51</f>
        <v>124142.72625529689</v>
      </c>
      <c r="CM51" s="3">
        <f>求节点(节奏总纲!T$4:T$363,BZ$6:BZ$365,$CD51)*$CE51</f>
        <v>370750.08488533</v>
      </c>
      <c r="CN51" s="3">
        <f>求节点(节奏总纲!U$4:U$363,CA$6:CA$365,$CD51)*$CE51</f>
        <v>218145.75187197758</v>
      </c>
      <c r="CO51" s="3">
        <f>求节点(节奏总纲!V$4:V$363,CB$6:CB$365,$CD51)*$CE51</f>
        <v>90655.2765599759</v>
      </c>
    </row>
    <row r="52" spans="27:93" x14ac:dyDescent="0.15">
      <c r="AA52" s="3">
        <v>47</v>
      </c>
      <c r="AB52" s="3">
        <f>攻城基础信息!X51*$E$12</f>
        <v>81756.302400672226</v>
      </c>
      <c r="AC52" s="3">
        <f>攻城基础信息!Y51*$E$12</f>
        <v>102384.96916802808</v>
      </c>
      <c r="AD52" s="3">
        <f>攻城基础信息!Z51*$E$12</f>
        <v>83406.239648969451</v>
      </c>
      <c r="AE52" s="3">
        <f>攻城基础信息!AA51*$E$12</f>
        <v>107250.66670030868</v>
      </c>
      <c r="AF52" s="3">
        <f>攻城基础信息!AB51*$E$12</f>
        <v>88337.388727755533</v>
      </c>
      <c r="AH52" s="3">
        <f>$E$4*AB52*攻城基础信息!AC51</f>
        <v>3924302.5152322697</v>
      </c>
      <c r="AI52" s="3">
        <f>$E$4*AC52*攻城基础信息!AD51</f>
        <v>4914478.5200653514</v>
      </c>
      <c r="AJ52" s="3">
        <f>$E$4*AD52*攻城基础信息!AE51</f>
        <v>4003499.5031505362</v>
      </c>
      <c r="AK52" s="3">
        <f>$E$4*AE52*攻城基础信息!AF51</f>
        <v>5148032.0016148202</v>
      </c>
      <c r="AL52" s="3">
        <f>$E$4*AF52*攻城基础信息!AG51</f>
        <v>4240194.6589322686</v>
      </c>
      <c r="AN52" s="3">
        <v>47</v>
      </c>
      <c r="AO52" s="3">
        <f>求节点(节奏总纲!D$4:D$163,AH$6:AH$165,$AN52)*其他调用!H51*其他调用!$M51</f>
        <v>269544005.7172609</v>
      </c>
      <c r="AP52" s="3">
        <f>求节点(节奏总纲!E$4:E$163,AI$6:AI$165,$AN52)*其他调用!I51*其他调用!$M51</f>
        <v>298372409.86647069</v>
      </c>
      <c r="AQ52" s="3">
        <f>求节点(节奏总纲!F$4:F$163,AJ$6:AJ$165,$AN52)*其他调用!J51*其他调用!$M51</f>
        <v>24499954.340036683</v>
      </c>
      <c r="AR52" s="3">
        <f>求节点(节奏总纲!G$4:G$163,AK$6:AK$165,$AN52)*其他调用!K51*其他调用!$M51</f>
        <v>5468420.1018482773</v>
      </c>
      <c r="AS52" s="3">
        <f>求节点(节奏总纲!H$4:H$163,AL$6:AL$165,$AN52)*其他调用!L51*其他调用!$M51</f>
        <v>1731826.7255232243</v>
      </c>
      <c r="AT52" s="3">
        <f t="shared" si="0"/>
        <v>599616616.75113976</v>
      </c>
      <c r="AY52" s="3">
        <v>47</v>
      </c>
      <c r="AZ52" s="3">
        <f>其他调用!R51*6*(其他调用!AH$2*$AZ$1*MIN(其他调用!$AJ51/其他调用!AH51,1)+$E$4*0%*攻城基础信息!AC51)</f>
        <v>14254.372580854695</v>
      </c>
      <c r="BA52" s="3">
        <f>其他调用!S51*6*(其他调用!AI$2*$AZ$1*MIN(其他调用!$AJ51/其他调用!AI51,1)+$E$4*0%*攻城基础信息!AD51)</f>
        <v>43244.510714804448</v>
      </c>
      <c r="BB52" s="3">
        <f>其他调用!T51*6*(其他调用!AJ$2*$AZ$1*MIN(其他调用!$AJ51/其他调用!AJ51,1)+$E$4*0%*攻城基础信息!AE51)</f>
        <v>131296.753001198</v>
      </c>
      <c r="BC52" s="3">
        <f>其他调用!U51*6*(其他调用!AK$2*$AZ$1*MIN(其他调用!$AJ51/其他调用!AK51,1)+$E$4*0%*攻城基础信息!AF51)</f>
        <v>86193.308024246682</v>
      </c>
      <c r="BD52" s="3">
        <f>其他调用!V51*6*(其他调用!AL$2*$AZ$1*MIN(其他调用!$AJ51/其他调用!AL51,1)+$E$4*0%*攻城基础信息!AG51)</f>
        <v>41504.549433502929</v>
      </c>
      <c r="BF52" s="3">
        <v>47</v>
      </c>
      <c r="BG52" s="3">
        <f>求节点(节奏总纲!D$4:D$163,AZ$6:AZ$165,$AN52)</f>
        <v>15953.186350455919</v>
      </c>
      <c r="BH52" s="3">
        <f>求节点(节奏总纲!E$4:E$163,BA$6:BA$165,$AN52)</f>
        <v>49468.395033087065</v>
      </c>
      <c r="BI52" s="3">
        <f>求节点(节奏总纲!F$4:F$163,BB$6:BB$165,$AN52)</f>
        <v>155050.37116769477</v>
      </c>
      <c r="BJ52" s="3">
        <f>求节点(节奏总纲!G$4:G$163,BC$6:BC$165,$AN52)</f>
        <v>111510.06406134363</v>
      </c>
      <c r="BK52" s="3">
        <f>求节点(节奏总纲!H$4:H$163,BD$6:BD$165,$AN52)</f>
        <v>59647.495246101738</v>
      </c>
      <c r="BL52" s="3">
        <f>BG52*其他调用!H51*其他调用!$M51</f>
        <v>764790.87875776936</v>
      </c>
      <c r="BM52" s="3">
        <f>BH52*其他调用!I51*其他调用!$M51</f>
        <v>1992623.6854217693</v>
      </c>
      <c r="BN52" s="3">
        <f>BI52*其他调用!J51*其他调用!$M51</f>
        <v>540388.85940105584</v>
      </c>
      <c r="BO52" s="3">
        <f>BJ52*其他调用!K51*其他调用!$M51</f>
        <v>63248.40692012533</v>
      </c>
      <c r="BP52" s="3">
        <f>BK52*其他调用!L51*其他调用!$M51</f>
        <v>8837.9354657228578</v>
      </c>
      <c r="BQ52" s="3">
        <f t="shared" si="1"/>
        <v>3369889.7659664424</v>
      </c>
      <c r="BR52" s="3">
        <f>[1]服务器生态!$R49</f>
        <v>3.7042030121614895E-2</v>
      </c>
      <c r="BS52" s="3">
        <f>SUMPRODUCT((BG$6:BG52)*($BR$6:$BR52)*(其他调用!BY$5:BY51))</f>
        <v>25951.705894733084</v>
      </c>
      <c r="BT52" s="3">
        <f>SUMPRODUCT((BH$6:BH52)*($BR$6:$BR52)*(其他调用!BZ$5:BZ51))</f>
        <v>81342.622529954882</v>
      </c>
      <c r="BU52" s="3">
        <f>SUMPRODUCT((BI$6:BI52)*($BR$6:$BR52)*(其他调用!CA$5:CA51))</f>
        <v>258002.64083661014</v>
      </c>
      <c r="BV52" s="3">
        <f>SUMPRODUCT((BJ$6:BJ52)*($BR$6:$BR52)*(其他调用!CB$5:CB51))</f>
        <v>174287.3865627645</v>
      </c>
      <c r="BW52" s="3">
        <f>SUMPRODUCT((BK$6:BK52)*($BR$6:$BR52)*(其他调用!CC$5:CC51))</f>
        <v>97840.992648435815</v>
      </c>
      <c r="BX52" s="3">
        <f>SUMPRODUCT((BG$6:BG52)*($BR$6:$BR52))*'[1]功能-战损相关'!$D$2-BS52</f>
        <v>48196.025233075779</v>
      </c>
      <c r="BY52" s="3">
        <f>SUMPRODUCT((BH$6:BH52)*($BR$6:$BR52))*'[1]功能-战损相关'!$D$2-BT52</f>
        <v>151064.87041277322</v>
      </c>
      <c r="BZ52" s="3">
        <f>SUMPRODUCT((BI$6:BI52)*($BR$6:$BR52))*'[1]功能-战损相关'!$D$2-BU52</f>
        <v>479147.76155370474</v>
      </c>
      <c r="CA52" s="3">
        <f>SUMPRODUCT((BJ$6:BJ52)*($BR$6:$BR52))*'[1]功能-战损相关'!$D$2-BV52</f>
        <v>323676.57504513394</v>
      </c>
      <c r="CB52" s="3">
        <f>SUMPRODUCT((BK$6:BK52)*($BR$6:$BR52))*'[1]功能-战损相关'!$D$2-BW52</f>
        <v>181704.70063280931</v>
      </c>
      <c r="CD52" s="3">
        <v>47</v>
      </c>
      <c r="CE52" s="30">
        <v>1</v>
      </c>
      <c r="CF52" s="3">
        <f>求节点(节奏总纲!R$4:R$363,BS$6:BS$365,$CD52)*$CE52</f>
        <v>22533.087967411015</v>
      </c>
      <c r="CG52" s="3">
        <f>求节点(节奏总纲!S$4:S$363,BT$6:BT$365,$CD52)*$CE52</f>
        <v>68179.805088543231</v>
      </c>
      <c r="CH52" s="3">
        <f>求节点(节奏总纲!T$4:T$363,BU$6:BU$365,$CD52)*$CE52</f>
        <v>204620.31479377739</v>
      </c>
      <c r="CI52" s="3">
        <f>求节点(节奏总纲!U$4:U$363,BV$6:BV$365,$CD52)*$CE52</f>
        <v>120890.33064956864</v>
      </c>
      <c r="CJ52" s="3">
        <f>求节点(节奏总纲!V$4:V$363,BW$6:BW$365,$CD52)*$CE52</f>
        <v>51059.755485496273</v>
      </c>
      <c r="CK52" s="3">
        <f>求节点(节奏总纲!R$4:R$363,BX$6:BX$365,$CD52)*$CE52</f>
        <v>41847.163368049034</v>
      </c>
      <c r="CL52" s="3">
        <f>求节点(节奏总纲!S$4:S$363,BY$6:BY$365,$CD52)*$CE52</f>
        <v>126619.63802158032</v>
      </c>
      <c r="CM52" s="3">
        <f>求节点(节奏总纲!T$4:T$363,BZ$6:BZ$365,$CD52)*$CE52</f>
        <v>380009.15604558657</v>
      </c>
      <c r="CN52" s="3">
        <f>求节点(节奏总纲!U$4:U$363,CA$6:CA$365,$CD52)*$CE52</f>
        <v>224510.61406348457</v>
      </c>
      <c r="CO52" s="3">
        <f>求节点(节奏总纲!V$4:V$363,CB$6:CB$365,$CD52)*$CE52</f>
        <v>94825.260187350214</v>
      </c>
    </row>
    <row r="53" spans="27:93" x14ac:dyDescent="0.15">
      <c r="AA53" s="3">
        <v>48</v>
      </c>
      <c r="AB53" s="3">
        <f>攻城基础信息!X52*$E$12</f>
        <v>83411.901864638101</v>
      </c>
      <c r="AC53" s="3">
        <f>攻城基础信息!Y52*$E$12</f>
        <v>104436.07415118364</v>
      </c>
      <c r="AD53" s="3">
        <f>攻城基础信息!Z52*$E$12</f>
        <v>85487.129818004338</v>
      </c>
      <c r="AE53" s="3">
        <f>攻城基础信息!AA52*$E$12</f>
        <v>109289.6126426861</v>
      </c>
      <c r="AF53" s="3">
        <f>攻城基础信息!AB52*$E$12</f>
        <v>90199.567800054108</v>
      </c>
      <c r="AH53" s="3">
        <f>$E$4*AB53*攻城基础信息!AC52</f>
        <v>4059379.2240790566</v>
      </c>
      <c r="AI53" s="3">
        <f>$E$4*AC53*攻城基础信息!AD52</f>
        <v>5082555.6086909408</v>
      </c>
      <c r="AJ53" s="3">
        <f>$E$4*AD53*攻城基础信息!AE52</f>
        <v>4160373.6511428803</v>
      </c>
      <c r="AK53" s="3">
        <f>$E$4*AE53*攻城基础信息!AF52</f>
        <v>5318761.1486107269</v>
      </c>
      <c r="AL53" s="3">
        <f>$E$4*AF53*攻城基础信息!AG52</f>
        <v>4389712.2996026361</v>
      </c>
      <c r="AN53" s="3">
        <v>48</v>
      </c>
      <c r="AO53" s="3">
        <f>求节点(节奏总纲!D$4:D$163,AH$6:AH$165,$AN53)*其他调用!H52*其他调用!$M52</f>
        <v>273053765.81842858</v>
      </c>
      <c r="AP53" s="3">
        <f>求节点(节奏总纲!E$4:E$163,AI$6:AI$165,$AN53)*其他调用!I52*其他调用!$M52</f>
        <v>303151536.91133213</v>
      </c>
      <c r="AQ53" s="3">
        <f>求节点(节奏总纲!F$4:F$163,AJ$6:AJ$165,$AN53)*其他调用!J52*其他调用!$M52</f>
        <v>24886991.867790867</v>
      </c>
      <c r="AR53" s="3">
        <f>求节点(节奏总纲!G$4:G$163,AK$6:AK$165,$AN53)*其他调用!K52*其他调用!$M52</f>
        <v>5560060.327777097</v>
      </c>
      <c r="AS53" s="3">
        <f>求节点(节奏总纲!H$4:H$163,AL$6:AL$165,$AN53)*其他调用!L52*其他调用!$M52</f>
        <v>1768593.4721885577</v>
      </c>
      <c r="AT53" s="3">
        <f t="shared" si="0"/>
        <v>608420948.3975172</v>
      </c>
      <c r="AY53" s="3">
        <v>48</v>
      </c>
      <c r="AZ53" s="3">
        <f>其他调用!R52*6*(其他调用!AH$2*$AZ$1*MIN(其他调用!$AJ52/其他调用!AH52,1)+$E$4*0%*攻城基础信息!AC52)</f>
        <v>14445.278694633183</v>
      </c>
      <c r="BA53" s="3">
        <f>其他调用!S52*6*(其他调用!AI$2*$AZ$1*MIN(其他调用!$AJ52/其他调用!AI52,1)+$E$4*0%*攻城基础信息!AD52)</f>
        <v>43817.416112621067</v>
      </c>
      <c r="BB53" s="3">
        <f>其他调用!T52*6*(其他调用!AJ$2*$AZ$1*MIN(其他调用!$AJ52/其他调用!AJ52,1)+$E$4*0%*攻城基础信息!AE52)</f>
        <v>133034.28364275084</v>
      </c>
      <c r="BC53" s="3">
        <f>其他调用!U52*6*(其他调用!AK$2*$AZ$1*MIN(其他调用!$AJ52/其他调用!AK52,1)+$E$4*0%*攻城基础信息!AF52)</f>
        <v>87785.857726793896</v>
      </c>
      <c r="BD53" s="3">
        <f>其他调用!V52*6*(其他调用!AL$2*$AZ$1*MIN(其他调用!$AJ52/其他调用!AL52,1)+$E$4*0%*攻城基础信息!AG52)</f>
        <v>42298.036208371297</v>
      </c>
      <c r="BF53" s="3">
        <v>48</v>
      </c>
      <c r="BG53" s="3">
        <f>求节点(节奏总纲!D$4:D$163,AZ$6:AZ$165,$AN53)</f>
        <v>16010.209864337676</v>
      </c>
      <c r="BH53" s="3">
        <f>求节点(节奏总纲!E$4:E$163,BA$6:BA$165,$AN53)</f>
        <v>49642.213324460165</v>
      </c>
      <c r="BI53" s="3">
        <f>求节点(节奏总纲!F$4:F$163,BB$6:BB$165,$AN53)</f>
        <v>155594.43616077901</v>
      </c>
      <c r="BJ53" s="3">
        <f>求节点(节奏总纲!G$4:G$163,BC$6:BC$165,$AN53)</f>
        <v>111803.8016470905</v>
      </c>
      <c r="BK53" s="3">
        <f>求节点(节奏总纲!H$4:H$163,BD$6:BD$165,$AN53)</f>
        <v>59893.78560520109</v>
      </c>
      <c r="BL53" s="3">
        <f>BG53*其他调用!H52*其他调用!$M52</f>
        <v>768130.14392092626</v>
      </c>
      <c r="BM53" s="3">
        <f>BH53*其他调用!I52*其他调用!$M52</f>
        <v>2009969.8922763837</v>
      </c>
      <c r="BN53" s="3">
        <f>BI53*其他调用!J52*其他调用!$M52</f>
        <v>544187.64209100383</v>
      </c>
      <c r="BO53" s="3">
        <f>BJ53*其他调用!K52*其他调用!$M52</f>
        <v>63796.198257573524</v>
      </c>
      <c r="BP53" s="3">
        <f>BK53*其他调用!L52*其他调用!$M52</f>
        <v>8952.9886401991735</v>
      </c>
      <c r="BQ53" s="3">
        <f t="shared" si="1"/>
        <v>3395036.8651860859</v>
      </c>
      <c r="BR53" s="3">
        <f>[1]服务器生态!$R50</f>
        <v>3.5919544360353842E-2</v>
      </c>
      <c r="BS53" s="3">
        <f>SUMPRODUCT((BG$6:BG53)*($BR$6:$BR53)*(其他调用!BY$5:BY52))</f>
        <v>26052.344797335198</v>
      </c>
      <c r="BT53" s="3">
        <f>SUMPRODUCT((BH$6:BH53)*($BR$6:$BR53)*(其他调用!BZ$5:BZ52))</f>
        <v>81654.669524594356</v>
      </c>
      <c r="BU53" s="3">
        <f>SUMPRODUCT((BI$6:BI53)*($BR$6:$BR53)*(其他调用!CA$5:CA52))</f>
        <v>258980.69505569286</v>
      </c>
      <c r="BV53" s="3">
        <f>SUMPRODUCT((BJ$6:BJ53)*($BR$6:$BR53)*(其他调用!CB$5:CB52))</f>
        <v>174990.17634502531</v>
      </c>
      <c r="BW53" s="3">
        <f>SUMPRODUCT((BK$6:BK53)*($BR$6:$BR53)*(其他调用!CC$5:CC52))</f>
        <v>98217.480209003028</v>
      </c>
      <c r="BX53" s="3">
        <f>SUMPRODUCT((BG$6:BG53)*($BR$6:$BR53))*'[1]功能-战损相关'!$D$2-BS53</f>
        <v>48382.926052193987</v>
      </c>
      <c r="BY53" s="3">
        <f>SUMPRODUCT((BH$6:BH53)*($BR$6:$BR53))*'[1]功能-战损相关'!$D$2-BT53</f>
        <v>151644.3862599608</v>
      </c>
      <c r="BZ53" s="3">
        <f>SUMPRODUCT((BI$6:BI53)*($BR$6:$BR53))*'[1]功能-战损相关'!$D$2-BU53</f>
        <v>480964.14796057268</v>
      </c>
      <c r="CA53" s="3">
        <f>SUMPRODUCT((BJ$6:BJ53)*($BR$6:$BR53))*'[1]功能-战损相关'!$D$2-BV53</f>
        <v>324981.75606933259</v>
      </c>
      <c r="CB53" s="3">
        <f>SUMPRODUCT((BK$6:BK53)*($BR$6:$BR53))*'[1]功能-战损相关'!$D$2-BW53</f>
        <v>182403.89181671984</v>
      </c>
      <c r="CD53" s="3">
        <v>48</v>
      </c>
      <c r="CE53" s="30">
        <v>1</v>
      </c>
      <c r="CF53" s="3">
        <f>求节点(节奏总纲!R$4:R$363,BS$6:BS$365,$CD53)*$CE53</f>
        <v>22976.637245949263</v>
      </c>
      <c r="CG53" s="3">
        <f>求节点(节奏总纲!S$4:S$363,BT$6:BT$365,$CD53)*$CE53</f>
        <v>69510.026411913772</v>
      </c>
      <c r="CH53" s="3">
        <f>求节点(节奏总纲!T$4:T$363,BU$6:BU$365,$CD53)*$CE53</f>
        <v>209390.45198705714</v>
      </c>
      <c r="CI53" s="3">
        <f>求节点(节奏总纲!U$4:U$363,BV$6:BV$365,$CD53)*$CE53</f>
        <v>124315.21612514117</v>
      </c>
      <c r="CJ53" s="3">
        <f>求节点(节奏总纲!V$4:V$363,BW$6:BW$365,$CD53)*$CE53</f>
        <v>53311.32277249766</v>
      </c>
      <c r="CK53" s="3">
        <f>求节点(节奏总纲!R$4:R$363,BX$6:BX$365,$CD53)*$CE53</f>
        <v>42670.897742477217</v>
      </c>
      <c r="CL53" s="3">
        <f>求节点(节奏总纲!S$4:S$363,BY$6:BY$365,$CD53)*$CE53</f>
        <v>129090.04905069705</v>
      </c>
      <c r="CM53" s="3">
        <f>求节点(节奏总纲!T$4:T$363,BZ$6:BZ$365,$CD53)*$CE53</f>
        <v>388867.98226167762</v>
      </c>
      <c r="CN53" s="3">
        <f>求节点(节奏总纲!U$4:U$363,CA$6:CA$365,$CD53)*$CE53</f>
        <v>230871.11566097641</v>
      </c>
      <c r="CO53" s="3">
        <f>求节点(节奏总纲!V$4:V$363,CB$6:CB$365,$CD53)*$CE53</f>
        <v>99006.742291781382</v>
      </c>
    </row>
    <row r="54" spans="27:93" x14ac:dyDescent="0.15">
      <c r="AA54" s="3">
        <v>49</v>
      </c>
      <c r="AB54" s="3">
        <f>攻城基础信息!X53*$E$12</f>
        <v>85378.494549626193</v>
      </c>
      <c r="AC54" s="3">
        <f>攻城基础信息!Y53*$E$12</f>
        <v>106529.86333727176</v>
      </c>
      <c r="AD54" s="3">
        <f>攻城基础信息!Z53*$E$12</f>
        <v>87621.370964616668</v>
      </c>
      <c r="AE54" s="3">
        <f>攻城基础信息!AA53*$E$12</f>
        <v>111350.56915421529</v>
      </c>
      <c r="AF54" s="3">
        <f>攻城基础信息!AB53*$E$12</f>
        <v>92082.70694556892</v>
      </c>
      <c r="AH54" s="3">
        <f>$E$4*AB54*攻城基础信息!AC53</f>
        <v>4212005.7311148951</v>
      </c>
      <c r="AI54" s="3">
        <f>$E$4*AC54*攻城基础信息!AD53</f>
        <v>5255473.2579720765</v>
      </c>
      <c r="AJ54" s="3">
        <f>$E$4*AD54*攻城基础信息!AE53</f>
        <v>4322654.3009210918</v>
      </c>
      <c r="AK54" s="3">
        <f>$E$4*AE54*攻城基础信息!AF53</f>
        <v>5493294.7449412914</v>
      </c>
      <c r="AL54" s="3">
        <f>$E$4*AF54*攻城基础信息!AG53</f>
        <v>4542746.8759814026</v>
      </c>
      <c r="AN54" s="3">
        <v>49</v>
      </c>
      <c r="AO54" s="3">
        <f>求节点(节奏总纲!D$4:D$163,AH$6:AH$165,$AN54)*其他调用!H53*其他调用!$M53</f>
        <v>276374087.66903466</v>
      </c>
      <c r="AP54" s="3">
        <f>求节点(节奏总纲!E$4:E$163,AI$6:AI$165,$AN54)*其他调用!I53*其他调用!$M53</f>
        <v>307682677.77240926</v>
      </c>
      <c r="AQ54" s="3">
        <f>求节点(节奏总纲!F$4:F$163,AJ$6:AJ$165,$AN54)*其他调用!J53*其他调用!$M53</f>
        <v>25230063.752137478</v>
      </c>
      <c r="AR54" s="3">
        <f>求节点(节奏总纲!G$4:G$163,AK$6:AK$165,$AN54)*其他调用!K53*其他调用!$M53</f>
        <v>5652503.1931102285</v>
      </c>
      <c r="AS54" s="3">
        <f>求节点(节奏总纲!H$4:H$163,AL$6:AL$165,$AN54)*其他调用!L53*其他调用!$M53</f>
        <v>1802356.7503846607</v>
      </c>
      <c r="AT54" s="3">
        <f t="shared" si="0"/>
        <v>616741689.13707626</v>
      </c>
      <c r="AY54" s="3">
        <v>49</v>
      </c>
      <c r="AZ54" s="3">
        <f>其他调用!R53*6*(其他调用!AH$2*$AZ$1*MIN(其他调用!$AJ53/其他调用!AH53,1)+$E$4*0%*攻城基础信息!AC53)</f>
        <v>14640.376687763899</v>
      </c>
      <c r="BA54" s="3">
        <f>其他调用!S53*6*(其他调用!AI$2*$AZ$1*MIN(其他调用!$AJ53/其他调用!AI53,1)+$E$4*0%*攻城基础信息!AD53)</f>
        <v>44388.545739473404</v>
      </c>
      <c r="BB54" s="3">
        <f>其他调用!T53*6*(其他调用!AJ$2*$AZ$1*MIN(其他调用!$AJ53/其他调用!AJ53,1)+$E$4*0%*攻城基础信息!AE53)</f>
        <v>134730.90878108784</v>
      </c>
      <c r="BC54" s="3">
        <f>其他调用!U53*6*(其他调用!AK$2*$AZ$1*MIN(其他调用!$AJ53/其他调用!AK53,1)+$E$4*0%*攻城基础信息!AF53)</f>
        <v>89287.159899394261</v>
      </c>
      <c r="BD54" s="3">
        <f>其他调用!V53*6*(其他调用!AL$2*$AZ$1*MIN(其他调用!$AJ53/其他调用!AL53,1)+$E$4*0%*攻城基础信息!AG53)</f>
        <v>43085.206287494017</v>
      </c>
      <c r="BF54" s="3">
        <v>49</v>
      </c>
      <c r="BG54" s="3">
        <f>求节点(节奏总纲!D$4:D$163,AZ$6:AZ$165,$AN54)</f>
        <v>16064.813841955511</v>
      </c>
      <c r="BH54" s="3">
        <f>求节点(节奏总纲!E$4:E$163,BA$6:BA$165,$AN54)</f>
        <v>49813.347664945264</v>
      </c>
      <c r="BI54" s="3">
        <f>求节点(节奏总纲!F$4:F$163,BB$6:BB$165,$AN54)</f>
        <v>156124.19890465683</v>
      </c>
      <c r="BJ54" s="3">
        <f>求节点(节奏总纲!G$4:G$163,BC$6:BC$165,$AN54)</f>
        <v>112097.53923283736</v>
      </c>
      <c r="BK54" s="3">
        <f>求节点(节奏总纲!H$4:H$163,BD$6:BD$165,$AN54)</f>
        <v>60118.131750600769</v>
      </c>
      <c r="BL54" s="3">
        <f>BG54*其他调用!H53*其他调用!$M53</f>
        <v>771348.54599955631</v>
      </c>
      <c r="BM54" s="3">
        <f>BH54*其他调用!I53*其他调用!$M53</f>
        <v>2027305.8132312943</v>
      </c>
      <c r="BN54" s="3">
        <f>BI54*其他调用!J53*其他调用!$M53</f>
        <v>547951.57625056687</v>
      </c>
      <c r="BO54" s="3">
        <f>BJ54*其他调用!K53*其他调用!$M53</f>
        <v>64347.134746560681</v>
      </c>
      <c r="BP54" s="3">
        <f>BK54*其他调用!L53*其他调用!$M53</f>
        <v>9065.6826409231835</v>
      </c>
      <c r="BQ54" s="3">
        <f t="shared" si="1"/>
        <v>3420018.7528689019</v>
      </c>
      <c r="BR54" s="3">
        <f>[1]服务器生态!$R51</f>
        <v>3.4797058599092781E-2</v>
      </c>
      <c r="BS54" s="3">
        <f>SUMPRODUCT((BG$6:BG54)*($BR$6:$BR54)*(其他调用!BY$5:BY53))</f>
        <v>26150.171244347555</v>
      </c>
      <c r="BT54" s="3">
        <f>SUMPRODUCT((BH$6:BH54)*($BR$6:$BR54)*(其他调用!BZ$5:BZ53))</f>
        <v>81958.007170694327</v>
      </c>
      <c r="BU54" s="3">
        <f>SUMPRODUCT((BI$6:BI54)*($BR$6:$BR54)*(其他调用!CA$5:CA53))</f>
        <v>259931.41106284666</v>
      </c>
      <c r="BV54" s="3">
        <f>SUMPRODUCT((BJ$6:BJ54)*($BR$6:$BR54)*(其他调用!CB$5:CB53))</f>
        <v>175672.79265728765</v>
      </c>
      <c r="BW54" s="3">
        <f>SUMPRODUCT((BK$6:BK54)*($BR$6:$BR54)*(其他调用!CC$5:CC53))</f>
        <v>98583.568685846913</v>
      </c>
      <c r="BX54" s="3">
        <f>SUMPRODUCT((BG$6:BG54)*($BR$6:$BR54))*'[1]功能-战损相关'!$D$2-BS54</f>
        <v>48564.603739502651</v>
      </c>
      <c r="BY54" s="3">
        <f>SUMPRODUCT((BH$6:BH54)*($BR$6:$BR54))*'[1]功能-战损相关'!$D$2-BT54</f>
        <v>152207.72760271787</v>
      </c>
      <c r="BZ54" s="3">
        <f>SUMPRODUCT((BI$6:BI54)*($BR$6:$BR54))*'[1]功能-战损相关'!$D$2-BU54</f>
        <v>482729.76340242976</v>
      </c>
      <c r="CA54" s="3">
        <f>SUMPRODUCT((BJ$6:BJ54)*($BR$6:$BR54))*'[1]功能-战损相关'!$D$2-BV54</f>
        <v>326249.47207781987</v>
      </c>
      <c r="CB54" s="3">
        <f>SUMPRODUCT((BK$6:BK54)*($BR$6:$BR54))*'[1]功能-战损相关'!$D$2-BW54</f>
        <v>183083.77041657275</v>
      </c>
      <c r="CD54" s="3">
        <v>49</v>
      </c>
      <c r="CE54" s="30">
        <v>1</v>
      </c>
      <c r="CF54" s="3">
        <f>求节点(节奏总纲!R$4:R$363,BS$6:BS$365,$CD54)*$CE54</f>
        <v>23415.444447748643</v>
      </c>
      <c r="CG54" s="3">
        <f>求节点(节奏总纲!S$4:S$363,BT$6:BT$365,$CD54)*$CE54</f>
        <v>70863.265461898656</v>
      </c>
      <c r="CH54" s="3">
        <f>求节点(节奏总纲!T$4:T$363,BU$6:BU$365,$CD54)*$CE54</f>
        <v>213694.06803921028</v>
      </c>
      <c r="CI54" s="3">
        <f>求节点(节奏总纲!U$4:U$363,BV$6:BV$365,$CD54)*$CE54</f>
        <v>127780.88564958634</v>
      </c>
      <c r="CJ54" s="3">
        <f>求节点(节奏总纲!V$4:V$363,BW$6:BW$365,$CD54)*$CE54</f>
        <v>55718.424664810445</v>
      </c>
      <c r="CK54" s="3">
        <f>求节点(节奏总纲!R$4:R$363,BX$6:BX$365,$CD54)*$CE54</f>
        <v>43485.825402961796</v>
      </c>
      <c r="CL54" s="3">
        <f>求节点(节奏总纲!S$4:S$363,BY$6:BY$365,$CD54)*$CE54</f>
        <v>131603.20728638326</v>
      </c>
      <c r="CM54" s="3">
        <f>求节点(节奏总纲!T$4:T$363,BZ$6:BZ$365,$CD54)*$CE54</f>
        <v>396860.41207281913</v>
      </c>
      <c r="CN54" s="3">
        <f>求节点(节奏总纲!U$4:U$363,CA$6:CA$365,$CD54)*$CE54</f>
        <v>237307.35906351745</v>
      </c>
      <c r="CO54" s="3">
        <f>求节点(节奏总纲!V$4:V$363,CB$6:CB$365,$CD54)*$CE54</f>
        <v>103477.07437750511</v>
      </c>
    </row>
    <row r="55" spans="27:93" x14ac:dyDescent="0.15">
      <c r="AA55" s="3">
        <v>50</v>
      </c>
      <c r="AB55" s="3">
        <f>攻城基础信息!X54*$E$12</f>
        <v>87689.395351112951</v>
      </c>
      <c r="AC55" s="3">
        <f>攻城基础信息!Y54*$E$12</f>
        <v>108769.7224436321</v>
      </c>
      <c r="AD55" s="3">
        <f>攻城基础信息!Z54*$E$12</f>
        <v>89405.597533136461</v>
      </c>
      <c r="AE55" s="3">
        <f>攻城基础信息!AA54*$E$12</f>
        <v>113449.29866091895</v>
      </c>
      <c r="AF55" s="3">
        <f>攻城基础信息!AB54*$E$12</f>
        <v>94120.072615578334</v>
      </c>
      <c r="AH55" s="3">
        <f>$E$4*AB55*攻城基础信息!AC54</f>
        <v>4384469.7675556494</v>
      </c>
      <c r="AI55" s="3">
        <f>$E$4*AC55*攻城基础信息!AD54</f>
        <v>5438486.1221816083</v>
      </c>
      <c r="AJ55" s="3">
        <f>$E$4*AD55*攻城基础信息!AE54</f>
        <v>4470279.8766568257</v>
      </c>
      <c r="AK55" s="3">
        <f>$E$4*AE55*攻城基础信息!AF54</f>
        <v>5672464.9330459507</v>
      </c>
      <c r="AL55" s="3">
        <f>$E$4*AF55*攻城基础信息!AG54</f>
        <v>4706003.630778919</v>
      </c>
      <c r="AN55" s="3">
        <v>50</v>
      </c>
      <c r="AO55" s="3">
        <f>求节点(节奏总纲!D$4:D$163,AH$6:AH$165,$AN55)*其他调用!H54*其他调用!$M54</f>
        <v>279695972.41335607</v>
      </c>
      <c r="AP55" s="3">
        <f>求节点(节奏总纲!E$4:E$163,AI$6:AI$165,$AN55)*其他调用!I54*其他调用!$M54</f>
        <v>312248340.14215821</v>
      </c>
      <c r="AQ55" s="3">
        <f>求节点(节奏总纲!F$4:F$163,AJ$6:AJ$165,$AN55)*其他调用!J54*其他调用!$M54</f>
        <v>25575016.141472895</v>
      </c>
      <c r="AR55" s="3">
        <f>求节点(节奏总纲!G$4:G$163,AK$6:AK$165,$AN55)*其他调用!K54*其他调用!$M54</f>
        <v>5745751.8462463226</v>
      </c>
      <c r="AS55" s="3">
        <f>求节点(节奏总纲!H$4:H$163,AL$6:AL$165,$AN55)*其他调用!L54*其他调用!$M54</f>
        <v>1835789.5493214391</v>
      </c>
      <c r="AT55" s="3">
        <f t="shared" si="0"/>
        <v>625100870.09255505</v>
      </c>
      <c r="AY55" s="3">
        <v>50</v>
      </c>
      <c r="AZ55" s="3">
        <f>其他调用!R54*6*(其他调用!AH$2*$AZ$1*MIN(其他调用!$AJ54/其他调用!AH54,1)+$E$4*0%*攻城基础信息!AC54)</f>
        <v>14828.756164149567</v>
      </c>
      <c r="BA55" s="3">
        <f>其他调用!S54*6*(其他调用!AI$2*$AZ$1*MIN(其他调用!$AJ54/其他调用!AI54,1)+$E$4*0%*攻城基础信息!AD54)</f>
        <v>44976.956841091116</v>
      </c>
      <c r="BB55" s="3">
        <f>其他调用!T54*6*(其他调用!AJ$2*$AZ$1*MIN(其他调用!$AJ54/其他调用!AJ54,1)+$E$4*0%*攻城基础信息!AE54)</f>
        <v>136411.37747027658</v>
      </c>
      <c r="BC55" s="3">
        <f>其他调用!U54*6*(其他调用!AK$2*$AZ$1*MIN(其他调用!$AJ54/其他调用!AK54,1)+$E$4*0%*攻城基础信息!AF54)</f>
        <v>90794.244478512788</v>
      </c>
      <c r="BD55" s="3">
        <f>其他调用!V54*6*(其他调用!AL$2*$AZ$1*MIN(其他调用!$AJ54/其他调用!AL54,1)+$E$4*0%*攻城基础信息!AG54)</f>
        <v>43899.801934164716</v>
      </c>
      <c r="BF55" s="3">
        <v>50</v>
      </c>
      <c r="BG55" s="3">
        <f>求节点(节奏总纲!D$4:D$163,AZ$6:AZ$165,$AN55)</f>
        <v>16119.417819573344</v>
      </c>
      <c r="BH55" s="3">
        <f>求节点(节奏总纲!E$4:E$163,BA$6:BA$165,$AN55)</f>
        <v>49984.482005430364</v>
      </c>
      <c r="BI55" s="3">
        <f>求节点(节奏总纲!F$4:F$163,BB$6:BB$165,$AN55)</f>
        <v>156653.96164853466</v>
      </c>
      <c r="BJ55" s="3">
        <f>求节点(节奏总纲!G$4:G$163,BC$6:BC$165,$AN55)</f>
        <v>112391.27681858423</v>
      </c>
      <c r="BK55" s="3">
        <f>求节点(节奏总纲!H$4:H$163,BD$6:BD$165,$AN55)</f>
        <v>60337.994349628767</v>
      </c>
      <c r="BL55" s="3">
        <f>BG55*其他调用!H54*其他调用!$M54</f>
        <v>774561.98503023898</v>
      </c>
      <c r="BM55" s="3">
        <f>BH55*其他调用!I54*其他调用!$M54</f>
        <v>2044739.8329659351</v>
      </c>
      <c r="BN55" s="3">
        <f>BI55*其他调用!J54*其他调用!$M54</f>
        <v>551730.52954601683</v>
      </c>
      <c r="BO55" s="3">
        <f>BJ55*其他调用!K54*其他调用!$M54</f>
        <v>64901.225366181025</v>
      </c>
      <c r="BP55" s="3">
        <f>BK55*其他调用!L54*其他调用!$M54</f>
        <v>9178.5902949942229</v>
      </c>
      <c r="BQ55" s="3">
        <f t="shared" si="1"/>
        <v>3445112.1632033666</v>
      </c>
      <c r="BR55" s="3">
        <f>[1]服务器生态!$R52</f>
        <v>3.3674572837831721E-2</v>
      </c>
      <c r="BS55" s="3">
        <f>SUMPRODUCT((BG$6:BG55)*($BR$6:$BR55)*(其他调用!BY$5:BY54))</f>
        <v>26245.163783504573</v>
      </c>
      <c r="BT55" s="3">
        <f>SUMPRODUCT((BH$6:BH55)*($BR$6:$BR55)*(其他调用!BZ$5:BZ54))</f>
        <v>82252.568234703635</v>
      </c>
      <c r="BU55" s="3">
        <f>SUMPRODUCT((BI$6:BI55)*($BR$6:$BR55)*(其他调用!CA$5:CA54))</f>
        <v>260854.58073017365</v>
      </c>
      <c r="BV55" s="3">
        <f>SUMPRODUCT((BJ$6:BJ55)*($BR$6:$BR55)*(其他调用!CB$5:CB54))</f>
        <v>176335.1200988614</v>
      </c>
      <c r="BW55" s="3">
        <f>SUMPRODUCT((BK$6:BK55)*($BR$6:$BR55)*(其他调用!CC$5:CC54))</f>
        <v>98939.143518329583</v>
      </c>
      <c r="BX55" s="3">
        <f>SUMPRODUCT((BG$6:BG55)*($BR$6:$BR55))*'[1]功能-战损相关'!$D$2-BS55</f>
        <v>48741.018455079975</v>
      </c>
      <c r="BY55" s="3">
        <f>SUMPRODUCT((BH$6:BH55)*($BR$6:$BR55))*'[1]功能-战损相关'!$D$2-BT55</f>
        <v>152754.76957873517</v>
      </c>
      <c r="BZ55" s="3">
        <f>SUMPRODUCT((BI$6:BI55)*($BR$6:$BR55))*'[1]功能-战损相关'!$D$2-BU55</f>
        <v>484444.22135603707</v>
      </c>
      <c r="CA55" s="3">
        <f>SUMPRODUCT((BJ$6:BJ55)*($BR$6:$BR55))*'[1]功能-战损相关'!$D$2-BV55</f>
        <v>327479.50875502825</v>
      </c>
      <c r="CB55" s="3">
        <f>SUMPRODUCT((BK$6:BK55)*($BR$6:$BR55))*'[1]功能-战损相关'!$D$2-BW55</f>
        <v>183744.12367689773</v>
      </c>
      <c r="CD55" s="3">
        <v>50</v>
      </c>
      <c r="CE55" s="30">
        <v>1</v>
      </c>
      <c r="CF55" s="3">
        <f>求节点(节奏总纲!R$4:R$363,BS$6:BS$365,$CD55)*$CE55</f>
        <v>23842.711436139794</v>
      </c>
      <c r="CG55" s="3">
        <f>求节点(节奏总纲!S$4:S$363,BT$6:BT$365,$CD55)*$CE55</f>
        <v>72226.246401164623</v>
      </c>
      <c r="CH55" s="3">
        <f>求节点(节奏总纲!T$4:T$363,BU$6:BU$365,$CD55)*$CE55</f>
        <v>217716.91266825833</v>
      </c>
      <c r="CI55" s="3">
        <f>求节点(节奏总纲!U$4:U$363,BV$6:BV$365,$CD55)*$CE55</f>
        <v>131346.32901428733</v>
      </c>
      <c r="CJ55" s="3">
        <f>求节点(节奏总纲!V$4:V$363,BW$6:BW$365,$CD55)*$CE55</f>
        <v>58096.167053000376</v>
      </c>
      <c r="CK55" s="3">
        <f>求节点(节奏总纲!R$4:R$363,BX$6:BX$365,$CD55)*$CE55</f>
        <v>44279.321238545366</v>
      </c>
      <c r="CL55" s="3">
        <f>求节点(节奏总纲!S$4:S$363,BY$6:BY$365,$CD55)*$CE55</f>
        <v>134134.45760216287</v>
      </c>
      <c r="CM55" s="3">
        <f>求节点(节奏总纲!T$4:T$363,BZ$6:BZ$365,$CD55)*$CE55</f>
        <v>404331.4092410513</v>
      </c>
      <c r="CN55" s="3">
        <f>求节点(节奏总纲!U$4:U$363,CA$6:CA$365,$CD55)*$CE55</f>
        <v>243928.89674081936</v>
      </c>
      <c r="CO55" s="3">
        <f>求节点(节奏总纲!V$4:V$363,CB$6:CB$365,$CD55)*$CE55</f>
        <v>107892.88166985783</v>
      </c>
    </row>
    <row r="56" spans="27:93" x14ac:dyDescent="0.15">
      <c r="AA56" s="3">
        <v>51</v>
      </c>
      <c r="AB56" s="3">
        <f>攻城基础信息!X55*$E$12</f>
        <v>90223.860865293696</v>
      </c>
      <c r="AC56" s="3">
        <f>攻城基础信息!Y55*$E$12</f>
        <v>111525.41883874964</v>
      </c>
      <c r="AD56" s="3">
        <f>攻城基础信息!Z55*$E$12</f>
        <v>92143.051275571124</v>
      </c>
      <c r="AE56" s="3">
        <f>攻城基础信息!AA55*$E$12</f>
        <v>115973.98695073334</v>
      </c>
      <c r="AF56" s="3">
        <f>攻城基础信息!AB55*$E$12</f>
        <v>97063.666681600676</v>
      </c>
      <c r="AH56" s="3">
        <f>$E$4*AB56*攻城基础信息!AC55</f>
        <v>4571342.2838415494</v>
      </c>
      <c r="AI56" s="3">
        <f>$E$4*AC56*攻城基础信息!AD55</f>
        <v>5650621.2211633176</v>
      </c>
      <c r="AJ56" s="3">
        <f>$E$4*AD56*攻城基础信息!AE55</f>
        <v>4668581.2646289393</v>
      </c>
      <c r="AK56" s="3">
        <f>$E$4*AE56*攻城基础信息!AF55</f>
        <v>5876015.3388371579</v>
      </c>
      <c r="AL56" s="3">
        <f>$E$4*AF56*攻城基础信息!AG55</f>
        <v>4917892.4452011036</v>
      </c>
      <c r="AN56" s="3">
        <v>51</v>
      </c>
      <c r="AO56" s="3">
        <f>求节点(节奏总纲!D$4:D$163,AH$6:AH$165,$AN56)*其他调用!H55*其他调用!$M55</f>
        <v>283017774.70670199</v>
      </c>
      <c r="AP56" s="3">
        <f>求节点(节奏总纲!E$4:E$163,AI$6:AI$165,$AN56)*其他调用!I55*其他调用!$M55</f>
        <v>316850856.87429285</v>
      </c>
      <c r="AQ56" s="3">
        <f>求节点(节奏总纲!F$4:F$163,AJ$6:AJ$165,$AN56)*其他调用!J55*其他调用!$M55</f>
        <v>25921851.898396075</v>
      </c>
      <c r="AR56" s="3">
        <f>求节点(节奏总纲!G$4:G$163,AK$6:AK$165,$AN56)*其他调用!K55*其他调用!$M55</f>
        <v>5914927.2858007709</v>
      </c>
      <c r="AS56" s="3">
        <f>求节点(节奏总纲!H$4:H$163,AL$6:AL$165,$AN56)*其他调用!L55*其他调用!$M55</f>
        <v>1869590.3680054571</v>
      </c>
      <c r="AT56" s="3">
        <f t="shared" si="0"/>
        <v>633575001.13319719</v>
      </c>
      <c r="AY56" s="3">
        <v>51</v>
      </c>
      <c r="AZ56" s="3">
        <f>其他调用!R55*6*(其他调用!AH$2*$AZ$1*MIN(其他调用!$AJ55/其他调用!AH55,1)+$E$4*0%*攻城基础信息!AC55)</f>
        <v>15026.349880074027</v>
      </c>
      <c r="BA56" s="3">
        <f>其他调用!S55*6*(其他调用!AI$2*$AZ$1*MIN(其他调用!$AJ55/其他调用!AI55,1)+$E$4*0%*攻城基础信息!AD55)</f>
        <v>45520.203255921682</v>
      </c>
      <c r="BB56" s="3">
        <f>其他调用!T55*6*(其他调用!AJ$2*$AZ$1*MIN(其他调用!$AJ55/其他调用!AJ55,1)+$E$4*0%*攻城基础信息!AE55)</f>
        <v>138134.85776580163</v>
      </c>
      <c r="BC56" s="3">
        <f>其他调用!U55*6*(其他调用!AK$2*$AZ$1*MIN(其他调用!$AJ55/其他调用!AK55,1)+$E$4*0%*攻城基础信息!AF55)</f>
        <v>92328.053111940215</v>
      </c>
      <c r="BD56" s="3">
        <f>其他调用!V55*6*(其他调用!AL$2*$AZ$1*MIN(其他调用!$AJ55/其他调用!AL55,1)+$E$4*0%*攻城基础信息!AG55)</f>
        <v>44677.235678573365</v>
      </c>
      <c r="BF56" s="3">
        <v>51</v>
      </c>
      <c r="BG56" s="3">
        <f>求节点(节奏总纲!D$4:D$163,AZ$6:AZ$165,$AN56)</f>
        <v>16173.989604782639</v>
      </c>
      <c r="BH56" s="3">
        <f>求节点(节奏总纲!E$4:E$163,BA$6:BA$165,$AN56)</f>
        <v>50154.8996359257</v>
      </c>
      <c r="BI56" s="3">
        <f>求节点(节奏总纲!F$4:F$163,BB$6:BB$165,$AN56)</f>
        <v>157183.72439241249</v>
      </c>
      <c r="BJ56" s="3">
        <f>求节点(节奏总纲!G$4:G$163,BC$6:BC$165,$AN56)</f>
        <v>112698.82154326941</v>
      </c>
      <c r="BK56" s="3">
        <f>求节点(节奏总纲!H$4:H$163,BD$6:BD$165,$AN56)</f>
        <v>60557.856948656765</v>
      </c>
      <c r="BL56" s="3">
        <f>BG56*其他调用!H55*其他调用!$M55</f>
        <v>777768.82116379123</v>
      </c>
      <c r="BM56" s="3">
        <f>BH56*其他调用!I55*其他调用!$M55</f>
        <v>2062242.7553209728</v>
      </c>
      <c r="BN56" s="3">
        <f>BI56*其他调用!J55*其他调用!$M55</f>
        <v>555524.52277078433</v>
      </c>
      <c r="BO56" s="3">
        <f>BJ56*其他调用!K55*其他调用!$M55</f>
        <v>65466.499632423918</v>
      </c>
      <c r="BP56" s="3">
        <f>BK56*其他调用!L55*其他调用!$M55</f>
        <v>9292.3851404863635</v>
      </c>
      <c r="BQ56" s="3">
        <f t="shared" si="1"/>
        <v>3470294.9840284586</v>
      </c>
      <c r="BR56" s="3">
        <f>[1]服务器生态!$R53</f>
        <v>3.2552087076570667E-2</v>
      </c>
      <c r="BS56" s="3">
        <f>SUMPRODUCT((BG$6:BG56)*($BR$6:$BR56)*(其他调用!BY$5:BY55))</f>
        <v>26337.300779152898</v>
      </c>
      <c r="BT56" s="3">
        <f>SUMPRODUCT((BH$6:BH56)*($BR$6:$BR56)*(其他调用!BZ$5:BZ55))</f>
        <v>82538.281400250067</v>
      </c>
      <c r="BU56" s="3">
        <f>SUMPRODUCT((BI$6:BI56)*($BR$6:$BR56)*(其他调用!CA$5:CA55))</f>
        <v>261749.99592977591</v>
      </c>
      <c r="BV56" s="3">
        <f>SUMPRODUCT((BJ$6:BJ56)*($BR$6:$BR56)*(其他调用!CB$5:CB55))</f>
        <v>176977.12192301449</v>
      </c>
      <c r="BW56" s="3">
        <f>SUMPRODUCT((BK$6:BK56)*($BR$6:$BR56)*(其他调用!CC$5:CC55))</f>
        <v>99284.118329028148</v>
      </c>
      <c r="BX56" s="3">
        <f>SUMPRODUCT((BG$6:BG56)*($BR$6:$BR56))*'[1]功能-战损相关'!$D$2-BS56</f>
        <v>48912.130018426862</v>
      </c>
      <c r="BY56" s="3">
        <f>SUMPRODUCT((BH$6:BH56)*($BR$6:$BR56))*'[1]功能-战损相关'!$D$2-BT56</f>
        <v>153285.37974332139</v>
      </c>
      <c r="BZ56" s="3">
        <f>SUMPRODUCT((BI$6:BI56)*($BR$6:$BR56))*'[1]功能-战损相关'!$D$2-BU56</f>
        <v>486107.1352981556</v>
      </c>
      <c r="CA56" s="3">
        <f>SUMPRODUCT((BJ$6:BJ56)*($BR$6:$BR56))*'[1]功能-战损相关'!$D$2-BV56</f>
        <v>328671.7978570268</v>
      </c>
      <c r="CB56" s="3">
        <f>SUMPRODUCT((BK$6:BK56)*($BR$6:$BR56))*'[1]功能-战损相关'!$D$2-BW56</f>
        <v>184384.79118248081</v>
      </c>
      <c r="CD56" s="3">
        <v>51</v>
      </c>
      <c r="CE56" s="30">
        <v>1</v>
      </c>
      <c r="CF56" s="3">
        <f>求节点(节奏总纲!R$4:R$363,BS$6:BS$365,$CD56)*$CE56</f>
        <v>24253.285599968105</v>
      </c>
      <c r="CG56" s="3">
        <f>求节点(节奏总纲!S$4:S$363,BT$6:BT$365,$CD56)*$CE56</f>
        <v>73516.023453147151</v>
      </c>
      <c r="CH56" s="3">
        <f>求节点(节奏总纲!T$4:T$363,BU$6:BU$365,$CD56)*$CE56</f>
        <v>221797.729748957</v>
      </c>
      <c r="CI56" s="3">
        <f>求节点(节奏总纲!U$4:U$363,BV$6:BV$365,$CD56)*$CE56</f>
        <v>134908.7706741252</v>
      </c>
      <c r="CJ56" s="3">
        <f>求节点(节奏总纲!V$4:V$363,BW$6:BW$365,$CD56)*$CE56</f>
        <v>60376.498728427039</v>
      </c>
      <c r="CK56" s="3">
        <f>求节点(节奏总纲!R$4:R$363,BX$6:BX$365,$CD56)*$CE56</f>
        <v>45041.816114226523</v>
      </c>
      <c r="CL56" s="3">
        <f>求节点(节奏总纲!S$4:S$363,BY$6:BY$365,$CD56)*$CE56</f>
        <v>136529.75784155898</v>
      </c>
      <c r="CM56" s="3">
        <f>求节点(节奏总纲!T$4:T$363,BZ$6:BZ$365,$CD56)*$CE56</f>
        <v>411910.06953377731</v>
      </c>
      <c r="CN56" s="3">
        <f>求节点(节奏总纲!U$4:U$363,CA$6:CA$365,$CD56)*$CE56</f>
        <v>250544.85982337545</v>
      </c>
      <c r="CO56" s="3">
        <f>求节点(节奏总纲!V$4:V$363,CB$6:CB$365,$CD56)*$CE56</f>
        <v>112127.78335279305</v>
      </c>
    </row>
    <row r="57" spans="27:93" x14ac:dyDescent="0.15">
      <c r="AA57" s="3">
        <v>52</v>
      </c>
      <c r="AB57" s="3">
        <f>攻城基础信息!X56*$E$12</f>
        <v>92845.139754517339</v>
      </c>
      <c r="AC57" s="3">
        <f>攻城基础信息!Y56*$E$12</f>
        <v>114629.06853498696</v>
      </c>
      <c r="AD57" s="3">
        <f>攻城基础信息!Z56*$E$12</f>
        <v>95087.92517618135</v>
      </c>
      <c r="AE57" s="3">
        <f>攻城基础信息!AA56*$E$12</f>
        <v>118966.16878601233</v>
      </c>
      <c r="AF57" s="3">
        <f>攻城基础信息!AB56*$E$12</f>
        <v>100171.57788759653</v>
      </c>
      <c r="AH57" s="3">
        <f>$E$4*AB57*攻城基础信息!AC56</f>
        <v>4766050.5073985588</v>
      </c>
      <c r="AI57" s="3">
        <f>$E$4*AC57*攻城基础信息!AD56</f>
        <v>5884292.1847959999</v>
      </c>
      <c r="AJ57" s="3">
        <f>$E$4*AD57*攻城基础信息!AE56</f>
        <v>4881180.159043978</v>
      </c>
      <c r="AK57" s="3">
        <f>$E$4*AE57*攻城基础信息!AF56</f>
        <v>6106929.9976819688</v>
      </c>
      <c r="AL57" s="3">
        <f>$E$4*AF57*攻城基础信息!AG56</f>
        <v>5142140.9982299581</v>
      </c>
      <c r="AN57" s="3">
        <v>52</v>
      </c>
      <c r="AO57" s="3">
        <f>求节点(节奏总纲!D$4:D$163,AH$6:AH$165,$AN57)*其他调用!H56*其他调用!$M56</f>
        <v>286245423.89249825</v>
      </c>
      <c r="AP57" s="3">
        <f>求节点(节奏总纲!E$4:E$163,AI$6:AI$165,$AN57)*其他调用!I56*其他调用!$M56</f>
        <v>321523279.50776988</v>
      </c>
      <c r="AQ57" s="3">
        <f>求节点(节奏总纲!F$4:F$163,AJ$6:AJ$165,$AN57)*其他调用!J56*其他调用!$M56</f>
        <v>26266809.798960265</v>
      </c>
      <c r="AR57" s="3">
        <f>求节点(节奏总纲!G$4:G$163,AK$6:AK$165,$AN57)*其他调用!K56*其他调用!$M56</f>
        <v>6100529.3687818367</v>
      </c>
      <c r="AS57" s="3">
        <f>求节点(节奏总纲!H$4:H$163,AL$6:AL$165,$AN57)*其他调用!L56*其他调用!$M56</f>
        <v>1903310.6098938379</v>
      </c>
      <c r="AT57" s="3">
        <f t="shared" si="0"/>
        <v>642039353.17790389</v>
      </c>
      <c r="AY57" s="3">
        <v>52</v>
      </c>
      <c r="AZ57" s="3">
        <f>其他调用!R56*6*(其他调用!AH$2*$AZ$1*MIN(其他调用!$AJ56/其他调用!AH56,1)+$E$4*0%*攻城基础信息!AC56)</f>
        <v>15212.835714606776</v>
      </c>
      <c r="BA57" s="3">
        <f>其他调用!S56*6*(其他调用!AI$2*$AZ$1*MIN(其他调用!$AJ56/其他调用!AI56,1)+$E$4*0%*攻城基础信息!AD56)</f>
        <v>46113.303516535743</v>
      </c>
      <c r="BB57" s="3">
        <f>其他调用!T56*6*(其他调用!AJ$2*$AZ$1*MIN(其他调用!$AJ56/其他调用!AJ56,1)+$E$4*0%*攻城基础信息!AE56)</f>
        <v>139870.14450759356</v>
      </c>
      <c r="BC57" s="3">
        <f>其他调用!U56*6*(其他调用!AK$2*$AZ$1*MIN(其他调用!$AJ56/其他调用!AK56,1)+$E$4*0%*攻城基础信息!AF56)</f>
        <v>93863.517244644027</v>
      </c>
      <c r="BD57" s="3">
        <f>其他调用!V56*6*(其他调用!AL$2*$AZ$1*MIN(其他调用!$AJ56/其他调用!AL56,1)+$E$4*0%*攻城基础信息!AG56)</f>
        <v>45484.408556838025</v>
      </c>
      <c r="BF57" s="3">
        <v>52</v>
      </c>
      <c r="BG57" s="3">
        <f>求节点(节奏总纲!D$4:D$163,AZ$6:AZ$165,$AN57)</f>
        <v>16226.562084092327</v>
      </c>
      <c r="BH57" s="3">
        <f>求节点(节奏总纲!E$4:E$163,BA$6:BA$165,$AN57)</f>
        <v>50314.016081365626</v>
      </c>
      <c r="BI57" s="3">
        <f>求节点(节奏总纲!F$4:F$163,BB$6:BB$165,$AN57)</f>
        <v>157684.07145820736</v>
      </c>
      <c r="BJ57" s="3">
        <f>求节点(节奏总纲!G$4:G$163,BC$6:BC$165,$AN57)</f>
        <v>113009.05633511295</v>
      </c>
      <c r="BK57" s="3">
        <f>求节点(节奏总纲!H$4:H$163,BD$6:BD$165,$AN57)</f>
        <v>60775.147346783779</v>
      </c>
      <c r="BL57" s="3">
        <f>BG57*其他调用!H56*其他调用!$M56</f>
        <v>780874.29535060318</v>
      </c>
      <c r="BM57" s="3">
        <f>BH57*其他调用!I56*其他调用!$M56</f>
        <v>2079376.9657710111</v>
      </c>
      <c r="BN57" s="3">
        <f>BI57*其他调用!J56*其他调用!$M56</f>
        <v>559229.25351340219</v>
      </c>
      <c r="BO57" s="3">
        <f>BJ57*其他调用!K56*其他调用!$M56</f>
        <v>66036.613196344973</v>
      </c>
      <c r="BP57" s="3">
        <f>BK57*其他调用!L56*其他调用!$M56</f>
        <v>9406.6723892387199</v>
      </c>
      <c r="BQ57" s="3">
        <f t="shared" si="1"/>
        <v>3494923.8002206003</v>
      </c>
      <c r="BR57" s="3">
        <f>[1]服务器生态!$R54</f>
        <v>3.1429601315309613E-2</v>
      </c>
      <c r="BS57" s="3">
        <f>SUMPRODUCT((BG$6:BG57)*($BR$6:$BR57)*(其他调用!BY$5:BY56))</f>
        <v>26426.549795131599</v>
      </c>
      <c r="BT57" s="3">
        <f>SUMPRODUCT((BH$6:BH57)*($BR$6:$BR57)*(其他调用!BZ$5:BZ56))</f>
        <v>82815.017556801715</v>
      </c>
      <c r="BU57" s="3">
        <f>SUMPRODUCT((BI$6:BI57)*($BR$6:$BR57)*(其他调用!CA$5:CA56))</f>
        <v>262617.28674222447</v>
      </c>
      <c r="BV57" s="3">
        <f>SUMPRODUCT((BJ$6:BJ57)*($BR$6:$BR57)*(其他调用!CB$5:CB56))</f>
        <v>177598.69210050008</v>
      </c>
      <c r="BW57" s="3">
        <f>SUMPRODUCT((BK$6:BK57)*($BR$6:$BR57)*(其他调用!CC$5:CC56))</f>
        <v>99618.392592951161</v>
      </c>
      <c r="BX57" s="3">
        <f>SUMPRODUCT((BG$6:BG57)*($BR$6:$BR57))*'[1]功能-战损相关'!$D$2-BS57</f>
        <v>49077.878190958734</v>
      </c>
      <c r="BY57" s="3">
        <f>SUMPRODUCT((BH$6:BH57)*($BR$6:$BR57))*'[1]功能-战损相关'!$D$2-BT57</f>
        <v>153799.31831977447</v>
      </c>
      <c r="BZ57" s="3">
        <f>SUMPRODUCT((BI$6:BI57)*($BR$6:$BR57))*'[1]功能-战损相关'!$D$2-BU57</f>
        <v>487717.81823556009</v>
      </c>
      <c r="CA57" s="3">
        <f>SUMPRODUCT((BJ$6:BJ57)*($BR$6:$BR57))*'[1]功能-战损相关'!$D$2-BV57</f>
        <v>329826.14247235726</v>
      </c>
      <c r="CB57" s="3">
        <f>SUMPRODUCT((BK$6:BK57)*($BR$6:$BR57))*'[1]功能-战损相关'!$D$2-BW57</f>
        <v>185005.58624405207</v>
      </c>
      <c r="CD57" s="3">
        <v>52</v>
      </c>
      <c r="CE57" s="30">
        <v>1</v>
      </c>
      <c r="CF57" s="3">
        <f>求节点(节奏总纲!R$4:R$363,BS$6:BS$365,$CD57)*$CE57</f>
        <v>24631.80850828089</v>
      </c>
      <c r="CG57" s="3">
        <f>求节点(节奏总纲!S$4:S$363,BT$6:BT$365,$CD57)*$CE57</f>
        <v>74847.272574884424</v>
      </c>
      <c r="CH57" s="3">
        <f>求节点(节奏总纲!T$4:T$363,BU$6:BU$365,$CD57)*$CE57</f>
        <v>226194.13985642476</v>
      </c>
      <c r="CI57" s="3">
        <f>求节点(节奏总纲!U$4:U$363,BV$6:BV$365,$CD57)*$CE57</f>
        <v>138408.15678268645</v>
      </c>
      <c r="CJ57" s="3">
        <f>求节点(节奏总纲!V$4:V$363,BW$6:BW$365,$CD57)*$CE57</f>
        <v>62538.46577945145</v>
      </c>
      <c r="CK57" s="3">
        <f>求节点(节奏总纲!R$4:R$363,BX$6:BX$365,$CD57)*$CE57</f>
        <v>45744.787229664544</v>
      </c>
      <c r="CL57" s="3">
        <f>求节点(节奏总纲!S$4:S$363,BY$6:BY$365,$CD57)*$CE57</f>
        <v>139002.07763907107</v>
      </c>
      <c r="CM57" s="3">
        <f>求节点(节奏总纲!T$4:T$363,BZ$6:BZ$365,$CD57)*$CE57</f>
        <v>420074.8311619318</v>
      </c>
      <c r="CN57" s="3">
        <f>求节点(节奏总纲!U$4:U$363,CA$6:CA$365,$CD57)*$CE57</f>
        <v>257043.71973927485</v>
      </c>
      <c r="CO57" s="3">
        <f>求节点(节奏总纲!V$4:V$363,CB$6:CB$365,$CD57)*$CE57</f>
        <v>116142.86501898125</v>
      </c>
    </row>
    <row r="58" spans="27:93" x14ac:dyDescent="0.15">
      <c r="AA58" s="3">
        <v>53</v>
      </c>
      <c r="AB58" s="3">
        <f>攻城基础信息!X57*$E$12</f>
        <v>95528.914719704568</v>
      </c>
      <c r="AC58" s="3">
        <f>攻城基础信息!Y57*$E$12</f>
        <v>117876.34136615707</v>
      </c>
      <c r="AD58" s="3">
        <f>攻城基础信息!Z57*$E$12</f>
        <v>98120.979187613397</v>
      </c>
      <c r="AE58" s="3">
        <f>攻城基础信息!AA57*$E$12</f>
        <v>121983.63207195699</v>
      </c>
      <c r="AF58" s="3">
        <f>攻城基础信息!AB57*$E$12</f>
        <v>103069.32529373759</v>
      </c>
      <c r="AH58" s="3">
        <f>$E$4*AB58*攻城基础信息!AC57</f>
        <v>4967503.5654246388</v>
      </c>
      <c r="AI58" s="3">
        <f>$E$4*AC58*攻城基础信息!AD57</f>
        <v>6129569.75104017</v>
      </c>
      <c r="AJ58" s="3">
        <f>$E$4*AD58*攻城基础信息!AE57</f>
        <v>5102290.917755899</v>
      </c>
      <c r="AK58" s="3">
        <f>$E$4*AE58*攻城基础信息!AF57</f>
        <v>6343148.8677417664</v>
      </c>
      <c r="AL58" s="3">
        <f>$E$4*AF58*攻城基础信息!AG57</f>
        <v>5359604.9152743565</v>
      </c>
      <c r="AN58" s="3">
        <v>53</v>
      </c>
      <c r="AO58" s="3">
        <f>求节点(节奏总纲!D$4:D$163,AH$6:AH$165,$AN58)*其他调用!H57*其他调用!$M57</f>
        <v>289474168.28293854</v>
      </c>
      <c r="AP58" s="3">
        <f>求节点(节奏总纲!E$4:E$163,AI$6:AI$165,$AN58)*其他调用!I57*其他调用!$M57</f>
        <v>326230954.2789014</v>
      </c>
      <c r="AQ58" s="3">
        <f>求节点(节奏总纲!F$4:F$163,AJ$6:AJ$165,$AN58)*其他调用!J57*其他调用!$M57</f>
        <v>26609721.226987474</v>
      </c>
      <c r="AR58" s="3">
        <f>求节点(节奏总纲!G$4:G$163,AK$6:AK$165,$AN58)*其他调用!K57*其他调用!$M57</f>
        <v>6288017.3023277856</v>
      </c>
      <c r="AS58" s="3">
        <f>求节点(节奏总纲!H$4:H$163,AL$6:AL$165,$AN58)*其他调用!L57*其他调用!$M57</f>
        <v>1935990.5528117614</v>
      </c>
      <c r="AT58" s="3">
        <f t="shared" si="0"/>
        <v>650538851.64396691</v>
      </c>
      <c r="AY58" s="3">
        <v>53</v>
      </c>
      <c r="AZ58" s="3">
        <f>其他调用!R57*6*(其他调用!AH$2*$AZ$1*MIN(其他调用!$AJ57/其他调用!AH57,1)+$E$4*0%*攻城基础信息!AC57)</f>
        <v>15407.829093245216</v>
      </c>
      <c r="BA58" s="3">
        <f>其他调用!S57*6*(其他调用!AI$2*$AZ$1*MIN(其他调用!$AJ57/其他调用!AI57,1)+$E$4*0%*攻城基础信息!AD57)</f>
        <v>46686.328701685343</v>
      </c>
      <c r="BB58" s="3">
        <f>其他调用!T57*6*(其他调用!AJ$2*$AZ$1*MIN(其他调用!$AJ57/其他调用!AJ57,1)+$E$4*0%*攻城基础信息!AE57)</f>
        <v>141704.49204484117</v>
      </c>
      <c r="BC58" s="3">
        <f>其他调用!U57*6*(其他调用!AK$2*$AZ$1*MIN(其他调用!$AJ57/其他调用!AK57,1)+$E$4*0%*攻城基础信息!AF57)</f>
        <v>95321.922889337991</v>
      </c>
      <c r="BD58" s="3">
        <f>其他调用!V57*6*(其他调用!AL$2*$AZ$1*MIN(其他调用!$AJ57/其他调用!AL57,1)+$E$4*0%*攻城基础信息!AG57)</f>
        <v>46285.139189090092</v>
      </c>
      <c r="BF58" s="3">
        <v>53</v>
      </c>
      <c r="BG58" s="3">
        <f>求节点(节奏总纲!D$4:D$163,AZ$6:AZ$165,$AN58)</f>
        <v>16279.134563402016</v>
      </c>
      <c r="BH58" s="3">
        <f>求节点(节奏总纲!E$4:E$163,BA$6:BA$165,$AN58)</f>
        <v>50473.132526805544</v>
      </c>
      <c r="BI58" s="3">
        <f>求节点(节奏总纲!F$4:F$163,BB$6:BB$165,$AN58)</f>
        <v>158153.97223116175</v>
      </c>
      <c r="BJ58" s="3">
        <f>求节点(节奏总纲!G$4:G$163,BC$6:BC$165,$AN58)</f>
        <v>113319.29112695649</v>
      </c>
      <c r="BK58" s="3">
        <f>求节点(节奏总纲!H$4:H$163,BD$6:BD$165,$AN58)</f>
        <v>60984.487153382855</v>
      </c>
      <c r="BL58" s="3">
        <f>BG58*其他调用!H57*其他调用!$M57</f>
        <v>783974.38883328752</v>
      </c>
      <c r="BM58" s="3">
        <f>BH58*其他调用!I57*其他调用!$M57</f>
        <v>2096605.0214243501</v>
      </c>
      <c r="BN58" s="3">
        <f>BI58*其他调用!J57*其他调用!$M57</f>
        <v>562839.98996255524</v>
      </c>
      <c r="BO58" s="3">
        <f>BJ58*其他调用!K57*其他调用!$M57</f>
        <v>66610.02214092722</v>
      </c>
      <c r="BP58" s="3">
        <f>BK58*其他调用!L57*其他调用!$M57</f>
        <v>9520.605408847794</v>
      </c>
      <c r="BQ58" s="3">
        <f t="shared" si="1"/>
        <v>3519550.0277699679</v>
      </c>
      <c r="BR58" s="3">
        <f>[1]服务器生态!$R55</f>
        <v>3.0307115554048553E-2</v>
      </c>
      <c r="BS58" s="3">
        <f>SUMPRODUCT((BG$6:BG58)*($BR$6:$BR58)*(其他调用!BY$5:BY57))</f>
        <v>26512.890177289861</v>
      </c>
      <c r="BT58" s="3">
        <f>SUMPRODUCT((BH$6:BH58)*($BR$6:$BR58)*(其他调用!BZ$5:BZ57))</f>
        <v>83082.714192278043</v>
      </c>
      <c r="BU58" s="3">
        <f>SUMPRODUCT((BI$6:BI58)*($BR$6:$BR58)*(其他调用!CA$5:CA57))</f>
        <v>263456.09511677927</v>
      </c>
      <c r="BV58" s="3">
        <f>SUMPRODUCT((BJ$6:BJ58)*($BR$6:$BR58)*(其他调用!CB$5:CB57))</f>
        <v>178199.70874937039</v>
      </c>
      <c r="BW58" s="3">
        <f>SUMPRODUCT((BK$6:BK58)*($BR$6:$BR58)*(其他调用!CC$5:CC57))</f>
        <v>99941.83877530451</v>
      </c>
      <c r="BX58" s="3">
        <f>SUMPRODUCT((BG$6:BG58)*($BR$6:$BR58))*'[1]功能-战损相关'!$D$2-BS58</f>
        <v>49238.224614966945</v>
      </c>
      <c r="BY58" s="3">
        <f>SUMPRODUCT((BH$6:BH58)*($BR$6:$BR58))*'[1]功能-战损相关'!$D$2-BT58</f>
        <v>154296.46921423048</v>
      </c>
      <c r="BZ58" s="3">
        <f>SUMPRODUCT((BI$6:BI58)*($BR$6:$BR58))*'[1]功能-战损相关'!$D$2-BU58</f>
        <v>489275.60521687608</v>
      </c>
      <c r="CA58" s="3">
        <f>SUMPRODUCT((BJ$6:BJ58)*($BR$6:$BR58))*'[1]功能-战损相关'!$D$2-BV58</f>
        <v>330942.31624883064</v>
      </c>
      <c r="CB58" s="3">
        <f>SUMPRODUCT((BK$6:BK58)*($BR$6:$BR58))*'[1]功能-战损相关'!$D$2-BW58</f>
        <v>185606.27201127971</v>
      </c>
      <c r="CD58" s="3">
        <v>53</v>
      </c>
      <c r="CE58" s="30">
        <v>1</v>
      </c>
      <c r="CF58" s="3">
        <f>求节点(节奏总纲!R$4:R$363,BS$6:BS$365,$CD58)*$CE58</f>
        <v>24976.465419961693</v>
      </c>
      <c r="CG58" s="3">
        <f>求节点(节奏总纲!S$4:S$363,BT$6:BT$365,$CD58)*$CE58</f>
        <v>76140.645388350487</v>
      </c>
      <c r="CH58" s="3">
        <f>求节点(节奏总纲!T$4:T$363,BU$6:BU$365,$CD58)*$CE58</f>
        <v>230602.03744606185</v>
      </c>
      <c r="CI58" s="3">
        <f>求节点(节奏总纲!U$4:U$363,BV$6:BV$365,$CD58)*$CE58</f>
        <v>141590.35688820799</v>
      </c>
      <c r="CJ58" s="3">
        <f>求节点(节奏总纲!V$4:V$363,BW$6:BW$365,$CD58)*$CE58</f>
        <v>64500.479402869503</v>
      </c>
      <c r="CK58" s="3">
        <f>求节点(节奏总纲!R$4:R$363,BX$6:BX$365,$CD58)*$CE58</f>
        <v>46384.864351357479</v>
      </c>
      <c r="CL58" s="3">
        <f>求节点(节奏总纲!S$4:S$363,BY$6:BY$365,$CD58)*$CE58</f>
        <v>141404.05572122225</v>
      </c>
      <c r="CM58" s="3">
        <f>求节点(节奏总纲!T$4:T$363,BZ$6:BZ$365,$CD58)*$CE58</f>
        <v>428260.92668554361</v>
      </c>
      <c r="CN58" s="3">
        <f>求节点(节奏总纲!U$4:U$363,CA$6:CA$365,$CD58)*$CE58</f>
        <v>262953.51993524336</v>
      </c>
      <c r="CO58" s="3">
        <f>求节点(节奏总纲!V$4:V$363,CB$6:CB$365,$CD58)*$CE58</f>
        <v>119786.60460532905</v>
      </c>
    </row>
    <row r="59" spans="27:93" x14ac:dyDescent="0.15">
      <c r="AA59" s="3">
        <v>54</v>
      </c>
      <c r="AB59" s="3">
        <f>攻城基础信息!X58*$E$12</f>
        <v>98468.059212734297</v>
      </c>
      <c r="AC59" s="3">
        <f>攻城基础信息!Y58*$E$12</f>
        <v>121100.70536421792</v>
      </c>
      <c r="AD59" s="3">
        <f>攻城基础信息!Z58*$E$12</f>
        <v>101028.36872169783</v>
      </c>
      <c r="AE59" s="3">
        <f>攻城基础信息!AA58*$E$12</f>
        <v>124671.34993022674</v>
      </c>
      <c r="AF59" s="3">
        <f>攻城基础信息!AB58*$E$12</f>
        <v>105533.15906765942</v>
      </c>
      <c r="AH59" s="3">
        <f>$E$4*AB59*攻城基础信息!AC58</f>
        <v>5185984.4518706743</v>
      </c>
      <c r="AI59" s="3">
        <f>$E$4*AC59*攻城基础信息!AD58</f>
        <v>6377970.4825154804</v>
      </c>
      <c r="AJ59" s="3">
        <f>$E$4*AD59*攻城基础信息!AE58</f>
        <v>5320827.4193427544</v>
      </c>
      <c r="AK59" s="3">
        <f>$E$4*AE59*攻城基础信息!AF58</f>
        <v>6566024.4296586113</v>
      </c>
      <c r="AL59" s="3">
        <f>$E$4*AF59*攻城基础信息!AG58</f>
        <v>5558079.7108967314</v>
      </c>
      <c r="AN59" s="3">
        <v>54</v>
      </c>
      <c r="AO59" s="3">
        <f>求节点(节奏总纲!D$4:D$163,AH$6:AH$165,$AN59)*其他调用!H58*其他调用!$M58</f>
        <v>292626078.42914742</v>
      </c>
      <c r="AP59" s="3">
        <f>求节点(节奏总纲!E$4:E$163,AI$6:AI$165,$AN59)*其他调用!I58*其他调用!$M58</f>
        <v>330885999.73138505</v>
      </c>
      <c r="AQ59" s="3">
        <f>求节点(节奏总纲!F$4:F$163,AJ$6:AJ$165,$AN59)*其他调用!J58*其他调用!$M58</f>
        <v>26947304.790346578</v>
      </c>
      <c r="AR59" s="3">
        <f>求节点(节奏总纲!G$4:G$163,AK$6:AK$165,$AN59)*其他调用!K58*其他调用!$M58</f>
        <v>6439645.0496477317</v>
      </c>
      <c r="AS59" s="3">
        <f>求节点(节奏总纲!H$4:H$163,AL$6:AL$165,$AN59)*其他调用!L58*其他调用!$M58</f>
        <v>1968488.3040817047</v>
      </c>
      <c r="AT59" s="3">
        <f t="shared" si="0"/>
        <v>658867516.30460846</v>
      </c>
      <c r="AY59" s="3">
        <v>54</v>
      </c>
      <c r="AZ59" s="3">
        <f>其他调用!R58*6*(其他调用!AH$2*$AZ$1*MIN(其他调用!$AJ58/其他调用!AH58,1)+$E$4*0%*攻城基础信息!AC58)</f>
        <v>15597.588931164159</v>
      </c>
      <c r="BA59" s="3">
        <f>其他调用!S58*6*(其他调用!AI$2*$AZ$1*MIN(其他调用!$AJ58/其他调用!AI58,1)+$E$4*0%*攻城基础信息!AD58)</f>
        <v>47279.382535473262</v>
      </c>
      <c r="BB59" s="3">
        <f>其他调用!T58*6*(其他调用!AJ$2*$AZ$1*MIN(其他调用!$AJ58/其他调用!AJ58,1)+$E$4*0%*攻城基础信息!AE58)</f>
        <v>143357.23724425139</v>
      </c>
      <c r="BC59" s="3">
        <f>其他调用!U58*6*(其他调用!AK$2*$AZ$1*MIN(其他调用!$AJ58/其他调用!AK58,1)+$E$4*0%*攻城基础信息!AF58)</f>
        <v>96789.525377235375</v>
      </c>
      <c r="BD59" s="3">
        <f>其他调用!V58*6*(其他调用!AL$2*$AZ$1*MIN(其他调用!$AJ58/其他调用!AL58,1)+$E$4*0%*攻城基础信息!AG58)</f>
        <v>47062.069722877764</v>
      </c>
      <c r="BF59" s="3">
        <v>54</v>
      </c>
      <c r="BG59" s="3">
        <f>求节点(节奏总纲!D$4:D$163,AZ$6:AZ$165,$AN59)</f>
        <v>16331.707042711705</v>
      </c>
      <c r="BH59" s="3">
        <f>求节点(节奏总纲!E$4:E$163,BA$6:BA$165,$AN59)</f>
        <v>50632.24897224547</v>
      </c>
      <c r="BI59" s="3">
        <f>求节点(节奏总纲!F$4:F$163,BB$6:BB$165,$AN59)</f>
        <v>158623.87300411612</v>
      </c>
      <c r="BJ59" s="3">
        <f>求节点(节奏总纲!G$4:G$163,BC$6:BC$165,$AN59)</f>
        <v>113616.17503534198</v>
      </c>
      <c r="BK59" s="3">
        <f>求节点(节奏总纲!H$4:H$163,BD$6:BD$165,$AN59)</f>
        <v>61193.82695998194</v>
      </c>
      <c r="BL59" s="3">
        <f>BG59*其他调用!H58*其他调用!$M58</f>
        <v>786859.74759046</v>
      </c>
      <c r="BM59" s="3">
        <f>BH59*其他调用!I58*其他调用!$M58</f>
        <v>2113365.1259991485</v>
      </c>
      <c r="BN59" s="3">
        <f>BI59*其他调用!J58*其他调用!$M58</f>
        <v>566313.74362272781</v>
      </c>
      <c r="BO59" s="3">
        <f>BJ59*其他调用!K58*其他调用!$M58</f>
        <v>67160.980366653719</v>
      </c>
      <c r="BP59" s="3">
        <f>BK59*其他调用!L58*其他调用!$M58</f>
        <v>9632.845503251172</v>
      </c>
      <c r="BQ59" s="3">
        <f t="shared" si="1"/>
        <v>3543332.4430822409</v>
      </c>
      <c r="BR59" s="3">
        <f>[1]服务器生态!$R56</f>
        <v>2.9184629792787492E-2</v>
      </c>
      <c r="BS59" s="3">
        <f>SUMPRODUCT((BG$6:BG59)*($BR$6:$BR59)*(其他调用!BY$5:BY58))</f>
        <v>26596.301271476877</v>
      </c>
      <c r="BT59" s="3">
        <f>SUMPRODUCT((BH$6:BH59)*($BR$6:$BR59)*(其他调用!BZ$5:BZ58))</f>
        <v>83341.308794598503</v>
      </c>
      <c r="BU59" s="3">
        <f>SUMPRODUCT((BI$6:BI59)*($BR$6:$BR59)*(其他调用!CA$5:CA58))</f>
        <v>264266.23644351587</v>
      </c>
      <c r="BV59" s="3">
        <f>SUMPRODUCT((BJ$6:BJ59)*($BR$6:$BR59)*(其他调用!CB$5:CB58))</f>
        <v>178779.9818005742</v>
      </c>
      <c r="BW59" s="3">
        <f>SUMPRODUCT((BK$6:BK59)*($BR$6:$BR59)*(其他调用!CC$5:CC58))</f>
        <v>100254.37463275493</v>
      </c>
      <c r="BX59" s="3">
        <f>SUMPRODUCT((BG$6:BG59)*($BR$6:$BR59))*'[1]功能-战损相关'!$D$2-BS59</f>
        <v>49393.130932742824</v>
      </c>
      <c r="BY59" s="3">
        <f>SUMPRODUCT((BH$6:BH59)*($BR$6:$BR59))*'[1]功能-战损相关'!$D$2-BT59</f>
        <v>154776.71633282563</v>
      </c>
      <c r="BZ59" s="3">
        <f>SUMPRODUCT((BI$6:BI59)*($BR$6:$BR59))*'[1]功能-战损相关'!$D$2-BU59</f>
        <v>490780.15339510108</v>
      </c>
      <c r="CA59" s="3">
        <f>SUMPRODUCT((BJ$6:BJ59)*($BR$6:$BR59))*'[1]功能-战损相关'!$D$2-BV59</f>
        <v>332019.96620106639</v>
      </c>
      <c r="CB59" s="3">
        <f>SUMPRODUCT((BK$6:BK59)*($BR$6:$BR59))*'[1]功能-战损相关'!$D$2-BW59</f>
        <v>186186.69574654475</v>
      </c>
      <c r="CD59" s="3">
        <v>54</v>
      </c>
      <c r="CE59" s="30">
        <v>1</v>
      </c>
      <c r="CF59" s="3">
        <f>求节点(节奏总纲!R$4:R$363,BS$6:BS$365,$CD59)*$CE59</f>
        <v>25318.374284831072</v>
      </c>
      <c r="CG59" s="3">
        <f>求节点(节奏总纲!S$4:S$363,BT$6:BT$365,$CD59)*$CE59</f>
        <v>77326.923694220881</v>
      </c>
      <c r="CH59" s="3">
        <f>求节点(节奏总纲!T$4:T$363,BU$6:BU$365,$CD59)*$CE59</f>
        <v>234727.35442564025</v>
      </c>
      <c r="CI59" s="3">
        <f>求节点(节奏总纲!U$4:U$363,BV$6:BV$365,$CD59)*$CE59</f>
        <v>144456.72958987745</v>
      </c>
      <c r="CJ59" s="3">
        <f>求节点(节奏总纲!V$4:V$363,BW$6:BW$365,$CD59)*$CE59</f>
        <v>66256.42791873125</v>
      </c>
      <c r="CK59" s="3">
        <f>求节点(节奏总纲!R$4:R$363,BX$6:BX$365,$CD59)*$CE59</f>
        <v>47019.837957543452</v>
      </c>
      <c r="CL59" s="3">
        <f>求节点(节奏总纲!S$4:S$363,BY$6:BY$365,$CD59)*$CE59</f>
        <v>143607.14400355302</v>
      </c>
      <c r="CM59" s="3">
        <f>求节点(节奏总纲!T$4:T$363,BZ$6:BZ$365,$CD59)*$CE59</f>
        <v>435922.22964761779</v>
      </c>
      <c r="CN59" s="3">
        <f>求节点(节奏总纲!U$4:U$363,CA$6:CA$365,$CD59)*$CE59</f>
        <v>268276.78352405806</v>
      </c>
      <c r="CO59" s="3">
        <f>求节点(节奏总纲!V$4:V$363,CB$6:CB$365,$CD59)*$CE59</f>
        <v>123047.6518490723</v>
      </c>
    </row>
    <row r="60" spans="27:93" x14ac:dyDescent="0.15">
      <c r="AA60" s="3">
        <v>55</v>
      </c>
      <c r="AB60" s="3">
        <f>攻城基础信息!X59*$E$12</f>
        <v>101683.05009015439</v>
      </c>
      <c r="AC60" s="3">
        <f>攻城基础信息!Y59*$E$12</f>
        <v>124349.33729560128</v>
      </c>
      <c r="AD60" s="3">
        <f>攻城基础信息!Z59*$E$12</f>
        <v>104041.57727908218</v>
      </c>
      <c r="AE60" s="3">
        <f>攻城基础信息!AA59*$E$12</f>
        <v>127149.19115538833</v>
      </c>
      <c r="AF60" s="3">
        <f>攻城基础信息!AB59*$E$12</f>
        <v>107780.29233762051</v>
      </c>
      <c r="AH60" s="3">
        <f>$E$4*AB60*攻城基础信息!AC59</f>
        <v>5423096.0048082359</v>
      </c>
      <c r="AI60" s="3">
        <f>$E$4*AC60*攻城基础信息!AD59</f>
        <v>6631964.655765404</v>
      </c>
      <c r="AJ60" s="3">
        <f>$E$4*AD60*攻城基础信息!AE59</f>
        <v>5548884.1215510508</v>
      </c>
      <c r="AK60" s="3">
        <f>$E$4*AE60*攻城基础信息!AF59</f>
        <v>6781290.194954046</v>
      </c>
      <c r="AL60" s="3">
        <f>$E$4*AF60*攻城基础信息!AG59</f>
        <v>5748282.2580064293</v>
      </c>
      <c r="AN60" s="3">
        <v>55</v>
      </c>
      <c r="AO60" s="3">
        <f>求节点(节奏总纲!D$4:D$163,AH$6:AH$165,$AN60)*其他调用!H59*其他调用!$M59</f>
        <v>295747598.14898121</v>
      </c>
      <c r="AP60" s="3">
        <f>求节点(节奏总纲!E$4:E$163,AI$6:AI$165,$AN60)*其他调用!I59*其他调用!$M59</f>
        <v>335519610.61265159</v>
      </c>
      <c r="AQ60" s="3">
        <f>求节点(节奏总纲!F$4:F$163,AJ$6:AJ$165,$AN60)*其他调用!J59*其他调用!$M59</f>
        <v>27286586.025700517</v>
      </c>
      <c r="AR60" s="3">
        <f>求节点(节奏总纲!G$4:G$163,AK$6:AK$165,$AN60)*其他调用!K59*其他调用!$M59</f>
        <v>6532056.1800921606</v>
      </c>
      <c r="AS60" s="3">
        <f>求节点(节奏总纲!H$4:H$163,AL$6:AL$165,$AN60)*其他调用!L59*其他调用!$M59</f>
        <v>2001314.1832931435</v>
      </c>
      <c r="AT60" s="3">
        <f t="shared" si="0"/>
        <v>667087165.15071869</v>
      </c>
      <c r="AY60" s="3">
        <v>55</v>
      </c>
      <c r="AZ60" s="3">
        <f>其他调用!R59*6*(其他调用!AH$2*$AZ$1*MIN(其他调用!$AJ59/其他调用!AH59,1)+$E$4*0%*攻城基础信息!AC59)</f>
        <v>15790.082704452945</v>
      </c>
      <c r="BA60" s="3">
        <f>其他调用!S59*6*(其他调用!AI$2*$AZ$1*MIN(其他调用!$AJ59/其他调用!AI59,1)+$E$4*0%*攻城基础信息!AD59)</f>
        <v>47843.521446674888</v>
      </c>
      <c r="BB60" s="3">
        <f>其他调用!T59*6*(其他调用!AJ$2*$AZ$1*MIN(其他调用!$AJ59/其他调用!AJ59,1)+$E$4*0%*攻城基础信息!AE59)</f>
        <v>145067.92582259706</v>
      </c>
      <c r="BC60" s="3">
        <f>其他调用!U59*6*(其他调用!AK$2*$AZ$1*MIN(其他调用!$AJ59/其他调用!AK59,1)+$E$4*0%*攻城基础信息!AF59)</f>
        <v>98171.072370286303</v>
      </c>
      <c r="BD60" s="3">
        <f>其他调用!V59*6*(其他调用!AL$2*$AZ$1*MIN(其他调用!$AJ59/其他调用!AL59,1)+$E$4*0%*攻城基础信息!AG59)</f>
        <v>47846.550209685673</v>
      </c>
      <c r="BF60" s="3">
        <v>55</v>
      </c>
      <c r="BG60" s="3">
        <f>求节点(节奏总纲!D$4:D$163,AZ$6:AZ$165,$AN60)</f>
        <v>16382.680227881192</v>
      </c>
      <c r="BH60" s="3">
        <f>求节点(节奏总纲!E$4:E$163,BA$6:BA$165,$AN60)</f>
        <v>50789.555612968041</v>
      </c>
      <c r="BI60" s="3">
        <f>求节点(节奏总纲!F$4:F$163,BB$6:BB$165,$AN60)</f>
        <v>159093.77377707051</v>
      </c>
      <c r="BJ60" s="3">
        <f>求节点(节奏总纲!G$4:G$163,BC$6:BC$165,$AN60)</f>
        <v>113890.72237844359</v>
      </c>
      <c r="BK60" s="3">
        <f>求节点(节奏总纲!H$4:H$163,BD$6:BD$165,$AN60)</f>
        <v>61403.166766581024</v>
      </c>
      <c r="BL60" s="3">
        <f>BG60*其他调用!H59*其他调用!$M59</f>
        <v>789661.98837987694</v>
      </c>
      <c r="BM60" s="3">
        <f>BH60*其他调用!I59*其他调用!$M59</f>
        <v>2130137.5735008176</v>
      </c>
      <c r="BN60" s="3">
        <f>BI60*其他调用!J59*其他调用!$M59</f>
        <v>569800.05372163048</v>
      </c>
      <c r="BO60" s="3">
        <f>BJ60*其他调用!K59*其他调用!$M59</f>
        <v>67701.678267002484</v>
      </c>
      <c r="BP60" s="3">
        <f>BK60*其他调用!L59*其他调用!$M59</f>
        <v>9745.9106291917378</v>
      </c>
      <c r="BQ60" s="3">
        <f t="shared" si="1"/>
        <v>3567047.2044985197</v>
      </c>
      <c r="BR60" s="3">
        <f>[1]服务器生态!$R57</f>
        <v>2.8062144031526435E-2</v>
      </c>
      <c r="BS60" s="3">
        <f>SUMPRODUCT((BG$6:BG60)*($BR$6:$BR60)*(其他调用!BY$5:BY59))</f>
        <v>26676.754569607896</v>
      </c>
      <c r="BT60" s="3">
        <f>SUMPRODUCT((BH$6:BH60)*($BR$6:$BR60)*(其他调用!BZ$5:BZ59))</f>
        <v>83590.729963957463</v>
      </c>
      <c r="BU60" s="3">
        <f>SUMPRODUCT((BI$6:BI60)*($BR$6:$BR60)*(其他调用!CA$5:CA59))</f>
        <v>265047.52611250983</v>
      </c>
      <c r="BV60" s="3">
        <f>SUMPRODUCT((BJ$6:BJ60)*($BR$6:$BR60)*(其他调用!CB$5:CB59))</f>
        <v>179339.28492524094</v>
      </c>
      <c r="BW60" s="3">
        <f>SUMPRODUCT((BK$6:BK60)*($BR$6:$BR60)*(其他调用!CC$5:CC59))</f>
        <v>100555.91792196917</v>
      </c>
      <c r="BX60" s="3">
        <f>SUMPRODUCT((BG$6:BG60)*($BR$6:$BR60))*'[1]功能-战损相关'!$D$2-BS60</f>
        <v>49542.544200700424</v>
      </c>
      <c r="BY60" s="3">
        <f>SUMPRODUCT((BH$6:BH60)*($BR$6:$BR60))*'[1]功能-战损相关'!$D$2-BT60</f>
        <v>155239.92707592086</v>
      </c>
      <c r="BZ60" s="3">
        <f>SUMPRODUCT((BI$6:BI60)*($BR$6:$BR60))*'[1]功能-战损相关'!$D$2-BU60</f>
        <v>492231.11992323276</v>
      </c>
      <c r="CA60" s="3">
        <f>SUMPRODUCT((BJ$6:BJ60)*($BR$6:$BR60))*'[1]功能-战损相关'!$D$2-BV60</f>
        <v>333058.67200401891</v>
      </c>
      <c r="CB60" s="3">
        <f>SUMPRODUCT((BK$6:BK60)*($BR$6:$BR60))*'[1]功能-战损相关'!$D$2-BW60</f>
        <v>186746.70471222835</v>
      </c>
      <c r="CD60" s="3">
        <v>55</v>
      </c>
      <c r="CE60" s="30">
        <v>1</v>
      </c>
      <c r="CF60" s="3">
        <f>求节点(节奏总纲!R$4:R$363,BS$6:BS$365,$CD60)*$CE60</f>
        <v>25662.475283806845</v>
      </c>
      <c r="CG60" s="3">
        <f>求节点(节奏总纲!S$4:S$363,BT$6:BT$365,$CD60)*$CE60</f>
        <v>78368.930768521313</v>
      </c>
      <c r="CH60" s="3">
        <f>求节点(节奏总纲!T$4:T$363,BU$6:BU$365,$CD60)*$CE60</f>
        <v>238667.98094105322</v>
      </c>
      <c r="CI60" s="3">
        <f>求节点(节奏总纲!U$4:U$363,BV$6:BV$365,$CD60)*$CE60</f>
        <v>147285.64464220032</v>
      </c>
      <c r="CJ60" s="3">
        <f>求节点(节奏总纲!V$4:V$363,BW$6:BW$365,$CD60)*$CE60</f>
        <v>68054.956356392839</v>
      </c>
      <c r="CK60" s="3">
        <f>求节点(节奏总纲!R$4:R$363,BX$6:BX$365,$CD60)*$CE60</f>
        <v>47658.882669927043</v>
      </c>
      <c r="CL60" s="3">
        <f>求节点(节奏总纲!S$4:S$363,BY$6:BY$365,$CD60)*$CE60</f>
        <v>145542.29999868237</v>
      </c>
      <c r="CM60" s="3">
        <f>求节点(节奏总纲!T$4:T$363,BZ$6:BZ$365,$CD60)*$CE60</f>
        <v>443240.53603338479</v>
      </c>
      <c r="CN60" s="3">
        <f>求节点(节奏总纲!U$4:U$363,CA$6:CA$365,$CD60)*$CE60</f>
        <v>273530.48290694348</v>
      </c>
      <c r="CO60" s="3">
        <f>求节点(节奏总纲!V$4:V$363,CB$6:CB$365,$CD60)*$CE60</f>
        <v>126387.7760904438</v>
      </c>
    </row>
    <row r="61" spans="27:93" x14ac:dyDescent="0.15">
      <c r="AA61" s="3">
        <v>56</v>
      </c>
      <c r="AB61" s="3">
        <f>攻城基础信息!X60*$E$12</f>
        <v>104798.29293686869</v>
      </c>
      <c r="AC61" s="3">
        <f>攻城基础信息!Y60*$E$12</f>
        <v>127709.42800930001</v>
      </c>
      <c r="AD61" s="3">
        <f>攻城基础信息!Z60*$E$12</f>
        <v>107166.57913343028</v>
      </c>
      <c r="AE61" s="3">
        <f>攻城基础信息!AA60*$E$12</f>
        <v>129683.88788374991</v>
      </c>
      <c r="AF61" s="3">
        <f>攻城基础信息!AB60*$E$12</f>
        <v>110063.74824226668</v>
      </c>
      <c r="AH61" s="3">
        <f>$E$4*AB61*攻城基础信息!AC60</f>
        <v>5659107.8185909102</v>
      </c>
      <c r="AI61" s="3">
        <f>$E$4*AC61*攻城基础信息!AD60</f>
        <v>6896309.1125022015</v>
      </c>
      <c r="AJ61" s="3">
        <f>$E$4*AD61*攻城基础信息!AE60</f>
        <v>5786995.2732052365</v>
      </c>
      <c r="AK61" s="3">
        <f>$E$4*AE61*攻城基础信息!AF60</f>
        <v>7002929.9457224961</v>
      </c>
      <c r="AL61" s="3">
        <f>$E$4*AF61*攻城基础信息!AG60</f>
        <v>5943442.4050824028</v>
      </c>
      <c r="AN61" s="3">
        <v>56</v>
      </c>
      <c r="AO61" s="3">
        <f>求节点(节奏总纲!D$4:D$163,AH$6:AH$165,$AN61)*其他调用!H60*其他调用!$M60</f>
        <v>298793231.33187467</v>
      </c>
      <c r="AP61" s="3">
        <f>求节点(节奏总纲!E$4:E$163,AI$6:AI$165,$AN61)*其他调用!I60*其他调用!$M60</f>
        <v>340107057.93975627</v>
      </c>
      <c r="AQ61" s="3">
        <f>求节点(节奏总纲!F$4:F$163,AJ$6:AJ$165,$AN61)*其他调用!J60*其他调用!$M60</f>
        <v>27620023.168850437</v>
      </c>
      <c r="AR61" s="3">
        <f>求节点(节奏总纲!G$4:G$163,AK$6:AK$165,$AN61)*其他调用!K60*其他调用!$M60</f>
        <v>6625197.9001516029</v>
      </c>
      <c r="AS61" s="3">
        <f>求节点(节奏总纲!H$4:H$163,AL$6:AL$165,$AN61)*其他调用!L60*其他调用!$M60</f>
        <v>2034729.3042951734</v>
      </c>
      <c r="AT61" s="3">
        <f t="shared" si="0"/>
        <v>675180239.64492822</v>
      </c>
      <c r="AY61" s="3">
        <v>56</v>
      </c>
      <c r="AZ61" s="3">
        <f>其他调用!R60*6*(其他调用!AH$2*$AZ$1*MIN(其他调用!$AJ60/其他调用!AH60,1)+$E$4*0%*攻城基础信息!AC60)</f>
        <v>15983.067872190657</v>
      </c>
      <c r="BA61" s="3">
        <f>其他调用!S60*6*(其他调用!AI$2*$AZ$1*MIN(其他调用!$AJ60/其他调用!AI60,1)+$E$4*0%*攻城基础信息!AD60)</f>
        <v>48407.850423336073</v>
      </c>
      <c r="BB61" s="3">
        <f>其他调用!T60*6*(其他调用!AJ$2*$AZ$1*MIN(其他调用!$AJ60/其他调用!AJ60,1)+$E$4*0%*攻城基础信息!AE60)</f>
        <v>146751.55236957298</v>
      </c>
      <c r="BC61" s="3">
        <f>其他调用!U60*6*(其他调用!AK$2*$AZ$1*MIN(其他调用!$AJ60/其他调用!AK60,1)+$E$4*0%*攻城基础信息!AF60)</f>
        <v>99624.871249490956</v>
      </c>
      <c r="BD61" s="3">
        <f>其他调用!V60*6*(其他调用!AL$2*$AZ$1*MIN(其他调用!$AJ60/其他调用!AL60,1)+$E$4*0%*攻城基础信息!AG60)</f>
        <v>48617.080204448139</v>
      </c>
      <c r="BF61" s="3">
        <v>56</v>
      </c>
      <c r="BG61" s="3">
        <f>求节点(节奏总纲!D$4:D$163,AZ$6:AZ$165,$AN61)</f>
        <v>16429.636497184147</v>
      </c>
      <c r="BH61" s="3">
        <f>求节点(节奏总纲!E$4:E$163,BA$6:BA$165,$AN61)</f>
        <v>50944.263277123311</v>
      </c>
      <c r="BI61" s="3">
        <f>求节点(节奏总纲!F$4:F$163,BB$6:BB$165,$AN61)</f>
        <v>159555.7463687225</v>
      </c>
      <c r="BJ61" s="3">
        <f>求节点(节奏总纲!G$4:G$163,BC$6:BC$165,$AN61)</f>
        <v>114165.26972154522</v>
      </c>
      <c r="BK61" s="3">
        <f>求节点(节奏总纲!H$4:H$163,BD$6:BD$165,$AN61)</f>
        <v>61604.293227586342</v>
      </c>
      <c r="BL61" s="3">
        <f>BG61*其他调用!H60*其他调用!$M60</f>
        <v>792264.35050405026</v>
      </c>
      <c r="BM61" s="3">
        <f>BH61*其他调用!I60*其他调用!$M60</f>
        <v>2146888.2428059164</v>
      </c>
      <c r="BN61" s="3">
        <f>BI61*其他调用!J60*其他调用!$M60</f>
        <v>573270.45165421348</v>
      </c>
      <c r="BO61" s="3">
        <f>BJ61*其他调用!K60*其他调用!$M60</f>
        <v>68245.25305408267</v>
      </c>
      <c r="BP61" s="3">
        <f>BK61*其他调用!L60*其他调用!$M60</f>
        <v>9858.4892820213845</v>
      </c>
      <c r="BQ61" s="3">
        <f t="shared" si="1"/>
        <v>3590526.7873002845</v>
      </c>
      <c r="BR61" s="3">
        <f>[1]服务器生态!$R58</f>
        <v>2.6939658270265378E-2</v>
      </c>
      <c r="BS61" s="3">
        <f>SUMPRODUCT((BG$6:BG61)*($BR$6:$BR61)*(其他调用!BY$5:BY60))</f>
        <v>26754.211108337189</v>
      </c>
      <c r="BT61" s="3">
        <f>SUMPRODUCT((BH$6:BH61)*($BR$6:$BR61)*(其他调用!BZ$5:BZ60))</f>
        <v>83830.903646572784</v>
      </c>
      <c r="BU61" s="3">
        <f>SUMPRODUCT((BI$6:BI61)*($BR$6:$BR61)*(其他调用!CA$5:CA60))</f>
        <v>265799.7421369002</v>
      </c>
      <c r="BV61" s="3">
        <f>SUMPRODUCT((BJ$6:BJ61)*($BR$6:$BR61)*(其他调用!CB$5:CB60))</f>
        <v>179877.51026195139</v>
      </c>
      <c r="BW61" s="3">
        <f>SUMPRODUCT((BK$6:BK61)*($BR$6:$BR61)*(其他调用!CC$5:CC60))</f>
        <v>100846.34767828735</v>
      </c>
      <c r="BX61" s="3">
        <f>SUMPRODUCT((BG$6:BG61)*($BR$6:$BR61))*'[1]功能-战损相关'!$D$2-BS61</f>
        <v>49686.392058340542</v>
      </c>
      <c r="BY61" s="3">
        <f>SUMPRODUCT((BH$6:BH61)*($BR$6:$BR61))*'[1]功能-战损相关'!$D$2-BT61</f>
        <v>155685.96391506359</v>
      </c>
      <c r="BZ61" s="3">
        <f>SUMPRODUCT((BI$6:BI61)*($BR$6:$BR61))*'[1]功能-战损相关'!$D$2-BU61</f>
        <v>493628.09253995761</v>
      </c>
      <c r="CA61" s="3">
        <f>SUMPRODUCT((BJ$6:BJ61)*($BR$6:$BR61))*'[1]功能-战损相关'!$D$2-BV61</f>
        <v>334058.23334362393</v>
      </c>
      <c r="CB61" s="3">
        <f>SUMPRODUCT((BK$6:BK61)*($BR$6:$BR61))*'[1]功能-战损相关'!$D$2-BW61</f>
        <v>187286.07425967639</v>
      </c>
      <c r="CD61" s="3">
        <v>56</v>
      </c>
      <c r="CE61" s="30">
        <v>1</v>
      </c>
      <c r="CF61" s="3">
        <f>求节点(节奏总纲!R$4:R$363,BS$6:BS$365,$CD61)*$CE61</f>
        <v>26004.06305862921</v>
      </c>
      <c r="CG61" s="3">
        <f>求节点(节奏总纲!S$4:S$363,BT$6:BT$365,$CD61)*$CE61</f>
        <v>79399.656326109151</v>
      </c>
      <c r="CH61" s="3">
        <f>求节点(节奏总纲!T$4:T$363,BU$6:BU$365,$CD61)*$CE61</f>
        <v>242418.98098848161</v>
      </c>
      <c r="CI61" s="3">
        <f>求节点(节奏总纲!U$4:U$363,BV$6:BV$365,$CD61)*$CE61</f>
        <v>150153.19601536737</v>
      </c>
      <c r="CJ61" s="3">
        <f>求节点(节奏总纲!V$4:V$363,BW$6:BW$365,$CD61)*$CE61</f>
        <v>69919.875856695391</v>
      </c>
      <c r="CK61" s="3">
        <f>求节点(节奏总纲!R$4:R$363,BX$6:BX$365,$CD61)*$CE61</f>
        <v>48293.259966025726</v>
      </c>
      <c r="CL61" s="3">
        <f>求节点(节奏总纲!S$4:S$363,BY$6:BY$365,$CD61)*$CE61</f>
        <v>147456.50460563114</v>
      </c>
      <c r="CM61" s="3">
        <f>求节点(节奏总纲!T$4:T$363,BZ$6:BZ$365,$CD61)*$CE61</f>
        <v>450206.67897860898</v>
      </c>
      <c r="CN61" s="3">
        <f>求节点(节奏总纲!U$4:U$363,CA$6:CA$365,$CD61)*$CE61</f>
        <v>278855.93545711081</v>
      </c>
      <c r="CO61" s="3">
        <f>求节点(节奏总纲!V$4:V$363,CB$6:CB$365,$CD61)*$CE61</f>
        <v>129851.19801957712</v>
      </c>
    </row>
    <row r="62" spans="27:93" x14ac:dyDescent="0.15">
      <c r="AA62" s="3">
        <v>57</v>
      </c>
      <c r="AB62" s="3">
        <f>攻城基础信息!X61*$E$12</f>
        <v>107642.65550238383</v>
      </c>
      <c r="AC62" s="3">
        <f>攻城基础信息!Y61*$E$12</f>
        <v>131163.09782157151</v>
      </c>
      <c r="AD62" s="3">
        <f>攻城基础信息!Z61*$E$12</f>
        <v>110397.79911268102</v>
      </c>
      <c r="AE62" s="3">
        <f>攻城基础信息!AA61*$E$12</f>
        <v>132295.67724039036</v>
      </c>
      <c r="AF62" s="3">
        <f>攻城基础信息!AB61*$E$12</f>
        <v>112387.0799750018</v>
      </c>
      <c r="AH62" s="3">
        <f>$E$4*AB62*攻城基础信息!AC61</f>
        <v>5884465.16746365</v>
      </c>
      <c r="AI62" s="3">
        <f>$E$4*AC62*攻城基础信息!AD61</f>
        <v>7170249.3475792445</v>
      </c>
      <c r="AJ62" s="3">
        <f>$E$4*AD62*攻城基础信息!AE61</f>
        <v>6035079.6848265631</v>
      </c>
      <c r="AK62" s="3">
        <f>$E$4*AE62*攻城基础信息!AF61</f>
        <v>7232163.6891413406</v>
      </c>
      <c r="AL62" s="3">
        <f>$E$4*AF62*攻城基础信息!AG61</f>
        <v>6143827.0386334322</v>
      </c>
      <c r="AN62" s="3">
        <v>57</v>
      </c>
      <c r="AO62" s="3">
        <f>求节点(节奏总纲!D$4:D$163,AH$6:AH$165,$AN62)*其他调用!H61*其他调用!$M61</f>
        <v>301838190.60167611</v>
      </c>
      <c r="AP62" s="3">
        <f>求节点(节奏总纲!E$4:E$163,AI$6:AI$165,$AN62)*其他调用!I61*其他调用!$M61</f>
        <v>344726874.2966966</v>
      </c>
      <c r="AQ62" s="3">
        <f>求节点(节奏总纲!F$4:F$163,AJ$6:AJ$165,$AN62)*其他调用!J61*其他调用!$M61</f>
        <v>27952173.759143014</v>
      </c>
      <c r="AR62" s="3">
        <f>求节点(节奏总纲!G$4:G$163,AK$6:AK$165,$AN62)*其他调用!K61*其他调用!$M61</f>
        <v>6719072.825312403</v>
      </c>
      <c r="AS62" s="3">
        <f>求节点(节奏总纲!H$4:H$163,AL$6:AL$165,$AN62)*其他调用!L61*其他调用!$M61</f>
        <v>2068998.4230696303</v>
      </c>
      <c r="AT62" s="3">
        <f t="shared" si="0"/>
        <v>683305309.90589762</v>
      </c>
      <c r="AY62" s="3">
        <v>57</v>
      </c>
      <c r="AZ62" s="3">
        <f>其他调用!R61*6*(其他调用!AH$2*$AZ$1*MIN(其他调用!$AJ61/其他调用!AH61,1)+$E$4*0%*攻城基础信息!AC61)</f>
        <v>16173.156507986556</v>
      </c>
      <c r="BA62" s="3">
        <f>其他调用!S61*6*(其他调用!AI$2*$AZ$1*MIN(其他调用!$AJ61/其他调用!AI61,1)+$E$4*0%*攻城基础信息!AD61)</f>
        <v>48992.406225358121</v>
      </c>
      <c r="BB62" s="3">
        <f>其他调用!T61*6*(其他调用!AJ$2*$AZ$1*MIN(其他调用!$AJ61/其他调用!AJ61,1)+$E$4*0%*攻城基础信息!AE61)</f>
        <v>148454.9690818298</v>
      </c>
      <c r="BC62" s="3">
        <f>其他调用!U61*6*(其他调用!AK$2*$AZ$1*MIN(其他调用!$AJ61/其他调用!AK61,1)+$E$4*0%*攻城基础信息!AF61)</f>
        <v>101083.64341116638</v>
      </c>
      <c r="BD62" s="3">
        <f>其他调用!V61*6*(其他调用!AL$2*$AZ$1*MIN(其他调用!$AJ61/其他调用!AL61,1)+$E$4*0%*攻城基础信息!AG61)</f>
        <v>49339.216357319267</v>
      </c>
      <c r="BF62" s="3">
        <v>57</v>
      </c>
      <c r="BG62" s="3">
        <f>求节点(节奏总纲!D$4:D$163,AZ$6:AZ$165,$AN62)</f>
        <v>16476.592766487098</v>
      </c>
      <c r="BH62" s="3">
        <f>求节点(节奏总纲!E$4:E$163,BA$6:BA$165,$AN62)</f>
        <v>51098.970941278589</v>
      </c>
      <c r="BI62" s="3">
        <f>求节点(节奏总纲!F$4:F$163,BB$6:BB$165,$AN62)</f>
        <v>160014.63764291172</v>
      </c>
      <c r="BJ62" s="3">
        <f>求节点(节奏总纲!G$4:G$163,BC$6:BC$165,$AN62)</f>
        <v>114439.81706464684</v>
      </c>
      <c r="BK62" s="3">
        <f>求节点(节奏总纲!H$4:H$163,BD$6:BD$165,$AN62)</f>
        <v>61789.146270145546</v>
      </c>
      <c r="BL62" s="3">
        <f>BG62*其他调用!H61*其他调用!$M61</f>
        <v>794860.2970841038</v>
      </c>
      <c r="BM62" s="3">
        <f>BH62*其他调用!I61*其他调用!$M61</f>
        <v>2163725.8373253932</v>
      </c>
      <c r="BN62" s="3">
        <f>BI62*其他调用!J61*其他调用!$M61</f>
        <v>576742.15273941145</v>
      </c>
      <c r="BO62" s="3">
        <f>BJ62*其他调用!K61*其他调用!$M61</f>
        <v>68791.712321089391</v>
      </c>
      <c r="BP62" s="3">
        <f>BK62*其他调用!L61*其他调用!$M61</f>
        <v>9969.2515228766279</v>
      </c>
      <c r="BQ62" s="3">
        <f t="shared" si="1"/>
        <v>3614089.2509928751</v>
      </c>
      <c r="BR62" s="3">
        <f>[1]服务器生态!$R59</f>
        <v>2.5817172509004321E-2</v>
      </c>
      <c r="BS62" s="3">
        <f>SUMPRODUCT((BG$6:BG62)*($BR$6:$BR62)*(其他调用!BY$5:BY61))</f>
        <v>26828.652439954465</v>
      </c>
      <c r="BT62" s="3">
        <f>SUMPRODUCT((BH$6:BH62)*($BR$6:$BR62)*(其他调用!BZ$5:BZ61))</f>
        <v>84061.769062441919</v>
      </c>
      <c r="BU62" s="3">
        <f>SUMPRODUCT((BI$6:BI62)*($BR$6:$BR62)*(其他调用!CA$5:CA61))</f>
        <v>266522.68910009897</v>
      </c>
      <c r="BV62" s="3">
        <f>SUMPRODUCT((BJ$6:BJ62)*($BR$6:$BR62)*(其他调用!CB$5:CB61))</f>
        <v>180394.54994928636</v>
      </c>
      <c r="BW62" s="3">
        <f>SUMPRODUCT((BK$6:BK62)*($BR$6:$BR62)*(其他调用!CC$5:CC61))</f>
        <v>101125.51136176442</v>
      </c>
      <c r="BX62" s="3">
        <f>SUMPRODUCT((BG$6:BG62)*($BR$6:$BR62))*'[1]功能-战损相关'!$D$2-BS62</f>
        <v>49824.640245629773</v>
      </c>
      <c r="BY62" s="3">
        <f>SUMPRODUCT((BH$6:BH62)*($BR$6:$BR62))*'[1]功能-战损相关'!$D$2-BT62</f>
        <v>156114.71397310626</v>
      </c>
      <c r="BZ62" s="3">
        <f>SUMPRODUCT((BI$6:BI62)*($BR$6:$BR62))*'[1]功能-战损相关'!$D$2-BU62</f>
        <v>494970.70832875528</v>
      </c>
      <c r="CA62" s="3">
        <f>SUMPRODUCT((BJ$6:BJ62)*($BR$6:$BR62))*'[1]功能-战损相关'!$D$2-BV62</f>
        <v>335018.4499058174</v>
      </c>
      <c r="CB62" s="3">
        <f>SUMPRODUCT((BK$6:BK62)*($BR$6:$BR62))*'[1]功能-战损相关'!$D$2-BW62</f>
        <v>187804.52110041954</v>
      </c>
      <c r="CD62" s="3">
        <v>57</v>
      </c>
      <c r="CE62" s="30">
        <v>1</v>
      </c>
      <c r="CF62" s="3">
        <f>求节点(节奏总纲!R$4:R$363,BS$6:BS$365,$CD62)*$CE62</f>
        <v>26335.937046712563</v>
      </c>
      <c r="CG62" s="3">
        <f>求节点(节奏总纲!S$4:S$363,BT$6:BT$365,$CD62)*$CE62</f>
        <v>80462.558133354236</v>
      </c>
      <c r="CH62" s="3">
        <f>求节点(节奏总纲!T$4:T$363,BU$6:BU$365,$CD62)*$CE62</f>
        <v>245917.30068661811</v>
      </c>
      <c r="CI62" s="3">
        <f>求节点(节奏总纲!U$4:U$363,BV$6:BV$365,$CD62)*$CE62</f>
        <v>153096.18255163604</v>
      </c>
      <c r="CJ62" s="3">
        <f>求节点(节奏总纲!V$4:V$363,BW$6:BW$365,$CD62)*$CE62</f>
        <v>71836.761221650973</v>
      </c>
      <c r="CK62" s="3">
        <f>求节点(节奏总纲!R$4:R$363,BX$6:BX$365,$CD62)*$CE62</f>
        <v>48909.59737246624</v>
      </c>
      <c r="CL62" s="3">
        <f>求节点(节奏总纲!S$4:S$363,BY$6:BY$365,$CD62)*$CE62</f>
        <v>149430.46510480056</v>
      </c>
      <c r="CM62" s="3">
        <f>求节点(节奏总纲!T$4:T$363,BZ$6:BZ$365,$CD62)*$CE62</f>
        <v>456703.55841800524</v>
      </c>
      <c r="CN62" s="3">
        <f>求节点(节奏总纲!U$4:U$363,CA$6:CA$365,$CD62)*$CE62</f>
        <v>284321.48188160977</v>
      </c>
      <c r="CO62" s="3">
        <f>求节点(节奏总纲!V$4:V$363,CB$6:CB$365,$CD62)*$CE62</f>
        <v>133411.12798306605</v>
      </c>
    </row>
    <row r="63" spans="27:93" x14ac:dyDescent="0.15">
      <c r="AA63" s="3">
        <v>58</v>
      </c>
      <c r="AB63" s="3">
        <f>攻城基础信息!X62*$E$12</f>
        <v>110574.83107843042</v>
      </c>
      <c r="AC63" s="3">
        <f>攻城基础信息!Y62*$E$12</f>
        <v>134599.9927843351</v>
      </c>
      <c r="AD63" s="3">
        <f>攻城基础信息!Z62*$E$12</f>
        <v>113719.16912230459</v>
      </c>
      <c r="AE63" s="3">
        <f>攻城基础信息!AA62*$E$12</f>
        <v>134933.8751346569</v>
      </c>
      <c r="AF63" s="3">
        <f>攻城基础信息!AB62*$E$12</f>
        <v>114753.27503566844</v>
      </c>
      <c r="AH63" s="3">
        <f>$E$4*AB63*攻城基础信息!AC62</f>
        <v>6118473.9863398178</v>
      </c>
      <c r="AI63" s="3">
        <f>$E$4*AC63*攻城基础信息!AD62</f>
        <v>7447866.2673998764</v>
      </c>
      <c r="AJ63" s="3">
        <f>$E$4*AD63*攻城基础信息!AE62</f>
        <v>6292460.6914341878</v>
      </c>
      <c r="AK63" s="3">
        <f>$E$4*AE63*攻城基础信息!AF62</f>
        <v>7466341.0907843495</v>
      </c>
      <c r="AL63" s="3">
        <f>$E$4*AF63*攻城基础信息!AG62</f>
        <v>6349681.2186403219</v>
      </c>
      <c r="AN63" s="3">
        <v>58</v>
      </c>
      <c r="AO63" s="3">
        <f>求节点(节奏总纲!D$4:D$163,AH$6:AH$165,$AN63)*其他调用!H62*其他调用!$M62</f>
        <v>304882383.8894617</v>
      </c>
      <c r="AP63" s="3">
        <f>求节点(节奏总纲!E$4:E$163,AI$6:AI$165,$AN63)*其他调用!I62*其他调用!$M62</f>
        <v>349379161.66045326</v>
      </c>
      <c r="AQ63" s="3">
        <f>求节点(节奏总纲!F$4:F$163,AJ$6:AJ$165,$AN63)*其他调用!J62*其他调用!$M62</f>
        <v>28285963.03066691</v>
      </c>
      <c r="AR63" s="3">
        <f>求节点(节奏总纲!G$4:G$163,AK$6:AK$165,$AN63)*其他调用!K62*其他调用!$M62</f>
        <v>6813029.4659885056</v>
      </c>
      <c r="AS63" s="3">
        <f>求节点(节奏总纲!H$4:H$163,AL$6:AL$165,$AN63)*其他调用!L62*其他调用!$M62</f>
        <v>2103612.7137918766</v>
      </c>
      <c r="AT63" s="3">
        <f t="shared" si="0"/>
        <v>691464150.76036227</v>
      </c>
      <c r="AY63" s="3">
        <v>58</v>
      </c>
      <c r="AZ63" s="3">
        <f>其他调用!R62*6*(其他调用!AH$2*$AZ$1*MIN(其他调用!$AJ62/其他调用!AH62,1)+$E$4*0%*攻城基础信息!AC62)</f>
        <v>16369.308775201918</v>
      </c>
      <c r="BA63" s="3">
        <f>其他调用!S62*6*(其他调用!AI$2*$AZ$1*MIN(其他调用!$AJ62/其他调用!AI62,1)+$E$4*0%*攻城基础信息!AD62)</f>
        <v>49549.800053379207</v>
      </c>
      <c r="BB63" s="3">
        <f>其他调用!T62*6*(其他调用!AJ$2*$AZ$1*MIN(其他调用!$AJ62/其他调用!AJ62,1)+$E$4*0%*攻城基础信息!AE62)</f>
        <v>150207.2451328442</v>
      </c>
      <c r="BC63" s="3">
        <f>其他调用!U62*6*(其他调用!AK$2*$AZ$1*MIN(其他调用!$AJ62/其他调用!AK62,1)+$E$4*0%*攻城基础信息!AF62)</f>
        <v>102574.3743956542</v>
      </c>
      <c r="BD63" s="3">
        <f>其他调用!V62*6*(其他调用!AL$2*$AZ$1*MIN(其他调用!$AJ62/其他调用!AL62,1)+$E$4*0%*攻城基础信息!AG62)</f>
        <v>50022.8222712395</v>
      </c>
      <c r="BF63" s="3">
        <v>58</v>
      </c>
      <c r="BG63" s="3">
        <f>求节点(节奏总纲!D$4:D$163,AZ$6:AZ$165,$AN63)</f>
        <v>16523.549035790053</v>
      </c>
      <c r="BH63" s="3">
        <f>求节点(节奏总纲!E$4:E$163,BA$6:BA$165,$AN63)</f>
        <v>51253.678605433859</v>
      </c>
      <c r="BI63" s="3">
        <f>求节点(节奏总纲!F$4:F$163,BB$6:BB$165,$AN63)</f>
        <v>160473.52891710095</v>
      </c>
      <c r="BJ63" s="3">
        <f>求节点(节奏总纲!G$4:G$163,BC$6:BC$165,$AN63)</f>
        <v>114698.81525610489</v>
      </c>
      <c r="BK63" s="3">
        <f>求节点(节奏总纲!H$4:H$163,BD$6:BD$165,$AN63)</f>
        <v>61973.999312704742</v>
      </c>
      <c r="BL63" s="3">
        <f>BG63*其他调用!H62*其他调用!$M62</f>
        <v>797449.75670147268</v>
      </c>
      <c r="BM63" s="3">
        <f>BH63*其他调用!I62*其他调用!$M62</f>
        <v>2180650.5804687697</v>
      </c>
      <c r="BN63" s="3">
        <f>BI63*其他调用!J62*其他调用!$M62</f>
        <v>580226.20912246511</v>
      </c>
      <c r="BO63" s="3">
        <f>BJ63*其他调用!K62*其他调用!$M62</f>
        <v>69331.66471000915</v>
      </c>
      <c r="BP63" s="3">
        <f>BK63*其他调用!L62*其他调用!$M62</f>
        <v>10080.782803860673</v>
      </c>
      <c r="BQ63" s="3">
        <f t="shared" si="1"/>
        <v>3637738.9938065768</v>
      </c>
      <c r="BR63" s="3">
        <f>[1]服务器生态!$R60</f>
        <v>2.4694686747743264E-2</v>
      </c>
      <c r="BS63" s="3">
        <f>SUMPRODUCT((BG$6:BG63)*($BR$6:$BR63)*(其他调用!BY$5:BY62))</f>
        <v>26900.060116749431</v>
      </c>
      <c r="BT63" s="3">
        <f>SUMPRODUCT((BH$6:BH63)*($BR$6:$BR63)*(其他调用!BZ$5:BZ62))</f>
        <v>84283.265431562293</v>
      </c>
      <c r="BU63" s="3">
        <f>SUMPRODUCT((BI$6:BI63)*($BR$6:$BR63)*(其他调用!CA$5:CA62))</f>
        <v>267216.18671748368</v>
      </c>
      <c r="BV63" s="3">
        <f>SUMPRODUCT((BJ$6:BJ63)*($BR$6:$BR63)*(其他调用!CB$5:CB62))</f>
        <v>180890.22892907655</v>
      </c>
      <c r="BW63" s="3">
        <f>SUMPRODUCT((BK$6:BK63)*($BR$6:$BR63)*(其他调用!CC$5:CC62))</f>
        <v>101393.33634918254</v>
      </c>
      <c r="BX63" s="3">
        <f>SUMPRODUCT((BG$6:BG63)*($BR$6:$BR63))*'[1]功能-战损相关'!$D$2-BS63</f>
        <v>49957.254502534706</v>
      </c>
      <c r="BY63" s="3">
        <f>SUMPRODUCT((BH$6:BH63)*($BR$6:$BR63))*'[1]功能-战损相关'!$D$2-BT63</f>
        <v>156526.06437290125</v>
      </c>
      <c r="BZ63" s="3">
        <f>SUMPRODUCT((BI$6:BI63)*($BR$6:$BR63))*'[1]功能-战损相关'!$D$2-BU63</f>
        <v>496258.63247532689</v>
      </c>
      <c r="CA63" s="3">
        <f>SUMPRODUCT((BJ$6:BJ63)*($BR$6:$BR63))*'[1]功能-战损相关'!$D$2-BV63</f>
        <v>335938.9965825706</v>
      </c>
      <c r="CB63" s="3">
        <f>SUMPRODUCT((BK$6:BK63)*($BR$6:$BR63))*'[1]功能-战损相关'!$D$2-BW63</f>
        <v>188301.91036276746</v>
      </c>
      <c r="CD63" s="3">
        <v>58</v>
      </c>
      <c r="CE63" s="30">
        <v>1</v>
      </c>
      <c r="CF63" s="3">
        <f>求节点(节奏总纲!R$4:R$363,BS$6:BS$365,$CD63)*$CE63</f>
        <v>26654.963038279562</v>
      </c>
      <c r="CG63" s="3">
        <f>求节点(节奏总纲!S$4:S$363,BT$6:BT$365,$CD63)*$CE63</f>
        <v>81493.926276428014</v>
      </c>
      <c r="CH63" s="3">
        <f>求节点(节奏总纲!T$4:T$363,BU$6:BU$365,$CD63)*$CE63</f>
        <v>249132.81701884887</v>
      </c>
      <c r="CI63" s="3">
        <f>求节点(节奏总纲!U$4:U$363,BV$6:BV$365,$CD63)*$CE63</f>
        <v>156056.8034215724</v>
      </c>
      <c r="CJ63" s="3">
        <f>求节点(节奏总纲!V$4:V$363,BW$6:BW$365,$CD63)*$CE63</f>
        <v>73760.894054956414</v>
      </c>
      <c r="CK63" s="3">
        <f>求节点(节奏总纲!R$4:R$363,BX$6:BX$365,$CD63)*$CE63</f>
        <v>49502.07421394781</v>
      </c>
      <c r="CL63" s="3">
        <f>求节点(节奏总纲!S$4:S$363,BY$6:BY$365,$CD63)*$CE63</f>
        <v>151345.86308479475</v>
      </c>
      <c r="CM63" s="3">
        <f>求节点(节奏总纲!T$4:T$363,BZ$6:BZ$365,$CD63)*$CE63</f>
        <v>462675.23160643387</v>
      </c>
      <c r="CN63" s="3">
        <f>求节点(节奏总纲!U$4:U$363,CA$6:CA$365,$CD63)*$CE63</f>
        <v>289819.77778292017</v>
      </c>
      <c r="CO63" s="3">
        <f>求节点(节奏总纲!V$4:V$363,CB$6:CB$365,$CD63)*$CE63</f>
        <v>136984.51753063328</v>
      </c>
    </row>
    <row r="64" spans="27:93" x14ac:dyDescent="0.15">
      <c r="AA64" s="3">
        <v>59</v>
      </c>
      <c r="AB64" s="3">
        <f>攻城基础信息!X63*$E$12</f>
        <v>113581.06731932184</v>
      </c>
      <c r="AC64" s="3">
        <f>攻城基础信息!Y63*$E$12</f>
        <v>137528.37360737348</v>
      </c>
      <c r="AD64" s="3">
        <f>攻城基础信息!Z63*$E$12</f>
        <v>117136.30595308478</v>
      </c>
      <c r="AE64" s="3">
        <f>攻城基础信息!AA63*$E$12</f>
        <v>138062.25434025502</v>
      </c>
      <c r="AF64" s="3">
        <f>攻城基础信息!AB63*$E$12</f>
        <v>116993.80921903154</v>
      </c>
      <c r="AH64" s="3">
        <f>$E$4*AB64*攻城基础信息!AC63</f>
        <v>6360539.7698820233</v>
      </c>
      <c r="AI64" s="3">
        <f>$E$4*AC64*攻城基础信息!AD63</f>
        <v>7701588.9220129149</v>
      </c>
      <c r="AJ64" s="3">
        <f>$E$4*AD64*攻城基础信息!AE63</f>
        <v>6559633.1333727473</v>
      </c>
      <c r="AK64" s="3">
        <f>$E$4*AE64*攻城基础信息!AF63</f>
        <v>7731486.2430542819</v>
      </c>
      <c r="AL64" s="3">
        <f>$E$4*AF64*攻城基础信息!AG63</f>
        <v>6551653.3162657674</v>
      </c>
      <c r="AN64" s="3">
        <v>59</v>
      </c>
      <c r="AO64" s="3">
        <f>求节点(节奏总纲!D$4:D$163,AH$6:AH$165,$AN64)*其他调用!H63*其他调用!$M63</f>
        <v>307924223.53280807</v>
      </c>
      <c r="AP64" s="3">
        <f>求节点(节奏总纲!E$4:E$163,AI$6:AI$165,$AN64)*其他调用!I63*其他调用!$M63</f>
        <v>354019819.71296597</v>
      </c>
      <c r="AQ64" s="3">
        <f>求节点(节奏总纲!F$4:F$163,AJ$6:AJ$165,$AN64)*其他调用!J63*其他调用!$M63</f>
        <v>28621393.393141825</v>
      </c>
      <c r="AR64" s="3">
        <f>求节点(节奏总纲!G$4:G$163,AK$6:AK$165,$AN64)*其他调用!K63*其他调用!$M63</f>
        <v>6907254.8778063552</v>
      </c>
      <c r="AS64" s="3">
        <f>求节点(节奏总纲!H$4:H$163,AL$6:AL$165,$AN64)*其他调用!L63*其他调用!$M63</f>
        <v>2138573.6694271681</v>
      </c>
      <c r="AT64" s="3">
        <f t="shared" si="0"/>
        <v>699611265.18614936</v>
      </c>
      <c r="AY64" s="3">
        <v>59</v>
      </c>
      <c r="AZ64" s="3">
        <f>其他调用!R63*6*(其他调用!AH$2*$AZ$1*MIN(其他调用!$AJ63/其他调用!AH63,1)+$E$4*0%*攻城基础信息!AC63)</f>
        <v>16557.081045740928</v>
      </c>
      <c r="BA64" s="3">
        <f>其他调用!S63*6*(其他调用!AI$2*$AZ$1*MIN(其他调用!$AJ63/其他调用!AI63,1)+$E$4*0%*攻城基础信息!AD63)</f>
        <v>50145.410424582631</v>
      </c>
      <c r="BB64" s="3">
        <f>其他调用!T63*6*(其他调用!AJ$2*$AZ$1*MIN(其他调用!$AJ63/其他调用!AJ63,1)+$E$4*0%*攻城基础信息!AE63)</f>
        <v>151983.32057864184</v>
      </c>
      <c r="BC64" s="3">
        <f>其他调用!U63*6*(其他调用!AK$2*$AZ$1*MIN(其他调用!$AJ63/其他调用!AK63,1)+$E$4*0%*攻城基础信息!AF63)</f>
        <v>103998.21291278882</v>
      </c>
      <c r="BD64" s="3">
        <f>其他调用!V63*6*(其他调用!AL$2*$AZ$1*MIN(其他调用!$AJ63/其他调用!AL63,1)+$E$4*0%*攻城基础信息!AG63)</f>
        <v>50730.826722011334</v>
      </c>
      <c r="BF64" s="3">
        <v>59</v>
      </c>
      <c r="BG64" s="3">
        <f>求节点(节奏总纲!D$4:D$163,AZ$6:AZ$165,$AN64)</f>
        <v>16570.218047825339</v>
      </c>
      <c r="BH64" s="3">
        <f>求节点(节奏总纲!E$4:E$163,BA$6:BA$165,$AN64)</f>
        <v>51401.854658291842</v>
      </c>
      <c r="BI64" s="3">
        <f>求节点(节奏总纲!F$4:F$163,BB$6:BB$165,$AN64)</f>
        <v>160932.42019129018</v>
      </c>
      <c r="BJ64" s="3">
        <f>求节点(节奏总纲!G$4:G$163,BC$6:BC$165,$AN64)</f>
        <v>114946.88232603129</v>
      </c>
      <c r="BK64" s="3">
        <f>求节点(节奏总纲!H$4:H$163,BD$6:BD$165,$AN64)</f>
        <v>62158.852355263945</v>
      </c>
      <c r="BL64" s="3">
        <f>BG64*其他调用!H63*其他调用!$M63</f>
        <v>800018.78900655301</v>
      </c>
      <c r="BM64" s="3">
        <f>BH64*其他调用!I63*其他调用!$M63</f>
        <v>2197383.4750838657</v>
      </c>
      <c r="BN64" s="3">
        <f>BI64*其他调用!J63*其他调用!$M63</f>
        <v>583722.63709966827</v>
      </c>
      <c r="BO64" s="3">
        <f>BJ64*其他调用!K63*其他调用!$M63</f>
        <v>69867.768066956414</v>
      </c>
      <c r="BP64" s="3">
        <f>BK64*其他调用!L63*其他调用!$M63</f>
        <v>10193.085660100964</v>
      </c>
      <c r="BQ64" s="3">
        <f t="shared" si="1"/>
        <v>3661185.7549171443</v>
      </c>
      <c r="BR64" s="3">
        <f>[1]服务器生态!$R61</f>
        <v>2.3572200986482206E-2</v>
      </c>
      <c r="BS64" s="3">
        <f>SUMPRODUCT((BG$6:BG64)*($BR$6:$BR64)*(其他调用!BY$5:BY63))</f>
        <v>26968.414506036737</v>
      </c>
      <c r="BT64" s="3">
        <f>SUMPRODUCT((BH$6:BH64)*($BR$6:$BR64)*(其他调用!BZ$5:BZ63))</f>
        <v>84495.305030151852</v>
      </c>
      <c r="BU64" s="3">
        <f>SUMPRODUCT((BI$6:BI64)*($BR$6:$BR64)*(其他调用!CA$5:CA63))</f>
        <v>267880.05470443197</v>
      </c>
      <c r="BV64" s="3">
        <f>SUMPRODUCT((BJ$6:BJ64)*($BR$6:$BR64)*(其他调用!CB$5:CB63))</f>
        <v>181364.40035634433</v>
      </c>
      <c r="BW64" s="3">
        <f>SUMPRODUCT((BK$6:BK64)*($BR$6:$BR64)*(其他调用!CC$5:CC63))</f>
        <v>101649.75001732384</v>
      </c>
      <c r="BX64" s="3">
        <f>SUMPRODUCT((BG$6:BG64)*($BR$6:$BR64))*'[1]功能-战损相关'!$D$2-BS64</f>
        <v>50084.19836835398</v>
      </c>
      <c r="BY64" s="3">
        <f>SUMPRODUCT((BH$6:BH64)*($BR$6:$BR64))*'[1]功能-战损相关'!$D$2-BT64</f>
        <v>156919.8521988533</v>
      </c>
      <c r="BZ64" s="3">
        <f>SUMPRODUCT((BI$6:BI64)*($BR$6:$BR64))*'[1]功能-战损相关'!$D$2-BU64</f>
        <v>497491.53016537364</v>
      </c>
      <c r="CA64" s="3">
        <f>SUMPRODUCT((BJ$6:BJ64)*($BR$6:$BR64))*'[1]功能-战损相关'!$D$2-BV64</f>
        <v>336819.6006617822</v>
      </c>
      <c r="CB64" s="3">
        <f>SUMPRODUCT((BK$6:BK64)*($BR$6:$BR64))*'[1]功能-战损相关'!$D$2-BW64</f>
        <v>188778.10717502987</v>
      </c>
      <c r="CD64" s="3">
        <v>59</v>
      </c>
      <c r="CE64" s="30">
        <v>1</v>
      </c>
      <c r="CF64" s="3">
        <f>求节点(节奏总纲!R$4:R$363,BS$6:BS$365,$CD64)*$CE64</f>
        <v>26949.825533263403</v>
      </c>
      <c r="CG64" s="3">
        <f>求节点(节奏总纲!S$4:S$363,BT$6:BT$365,$CD64)*$CE64</f>
        <v>82521.985448100851</v>
      </c>
      <c r="CH64" s="3">
        <f>求节点(节奏总纲!T$4:T$363,BU$6:BU$365,$CD64)*$CE64</f>
        <v>252416.82994100754</v>
      </c>
      <c r="CI64" s="3">
        <f>求节点(节奏总纲!U$4:U$363,BV$6:BV$365,$CD64)*$CE64</f>
        <v>158964.4283113931</v>
      </c>
      <c r="CJ64" s="3">
        <f>求节点(节奏总纲!V$4:V$363,BW$6:BW$365,$CD64)*$CE64</f>
        <v>75703.822880337437</v>
      </c>
      <c r="CK64" s="3">
        <f>求节点(节奏总纲!R$4:R$363,BX$6:BX$365,$CD64)*$CE64</f>
        <v>50049.675990346361</v>
      </c>
      <c r="CL64" s="3">
        <f>求节点(节奏总纲!S$4:S$363,BY$6:BY$365,$CD64)*$CE64</f>
        <v>153255.11583218715</v>
      </c>
      <c r="CM64" s="3">
        <f>求节点(节奏总纲!T$4:T$363,BZ$6:BZ$365,$CD64)*$CE64</f>
        <v>468774.11274758575</v>
      </c>
      <c r="CN64" s="3">
        <f>求节点(节奏总纲!U$4:U$363,CA$6:CA$365,$CD64)*$CE64</f>
        <v>295219.65257830155</v>
      </c>
      <c r="CO64" s="3">
        <f>求节点(节奏总纲!V$4:V$363,CB$6:CB$365,$CD64)*$CE64</f>
        <v>140592.81392062662</v>
      </c>
    </row>
    <row r="65" spans="27:93" x14ac:dyDescent="0.15">
      <c r="AA65" s="3">
        <v>60</v>
      </c>
      <c r="AB65" s="3">
        <f>攻城基础信息!X64*$E$12</f>
        <v>116814.97164356588</v>
      </c>
      <c r="AC65" s="3">
        <f>攻城基础信息!Y64*$E$12</f>
        <v>140663.18047560795</v>
      </c>
      <c r="AD65" s="3">
        <f>攻城基础信息!Z64*$E$12</f>
        <v>120572.47211362449</v>
      </c>
      <c r="AE65" s="3">
        <f>攻城基础信息!AA64*$E$12</f>
        <v>141492.6628992068</v>
      </c>
      <c r="AF65" s="3">
        <f>攻城基础信息!AB64*$E$12</f>
        <v>119153.62784466307</v>
      </c>
      <c r="AH65" s="3">
        <f>$E$4*AB65*攻城基础信息!AC64</f>
        <v>6619515.0598020665</v>
      </c>
      <c r="AI65" s="3">
        <f>$E$4*AC65*攻城基础信息!AD64</f>
        <v>7970913.5602844516</v>
      </c>
      <c r="AJ65" s="3">
        <f>$E$4*AD65*攻城基础信息!AE64</f>
        <v>6832440.086438722</v>
      </c>
      <c r="AK65" s="3">
        <f>$E$4*AE65*攻城基础信息!AF64</f>
        <v>8017917.5642883861</v>
      </c>
      <c r="AL65" s="3">
        <f>$E$4*AF65*攻城基础信息!AG64</f>
        <v>6752038.9111975748</v>
      </c>
      <c r="AN65" s="3">
        <v>60</v>
      </c>
      <c r="AO65" s="3">
        <f>求节点(节奏总纲!D$4:D$163,AH$6:AH$165,$AN65)*其他调用!H64*其他调用!$M64</f>
        <v>310961374.67063183</v>
      </c>
      <c r="AP65" s="3">
        <f>求节点(节奏总纲!E$4:E$163,AI$6:AI$165,$AN65)*其他调用!I64*其他调用!$M64</f>
        <v>358626992.72817743</v>
      </c>
      <c r="AQ65" s="3">
        <f>求节点(节奏总纲!F$4:F$163,AJ$6:AJ$165,$AN65)*其他调用!J64*其他调用!$M64</f>
        <v>28949608.679419927</v>
      </c>
      <c r="AR65" s="3">
        <f>求节点(节奏总纲!G$4:G$163,AK$6:AK$165,$AN65)*其他调用!K64*其他调用!$M64</f>
        <v>7002208.9153950037</v>
      </c>
      <c r="AS65" s="3">
        <f>求节点(节奏总纲!H$4:H$163,AL$6:AL$165,$AN65)*其他调用!L64*其他调用!$M64</f>
        <v>2173471.2597508924</v>
      </c>
      <c r="AT65" s="3">
        <f t="shared" si="0"/>
        <v>707713656.25337493</v>
      </c>
      <c r="AY65" s="3">
        <v>60</v>
      </c>
      <c r="AZ65" s="3">
        <f>其他调用!R64*6*(其他调用!AH$2*$AZ$1*MIN(其他调用!$AJ64/其他调用!AH64,1)+$E$4*0%*攻城基础信息!AC64)</f>
        <v>16754.023974552641</v>
      </c>
      <c r="BA65" s="3">
        <f>其他调用!S64*6*(其他调用!AI$2*$AZ$1*MIN(其他调用!$AJ64/其他调用!AI64,1)+$E$4*0%*攻城基础信息!AD64)</f>
        <v>50726.048116832302</v>
      </c>
      <c r="BB65" s="3">
        <f>其他调用!T64*6*(其他调用!AJ$2*$AZ$1*MIN(其他调用!$AJ64/其他调用!AJ64,1)+$E$4*0%*攻城基础信息!AE64)</f>
        <v>153807.74951413093</v>
      </c>
      <c r="BC65" s="3">
        <f>其他调用!U64*6*(其他调用!AK$2*$AZ$1*MIN(其他调用!$AJ64/其他调用!AK64,1)+$E$4*0%*攻城基础信息!AF64)</f>
        <v>105346.09009267106</v>
      </c>
      <c r="BD65" s="3">
        <f>其他调用!V64*6*(其他调用!AL$2*$AZ$1*MIN(其他调用!$AJ64/其他调用!AL64,1)+$E$4*0%*攻城基础信息!AG64)</f>
        <v>51389.801427343773</v>
      </c>
      <c r="BF65" s="3">
        <v>60</v>
      </c>
      <c r="BG65" s="3">
        <f>求节点(节奏总纲!D$4:D$163,AZ$6:AZ$165,$AN65)</f>
        <v>16616.169529507166</v>
      </c>
      <c r="BH65" s="3">
        <f>求节点(节奏总纲!E$4:E$163,BA$6:BA$165,$AN65)</f>
        <v>51540.362626941263</v>
      </c>
      <c r="BI65" s="3">
        <f>求节点(节奏总纲!F$4:F$163,BB$6:BB$165,$AN65)</f>
        <v>161357.94267080899</v>
      </c>
      <c r="BJ65" s="3">
        <f>求节点(节奏总纲!G$4:G$163,BC$6:BC$165,$AN65)</f>
        <v>115194.94939595769</v>
      </c>
      <c r="BK65" s="3">
        <f>求节点(节奏总纲!H$4:H$163,BD$6:BD$165,$AN65)</f>
        <v>62339.333531010889</v>
      </c>
      <c r="BL65" s="3">
        <f>BG65*其他调用!H64*其他调用!$M64</f>
        <v>802546.52473042952</v>
      </c>
      <c r="BM65" s="3">
        <f>BH65*其他调用!I64*其他调用!$M64</f>
        <v>2213786.0404208321</v>
      </c>
      <c r="BN65" s="3">
        <f>BI65*其他调用!J64*其他调用!$M64</f>
        <v>587110.03871272958</v>
      </c>
      <c r="BO65" s="3">
        <f>BJ65*其他调用!K64*其他调用!$M64</f>
        <v>70406.600135052257</v>
      </c>
      <c r="BP65" s="3">
        <f>BK65*其他调用!L64*其他调用!$M64</f>
        <v>10305.439904678471</v>
      </c>
      <c r="BQ65" s="3">
        <f t="shared" si="1"/>
        <v>3684154.6439037221</v>
      </c>
      <c r="BR65" s="3">
        <f>[1]服务器生态!$R62</f>
        <v>2.2449715225221149E-2</v>
      </c>
      <c r="BS65" s="3">
        <f>SUMPRODUCT((BG$6:BG65)*($BR$6:$BR65)*(其他调用!BY$5:BY64))</f>
        <v>27033.694453999236</v>
      </c>
      <c r="BT65" s="3">
        <f>SUMPRODUCT((BH$6:BH65)*($BR$6:$BR65)*(其他调用!BZ$5:BZ64))</f>
        <v>84697.791661278257</v>
      </c>
      <c r="BU65" s="3">
        <f>SUMPRODUCT((BI$6:BI65)*($BR$6:$BR65)*(其他调用!CA$5:CA64))</f>
        <v>268513.98168033222</v>
      </c>
      <c r="BV65" s="3">
        <f>SUMPRODUCT((BJ$6:BJ65)*($BR$6:$BR65)*(其他调用!CB$5:CB64))</f>
        <v>181816.96677297587</v>
      </c>
      <c r="BW65" s="3">
        <f>SUMPRODUCT((BK$6:BK65)*($BR$6:$BR65)*(其他调用!CC$5:CC64))</f>
        <v>101894.66256721655</v>
      </c>
      <c r="BX65" s="3">
        <f>SUMPRODUCT((BG$6:BG65)*($BR$6:$BR65))*'[1]功能-战损相关'!$D$2-BS65</f>
        <v>50205.432557427193</v>
      </c>
      <c r="BY65" s="3">
        <f>SUMPRODUCT((BH$6:BH65)*($BR$6:$BR65))*'[1]功能-战损相关'!$D$2-BT65</f>
        <v>157295.89879951664</v>
      </c>
      <c r="BZ65" s="3">
        <f>SUMPRODUCT((BI$6:BI65)*($BR$6:$BR65))*'[1]功能-战损相关'!$D$2-BU65</f>
        <v>498668.82312061696</v>
      </c>
      <c r="CA65" s="3">
        <f>SUMPRODUCT((BJ$6:BJ65)*($BR$6:$BR65))*'[1]功能-战损相关'!$D$2-BV65</f>
        <v>337660.08114981221</v>
      </c>
      <c r="CB65" s="3">
        <f>SUMPRODUCT((BK$6:BK65)*($BR$6:$BR65))*'[1]功能-战损相关'!$D$2-BW65</f>
        <v>189232.94476768776</v>
      </c>
      <c r="CD65" s="3">
        <v>60</v>
      </c>
      <c r="CE65" s="30">
        <v>1</v>
      </c>
      <c r="CF65" s="3">
        <f>求节点(节奏总纲!R$4:R$363,BS$6:BS$365,$CD65)*$CE65</f>
        <v>27210.907120344273</v>
      </c>
      <c r="CG65" s="3">
        <f>求节点(节奏总纲!S$4:S$363,BT$6:BT$365,$CD65)*$CE65</f>
        <v>83493.942734538345</v>
      </c>
      <c r="CH65" s="3">
        <f>求节点(节奏总纲!T$4:T$363,BU$6:BU$365,$CD65)*$CE65</f>
        <v>255684.77719623939</v>
      </c>
      <c r="CI65" s="3">
        <f>求节点(节奏总纲!U$4:U$363,BV$6:BV$365,$CD65)*$CE65</f>
        <v>161785.48408892492</v>
      </c>
      <c r="CJ65" s="3">
        <f>求节点(节奏总纲!V$4:V$363,BW$6:BW$365,$CD65)*$CE65</f>
        <v>77663.232173544864</v>
      </c>
      <c r="CK65" s="3">
        <f>求节点(节奏总纲!R$4:R$363,BX$6:BX$365,$CD65)*$CE65</f>
        <v>50534.541794925128</v>
      </c>
      <c r="CL65" s="3">
        <f>求节点(节奏总纲!S$4:S$363,BY$6:BY$365,$CD65)*$CE65</f>
        <v>155060.1793641425</v>
      </c>
      <c r="CM65" s="3">
        <f>求节点(节奏总纲!T$4:T$363,BZ$6:BZ$365,$CD65)*$CE65</f>
        <v>474843.15765015909</v>
      </c>
      <c r="CN65" s="3">
        <f>求节点(节奏总纲!U$4:U$363,CA$6:CA$365,$CD65)*$CE65</f>
        <v>300458.75616514642</v>
      </c>
      <c r="CO65" s="3">
        <f>求节点(节奏总纲!V$4:V$363,CB$6:CB$365,$CD65)*$CE65</f>
        <v>144231.71689372614</v>
      </c>
    </row>
    <row r="66" spans="27:93" x14ac:dyDescent="0.15">
      <c r="AA66" s="3">
        <v>61</v>
      </c>
      <c r="AB66" s="3">
        <f>攻城基础信息!X65*$E$12</f>
        <v>120233.73395874558</v>
      </c>
      <c r="AC66" s="3">
        <f>攻城基础信息!Y65*$E$12</f>
        <v>143963.36342267098</v>
      </c>
      <c r="AD66" s="3">
        <f>攻城基础信息!Z65*$E$12</f>
        <v>124082.9393777705</v>
      </c>
      <c r="AE66" s="3">
        <f>攻城基础信息!AA65*$E$12</f>
        <v>145055.67839099187</v>
      </c>
      <c r="AF66" s="3">
        <f>攻城基础信息!AB65*$E$12</f>
        <v>121729.98032629264</v>
      </c>
      <c r="AH66" s="3">
        <f>$E$4*AB66*攻城基础信息!AC65</f>
        <v>6893400.7469680803</v>
      </c>
      <c r="AI66" s="3">
        <f>$E$4*AC66*攻城基础信息!AD65</f>
        <v>8253899.5028998032</v>
      </c>
      <c r="AJ66" s="3">
        <f>$E$4*AD66*攻城基础信息!AE65</f>
        <v>7114088.5243255086</v>
      </c>
      <c r="AK66" s="3">
        <f>$E$4*AE66*攻城基础信息!AF65</f>
        <v>8316525.5610835338</v>
      </c>
      <c r="AL66" s="3">
        <f>$E$4*AF66*攻城基础信息!AG65</f>
        <v>6979185.5387074444</v>
      </c>
      <c r="AN66" s="3">
        <v>61</v>
      </c>
      <c r="AO66" s="3">
        <f>求节点(节奏总纲!D$4:D$163,AH$6:AH$165,$AN66)*其他调用!H65*其他调用!$M65</f>
        <v>314136604.16681123</v>
      </c>
      <c r="AP66" s="3">
        <f>求节点(节奏总纲!E$4:E$163,AI$6:AI$165,$AN66)*其他调用!I65*其他调用!$M65</f>
        <v>363093920.60204822</v>
      </c>
      <c r="AQ66" s="3">
        <f>求节点(节奏总纲!F$4:F$163,AJ$6:AJ$165,$AN66)*其他调用!J65*其他调用!$M65</f>
        <v>29269806.888368886</v>
      </c>
      <c r="AR66" s="3">
        <f>求节点(节奏总纲!G$4:G$163,AK$6:AK$165,$AN66)*其他调用!K65*其他调用!$M65</f>
        <v>7094141.4802060751</v>
      </c>
      <c r="AS66" s="3">
        <f>求节点(节奏总纲!H$4:H$163,AL$6:AL$165,$AN66)*其他调用!L65*其他调用!$M65</f>
        <v>2207013.2868571058</v>
      </c>
      <c r="AT66" s="3">
        <f t="shared" si="0"/>
        <v>715801486.42429149</v>
      </c>
      <c r="AY66" s="3">
        <v>61</v>
      </c>
      <c r="AZ66" s="3">
        <f>其他调用!R65*6*(其他调用!AH$2*$AZ$1*MIN(其他调用!$AJ65/其他调用!AH65,1)+$E$4*0%*攻城基础信息!AC65)</f>
        <v>16949.846497454997</v>
      </c>
      <c r="BA66" s="3">
        <f>其他调用!S65*6*(其他调用!AI$2*$AZ$1*MIN(其他调用!$AJ65/其他调用!AI65,1)+$E$4*0%*攻城基础信息!AD65)</f>
        <v>51346.009151043429</v>
      </c>
      <c r="BB66" s="3">
        <f>其他调用!T65*6*(其他调用!AJ$2*$AZ$1*MIN(其他调用!$AJ65/其他调用!AJ65,1)+$E$4*0%*攻城基础信息!AE65)</f>
        <v>155582.7111536492</v>
      </c>
      <c r="BC66" s="3">
        <f>其他调用!U65*6*(其他调用!AK$2*$AZ$1*MIN(其他调用!$AJ65/其他调用!AK65,1)+$E$4*0%*攻城基础信息!AF65)</f>
        <v>106723.59477951034</v>
      </c>
      <c r="BD66" s="3">
        <f>其他调用!V65*6*(其他调用!AL$2*$AZ$1*MIN(其他调用!$AJ65/其他调用!AL65,1)+$E$4*0%*攻城基础信息!AG65)</f>
        <v>51954.566047954271</v>
      </c>
      <c r="BF66" s="3">
        <v>61</v>
      </c>
      <c r="BG66" s="3">
        <f>求节点(节奏总纲!D$4:D$163,AZ$6:AZ$165,$AN66)</f>
        <v>16662.121011188992</v>
      </c>
      <c r="BH66" s="3">
        <f>求节点(节奏总纲!E$4:E$163,BA$6:BA$165,$AN66)</f>
        <v>51678.870595590677</v>
      </c>
      <c r="BI66" s="3">
        <f>求节点(节奏总纲!F$4:F$163,BB$6:BB$165,$AN66)</f>
        <v>161764.26252622966</v>
      </c>
      <c r="BJ66" s="3">
        <f>求节点(节奏总纲!G$4:G$163,BC$6:BC$165,$AN66)</f>
        <v>115443.01646588409</v>
      </c>
      <c r="BK66" s="3">
        <f>求节点(节奏总纲!H$4:H$163,BD$6:BD$165,$AN66)</f>
        <v>62514.771270996091</v>
      </c>
      <c r="BL66" s="3">
        <f>BG66*其他调用!H65*其他调用!$M65</f>
        <v>805424.22835387196</v>
      </c>
      <c r="BM66" s="3">
        <f>BH66*其他调用!I65*其他调用!$M65</f>
        <v>2229213.9705593023</v>
      </c>
      <c r="BN66" s="3">
        <f>BI66*其他调用!J65*其他调用!$M65</f>
        <v>590348.36243657523</v>
      </c>
      <c r="BO66" s="3">
        <f>BJ66*其他调用!K65*其他调用!$M65</f>
        <v>70910.657414516871</v>
      </c>
      <c r="BP66" s="3">
        <f>BK66*其他调用!L65*其他调用!$M65</f>
        <v>10411.963042545054</v>
      </c>
      <c r="BQ66" s="3">
        <f t="shared" si="1"/>
        <v>3706309.1818068116</v>
      </c>
      <c r="BR66" s="3">
        <f>[1]服务器生态!$R63</f>
        <v>2.1327229463960092E-2</v>
      </c>
      <c r="BS66" s="3">
        <f>SUMPRODUCT((BG$6:BG66)*($BR$6:$BR66)*(其他调用!BY$5:BY65))</f>
        <v>27095.881907677569</v>
      </c>
      <c r="BT66" s="3">
        <f>SUMPRODUCT((BH$6:BH66)*($BR$6:$BR66)*(其他调用!BZ$5:BZ65))</f>
        <v>84890.670909313587</v>
      </c>
      <c r="BU66" s="3">
        <f>SUMPRODUCT((BI$6:BI66)*($BR$6:$BR66)*(其他调用!CA$5:CA65))</f>
        <v>269117.72880087612</v>
      </c>
      <c r="BV66" s="3">
        <f>SUMPRODUCT((BJ$6:BJ66)*($BR$6:$BR66)*(其他调用!CB$5:CB65))</f>
        <v>182247.83072085731</v>
      </c>
      <c r="BW66" s="3">
        <f>SUMPRODUCT((BK$6:BK66)*($BR$6:$BR66)*(其他调用!CC$5:CC65))</f>
        <v>102127.98426977867</v>
      </c>
      <c r="BX66" s="3">
        <f>SUMPRODUCT((BG$6:BG66)*($BR$6:$BR66))*'[1]功能-战损相关'!$D$2-BS66</f>
        <v>50320.923542829813</v>
      </c>
      <c r="BY66" s="3">
        <f>SUMPRODUCT((BH$6:BH66)*($BR$6:$BR66))*'[1]功能-战损相关'!$D$2-BT66</f>
        <v>157654.10311729653</v>
      </c>
      <c r="BZ66" s="3">
        <f>SUMPRODUCT((BI$6:BI66)*($BR$6:$BR66))*'[1]功能-战损相关'!$D$2-BU66</f>
        <v>499790.06777305569</v>
      </c>
      <c r="CA66" s="3">
        <f>SUMPRODUCT((BJ$6:BJ66)*($BR$6:$BR66))*'[1]功能-战损相关'!$D$2-BV66</f>
        <v>338460.25705302058</v>
      </c>
      <c r="CB66" s="3">
        <f>SUMPRODUCT((BK$6:BK66)*($BR$6:$BR66))*'[1]功能-战损相关'!$D$2-BW66</f>
        <v>189666.25650101743</v>
      </c>
      <c r="CD66" s="3">
        <v>61</v>
      </c>
      <c r="CE66" s="30">
        <v>1</v>
      </c>
      <c r="CF66" s="3">
        <f>求节点(节奏总纲!R$4:R$363,BS$6:BS$365,$CD66)*$CE66</f>
        <v>27482.383831806113</v>
      </c>
      <c r="CG66" s="3">
        <f>求节点(节奏总纲!S$4:S$363,BT$6:BT$365,$CD66)*$CE66</f>
        <v>84412.74878374832</v>
      </c>
      <c r="CH66" s="3">
        <f>求节点(节奏总纲!T$4:T$363,BU$6:BU$365,$CD66)*$CE66</f>
        <v>258960.67132133502</v>
      </c>
      <c r="CI66" s="3">
        <f>求节点(节奏总纲!U$4:U$363,BV$6:BV$365,$CD66)*$CE66</f>
        <v>164490.21090503878</v>
      </c>
      <c r="CJ66" s="3">
        <f>求节点(节奏总纲!V$4:V$363,BW$6:BW$365,$CD66)*$CE66</f>
        <v>79491.246842287423</v>
      </c>
      <c r="CK66" s="3">
        <f>求节点(节奏总纲!R$4:R$363,BX$6:BX$365,$CD66)*$CE66</f>
        <v>51038.712830497119</v>
      </c>
      <c r="CL66" s="3">
        <f>求节点(节奏总纲!S$4:S$363,BY$6:BY$365,$CD66)*$CE66</f>
        <v>156766.53345553245</v>
      </c>
      <c r="CM66" s="3">
        <f>求节点(节奏总纲!T$4:T$363,BZ$6:BZ$365,$CD66)*$CE66</f>
        <v>480926.9610253367</v>
      </c>
      <c r="CN66" s="3">
        <f>求节点(节奏总纲!U$4:U$363,CA$6:CA$365,$CD66)*$CE66</f>
        <v>305481.82025221497</v>
      </c>
      <c r="CO66" s="3">
        <f>求节点(节奏总纲!V$4:V$363,CB$6:CB$365,$CD66)*$CE66</f>
        <v>147626.60127853372</v>
      </c>
    </row>
    <row r="67" spans="27:93" x14ac:dyDescent="0.15">
      <c r="AA67" s="3">
        <v>62</v>
      </c>
      <c r="AB67" s="3">
        <f>攻城基础信息!X66*$E$12</f>
        <v>123290.427702349</v>
      </c>
      <c r="AC67" s="3">
        <f>攻城基础信息!Y66*$E$12</f>
        <v>147290.7489085058</v>
      </c>
      <c r="AD67" s="3">
        <f>攻城基础信息!Z66*$E$12</f>
        <v>127096.39859520944</v>
      </c>
      <c r="AE67" s="3">
        <f>攻城基础信息!AA66*$E$12</f>
        <v>148734.67461553073</v>
      </c>
      <c r="AF67" s="3">
        <f>攻城基础信息!AB66*$E$12</f>
        <v>124406.47279033976</v>
      </c>
      <c r="AH67" s="3">
        <f>$E$4*AB67*攻城基础信息!AC66</f>
        <v>7150844.806736242</v>
      </c>
      <c r="AI67" s="3">
        <f>$E$4*AC67*攻城基础信息!AD66</f>
        <v>8542863.4366933368</v>
      </c>
      <c r="AJ67" s="3">
        <f>$E$4*AD67*攻城基础信息!AE66</f>
        <v>7371591.1185221476</v>
      </c>
      <c r="AK67" s="3">
        <f>$E$4*AE67*攻城基础信息!AF66</f>
        <v>8626611.1277007833</v>
      </c>
      <c r="AL67" s="3">
        <f>$E$4*AF67*攻城基础信息!AG66</f>
        <v>7215575.4218397057</v>
      </c>
      <c r="AN67" s="3">
        <v>62</v>
      </c>
      <c r="AO67" s="3">
        <f>求节点(节奏总纲!D$4:D$163,AH$6:AH$165,$AN67)*其他调用!H66*其他调用!$M66</f>
        <v>317271117.163261</v>
      </c>
      <c r="AP67" s="3">
        <f>求节点(节奏总纲!E$4:E$163,AI$6:AI$165,$AN67)*其他调用!I66*其他调用!$M66</f>
        <v>367539382.02153224</v>
      </c>
      <c r="AQ67" s="3">
        <f>求节点(节奏总纲!F$4:F$163,AJ$6:AJ$165,$AN67)*其他调用!J66*其他调用!$M66</f>
        <v>29587474.088141844</v>
      </c>
      <c r="AR67" s="3">
        <f>求节点(节奏总纲!G$4:G$163,AK$6:AK$165,$AN67)*其他调用!K66*其他调用!$M66</f>
        <v>7185106.6435695216</v>
      </c>
      <c r="AS67" s="3">
        <f>求节点(节奏总纲!H$4:H$163,AL$6:AL$165,$AN67)*其他调用!L66*其他调用!$M66</f>
        <v>2240564.2535613738</v>
      </c>
      <c r="AT67" s="3">
        <f t="shared" si="0"/>
        <v>723823644.17006588</v>
      </c>
      <c r="AY67" s="3">
        <v>62</v>
      </c>
      <c r="AZ67" s="3">
        <f>其他调用!R66*6*(其他调用!AH$2*$AZ$1*MIN(其他调用!$AJ66/其他调用!AH66,1)+$E$4*0%*攻城基础信息!AC66)</f>
        <v>17153.984086430322</v>
      </c>
      <c r="BA67" s="3">
        <f>其他调用!S66*6*(其他调用!AI$2*$AZ$1*MIN(其他调用!$AJ66/其他调用!AI66,1)+$E$4*0%*攻城基础信息!AD66)</f>
        <v>51934.136300273691</v>
      </c>
      <c r="BB67" s="3">
        <f>其他调用!T66*6*(其他调用!AJ$2*$AZ$1*MIN(其他调用!$AJ66/其他调用!AJ66,1)+$E$4*0%*攻城基础信息!AE66)</f>
        <v>157453.16609951417</v>
      </c>
      <c r="BC67" s="3">
        <f>其他调用!U66*6*(其他调用!AK$2*$AZ$1*MIN(其他调用!$AJ66/其他调用!AK66,1)+$E$4*0%*攻城基础信息!AF66)</f>
        <v>108083.39778210218</v>
      </c>
      <c r="BD67" s="3">
        <f>其他调用!V66*6*(其他调用!AL$2*$AZ$1*MIN(其他调用!$AJ66/其他调用!AL66,1)+$E$4*0%*攻城基础信息!AG66)</f>
        <v>52525.529158180689</v>
      </c>
      <c r="BF67" s="3">
        <v>62</v>
      </c>
      <c r="BG67" s="3">
        <f>求节点(节奏总纲!D$4:D$163,AZ$6:AZ$165,$AN67)</f>
        <v>16708.072492870815</v>
      </c>
      <c r="BH67" s="3">
        <f>求节点(节奏总纲!E$4:E$163,BA$6:BA$165,$AN67)</f>
        <v>51817.378564240091</v>
      </c>
      <c r="BI67" s="3">
        <f>求节点(节奏总纲!F$4:F$163,BB$6:BB$165,$AN67)</f>
        <v>162170.58238165034</v>
      </c>
      <c r="BJ67" s="3">
        <f>求节点(节奏总纲!G$4:G$163,BC$6:BC$165,$AN67)</f>
        <v>115678.80683040875</v>
      </c>
      <c r="BK67" s="3">
        <f>求节点(节奏总纲!H$4:H$163,BD$6:BD$165,$AN67)</f>
        <v>62690.209010981293</v>
      </c>
      <c r="BL67" s="3">
        <f>BG67*其他调用!H66*其他调用!$M66</f>
        <v>808189.68281542114</v>
      </c>
      <c r="BM67" s="3">
        <f>BH67*其他调用!I66*其他调用!$M66</f>
        <v>2244409.1790841911</v>
      </c>
      <c r="BN67" s="3">
        <f>BI67*其他调用!J66*其他调用!$M66</f>
        <v>593516.81248692505</v>
      </c>
      <c r="BO67" s="3">
        <f>BJ67*其他调用!K66*其他调用!$M66</f>
        <v>71399.884729191064</v>
      </c>
      <c r="BP67" s="3">
        <f>BK67*其他调用!L66*其他调用!$M66</f>
        <v>10517.758272829056</v>
      </c>
      <c r="BQ67" s="3">
        <f t="shared" si="1"/>
        <v>3728033.3173885578</v>
      </c>
      <c r="BR67" s="3">
        <f>[1]服务器生态!$R64</f>
        <v>2.0204743702699032E-2</v>
      </c>
      <c r="BS67" s="3">
        <f>SUMPRODUCT((BG$6:BG67)*($BR$6:$BR67)*(其他调用!BY$5:BY66))</f>
        <v>27154.958814112368</v>
      </c>
      <c r="BT67" s="3">
        <f>SUMPRODUCT((BH$6:BH67)*($BR$6:$BR67)*(其他调用!BZ$5:BZ66))</f>
        <v>85073.88835862992</v>
      </c>
      <c r="BU67" s="3">
        <f>SUMPRODUCT((BI$6:BI67)*($BR$6:$BR67)*(其他调用!CA$5:CA66))</f>
        <v>269691.13643517537</v>
      </c>
      <c r="BV67" s="3">
        <f>SUMPRODUCT((BJ$6:BJ67)*($BR$6:$BR67)*(其他调用!CB$5:CB66))</f>
        <v>182656.85133352975</v>
      </c>
      <c r="BW67" s="3">
        <f>SUMPRODUCT((BK$6:BK67)*($BR$6:$BR67)*(其他调用!CC$5:CC66))</f>
        <v>102349.64620078239</v>
      </c>
      <c r="BX67" s="3">
        <f>SUMPRODUCT((BG$6:BG67)*($BR$6:$BR67))*'[1]功能-战损相关'!$D$2-BS67</f>
        <v>50430.637797637304</v>
      </c>
      <c r="BY67" s="3">
        <f>SUMPRODUCT((BH$6:BH67)*($BR$6:$BR67))*'[1]功能-战损相关'!$D$2-BT67</f>
        <v>157994.36409459831</v>
      </c>
      <c r="BZ67" s="3">
        <f>SUMPRODUCT((BI$6:BI67)*($BR$6:$BR67))*'[1]功能-战损相关'!$D$2-BU67</f>
        <v>500854.96766532579</v>
      </c>
      <c r="CA67" s="3">
        <f>SUMPRODUCT((BJ$6:BJ67)*($BR$6:$BR67))*'[1]功能-战损相关'!$D$2-BV67</f>
        <v>339219.86676226935</v>
      </c>
      <c r="CB67" s="3">
        <f>SUMPRODUCT((BK$6:BK67)*($BR$6:$BR67))*'[1]功能-战损相关'!$D$2-BW67</f>
        <v>190077.91437288147</v>
      </c>
      <c r="CD67" s="3">
        <v>62</v>
      </c>
      <c r="CE67" s="30">
        <v>1</v>
      </c>
      <c r="CF67" s="3">
        <f>求节点(节奏总纲!R$4:R$363,BS$6:BS$365,$CD67)*$CE67</f>
        <v>27796.883576979228</v>
      </c>
      <c r="CG67" s="3">
        <f>求节点(节奏总纲!S$4:S$363,BT$6:BT$365,$CD67)*$CE67</f>
        <v>85222.057718792523</v>
      </c>
      <c r="CH67" s="3">
        <f>求节点(节奏总纲!T$4:T$363,BU$6:BU$365,$CD67)*$CE67</f>
        <v>262205.37919824419</v>
      </c>
      <c r="CI67" s="3">
        <f>求节点(节奏总纲!U$4:U$363,BV$6:BV$365,$CD67)*$CE67</f>
        <v>166957.74256874598</v>
      </c>
      <c r="CJ67" s="3">
        <f>求节点(节奏总纲!V$4:V$363,BW$6:BW$365,$CD67)*$CE67</f>
        <v>81222.619496150786</v>
      </c>
      <c r="CK67" s="3">
        <f>求节点(节奏总纲!R$4:R$363,BX$6:BX$365,$CD67)*$CE67</f>
        <v>51622.783785818625</v>
      </c>
      <c r="CL67" s="3">
        <f>求节点(节奏总纲!S$4:S$363,BY$6:BY$365,$CD67)*$CE67</f>
        <v>158269.53576347174</v>
      </c>
      <c r="CM67" s="3">
        <f>求节点(节奏总纲!T$4:T$363,BZ$6:BZ$365,$CD67)*$CE67</f>
        <v>486952.84708245384</v>
      </c>
      <c r="CN67" s="3">
        <f>求节点(节奏总纲!U$4:U$363,CA$6:CA$365,$CD67)*$CE67</f>
        <v>310064.37905624253</v>
      </c>
      <c r="CO67" s="3">
        <f>求节点(节奏总纲!V$4:V$363,CB$6:CB$365,$CD67)*$CE67</f>
        <v>150842.00763570849</v>
      </c>
    </row>
    <row r="68" spans="27:93" x14ac:dyDescent="0.15">
      <c r="AA68" s="3">
        <v>63</v>
      </c>
      <c r="AB68" s="3">
        <f>攻城基础信息!X67*$E$12</f>
        <v>126057.61015345961</v>
      </c>
      <c r="AC68" s="3">
        <f>攻城基础信息!Y67*$E$12</f>
        <v>150724.90250269888</v>
      </c>
      <c r="AD68" s="3">
        <f>攻城基础信息!Z67*$E$12</f>
        <v>130201.54069730715</v>
      </c>
      <c r="AE68" s="3">
        <f>攻城基础信息!AA67*$E$12</f>
        <v>152535.75367025496</v>
      </c>
      <c r="AF68" s="3">
        <f>攻城基础信息!AB67*$E$12</f>
        <v>126789.01906068485</v>
      </c>
      <c r="AH68" s="3">
        <f>$E$4*AB68*攻城基础信息!AC67</f>
        <v>7395379.7956696302</v>
      </c>
      <c r="AI68" s="3">
        <f>$E$4*AC68*攻城基础信息!AD67</f>
        <v>8842527.6134916656</v>
      </c>
      <c r="AJ68" s="3">
        <f>$E$4*AD68*攻城基础信息!AE67</f>
        <v>7638490.3875753516</v>
      </c>
      <c r="AK68" s="3">
        <f>$E$4*AE68*攻城基础信息!AF67</f>
        <v>8948764.2153216228</v>
      </c>
      <c r="AL68" s="3">
        <f>$E$4*AF68*攻城基础信息!AG67</f>
        <v>7438289.1182268448</v>
      </c>
      <c r="AN68" s="3">
        <v>63</v>
      </c>
      <c r="AO68" s="3">
        <f>求节点(节奏总纲!D$4:D$163,AH$6:AH$165,$AN68)*其他调用!H67*其他调用!$M67</f>
        <v>320378268.56525129</v>
      </c>
      <c r="AP68" s="3">
        <f>求节点(节奏总纲!E$4:E$163,AI$6:AI$165,$AN68)*其他调用!I67*其他调用!$M67</f>
        <v>371956238.01498246</v>
      </c>
      <c r="AQ68" s="3">
        <f>求节点(节奏总纲!F$4:F$163,AJ$6:AJ$165,$AN68)*其他调用!J67*其他调用!$M67</f>
        <v>29903854.649783853</v>
      </c>
      <c r="AR68" s="3">
        <f>求节点(节奏总纲!G$4:G$163,AK$6:AK$165,$AN68)*其他调用!K67*其他调用!$M67</f>
        <v>7275294.2980061285</v>
      </c>
      <c r="AS68" s="3">
        <f>求节点(节奏总纲!H$4:H$163,AL$6:AL$165,$AN68)*其他调用!L67*其他调用!$M67</f>
        <v>2274216.0535731004</v>
      </c>
      <c r="AT68" s="3">
        <f t="shared" si="0"/>
        <v>731787871.58159697</v>
      </c>
      <c r="AY68" s="3">
        <v>63</v>
      </c>
      <c r="AZ68" s="3">
        <f>其他调用!R67*6*(其他调用!AH$2*$AZ$1*MIN(其他调用!$AJ67/其他调用!AH67,1)+$E$4*0%*攻城基础信息!AC67)</f>
        <v>17352.176045755466</v>
      </c>
      <c r="BA68" s="3">
        <f>其他调用!S67*6*(其他调用!AI$2*$AZ$1*MIN(其他调用!$AJ67/其他调用!AI67,1)+$E$4*0%*攻城基础信息!AD67)</f>
        <v>52552.287068442376</v>
      </c>
      <c r="BB68" s="3">
        <f>其他调用!T67*6*(其他调用!AJ$2*$AZ$1*MIN(其他调用!$AJ67/其他调用!AJ67,1)+$E$4*0%*攻城基础信息!AE67)</f>
        <v>159225.28870689147</v>
      </c>
      <c r="BC68" s="3">
        <f>其他调用!U67*6*(其他调用!AK$2*$AZ$1*MIN(其他调用!$AJ67/其他调用!AK67,1)+$E$4*0%*攻城基础信息!AF67)</f>
        <v>109409.51449761898</v>
      </c>
      <c r="BD68" s="3">
        <f>其他调用!V67*6*(其他调用!AL$2*$AZ$1*MIN(其他调用!$AJ67/其他调用!AL67,1)+$E$4*0%*攻城基础信息!AG67)</f>
        <v>53069.897649098377</v>
      </c>
      <c r="BF68" s="3">
        <v>63</v>
      </c>
      <c r="BG68" s="3">
        <f>求节点(节奏总纲!D$4:D$163,AZ$6:AZ$165,$AN68)</f>
        <v>16754.023974552641</v>
      </c>
      <c r="BH68" s="3">
        <f>求节点(节奏总纲!E$4:E$163,BA$6:BA$165,$AN68)</f>
        <v>51955.114759645752</v>
      </c>
      <c r="BI68" s="3">
        <f>求节点(节奏总纲!F$4:F$163,BB$6:BB$165,$AN68)</f>
        <v>162576.90223707102</v>
      </c>
      <c r="BJ68" s="3">
        <f>求节点(节奏总纲!G$4:G$163,BC$6:BC$165,$AN68)</f>
        <v>115900.45507602811</v>
      </c>
      <c r="BK68" s="3">
        <f>求节点(节奏总纲!H$4:H$163,BD$6:BD$165,$AN68)</f>
        <v>62865.646750966494</v>
      </c>
      <c r="BL68" s="3">
        <f>BG68*其他调用!H67*其他调用!$M67</f>
        <v>810878.91544556513</v>
      </c>
      <c r="BM68" s="3">
        <f>BH68*其他调用!I67*其他调用!$M67</f>
        <v>2259435.7361294464</v>
      </c>
      <c r="BN68" s="3">
        <f>BI68*其他调用!J67*其他调用!$M67</f>
        <v>596641.48486490094</v>
      </c>
      <c r="BO68" s="3">
        <f>BJ68*其他调用!K67*其他调用!$M67</f>
        <v>71876.119425860146</v>
      </c>
      <c r="BP68" s="3">
        <f>BK68*其他调用!L67*其他调用!$M67</f>
        <v>10623.271991195988</v>
      </c>
      <c r="BQ68" s="3">
        <f t="shared" si="1"/>
        <v>3749455.5278569688</v>
      </c>
      <c r="BR68" s="3">
        <f>[1]服务器生态!$R65</f>
        <v>1.9082257941437978E-2</v>
      </c>
      <c r="BS68" s="3">
        <f>SUMPRODUCT((BG$6:BG68)*($BR$6:$BR68)*(其他调用!BY$5:BY67))</f>
        <v>27210.907120344273</v>
      </c>
      <c r="BT68" s="3">
        <f>SUMPRODUCT((BH$6:BH68)*($BR$6:$BR68)*(其他调用!BZ$5:BZ67))</f>
        <v>85247.38701634352</v>
      </c>
      <c r="BU68" s="3">
        <f>SUMPRODUCT((BI$6:BI68)*($BR$6:$BR68)*(其他调用!CA$5:CA67))</f>
        <v>270234.0449523417</v>
      </c>
      <c r="BV68" s="3">
        <f>SUMPRODUCT((BJ$6:BJ68)*($BR$6:$BR68)*(其他调用!CB$5:CB67))</f>
        <v>183043.88874990563</v>
      </c>
      <c r="BW68" s="3">
        <f>SUMPRODUCT((BK$6:BK68)*($BR$6:$BR68)*(其他调用!CC$5:CC67))</f>
        <v>102559.57943599991</v>
      </c>
      <c r="BX68" s="3">
        <f>SUMPRODUCT((BG$6:BG68)*($BR$6:$BR68))*'[1]功能-战损相关'!$D$2-BS68</f>
        <v>50534.541794925128</v>
      </c>
      <c r="BY68" s="3">
        <f>SUMPRODUCT((BH$6:BH68)*($BR$6:$BR68))*'[1]功能-战损相关'!$D$2-BT68</f>
        <v>158316.57588749501</v>
      </c>
      <c r="BZ68" s="3">
        <f>SUMPRODUCT((BI$6:BI68)*($BR$6:$BR68))*'[1]功能-战损相关'!$D$2-BU68</f>
        <v>501863.22634006338</v>
      </c>
      <c r="CA68" s="3">
        <f>SUMPRODUCT((BJ$6:BJ68)*($BR$6:$BR68))*'[1]功能-战损相关'!$D$2-BV68</f>
        <v>339938.65053553885</v>
      </c>
      <c r="CB68" s="3">
        <f>SUMPRODUCT((BK$6:BK68)*($BR$6:$BR68))*'[1]功能-战损相关'!$D$2-BW68</f>
        <v>190467.79038114258</v>
      </c>
      <c r="CD68" s="3">
        <v>63</v>
      </c>
      <c r="CE68" s="30">
        <v>1</v>
      </c>
      <c r="CF68" s="3">
        <f>求节点(节奏总纲!R$4:R$363,BS$6:BS$365,$CD68)*$CE68</f>
        <v>37396.23481718306</v>
      </c>
      <c r="CG68" s="3">
        <f>求节点(节奏总纲!S$4:S$363,BT$6:BT$365,$CD68)*$CE68</f>
        <v>86065.744832787168</v>
      </c>
      <c r="CH68" s="3">
        <f>求节点(节奏总纲!T$4:T$363,BU$6:BU$365,$CD68)*$CE68</f>
        <v>265270.39494022349</v>
      </c>
      <c r="CI68" s="3">
        <f>求节点(节奏总纲!U$4:U$363,BV$6:BV$365,$CD68)*$CE68</f>
        <v>169399.66254719032</v>
      </c>
      <c r="CJ68" s="3">
        <f>求节点(节奏总纲!V$4:V$363,BW$6:BW$365,$CD68)*$CE68</f>
        <v>82845.246481304959</v>
      </c>
      <c r="CK68" s="3">
        <f>求节点(节奏总纲!R$4:R$363,BX$6:BX$365,$CD68)*$CE68</f>
        <v>69450.150374768637</v>
      </c>
      <c r="CL68" s="3">
        <f>求节点(节奏总纲!S$4:S$363,BY$6:BY$365,$CD68)*$CE68</f>
        <v>159836.3832608904</v>
      </c>
      <c r="CM68" s="3">
        <f>求节点(节奏总纲!T$4:T$363,BZ$6:BZ$365,$CD68)*$CE68</f>
        <v>492645.01917470089</v>
      </c>
      <c r="CN68" s="3">
        <f>求节点(节奏总纲!U$4:U$363,CA$6:CA$365,$CD68)*$CE68</f>
        <v>314599.37330192485</v>
      </c>
      <c r="CO68" s="3">
        <f>求节点(节奏总纲!V$4:V$363,CB$6:CB$365,$CD68)*$CE68</f>
        <v>153855.45775099483</v>
      </c>
    </row>
    <row r="69" spans="27:93" x14ac:dyDescent="0.15">
      <c r="AA69" s="3">
        <v>64</v>
      </c>
      <c r="AB69" s="3">
        <f>攻城基础信息!X68*$E$12</f>
        <v>128853.30024184314</v>
      </c>
      <c r="AC69" s="3">
        <f>攻城基础信息!Y68*$E$12</f>
        <v>153915.04628962505</v>
      </c>
      <c r="AD69" s="3">
        <f>攻城基础信息!Z68*$E$12</f>
        <v>133410.81013643119</v>
      </c>
      <c r="AE69" s="3">
        <f>攻城基础信息!AA68*$E$12</f>
        <v>156503.28400886757</v>
      </c>
      <c r="AF69" s="3">
        <f>攻城基础信息!AB68*$E$12</f>
        <v>129071.28003088135</v>
      </c>
      <c r="AH69" s="3">
        <f>$E$4*AB69*攻城基础信息!AC68</f>
        <v>7645295.8143493589</v>
      </c>
      <c r="AI69" s="3">
        <f>$E$4*AC69*攻城基础信息!AD68</f>
        <v>9132292.7465177532</v>
      </c>
      <c r="AJ69" s="3">
        <f>$E$4*AD69*攻城基础信息!AE68</f>
        <v>7915708.0680949157</v>
      </c>
      <c r="AK69" s="3">
        <f>$E$4*AE69*攻城基础信息!AF68</f>
        <v>9285861.5178594757</v>
      </c>
      <c r="AL69" s="3">
        <f>$E$4*AF69*攻城基础信息!AG68</f>
        <v>7658229.2818322917</v>
      </c>
      <c r="AN69" s="3">
        <v>64</v>
      </c>
      <c r="AO69" s="3">
        <f>求节点(节奏总纲!D$4:D$163,AH$6:AH$165,$AN69)*其他调用!H68*其他调用!$M68</f>
        <v>323447585.64637983</v>
      </c>
      <c r="AP69" s="3">
        <f>求节点(节奏总纲!E$4:E$163,AI$6:AI$165,$AN69)*其他调用!I68*其他调用!$M68</f>
        <v>376278523.03627151</v>
      </c>
      <c r="AQ69" s="3">
        <f>求节点(节奏总纲!F$4:F$163,AJ$6:AJ$165,$AN69)*其他调用!J68*其他调用!$M68</f>
        <v>30221434.149767034</v>
      </c>
      <c r="AR69" s="3">
        <f>求节点(节奏总纲!G$4:G$163,AK$6:AK$165,$AN69)*其他调用!K68*其他调用!$M68</f>
        <v>7366093.5051310686</v>
      </c>
      <c r="AS69" s="3">
        <f>求节点(节奏总纲!H$4:H$163,AL$6:AL$165,$AN69)*其他调用!L68*其他调用!$M68</f>
        <v>2308641.4652252062</v>
      </c>
      <c r="AT69" s="3">
        <f t="shared" si="0"/>
        <v>739622277.80277467</v>
      </c>
      <c r="AY69" s="3">
        <v>64</v>
      </c>
      <c r="AZ69" s="3">
        <f>其他调用!R68*6*(其他调用!AH$2*$AZ$1*MIN(其他调用!$AJ68/其他调用!AH68,1)+$E$4*0%*攻城基础信息!AC68)</f>
        <v>17554.978349051064</v>
      </c>
      <c r="BA69" s="3">
        <f>其他调用!S68*6*(其他调用!AI$2*$AZ$1*MIN(其他调用!$AJ68/其他调用!AI68,1)+$E$4*0%*攻城基础信息!AD68)</f>
        <v>53148.37708637552</v>
      </c>
      <c r="BB69" s="3">
        <f>其他调用!T68*6*(其他调用!AJ$2*$AZ$1*MIN(其他调用!$AJ68/其他调用!AJ68,1)+$E$4*0%*攻城基础信息!AE68)</f>
        <v>161100.03820211417</v>
      </c>
      <c r="BC69" s="3">
        <f>其他调用!U68*6*(其他调用!AK$2*$AZ$1*MIN(其他调用!$AJ68/其他调用!AK68,1)+$E$4*0%*攻城基础信息!AF68)</f>
        <v>110453.67064063621</v>
      </c>
      <c r="BD69" s="3">
        <f>其他调用!V68*6*(其他调用!AL$2*$AZ$1*MIN(其他调用!$AJ68/其他调用!AL68,1)+$E$4*0%*攻城基础信息!AG68)</f>
        <v>53584.587117757328</v>
      </c>
      <c r="BF69" s="3">
        <v>64</v>
      </c>
      <c r="BG69" s="3">
        <f>求节点(节奏总纲!D$4:D$163,AZ$6:AZ$165,$AN69)</f>
        <v>16796.654311897761</v>
      </c>
      <c r="BH69" s="3">
        <f>求节点(节奏总纲!E$4:E$163,BA$6:BA$165,$AN69)</f>
        <v>52088.707988019094</v>
      </c>
      <c r="BI69" s="3">
        <f>求节点(节奏总纲!F$4:F$163,BB$6:BB$165,$AN69)</f>
        <v>162981.38586050668</v>
      </c>
      <c r="BJ69" s="3">
        <f>求节点(节奏总纲!G$4:G$163,BC$6:BC$165,$AN69)</f>
        <v>116122.10332164746</v>
      </c>
      <c r="BK69" s="3">
        <f>求节点(节奏总纲!H$4:H$163,BD$6:BD$165,$AN69)</f>
        <v>63047.646163806632</v>
      </c>
      <c r="BL69" s="3">
        <f>BG69*其他调用!H68*其他调用!$M68</f>
        <v>813403.75592346187</v>
      </c>
      <c r="BM69" s="3">
        <f>BH69*其他调用!I68*其他调用!$M68</f>
        <v>2274347.4313986944</v>
      </c>
      <c r="BN69" s="3">
        <f>BI69*其他调用!J68*其他调用!$M68</f>
        <v>599768.92726891942</v>
      </c>
      <c r="BO69" s="3">
        <f>BJ69*其他调用!K68*其他调用!$M68</f>
        <v>72354.455268619684</v>
      </c>
      <c r="BP69" s="3">
        <f>BK69*其他调用!L68*其他调用!$M68</f>
        <v>10730.562910028644</v>
      </c>
      <c r="BQ69" s="3">
        <f t="shared" si="1"/>
        <v>3770605.1327697244</v>
      </c>
      <c r="BR69" s="3">
        <f>[1]服务器生态!$R66</f>
        <v>1.9385150924635407E-2</v>
      </c>
      <c r="BS69" s="3">
        <f>SUMPRODUCT((BG$6:BG69)*($BR$6:$BR69)*(其他调用!BY$5:BY68))</f>
        <v>27267.888114145659</v>
      </c>
      <c r="BT69" s="3">
        <f>SUMPRODUCT((BH$6:BH69)*($BR$6:$BR69)*(其他调用!BZ$5:BZ68))</f>
        <v>85424.092822861494</v>
      </c>
      <c r="BU69" s="3">
        <f>SUMPRODUCT((BI$6:BI69)*($BR$6:$BR69)*(其他调用!CA$5:CA68))</f>
        <v>270786.94323583384</v>
      </c>
      <c r="BV69" s="3">
        <f>SUMPRODUCT((BJ$6:BJ69)*($BR$6:$BR69)*(其他调用!CB$5:CB68))</f>
        <v>183437.82153715647</v>
      </c>
      <c r="BW69" s="3">
        <f>SUMPRODUCT((BK$6:BK69)*($BR$6:$BR69)*(其他调用!CC$5:CC68))</f>
        <v>102773.46235985738</v>
      </c>
      <c r="BX69" s="3">
        <f>SUMPRODUCT((BG$6:BG69)*($BR$6:$BR69))*'[1]功能-战损相关'!$D$2-BS69</f>
        <v>50640.363640556279</v>
      </c>
      <c r="BY69" s="3">
        <f>SUMPRODUCT((BH$6:BH69)*($BR$6:$BR69))*'[1]功能-战损相关'!$D$2-BT69</f>
        <v>158644.74381388555</v>
      </c>
      <c r="BZ69" s="3">
        <f>SUMPRODUCT((BI$6:BI69)*($BR$6:$BR69))*'[1]功能-战损相关'!$D$2-BU69</f>
        <v>502890.03743797733</v>
      </c>
      <c r="CA69" s="3">
        <f>SUMPRODUCT((BJ$6:BJ69)*($BR$6:$BR69))*'[1]功能-战损相关'!$D$2-BV69</f>
        <v>340670.23999757611</v>
      </c>
      <c r="CB69" s="3">
        <f>SUMPRODUCT((BK$6:BK69)*($BR$6:$BR69))*'[1]功能-战损相关'!$D$2-BW69</f>
        <v>190865.00152544928</v>
      </c>
      <c r="CD69" s="3">
        <v>64</v>
      </c>
      <c r="CE69" s="30">
        <v>1</v>
      </c>
      <c r="CF69" s="3">
        <f>求节点(节奏总纲!R$4:R$363,BS$6:BS$365,$CD69)*$CE69</f>
        <v>52970.644028824383</v>
      </c>
      <c r="CG69" s="3">
        <f>求节点(节奏总纲!S$4:S$363,BT$6:BT$365,$CD69)*$CE69</f>
        <v>87039.773958070757</v>
      </c>
      <c r="CH69" s="3">
        <f>求节点(节奏总纲!T$4:T$363,BU$6:BU$365,$CD69)*$CE69</f>
        <v>268123.87897295924</v>
      </c>
      <c r="CI69" s="3">
        <f>求节点(节奏总纲!U$4:U$363,BV$6:BV$365,$CD69)*$CE69</f>
        <v>171848.29600138951</v>
      </c>
      <c r="CJ69" s="3">
        <f>求节点(节奏总纲!V$4:V$363,BW$6:BW$365,$CD69)*$CE69</f>
        <v>84437.904610344311</v>
      </c>
      <c r="CK69" s="3">
        <f>求节点(节奏总纲!R$4:R$363,BX$6:BX$365,$CD69)*$CE69</f>
        <v>98374.053196388253</v>
      </c>
      <c r="CL69" s="3">
        <f>求节点(节奏总纲!S$4:S$363,BY$6:BY$365,$CD69)*$CE69</f>
        <v>161645.29449355995</v>
      </c>
      <c r="CM69" s="3">
        <f>求节点(节奏总纲!T$4:T$363,BZ$6:BZ$365,$CD69)*$CE69</f>
        <v>497944.34666406712</v>
      </c>
      <c r="CN69" s="3">
        <f>求节点(节奏总纲!U$4:U$363,CA$6:CA$365,$CD69)*$CE69</f>
        <v>319146.83543115191</v>
      </c>
      <c r="CO69" s="3">
        <f>求节点(节奏总纲!V$4:V$363,CB$6:CB$365,$CD69)*$CE69</f>
        <v>156813.25141921078</v>
      </c>
    </row>
    <row r="70" spans="27:93" x14ac:dyDescent="0.15">
      <c r="AA70" s="3">
        <v>65</v>
      </c>
      <c r="AB70" s="3">
        <f>攻城基础信息!X69*$E$12</f>
        <v>131679.63019434302</v>
      </c>
      <c r="AC70" s="3">
        <f>攻城基础信息!Y69*$E$12</f>
        <v>156478.8907790739</v>
      </c>
      <c r="AD70" s="3">
        <f>攻城基础信息!Z69*$E$12</f>
        <v>136662.9994329304</v>
      </c>
      <c r="AE70" s="3">
        <f>攻城基础信息!AA69*$E$12</f>
        <v>160564.61022601119</v>
      </c>
      <c r="AF70" s="3">
        <f>攻城基础信息!AB69*$E$12</f>
        <v>131338.87743763742</v>
      </c>
      <c r="AH70" s="3">
        <f>$E$4*AB70*攻城基础信息!AC69</f>
        <v>7900777.8116605803</v>
      </c>
      <c r="AI70" s="3">
        <f>$E$4*AC70*攻城基础信息!AD69</f>
        <v>9388733.4467444327</v>
      </c>
      <c r="AJ70" s="3">
        <f>$E$4*AD70*攻城基础信息!AE69</f>
        <v>8199779.9659758229</v>
      </c>
      <c r="AK70" s="3">
        <f>$E$4*AE70*攻城基础信息!AF69</f>
        <v>9633876.6135606691</v>
      </c>
      <c r="AL70" s="3">
        <f>$E$4*AF70*攻城基础信息!AG69</f>
        <v>7880332.6462582443</v>
      </c>
      <c r="AN70" s="3">
        <v>65</v>
      </c>
      <c r="AO70" s="3">
        <f>求节点(节奏总纲!D$4:D$163,AH$6:AH$165,$AN70)*其他调用!H69*其他调用!$M69</f>
        <v>326517725.01372814</v>
      </c>
      <c r="AP70" s="3">
        <f>求节点(节奏总纲!E$4:E$163,AI$6:AI$165,$AN70)*其他调用!I69*其他调用!$M69</f>
        <v>380626440.02730024</v>
      </c>
      <c r="AQ70" s="3">
        <f>求节点(节奏总纲!F$4:F$163,AJ$6:AJ$165,$AN70)*其他调用!J69*其他调用!$M69</f>
        <v>30539726.347756885</v>
      </c>
      <c r="AR70" s="3">
        <f>求节点(节奏总纲!G$4:G$163,AK$6:AK$165,$AN70)*其他调用!K69*其他调用!$M69</f>
        <v>7457506.1412290838</v>
      </c>
      <c r="AS70" s="3">
        <f>求节点(节奏总纲!H$4:H$163,AL$6:AL$165,$AN70)*其他调用!L69*其他调用!$M69</f>
        <v>2344267.0160841919</v>
      </c>
      <c r="AT70" s="3">
        <f t="shared" si="0"/>
        <v>747485664.54609847</v>
      </c>
      <c r="AY70" s="3">
        <v>65</v>
      </c>
      <c r="AZ70" s="3">
        <f>其他调用!R69*6*(其他调用!AH$2*$AZ$1*MIN(其他调用!$AJ69/其他调用!AH69,1)+$E$4*0%*攻城基础信息!AC69)</f>
        <v>17754.557478433853</v>
      </c>
      <c r="BA70" s="3">
        <f>其他调用!S69*6*(其他调用!AI$2*$AZ$1*MIN(其他调用!$AJ69/其他调用!AI69,1)+$E$4*0%*攻城基础信息!AD69)</f>
        <v>53757.164356511043</v>
      </c>
      <c r="BB70" s="3">
        <f>其他调用!T69*6*(其他调用!AJ$2*$AZ$1*MIN(其他调用!$AJ69/其他调用!AJ69,1)+$E$4*0%*攻城基础信息!AE69)</f>
        <v>162902.97040418957</v>
      </c>
      <c r="BC70" s="3">
        <f>其他调用!U69*6*(其他调用!AK$2*$AZ$1*MIN(其他调用!$AJ69/其他调用!AK69,1)+$E$4*0%*攻城基础信息!AF69)</f>
        <v>111489.4786164894</v>
      </c>
      <c r="BD70" s="3">
        <f>其他调用!V69*6*(其他调用!AL$2*$AZ$1*MIN(其他调用!$AJ69/其他调用!AL69,1)+$E$4*0%*攻城基础信息!AG69)</f>
        <v>54083.396411380163</v>
      </c>
      <c r="BF70" s="3">
        <v>65</v>
      </c>
      <c r="BG70" s="3">
        <f>求节点(节奏总纲!D$4:D$163,AZ$6:AZ$165,$AN70)</f>
        <v>16839.284649242876</v>
      </c>
      <c r="BH70" s="3">
        <f>求节点(节奏总纲!E$4:E$163,BA$6:BA$165,$AN70)</f>
        <v>52222.301216392436</v>
      </c>
      <c r="BI70" s="3">
        <f>求节点(节奏总纲!F$4:F$163,BB$6:BB$165,$AN70)</f>
        <v>163378.40874622553</v>
      </c>
      <c r="BJ70" s="3">
        <f>求节点(节奏总纲!G$4:G$163,BC$6:BC$165,$AN70)</f>
        <v>116343.75156726682</v>
      </c>
      <c r="BK70" s="3">
        <f>求节点(节奏总纲!H$4:H$163,BD$6:BD$165,$AN70)</f>
        <v>63241.934133816627</v>
      </c>
      <c r="BL70" s="3">
        <f>BG70*其他调用!H69*其他调用!$M69</f>
        <v>815924.80543317192</v>
      </c>
      <c r="BM70" s="3">
        <f>BH70*其他调用!I69*其他调用!$M69</f>
        <v>2289323.8510857285</v>
      </c>
      <c r="BN70" s="3">
        <f>BI70*其他调用!J69*其他调用!$M69</f>
        <v>602878.33931540279</v>
      </c>
      <c r="BO70" s="3">
        <f>BJ70*其他调用!K69*其他调用!$M69</f>
        <v>72834.896855087587</v>
      </c>
      <c r="BP70" s="3">
        <f>BK70*其他调用!L69*其他调用!$M69</f>
        <v>10840.638643820841</v>
      </c>
      <c r="BQ70" s="3">
        <f t="shared" si="1"/>
        <v>3791802.5313332113</v>
      </c>
      <c r="BR70" s="3">
        <f>[1]服务器生态!$R67</f>
        <v>1.9688043907832836E-2</v>
      </c>
      <c r="BS70" s="3">
        <f>SUMPRODUCT((BG$6:BG70)*($BR$6:$BR70)*(其他调用!BY$5:BY69))</f>
        <v>27325.906314867047</v>
      </c>
      <c r="BT70" s="3">
        <f>SUMPRODUCT((BH$6:BH70)*($BR$6:$BR70)*(其他调用!BZ$5:BZ69))</f>
        <v>85604.01994074187</v>
      </c>
      <c r="BU70" s="3">
        <f>SUMPRODUCT((BI$6:BI70)*($BR$6:$BR70)*(其他调用!CA$5:CA69))</f>
        <v>271349.84846070665</v>
      </c>
      <c r="BV70" s="3">
        <f>SUMPRODUCT((BJ$6:BJ70)*($BR$6:$BR70)*(其他调用!CB$5:CB69))</f>
        <v>183838.67319277668</v>
      </c>
      <c r="BW70" s="3">
        <f>SUMPRODUCT((BK$6:BK70)*($BR$6:$BR70)*(其他调用!CC$5:CC69))</f>
        <v>102991.35660566489</v>
      </c>
      <c r="BX70" s="3">
        <f>SUMPRODUCT((BG$6:BG70)*($BR$6:$BR70))*'[1]功能-战损相关'!$D$2-BS70</f>
        <v>50748.111727610281</v>
      </c>
      <c r="BY70" s="3">
        <f>SUMPRODUCT((BH$6:BH70)*($BR$6:$BR70))*'[1]功能-战损相关'!$D$2-BT70</f>
        <v>158978.89417566336</v>
      </c>
      <c r="BZ70" s="3">
        <f>SUMPRODUCT((BI$6:BI70)*($BR$6:$BR70))*'[1]功能-战损相关'!$D$2-BU70</f>
        <v>503935.43285559828</v>
      </c>
      <c r="CA70" s="3">
        <f>SUMPRODUCT((BJ$6:BJ70)*($BR$6:$BR70))*'[1]功能-战损相关'!$D$2-BV70</f>
        <v>341414.67878658505</v>
      </c>
      <c r="CB70" s="3">
        <f>SUMPRODUCT((BK$6:BK70)*($BR$6:$BR70))*'[1]功能-战损相关'!$D$2-BW70</f>
        <v>191269.66226766323</v>
      </c>
      <c r="CD70" s="3">
        <v>65</v>
      </c>
      <c r="CE70" s="30">
        <v>1</v>
      </c>
      <c r="CF70" s="3">
        <f>求节点(节奏总纲!R$4:R$363,BS$6:BS$365,$CD70)*$CE70</f>
        <v>58858.317583387165</v>
      </c>
      <c r="CG70" s="3">
        <f>求节点(节奏总纲!S$4:S$363,BT$6:BT$365,$CD70)*$CE70</f>
        <v>114796.35965187338</v>
      </c>
      <c r="CH70" s="3">
        <f>求节点(节奏总纲!T$4:T$363,BU$6:BU$365,$CD70)*$CE70</f>
        <v>270682.48052326083</v>
      </c>
      <c r="CI70" s="3">
        <f>求节点(节奏总纲!U$4:U$363,BV$6:BV$365,$CD70)*$CE70</f>
        <v>174237.04780115592</v>
      </c>
      <c r="CJ70" s="3">
        <f>求节点(节奏总纲!V$4:V$363,BW$6:BW$365,$CD70)*$CE70</f>
        <v>85958.448736850973</v>
      </c>
      <c r="CK70" s="3">
        <f>求节点(节奏总纲!R$4:R$363,BX$6:BX$365,$CD70)*$CE70</f>
        <v>109308.30408343341</v>
      </c>
      <c r="CL70" s="3">
        <f>求节点(节奏总纲!S$4:S$363,BY$6:BY$365,$CD70)*$CE70</f>
        <v>213193.23935347915</v>
      </c>
      <c r="CM70" s="3">
        <f>求节点(节奏总纲!T$4:T$363,BZ$6:BZ$365,$CD70)*$CE70</f>
        <v>502696.03525748459</v>
      </c>
      <c r="CN70" s="3">
        <f>求节点(节奏总纲!U$4:U$363,CA$6:CA$365,$CD70)*$CE70</f>
        <v>323583.08877357515</v>
      </c>
      <c r="CO70" s="3">
        <f>求节点(节奏总纲!V$4:V$363,CB$6:CB$365,$CD70)*$CE70</f>
        <v>159637.11908272316</v>
      </c>
    </row>
    <row r="71" spans="27:93" x14ac:dyDescent="0.15">
      <c r="AA71" s="3">
        <v>66</v>
      </c>
      <c r="AB71" s="3">
        <f>攻城基础信息!X70*$E$12</f>
        <v>134027.02033796761</v>
      </c>
      <c r="AC71" s="3">
        <f>攻城基础信息!Y70*$E$12</f>
        <v>159026.48477810586</v>
      </c>
      <c r="AD71" s="3">
        <f>攻城基础信息!Z70*$E$12</f>
        <v>140091.60373741714</v>
      </c>
      <c r="AE71" s="3">
        <f>攻城基础信息!AA70*$E$12</f>
        <v>164289.14206544799</v>
      </c>
      <c r="AF71" s="3">
        <f>攻城基础信息!AB70*$E$12</f>
        <v>133601.5404580734</v>
      </c>
      <c r="AH71" s="3">
        <f>$E$4*AB71*攻城基础信息!AC70</f>
        <v>8130972.5671700342</v>
      </c>
      <c r="AI71" s="3">
        <f>$E$4*AC71*攻城基础信息!AD70</f>
        <v>9647606.7432050873</v>
      </c>
      <c r="AJ71" s="3">
        <f>$E$4*AD71*攻城基础信息!AE70</f>
        <v>8498890.6267366391</v>
      </c>
      <c r="AK71" s="3">
        <f>$E$4*AE71*攻城基础信息!AF70</f>
        <v>9966874.6186371762</v>
      </c>
      <c r="AL71" s="3">
        <f>$E$4*AF71*攻城基础信息!AG70</f>
        <v>8105160.1211231183</v>
      </c>
      <c r="AN71" s="3">
        <v>66</v>
      </c>
      <c r="AO71" s="3">
        <f>求节点(节奏总纲!D$4:D$163,AH$6:AH$165,$AN71)*其他调用!H70*其他调用!$M70</f>
        <v>329588621.51013559</v>
      </c>
      <c r="AP71" s="3">
        <f>求节点(节奏总纲!E$4:E$163,AI$6:AI$165,$AN71)*其他调用!I70*其他调用!$M70</f>
        <v>385000056.09057307</v>
      </c>
      <c r="AQ71" s="3">
        <f>求节点(节奏总纲!F$4:F$163,AJ$6:AJ$165,$AN71)*其他调用!J70*其他调用!$M70</f>
        <v>30859374.644235399</v>
      </c>
      <c r="AR71" s="3">
        <f>求节点(节奏总纲!G$4:G$163,AK$6:AK$165,$AN71)*其他调用!K70*其他调用!$M70</f>
        <v>7549346.8278062278</v>
      </c>
      <c r="AS71" s="3">
        <f>求节点(节奏总纲!H$4:H$163,AL$6:AL$165,$AN71)*其他调用!L70*其他调用!$M70</f>
        <v>2380215.6149088992</v>
      </c>
      <c r="AT71" s="3">
        <f t="shared" ref="AT71:AT105" si="15">SUM(AO71:AS71)</f>
        <v>755377614.68765926</v>
      </c>
      <c r="AY71" s="3">
        <v>66</v>
      </c>
      <c r="AZ71" s="3">
        <f>其他调用!R70*6*(其他调用!AH$2*$AZ$1*MIN(其他调用!$AJ70/其他调用!AH70,1)+$E$4*0%*攻城基础信息!AC70)</f>
        <v>17956.050144751378</v>
      </c>
      <c r="BA71" s="3">
        <f>其他调用!S70*6*(其他调用!AI$2*$AZ$1*MIN(其他调用!$AJ70/其他调用!AI70,1)+$E$4*0%*攻城基础信息!AD70)</f>
        <v>54359.962081752492</v>
      </c>
      <c r="BB71" s="3">
        <f>其他调用!T70*6*(其他调用!AJ$2*$AZ$1*MIN(其他调用!$AJ70/其他调用!AJ70,1)+$E$4*0%*攻城基础信息!AE70)</f>
        <v>164764.24917139491</v>
      </c>
      <c r="BC71" s="3">
        <f>其他调用!U70*6*(其他调用!AK$2*$AZ$1*MIN(其他调用!$AJ70/其他调用!AK70,1)+$E$4*0%*攻城基础信息!AF70)</f>
        <v>112439.17425212312</v>
      </c>
      <c r="BD71" s="3">
        <f>其他调用!V70*6*(其他调用!AL$2*$AZ$1*MIN(其他调用!$AJ70/其他调用!AL70,1)+$E$4*0%*攻城基础信息!AG70)</f>
        <v>54597.168793093348</v>
      </c>
      <c r="BF71" s="3">
        <v>66</v>
      </c>
      <c r="BG71" s="3">
        <f>求节点(节奏总纲!D$4:D$163,AZ$6:AZ$165,$AN71)</f>
        <v>16881.914986587995</v>
      </c>
      <c r="BH71" s="3">
        <f>求节点(节奏总纲!E$4:E$163,BA$6:BA$165,$AN71)</f>
        <v>52355.894444765778</v>
      </c>
      <c r="BI71" s="3">
        <f>求节点(节奏总纲!F$4:F$163,BB$6:BB$165,$AN71)</f>
        <v>163775.43163194438</v>
      </c>
      <c r="BJ71" s="3">
        <f>求节点(节奏总纲!G$4:G$163,BC$6:BC$165,$AN71)</f>
        <v>116565.00093295444</v>
      </c>
      <c r="BK71" s="3">
        <f>求节点(节奏总纲!H$4:H$163,BD$6:BD$165,$AN71)</f>
        <v>63436.222103826614</v>
      </c>
      <c r="BL71" s="3">
        <f>BG71*其他调用!H70*其他调用!$M70</f>
        <v>818442.01738869271</v>
      </c>
      <c r="BM71" s="3">
        <f>BH71*其他调用!I70*其他调用!$M70</f>
        <v>2304365.1336103794</v>
      </c>
      <c r="BN71" s="3">
        <f>BI71*其他调用!J70*其他调用!$M70</f>
        <v>605997.11099451955</v>
      </c>
      <c r="BO71" s="3">
        <f>BJ71*其他调用!K70*其他调用!$M70</f>
        <v>73317.197894890851</v>
      </c>
      <c r="BP71" s="3">
        <f>BK71*其他调用!L70*其他调用!$M70</f>
        <v>10951.424806307574</v>
      </c>
      <c r="BQ71" s="3">
        <f t="shared" ref="BQ71:BQ104" si="16">SUM(BL71:BP71)</f>
        <v>3813072.88469479</v>
      </c>
      <c r="BR71" s="3">
        <f>[1]服务器生态!$R68</f>
        <v>1.9990936891030264E-2</v>
      </c>
      <c r="BS71" s="3">
        <f>SUMPRODUCT((BG$6:BG71)*($BR$6:$BR71)*(其他调用!BY$5:BY70))</f>
        <v>27384.966241858954</v>
      </c>
      <c r="BT71" s="3">
        <f>SUMPRODUCT((BH$6:BH71)*($BR$6:$BR71)*(其他调用!BZ$5:BZ70))</f>
        <v>85787.182532542647</v>
      </c>
      <c r="BU71" s="3">
        <f>SUMPRODUCT((BI$6:BI71)*($BR$6:$BR71)*(其他调用!CA$5:CA70))</f>
        <v>271922.80271636636</v>
      </c>
      <c r="BV71" s="3">
        <f>SUMPRODUCT((BJ$6:BJ71)*($BR$6:$BR71)*(其他调用!CB$5:CB70))</f>
        <v>184246.46581881357</v>
      </c>
      <c r="BW71" s="3">
        <f>SUMPRODUCT((BK$6:BK71)*($BR$6:$BR71)*(其他调用!CC$5:CC70))</f>
        <v>103213.28277038441</v>
      </c>
      <c r="BX71" s="3">
        <f>SUMPRODUCT((BG$6:BG71)*($BR$6:$BR71))*'[1]功能-战损相关'!$D$2-BS71</f>
        <v>50857.794449166686</v>
      </c>
      <c r="BY71" s="3">
        <f>SUMPRODUCT((BH$6:BH71)*($BR$6:$BR71))*'[1]功能-战损相关'!$D$2-BT71</f>
        <v>159319.05327472198</v>
      </c>
      <c r="BZ71" s="3">
        <f>SUMPRODUCT((BI$6:BI71)*($BR$6:$BR71))*'[1]功能-战损相关'!$D$2-BU71</f>
        <v>504999.49075896631</v>
      </c>
      <c r="CA71" s="3">
        <f>SUMPRODUCT((BJ$6:BJ71)*($BR$6:$BR71))*'[1]功能-战损相关'!$D$2-BV71</f>
        <v>342172.00794922502</v>
      </c>
      <c r="CB71" s="3">
        <f>SUMPRODUCT((BK$6:BK71)*($BR$6:$BR71))*'[1]功能-战损相关'!$D$2-BW71</f>
        <v>191681.81085928518</v>
      </c>
      <c r="CD71" s="3">
        <v>66</v>
      </c>
      <c r="CE71" s="30">
        <v>1</v>
      </c>
      <c r="CF71" s="3">
        <f>求节点(节奏总纲!R$4:R$363,BS$6:BS$365,$CD71)*$CE71</f>
        <v>61813.337089243505</v>
      </c>
      <c r="CG71" s="3">
        <f>求节点(节奏总纲!S$4:S$363,BT$6:BT$365,$CD71)*$CE71</f>
        <v>164585.50262395127</v>
      </c>
      <c r="CH71" s="3">
        <f>求节点(节奏总纲!T$4:T$363,BU$6:BU$365,$CD71)*$CE71</f>
        <v>273398.6163274225</v>
      </c>
      <c r="CI71" s="3">
        <f>求节点(节奏总纲!U$4:U$363,BV$6:BV$365,$CD71)*$CE71</f>
        <v>176445.95931450467</v>
      </c>
      <c r="CJ71" s="3">
        <f>求节点(节奏总纲!V$4:V$363,BW$6:BW$365,$CD71)*$CE71</f>
        <v>87552.758034105413</v>
      </c>
      <c r="CK71" s="3">
        <f>求节点(节奏总纲!R$4:R$363,BX$6:BX$365,$CD71)*$CE71</f>
        <v>114796.19745145233</v>
      </c>
      <c r="CL71" s="3">
        <f>求节点(节奏总纲!S$4:S$363,BY$6:BY$365,$CD71)*$CE71</f>
        <v>305658.7905873378</v>
      </c>
      <c r="CM71" s="3">
        <f>求节点(节奏总纲!T$4:T$363,BZ$6:BZ$365,$CD71)*$CE71</f>
        <v>507740.28746521333</v>
      </c>
      <c r="CN71" s="3">
        <f>求节点(节奏总纲!U$4:U$363,CA$6:CA$365,$CD71)*$CE71</f>
        <v>327685.35301265144</v>
      </c>
      <c r="CO71" s="3">
        <f>求节点(节奏总纲!V$4:V$363,CB$6:CB$365,$CD71)*$CE71</f>
        <v>162597.97920619571</v>
      </c>
    </row>
    <row r="72" spans="27:93" x14ac:dyDescent="0.15">
      <c r="AA72" s="3">
        <v>67</v>
      </c>
      <c r="AB72" s="3">
        <f>攻城基础信息!X71*$E$12</f>
        <v>143228.85848360651</v>
      </c>
      <c r="AC72" s="3">
        <f>攻城基础信息!Y71*$E$12</f>
        <v>169845.03329214564</v>
      </c>
      <c r="AD72" s="3">
        <f>攻城基础信息!Z71*$E$12</f>
        <v>150787.55100930107</v>
      </c>
      <c r="AE72" s="3">
        <f>攻城基础信息!AA71*$E$12</f>
        <v>177041.79937173356</v>
      </c>
      <c r="AF72" s="3">
        <f>攻城基础信息!AB71*$E$12</f>
        <v>144933.27389095744</v>
      </c>
      <c r="AH72" s="3">
        <f>$E$4*AB72*攻城基础信息!AC71</f>
        <v>8784703.3203278631</v>
      </c>
      <c r="AI72" s="3">
        <f>$E$4*AC72*攻城基础信息!AD71</f>
        <v>10417162.041918265</v>
      </c>
      <c r="AJ72" s="3">
        <f>$E$4*AD72*攻城基础信息!AE71</f>
        <v>9248303.1285704635</v>
      </c>
      <c r="AK72" s="3">
        <f>$E$4*AE72*攻城基础信息!AF71</f>
        <v>10858563.694799656</v>
      </c>
      <c r="AL72" s="3">
        <f>$E$4*AF72*攻城基础信息!AG71</f>
        <v>8889240.7986453883</v>
      </c>
      <c r="AN72" s="3">
        <v>67</v>
      </c>
      <c r="AO72" s="3">
        <f>求节点(节奏总纲!D$4:D$163,AH$6:AH$165,$AN72)*其他调用!H71*其他调用!$M71</f>
        <v>332660209.97844148</v>
      </c>
      <c r="AP72" s="3">
        <f>求节点(节奏总纲!E$4:E$163,AI$6:AI$165,$AN72)*其他调用!I71*其他调用!$M71</f>
        <v>389399438.32859439</v>
      </c>
      <c r="AQ72" s="3">
        <f>求节点(节奏总纲!F$4:F$163,AJ$6:AJ$165,$AN72)*其他调用!J71*其他调用!$M71</f>
        <v>31180380.614939839</v>
      </c>
      <c r="AR72" s="3">
        <f>求节点(节奏总纲!G$4:G$163,AK$6:AK$165,$AN72)*其他调用!K71*其他调用!$M71</f>
        <v>7639458.9724187115</v>
      </c>
      <c r="AS72" s="3">
        <f>求节点(节奏总纲!H$4:H$163,AL$6:AL$165,$AN72)*其他调用!L71*其他调用!$M71</f>
        <v>2416488.5125260707</v>
      </c>
      <c r="AT72" s="3">
        <f t="shared" si="15"/>
        <v>763295976.40692043</v>
      </c>
      <c r="AY72" s="3">
        <v>67</v>
      </c>
      <c r="AZ72" s="3">
        <f>其他调用!R71*6*(其他调用!AH$2*$AZ$1*MIN(其他调用!$AJ71/其他调用!AH71,1)+$E$4*0%*攻城基础信息!AC71)</f>
        <v>18157.026011774142</v>
      </c>
      <c r="BA72" s="3">
        <f>其他调用!S71*6*(其他调用!AI$2*$AZ$1*MIN(其他调用!$AJ71/其他调用!AI71,1)+$E$4*0%*攻城基础信息!AD71)</f>
        <v>54970.952988145735</v>
      </c>
      <c r="BB72" s="3">
        <f>其他调用!T71*6*(其他调用!AJ$2*$AZ$1*MIN(其他调用!$AJ71/其他调用!AJ71,1)+$E$4*0%*攻城基础信息!AE71)</f>
        <v>166500.15030344823</v>
      </c>
      <c r="BC72" s="3">
        <f>其他调用!U71*6*(其他调用!AK$2*$AZ$1*MIN(其他调用!$AJ71/其他调用!AK71,1)+$E$4*0%*攻城基础信息!AF71)</f>
        <v>113513.46526732304</v>
      </c>
      <c r="BD72" s="3">
        <f>其他调用!V71*6*(其他调用!AL$2*$AZ$1*MIN(其他调用!$AJ71/其他调用!AL71,1)+$E$4*0%*攻城基础信息!AG71)</f>
        <v>55137.497872592918</v>
      </c>
      <c r="BF72" s="3">
        <v>67</v>
      </c>
      <c r="BG72" s="3">
        <f>求节点(节奏总纲!D$4:D$163,AZ$6:AZ$165,$AN72)</f>
        <v>16924.545323933111</v>
      </c>
      <c r="BH72" s="3">
        <f>求节点(节奏总纲!E$4:E$163,BA$6:BA$165,$AN72)</f>
        <v>52489.48767313912</v>
      </c>
      <c r="BI72" s="3">
        <f>求节点(节奏总纲!F$4:F$163,BB$6:BB$165,$AN72)</f>
        <v>164172.45451766319</v>
      </c>
      <c r="BJ72" s="3">
        <f>求节点(节奏总纲!G$4:G$163,BC$6:BC$165,$AN72)</f>
        <v>116781.28067343589</v>
      </c>
      <c r="BK72" s="3">
        <f>求节点(节奏总纲!H$4:H$163,BD$6:BD$165,$AN72)</f>
        <v>63630.510073836609</v>
      </c>
      <c r="BL72" s="3">
        <f>BG72*其他调用!H71*其他调用!$M71</f>
        <v>820955.34520402004</v>
      </c>
      <c r="BM72" s="3">
        <f>BH72*其他调用!I71*其他调用!$M71</f>
        <v>2319471.4173924783</v>
      </c>
      <c r="BN72" s="3">
        <f>BI72*其他调用!J71*其他调用!$M71</f>
        <v>609125.25211162481</v>
      </c>
      <c r="BO72" s="3">
        <f>BJ72*其他调用!K71*其他调用!$M71</f>
        <v>73798.471022694546</v>
      </c>
      <c r="BP72" s="3">
        <f>BK72*其他调用!L71*其他调用!$M71</f>
        <v>11062.923577551264</v>
      </c>
      <c r="BQ72" s="3">
        <f t="shared" si="16"/>
        <v>3834413.4093083688</v>
      </c>
      <c r="BR72" s="3">
        <f>[1]服务器生态!$R69</f>
        <v>2.029382987422769E-2</v>
      </c>
      <c r="BS72" s="3">
        <f>SUMPRODUCT((BG$6:BG72)*($BR$6:$BR72)*(其他调用!BY$5:BY71))</f>
        <v>27445.072414471902</v>
      </c>
      <c r="BT72" s="3">
        <f>SUMPRODUCT((BH$6:BH72)*($BR$6:$BR72)*(其他调用!BZ$5:BZ71))</f>
        <v>85973.594760821856</v>
      </c>
      <c r="BU72" s="3">
        <f>SUMPRODUCT((BI$6:BI72)*($BR$6:$BR72)*(其他调用!CA$5:CA71))</f>
        <v>272505.84809221915</v>
      </c>
      <c r="BV72" s="3">
        <f>SUMPRODUCT((BJ$6:BJ72)*($BR$6:$BR72)*(其他调用!CB$5:CB71))</f>
        <v>184661.20522124777</v>
      </c>
      <c r="BW72" s="3">
        <f>SUMPRODUCT((BK$6:BK72)*($BR$6:$BR72)*(其他调用!CC$5:CC71))</f>
        <v>103439.26145097794</v>
      </c>
      <c r="BX72" s="3">
        <f>SUMPRODUCT((BG$6:BG72)*($BR$6:$BR72))*'[1]功能-战损相关'!$D$2-BS72</f>
        <v>50969.420198305015</v>
      </c>
      <c r="BY72" s="3">
        <f>SUMPRODUCT((BH$6:BH72)*($BR$6:$BR72))*'[1]功能-战损相关'!$D$2-BT72</f>
        <v>159665.24741295481</v>
      </c>
      <c r="BZ72" s="3">
        <f>SUMPRODUCT((BI$6:BI72)*($BR$6:$BR72))*'[1]功能-战损相关'!$D$2-BU72</f>
        <v>506082.28931412142</v>
      </c>
      <c r="CA72" s="3">
        <f>SUMPRODUCT((BJ$6:BJ72)*($BR$6:$BR72))*'[1]功能-战损相关'!$D$2-BV72</f>
        <v>342942.23826803139</v>
      </c>
      <c r="CB72" s="3">
        <f>SUMPRODUCT((BK$6:BK72)*($BR$6:$BR72))*'[1]功能-战损相关'!$D$2-BW72</f>
        <v>192101.485551816</v>
      </c>
      <c r="CD72" s="3">
        <v>67</v>
      </c>
      <c r="CE72" s="30">
        <v>1</v>
      </c>
      <c r="CF72" s="3">
        <f>求节点(节奏总纲!R$4:R$363,BS$6:BS$365,$CD72)*$CE72</f>
        <v>63370.450830446207</v>
      </c>
      <c r="CG72" s="3">
        <f>求节点(节奏总纲!S$4:S$363,BT$6:BT$365,$CD72)*$CE72</f>
        <v>183197.90268905688</v>
      </c>
      <c r="CH72" s="3">
        <f>求节点(节奏总纲!T$4:T$363,BU$6:BU$365,$CD72)*$CE72</f>
        <v>276412.58769851108</v>
      </c>
      <c r="CI72" s="3">
        <f>求节点(节奏总纲!U$4:U$363,BV$6:BV$365,$CD72)*$CE72</f>
        <v>178574.91042760998</v>
      </c>
      <c r="CJ72" s="3">
        <f>求节点(节奏总纲!V$4:V$363,BW$6:BW$365,$CD72)*$CE72</f>
        <v>89090.059564000534</v>
      </c>
      <c r="CK72" s="3">
        <f>求节点(节奏总纲!R$4:R$363,BX$6:BX$365,$CD72)*$CE72</f>
        <v>117687.9801136859</v>
      </c>
      <c r="CL72" s="3">
        <f>求节点(节奏总纲!S$4:S$363,BY$6:BY$365,$CD72)*$CE72</f>
        <v>340224.6764225341</v>
      </c>
      <c r="CM72" s="3">
        <f>求节点(节奏总纲!T$4:T$363,BZ$6:BZ$365,$CD72)*$CE72</f>
        <v>513337.66286866349</v>
      </c>
      <c r="CN72" s="3">
        <f>求节点(节奏总纲!U$4:U$363,CA$6:CA$365,$CD72)*$CE72</f>
        <v>331639.11936556135</v>
      </c>
      <c r="CO72" s="3">
        <f>求节点(节奏总纲!V$4:V$363,CB$6:CB$365,$CD72)*$CE72</f>
        <v>165452.9677617152</v>
      </c>
    </row>
    <row r="73" spans="27:93" x14ac:dyDescent="0.15">
      <c r="AA73" s="3">
        <v>68</v>
      </c>
      <c r="AB73" s="3">
        <f>攻城基础信息!X72*$E$12</f>
        <v>145669.92376923643</v>
      </c>
      <c r="AC73" s="3">
        <f>攻城基础信息!Y72*$E$12</f>
        <v>172506.89982534701</v>
      </c>
      <c r="AD73" s="3">
        <f>攻城基础信息!Z72*$E$12</f>
        <v>153470.37209307018</v>
      </c>
      <c r="AE73" s="3">
        <f>攻城基础信息!AA72*$E$12</f>
        <v>180914.27118502886</v>
      </c>
      <c r="AF73" s="3">
        <f>攻城基础信息!AB72*$E$12</f>
        <v>148277.28468904254</v>
      </c>
      <c r="AH73" s="3">
        <f>$E$4*AB73*攻城基础信息!AC72</f>
        <v>9031535.2736926563</v>
      </c>
      <c r="AI73" s="3">
        <f>$E$4*AC73*攻城基础信息!AD72</f>
        <v>10695427.789171511</v>
      </c>
      <c r="AJ73" s="3">
        <f>$E$4*AD73*攻城基础信息!AE72</f>
        <v>9515163.0697703492</v>
      </c>
      <c r="AK73" s="3">
        <f>$E$4*AE73*攻城基础信息!AF72</f>
        <v>11216684.813471787</v>
      </c>
      <c r="AL73" s="3">
        <f>$E$4*AF73*攻城基础信息!AG72</f>
        <v>9193191.6507206354</v>
      </c>
      <c r="AN73" s="3">
        <v>68</v>
      </c>
      <c r="AO73" s="3">
        <f>求节点(节奏总纲!D$4:D$163,AH$6:AH$165,$AN73)*其他调用!H72*其他调用!$M72</f>
        <v>335587765.80820328</v>
      </c>
      <c r="AP73" s="3">
        <f>求节点(节奏总纲!E$4:E$163,AI$6:AI$165,$AN73)*其他调用!I72*其他调用!$M72</f>
        <v>393683946.88080066</v>
      </c>
      <c r="AQ73" s="3">
        <f>求节点(节奏总纲!F$4:F$163,AJ$6:AJ$165,$AN73)*其他调用!J72*其他调用!$M72</f>
        <v>31502745.835607462</v>
      </c>
      <c r="AR73" s="3">
        <f>求节点(节奏总纲!G$4:G$163,AK$6:AK$165,$AN73)*其他调用!K72*其他调用!$M72</f>
        <v>7730166.4265323207</v>
      </c>
      <c r="AS73" s="3">
        <f>求节点(节奏总纲!H$4:H$163,AL$6:AL$165,$AN73)*其他调用!L72*其他调用!$M72</f>
        <v>2453086.9597624484</v>
      </c>
      <c r="AT73" s="3">
        <f t="shared" si="15"/>
        <v>770957711.91090608</v>
      </c>
      <c r="AY73" s="3">
        <v>68</v>
      </c>
      <c r="AZ73" s="3">
        <f>其他调用!R72*6*(其他调用!AH$2*$AZ$1*MIN(其他调用!$AJ72/其他调用!AH72,1)+$E$4*0%*攻城基础信息!AC72)</f>
        <v>18357.233814941552</v>
      </c>
      <c r="BA73" s="3">
        <f>其他调用!S72*6*(其他调用!AI$2*$AZ$1*MIN(其他调用!$AJ72/其他调用!AI72,1)+$E$4*0%*攻城基础信息!AD72)</f>
        <v>55565.027871469021</v>
      </c>
      <c r="BB73" s="3">
        <f>其他调用!T72*6*(其他调用!AJ$2*$AZ$1*MIN(其他调用!$AJ72/其他调用!AJ72,1)+$E$4*0%*攻城基础信息!AE72)</f>
        <v>168245.72065816866</v>
      </c>
      <c r="BC73" s="3">
        <f>其他调用!U72*6*(其他调用!AK$2*$AZ$1*MIN(其他调用!$AJ72/其他调用!AK72,1)+$E$4*0%*攻城基础信息!AF72)</f>
        <v>114553.15087936154</v>
      </c>
      <c r="BD73" s="3">
        <f>其他调用!V72*6*(其他调用!AL$2*$AZ$1*MIN(其他调用!$AJ72/其他调用!AL72,1)+$E$4*0%*攻城基础信息!AG72)</f>
        <v>55721.840683759488</v>
      </c>
      <c r="BF73" s="3">
        <v>68</v>
      </c>
      <c r="BG73" s="3">
        <f>求节点(节奏总纲!D$4:D$163,AZ$6:AZ$165,$AN73)</f>
        <v>16966.70173771145</v>
      </c>
      <c r="BH73" s="3">
        <f>求节点(节奏总纲!E$4:E$163,BA$6:BA$165,$AN73)</f>
        <v>52616.362210515195</v>
      </c>
      <c r="BI73" s="3">
        <f>求节点(节奏总纲!F$4:F$163,BB$6:BB$165,$AN73)</f>
        <v>164569.47740338204</v>
      </c>
      <c r="BJ73" s="3">
        <f>求节点(节奏总纲!G$4:G$163,BC$6:BC$165,$AN73)</f>
        <v>116997.56041391732</v>
      </c>
      <c r="BK73" s="3">
        <f>求节点(节奏总纲!H$4:H$163,BD$6:BD$165,$AN73)</f>
        <v>63824.798043846604</v>
      </c>
      <c r="BL73" s="3">
        <f>BG73*其他调用!H72*其他调用!$M72</f>
        <v>823441.7414499002</v>
      </c>
      <c r="BM73" s="3">
        <f>BH73*其他调用!I72*其他调用!$M72</f>
        <v>2334344.7635905477</v>
      </c>
      <c r="BN73" s="3">
        <f>BI73*其他调用!J72*其他调用!$M72</f>
        <v>612262.77247207379</v>
      </c>
      <c r="BO73" s="3">
        <f>BJ73*其他调用!K72*其他调用!$M72</f>
        <v>74281.831868540699</v>
      </c>
      <c r="BP73" s="3">
        <f>BK73*其他调用!L72*其他调用!$M72</f>
        <v>11175.137137614325</v>
      </c>
      <c r="BQ73" s="3">
        <f t="shared" si="16"/>
        <v>3855506.2465186766</v>
      </c>
      <c r="BR73" s="3">
        <f>[1]服务器生态!$R70</f>
        <v>2.0596722857425118E-2</v>
      </c>
      <c r="BS73" s="3">
        <f>SUMPRODUCT((BG$6:BG73)*($BR$6:$BR73)*(其他调用!BY$5:BY72))</f>
        <v>27506.227643833743</v>
      </c>
      <c r="BT73" s="3">
        <f>SUMPRODUCT((BH$6:BH73)*($BR$6:$BR73)*(其他调用!BZ$5:BZ72))</f>
        <v>86163.24657110963</v>
      </c>
      <c r="BU73" s="3">
        <f>SUMPRODUCT((BI$6:BI73)*($BR$6:$BR73)*(其他调用!CA$5:CA72))</f>
        <v>273099.02667767118</v>
      </c>
      <c r="BV73" s="3">
        <f>SUMPRODUCT((BJ$6:BJ73)*($BR$6:$BR73)*(其他调用!CB$5:CB72))</f>
        <v>185082.91432844484</v>
      </c>
      <c r="BW73" s="3">
        <f>SUMPRODUCT((BK$6:BK73)*($BR$6:$BR73)*(其他调用!CC$5:CC72))</f>
        <v>103669.31324440747</v>
      </c>
      <c r="BX73" s="3">
        <f>SUMPRODUCT((BG$6:BG73)*($BR$6:$BR73))*'[1]功能-战损相关'!$D$2-BS73</f>
        <v>51082.994195691295</v>
      </c>
      <c r="BY73" s="3">
        <f>SUMPRODUCT((BH$6:BH73)*($BR$6:$BR73))*'[1]功能-战损相关'!$D$2-BT73</f>
        <v>160017.45791777497</v>
      </c>
      <c r="BZ73" s="3">
        <f>SUMPRODUCT((BI$6:BI73)*($BR$6:$BR73))*'[1]功能-战损相关'!$D$2-BU73</f>
        <v>507183.90668710374</v>
      </c>
      <c r="CA73" s="3">
        <f>SUMPRODUCT((BJ$6:BJ73)*($BR$6:$BR73))*'[1]功能-战损相关'!$D$2-BV73</f>
        <v>343725.4123242544</v>
      </c>
      <c r="CB73" s="3">
        <f>SUMPRODUCT((BK$6:BK73)*($BR$6:$BR73))*'[1]功能-战损相关'!$D$2-BW73</f>
        <v>192528.72459675657</v>
      </c>
      <c r="CD73" s="3">
        <v>68</v>
      </c>
      <c r="CE73" s="30">
        <v>1</v>
      </c>
      <c r="CF73" s="3">
        <f>求节点(节奏总纲!R$4:R$363,BS$6:BS$365,$CD73)*$CE73</f>
        <v>64435.976421118074</v>
      </c>
      <c r="CG73" s="3">
        <f>求节点(节奏总纲!S$4:S$363,BT$6:BT$365,$CD73)*$CE73</f>
        <v>192291.4199915436</v>
      </c>
      <c r="CH73" s="3">
        <f>求节点(节奏总纲!T$4:T$363,BU$6:BU$365,$CD73)*$CE73</f>
        <v>388784.61845045869</v>
      </c>
      <c r="CI73" s="3">
        <f>求节点(节奏总纲!U$4:U$363,BV$6:BV$365,$CD73)*$CE73</f>
        <v>180609.43938372529</v>
      </c>
      <c r="CJ73" s="3">
        <f>求节点(节奏总纲!V$4:V$363,BW$6:BW$365,$CD73)*$CE73</f>
        <v>90562.71024392423</v>
      </c>
      <c r="CK73" s="3">
        <f>求节点(节奏总纲!R$4:R$363,BX$6:BX$365,$CD73)*$CE73</f>
        <v>119666.81335350512</v>
      </c>
      <c r="CL73" s="3">
        <f>求节点(节奏总纲!S$4:S$363,BY$6:BY$365,$CD73)*$CE73</f>
        <v>357112.63712715229</v>
      </c>
      <c r="CM73" s="3">
        <f>求节点(节奏总纲!T$4:T$363,BZ$6:BZ$365,$CD73)*$CE73</f>
        <v>722028.57712228037</v>
      </c>
      <c r="CN73" s="3">
        <f>求节点(节奏总纲!U$4:U$363,CA$6:CA$365,$CD73)*$CE73</f>
        <v>335417.5302840611</v>
      </c>
      <c r="CO73" s="3">
        <f>求节点(节奏总纲!V$4:V$363,CB$6:CB$365,$CD73)*$CE73</f>
        <v>168187.8904530021</v>
      </c>
    </row>
    <row r="74" spans="27:93" x14ac:dyDescent="0.15">
      <c r="AA74" s="3">
        <v>69</v>
      </c>
      <c r="AB74" s="3">
        <f>攻城基础信息!X73*$E$12</f>
        <v>148127.82290322255</v>
      </c>
      <c r="AC74" s="3">
        <f>攻城基础信息!Y73*$E$12</f>
        <v>175145.69313226681</v>
      </c>
      <c r="AD74" s="3">
        <f>攻城基础信息!Z73*$E$12</f>
        <v>156406.76614679105</v>
      </c>
      <c r="AE74" s="3">
        <f>攻城基础信息!AA73*$E$12</f>
        <v>185089.55233299112</v>
      </c>
      <c r="AF74" s="3">
        <f>攻城基础信息!AB73*$E$12</f>
        <v>152413.83005410412</v>
      </c>
      <c r="AH74" s="3">
        <f>$E$4*AB74*攻城基础信息!AC73</f>
        <v>9282676.9019352775</v>
      </c>
      <c r="AI74" s="3">
        <f>$E$4*AC74*攻城基础信息!AD73</f>
        <v>10975796.76962205</v>
      </c>
      <c r="AJ74" s="3">
        <f>$E$4*AD74*攻城基础信息!AE73</f>
        <v>9801490.6785322372</v>
      </c>
      <c r="AK74" s="3">
        <f>$E$4*AE74*攻城基础信息!AF73</f>
        <v>11598945.279534107</v>
      </c>
      <c r="AL74" s="3">
        <f>$E$4*AF74*攻城基础信息!AG73</f>
        <v>9551266.6833905224</v>
      </c>
      <c r="AN74" s="3">
        <v>69</v>
      </c>
      <c r="AO74" s="3">
        <f>求节点(节奏总纲!D$4:D$163,AH$6:AH$165,$AN74)*其他调用!H73*其他调用!$M73</f>
        <v>338304410.90998524</v>
      </c>
      <c r="AP74" s="3">
        <f>求节点(节奏总纲!E$4:E$163,AI$6:AI$165,$AN74)*其他调用!I73*其他调用!$M73</f>
        <v>397867922.45588058</v>
      </c>
      <c r="AQ74" s="3">
        <f>求节点(节奏总纲!F$4:F$163,AJ$6:AJ$165,$AN74)*其他调用!J73*其他调用!$M73</f>
        <v>32001786.914989043</v>
      </c>
      <c r="AR74" s="3">
        <f>求节点(节奏总纲!G$4:G$163,AK$6:AK$165,$AN74)*其他调用!K73*其他调用!$M73</f>
        <v>7821470.9833176443</v>
      </c>
      <c r="AS74" s="3">
        <f>求节点(节奏总纲!H$4:H$163,AL$6:AL$165,$AN74)*其他调用!L73*其他调用!$M73</f>
        <v>2489951.8452605489</v>
      </c>
      <c r="AT74" s="3">
        <f t="shared" si="15"/>
        <v>778485543.10943294</v>
      </c>
      <c r="AY74" s="3">
        <v>69</v>
      </c>
      <c r="AZ74" s="3">
        <f>其他调用!R73*6*(其他调用!AH$2*$AZ$1*MIN(其他调用!$AJ73/其他调用!AH73,1)+$E$4*0%*攻城基础信息!AC73)</f>
        <v>18559.610647259622</v>
      </c>
      <c r="BA74" s="3">
        <f>其他调用!S73*6*(其他调用!AI$2*$AZ$1*MIN(其他调用!$AJ73/其他调用!AI73,1)+$E$4*0%*攻城基础信息!AD73)</f>
        <v>56151.07795251075</v>
      </c>
      <c r="BB74" s="3">
        <f>其他调用!T73*6*(其他调用!AJ$2*$AZ$1*MIN(其他调用!$AJ73/其他调用!AJ73,1)+$E$4*0%*攻城基础信息!AE73)</f>
        <v>170038.84358338654</v>
      </c>
      <c r="BC74" s="3">
        <f>其他调用!U73*6*(其他调用!AK$2*$AZ$1*MIN(其他调用!$AJ73/其他调用!AK73,1)+$E$4*0%*攻城基础信息!AF73)</f>
        <v>115575.80791635183</v>
      </c>
      <c r="BD74" s="3">
        <f>其他调用!V73*6*(其他调用!AL$2*$AZ$1*MIN(其他调用!$AJ73/其他调用!AL73,1)+$E$4*0%*攻城基础信息!AG73)</f>
        <v>56348.57582758557</v>
      </c>
      <c r="BF74" s="3">
        <v>69</v>
      </c>
      <c r="BG74" s="3">
        <f>求节点(节奏总纲!D$4:D$163,AZ$6:AZ$165,$AN74)</f>
        <v>17008.166206828093</v>
      </c>
      <c r="BH74" s="3">
        <f>求节点(节奏总纲!E$4:E$163,BA$6:BA$165,$AN74)</f>
        <v>52737.27676926658</v>
      </c>
      <c r="BI74" s="3">
        <f>求节点(节奏总纲!F$4:F$163,BB$6:BB$165,$AN74)</f>
        <v>164948.39195468076</v>
      </c>
      <c r="BJ74" s="3">
        <f>求节点(节奏总纲!G$4:G$163,BC$6:BC$165,$AN74)</f>
        <v>117213.84015439877</v>
      </c>
      <c r="BK74" s="3">
        <f>求节点(节奏总纲!H$4:H$163,BD$6:BD$165,$AN74)</f>
        <v>64017.973092361884</v>
      </c>
      <c r="BL74" s="3">
        <f>BG74*其他调用!H73*其他调用!$M73</f>
        <v>825890.53628863452</v>
      </c>
      <c r="BM74" s="3">
        <f>BH74*其他调用!I73*其他调用!$M73</f>
        <v>2349015.5482000709</v>
      </c>
      <c r="BN74" s="3">
        <f>BI74*其他调用!J73*其他调用!$M73</f>
        <v>615342.12850338256</v>
      </c>
      <c r="BO74" s="3">
        <f>BJ74*其他调用!K73*其他调用!$M73</f>
        <v>74767.284918689082</v>
      </c>
      <c r="BP74" s="3">
        <f>BK74*其他调用!L73*其他调用!$M73</f>
        <v>11287.871432374619</v>
      </c>
      <c r="BQ74" s="3">
        <f t="shared" si="16"/>
        <v>3876303.3693431518</v>
      </c>
      <c r="BR74" s="3">
        <f>[1]服务器生态!$R71</f>
        <v>2.0899615840622547E-2</v>
      </c>
      <c r="BS74" s="3">
        <f>SUMPRODUCT((BG$6:BG74)*($BR$6:$BR74)*(其他调用!BY$5:BY73))</f>
        <v>27568.433868312073</v>
      </c>
      <c r="BT74" s="3">
        <f>SUMPRODUCT((BH$6:BH74)*($BR$6:$BR74)*(其他调用!BZ$5:BZ73))</f>
        <v>86356.12961547733</v>
      </c>
      <c r="BU74" s="3">
        <f>SUMPRODUCT((BI$6:BI74)*($BR$6:$BR74)*(其他调用!CA$5:CA73))</f>
        <v>273702.3143321129</v>
      </c>
      <c r="BV74" s="3">
        <f>SUMPRODUCT((BJ$6:BJ74)*($BR$6:$BR74)*(其他调用!CB$5:CB73))</f>
        <v>185511.61606877026</v>
      </c>
      <c r="BW74" s="3">
        <f>SUMPRODUCT((BK$6:BK74)*($BR$6:$BR74)*(其他调用!CC$5:CC73))</f>
        <v>103903.45467719946</v>
      </c>
      <c r="BX74" s="3">
        <f>SUMPRODUCT((BG$6:BG74)*($BR$6:$BR74))*'[1]功能-战损相关'!$D$2-BS74</f>
        <v>51198.520041151045</v>
      </c>
      <c r="BY74" s="3">
        <f>SUMPRODUCT((BH$6:BH74)*($BR$6:$BR74))*'[1]功能-战损相关'!$D$2-BT74</f>
        <v>160375.6692858864</v>
      </c>
      <c r="BZ74" s="3">
        <f>SUMPRODUCT((BI$6:BI74)*($BR$6:$BR74))*'[1]功能-战损相关'!$D$2-BU74</f>
        <v>508304.29804535268</v>
      </c>
      <c r="CA74" s="3">
        <f>SUMPRODUCT((BJ$6:BJ74)*($BR$6:$BR74))*'[1]功能-战损相关'!$D$2-BV74</f>
        <v>344521.57269914448</v>
      </c>
      <c r="CB74" s="3">
        <f>SUMPRODUCT((BK$6:BK74)*($BR$6:$BR74))*'[1]功能-战损相关'!$D$2-BW74</f>
        <v>192963.55868622742</v>
      </c>
      <c r="CD74" s="3">
        <v>69</v>
      </c>
      <c r="CE74" s="30">
        <v>1</v>
      </c>
      <c r="CF74" s="3">
        <f>求节点(节奏总纲!R$4:R$363,BS$6:BS$365,$CD74)*$CE74</f>
        <v>65070.784979573153</v>
      </c>
      <c r="CG74" s="3">
        <f>求节点(节奏总纲!S$4:S$363,BT$6:BT$365,$CD74)*$CE74</f>
        <v>197007.97884910696</v>
      </c>
      <c r="CH74" s="3">
        <f>求节点(节奏总纲!T$4:T$363,BU$6:BU$365,$CD74)*$CE74</f>
        <v>526403.98514868214</v>
      </c>
      <c r="CI74" s="3">
        <f>求节点(节奏总纲!U$4:U$363,BV$6:BV$365,$CD74)*$CE74</f>
        <v>182473.17081805333</v>
      </c>
      <c r="CJ74" s="3">
        <f>求节点(节奏总纲!V$4:V$363,BW$6:BW$365,$CD74)*$CE74</f>
        <v>91960.05363099715</v>
      </c>
      <c r="CK74" s="3">
        <f>求节点(节奏总纲!R$4:R$363,BX$6:BX$365,$CD74)*$CE74</f>
        <v>120845.74353349315</v>
      </c>
      <c r="CL74" s="3">
        <f>求节点(节奏总纲!S$4:S$363,BY$6:BY$365,$CD74)*$CE74</f>
        <v>365871.96071976982</v>
      </c>
      <c r="CM74" s="3">
        <f>求节点(节奏总纲!T$4:T$363,BZ$6:BZ$365,$CD74)*$CE74</f>
        <v>977607.40099041001</v>
      </c>
      <c r="CN74" s="3">
        <f>求节点(节奏总纲!U$4:U$363,CA$6:CA$365,$CD74)*$CE74</f>
        <v>338878.74580495601</v>
      </c>
      <c r="CO74" s="3">
        <f>求节点(节奏总纲!V$4:V$363,CB$6:CB$365,$CD74)*$CE74</f>
        <v>170782.9567432804</v>
      </c>
    </row>
    <row r="75" spans="27:93" x14ac:dyDescent="0.15">
      <c r="AA75" s="3">
        <v>70</v>
      </c>
      <c r="AB75" s="3">
        <f>攻城基础信息!X74*$E$12</f>
        <v>150586.36713279985</v>
      </c>
      <c r="AC75" s="3">
        <f>攻城基础信息!Y74*$E$12</f>
        <v>177980.50990028543</v>
      </c>
      <c r="AD75" s="3">
        <f>攻城基础信息!Z74*$E$12</f>
        <v>159283.9593014422</v>
      </c>
      <c r="AE75" s="3">
        <f>攻城基础信息!AA74*$E$12</f>
        <v>189411.73091526306</v>
      </c>
      <c r="AF75" s="3">
        <f>攻城基础信息!AB74*$E$12</f>
        <v>157542.06114678187</v>
      </c>
      <c r="AH75" s="3">
        <f>$E$4*AB75*攻城基础信息!AC74</f>
        <v>9537136.5850773193</v>
      </c>
      <c r="AI75" s="3">
        <f>$E$4*AC75*攻城基础信息!AD74</f>
        <v>11272098.960351406</v>
      </c>
      <c r="AJ75" s="3">
        <f>$E$4*AD75*攻城基础信息!AE74</f>
        <v>10087984.089091334</v>
      </c>
      <c r="AK75" s="3">
        <f>$E$4*AE75*攻城基础信息!AF74</f>
        <v>11996076.291299989</v>
      </c>
      <c r="AL75" s="3">
        <f>$E$4*AF75*攻城基础信息!AG74</f>
        <v>9977663.8726295158</v>
      </c>
      <c r="AN75" s="3">
        <v>70</v>
      </c>
      <c r="AO75" s="3">
        <f>求节点(节奏总纲!D$4:D$163,AH$6:AH$165,$AN75)*其他调用!H74*其他调用!$M74</f>
        <v>341021182.65450883</v>
      </c>
      <c r="AP75" s="3">
        <f>求节点(节奏总纲!E$4:E$163,AI$6:AI$165,$AN75)*其他调用!I74*其他调用!$M74</f>
        <v>402075747.99740875</v>
      </c>
      <c r="AQ75" s="3">
        <f>求节点(节奏总纲!F$4:F$163,AJ$6:AJ$165,$AN75)*其他调用!J74*其他调用!$M74</f>
        <v>32672432.823598363</v>
      </c>
      <c r="AR75" s="3">
        <f>求节点(节奏总纲!G$4:G$163,AK$6:AK$165,$AN75)*其他调用!K74*其他调用!$M74</f>
        <v>7913374.4359452697</v>
      </c>
      <c r="AS75" s="3">
        <f>求节点(节奏总纲!H$4:H$163,AL$6:AL$165,$AN75)*其他调用!L74*其他调用!$M74</f>
        <v>2527135.4824543209</v>
      </c>
      <c r="AT75" s="3">
        <f t="shared" si="15"/>
        <v>786209873.39391553</v>
      </c>
      <c r="AY75" s="3">
        <v>70</v>
      </c>
      <c r="AZ75" s="3">
        <f>其他调用!R74*6*(其他调用!AH$2*$AZ$1*MIN(其他调用!$AJ74/其他调用!AH74,1)+$E$4*0%*攻城基础信息!AC74)</f>
        <v>18758.557542404589</v>
      </c>
      <c r="BA75" s="3">
        <f>其他调用!S74*6*(其他调用!AI$2*$AZ$1*MIN(其他调用!$AJ74/其他调用!AI74,1)+$E$4*0%*攻城基础信息!AD74)</f>
        <v>56760.48500646092</v>
      </c>
      <c r="BB75" s="3">
        <f>其他调用!T74*6*(其他调用!AJ$2*$AZ$1*MIN(其他调用!$AJ74/其他调用!AJ74,1)+$E$4*0%*攻城基础信息!AE74)</f>
        <v>171882.02535907374</v>
      </c>
      <c r="BC75" s="3">
        <f>其他调用!U74*6*(其他调用!AK$2*$AZ$1*MIN(其他调用!$AJ74/其他调用!AK74,1)+$E$4*0%*攻城基础信息!AF74)</f>
        <v>116548.93134823667</v>
      </c>
      <c r="BD75" s="3">
        <f>其他调用!V74*6*(其他调用!AL$2*$AZ$1*MIN(其他调用!$AJ74/其他调用!AL74,1)+$E$4*0%*攻城基础信息!AG74)</f>
        <v>57017.635053086386</v>
      </c>
      <c r="BF75" s="3">
        <v>70</v>
      </c>
      <c r="BG75" s="3">
        <f>求节点(节奏总纲!D$4:D$163,AZ$6:AZ$165,$AN75)</f>
        <v>17049.630675944736</v>
      </c>
      <c r="BH75" s="3">
        <f>求节点(节奏总纲!E$4:E$163,BA$6:BA$165,$AN75)</f>
        <v>52858.191328017965</v>
      </c>
      <c r="BI75" s="3">
        <f>求节点(节奏总纲!F$4:F$163,BB$6:BB$165,$AN75)</f>
        <v>165309.86782702041</v>
      </c>
      <c r="BJ75" s="3">
        <f>求节点(节奏总纲!G$4:G$163,BC$6:BC$165,$AN75)</f>
        <v>117430.1198948802</v>
      </c>
      <c r="BK75" s="3">
        <f>求节点(节奏总纲!H$4:H$163,BD$6:BD$165,$AN75)</f>
        <v>64210.993373731981</v>
      </c>
      <c r="BL75" s="3">
        <f>BG75*其他调用!H74*其他调用!$M74</f>
        <v>828335.24842181941</v>
      </c>
      <c r="BM75" s="3">
        <f>BH75*其他调用!I74*其他调用!$M74</f>
        <v>2363747.2635263954</v>
      </c>
      <c r="BN75" s="3">
        <f>BI75*其他调用!J74*其他调用!$M74</f>
        <v>618365.28461577615</v>
      </c>
      <c r="BO75" s="3">
        <f>BJ75*其他调用!K74*其他调用!$M74</f>
        <v>75254.834659399494</v>
      </c>
      <c r="BP75" s="3">
        <f>BK75*其他调用!L74*其他调用!$M74</f>
        <v>11401.294643658994</v>
      </c>
      <c r="BQ75" s="3">
        <f t="shared" si="16"/>
        <v>3897103.9258670495</v>
      </c>
      <c r="BR75" s="3">
        <f>[1]服务器生态!$R72</f>
        <v>2.1202508823819976E-2</v>
      </c>
      <c r="BS75" s="3">
        <f>SUMPRODUCT((BG$6:BG75)*($BR$6:$BR75)*(其他调用!BY$5:BY74))</f>
        <v>27631.695483660751</v>
      </c>
      <c r="BT75" s="3">
        <f>SUMPRODUCT((BH$6:BH75)*($BR$6:$BR75)*(其他调用!BZ$5:BZ74))</f>
        <v>86552.256712384929</v>
      </c>
      <c r="BU75" s="3">
        <f>SUMPRODUCT((BI$6:BI75)*($BR$6:$BR75)*(其他调用!CA$5:CA74))</f>
        <v>274315.68652008462</v>
      </c>
      <c r="BV75" s="3">
        <f>SUMPRODUCT((BJ$6:BJ75)*($BR$6:$BR75)*(其他调用!CB$5:CB74))</f>
        <v>185947.33337058962</v>
      </c>
      <c r="BW75" s="3">
        <f>SUMPRODUCT((BK$6:BK75)*($BR$6:$BR75)*(其他调用!CC$5:CC74))</f>
        <v>104141.70565407821</v>
      </c>
      <c r="BX75" s="3">
        <f>SUMPRODUCT((BG$6:BG75)*($BR$6:$BR75))*'[1]功能-战损相关'!$D$2-BS75</f>
        <v>51316.005898227173</v>
      </c>
      <c r="BY75" s="3">
        <f>SUMPRODUCT((BH$6:BH75)*($BR$6:$BR75))*'[1]功能-战损相关'!$D$2-BT75</f>
        <v>160739.90532300054</v>
      </c>
      <c r="BZ75" s="3">
        <f>SUMPRODUCT((BI$6:BI75)*($BR$6:$BR75))*'[1]功能-战损相关'!$D$2-BU75</f>
        <v>509443.41782301443</v>
      </c>
      <c r="CA75" s="3">
        <f>SUMPRODUCT((BJ$6:BJ75)*($BR$6:$BR75))*'[1]功能-战损相关'!$D$2-BV75</f>
        <v>345330.76197395183</v>
      </c>
      <c r="CB75" s="3">
        <f>SUMPRODUCT((BK$6:BK75)*($BR$6:$BR75))*'[1]功能-战损相关'!$D$2-BW75</f>
        <v>193406.02478614508</v>
      </c>
      <c r="CD75" s="3">
        <v>70</v>
      </c>
      <c r="CE75" s="30">
        <v>1</v>
      </c>
      <c r="CF75" s="3">
        <f>求节点(节奏总纲!R$4:R$363,BS$6:BS$365,$CD75)*$CE75</f>
        <v>65604.478512583752</v>
      </c>
      <c r="CG75" s="3">
        <f>求节点(节奏总纲!S$4:S$363,BT$6:BT$365,$CD75)*$CE75</f>
        <v>200411.39853901244</v>
      </c>
      <c r="CH75" s="3">
        <f>求节点(节奏总纲!T$4:T$363,BU$6:BU$365,$CD75)*$CE75</f>
        <v>580267.83953497768</v>
      </c>
      <c r="CI75" s="3">
        <f>求节点(节奏总纲!U$4:U$363,BV$6:BV$365,$CD75)*$CE75</f>
        <v>184217.95162011703</v>
      </c>
      <c r="CJ75" s="3">
        <f>求节点(节奏总纲!V$4:V$363,BW$6:BW$365,$CD75)*$CE75</f>
        <v>93293.734101652197</v>
      </c>
      <c r="CK75" s="3">
        <f>求节点(节奏总纲!R$4:R$363,BX$6:BX$365,$CD75)*$CE75</f>
        <v>121836.88866622707</v>
      </c>
      <c r="CL75" s="3">
        <f>求节点(节奏总纲!S$4:S$363,BY$6:BY$365,$CD75)*$CE75</f>
        <v>372192.59728673723</v>
      </c>
      <c r="CM75" s="3">
        <f>求节点(节奏总纲!T$4:T$363,BZ$6:BZ$365,$CD75)*$CE75</f>
        <v>1077640.2734221015</v>
      </c>
      <c r="CN75" s="3">
        <f>求节点(节奏总纲!U$4:U$363,CA$6:CA$365,$CD75)*$CE75</f>
        <v>342119.05300878861</v>
      </c>
      <c r="CO75" s="3">
        <f>求节点(节奏总纲!V$4:V$363,CB$6:CB$365,$CD75)*$CE75</f>
        <v>173259.79190306831</v>
      </c>
    </row>
    <row r="76" spans="27:93" x14ac:dyDescent="0.15">
      <c r="AA76" s="3">
        <v>71</v>
      </c>
      <c r="AB76" s="3">
        <f>攻城基础信息!X75*$E$12</f>
        <v>153251.09777257533</v>
      </c>
      <c r="AC76" s="3">
        <f>攻城基础信息!Y75*$E$12</f>
        <v>181062.39503304218</v>
      </c>
      <c r="AD76" s="3">
        <f>攻城基础信息!Z75*$E$12</f>
        <v>162168.75298429833</v>
      </c>
      <c r="AE76" s="3">
        <f>攻城基础信息!AA75*$E$12</f>
        <v>193769.982078136</v>
      </c>
      <c r="AF76" s="3">
        <f>攻城基础信息!AB75*$E$12</f>
        <v>162842.63036168728</v>
      </c>
      <c r="AH76" s="3">
        <f>$E$4*AB76*攻城基础信息!AC75</f>
        <v>9808070.2574448176</v>
      </c>
      <c r="AI76" s="3">
        <f>$E$4*AC76*攻城基础信息!AD75</f>
        <v>11587993.282114696</v>
      </c>
      <c r="AJ76" s="3">
        <f>$E$4*AD76*攻城基础信息!AE75</f>
        <v>10378800.19099509</v>
      </c>
      <c r="AK76" s="3">
        <f>$E$4*AE76*攻城基础信息!AF75</f>
        <v>12401278.853000699</v>
      </c>
      <c r="AL76" s="3">
        <f>$E$4*AF76*攻城基础信息!AG75</f>
        <v>10421928.343147982</v>
      </c>
      <c r="AN76" s="3">
        <v>71</v>
      </c>
      <c r="AO76" s="3">
        <f>求节点(节奏总纲!D$4:D$163,AH$6:AH$165,$AN76)*其他调用!H75*其他调用!$M75</f>
        <v>343714276.33689964</v>
      </c>
      <c r="AP76" s="3">
        <f>求节点(节奏总纲!E$4:E$163,AI$6:AI$165,$AN76)*其他调用!I75*其他调用!$M75</f>
        <v>406279414.1586166</v>
      </c>
      <c r="AQ76" s="3">
        <f>求节点(节奏总纲!F$4:F$163,AJ$6:AJ$165,$AN76)*其他调用!J75*其他调用!$M75</f>
        <v>33344009.95302134</v>
      </c>
      <c r="AR76" s="3">
        <f>求节点(节奏总纲!G$4:G$163,AK$6:AK$165,$AN76)*其他调用!K75*其他调用!$M75</f>
        <v>8002945.1748498362</v>
      </c>
      <c r="AS76" s="3">
        <f>求节点(节奏总纲!H$4:H$163,AL$6:AL$165,$AN76)*其他调用!L75*其他调用!$M75</f>
        <v>2564470.271513402</v>
      </c>
      <c r="AT76" s="3">
        <f t="shared" si="15"/>
        <v>793905115.8949008</v>
      </c>
      <c r="AY76" s="3">
        <v>71</v>
      </c>
      <c r="AZ76" s="3">
        <f>其他调用!R75*6*(其他调用!AH$2*$AZ$1*MIN(其他调用!$AJ75/其他调用!AH75,1)+$E$4*0%*攻城基础信息!AC75)</f>
        <v>18962.335117014722</v>
      </c>
      <c r="BA76" s="3">
        <f>其他调用!S75*6*(其他调用!AI$2*$AZ$1*MIN(其他调用!$AJ75/其他调用!AI75,1)+$E$4*0%*攻城基础信息!AD75)</f>
        <v>57363.413048814204</v>
      </c>
      <c r="BB76" s="3">
        <f>其他调用!T75*6*(其他调用!AJ$2*$AZ$1*MIN(其他调用!$AJ75/其他调用!AJ75,1)+$E$4*0%*攻城基础信息!AE75)</f>
        <v>173683.39513086932</v>
      </c>
      <c r="BC76" s="3">
        <f>其他调用!U75*6*(其他调用!AK$2*$AZ$1*MIN(其他调用!$AJ75/其他调用!AK75,1)+$E$4*0%*攻城基础信息!AF75)</f>
        <v>117562.69097583814</v>
      </c>
      <c r="BD76" s="3">
        <f>其他调用!V75*6*(其他调用!AL$2*$AZ$1*MIN(其他调用!$AJ75/其他调用!AL75,1)+$E$4*0%*攻城基础信息!AG75)</f>
        <v>57666.437123974356</v>
      </c>
      <c r="BF76" s="3">
        <v>71</v>
      </c>
      <c r="BG76" s="3">
        <f>求节点(节奏总纲!D$4:D$163,AZ$6:AZ$165,$AN76)</f>
        <v>17091.095145061376</v>
      </c>
      <c r="BH76" s="3">
        <f>求节点(节奏总纲!E$4:E$163,BA$6:BA$165,$AN76)</f>
        <v>52979.10588676935</v>
      </c>
      <c r="BI76" s="3">
        <f>求节点(节奏总纲!F$4:F$163,BB$6:BB$165,$AN76)</f>
        <v>165671.34369936009</v>
      </c>
      <c r="BJ76" s="3">
        <f>求节点(节奏总纲!G$4:G$163,BC$6:BC$165,$AN76)</f>
        <v>117649.37506425181</v>
      </c>
      <c r="BK76" s="3">
        <f>求节点(节奏总纲!H$4:H$163,BD$6:BD$165,$AN76)</f>
        <v>64404.013655102077</v>
      </c>
      <c r="BL76" s="3">
        <f>BG76*其他调用!H75*其他调用!$M75</f>
        <v>830718.43737589393</v>
      </c>
      <c r="BM76" s="3">
        <f>BH76*其他调用!I75*其他调用!$M75</f>
        <v>2378375.7105134339</v>
      </c>
      <c r="BN76" s="3">
        <f>BI76*其他调用!J75*其他调用!$M75</f>
        <v>621354.19845928089</v>
      </c>
      <c r="BO76" s="3">
        <f>BJ76*其他调用!K75*其他调用!$M75</f>
        <v>75741.168219964951</v>
      </c>
      <c r="BP76" s="3">
        <f>BK76*其他调用!L75*其他调用!$M75</f>
        <v>11514.640477671217</v>
      </c>
      <c r="BQ76" s="3">
        <f t="shared" si="16"/>
        <v>3917704.1550462451</v>
      </c>
      <c r="BR76" s="3">
        <f>[1]服务器生态!$R73</f>
        <v>2.1505401807017405E-2</v>
      </c>
      <c r="BS76" s="3">
        <f>SUMPRODUCT((BG$6:BG76)*($BR$6:$BR76)*(其他调用!BY$5:BY75))</f>
        <v>27696.016885633639</v>
      </c>
      <c r="BT76" s="3">
        <f>SUMPRODUCT((BH$6:BH76)*($BR$6:$BR76)*(其他调用!BZ$5:BZ75))</f>
        <v>86751.640680292447</v>
      </c>
      <c r="BU76" s="3">
        <f>SUMPRODUCT((BI$6:BI76)*($BR$6:$BR76)*(其他调用!CA$5:CA75))</f>
        <v>274939.18156256317</v>
      </c>
      <c r="BV76" s="3">
        <f>SUMPRODUCT((BJ$6:BJ76)*($BR$6:$BR76)*(其他调用!CB$5:CB75))</f>
        <v>186390.10036013235</v>
      </c>
      <c r="BW76" s="3">
        <f>SUMPRODUCT((BK$6:BK76)*($BR$6:$BR76)*(其他调用!CC$5:CC75))</f>
        <v>104384.08663761479</v>
      </c>
      <c r="BX76" s="3">
        <f>SUMPRODUCT((BG$6:BG76)*($BR$6:$BR76))*'[1]功能-战损相关'!$D$2-BS76</f>
        <v>51435.45993046253</v>
      </c>
      <c r="BY76" s="3">
        <f>SUMPRODUCT((BH$6:BH76)*($BR$6:$BR76))*'[1]功能-战损相关'!$D$2-BT76</f>
        <v>161110.18983482878</v>
      </c>
      <c r="BZ76" s="3">
        <f>SUMPRODUCT((BI$6:BI76)*($BR$6:$BR76))*'[1]功能-战损相关'!$D$2-BU76</f>
        <v>510601.33718761744</v>
      </c>
      <c r="CA76" s="3">
        <f>SUMPRODUCT((BJ$6:BJ76)*($BR$6:$BR76))*'[1]功能-战损相关'!$D$2-BV76</f>
        <v>346153.04352595977</v>
      </c>
      <c r="CB76" s="3">
        <f>SUMPRODUCT((BK$6:BK76)*($BR$6:$BR76))*'[1]功能-战损相关'!$D$2-BW76</f>
        <v>193856.16089842733</v>
      </c>
      <c r="CD76" s="3">
        <v>71</v>
      </c>
      <c r="CE76" s="30">
        <v>1</v>
      </c>
      <c r="CF76" s="3">
        <f>求节点(节奏总纲!R$4:R$363,BS$6:BS$365,$CD76)*$CE76</f>
        <v>66022.0683033854</v>
      </c>
      <c r="CG76" s="3">
        <f>求节点(节奏总纲!S$4:S$363,BT$6:BT$365,$CD76)*$CE76</f>
        <v>202433.30799800559</v>
      </c>
      <c r="CH76" s="3">
        <f>求节点(节奏总纲!T$4:T$363,BU$6:BU$365,$CD76)*$CE76</f>
        <v>606695.55904182571</v>
      </c>
      <c r="CI76" s="3">
        <f>求节点(节奏总纲!U$4:U$363,BV$6:BV$365,$CD76)*$CE76</f>
        <v>186224.92429803789</v>
      </c>
      <c r="CJ76" s="3">
        <f>求节点(节奏总纲!V$4:V$363,BW$6:BW$365,$CD76)*$CE76</f>
        <v>94531.58271900237</v>
      </c>
      <c r="CK76" s="3">
        <f>求节点(节奏总纲!R$4:R$363,BX$6:BX$365,$CD76)*$CE76</f>
        <v>122612.41256343012</v>
      </c>
      <c r="CL76" s="3">
        <f>求节点(节奏总纲!S$4:S$363,BY$6:BY$365,$CD76)*$CE76</f>
        <v>375947.57199629588</v>
      </c>
      <c r="CM76" s="3">
        <f>求节点(节奏总纲!T$4:T$363,BZ$6:BZ$365,$CD76)*$CE76</f>
        <v>1126720.3239348191</v>
      </c>
      <c r="CN76" s="3">
        <f>求节点(节奏总纲!U$4:U$363,CA$6:CA$365,$CD76)*$CE76</f>
        <v>345846.28798207006</v>
      </c>
      <c r="CO76" s="3">
        <f>求节点(节奏总纲!V$4:V$363,CB$6:CB$365,$CD76)*$CE76</f>
        <v>175558.65362100434</v>
      </c>
    </row>
    <row r="77" spans="27:93" x14ac:dyDescent="0.15">
      <c r="AA77" s="3">
        <v>72</v>
      </c>
      <c r="AB77" s="3">
        <f>攻城基础信息!X76*$E$12</f>
        <v>156125.07009230618</v>
      </c>
      <c r="AC77" s="3">
        <f>攻城基础信息!Y76*$E$12</f>
        <v>184137.00623427931</v>
      </c>
      <c r="AD77" s="3">
        <f>攻城基础信息!Z76*$E$12</f>
        <v>164966.10308200322</v>
      </c>
      <c r="AE77" s="3">
        <f>攻城基础信息!AA76*$E$12</f>
        <v>197686.80981266851</v>
      </c>
      <c r="AF77" s="3">
        <f>攻城基础信息!AB76*$E$12</f>
        <v>168438.03254033413</v>
      </c>
      <c r="AH77" s="3">
        <f>$E$4*AB77*攻城基础信息!AC76</f>
        <v>10096087.865969129</v>
      </c>
      <c r="AI77" s="3">
        <f>$E$4*AC77*攻城基础信息!AD76</f>
        <v>11907526.403150057</v>
      </c>
      <c r="AJ77" s="3">
        <f>$E$4*AD77*攻城基础信息!AE76</f>
        <v>10667807.99930287</v>
      </c>
      <c r="AK77" s="3">
        <f>$E$4*AE77*攻城基础信息!AF76</f>
        <v>12783747.034552557</v>
      </c>
      <c r="AL77" s="3">
        <f>$E$4*AF77*攻城基础信息!AG76</f>
        <v>10892326.104274936</v>
      </c>
      <c r="AN77" s="3">
        <v>72</v>
      </c>
      <c r="AO77" s="3">
        <f>求节点(节奏总纲!D$4:D$163,AH$6:AH$165,$AN77)*其他调用!H76*其他调用!$M76</f>
        <v>346364654.52483052</v>
      </c>
      <c r="AP77" s="3">
        <f>求节点(节奏总纲!E$4:E$163,AI$6:AI$165,$AN77)*其他调用!I76*其他调用!$M76</f>
        <v>410456274.6775822</v>
      </c>
      <c r="AQ77" s="3">
        <f>求节点(节奏总纲!F$4:F$163,AJ$6:AJ$165,$AN77)*其他调用!J76*其他调用!$M76</f>
        <v>34014573.166552551</v>
      </c>
      <c r="AR77" s="3">
        <f>求节点(节奏总纲!G$4:G$163,AK$6:AK$165,$AN77)*其他调用!K76*其他调用!$M76</f>
        <v>8088307.7423426388</v>
      </c>
      <c r="AS77" s="3">
        <f>求节点(节奏总纲!H$4:H$163,AL$6:AL$165,$AN77)*其他调用!L76*其他调用!$M76</f>
        <v>2601811.2701735157</v>
      </c>
      <c r="AT77" s="3">
        <f t="shared" si="15"/>
        <v>801525621.38148141</v>
      </c>
      <c r="AY77" s="3">
        <v>72</v>
      </c>
      <c r="AZ77" s="3">
        <f>其他调用!R76*6*(其他调用!AH$2*$AZ$1*MIN(其他调用!$AJ76/其他调用!AH76,1)+$E$4*0%*攻城基础信息!AC76)</f>
        <v>19160.044290791087</v>
      </c>
      <c r="BA77" s="3">
        <f>其他调用!S76*6*(其他调用!AI$2*$AZ$1*MIN(其他调用!$AJ76/其他调用!AI76,1)+$E$4*0%*攻城基础信息!AD76)</f>
        <v>57975.055032199038</v>
      </c>
      <c r="BB77" s="3">
        <f>其他调用!T76*6*(其他调用!AJ$2*$AZ$1*MIN(其他调用!$AJ76/其他调用!AJ76,1)+$E$4*0%*攻城基础信息!AE76)</f>
        <v>175442.51500557442</v>
      </c>
      <c r="BC77" s="3">
        <f>其他调用!U76*6*(其他调用!AK$2*$AZ$1*MIN(其他调用!$AJ76/其他调用!AK76,1)+$E$4*0%*攻城基础信息!AF76)</f>
        <v>118676.68725570792</v>
      </c>
      <c r="BD77" s="3">
        <f>其他调用!V76*6*(其他调用!AL$2*$AZ$1*MIN(其他调用!$AJ76/其他调用!AL76,1)+$E$4*0%*攻城基础信息!AG76)</f>
        <v>58399.284241799905</v>
      </c>
      <c r="BF77" s="3">
        <v>72</v>
      </c>
      <c r="BG77" s="3">
        <f>求节点(节奏总纲!D$4:D$163,AZ$6:AZ$165,$AN77)</f>
        <v>17132.559614178019</v>
      </c>
      <c r="BH77" s="3">
        <f>求节点(节奏总纲!E$4:E$163,BA$6:BA$165,$AN77)</f>
        <v>53100.020445520735</v>
      </c>
      <c r="BI77" s="3">
        <f>求节点(节奏总纲!F$4:F$163,BB$6:BB$165,$AN77)</f>
        <v>166032.81957169977</v>
      </c>
      <c r="BJ77" s="3">
        <f>求节点(节奏总纲!G$4:G$163,BC$6:BC$165,$AN77)</f>
        <v>117873.34247996123</v>
      </c>
      <c r="BK77" s="3">
        <f>求节点(节奏总纲!H$4:H$163,BD$6:BD$165,$AN77)</f>
        <v>64597.033936472173</v>
      </c>
      <c r="BL77" s="3">
        <f>BG77*其他调用!H76*其他调用!$M76</f>
        <v>832995.26013772073</v>
      </c>
      <c r="BM77" s="3">
        <f>BH77*其他调用!I76*其他调用!$M76</f>
        <v>2392770.705390627</v>
      </c>
      <c r="BN77" s="3">
        <f>BI77*其他调用!J76*其他调用!$M76</f>
        <v>624275.05429773254</v>
      </c>
      <c r="BO77" s="3">
        <f>BJ77*其他调用!K76*其他调用!$M76</f>
        <v>76223.284233814324</v>
      </c>
      <c r="BP77" s="3">
        <f>BK77*其他调用!L76*其他调用!$M76</f>
        <v>11627.269039099878</v>
      </c>
      <c r="BQ77" s="3">
        <f t="shared" si="16"/>
        <v>3937891.5730989943</v>
      </c>
      <c r="BR77" s="3">
        <f>[1]服务器生态!$R74</f>
        <v>2.1808294790214833E-2</v>
      </c>
      <c r="BS77" s="3">
        <f>SUMPRODUCT((BG$6:BG77)*($BR$6:$BR77)*(其他调用!BY$5:BY76))</f>
        <v>27761.402469984601</v>
      </c>
      <c r="BT77" s="3">
        <f>SUMPRODUCT((BH$6:BH77)*($BR$6:$BR77)*(其他调用!BZ$5:BZ76))</f>
        <v>86954.294337659856</v>
      </c>
      <c r="BU77" s="3">
        <f>SUMPRODUCT((BI$6:BI77)*($BR$6:$BR77)*(其他调用!CA$5:CA76))</f>
        <v>275572.83778052544</v>
      </c>
      <c r="BV77" s="3">
        <f>SUMPRODUCT((BJ$6:BJ77)*($BR$6:$BR77)*(其他调用!CB$5:CB76))</f>
        <v>186839.95826525675</v>
      </c>
      <c r="BW77" s="3">
        <f>SUMPRODUCT((BK$6:BK77)*($BR$6:$BR77)*(其他调用!CC$5:CC76))</f>
        <v>104630.6180903803</v>
      </c>
      <c r="BX77" s="3">
        <f>SUMPRODUCT((BG$6:BG77)*($BR$6:$BR77))*'[1]功能-战损相关'!$D$2-BS77</f>
        <v>51556.890301400024</v>
      </c>
      <c r="BY77" s="3">
        <f>SUMPRODUCT((BH$6:BH77)*($BR$6:$BR77))*'[1]功能-战损相关'!$D$2-BT77</f>
        <v>161486.54662708257</v>
      </c>
      <c r="BZ77" s="3">
        <f>SUMPRODUCT((BI$6:BI77)*($BR$6:$BR77))*'[1]功能-战损相关'!$D$2-BU77</f>
        <v>511778.12730669021</v>
      </c>
      <c r="CA77" s="3">
        <f>SUMPRODUCT((BJ$6:BJ77)*($BR$6:$BR77))*'[1]功能-战损相关'!$D$2-BV77</f>
        <v>346988.49392119085</v>
      </c>
      <c r="CB77" s="3">
        <f>SUMPRODUCT((BK$6:BK77)*($BR$6:$BR77))*'[1]功能-战损相关'!$D$2-BW77</f>
        <v>194314.00502499184</v>
      </c>
      <c r="CD77" s="3">
        <v>72</v>
      </c>
      <c r="CE77" s="30">
        <v>1</v>
      </c>
      <c r="CF77" s="3">
        <f>求节点(节奏总纲!R$4:R$363,BS$6:BS$365,$CD77)*$CE77</f>
        <v>66367.971331400418</v>
      </c>
      <c r="CG77" s="3">
        <f>求节点(节奏总纲!S$4:S$363,BT$6:BT$365,$CD77)*$CE77</f>
        <v>204102.68937881012</v>
      </c>
      <c r="CH77" s="3">
        <f>求节点(节奏总纲!T$4:T$363,BU$6:BU$365,$CD77)*$CE77</f>
        <v>620916.53207623062</v>
      </c>
      <c r="CI77" s="3">
        <f>求节点(节奏总纲!U$4:U$363,BV$6:BV$365,$CD77)*$CE77</f>
        <v>188521.89224580891</v>
      </c>
      <c r="CJ77" s="3">
        <f>求节点(节奏总纲!V$4:V$363,BW$6:BW$365,$CD77)*$CE77</f>
        <v>95765.837395024806</v>
      </c>
      <c r="CK77" s="3">
        <f>求节点(节奏总纲!R$4:R$363,BX$6:BX$365,$CD77)*$CE77</f>
        <v>123254.80390117229</v>
      </c>
      <c r="CL77" s="3">
        <f>求节点(节奏总纲!S$4:S$363,BY$6:BY$365,$CD77)*$CE77</f>
        <v>379047.85170350416</v>
      </c>
      <c r="CM77" s="3">
        <f>求节点(节奏总纲!T$4:T$363,BZ$6:BZ$365,$CD77)*$CE77</f>
        <v>1153130.702427286</v>
      </c>
      <c r="CN77" s="3">
        <f>求节点(节奏总纲!U$4:U$363,CA$6:CA$365,$CD77)*$CE77</f>
        <v>350112.08559935907</v>
      </c>
      <c r="CO77" s="3">
        <f>求节点(节奏总纲!V$4:V$363,CB$6:CB$365,$CD77)*$CE77</f>
        <v>177850.84087647457</v>
      </c>
    </row>
    <row r="78" spans="27:93" x14ac:dyDescent="0.15">
      <c r="AA78" s="3">
        <v>73</v>
      </c>
      <c r="AB78" s="3">
        <f>攻城基础信息!X77*$E$12</f>
        <v>159013.98608174166</v>
      </c>
      <c r="AC78" s="3">
        <f>攻城基础信息!Y77*$E$12</f>
        <v>187351.76285320846</v>
      </c>
      <c r="AD78" s="3">
        <f>攻城基础信息!Z77*$E$12</f>
        <v>167336.69827934867</v>
      </c>
      <c r="AE78" s="3">
        <f>攻城基础信息!AA77*$E$12</f>
        <v>201179.45081713985</v>
      </c>
      <c r="AF78" s="3">
        <f>攻城基础信息!AB77*$E$12</f>
        <v>174241.96046061482</v>
      </c>
      <c r="AH78" s="3">
        <f>$E$4*AB78*攻城基础信息!AC77</f>
        <v>10388913.75734045</v>
      </c>
      <c r="AI78" s="3">
        <f>$E$4*AC78*攻城基础信息!AD77</f>
        <v>12240315.173076281</v>
      </c>
      <c r="AJ78" s="3">
        <f>$E$4*AD78*攻城基础信息!AE77</f>
        <v>10932664.287584107</v>
      </c>
      <c r="AK78" s="3">
        <f>$E$4*AE78*攻城基础信息!AF77</f>
        <v>13143724.120053131</v>
      </c>
      <c r="AL78" s="3">
        <f>$E$4*AF78*攻城基础信息!AG77</f>
        <v>11383808.083426831</v>
      </c>
      <c r="AN78" s="3">
        <v>73</v>
      </c>
      <c r="AO78" s="3">
        <f>求节点(节奏总纲!D$4:D$163,AH$6:AH$165,$AN78)*其他调用!H77*其他调用!$M77</f>
        <v>348874421.2664364</v>
      </c>
      <c r="AP78" s="3">
        <f>求节点(节奏总纲!E$4:E$163,AI$6:AI$165,$AN78)*其他调用!I77*其他调用!$M77</f>
        <v>414386379.50826406</v>
      </c>
      <c r="AQ78" s="3">
        <f>求节点(节奏总纲!F$4:F$163,AJ$6:AJ$165,$AN78)*其他调用!J77*其他调用!$M77</f>
        <v>34688147.685165487</v>
      </c>
      <c r="AR78" s="3">
        <f>求节点(节奏总纲!G$4:G$163,AK$6:AK$165,$AN78)*其他调用!K77*其他调用!$M77</f>
        <v>8174190.6540616872</v>
      </c>
      <c r="AS78" s="3">
        <f>求节点(节奏总纲!H$4:H$163,AL$6:AL$165,$AN78)*其他调用!L77*其他调用!$M77</f>
        <v>2638137.0168635393</v>
      </c>
      <c r="AT78" s="3">
        <f t="shared" si="15"/>
        <v>808761276.13079119</v>
      </c>
      <c r="AY78" s="3">
        <v>73</v>
      </c>
      <c r="AZ78" s="3">
        <f>其他调用!R77*6*(其他调用!AH$2*$AZ$1*MIN(其他调用!$AJ77/其他调用!AH77,1)+$E$4*0%*攻城基础信息!AC77)</f>
        <v>19365.218688645498</v>
      </c>
      <c r="BA78" s="3">
        <f>其他调用!S77*6*(其他调用!AI$2*$AZ$1*MIN(其他调用!$AJ77/其他调用!AI77,1)+$E$4*0%*攻城基础信息!AD77)</f>
        <v>58554.844536207653</v>
      </c>
      <c r="BB78" s="3">
        <f>其他调用!T77*6*(其他调用!AJ$2*$AZ$1*MIN(其他调用!$AJ77/其他调用!AJ77,1)+$E$4*0%*攻城基础信息!AE77)</f>
        <v>177235.90936974663</v>
      </c>
      <c r="BC78" s="3">
        <f>其他调用!U77*6*(其他调用!AK$2*$AZ$1*MIN(其他调用!$AJ77/其他调用!AK77,1)+$E$4*0%*攻城基础信息!AF77)</f>
        <v>119818.84125353323</v>
      </c>
      <c r="BD78" s="3">
        <f>其他调用!V77*6*(其他调用!AL$2*$AZ$1*MIN(其他调用!$AJ77/其他调用!AL77,1)+$E$4*0%*攻城基础信息!AG77)</f>
        <v>59124.789910457213</v>
      </c>
      <c r="BF78" s="3">
        <v>73</v>
      </c>
      <c r="BG78" s="3">
        <f>求节点(节奏总纲!D$4:D$163,AZ$6:AZ$165,$AN78)</f>
        <v>17172.137474830655</v>
      </c>
      <c r="BH78" s="3">
        <f>求节点(节奏总纲!E$4:E$163,BA$6:BA$165,$AN78)</f>
        <v>53217.965385870346</v>
      </c>
      <c r="BI78" s="3">
        <f>求节点(节奏总纲!F$4:F$163,BB$6:BB$165,$AN78)</f>
        <v>166394.29544403945</v>
      </c>
      <c r="BJ78" s="3">
        <f>求节点(节奏总纲!G$4:G$163,BC$6:BC$165,$AN78)</f>
        <v>118097.30989567065</v>
      </c>
      <c r="BK78" s="3">
        <f>求节点(节奏总纲!H$4:H$163,BD$6:BD$165,$AN78)</f>
        <v>64786.834687922419</v>
      </c>
      <c r="BL78" s="3">
        <f>BG78*其他调用!H77*其他调用!$M77</f>
        <v>835175.88025747868</v>
      </c>
      <c r="BM78" s="3">
        <f>BH78*其他调用!I77*其他调用!$M77</f>
        <v>2407089.0018818821</v>
      </c>
      <c r="BN78" s="3">
        <f>BI78*其他调用!J77*其他调用!$M77</f>
        <v>627203.97585416178</v>
      </c>
      <c r="BO78" s="3">
        <f>BJ78*其他调用!K77*其他调用!$M77</f>
        <v>76707.429976213636</v>
      </c>
      <c r="BP78" s="3">
        <f>BK78*其他调用!L77*其他调用!$M77</f>
        <v>11740.002299019765</v>
      </c>
      <c r="BQ78" s="3">
        <f t="shared" si="16"/>
        <v>3957916.2902687555</v>
      </c>
      <c r="BR78" s="3">
        <f>[1]服务器生态!$R75</f>
        <v>2.2111187773412262E-2</v>
      </c>
      <c r="BS78" s="3">
        <f>SUMPRODUCT((BG$6:BG78)*($BR$6:$BR78)*(其他调用!BY$5:BY77))</f>
        <v>27827.849332315545</v>
      </c>
      <c r="BT78" s="3">
        <f>SUMPRODUCT((BH$6:BH78)*($BR$6:$BR78)*(其他调用!BZ$5:BZ77))</f>
        <v>87160.219012133894</v>
      </c>
      <c r="BU78" s="3">
        <f>SUMPRODUCT((BI$6:BI78)*($BR$6:$BR78)*(其他调用!CA$5:CA77))</f>
        <v>276216.69349494833</v>
      </c>
      <c r="BV78" s="3">
        <f>SUMPRODUCT((BJ$6:BJ78)*($BR$6:$BR78)*(其他调用!CB$5:CB77))</f>
        <v>187296.93082931841</v>
      </c>
      <c r="BW78" s="3">
        <f>SUMPRODUCT((BK$6:BK78)*($BR$6:$BR78)*(其他调用!CC$5:CC77))</f>
        <v>104881.3080171105</v>
      </c>
      <c r="BX78" s="3">
        <f>SUMPRODUCT((BG$6:BG78)*($BR$6:$BR78))*'[1]功能-战损相关'!$D$2-BS78</f>
        <v>51680.291617157505</v>
      </c>
      <c r="BY78" s="3">
        <f>SUMPRODUCT((BH$6:BH78)*($BR$6:$BR78))*'[1]功能-战损相关'!$D$2-BT78</f>
        <v>161868.97816539148</v>
      </c>
      <c r="BZ78" s="3">
        <f>SUMPRODUCT((BI$6:BI78)*($BR$6:$BR78))*'[1]功能-战损相关'!$D$2-BU78</f>
        <v>512973.85934776126</v>
      </c>
      <c r="CA78" s="3">
        <f>SUMPRODUCT((BJ$6:BJ78)*($BR$6:$BR78))*'[1]功能-战损相关'!$D$2-BV78</f>
        <v>347837.15725444822</v>
      </c>
      <c r="CB78" s="3">
        <f>SUMPRODUCT((BK$6:BK78)*($BR$6:$BR78))*'[1]功能-战损相关'!$D$2-BW78</f>
        <v>194779.57203177648</v>
      </c>
      <c r="CD78" s="3">
        <v>73</v>
      </c>
      <c r="CE78" s="30">
        <v>1</v>
      </c>
      <c r="CF78" s="3">
        <f>求节点(节奏总纲!R$4:R$363,BS$6:BS$365,$CD78)*$CE78</f>
        <v>105115.79104511926</v>
      </c>
      <c r="CG78" s="3">
        <f>求节点(节奏总纲!S$4:S$363,BT$6:BT$365,$CD78)*$CE78</f>
        <v>205376.15246696238</v>
      </c>
      <c r="CH78" s="3">
        <f>求节点(节奏总纲!T$4:T$363,BU$6:BU$365,$CD78)*$CE78</f>
        <v>630724.95787244535</v>
      </c>
      <c r="CI78" s="3">
        <f>求节点(节奏总纲!U$4:U$363,BV$6:BV$365,$CD78)*$CE78</f>
        <v>327262.22009196569</v>
      </c>
      <c r="CJ78" s="3">
        <f>求节点(节奏总纲!V$4:V$363,BW$6:BW$365,$CD78)*$CE78</f>
        <v>97012.039397709086</v>
      </c>
      <c r="CK78" s="3">
        <f>求节点(节奏总纲!R$4:R$363,BX$6:BX$365,$CD78)*$CE78</f>
        <v>195215.04051236445</v>
      </c>
      <c r="CL78" s="3">
        <f>求节点(节奏总纲!S$4:S$363,BY$6:BY$365,$CD78)*$CE78</f>
        <v>381412.85458150087</v>
      </c>
      <c r="CM78" s="3">
        <f>求节点(节奏总纲!T$4:T$363,BZ$6:BZ$365,$CD78)*$CE78</f>
        <v>1171346.3503345412</v>
      </c>
      <c r="CN78" s="3">
        <f>求节点(节奏总纲!U$4:U$363,CA$6:CA$365,$CD78)*$CE78</f>
        <v>607772.69445650734</v>
      </c>
      <c r="CO78" s="3">
        <f>求节点(节奏总纲!V$4:V$363,CB$6:CB$365,$CD78)*$CE78</f>
        <v>180165.21602431682</v>
      </c>
    </row>
    <row r="79" spans="27:93" x14ac:dyDescent="0.15">
      <c r="AA79" s="3">
        <v>74</v>
      </c>
      <c r="AB79" s="3">
        <f>攻城基础信息!X78*$E$12</f>
        <v>161926.71445547516</v>
      </c>
      <c r="AC79" s="3">
        <f>攻城基础信息!Y78*$E$12</f>
        <v>190670.11718243209</v>
      </c>
      <c r="AD79" s="3">
        <f>攻城基础信息!Z78*$E$12</f>
        <v>169751.24967445244</v>
      </c>
      <c r="AE79" s="3">
        <f>攻城基础信息!AA78*$E$12</f>
        <v>204481.02091871487</v>
      </c>
      <c r="AF79" s="3">
        <f>攻城基础信息!AB78*$E$12</f>
        <v>179634.5658802675</v>
      </c>
      <c r="AH79" s="3">
        <f>$E$4*AB79*攻城基础信息!AC78</f>
        <v>10687163.154061355</v>
      </c>
      <c r="AI79" s="3">
        <f>$E$4*AC79*攻城基础信息!AD78</f>
        <v>12584227.734040512</v>
      </c>
      <c r="AJ79" s="3">
        <f>$E$4*AD79*攻城基础信息!AE78</f>
        <v>11203582.478513855</v>
      </c>
      <c r="AK79" s="3">
        <f>$E$4*AE79*攻城基础信息!AF78</f>
        <v>13495747.380635174</v>
      </c>
      <c r="AL79" s="3">
        <f>$E$4*AF79*攻城基础信息!AG78</f>
        <v>11855881.34809765</v>
      </c>
      <c r="AN79" s="3">
        <v>74</v>
      </c>
      <c r="AO79" s="3">
        <f>求节点(节奏总纲!D$4:D$163,AH$6:AH$165,$AN79)*其他调用!H78*其他调用!$M78</f>
        <v>351233736.02818012</v>
      </c>
      <c r="AP79" s="3">
        <f>求节点(节奏总纲!E$4:E$163,AI$6:AI$165,$AN79)*其他调用!I78*其他调用!$M78</f>
        <v>418156980.81313092</v>
      </c>
      <c r="AQ79" s="3">
        <f>求节点(节奏总纲!F$4:F$163,AJ$6:AJ$165,$AN79)*其他调用!J78*其他调用!$M78</f>
        <v>35091549.189621896</v>
      </c>
      <c r="AR79" s="3">
        <f>求节点(节奏总纲!G$4:G$163,AK$6:AK$165,$AN79)*其他调用!K78*其他调用!$M78</f>
        <v>8260595.3663257472</v>
      </c>
      <c r="AS79" s="3">
        <f>求节点(节奏总纲!H$4:H$163,AL$6:AL$165,$AN79)*其他调用!L78*其他调用!$M78</f>
        <v>2670086.3214374743</v>
      </c>
      <c r="AT79" s="3">
        <f t="shared" si="15"/>
        <v>815412947.71869612</v>
      </c>
      <c r="AY79" s="3">
        <v>74</v>
      </c>
      <c r="AZ79" s="3">
        <f>其他调用!R78*6*(其他调用!AH$2*$AZ$1*MIN(其他调用!$AJ78/其他调用!AH78,1)+$E$4*0%*攻城基础信息!AC78)</f>
        <v>19561.712604311288</v>
      </c>
      <c r="BA79" s="3">
        <f>其他调用!S78*6*(其他调用!AI$2*$AZ$1*MIN(其他调用!$AJ78/其他调用!AI78,1)+$E$4*0%*攻城基础信息!AD78)</f>
        <v>59169.673332457547</v>
      </c>
      <c r="BB79" s="3">
        <f>其他调用!T78*6*(其他调用!AJ$2*$AZ$1*MIN(其他调用!$AJ78/其他调用!AJ78,1)+$E$4*0%*攻城基础信息!AE78)</f>
        <v>179044.59652181968</v>
      </c>
      <c r="BC79" s="3">
        <f>其他调用!U78*6*(其他调用!AK$2*$AZ$1*MIN(其他调用!$AJ78/其他调用!AK78,1)+$E$4*0%*攻城基础信息!AF78)</f>
        <v>120960.28317062368</v>
      </c>
      <c r="BD79" s="3">
        <f>其他调用!V78*6*(其他调用!AL$2*$AZ$1*MIN(其他调用!$AJ78/其他调用!AL78,1)+$E$4*0%*攻城基础信息!AG78)</f>
        <v>59935.569481055121</v>
      </c>
      <c r="BF79" s="3">
        <v>74</v>
      </c>
      <c r="BG79" s="3">
        <f>求节点(节奏总纲!D$4:D$163,AZ$6:AZ$165,$AN79)</f>
        <v>17209.698389524583</v>
      </c>
      <c r="BH79" s="3">
        <f>求节点(节奏总纲!E$4:E$163,BA$6:BA$165,$AN79)</f>
        <v>53333.931206990885</v>
      </c>
      <c r="BI79" s="3">
        <f>求节点(节奏总纲!F$4:F$163,BB$6:BB$165,$AN79)</f>
        <v>166749.11127607021</v>
      </c>
      <c r="BJ79" s="3">
        <f>求节点(节奏总纲!G$4:G$163,BC$6:BC$165,$AN79)</f>
        <v>118321.27731138006</v>
      </c>
      <c r="BK79" s="3">
        <f>求节点(节奏总纲!H$4:H$163,BD$6:BD$165,$AN79)</f>
        <v>64965.417615391838</v>
      </c>
      <c r="BL79" s="3">
        <f>BG79*其他调用!H78*其他调用!$M78</f>
        <v>837253.8328297392</v>
      </c>
      <c r="BM79" s="3">
        <f>BH79*其他调用!I78*其他调用!$M78</f>
        <v>2421374.173267372</v>
      </c>
      <c r="BN79" s="3">
        <f>BI79*其他调用!J78*其他调用!$M78</f>
        <v>630115.80414914852</v>
      </c>
      <c r="BO79" s="3">
        <f>BJ79*其他调用!K78*其他调用!$M78</f>
        <v>77193.609688910976</v>
      </c>
      <c r="BP79" s="3">
        <f>BK79*其他调用!L78*其他调用!$M78</f>
        <v>11851.371392999265</v>
      </c>
      <c r="BQ79" s="3">
        <f t="shared" si="16"/>
        <v>3977788.7913281699</v>
      </c>
      <c r="BR79" s="3">
        <f>[1]服务器生态!$R76</f>
        <v>2.2414080756609688E-2</v>
      </c>
      <c r="BS79" s="3">
        <f>SUMPRODUCT((BG$6:BG79)*($BR$6:$BR79)*(其他调用!BY$5:BY78))</f>
        <v>27895.353756977991</v>
      </c>
      <c r="BT79" s="3">
        <f>SUMPRODUCT((BH$6:BH79)*($BR$6:$BR79)*(其他调用!BZ$5:BZ78))</f>
        <v>87369.419444333558</v>
      </c>
      <c r="BU79" s="3">
        <f>SUMPRODUCT((BI$6:BI79)*($BR$6:$BR79)*(其他调用!CA$5:CA78))</f>
        <v>276870.76090303942</v>
      </c>
      <c r="BV79" s="3">
        <f>SUMPRODUCT((BJ$6:BJ79)*($BR$6:$BR79)*(其他调用!CB$5:CB78))</f>
        <v>187761.04179567285</v>
      </c>
      <c r="BW79" s="3">
        <f>SUMPRODUCT((BK$6:BK79)*($BR$6:$BR79)*(其他调用!CC$5:CC78))</f>
        <v>105136.1325375537</v>
      </c>
      <c r="BX79" s="3">
        <f>SUMPRODUCT((BG$6:BG79)*($BR$6:$BR79))*'[1]功能-战损相关'!$D$2-BS79</f>
        <v>51805.656977244915</v>
      </c>
      <c r="BY79" s="3">
        <f>SUMPRODUCT((BH$6:BH79)*($BR$6:$BR79))*'[1]功能-战损相关'!$D$2-BT79</f>
        <v>162257.49325376231</v>
      </c>
      <c r="BZ79" s="3">
        <f>SUMPRODUCT((BI$6:BI79)*($BR$6:$BR79))*'[1]功能-战损相关'!$D$2-BU79</f>
        <v>514188.55596278753</v>
      </c>
      <c r="CA79" s="3">
        <f>SUMPRODUCT((BJ$6:BJ79)*($BR$6:$BR79))*'[1]功能-战损相关'!$D$2-BV79</f>
        <v>348699.07762053504</v>
      </c>
      <c r="CB79" s="3">
        <f>SUMPRODUCT((BK$6:BK79)*($BR$6:$BR79))*'[1]功能-战损相关'!$D$2-BW79</f>
        <v>195252.81756974242</v>
      </c>
      <c r="CD79" s="3">
        <v>74</v>
      </c>
      <c r="CE79" s="30">
        <v>1</v>
      </c>
      <c r="CF79" s="3">
        <f>求节点(节奏总纲!R$4:R$363,BS$6:BS$365,$CD79)*$CE79</f>
        <v>125105.8495119327</v>
      </c>
      <c r="CG79" s="3">
        <f>求节点(节奏总纲!S$4:S$363,BT$6:BT$365,$CD79)*$CE79</f>
        <v>206436.38797845328</v>
      </c>
      <c r="CH79" s="3">
        <f>求节点(节奏总纲!T$4:T$363,BU$6:BU$365,$CD79)*$CE79</f>
        <v>636879.24976494734</v>
      </c>
      <c r="CI79" s="3">
        <f>求节点(节奏总纲!U$4:U$363,BV$6:BV$365,$CD79)*$CE79</f>
        <v>387067.72305870429</v>
      </c>
      <c r="CJ79" s="3">
        <f>求节点(节奏总纲!V$4:V$363,BW$6:BW$365,$CD79)*$CE79</f>
        <v>98284.124263177</v>
      </c>
      <c r="CK79" s="3">
        <f>求节点(节奏总纲!R$4:R$363,BX$6:BX$365,$CD79)*$CE79</f>
        <v>232339.43480787519</v>
      </c>
      <c r="CL79" s="3">
        <f>求节点(节奏总纲!S$4:S$363,BY$6:BY$365,$CD79)*$CE79</f>
        <v>383381.86338855547</v>
      </c>
      <c r="CM79" s="3">
        <f>求节点(节奏总纲!T$4:T$363,BZ$6:BZ$365,$CD79)*$CE79</f>
        <v>1182775.7495634735</v>
      </c>
      <c r="CN79" s="3">
        <f>求节点(节奏总纲!U$4:U$363,CA$6:CA$365,$CD79)*$CE79</f>
        <v>718840.05710902193</v>
      </c>
      <c r="CO79" s="3">
        <f>求节点(节奏总纲!V$4:V$363,CB$6:CB$365,$CD79)*$CE79</f>
        <v>182527.65934590009</v>
      </c>
    </row>
    <row r="80" spans="27:93" x14ac:dyDescent="0.15">
      <c r="AA80" s="3">
        <v>75</v>
      </c>
      <c r="AB80" s="3">
        <f>攻城基础信息!X79*$E$12</f>
        <v>164855.73557072994</v>
      </c>
      <c r="AC80" s="3">
        <f>攻城基础信息!Y79*$E$12</f>
        <v>193948.8085709601</v>
      </c>
      <c r="AD80" s="3">
        <f>攻城基础信息!Z79*$E$12</f>
        <v>172693.90040559781</v>
      </c>
      <c r="AE80" s="3">
        <f>攻城基础信息!AA79*$E$12</f>
        <v>207446.32679380485</v>
      </c>
      <c r="AF80" s="3">
        <f>攻城基础信息!AB79*$E$12</f>
        <v>184073.79498464527</v>
      </c>
      <c r="AH80" s="3">
        <f>$E$4*AB80*攻城基础信息!AC79</f>
        <v>10990382.371381991</v>
      </c>
      <c r="AI80" s="3">
        <f>$E$4*AC80*攻城基础信息!AD79</f>
        <v>12929920.571397332</v>
      </c>
      <c r="AJ80" s="3">
        <f>$E$4*AD80*攻城基础信息!AE79</f>
        <v>11512926.693706516</v>
      </c>
      <c r="AK80" s="3">
        <f>$E$4*AE80*攻城基础信息!AF79</f>
        <v>13829755.119586984</v>
      </c>
      <c r="AL80" s="3">
        <f>$E$4*AF80*攻城基础信息!AG79</f>
        <v>12271586.332309678</v>
      </c>
      <c r="AN80" s="3">
        <v>75</v>
      </c>
      <c r="AO80" s="3">
        <f>求节点(节奏总纲!D$4:D$163,AH$6:AH$165,$AN80)*其他调用!H79*其他调用!$M79</f>
        <v>353591986.90555692</v>
      </c>
      <c r="AP80" s="3">
        <f>求节点(节奏总纲!E$4:E$163,AI$6:AI$165,$AN80)*其他调用!I79*其他调用!$M79</f>
        <v>421947061.34932613</v>
      </c>
      <c r="AQ80" s="3">
        <f>求节点(节奏总纲!F$4:F$163,AJ$6:AJ$165,$AN80)*其他调用!J79*其他调用!$M79</f>
        <v>35383190.46986635</v>
      </c>
      <c r="AR80" s="3">
        <f>求节点(节奏总纲!G$4:G$163,AK$6:AK$165,$AN80)*其他调用!K79*其他调用!$M79</f>
        <v>8347523.3354535736</v>
      </c>
      <c r="AS80" s="3">
        <f>求节点(节奏总纲!H$4:H$163,AL$6:AL$165,$AN80)*其他调用!L79*其他调用!$M79</f>
        <v>2702275.7932240469</v>
      </c>
      <c r="AT80" s="3">
        <f t="shared" si="15"/>
        <v>821972037.85342717</v>
      </c>
      <c r="AY80" s="3">
        <v>75</v>
      </c>
      <c r="AZ80" s="3">
        <f>其他调用!R79*6*(其他调用!AH$2*$AZ$1*MIN(其他调用!$AJ79/其他调用!AH79,1)+$E$4*0%*攻城基础信息!AC79)</f>
        <v>19768.003160919547</v>
      </c>
      <c r="BA80" s="3">
        <f>其他调用!S79*6*(其他调用!AI$2*$AZ$1*MIN(其他调用!$AJ79/其他调用!AI79,1)+$E$4*0%*攻城基础信息!AD79)</f>
        <v>59763.19228746913</v>
      </c>
      <c r="BB80" s="3">
        <f>其他调用!T79*6*(其他调用!AJ$2*$AZ$1*MIN(其他调用!$AJ79/其他调用!AJ79,1)+$E$4*0%*攻城基础信息!AE79)</f>
        <v>180897.74074856369</v>
      </c>
      <c r="BC80" s="3">
        <f>其他调用!U79*6*(其他调用!AK$2*$AZ$1*MIN(其他调用!$AJ79/其他调用!AK79,1)+$E$4*0%*攻城基础信息!AF79)</f>
        <v>122104.36720582335</v>
      </c>
      <c r="BD80" s="3">
        <f>其他调用!V79*6*(其他调用!AL$2*$AZ$1*MIN(其他调用!$AJ79/其他调用!AL79,1)+$E$4*0%*攻城基础信息!AG79)</f>
        <v>60723.976135075231</v>
      </c>
      <c r="BF80" s="3">
        <v>75</v>
      </c>
      <c r="BG80" s="3">
        <f>求节点(节奏总纲!D$4:D$163,AZ$6:AZ$165,$AN80)</f>
        <v>17247.259304218511</v>
      </c>
      <c r="BH80" s="3">
        <f>求节点(节奏总纲!E$4:E$163,BA$6:BA$165,$AN80)</f>
        <v>53449.897028111416</v>
      </c>
      <c r="BI80" s="3">
        <f>求节点(节奏总纲!F$4:F$163,BB$6:BB$165,$AN80)</f>
        <v>167101.16912814276</v>
      </c>
      <c r="BJ80" s="3">
        <f>求节点(节奏总纲!G$4:G$163,BC$6:BC$165,$AN80)</f>
        <v>118545.24472708948</v>
      </c>
      <c r="BK80" s="3">
        <f>求节点(节奏总纲!H$4:H$163,BD$6:BD$165,$AN80)</f>
        <v>65144.000542861249</v>
      </c>
      <c r="BL80" s="3">
        <f>BG80*其他调用!H79*其他调用!$M79</f>
        <v>839327.14549223974</v>
      </c>
      <c r="BM80" s="3">
        <f>BH80*其他调用!I79*其他调用!$M79</f>
        <v>2435715.5114895725</v>
      </c>
      <c r="BN80" s="3">
        <f>BI80*其他调用!J79*其他调用!$M79</f>
        <v>633025.14061453205</v>
      </c>
      <c r="BO80" s="3">
        <f>BJ80*其他调用!K79*其他调用!$M79</f>
        <v>77681.827613654415</v>
      </c>
      <c r="BP80" s="3">
        <f>BK80*其他调用!L79*其他调用!$M79</f>
        <v>11963.397324724809</v>
      </c>
      <c r="BQ80" s="3">
        <f t="shared" si="16"/>
        <v>3997713.0225347234</v>
      </c>
      <c r="BR80" s="3">
        <f>[1]服务器生态!$R77</f>
        <v>2.2716973739807116E-2</v>
      </c>
      <c r="BS80" s="3">
        <f>SUMPRODUCT((BG$6:BG80)*($BR$6:$BR80)*(其他调用!BY$5:BY79))</f>
        <v>27963.919725900068</v>
      </c>
      <c r="BT80" s="3">
        <f>SUMPRODUCT((BH$6:BH80)*($BR$6:$BR80)*(其他调用!BZ$5:BZ79))</f>
        <v>87581.907928090586</v>
      </c>
      <c r="BU80" s="3">
        <f>SUMPRODUCT((BI$6:BI80)*($BR$6:$BR80)*(其他调用!CA$5:CA79))</f>
        <v>277535.06665546005</v>
      </c>
      <c r="BV80" s="3">
        <f>SUMPRODUCT((BJ$6:BJ80)*($BR$6:$BR80)*(其他调用!CB$5:CB79))</f>
        <v>188232.31490767561</v>
      </c>
      <c r="BW80" s="3">
        <f>SUMPRODUCT((BK$6:BK80)*($BR$6:$BR80)*(其他调用!CC$5:CC79))</f>
        <v>105395.11058374037</v>
      </c>
      <c r="BX80" s="3">
        <f>SUMPRODUCT((BG$6:BG80)*($BR$6:$BR80))*'[1]功能-战损相关'!$D$2-BS80</f>
        <v>51932.993776671632</v>
      </c>
      <c r="BY80" s="3">
        <f>SUMPRODUCT((BH$6:BH80)*($BR$6:$BR80))*'[1]功能-战损相关'!$D$2-BT80</f>
        <v>162652.11472359678</v>
      </c>
      <c r="BZ80" s="3">
        <f>SUMPRODUCT((BI$6:BI80)*($BR$6:$BR80))*'[1]功能-战损相关'!$D$2-BU80</f>
        <v>515422.26664585446</v>
      </c>
      <c r="CA80" s="3">
        <f>SUMPRODUCT((BJ$6:BJ80)*($BR$6:$BR80))*'[1]功能-战损相关'!$D$2-BV80</f>
        <v>349574.29911425442</v>
      </c>
      <c r="CB80" s="3">
        <f>SUMPRODUCT((BK$6:BK80)*($BR$6:$BR80))*'[1]功能-战损相关'!$D$2-BW80</f>
        <v>195733.77679837481</v>
      </c>
      <c r="CD80" s="3">
        <v>75</v>
      </c>
      <c r="CE80" s="30">
        <v>1</v>
      </c>
      <c r="CF80" s="3">
        <f>求节点(节奏总纲!R$4:R$363,BS$6:BS$365,$CD80)*$CE80</f>
        <v>130340.88498391512</v>
      </c>
      <c r="CG80" s="3">
        <f>求节点(节奏总纲!S$4:S$363,BT$6:BT$365,$CD80)*$CE80</f>
        <v>315797.62703596649</v>
      </c>
      <c r="CH80" s="3">
        <f>求节点(节奏总纲!T$4:T$363,BU$6:BU$365,$CD80)*$CE80</f>
        <v>642043.04555053846</v>
      </c>
      <c r="CI80" s="3">
        <f>求节点(节奏总纲!U$4:U$363,BV$6:BV$365,$CD80)*$CE80</f>
        <v>413775.72630534897</v>
      </c>
      <c r="CJ80" s="3">
        <f>求节点(节奏总纲!V$4:V$363,BW$6:BW$365,$CD80)*$CE80</f>
        <v>99541.890626928114</v>
      </c>
      <c r="CK80" s="3">
        <f>求节点(节奏总纲!R$4:R$363,BX$6:BX$365,$CD80)*$CE80</f>
        <v>242061.64354155681</v>
      </c>
      <c r="CL80" s="3">
        <f>求节点(节奏总纲!S$4:S$363,BY$6:BY$365,$CD80)*$CE80</f>
        <v>586481.30735250865</v>
      </c>
      <c r="CM80" s="3">
        <f>求节点(节奏总纲!T$4:T$363,BZ$6:BZ$365,$CD80)*$CE80</f>
        <v>1192365.6560224281</v>
      </c>
      <c r="CN80" s="3">
        <f>求节点(节奏总纲!U$4:U$363,CA$6:CA$365,$CD80)*$CE80</f>
        <v>768440.63456707634</v>
      </c>
      <c r="CO80" s="3">
        <f>求节点(节奏总纲!V$4:V$363,CB$6:CB$365,$CD80)*$CE80</f>
        <v>184863.51116429499</v>
      </c>
    </row>
    <row r="81" spans="27:93" x14ac:dyDescent="0.15">
      <c r="AA81" s="3">
        <v>76</v>
      </c>
      <c r="AB81" s="3">
        <f>攻城基础信息!X80*$E$12</f>
        <v>167903.19212164797</v>
      </c>
      <c r="AC81" s="3">
        <f>攻城基础信息!Y80*$E$12</f>
        <v>197173.9625186396</v>
      </c>
      <c r="AD81" s="3">
        <f>攻城基础信息!Z80*$E$12</f>
        <v>175900.2992946663</v>
      </c>
      <c r="AE81" s="3">
        <f>攻城基础信息!AA80*$E$12</f>
        <v>210458.70331594363</v>
      </c>
      <c r="AF81" s="3">
        <f>攻城基础信息!AB80*$E$12</f>
        <v>188290.37650418186</v>
      </c>
      <c r="AH81" s="3">
        <f>$E$4*AB81*攻城基础信息!AC80</f>
        <v>11305481.602857625</v>
      </c>
      <c r="AI81" s="3">
        <f>$E$4*AC81*攻城基础信息!AD80</f>
        <v>13276380.142921727</v>
      </c>
      <c r="AJ81" s="3">
        <f>$E$4*AD81*攻城基础信息!AE80</f>
        <v>11843953.485840857</v>
      </c>
      <c r="AK81" s="3">
        <f>$E$4*AE81*攻城基础信息!AF80</f>
        <v>14170886.023273529</v>
      </c>
      <c r="AL81" s="3">
        <f>$E$4*AF81*攻城基础信息!AG80</f>
        <v>12678218.684614906</v>
      </c>
      <c r="AN81" s="3">
        <v>76</v>
      </c>
      <c r="AO81" s="3">
        <f>求节点(节奏总纲!D$4:D$163,AH$6:AH$165,$AN81)*其他调用!H80*其他调用!$M80</f>
        <v>355949127.6584118</v>
      </c>
      <c r="AP81" s="3">
        <f>求节点(节奏总纲!E$4:E$163,AI$6:AI$165,$AN81)*其他调用!I80*其他调用!$M80</f>
        <v>425756667.32905865</v>
      </c>
      <c r="AQ81" s="3">
        <f>求节点(节奏总纲!F$4:F$163,AJ$6:AJ$165,$AN81)*其他调用!J80*其他调用!$M80</f>
        <v>35675919.510061614</v>
      </c>
      <c r="AR81" s="3">
        <f>求节点(节奏总纲!G$4:G$163,AK$6:AK$165,$AN81)*其他调用!K80*其他调用!$M80</f>
        <v>8432300.7142987289</v>
      </c>
      <c r="AS81" s="3">
        <f>求节点(节奏总纲!H$4:H$163,AL$6:AL$165,$AN81)*其他调用!L80*其他调用!$M80</f>
        <v>2734706.2321633105</v>
      </c>
      <c r="AT81" s="3">
        <f t="shared" si="15"/>
        <v>828548721.44399405</v>
      </c>
      <c r="AY81" s="3">
        <v>76</v>
      </c>
      <c r="AZ81" s="3">
        <f>其他调用!R80*6*(其他调用!AH$2*$AZ$1*MIN(其他调用!$AJ80/其他调用!AH80,1)+$E$4*0%*攻城基础信息!AC80)</f>
        <v>19963.577288448287</v>
      </c>
      <c r="BA81" s="3">
        <f>其他调用!S80*6*(其他调用!AI$2*$AZ$1*MIN(其他调用!$AJ80/其他调用!AI80,1)+$E$4*0%*攻城基础信息!AD80)</f>
        <v>60381.420812188837</v>
      </c>
      <c r="BB81" s="3">
        <f>其他调用!T80*6*(其他调用!AJ$2*$AZ$1*MIN(其他调用!$AJ80/其他调用!AJ80,1)+$E$4*0%*攻城基础信息!AE80)</f>
        <v>182669.28165462002</v>
      </c>
      <c r="BC81" s="3">
        <f>其他调用!U80*6*(其他调用!AK$2*$AZ$1*MIN(其他调用!$AJ80/其他调用!AK80,1)+$E$4*0%*攻城基础信息!AF80)</f>
        <v>123257.36431677434</v>
      </c>
      <c r="BD81" s="3">
        <f>其他调用!V80*6*(其他调用!AL$2*$AZ$1*MIN(其他调用!$AJ80/其他调用!AL80,1)+$E$4*0%*攻城基础信息!AG80)</f>
        <v>61542.289856290583</v>
      </c>
      <c r="BF81" s="3">
        <v>76</v>
      </c>
      <c r="BG81" s="3">
        <f>求节点(节奏总纲!D$4:D$163,AZ$6:AZ$165,$AN81)</f>
        <v>17284.820218912439</v>
      </c>
      <c r="BH81" s="3">
        <f>求节点(节奏总纲!E$4:E$163,BA$6:BA$165,$AN81)</f>
        <v>53565.862849231955</v>
      </c>
      <c r="BI81" s="3">
        <f>求节点(节奏总纲!F$4:F$163,BB$6:BB$165,$AN81)</f>
        <v>167453.22698021532</v>
      </c>
      <c r="BJ81" s="3">
        <f>求节点(节奏总纲!G$4:G$163,BC$6:BC$165,$AN81)</f>
        <v>118764.58124131022</v>
      </c>
      <c r="BK81" s="3">
        <f>求节点(节奏总纲!H$4:H$163,BD$6:BD$165,$AN81)</f>
        <v>65322.583470330668</v>
      </c>
      <c r="BL81" s="3">
        <f>BG81*其他调用!H80*其他调用!$M80</f>
        <v>841395.7807680252</v>
      </c>
      <c r="BM81" s="3">
        <f>BH81*其他调用!I80*其他调用!$M80</f>
        <v>2450113.1262557358</v>
      </c>
      <c r="BN81" s="3">
        <f>BI81*其他调用!J80*其他调用!$M80</f>
        <v>635942.38907429413</v>
      </c>
      <c r="BO81" s="3">
        <f>BJ81*其他调用!K80*其他调用!$M80</f>
        <v>78169.040003305723</v>
      </c>
      <c r="BP81" s="3">
        <f>BK81*其他调用!L80*其他调用!$M80</f>
        <v>12076.081923789085</v>
      </c>
      <c r="BQ81" s="3">
        <f t="shared" si="16"/>
        <v>4017696.41802515</v>
      </c>
      <c r="BR81" s="3">
        <f>[1]服务器生态!$R78</f>
        <v>2.3019866723004545E-2</v>
      </c>
      <c r="BS81" s="3">
        <f>SUMPRODUCT((BG$6:BG81)*($BR$6:$BR81)*(其他调用!BY$5:BY80))</f>
        <v>28033.5512210099</v>
      </c>
      <c r="BT81" s="3">
        <f>SUMPRODUCT((BH$6:BH81)*($BR$6:$BR81)*(其他调用!BZ$5:BZ80))</f>
        <v>87797.696757236699</v>
      </c>
      <c r="BU81" s="3">
        <f>SUMPRODUCT((BI$6:BI81)*($BR$6:$BR81)*(其他调用!CA$5:CA80))</f>
        <v>278209.64807475882</v>
      </c>
      <c r="BV81" s="3">
        <f>SUMPRODUCT((BJ$6:BJ81)*($BR$6:$BR81)*(其他调用!CB$5:CB80))</f>
        <v>188710.75525320359</v>
      </c>
      <c r="BW81" s="3">
        <f>SUMPRODUCT((BK$6:BK81)*($BR$6:$BR81)*(其他调用!CC$5:CC80))</f>
        <v>105658.26108770102</v>
      </c>
      <c r="BX81" s="3">
        <f>SUMPRODUCT((BG$6:BG81)*($BR$6:$BR81))*'[1]功能-战损相关'!$D$2-BS81</f>
        <v>52062.309410447036</v>
      </c>
      <c r="BY81" s="3">
        <f>SUMPRODUCT((BH$6:BH81)*($BR$6:$BR81))*'[1]功能-战损相关'!$D$2-BT81</f>
        <v>163052.86540629671</v>
      </c>
      <c r="BZ81" s="3">
        <f>SUMPRODUCT((BI$6:BI81)*($BR$6:$BR81))*'[1]功能-战损相关'!$D$2-BU81</f>
        <v>516675.06071026647</v>
      </c>
      <c r="CA81" s="3">
        <f>SUMPRODUCT((BJ$6:BJ81)*($BR$6:$BR81))*'[1]功能-战损相关'!$D$2-BV81</f>
        <v>350462.83118452062</v>
      </c>
      <c r="CB81" s="3">
        <f>SUMPRODUCT((BK$6:BK81)*($BR$6:$BR81))*'[1]功能-战损相关'!$D$2-BW81</f>
        <v>196222.48487715883</v>
      </c>
      <c r="CD81" s="3">
        <v>76</v>
      </c>
      <c r="CE81" s="30">
        <v>1</v>
      </c>
      <c r="CF81" s="3">
        <f>求节点(节奏总纲!R$4:R$363,BS$6:BS$365,$CD81)*$CE81</f>
        <v>132602.60398338939</v>
      </c>
      <c r="CG81" s="3">
        <f>求节点(节奏总纲!S$4:S$363,BT$6:BT$365,$CD81)*$CE81</f>
        <v>385579.16597321193</v>
      </c>
      <c r="CH81" s="3">
        <f>求节点(节奏总纲!T$4:T$363,BU$6:BU$365,$CD81)*$CE81</f>
        <v>645982.31792967301</v>
      </c>
      <c r="CI81" s="3">
        <f>求节点(节奏总纲!U$4:U$363,BV$6:BV$365,$CD81)*$CE81</f>
        <v>426960.17669146566</v>
      </c>
      <c r="CJ81" s="3">
        <f>求节点(节奏总纲!V$4:V$363,BW$6:BW$365,$CD81)*$CE81</f>
        <v>100748.29939012579</v>
      </c>
      <c r="CK81" s="3">
        <f>求节点(节奏总纲!R$4:R$363,BX$6:BX$365,$CD81)*$CE81</f>
        <v>246261.97882629451</v>
      </c>
      <c r="CL81" s="3">
        <f>求节点(节奏总纲!S$4:S$363,BY$6:BY$365,$CD81)*$CE81</f>
        <v>716075.59395024984</v>
      </c>
      <c r="CM81" s="3">
        <f>求节点(节奏总纲!T$4:T$363,BZ$6:BZ$365,$CD81)*$CE81</f>
        <v>1199681.4475836782</v>
      </c>
      <c r="CN81" s="3">
        <f>求节点(节奏总纲!U$4:U$363,CA$6:CA$365,$CD81)*$CE81</f>
        <v>792926.04242700734</v>
      </c>
      <c r="CO81" s="3">
        <f>求节点(节奏总纲!V$4:V$363,CB$6:CB$365,$CD81)*$CE81</f>
        <v>187103.98458166208</v>
      </c>
    </row>
    <row r="82" spans="27:93" x14ac:dyDescent="0.15">
      <c r="AA82" s="3">
        <v>77</v>
      </c>
      <c r="AB82" s="3">
        <f>攻城基础信息!X81*$E$12</f>
        <v>170969.37722152096</v>
      </c>
      <c r="AC82" s="3">
        <f>攻城基础信息!Y81*$E$12</f>
        <v>200424.26364142334</v>
      </c>
      <c r="AD82" s="3">
        <f>攻城基础信息!Z81*$E$12</f>
        <v>179152.47713795956</v>
      </c>
      <c r="AE82" s="3">
        <f>攻城基础信息!AA81*$E$12</f>
        <v>213479.27862136305</v>
      </c>
      <c r="AF82" s="3">
        <f>攻城基础信息!AB81*$E$12</f>
        <v>192641.65837877555</v>
      </c>
      <c r="AH82" s="3">
        <f>$E$4*AB82*攻城基础信息!AC81</f>
        <v>11625917.65106342</v>
      </c>
      <c r="AI82" s="3">
        <f>$E$4*AC82*攻城基础信息!AD81</f>
        <v>13628849.927616779</v>
      </c>
      <c r="AJ82" s="3">
        <f>$E$4*AD82*攻城基础信息!AE81</f>
        <v>12182368.445381243</v>
      </c>
      <c r="AK82" s="3">
        <f>$E$4*AE82*攻城基础信息!AF81</f>
        <v>14516590.946252678</v>
      </c>
      <c r="AL82" s="3">
        <f>$E$4*AF82*攻城基础信息!AG81</f>
        <v>13099632.769756731</v>
      </c>
      <c r="AN82" s="3">
        <v>77</v>
      </c>
      <c r="AO82" s="3">
        <f>求节点(节奏总纲!D$4:D$163,AH$6:AH$165,$AN82)*其他调用!H81*其他调用!$M81</f>
        <v>358305112.04658961</v>
      </c>
      <c r="AP82" s="3">
        <f>求节点(节奏总纲!E$4:E$163,AI$6:AI$165,$AN82)*其他调用!I81*其他调用!$M81</f>
        <v>429585844.96453696</v>
      </c>
      <c r="AQ82" s="3">
        <f>求节点(节奏总纲!F$4:F$163,AJ$6:AJ$165,$AN82)*其他调用!J81*其他调用!$M81</f>
        <v>35969737.523874044</v>
      </c>
      <c r="AR82" s="3">
        <f>求节点(节奏总纲!G$4:G$163,AK$6:AK$165,$AN82)*其他调用!K81*其他调用!$M81</f>
        <v>8513763.3790904135</v>
      </c>
      <c r="AS82" s="3">
        <f>求节点(节奏总纲!H$4:H$163,AL$6:AL$165,$AN82)*其他调用!L81*其他调用!$M81</f>
        <v>2767378.4381953184</v>
      </c>
      <c r="AT82" s="3">
        <f t="shared" si="15"/>
        <v>835141836.35228634</v>
      </c>
      <c r="AY82" s="3">
        <v>77</v>
      </c>
      <c r="AZ82" s="3">
        <f>其他调用!R81*6*(其他调用!AH$2*$AZ$1*MIN(其他调用!$AJ81/其他调用!AH81,1)+$E$4*0%*攻城基础信息!AC81)</f>
        <v>20168.588707396229</v>
      </c>
      <c r="BA82" s="3">
        <f>其他调用!S81*6*(其他调用!AI$2*$AZ$1*MIN(其他调用!$AJ81/其他调用!AI81,1)+$E$4*0%*攻城基础信息!AD81)</f>
        <v>60972.072254240004</v>
      </c>
      <c r="BB82" s="3">
        <f>其他调用!T81*6*(其他调用!AJ$2*$AZ$1*MIN(其他调用!$AJ81/其他调用!AJ81,1)+$E$4*0%*攻城基础信息!AE81)</f>
        <v>184538.88715533284</v>
      </c>
      <c r="BC82" s="3">
        <f>其他调用!U81*6*(其他调用!AK$2*$AZ$1*MIN(其他调用!$AJ81/其他调用!AK81,1)+$E$4*0%*攻城基础信息!AF81)</f>
        <v>124319.23175117713</v>
      </c>
      <c r="BD82" s="3">
        <f>其他调用!V81*6*(其他调用!AL$2*$AZ$1*MIN(其他调用!$AJ81/其他调用!AL81,1)+$E$4*0%*攻城基础信息!AG81)</f>
        <v>62257.871418983057</v>
      </c>
      <c r="BF82" s="3">
        <v>77</v>
      </c>
      <c r="BG82" s="3">
        <f>求节点(节奏总纲!D$4:D$163,AZ$6:AZ$165,$AN82)</f>
        <v>17322.381133606366</v>
      </c>
      <c r="BH82" s="3">
        <f>求节点(节奏总纲!E$4:E$163,BA$6:BA$165,$AN82)</f>
        <v>53681.828670352486</v>
      </c>
      <c r="BI82" s="3">
        <f>求节点(节奏总纲!F$4:F$163,BB$6:BB$165,$AN82)</f>
        <v>167805.28483228787</v>
      </c>
      <c r="BJ82" s="3">
        <f>求节点(节奏总纲!G$4:G$163,BC$6:BC$165,$AN82)</f>
        <v>118977.33901309107</v>
      </c>
      <c r="BK82" s="3">
        <f>求节点(节奏总纲!H$4:H$163,BD$6:BD$165,$AN82)</f>
        <v>65501.166397800087</v>
      </c>
      <c r="BL82" s="3">
        <f>BG82*其他调用!H81*其他调用!$M81</f>
        <v>843459.70118013956</v>
      </c>
      <c r="BM82" s="3">
        <f>BH82*其他调用!I81*其他调用!$M81</f>
        <v>2464567.1272731121</v>
      </c>
      <c r="BN82" s="3">
        <f>BI82*其他调用!J81*其他调用!$M81</f>
        <v>638867.55746720603</v>
      </c>
      <c r="BO82" s="3">
        <f>BJ82*其他调用!K81*其他调用!$M81</f>
        <v>78653.923147399211</v>
      </c>
      <c r="BP82" s="3">
        <f>BK82*其他调用!L81*其他调用!$M81</f>
        <v>12189.427019784771</v>
      </c>
      <c r="BQ82" s="3">
        <f t="shared" si="16"/>
        <v>4037737.7360876412</v>
      </c>
      <c r="BR82" s="3">
        <f>[1]服务器生态!$R79</f>
        <v>1.8209073441072077</v>
      </c>
      <c r="BS82" s="3">
        <f>SUMPRODUCT((BG$6:BG82)*($BR$6:$BR82)*(其他调用!BY$5:BY81))</f>
        <v>33553.480150141295</v>
      </c>
      <c r="BT82" s="3">
        <f>SUMPRODUCT((BH$6:BH82)*($BR$6:$BR82)*(其他调用!BZ$5:BZ81))</f>
        <v>104903.88306965289</v>
      </c>
      <c r="BU82" s="3">
        <f>SUMPRODUCT((BI$6:BI82)*($BR$6:$BR82)*(其他调用!CA$5:CA81))</f>
        <v>331682.27629270393</v>
      </c>
      <c r="BV82" s="3">
        <f>SUMPRODUCT((BJ$6:BJ82)*($BR$6:$BR82)*(其他调用!CB$5:CB81))</f>
        <v>226623.92957167592</v>
      </c>
      <c r="BW82" s="3">
        <f>SUMPRODUCT((BK$6:BK82)*($BR$6:$BR82)*(其他调用!CC$5:CC81))</f>
        <v>126530.78320243594</v>
      </c>
      <c r="BX82" s="3">
        <f>SUMPRODUCT((BG$6:BG82)*($BR$6:$BR82))*'[1]功能-战损相关'!$D$2-BS82</f>
        <v>62313.605993119629</v>
      </c>
      <c r="BY82" s="3">
        <f>SUMPRODUCT((BH$6:BH82)*($BR$6:$BR82))*'[1]功能-战损相关'!$D$2-BT82</f>
        <v>194821.49712935538</v>
      </c>
      <c r="BZ82" s="3">
        <f>SUMPRODUCT((BI$6:BI82)*($BR$6:$BR82))*'[1]功能-战损相关'!$D$2-BU82</f>
        <v>615981.37025787879</v>
      </c>
      <c r="CA82" s="3">
        <f>SUMPRODUCT((BJ$6:BJ82)*($BR$6:$BR82))*'[1]功能-战损相关'!$D$2-BV82</f>
        <v>420873.01206168346</v>
      </c>
      <c r="CB82" s="3">
        <f>SUMPRODUCT((BK$6:BK82)*($BR$6:$BR82))*'[1]功能-战损相关'!$D$2-BW82</f>
        <v>234985.74023309513</v>
      </c>
      <c r="CD82" s="3">
        <v>77</v>
      </c>
      <c r="CE82" s="30">
        <v>1</v>
      </c>
      <c r="CF82" s="3">
        <f>求节点(节奏总纲!R$4:R$363,BS$6:BS$365,$CD82)*$CE82</f>
        <v>133986.13637700936</v>
      </c>
      <c r="CG82" s="3">
        <f>求节点(节奏总纲!S$4:S$363,BT$6:BT$365,$CD82)*$CE82</f>
        <v>403347.20917583391</v>
      </c>
      <c r="CH82" s="3">
        <f>求节点(节奏总纲!T$4:T$363,BU$6:BU$365,$CD82)*$CE82</f>
        <v>649374.47877644491</v>
      </c>
      <c r="CI82" s="3">
        <f>求节点(节奏总纲!U$4:U$363,BV$6:BV$365,$CD82)*$CE82</f>
        <v>435822.57893401646</v>
      </c>
      <c r="CJ82" s="3">
        <f>求节点(节奏总纲!V$4:V$363,BW$6:BW$365,$CD82)*$CE82</f>
        <v>101784.67208006972</v>
      </c>
      <c r="CK82" s="3">
        <f>求节点(节奏总纲!R$4:R$363,BX$6:BX$365,$CD82)*$CE82</f>
        <v>248831.39612873161</v>
      </c>
      <c r="CL82" s="3">
        <f>求节点(节奏总纲!S$4:S$363,BY$6:BY$365,$CD82)*$CE82</f>
        <v>749073.38846940512</v>
      </c>
      <c r="CM82" s="3">
        <f>求节点(节奏总纲!T$4:T$363,BZ$6:BZ$365,$CD82)*$CE82</f>
        <v>1205981.1748705404</v>
      </c>
      <c r="CN82" s="3">
        <f>求节点(节奏总纲!U$4:U$363,CA$6:CA$365,$CD82)*$CE82</f>
        <v>809384.78944888711</v>
      </c>
      <c r="CO82" s="3">
        <f>求节点(节奏总纲!V$4:V$363,CB$6:CB$365,$CD82)*$CE82</f>
        <v>189028.67672012936</v>
      </c>
    </row>
    <row r="83" spans="27:93" x14ac:dyDescent="0.15">
      <c r="AA83" s="3">
        <v>78</v>
      </c>
      <c r="AB83" s="3">
        <f>攻城基础信息!X82*$E$12</f>
        <v>174036.82583556039</v>
      </c>
      <c r="AC83" s="3">
        <f>攻城基础信息!Y82*$E$12</f>
        <v>203592.09145085362</v>
      </c>
      <c r="AD83" s="3">
        <f>攻城基础信息!Z82*$E$12</f>
        <v>182491.79545094821</v>
      </c>
      <c r="AE83" s="3">
        <f>攻城基础信息!AA82*$E$12</f>
        <v>216507.270195113</v>
      </c>
      <c r="AF83" s="3">
        <f>攻城基础信息!AB82*$E$12</f>
        <v>196975.73988314587</v>
      </c>
      <c r="AH83" s="3">
        <f>$E$4*AB83*攻城基础信息!AC82</f>
        <v>11950528.707375141</v>
      </c>
      <c r="AI83" s="3">
        <f>$E$4*AC83*攻城基础信息!AD82</f>
        <v>13979990.279625274</v>
      </c>
      <c r="AJ83" s="3">
        <f>$E$4*AD83*攻城基础信息!AE82</f>
        <v>12531103.287631769</v>
      </c>
      <c r="AK83" s="3">
        <f>$E$4*AE83*攻城基础信息!AF82</f>
        <v>14866832.55339775</v>
      </c>
      <c r="AL83" s="3">
        <f>$E$4*AF83*攻城基础信息!AG82</f>
        <v>13525667.471976008</v>
      </c>
      <c r="AN83" s="3">
        <v>78</v>
      </c>
      <c r="AO83" s="3">
        <f>求节点(节奏总纲!D$4:D$163,AH$6:AH$165,$AN83)*其他调用!H82*其他调用!$M82</f>
        <v>360638222.90578091</v>
      </c>
      <c r="AP83" s="3">
        <f>求节点(节奏总纲!E$4:E$163,AI$6:AI$165,$AN83)*其他调用!I82*其他调用!$M82</f>
        <v>433378886.78671712</v>
      </c>
      <c r="AQ83" s="3">
        <f>求节点(节奏总纲!F$4:F$163,AJ$6:AJ$165,$AN83)*其他调用!J82*其他调用!$M82</f>
        <v>36264645.72497002</v>
      </c>
      <c r="AR83" s="3">
        <f>求节点(节奏总纲!G$4:G$163,AK$6:AK$165,$AN83)*其他调用!K82*其他调用!$M82</f>
        <v>8595696.4841525983</v>
      </c>
      <c r="AS83" s="3">
        <f>求节点(节奏总纲!H$4:H$163,AL$6:AL$165,$AN83)*其他调用!L82*其他调用!$M82</f>
        <v>2800038.9570984975</v>
      </c>
      <c r="AT83" s="3">
        <f t="shared" si="15"/>
        <v>841677490.85871899</v>
      </c>
      <c r="AY83" s="3">
        <v>78</v>
      </c>
      <c r="AZ83" s="3">
        <f>其他调用!R82*6*(其他调用!AH$2*$AZ$1*MIN(其他调用!$AJ82/其他调用!AH82,1)+$E$4*0%*攻城基础信息!AC82)</f>
        <v>20365.649989379017</v>
      </c>
      <c r="BA83" s="3">
        <f>其他调用!S82*6*(其他调用!AI$2*$AZ$1*MIN(其他调用!$AJ82/其他调用!AI82,1)+$E$4*0%*攻城基础信息!AD82)</f>
        <v>61587.452049968182</v>
      </c>
      <c r="BB83" s="3">
        <f>其他调用!T82*6*(其他调用!AJ$2*$AZ$1*MIN(其他调用!$AJ82/其他调用!AJ82,1)+$E$4*0%*攻城基础信息!AE82)</f>
        <v>186323.94733535277</v>
      </c>
      <c r="BC83" s="3">
        <f>其他调用!U82*6*(其他调用!AK$2*$AZ$1*MIN(其他调用!$AJ82/其他调用!AK82,1)+$E$4*0%*攻城基础信息!AF82)</f>
        <v>125475.01250084491</v>
      </c>
      <c r="BD83" s="3">
        <f>其他调用!V82*6*(其他调用!AL$2*$AZ$1*MIN(其他调用!$AJ82/其他调用!AL82,1)+$E$4*0%*攻城基础信息!AG82)</f>
        <v>62980.01547191698</v>
      </c>
      <c r="BF83" s="3">
        <v>78</v>
      </c>
      <c r="BG83" s="3">
        <f>求节点(节奏总纲!D$4:D$163,AZ$6:AZ$165,$AN83)</f>
        <v>17359.590537414548</v>
      </c>
      <c r="BH83" s="3">
        <f>求节点(节奏总纲!E$4:E$163,BA$6:BA$165,$AN83)</f>
        <v>53794.199418570439</v>
      </c>
      <c r="BI83" s="3">
        <f>求节点(节奏总纲!F$4:F$163,BB$6:BB$165,$AN83)</f>
        <v>168157.34268436045</v>
      </c>
      <c r="BJ83" s="3">
        <f>求节点(节奏总纲!G$4:G$163,BC$6:BC$165,$AN83)</f>
        <v>119190.0967848719</v>
      </c>
      <c r="BK83" s="3">
        <f>求节点(节奏总纲!H$4:H$163,BD$6:BD$165,$AN83)</f>
        <v>65675.321356972097</v>
      </c>
      <c r="BL83" s="3">
        <f>BG83*其他调用!H82*其他调用!$M82</f>
        <v>845501.74885538255</v>
      </c>
      <c r="BM83" s="3">
        <f>BH83*其他调用!I82*其他调用!$M82</f>
        <v>2478911.9582606996</v>
      </c>
      <c r="BN83" s="3">
        <f>BI83*其他调用!J82*其他调用!$M82</f>
        <v>641800.65373203903</v>
      </c>
      <c r="BO83" s="3">
        <f>BJ83*其他调用!K82*其他调用!$M82</f>
        <v>79140.792076951999</v>
      </c>
      <c r="BP83" s="3">
        <f>BK83*其他调用!L82*其他调用!$M82</f>
        <v>12302.604974801705</v>
      </c>
      <c r="BQ83" s="3">
        <f t="shared" si="16"/>
        <v>4057657.7578998748</v>
      </c>
      <c r="BR83" s="3">
        <f>[1]服务器生态!$R80</f>
        <v>1.572548153140173</v>
      </c>
      <c r="BS83" s="3">
        <f>SUMPRODUCT((BG$6:BG83)*($BR$6:$BR83)*(其他调用!BY$5:BY82))</f>
        <v>38330.768756945443</v>
      </c>
      <c r="BT83" s="3">
        <f>SUMPRODUCT((BH$6:BH83)*($BR$6:$BR83)*(其他调用!BZ$5:BZ82))</f>
        <v>119707.82763508514</v>
      </c>
      <c r="BU83" s="3">
        <f>SUMPRODUCT((BI$6:BI83)*($BR$6:$BR83)*(其他调用!CA$5:CA82))</f>
        <v>377958.49206087273</v>
      </c>
      <c r="BV83" s="3">
        <f>SUMPRODUCT((BJ$6:BJ83)*($BR$6:$BR83)*(其他调用!CB$5:CB82))</f>
        <v>259424.55872171445</v>
      </c>
      <c r="BW83" s="3">
        <f>SUMPRODUCT((BK$6:BK83)*($BR$6:$BR83)*(其他调用!CC$5:CC82))</f>
        <v>144604.36413112486</v>
      </c>
      <c r="BX83" s="3">
        <f>SUMPRODUCT((BG$6:BG83)*($BR$6:$BR83))*'[1]功能-战损相关'!$D$2-BS83</f>
        <v>71185.713405755916</v>
      </c>
      <c r="BY83" s="3">
        <f>SUMPRODUCT((BH$6:BH83)*($BR$6:$BR83))*'[1]功能-战损相关'!$D$2-BT83</f>
        <v>222314.53703658667</v>
      </c>
      <c r="BZ83" s="3">
        <f>SUMPRODUCT((BI$6:BI83)*($BR$6:$BR83))*'[1]功能-战损相关'!$D$2-BU83</f>
        <v>701922.913827335</v>
      </c>
      <c r="CA83" s="3">
        <f>SUMPRODUCT((BJ$6:BJ83)*($BR$6:$BR83))*'[1]功能-战损相关'!$D$2-BV83</f>
        <v>481788.46619746939</v>
      </c>
      <c r="CB83" s="3">
        <f>SUMPRODUCT((BK$6:BK83)*($BR$6:$BR83))*'[1]功能-战损相关'!$D$2-BW83</f>
        <v>268550.96195780311</v>
      </c>
      <c r="CD83" s="3">
        <v>78</v>
      </c>
      <c r="CE83" s="30">
        <v>1</v>
      </c>
      <c r="CF83" s="3">
        <f>求节点(节奏总纲!R$4:R$363,BS$6:BS$365,$CD83)*$CE83</f>
        <v>134900.94142586013</v>
      </c>
      <c r="CG83" s="3">
        <f>求节点(节奏总纲!S$4:S$363,BT$6:BT$365,$CD83)*$CE83</f>
        <v>410751.64006046852</v>
      </c>
      <c r="CH83" s="3">
        <f>求节点(节奏总纲!T$4:T$363,BU$6:BU$365,$CD83)*$CE83</f>
        <v>1044046.6580075138</v>
      </c>
      <c r="CI83" s="3">
        <f>求节点(节奏总纲!U$4:U$363,BV$6:BV$365,$CD83)*$CE83</f>
        <v>440907.99176189152</v>
      </c>
      <c r="CJ83" s="3">
        <f>求节点(节奏总纲!V$4:V$363,BW$6:BW$365,$CD83)*$CE83</f>
        <v>102702.96261203002</v>
      </c>
      <c r="CK83" s="3">
        <f>求节点(节奏总纲!R$4:R$363,BX$6:BX$365,$CD83)*$CE83</f>
        <v>250530.31979088314</v>
      </c>
      <c r="CL83" s="3">
        <f>求节点(节奏总纲!S$4:S$363,BY$6:BY$365,$CD83)*$CE83</f>
        <v>762824.47439801204</v>
      </c>
      <c r="CM83" s="3">
        <f>求节点(节奏总纲!T$4:T$363,BZ$6:BZ$365,$CD83)*$CE83</f>
        <v>1938943.793442525</v>
      </c>
      <c r="CN83" s="3">
        <f>求节点(节奏总纲!U$4:U$363,CA$6:CA$365,$CD83)*$CE83</f>
        <v>818829.12755779841</v>
      </c>
      <c r="CO83" s="3">
        <f>求节点(节奏总纲!V$4:V$363,CB$6:CB$365,$CD83)*$CE83</f>
        <v>190734.07342234135</v>
      </c>
    </row>
    <row r="84" spans="27:93" x14ac:dyDescent="0.15">
      <c r="AA84" s="3">
        <v>79</v>
      </c>
      <c r="AB84" s="3">
        <f>攻城基础信息!X83*$E$12</f>
        <v>176934.6484228459</v>
      </c>
      <c r="AC84" s="3">
        <f>攻城基础信息!Y83*$E$12</f>
        <v>206746.08720367338</v>
      </c>
      <c r="AD84" s="3">
        <f>攻城基础信息!Z83*$E$12</f>
        <v>186314.80696951214</v>
      </c>
      <c r="AE84" s="3">
        <f>攻城基础信息!AA83*$E$12</f>
        <v>220175.46733236313</v>
      </c>
      <c r="AF84" s="3">
        <f>攻城基础信息!AB83*$E$12</f>
        <v>202268.90030317669</v>
      </c>
      <c r="AH84" s="3">
        <f>$E$4*AB84*攻城基础信息!AC83</f>
        <v>12267468.957317308</v>
      </c>
      <c r="AI84" s="3">
        <f>$E$4*AC84*攻城基础信息!AD83</f>
        <v>14334395.379454678</v>
      </c>
      <c r="AJ84" s="3">
        <f>$E$4*AD84*攻城基础信息!AE83</f>
        <v>12917826.616552833</v>
      </c>
      <c r="AK84" s="3">
        <f>$E$4*AE84*攻城基础信息!AF83</f>
        <v>15265499.068377167</v>
      </c>
      <c r="AL84" s="3">
        <f>$E$4*AF84*攻城基础信息!AG83</f>
        <v>14023977.087686909</v>
      </c>
      <c r="AN84" s="3">
        <v>79</v>
      </c>
      <c r="AO84" s="3">
        <f>求节点(节奏总纲!D$4:D$163,AH$6:AH$165,$AN84)*其他调用!H83*其他调用!$M83</f>
        <v>362886909.04306316</v>
      </c>
      <c r="AP84" s="3">
        <f>求节点(节奏总纲!E$4:E$163,AI$6:AI$165,$AN84)*其他调用!I83*其他调用!$M83</f>
        <v>437087417.443142</v>
      </c>
      <c r="AQ84" s="3">
        <f>求节点(节奏总纲!F$4:F$163,AJ$6:AJ$165,$AN84)*其他调用!J83*其他调用!$M83</f>
        <v>36551800.778172895</v>
      </c>
      <c r="AR84" s="3">
        <f>求节点(节奏总纲!G$4:G$163,AK$6:AK$165,$AN84)*其他调用!K83*其他调用!$M83</f>
        <v>8678101.2994617205</v>
      </c>
      <c r="AS84" s="3">
        <f>求节点(节奏总纲!H$4:H$163,AL$6:AL$165,$AN84)*其他调用!L83*其他调用!$M83</f>
        <v>2831406.7547282558</v>
      </c>
      <c r="AT84" s="3">
        <f t="shared" si="15"/>
        <v>848035635.31856787</v>
      </c>
      <c r="AY84" s="3">
        <v>79</v>
      </c>
      <c r="AZ84" s="3">
        <f>其他调用!R83*6*(其他调用!AH$2*$AZ$1*MIN(其他调用!$AJ83/其他调用!AH83,1)+$E$4*0%*攻城基础信息!AC83)</f>
        <v>20569.404921968649</v>
      </c>
      <c r="BA84" s="3">
        <f>其他调用!S83*6*(其他调用!AI$2*$AZ$1*MIN(其他调用!$AJ83/其他调用!AI83,1)+$E$4*0%*攻城基础信息!AD83)</f>
        <v>62184.286618491475</v>
      </c>
      <c r="BB84" s="3">
        <f>其他调用!T83*6*(其他调用!AJ$2*$AZ$1*MIN(其他调用!$AJ83/其他调用!AJ83,1)+$E$4*0%*攻城基础信息!AE83)</f>
        <v>188200.58114923543</v>
      </c>
      <c r="BC84" s="3">
        <f>其他调用!U83*6*(其他调用!AK$2*$AZ$1*MIN(其他调用!$AJ83/其他调用!AK83,1)+$E$4*0%*攻城基础信息!AF83)</f>
        <v>126684.60451319742</v>
      </c>
      <c r="BD84" s="3">
        <f>其他调用!V83*6*(其他调用!AL$2*$AZ$1*MIN(其他调用!$AJ83/其他调用!AL83,1)+$E$4*0%*攻城基础信息!AG83)</f>
        <v>63848.517901796498</v>
      </c>
      <c r="BF84" s="3">
        <v>79</v>
      </c>
      <c r="BG84" s="3">
        <f>求节点(节奏总纲!D$4:D$163,AZ$6:AZ$165,$AN84)</f>
        <v>17395.451340588126</v>
      </c>
      <c r="BH84" s="3">
        <f>求节点(节奏总纲!E$4:E$163,BA$6:BA$165,$AN84)</f>
        <v>53899.904245443053</v>
      </c>
      <c r="BI84" s="3">
        <f>求节点(节奏总纲!F$4:F$163,BB$6:BB$165,$AN84)</f>
        <v>168483.69103826588</v>
      </c>
      <c r="BJ84" s="3">
        <f>求节点(节奏总纲!G$4:G$163,BC$6:BC$165,$AN84)</f>
        <v>119402.85455665273</v>
      </c>
      <c r="BK84" s="3">
        <f>求节点(节奏总纲!H$4:H$163,BD$6:BD$165,$AN84)</f>
        <v>65822.957427844914</v>
      </c>
      <c r="BL84" s="3">
        <f>BG84*其他调用!H83*其他调用!$M83</f>
        <v>847473.29636489507</v>
      </c>
      <c r="BM84" s="3">
        <f>BH84*其他调用!I83*其他调用!$M83</f>
        <v>2493003.8495229362</v>
      </c>
      <c r="BN84" s="3">
        <f>BI84*其他调用!J83*其他调用!$M83</f>
        <v>644643.31749614212</v>
      </c>
      <c r="BO84" s="3">
        <f>BJ84*其他调用!K83*其他调用!$M83</f>
        <v>79629.650821411327</v>
      </c>
      <c r="BP84" s="3">
        <f>BK84*其他调用!L83*其他调用!$M83</f>
        <v>12411.435819753477</v>
      </c>
      <c r="BQ84" s="3">
        <f t="shared" si="16"/>
        <v>4077161.5500251385</v>
      </c>
      <c r="BR84" s="3">
        <f>[1]服务器生态!$R81</f>
        <v>1.3296398729137613</v>
      </c>
      <c r="BS84" s="3">
        <f>SUMPRODUCT((BG$6:BG84)*($BR$6:$BR84)*(其他调用!BY$5:BY83))</f>
        <v>42378.463756156438</v>
      </c>
      <c r="BT84" s="3">
        <f>SUMPRODUCT((BH$6:BH84)*($BR$6:$BR84)*(其他调用!BZ$5:BZ83))</f>
        <v>132249.63345550574</v>
      </c>
      <c r="BU84" s="3">
        <f>SUMPRODUCT((BI$6:BI84)*($BR$6:$BR84)*(其他调用!CA$5:CA83))</f>
        <v>417162.45293040096</v>
      </c>
      <c r="BV84" s="3">
        <f>SUMPRODUCT((BJ$6:BJ84)*($BR$6:$BR84)*(其他调用!CB$5:CB83))</f>
        <v>287208.04808440787</v>
      </c>
      <c r="BW84" s="3">
        <f>SUMPRODUCT((BK$6:BK84)*($BR$6:$BR84)*(其他调用!CC$5:CC83))</f>
        <v>159920.50916222919</v>
      </c>
      <c r="BX84" s="3">
        <f>SUMPRODUCT((BG$6:BG84)*($BR$6:$BR84))*'[1]功能-战损相关'!$D$2-BS84</f>
        <v>78702.861261433485</v>
      </c>
      <c r="BY84" s="3">
        <f>SUMPRODUCT((BH$6:BH84)*($BR$6:$BR84))*'[1]功能-战损相关'!$D$2-BT84</f>
        <v>245606.46213165348</v>
      </c>
      <c r="BZ84" s="3">
        <f>SUMPRODUCT((BI$6:BI84)*($BR$6:$BR84))*'[1]功能-战损相关'!$D$2-BU84</f>
        <v>774730.26972788747</v>
      </c>
      <c r="CA84" s="3">
        <f>SUMPRODUCT((BJ$6:BJ84)*($BR$6:$BR84))*'[1]功能-战损相关'!$D$2-BV84</f>
        <v>533386.37501389999</v>
      </c>
      <c r="CB84" s="3">
        <f>SUMPRODUCT((BK$6:BK84)*($BR$6:$BR84))*'[1]功能-战损相关'!$D$2-BW84</f>
        <v>296995.23130128259</v>
      </c>
      <c r="CD84" s="3">
        <v>79</v>
      </c>
      <c r="CE84" s="30">
        <v>1</v>
      </c>
      <c r="CF84" s="3">
        <f>求节点(节奏总纲!R$4:R$363,BS$6:BS$365,$CD84)*$CE84</f>
        <v>135834.54246159657</v>
      </c>
      <c r="CG84" s="3">
        <f>求节点(节奏总纲!S$4:S$363,BT$6:BT$365,$CD84)*$CE84</f>
        <v>415184.98100638593</v>
      </c>
      <c r="CH84" s="3">
        <f>求节点(节奏总纲!T$4:T$363,BU$6:BU$365,$CD84)*$CE84</f>
        <v>1220029.461566183</v>
      </c>
      <c r="CI84" s="3">
        <f>求节点(节奏总纲!U$4:U$363,BV$6:BV$365,$CD84)*$CE84</f>
        <v>444634.89741191309</v>
      </c>
      <c r="CJ84" s="3">
        <f>求节点(节奏总纲!V$4:V$363,BW$6:BW$365,$CD84)*$CE84</f>
        <v>103698.93053626337</v>
      </c>
      <c r="CK84" s="3">
        <f>求节点(节奏总纲!R$4:R$363,BX$6:BX$365,$CD84)*$CE84</f>
        <v>252264.15028582216</v>
      </c>
      <c r="CL84" s="3">
        <f>求节点(节奏总纲!S$4:S$363,BY$6:BY$365,$CD84)*$CE84</f>
        <v>771057.82186900196</v>
      </c>
      <c r="CM84" s="3">
        <f>求节点(节奏总纲!T$4:T$363,BZ$6:BZ$365,$CD84)*$CE84</f>
        <v>2265769.0000514803</v>
      </c>
      <c r="CN84" s="3">
        <f>求节点(节奏总纲!U$4:U$363,CA$6:CA$365,$CD84)*$CE84</f>
        <v>825750.52376498096</v>
      </c>
      <c r="CO84" s="3">
        <f>求节点(节奏总纲!V$4:V$363,CB$6:CB$365,$CD84)*$CE84</f>
        <v>192583.72813877466</v>
      </c>
    </row>
    <row r="85" spans="27:93" x14ac:dyDescent="0.15">
      <c r="AA85" s="3">
        <v>80</v>
      </c>
      <c r="AB85" s="3">
        <f>攻城基础信息!X84*$E$12</f>
        <v>179854.03584047008</v>
      </c>
      <c r="AC85" s="3">
        <f>攻城基础信息!Y84*$E$12</f>
        <v>209885.26411969055</v>
      </c>
      <c r="AD85" s="3">
        <f>攻城基础信息!Z84*$E$12</f>
        <v>190129.90243120451</v>
      </c>
      <c r="AE85" s="3">
        <f>攻城基础信息!AA84*$E$12</f>
        <v>223810.88371850338</v>
      </c>
      <c r="AF85" s="3">
        <f>攻城基础信息!AB84*$E$12</f>
        <v>207729.49237711457</v>
      </c>
      <c r="AH85" s="3">
        <f>$E$4*AB85*攻城基础信息!AC84</f>
        <v>12589782.508832898</v>
      </c>
      <c r="AI85" s="3">
        <f>$E$4*AC85*攻城基础信息!AD84</f>
        <v>14691968.488378329</v>
      </c>
      <c r="AJ85" s="3">
        <f>$E$4*AD85*攻城基础信息!AE84</f>
        <v>13309093.170184307</v>
      </c>
      <c r="AK85" s="3">
        <f>$E$4*AE85*攻城基础信息!AF84</f>
        <v>15666761.860295225</v>
      </c>
      <c r="AL85" s="3">
        <f>$E$4*AF85*攻城基础信息!AG84</f>
        <v>14541064.466398012</v>
      </c>
      <c r="AN85" s="3">
        <v>80</v>
      </c>
      <c r="AO85" s="3">
        <f>求节点(节奏总纲!D$4:D$163,AH$6:AH$165,$AN85)*其他调用!H84*其他调用!$M84</f>
        <v>365134246.01964277</v>
      </c>
      <c r="AP85" s="3">
        <f>求节点(节奏总纲!E$4:E$163,AI$6:AI$165,$AN85)*其他调用!I84*其他调用!$M84</f>
        <v>440814474.30642772</v>
      </c>
      <c r="AQ85" s="3">
        <f>求节点(节奏总纲!F$4:F$163,AJ$6:AJ$165,$AN85)*其他调用!J84*其他调用!$M84</f>
        <v>36837032.795894958</v>
      </c>
      <c r="AR85" s="3">
        <f>求节点(节奏总纲!G$4:G$163,AK$6:AK$165,$AN85)*其他调用!K84*其他调用!$M84</f>
        <v>8760979.0949942023</v>
      </c>
      <c r="AS85" s="3">
        <f>求节点(节奏总纲!H$4:H$163,AL$6:AL$165,$AN85)*其他调用!L84*其他调用!$M84</f>
        <v>2862995.2528553372</v>
      </c>
      <c r="AT85" s="3">
        <f t="shared" si="15"/>
        <v>854409727.46981502</v>
      </c>
      <c r="AY85" s="3">
        <v>80</v>
      </c>
      <c r="AZ85" s="3">
        <f>其他调用!R84*6*(其他调用!AH$2*$AZ$1*MIN(其他调用!$AJ84/其他调用!AH84,1)+$E$4*0%*攻城基础信息!AC84)</f>
        <v>20767.939687135</v>
      </c>
      <c r="BA85" s="3">
        <f>其他调用!S84*6*(其他调用!AI$2*$AZ$1*MIN(其他调用!$AJ84/其他调用!AI84,1)+$E$4*0%*攻城基础信息!AD84)</f>
        <v>62800.776899019955</v>
      </c>
      <c r="BB85" s="3">
        <f>其他调用!T84*6*(其他调用!AJ$2*$AZ$1*MIN(其他调用!$AJ84/其他调用!AJ84,1)+$E$4*0%*攻城基础信息!AE84)</f>
        <v>189905.58645749078</v>
      </c>
      <c r="BC85" s="3">
        <f>其他调用!U84*6*(其他调用!AK$2*$AZ$1*MIN(其他调用!$AJ84/其他调用!AK84,1)+$E$4*0%*攻城基础信息!AF84)</f>
        <v>127928.78544365444</v>
      </c>
      <c r="BD85" s="3">
        <f>其他调用!V84*6*(其他调用!AL$2*$AZ$1*MIN(其他调用!$AJ84/其他调用!AL84,1)+$E$4*0%*攻城基础信息!AG84)</f>
        <v>64747.010695096738</v>
      </c>
      <c r="BF85" s="3">
        <v>80</v>
      </c>
      <c r="BG85" s="3">
        <f>求节点(节奏总纲!D$4:D$163,AZ$6:AZ$165,$AN85)</f>
        <v>17431.312143761705</v>
      </c>
      <c r="BH85" s="3">
        <f>求节点(节奏总纲!E$4:E$163,BA$6:BA$165,$AN85)</f>
        <v>54005.609072315674</v>
      </c>
      <c r="BI85" s="3">
        <f>求节点(节奏总纲!F$4:F$163,BB$6:BB$165,$AN85)</f>
        <v>168801.42230174105</v>
      </c>
      <c r="BJ85" s="3">
        <f>求节点(节奏总纲!G$4:G$163,BC$6:BC$165,$AN85)</f>
        <v>119615.61232843356</v>
      </c>
      <c r="BK85" s="3">
        <f>求节点(节奏总纲!H$4:H$163,BD$6:BD$165,$AN85)</f>
        <v>65970.593498717746</v>
      </c>
      <c r="BL85" s="3">
        <f>BG85*其他调用!H84*其他调用!$M84</f>
        <v>849439.973859263</v>
      </c>
      <c r="BM85" s="3">
        <f>BH85*其他调用!I84*其他调用!$M84</f>
        <v>2507148.9377770768</v>
      </c>
      <c r="BN85" s="3">
        <f>BI85*其他调用!J84*其他调用!$M84</f>
        <v>647460.38520873571</v>
      </c>
      <c r="BO85" s="3">
        <f>BJ85*其他调用!K84*其他调用!$M84</f>
        <v>80120.503410224352</v>
      </c>
      <c r="BP85" s="3">
        <f>BK85*其他调用!L84*其他调用!$M84</f>
        <v>12520.856094621051</v>
      </c>
      <c r="BQ85" s="3">
        <f t="shared" si="16"/>
        <v>4096690.6563499211</v>
      </c>
      <c r="BR85" s="3">
        <f>[1]服务器生态!$R82</f>
        <v>1.0921825034279726</v>
      </c>
      <c r="BS85" s="3">
        <f>SUMPRODUCT((BG$6:BG85)*($BR$6:$BR85)*(其他调用!BY$5:BY84))</f>
        <v>45710.144229817852</v>
      </c>
      <c r="BT85" s="3">
        <f>SUMPRODUCT((BH$6:BH85)*($BR$6:$BR85)*(其他调用!BZ$5:BZ84))</f>
        <v>142571.83018576272</v>
      </c>
      <c r="BU85" s="3">
        <f>SUMPRODUCT((BI$6:BI85)*($BR$6:$BR85)*(其他调用!CA$5:CA84))</f>
        <v>449425.79592895159</v>
      </c>
      <c r="BV85" s="3">
        <f>SUMPRODUCT((BJ$6:BJ85)*($BR$6:$BR85)*(其他调用!CB$5:CB84))</f>
        <v>310070.41189574706</v>
      </c>
      <c r="BW85" s="3">
        <f>SUMPRODUCT((BK$6:BK85)*($BR$6:$BR85)*(其他调用!CC$5:CC84))</f>
        <v>172529.59655523946</v>
      </c>
      <c r="BX85" s="3">
        <f>SUMPRODUCT((BG$6:BG85)*($BR$6:$BR85))*'[1]功能-战损相关'!$D$2-BS85</f>
        <v>84890.267855376092</v>
      </c>
      <c r="BY85" s="3">
        <f>SUMPRODUCT((BH$6:BH85)*($BR$6:$BR85))*'[1]功能-战损相关'!$D$2-BT85</f>
        <v>264776.25605927355</v>
      </c>
      <c r="BZ85" s="3">
        <f>SUMPRODUCT((BI$6:BI85)*($BR$6:$BR85))*'[1]功能-战损相关'!$D$2-BU85</f>
        <v>834647.90672519593</v>
      </c>
      <c r="CA85" s="3">
        <f>SUMPRODUCT((BJ$6:BJ85)*($BR$6:$BR85))*'[1]功能-战损相关'!$D$2-BV85</f>
        <v>575845.0506635299</v>
      </c>
      <c r="CB85" s="3">
        <f>SUMPRODUCT((BK$6:BK85)*($BR$6:$BR85))*'[1]功能-战损相关'!$D$2-BW85</f>
        <v>320412.10788830166</v>
      </c>
      <c r="CD85" s="3">
        <v>80</v>
      </c>
      <c r="CE85" s="30">
        <v>1</v>
      </c>
      <c r="CF85" s="3">
        <f>求节点(节奏总纲!R$4:R$363,BS$6:BS$365,$CD85)*$CE85</f>
        <v>136844.44517180516</v>
      </c>
      <c r="CG85" s="3">
        <f>求节点(节奏总纲!S$4:S$363,BT$6:BT$365,$CD85)*$CE85</f>
        <v>418072.66312409373</v>
      </c>
      <c r="CH85" s="3">
        <f>求节点(节奏总纲!T$4:T$363,BU$6:BU$365,$CD85)*$CE85</f>
        <v>1265274.5094028863</v>
      </c>
      <c r="CI85" s="3">
        <f>求节点(节奏总纲!U$4:U$363,BV$6:BV$365,$CD85)*$CE85</f>
        <v>447714.64982326119</v>
      </c>
      <c r="CJ85" s="3">
        <f>求节点(节奏总纲!V$4:V$363,BW$6:BW$365,$CD85)*$CE85</f>
        <v>104829.10736543078</v>
      </c>
      <c r="CK85" s="3">
        <f>求节点(节奏总纲!R$4:R$363,BX$6:BX$365,$CD85)*$CE85</f>
        <v>254139.68389049522</v>
      </c>
      <c r="CL85" s="3">
        <f>求节点(节奏总纲!S$4:S$363,BY$6:BY$365,$CD85)*$CE85</f>
        <v>776420.66008760221</v>
      </c>
      <c r="CM85" s="3">
        <f>求节点(节奏总纲!T$4:T$363,BZ$6:BZ$365,$CD85)*$CE85</f>
        <v>2349795.5174624999</v>
      </c>
      <c r="CN85" s="3">
        <f>求节点(节奏总纲!U$4:U$363,CA$6:CA$365,$CD85)*$CE85</f>
        <v>831470.06395748502</v>
      </c>
      <c r="CO85" s="3">
        <f>求节点(节奏总纲!V$4:V$363,CB$6:CB$365,$CD85)*$CE85</f>
        <v>194682.62796437129</v>
      </c>
    </row>
    <row r="86" spans="27:93" x14ac:dyDescent="0.15">
      <c r="AA86" s="3">
        <v>81</v>
      </c>
      <c r="AB86" s="3">
        <f>攻城基础信息!X85*$E$12</f>
        <v>183474.74954213772</v>
      </c>
      <c r="AC86" s="3">
        <f>攻城基础信息!Y85*$E$12</f>
        <v>213457.85615840822</v>
      </c>
      <c r="AD86" s="3">
        <f>攻城基础信息!Z85*$E$12</f>
        <v>194358.43104632967</v>
      </c>
      <c r="AE86" s="3">
        <f>攻城基础信息!AA85*$E$12</f>
        <v>189174.14341323529</v>
      </c>
      <c r="AF86" s="3">
        <f>攻城基础信息!AB85*$E$12</f>
        <v>213395.81822234724</v>
      </c>
      <c r="AH86" s="3">
        <f>$E$4*AB86*攻城基础信息!AC85</f>
        <v>12843232.467949633</v>
      </c>
      <c r="AI86" s="3">
        <f>$E$4*AC86*攻城基础信息!AD85</f>
        <v>14942049.931088567</v>
      </c>
      <c r="AJ86" s="3">
        <f>$E$4*AD86*攻城基础信息!AE85</f>
        <v>13605090.173243068</v>
      </c>
      <c r="AK86" s="3">
        <f>$E$4*AE86*攻城基础信息!AF85</f>
        <v>13242190.038926462</v>
      </c>
      <c r="AL86" s="3">
        <f>$E$4*AF86*攻城基础信息!AG85</f>
        <v>14937707.275564296</v>
      </c>
      <c r="AN86" s="3">
        <v>81</v>
      </c>
      <c r="AO86" s="3">
        <f>求节点(节奏总纲!D$4:D$163,AH$6:AH$165,$AN86)*其他调用!H85*其他调用!$M85</f>
        <v>367206020.87889022</v>
      </c>
      <c r="AP86" s="3">
        <f>求节点(节奏总纲!E$4:E$163,AI$6:AI$165,$AN86)*其他调用!I85*其他调用!$M85</f>
        <v>444349341.7408269</v>
      </c>
      <c r="AQ86" s="3">
        <f>求节点(节奏总纲!F$4:F$163,AJ$6:AJ$165,$AN86)*其他调用!J85*其他调用!$M85</f>
        <v>37105700.476575129</v>
      </c>
      <c r="AR86" s="3">
        <f>求节点(节奏总纲!G$4:G$163,AK$6:AK$165,$AN86)*其他调用!K85*其他调用!$M85</f>
        <v>8839911.1448184568</v>
      </c>
      <c r="AS86" s="3">
        <f>求节点(节奏总纲!H$4:H$163,AL$6:AL$165,$AN86)*其他调用!L85*其他调用!$M85</f>
        <v>2893432.7750528483</v>
      </c>
      <c r="AT86" s="3">
        <f t="shared" si="15"/>
        <v>860394407.01616359</v>
      </c>
      <c r="AY86" s="3">
        <v>81</v>
      </c>
      <c r="AZ86" s="3">
        <f>其他调用!R85*6*(其他调用!AH$2*$AZ$1*MIN(其他调用!$AJ85/其他调用!AH85,1)+$E$4*0%*攻城基础信息!AC85)</f>
        <v>20970.460127965896</v>
      </c>
      <c r="BA86" s="3">
        <f>其他调用!S85*6*(其他调用!AI$2*$AZ$1*MIN(其他调用!$AJ85/其他调用!AI85,1)+$E$4*0%*攻城基础信息!AD85)</f>
        <v>63379.205866273376</v>
      </c>
      <c r="BB86" s="3">
        <f>其他调用!T85*6*(其他调用!AJ$2*$AZ$1*MIN(其他调用!$AJ85/其他调用!AJ85,1)+$E$4*0%*攻城基础信息!AE85)</f>
        <v>191684.64210247155</v>
      </c>
      <c r="BC86" s="3">
        <f>其他调用!U85*6*(其他调用!AK$2*$AZ$1*MIN(其他调用!$AJ85/其他调用!AK85,1)+$E$4*0%*攻城基础信息!AF85)</f>
        <v>129134.99115741812</v>
      </c>
      <c r="BD86" s="3">
        <f>其他调用!V85*6*(其他调用!AL$2*$AZ$1*MIN(其他调用!$AJ85/其他调用!AL85,1)+$E$4*0%*攻城基础信息!AG85)</f>
        <v>65654.197148788342</v>
      </c>
      <c r="BF86" s="3">
        <v>81</v>
      </c>
      <c r="BG86" s="3">
        <f>求节点(节奏总纲!D$4:D$163,AZ$6:AZ$165,$AN86)</f>
        <v>17467.172946935283</v>
      </c>
      <c r="BH86" s="3">
        <f>求节点(节奏总纲!E$4:E$163,BA$6:BA$165,$AN86)</f>
        <v>54111.313899188295</v>
      </c>
      <c r="BI86" s="3">
        <f>求节点(节奏总纲!F$4:F$163,BB$6:BB$165,$AN86)</f>
        <v>169119.15356521626</v>
      </c>
      <c r="BJ86" s="3">
        <f>求节点(节奏总纲!G$4:G$163,BC$6:BC$165,$AN86)</f>
        <v>119827.48447981506</v>
      </c>
      <c r="BK86" s="3">
        <f>求节点(节奏总纲!H$4:H$163,BD$6:BD$165,$AN86)</f>
        <v>66118.229569590578</v>
      </c>
      <c r="BL86" s="3">
        <f>BG86*其他调用!H85*其他调用!$M85</f>
        <v>850998.11009060557</v>
      </c>
      <c r="BM86" s="3">
        <f>BH86*其他调用!I85*其他调用!$M85</f>
        <v>2520151.9940141374</v>
      </c>
      <c r="BN86" s="3">
        <f>BI86*其他调用!J85*其他调用!$M85</f>
        <v>649976.46337132796</v>
      </c>
      <c r="BO86" s="3">
        <f>BJ86*其他调用!K85*其他调用!$M85</f>
        <v>80574.540906898648</v>
      </c>
      <c r="BP86" s="3">
        <f>BK86*其他调用!L85*其他调用!$M85</f>
        <v>12624.879226935902</v>
      </c>
      <c r="BQ86" s="3">
        <f t="shared" si="16"/>
        <v>4114325.9876099057</v>
      </c>
      <c r="BR86" s="3">
        <f>[1]服务器生态!$R83</f>
        <v>0.85472513394218408</v>
      </c>
      <c r="BS86" s="3">
        <f>SUMPRODUCT((BG$6:BG86)*($BR$6:$BR86)*(其他调用!BY$5:BY85))</f>
        <v>48322.829783733447</v>
      </c>
      <c r="BT86" s="3">
        <f>SUMPRODUCT((BH$6:BH86)*($BR$6:$BR86)*(其他调用!BZ$5:BZ85))</f>
        <v>150665.63268931021</v>
      </c>
      <c r="BU86" s="3">
        <f>SUMPRODUCT((BI$6:BI86)*($BR$6:$BR86)*(其他调用!CA$5:CA85))</f>
        <v>474722.11438601476</v>
      </c>
      <c r="BV86" s="3">
        <f>SUMPRODUCT((BJ$6:BJ86)*($BR$6:$BR86)*(其他调用!CB$5:CB85))</f>
        <v>327993.83537209092</v>
      </c>
      <c r="BW86" s="3">
        <f>SUMPRODUCT((BK$6:BK86)*($BR$6:$BR86)*(其他调用!CC$5:CC85))</f>
        <v>182419.35626459494</v>
      </c>
      <c r="BX86" s="3">
        <f>SUMPRODUCT((BG$6:BG86)*($BR$6:$BR86))*'[1]功能-战损相关'!$D$2-BS86</f>
        <v>89742.398169790802</v>
      </c>
      <c r="BY86" s="3">
        <f>SUMPRODUCT((BH$6:BH86)*($BR$6:$BR86))*'[1]功能-战损相关'!$D$2-BT86</f>
        <v>279807.6035658617</v>
      </c>
      <c r="BZ86" s="3">
        <f>SUMPRODUCT((BI$6:BI86)*($BR$6:$BR86))*'[1]功能-战损相关'!$D$2-BU86</f>
        <v>881626.78385974199</v>
      </c>
      <c r="CA86" s="3">
        <f>SUMPRODUCT((BJ$6:BJ86)*($BR$6:$BR86))*'[1]功能-战损相关'!$D$2-BV86</f>
        <v>609131.40854816849</v>
      </c>
      <c r="CB86" s="3">
        <f>SUMPRODUCT((BK$6:BK86)*($BR$6:$BR86))*'[1]功能-战损相关'!$D$2-BW86</f>
        <v>338778.80449139036</v>
      </c>
      <c r="CD86" s="3">
        <v>81</v>
      </c>
      <c r="CE86" s="30">
        <v>1</v>
      </c>
      <c r="CF86" s="3">
        <f>求节点(节奏总纲!R$4:R$363,BS$6:BS$365,$CD86)*$CE86</f>
        <v>137938.82731034557</v>
      </c>
      <c r="CG86" s="3">
        <f>求节点(节奏总纲!S$4:S$363,BT$6:BT$365,$CD86)*$CE86</f>
        <v>420824.32732304756</v>
      </c>
      <c r="CH86" s="3">
        <f>求节点(节奏总纲!T$4:T$363,BU$6:BU$365,$CD86)*$CE86</f>
        <v>1285769.4671003062</v>
      </c>
      <c r="CI86" s="3">
        <f>求节点(节奏总纲!U$4:U$363,BV$6:BV$365,$CD86)*$CE86</f>
        <v>450067.2771168602</v>
      </c>
      <c r="CJ86" s="3">
        <f>求节点(节奏总纲!V$4:V$363,BW$6:BW$365,$CD86)*$CE86</f>
        <v>142140.58564445531</v>
      </c>
      <c r="CK86" s="3">
        <f>求节点(节奏总纲!R$4:R$363,BX$6:BX$365,$CD86)*$CE86</f>
        <v>256172.10786207023</v>
      </c>
      <c r="CL86" s="3">
        <f>求节点(节奏总纲!S$4:S$363,BY$6:BY$365,$CD86)*$CE86</f>
        <v>781530.89359994512</v>
      </c>
      <c r="CM86" s="3">
        <f>求节点(节奏总纲!T$4:T$363,BZ$6:BZ$365,$CD86)*$CE86</f>
        <v>2387857.581757708</v>
      </c>
      <c r="CN86" s="3">
        <f>求节点(节奏总纲!U$4:U$363,CA$6:CA$365,$CD86)*$CE86</f>
        <v>835839.22893131187</v>
      </c>
      <c r="CO86" s="3">
        <f>求节点(节奏总纲!V$4:V$363,CB$6:CB$365,$CD86)*$CE86</f>
        <v>263975.37333970255</v>
      </c>
    </row>
    <row r="87" spans="27:93" x14ac:dyDescent="0.15">
      <c r="AA87" s="3">
        <v>82</v>
      </c>
      <c r="AB87" s="3">
        <f>攻城基础信息!X86*$E$12</f>
        <v>187389.54449336944</v>
      </c>
      <c r="AC87" s="3">
        <f>攻城基础信息!Y86*$E$12</f>
        <v>214019.71915153635</v>
      </c>
      <c r="AD87" s="3">
        <f>攻城基础信息!Z86*$E$12</f>
        <v>199012.73241584329</v>
      </c>
      <c r="AE87" s="3">
        <f>攻城基础信息!AA86*$E$12</f>
        <v>151629.30328780314</v>
      </c>
      <c r="AF87" s="3">
        <f>攻城基础信息!AB86*$E$12</f>
        <v>218661.96489654382</v>
      </c>
      <c r="AH87" s="3">
        <f>$E$4*AB87*攻城基础信息!AC86</f>
        <v>13117268.114535851</v>
      </c>
      <c r="AI87" s="3">
        <f>$E$4*AC87*攻城基础信息!AD86</f>
        <v>14981380.340607537</v>
      </c>
      <c r="AJ87" s="3">
        <f>$E$4*AD87*攻城基础信息!AE86</f>
        <v>13930891.269109022</v>
      </c>
      <c r="AK87" s="3">
        <f>$E$4*AE87*攻城基础信息!AF86</f>
        <v>10614051.230146214</v>
      </c>
      <c r="AL87" s="3">
        <f>$E$4*AF87*攻城基础信息!AG86</f>
        <v>15306337.542758059</v>
      </c>
      <c r="AN87" s="3">
        <v>82</v>
      </c>
      <c r="AO87" s="3">
        <f>求节点(节奏总纲!D$4:D$163,AH$6:AH$165,$AN87)*其他调用!H86*其他调用!$M86</f>
        <v>368721110.78802305</v>
      </c>
      <c r="AP87" s="3">
        <f>求节点(节奏总纲!E$4:E$163,AI$6:AI$165,$AN87)*其他调用!I86*其他调用!$M86</f>
        <v>447228363.78840536</v>
      </c>
      <c r="AQ87" s="3">
        <f>求节点(节奏总纲!F$4:F$163,AJ$6:AJ$165,$AN87)*其他调用!J86*其他调用!$M86</f>
        <v>37319149.547098488</v>
      </c>
      <c r="AR87" s="3">
        <f>求节点(节奏总纲!G$4:G$163,AK$6:AK$165,$AN87)*其他调用!K86*其他调用!$M86</f>
        <v>8901023.87965394</v>
      </c>
      <c r="AS87" s="3">
        <f>求节点(节奏总纲!H$4:H$163,AL$6:AL$165,$AN87)*其他调用!L86*其他调用!$M86</f>
        <v>2919682.2091719108</v>
      </c>
      <c r="AT87" s="3">
        <f t="shared" si="15"/>
        <v>865089330.21235275</v>
      </c>
      <c r="AY87" s="3">
        <v>82</v>
      </c>
      <c r="AZ87" s="3">
        <f>其他调用!R86*6*(其他调用!AH$2*$AZ$1*MIN(其他调用!$AJ86/其他调用!AH86,1)+$E$4*0%*攻城基础信息!AC86)</f>
        <v>21170.453115286156</v>
      </c>
      <c r="BA87" s="3">
        <f>其他调用!S86*6*(其他调用!AI$2*$AZ$1*MIN(其他调用!$AJ86/其他调用!AI86,1)+$E$4*0%*攻城基础信息!AD86)</f>
        <v>63980.792039813234</v>
      </c>
      <c r="BB87" s="3">
        <f>其他调用!T86*6*(其他调用!AJ$2*$AZ$1*MIN(其他调用!$AJ86/其他调用!AJ86,1)+$E$4*0%*攻城基础信息!AE86)</f>
        <v>193451.62023479556</v>
      </c>
      <c r="BC87" s="3">
        <f>其他调用!U86*6*(其他调用!AK$2*$AZ$1*MIN(其他调用!$AJ86/其他调用!AK86,1)+$E$4*0%*攻城基础信息!AF86)</f>
        <v>130216.66212493497</v>
      </c>
      <c r="BD87" s="3">
        <f>其他调用!V86*6*(其他调用!AL$2*$AZ$1*MIN(其他调用!$AJ86/其他调用!AL86,1)+$E$4*0%*攻城基础信息!AG86)</f>
        <v>66447.600506224204</v>
      </c>
      <c r="BF87" s="3">
        <v>82</v>
      </c>
      <c r="BG87" s="3">
        <f>求节点(节奏总纲!D$4:D$163,AZ$6:AZ$165,$AN87)</f>
        <v>17503.033750108862</v>
      </c>
      <c r="BH87" s="3">
        <f>求节点(节奏总纲!E$4:E$163,BA$6:BA$165,$AN87)</f>
        <v>54217.018726060909</v>
      </c>
      <c r="BI87" s="3">
        <f>求节点(节奏总纲!F$4:F$163,BB$6:BB$165,$AN87)</f>
        <v>169436.88482869146</v>
      </c>
      <c r="BJ87" s="3">
        <f>求节点(节奏总纲!G$4:G$163,BC$6:BC$165,$AN87)</f>
        <v>120020.4683346559</v>
      </c>
      <c r="BK87" s="3">
        <f>求节点(节奏总纲!H$4:H$163,BD$6:BD$165,$AN87)</f>
        <v>66265.865640463395</v>
      </c>
      <c r="BL87" s="3">
        <f>BG87*其他调用!H86*其他调用!$M86</f>
        <v>851272.4534620184</v>
      </c>
      <c r="BM87" s="3">
        <f>BH87*其他调用!I86*其他调用!$M86</f>
        <v>2529400.5742097832</v>
      </c>
      <c r="BN87" s="3">
        <f>BI87*其他调用!J86*其他调用!$M86</f>
        <v>651519.81701529562</v>
      </c>
      <c r="BO87" s="3">
        <f>BJ87*其他调用!K86*其他调用!$M86</f>
        <v>80896.00403417545</v>
      </c>
      <c r="BP87" s="3">
        <f>BK87*其他调用!L86*其他调用!$M86</f>
        <v>12710.323156766002</v>
      </c>
      <c r="BQ87" s="3">
        <f t="shared" si="16"/>
        <v>4125799.1718780394</v>
      </c>
      <c r="BR87" s="3">
        <f>[1]服务器生态!$R84</f>
        <v>0.67921212443781254</v>
      </c>
      <c r="BS87" s="3">
        <f>SUMPRODUCT((BG$6:BG87)*($BR$6:$BR87)*(其他调用!BY$5:BY86))</f>
        <v>50403.277512799126</v>
      </c>
      <c r="BT87" s="3">
        <f>SUMPRODUCT((BH$6:BH87)*($BR$6:$BR87)*(其他调用!BZ$5:BZ86))</f>
        <v>157109.98257149241</v>
      </c>
      <c r="BU87" s="3">
        <f>SUMPRODUCT((BI$6:BI87)*($BR$6:$BR87)*(其他调用!CA$5:CA86))</f>
        <v>494861.74202397332</v>
      </c>
      <c r="BV87" s="3">
        <f>SUMPRODUCT((BJ$6:BJ87)*($BR$6:$BR87)*(其他调用!CB$5:CB86))</f>
        <v>342259.72289497143</v>
      </c>
      <c r="BW87" s="3">
        <f>SUMPRODUCT((BK$6:BK87)*($BR$6:$BR87)*(其他调用!CC$5:CC86))</f>
        <v>190295.85765598464</v>
      </c>
      <c r="BX87" s="3">
        <f>SUMPRODUCT((BG$6:BG87)*($BR$6:$BR87))*'[1]功能-战损相关'!$D$2-BS87</f>
        <v>93606.086809484201</v>
      </c>
      <c r="BY87" s="3">
        <f>SUMPRODUCT((BH$6:BH87)*($BR$6:$BR87))*'[1]功能-战损相关'!$D$2-BT87</f>
        <v>291775.68191848579</v>
      </c>
      <c r="BZ87" s="3">
        <f>SUMPRODUCT((BI$6:BI87)*($BR$6:$BR87))*'[1]功能-战损相关'!$D$2-BU87</f>
        <v>919028.94947309373</v>
      </c>
      <c r="CA87" s="3">
        <f>SUMPRODUCT((BJ$6:BJ87)*($BR$6:$BR87))*'[1]功能-战损相关'!$D$2-BV87</f>
        <v>635625.19966208935</v>
      </c>
      <c r="CB87" s="3">
        <f>SUMPRODUCT((BK$6:BK87)*($BR$6:$BR87))*'[1]功能-战损相关'!$D$2-BW87</f>
        <v>353406.59278968553</v>
      </c>
      <c r="CD87" s="3">
        <v>82</v>
      </c>
      <c r="CE87" s="30">
        <v>1</v>
      </c>
      <c r="CF87" s="3">
        <f>求节点(节奏总纲!R$4:R$363,BS$6:BS$365,$CD87)*$CE87</f>
        <v>139121.26642097987</v>
      </c>
      <c r="CG87" s="3">
        <f>求节点(节奏总纲!S$4:S$363,BT$6:BT$365,$CD87)*$CE87</f>
        <v>423871.68490753608</v>
      </c>
      <c r="CH87" s="3">
        <f>求节点(节奏总纲!T$4:T$363,BU$6:BU$365,$CD87)*$CE87</f>
        <v>1299024.1476093226</v>
      </c>
      <c r="CI87" s="3">
        <f>求节点(节奏总纲!U$4:U$363,BV$6:BV$365,$CD87)*$CE87</f>
        <v>452536.62419015291</v>
      </c>
      <c r="CJ87" s="3">
        <f>求节点(节奏总纲!V$4:V$363,BW$6:BW$365,$CD87)*$CE87</f>
        <v>198725.91189152098</v>
      </c>
      <c r="CK87" s="3">
        <f>求节点(节奏总纲!R$4:R$363,BX$6:BX$365,$CD87)*$CE87</f>
        <v>258368.06621039097</v>
      </c>
      <c r="CL87" s="3">
        <f>求节点(节奏总纲!S$4:S$363,BY$6:BY$365,$CD87)*$CE87</f>
        <v>787190.27197113796</v>
      </c>
      <c r="CM87" s="3">
        <f>求节点(节奏总纲!T$4:T$363,BZ$6:BZ$365,$CD87)*$CE87</f>
        <v>2412473.4169887383</v>
      </c>
      <c r="CN87" s="3">
        <f>求节点(节奏总纲!U$4:U$363,CA$6:CA$365,$CD87)*$CE87</f>
        <v>840425.15921028471</v>
      </c>
      <c r="CO87" s="3">
        <f>求节点(节奏总纲!V$4:V$363,CB$6:CB$365,$CD87)*$CE87</f>
        <v>369062.4077985388</v>
      </c>
    </row>
    <row r="88" spans="27:93" x14ac:dyDescent="0.15">
      <c r="AA88" s="3">
        <v>83</v>
      </c>
      <c r="AB88" s="3">
        <f>攻城基础信息!X87*$E$12</f>
        <v>191480.79453184115</v>
      </c>
      <c r="AC88" s="3">
        <f>攻城基础信息!Y87*$E$12</f>
        <v>180695.7785480968</v>
      </c>
      <c r="AD88" s="3">
        <f>攻城基础信息!Z87*$E$12</f>
        <v>203431.12802663504</v>
      </c>
      <c r="AE88" s="3">
        <f>攻城基础信息!AA87*$E$12</f>
        <v>152444.48149946742</v>
      </c>
      <c r="AF88" s="3">
        <f>攻城基础信息!AB87*$E$12</f>
        <v>223231.42393904063</v>
      </c>
      <c r="AH88" s="3">
        <f>$E$4*AB88*攻城基础信息!AC87</f>
        <v>13403655.617228873</v>
      </c>
      <c r="AI88" s="3">
        <f>$E$4*AC88*攻城基础信息!AD87</f>
        <v>12648704.498366768</v>
      </c>
      <c r="AJ88" s="3">
        <f>$E$4*AD88*攻城基础信息!AE87</f>
        <v>14240178.961864443</v>
      </c>
      <c r="AK88" s="3">
        <f>$E$4*AE88*攻城基础信息!AF87</f>
        <v>10671113.704962712</v>
      </c>
      <c r="AL88" s="3">
        <f>$E$4*AF88*攻城基础信息!AG87</f>
        <v>15626199.675732834</v>
      </c>
      <c r="AN88" s="3">
        <v>83</v>
      </c>
      <c r="AO88" s="3">
        <f>求节点(节奏总纲!D$4:D$163,AH$6:AH$165,$AN88)*其他调用!H87*其他调用!$M87</f>
        <v>370228763.68262619</v>
      </c>
      <c r="AP88" s="3">
        <f>求节点(节奏总纲!E$4:E$163,AI$6:AI$165,$AN88)*其他调用!I87*其他调用!$M87</f>
        <v>450114629.27917045</v>
      </c>
      <c r="AQ88" s="3">
        <f>求节点(节奏总纲!F$4:F$163,AJ$6:AJ$165,$AN88)*其他调用!J87*其他调用!$M87</f>
        <v>37532791.583992779</v>
      </c>
      <c r="AR88" s="3">
        <f>求节点(节奏总纲!G$4:G$163,AK$6:AK$165,$AN88)*其他调用!K87*其他调用!$M87</f>
        <v>8962326.7344950642</v>
      </c>
      <c r="AS88" s="3">
        <f>求节点(节奏总纲!H$4:H$163,AL$6:AL$165,$AN88)*其他调用!L87*其他调用!$M87</f>
        <v>2946050.1746254177</v>
      </c>
      <c r="AT88" s="3">
        <f t="shared" si="15"/>
        <v>869784561.45490992</v>
      </c>
      <c r="AY88" s="3">
        <v>83</v>
      </c>
      <c r="AZ88" s="3">
        <f>其他调用!R87*6*(其他调用!AH$2*$AZ$1*MIN(其他调用!$AJ87/其他调用!AH87,1)+$E$4*0%*攻城基础信息!AC87)</f>
        <v>21371.760434807882</v>
      </c>
      <c r="BA88" s="3">
        <f>其他调用!S87*6*(其他调用!AI$2*$AZ$1*MIN(其他调用!$AJ87/其他调用!AI87,1)+$E$4*0%*攻城基础信息!AD87)</f>
        <v>64585.19369585684</v>
      </c>
      <c r="BB88" s="3">
        <f>其他调用!T87*6*(其他调用!AJ$2*$AZ$1*MIN(其他调用!$AJ87/其他调用!AJ87,1)+$E$4*0%*攻城基础信息!AE87)</f>
        <v>195307.30016618356</v>
      </c>
      <c r="BC88" s="3">
        <f>其他调用!U87*6*(其他调用!AK$2*$AZ$1*MIN(其他调用!$AJ87/其他调用!AK87,1)+$E$4*0%*攻城基础信息!AF87)</f>
        <v>130995.31850512643</v>
      </c>
      <c r="BD88" s="3">
        <f>其他调用!V87*6*(其他调用!AL$2*$AZ$1*MIN(其他调用!$AJ87/其他调用!AL87,1)+$E$4*0%*攻城基础信息!AG87)</f>
        <v>67144.116040361085</v>
      </c>
      <c r="BF88" s="3">
        <v>83</v>
      </c>
      <c r="BG88" s="3">
        <f>求节点(节奏总纲!D$4:D$163,AZ$6:AZ$165,$AN88)</f>
        <v>17538.89455328244</v>
      </c>
      <c r="BH88" s="3">
        <f>求节点(节奏总纲!E$4:E$163,BA$6:BA$165,$AN88)</f>
        <v>54322.72355293353</v>
      </c>
      <c r="BI88" s="3">
        <f>求节点(节奏总纲!F$4:F$163,BB$6:BB$165,$AN88)</f>
        <v>169754.61609216663</v>
      </c>
      <c r="BJ88" s="3">
        <f>求节点(节奏总纲!G$4:G$163,BC$6:BC$165,$AN88)</f>
        <v>120213.45218949675</v>
      </c>
      <c r="BK88" s="3">
        <f>求节点(节奏总纲!H$4:H$163,BD$6:BD$165,$AN88)</f>
        <v>66413.501711336226</v>
      </c>
      <c r="BL88" s="3">
        <f>BG88*其他调用!H87*其他调用!$M87</f>
        <v>851540.76183141628</v>
      </c>
      <c r="BM88" s="3">
        <f>BH88*其他调用!I87*其他调用!$M87</f>
        <v>2538666.021077795</v>
      </c>
      <c r="BN88" s="3">
        <f>BI88*其他调用!J87*其他调用!$M87</f>
        <v>653064.37910865084</v>
      </c>
      <c r="BO88" s="3">
        <f>BJ88*其他调用!K87*其他调用!$M87</f>
        <v>81218.083629078188</v>
      </c>
      <c r="BP88" s="3">
        <f>BK88*其他调用!L87*其他调用!$M87</f>
        <v>12796.022201726571</v>
      </c>
      <c r="BQ88" s="3">
        <f t="shared" si="16"/>
        <v>4137285.2678486672</v>
      </c>
      <c r="BR88" s="3">
        <f>[1]服务器生态!$R85</f>
        <v>0.59661565490556434</v>
      </c>
      <c r="BS88" s="3">
        <f>SUMPRODUCT((BG$6:BG88)*($BR$6:$BR88)*(其他调用!BY$5:BY87))</f>
        <v>52234.473848338719</v>
      </c>
      <c r="BT88" s="3">
        <f>SUMPRODUCT((BH$6:BH88)*($BR$6:$BR88)*(其他调用!BZ$5:BZ87))</f>
        <v>162781.69534703021</v>
      </c>
      <c r="BU88" s="3">
        <f>SUMPRODUCT((BI$6:BI88)*($BR$6:$BR88)*(其他调用!CA$5:CA87))</f>
        <v>512585.43777826068</v>
      </c>
      <c r="BV88" s="3">
        <f>SUMPRODUCT((BJ$6:BJ88)*($BR$6:$BR88)*(其他调用!CB$5:CB87))</f>
        <v>354810.93770860811</v>
      </c>
      <c r="BW88" s="3">
        <f>SUMPRODUCT((BK$6:BK88)*($BR$6:$BR88)*(其他调用!CC$5:CC87))</f>
        <v>197229.94124914875</v>
      </c>
      <c r="BX88" s="3">
        <f>SUMPRODUCT((BG$6:BG88)*($BR$6:$BR88))*'[1]功能-战损相关'!$D$2-BS88</f>
        <v>97006.880004057733</v>
      </c>
      <c r="BY88" s="3">
        <f>SUMPRODUCT((BH$6:BH88)*($BR$6:$BR88))*'[1]功能-战损相关'!$D$2-BT88</f>
        <v>302308.86278734158</v>
      </c>
      <c r="BZ88" s="3">
        <f>SUMPRODUCT((BI$6:BI88)*($BR$6:$BR88))*'[1]功能-战损相关'!$D$2-BU88</f>
        <v>951944.38444534165</v>
      </c>
      <c r="CA88" s="3">
        <f>SUMPRODUCT((BJ$6:BJ88)*($BR$6:$BR88))*'[1]功能-战损相关'!$D$2-BV88</f>
        <v>658934.59860170039</v>
      </c>
      <c r="CB88" s="3">
        <f>SUMPRODUCT((BK$6:BK88)*($BR$6:$BR88))*'[1]功能-战损相关'!$D$2-BW88</f>
        <v>366284.17660556181</v>
      </c>
      <c r="CD88" s="3">
        <v>83</v>
      </c>
      <c r="CE88" s="30">
        <v>1</v>
      </c>
      <c r="CF88" s="3">
        <f>求节点(节奏总纲!R$4:R$363,BS$6:BS$365,$CD88)*$CE88</f>
        <v>140401.74109346367</v>
      </c>
      <c r="CG88" s="3">
        <f>求节点(节奏总纲!S$4:S$363,BT$6:BT$365,$CD88)*$CE88</f>
        <v>427243.31196115504</v>
      </c>
      <c r="CH88" s="3">
        <f>求节点(节奏总纲!T$4:T$363,BU$6:BU$365,$CD88)*$CE88</f>
        <v>1308032.140140627</v>
      </c>
      <c r="CI88" s="3">
        <f>求节点(节奏总纲!U$4:U$363,BV$6:BV$365,$CD88)*$CE88</f>
        <v>799633.56799805211</v>
      </c>
      <c r="CJ88" s="3">
        <f>求节点(节奏总纲!V$4:V$363,BW$6:BW$365,$CD88)*$CE88</f>
        <v>221517.09500668643</v>
      </c>
      <c r="CK88" s="3">
        <f>求节点(节奏总纲!R$4:R$363,BX$6:BX$365,$CD88)*$CE88</f>
        <v>260746.09060214669</v>
      </c>
      <c r="CL88" s="3">
        <f>求节点(节奏总纲!S$4:S$363,BY$6:BY$365,$CD88)*$CE88</f>
        <v>793451.86507071601</v>
      </c>
      <c r="CM88" s="3">
        <f>求节点(节奏总纲!T$4:T$363,BZ$6:BZ$365,$CD88)*$CE88</f>
        <v>2429202.5459754481</v>
      </c>
      <c r="CN88" s="3">
        <f>求节点(节奏总纲!U$4:U$363,CA$6:CA$365,$CD88)*$CE88</f>
        <v>1485033.7691392407</v>
      </c>
      <c r="CO88" s="3">
        <f>求节点(节奏总纲!V$4:V$363,CB$6:CB$365,$CD88)*$CE88</f>
        <v>411388.89072670316</v>
      </c>
    </row>
    <row r="89" spans="27:93" x14ac:dyDescent="0.15">
      <c r="AA89" s="3">
        <v>84</v>
      </c>
      <c r="AB89" s="3">
        <f>攻城基础信息!X88*$E$12</f>
        <v>195682.39319931003</v>
      </c>
      <c r="AC89" s="3">
        <f>攻城基础信息!Y88*$E$12</f>
        <v>146598.39707964277</v>
      </c>
      <c r="AD89" s="3">
        <f>攻城基础信息!Z88*$E$12</f>
        <v>207785.07615622663</v>
      </c>
      <c r="AE89" s="3">
        <f>攻城基础信息!AA88*$E$12</f>
        <v>154733.74510618905</v>
      </c>
      <c r="AF89" s="3">
        <f>攻城基础信息!AB88*$E$12</f>
        <v>227885.76469013185</v>
      </c>
      <c r="AH89" s="3">
        <f>$E$4*AB89*攻城基础信息!AC88</f>
        <v>13697767.523951694</v>
      </c>
      <c r="AI89" s="3">
        <f>$E$4*AC89*攻城基础信息!AD88</f>
        <v>10261887.795574987</v>
      </c>
      <c r="AJ89" s="3">
        <f>$E$4*AD89*攻城基础信息!AE88</f>
        <v>14544955.330935856</v>
      </c>
      <c r="AK89" s="3">
        <f>$E$4*AE89*攻城基础信息!AF88</f>
        <v>10831362.157433227</v>
      </c>
      <c r="AL89" s="3">
        <f>$E$4*AF89*攻城基础信息!AG88</f>
        <v>15952003.528309219</v>
      </c>
      <c r="AN89" s="3">
        <v>84</v>
      </c>
      <c r="AO89" s="3">
        <f>求节点(节奏总纲!D$4:D$163,AH$6:AH$165,$AN89)*其他调用!H88*其他调用!$M88</f>
        <v>371674422.37049103</v>
      </c>
      <c r="AP89" s="3">
        <f>求节点(节奏总纲!E$4:E$163,AI$6:AI$165,$AN89)*其他调用!I88*其他调用!$M88</f>
        <v>455446369.73523611</v>
      </c>
      <c r="AQ89" s="3">
        <f>求节点(节奏总纲!F$4:F$163,AJ$6:AJ$165,$AN89)*其他调用!J88*其他调用!$M88</f>
        <v>37744753.153624296</v>
      </c>
      <c r="AR89" s="3">
        <f>求节点(节奏总纲!G$4:G$163,AK$6:AK$165,$AN89)*其他调用!K88*其他调用!$M88</f>
        <v>9023819.7093418278</v>
      </c>
      <c r="AS89" s="3">
        <f>求节点(节奏总纲!H$4:H$163,AL$6:AL$165,$AN89)*其他调用!L88*其他调用!$M88</f>
        <v>2970311.418286039</v>
      </c>
      <c r="AT89" s="3">
        <f t="shared" si="15"/>
        <v>876859676.38697946</v>
      </c>
      <c r="AY89" s="3">
        <v>84</v>
      </c>
      <c r="AZ89" s="3">
        <f>其他调用!R88*6*(其他调用!AH$2*$AZ$1*MIN(其他调用!$AJ88/其他调用!AH88,1)+$E$4*0%*攻城基础信息!AC88)</f>
        <v>21573.195118024079</v>
      </c>
      <c r="BA89" s="3">
        <f>其他调用!S88*6*(其他调用!AI$2*$AZ$1*MIN(其他调用!$AJ88/其他调用!AI88,1)+$E$4*0%*攻城基础信息!AD88)</f>
        <v>65192.561612706544</v>
      </c>
      <c r="BB89" s="3">
        <f>其他调用!T88*6*(其他调用!AJ$2*$AZ$1*MIN(其他调用!$AJ88/其他调用!AJ88,1)+$E$4*0%*攻城基础信息!AE88)</f>
        <v>197083.98628211682</v>
      </c>
      <c r="BC89" s="3">
        <f>其他调用!U88*6*(其他调用!AK$2*$AZ$1*MIN(其他调用!$AJ88/其他调用!AK88,1)+$E$4*0%*攻城基础信息!AF88)</f>
        <v>132025.5819818989</v>
      </c>
      <c r="BD89" s="3">
        <f>其他调用!V88*6*(其他调用!AL$2*$AZ$1*MIN(其他调用!$AJ88/其他调用!AL88,1)+$E$4*0%*攻城基础信息!AG88)</f>
        <v>67840.56348118285</v>
      </c>
      <c r="BF89" s="3">
        <v>84</v>
      </c>
      <c r="BG89" s="3">
        <f>求节点(节奏总纲!D$4:D$163,AZ$6:AZ$165,$AN89)</f>
        <v>17573.137678897816</v>
      </c>
      <c r="BH89" s="3">
        <f>求节点(节奏总纲!E$4:E$163,BA$6:BA$165,$AN89)</f>
        <v>54424.65954460681</v>
      </c>
      <c r="BI89" s="3">
        <f>求节点(节奏总纲!F$4:F$163,BB$6:BB$165,$AN89)</f>
        <v>170070.13132325065</v>
      </c>
      <c r="BJ89" s="3">
        <f>求节点(节奏总纲!G$4:G$163,BC$6:BC$165,$AN89)</f>
        <v>120406.43604433759</v>
      </c>
      <c r="BK89" s="3">
        <f>求节点(节奏总纲!H$4:H$163,BD$6:BD$165,$AN89)</f>
        <v>66537.432462646597</v>
      </c>
      <c r="BL89" s="3">
        <f>BG89*其他调用!H88*其他调用!$M88</f>
        <v>851724.63054245547</v>
      </c>
      <c r="BM89" s="3">
        <f>BH89*其他调用!I88*其他调用!$M88</f>
        <v>2547771.904806484</v>
      </c>
      <c r="BN89" s="3">
        <f>BI89*其他调用!J88*其他调用!$M88</f>
        <v>654601.62012076913</v>
      </c>
      <c r="BO89" s="3">
        <f>BJ89*其他调用!K88*其他调用!$M88</f>
        <v>81540.779691606818</v>
      </c>
      <c r="BP89" s="3">
        <f>BK89*其他调用!L88*其他调用!$M88</f>
        <v>12877.388529090769</v>
      </c>
      <c r="BQ89" s="3">
        <f t="shared" si="16"/>
        <v>4148516.3236904065</v>
      </c>
      <c r="BR89" s="3">
        <f>[1]服务器生态!$R86</f>
        <v>0.51401918537331626</v>
      </c>
      <c r="BS89" s="3">
        <f>SUMPRODUCT((BG$6:BG89)*($BR$6:$BR89)*(其他调用!BY$5:BY88))</f>
        <v>53815.23658331675</v>
      </c>
      <c r="BT89" s="3">
        <f>SUMPRODUCT((BH$6:BH89)*($BR$6:$BR89)*(其他调用!BZ$5:BZ88))</f>
        <v>167677.37620061453</v>
      </c>
      <c r="BU89" s="3">
        <f>SUMPRODUCT((BI$6:BI89)*($BR$6:$BR89)*(其他调用!CA$5:CA88))</f>
        <v>527883.81709110492</v>
      </c>
      <c r="BV89" s="3">
        <f>SUMPRODUCT((BJ$6:BJ89)*($BR$6:$BR89)*(其他调用!CB$5:CB88))</f>
        <v>365641.9008882207</v>
      </c>
      <c r="BW89" s="3">
        <f>SUMPRODUCT((BK$6:BK89)*($BR$6:$BR89)*(其他调用!CC$5:CC88))</f>
        <v>203215.20669462305</v>
      </c>
      <c r="BX89" s="3">
        <f>SUMPRODUCT((BG$6:BG89)*($BR$6:$BR89))*'[1]功能-战损相关'!$D$2-BS89</f>
        <v>99942.582226159779</v>
      </c>
      <c r="BY89" s="3">
        <f>SUMPRODUCT((BH$6:BH89)*($BR$6:$BR89))*'[1]功能-战损相关'!$D$2-BT89</f>
        <v>311400.84151542676</v>
      </c>
      <c r="BZ89" s="3">
        <f>SUMPRODUCT((BI$6:BI89)*($BR$6:$BR89))*'[1]功能-战损相关'!$D$2-BU89</f>
        <v>980355.66031205247</v>
      </c>
      <c r="CA89" s="3">
        <f>SUMPRODUCT((BJ$6:BJ89)*($BR$6:$BR89))*'[1]功能-战损相关'!$D$2-BV89</f>
        <v>679049.24450669507</v>
      </c>
      <c r="CB89" s="3">
        <f>SUMPRODUCT((BK$6:BK89)*($BR$6:$BR89))*'[1]功能-战损相关'!$D$2-BW89</f>
        <v>377399.6695757283</v>
      </c>
      <c r="CD89" s="3">
        <v>84</v>
      </c>
      <c r="CE89" s="30">
        <v>1</v>
      </c>
      <c r="CF89" s="3">
        <f>求节点(节奏总纲!R$4:R$363,BS$6:BS$365,$CD89)*$CE89</f>
        <v>141786.77477508114</v>
      </c>
      <c r="CG89" s="3">
        <f>求节点(节奏总纲!S$4:S$363,BT$6:BT$365,$CD89)*$CE89</f>
        <v>430890.08468272665</v>
      </c>
      <c r="CH89" s="3">
        <f>求节点(节奏总纲!T$4:T$363,BU$6:BU$365,$CD89)*$CE89</f>
        <v>1316826.6326996903</v>
      </c>
      <c r="CI89" s="3">
        <f>求节点(节奏总纲!U$4:U$363,BV$6:BV$365,$CD89)*$CE89</f>
        <v>866463.3307442927</v>
      </c>
      <c r="CJ89" s="3">
        <f>求节点(节奏总纲!V$4:V$363,BW$6:BW$365,$CD89)*$CE89</f>
        <v>233102.08138280036</v>
      </c>
      <c r="CK89" s="3">
        <f>求节点(节奏总纲!R$4:R$363,BX$6:BX$365,$CD89)*$CE89</f>
        <v>263318.2960108649</v>
      </c>
      <c r="CL89" s="3">
        <f>求节点(节奏总纲!S$4:S$363,BY$6:BY$365,$CD89)*$CE89</f>
        <v>800224.44298220635</v>
      </c>
      <c r="CM89" s="3">
        <f>求节点(节奏总纲!T$4:T$363,BZ$6:BZ$365,$CD89)*$CE89</f>
        <v>2445535.1750137075</v>
      </c>
      <c r="CN89" s="3">
        <f>求节点(节奏总纲!U$4:U$363,CA$6:CA$365,$CD89)*$CE89</f>
        <v>1609146.1856679735</v>
      </c>
      <c r="CO89" s="3">
        <f>求节点(节奏总纲!V$4:V$363,CB$6:CB$365,$CD89)*$CE89</f>
        <v>432903.86542520049</v>
      </c>
    </row>
    <row r="90" spans="27:93" x14ac:dyDescent="0.15">
      <c r="AA90" s="3">
        <v>85</v>
      </c>
      <c r="AB90" s="3">
        <f>攻城基础信息!X89*$E$12</f>
        <v>197710.19734356986</v>
      </c>
      <c r="AC90" s="3">
        <f>攻城基础信息!Y89*$E$12</f>
        <v>146218.32412026383</v>
      </c>
      <c r="AD90" s="3">
        <f>攻城基础信息!Z89*$E$12</f>
        <v>209929.07878511754</v>
      </c>
      <c r="AE90" s="3">
        <f>攻城基础信息!AA89*$E$12</f>
        <v>156037.28104838723</v>
      </c>
      <c r="AF90" s="3">
        <f>攻城基础信息!AB89*$E$12</f>
        <v>230946.6191337308</v>
      </c>
      <c r="AH90" s="3">
        <f>$E$4*AB90*攻城基础信息!AC89</f>
        <v>13839713.814049881</v>
      </c>
      <c r="AI90" s="3">
        <f>$E$4*AC90*攻城基础信息!AD89</f>
        <v>10235282.688418461</v>
      </c>
      <c r="AJ90" s="3">
        <f>$E$4*AD90*攻城基础信息!AE89</f>
        <v>14695035.514958218</v>
      </c>
      <c r="AK90" s="3">
        <f>$E$4*AE90*攻城基础信息!AF89</f>
        <v>10922609.673387101</v>
      </c>
      <c r="AL90" s="3">
        <f>$E$4*AF90*攻城基础信息!AG89</f>
        <v>16166263.339361144</v>
      </c>
      <c r="AN90" s="3">
        <v>85</v>
      </c>
      <c r="AO90" s="3">
        <f>求节点(节奏总纲!D$4:D$163,AH$6:AH$165,$AN90)*其他调用!H89*其他调用!$M89</f>
        <v>373068541.47292203</v>
      </c>
      <c r="AP90" s="3">
        <f>求节点(节奏总纲!E$4:E$163,AI$6:AI$165,$AN90)*其他调用!I89*其他调用!$M89</f>
        <v>462122068.35728949</v>
      </c>
      <c r="AQ90" s="3">
        <f>求节点(节奏总纲!F$4:F$163,AJ$6:AJ$165,$AN90)*其他调用!J89*其他调用!$M89</f>
        <v>37941004.810270175</v>
      </c>
      <c r="AR90" s="3">
        <f>求节点(节奏总纲!G$4:G$163,AK$6:AK$165,$AN90)*其他调用!K89*其他调用!$M89</f>
        <v>9085502.8041942269</v>
      </c>
      <c r="AS90" s="3">
        <f>求节点(节奏总纲!H$4:H$163,AL$6:AL$165,$AN90)*其他调用!L89*其他调用!$M89</f>
        <v>2994000.0282993992</v>
      </c>
      <c r="AT90" s="3">
        <f t="shared" si="15"/>
        <v>885211117.47297537</v>
      </c>
      <c r="AY90" s="3">
        <v>85</v>
      </c>
      <c r="AZ90" s="3">
        <f>其他调用!R89*6*(其他调用!AH$2*$AZ$1*MIN(其他调用!$AJ89/其他调用!AH89,1)+$E$4*0%*攻城基础信息!AC89)</f>
        <v>21773.310092303895</v>
      </c>
      <c r="BA90" s="3">
        <f>其他调用!S89*6*(其他调用!AI$2*$AZ$1*MIN(其他调用!$AJ89/其他调用!AI89,1)+$E$4*0%*攻城基础信息!AD89)</f>
        <v>65787.833410615058</v>
      </c>
      <c r="BB90" s="3">
        <f>其他调用!T89*6*(其他调用!AJ$2*$AZ$1*MIN(其他调用!$AJ89/其他调用!AJ89,1)+$E$4*0%*攻城基础信息!AE89)</f>
        <v>198869.7748514202</v>
      </c>
      <c r="BC90" s="3">
        <f>其他调用!U89*6*(其他调用!AK$2*$AZ$1*MIN(其他调用!$AJ89/其他调用!AK89,1)+$E$4*0%*攻城基础信息!AF89)</f>
        <v>133065.19348528708</v>
      </c>
      <c r="BD90" s="3">
        <f>其他调用!V89*6*(其他调用!AL$2*$AZ$1*MIN(其他调用!$AJ89/其他调用!AL89,1)+$E$4*0%*攻城基础信息!AG89)</f>
        <v>68581.415620911808</v>
      </c>
      <c r="BF90" s="3">
        <v>85</v>
      </c>
      <c r="BG90" s="3">
        <f>求节点(节奏总纲!D$4:D$163,AZ$6:AZ$165,$AN90)</f>
        <v>17606.065216419764</v>
      </c>
      <c r="BH90" s="3">
        <f>求节点(节奏总纲!E$4:E$163,BA$6:BA$165,$AN90)</f>
        <v>54524.545682816795</v>
      </c>
      <c r="BI90" s="3">
        <f>求节点(节奏总纲!F$4:F$163,BB$6:BB$165,$AN90)</f>
        <v>170366.84696000215</v>
      </c>
      <c r="BJ90" s="3">
        <f>求节点(节奏总纲!G$4:G$163,BC$6:BC$165,$AN90)</f>
        <v>120599.41989917844</v>
      </c>
      <c r="BK90" s="3">
        <f>求节点(节奏总纲!H$4:H$163,BD$6:BD$165,$AN90)</f>
        <v>66654.243765101914</v>
      </c>
      <c r="BL90" s="3">
        <f>BG90*其他调用!H89*其他调用!$M89</f>
        <v>851839.08403018117</v>
      </c>
      <c r="BM90" s="3">
        <f>BH90*其他调用!I89*其他调用!$M89</f>
        <v>2556797.9308707863</v>
      </c>
      <c r="BN90" s="3">
        <f>BI90*其他调用!J89*其他调用!$M89</f>
        <v>656067.66557817534</v>
      </c>
      <c r="BO90" s="3">
        <f>BJ90*其他调用!K89*其他调用!$M89</f>
        <v>81864.092221761341</v>
      </c>
      <c r="BP90" s="3">
        <f>BK90*其他调用!L89*其他调用!$M89</f>
        <v>12957.584987935812</v>
      </c>
      <c r="BQ90" s="3">
        <f t="shared" si="16"/>
        <v>4159526.3576888395</v>
      </c>
      <c r="BR90" s="3">
        <f>[1]服务器生态!$R87</f>
        <v>0.43142271584106812</v>
      </c>
      <c r="BS90" s="3">
        <f>SUMPRODUCT((BG$6:BG90)*($BR$6:$BR90)*(其他调用!BY$5:BY89))</f>
        <v>55144.476465731736</v>
      </c>
      <c r="BT90" s="3">
        <f>SUMPRODUCT((BH$6:BH90)*($BR$6:$BR90)*(其他调用!BZ$5:BZ89))</f>
        <v>171793.92352684872</v>
      </c>
      <c r="BU90" s="3">
        <f>SUMPRODUCT((BI$6:BI90)*($BR$6:$BR90)*(其他调用!CA$5:CA89))</f>
        <v>540746.33945693856</v>
      </c>
      <c r="BV90" s="3">
        <f>SUMPRODUCT((BJ$6:BJ90)*($BR$6:$BR90)*(其他调用!CB$5:CB89))</f>
        <v>374747.03350902884</v>
      </c>
      <c r="BW90" s="3">
        <f>SUMPRODUCT((BK$6:BK90)*($BR$6:$BR90)*(其他调用!CC$5:CC89))</f>
        <v>208247.5337964308</v>
      </c>
      <c r="BX90" s="3">
        <f>SUMPRODUCT((BG$6:BG90)*($BR$6:$BR90))*'[1]功能-战损相关'!$D$2-BS90</f>
        <v>102411.17057921618</v>
      </c>
      <c r="BY90" s="3">
        <f>SUMPRODUCT((BH$6:BH90)*($BR$6:$BR90))*'[1]功能-战损相关'!$D$2-BT90</f>
        <v>319045.85797843314</v>
      </c>
      <c r="BZ90" s="3">
        <f>SUMPRODUCT((BI$6:BI90)*($BR$6:$BR90))*'[1]功能-战损相关'!$D$2-BU90</f>
        <v>1004243.2018486006</v>
      </c>
      <c r="CA90" s="3">
        <f>SUMPRODUCT((BJ$6:BJ90)*($BR$6:$BR90))*'[1]功能-战损相关'!$D$2-BV90</f>
        <v>695958.77651676745</v>
      </c>
      <c r="CB90" s="3">
        <f>SUMPRODUCT((BK$6:BK90)*($BR$6:$BR90))*'[1]功能-战损相关'!$D$2-BW90</f>
        <v>386745.41990765696</v>
      </c>
      <c r="CD90" s="3">
        <v>85</v>
      </c>
      <c r="CE90" s="30">
        <v>1</v>
      </c>
      <c r="CF90" s="3">
        <f>求节点(节奏总纲!R$4:R$363,BS$6:BS$365,$CD90)*$CE90</f>
        <v>143228.28691587556</v>
      </c>
      <c r="CG90" s="3">
        <f>求节点(节奏总纲!S$4:S$363,BT$6:BT$365,$CD90)*$CE90</f>
        <v>434712.76828735933</v>
      </c>
      <c r="CH90" s="3">
        <f>求节点(节奏总纲!T$4:T$363,BU$6:BU$365,$CD90)*$CE90</f>
        <v>1326221.8191739989</v>
      </c>
      <c r="CI90" s="3">
        <f>求节点(节奏总纲!U$4:U$363,BV$6:BV$365,$CD90)*$CE90</f>
        <v>891241.99496378808</v>
      </c>
      <c r="CJ90" s="3">
        <f>求节点(节奏总纲!V$4:V$363,BW$6:BW$365,$CD90)*$CE90</f>
        <v>239039.25032443483</v>
      </c>
      <c r="CK90" s="3">
        <f>求节点(节奏总纲!R$4:R$363,BX$6:BX$365,$CD90)*$CE90</f>
        <v>265995.38998662605</v>
      </c>
      <c r="CL90" s="3">
        <f>求节点(节奏总纲!S$4:S$363,BY$6:BY$365,$CD90)*$CE90</f>
        <v>807323.71253366722</v>
      </c>
      <c r="CM90" s="3">
        <f>求节点(节奏总纲!T$4:T$363,BZ$6:BZ$365,$CD90)*$CE90</f>
        <v>2462983.3784659947</v>
      </c>
      <c r="CN90" s="3">
        <f>求节点(节奏总纲!U$4:U$363,CA$6:CA$365,$CD90)*$CE90</f>
        <v>1655163.7049327509</v>
      </c>
      <c r="CO90" s="3">
        <f>求节点(节奏总纲!V$4:V$363,CB$6:CB$365,$CD90)*$CE90</f>
        <v>443930.03631680721</v>
      </c>
    </row>
    <row r="91" spans="27:93" x14ac:dyDescent="0.15">
      <c r="AA91" s="3">
        <v>86</v>
      </c>
      <c r="AB91" s="3">
        <f>攻城基础信息!X90*$E$12</f>
        <v>199399.68000399633</v>
      </c>
      <c r="AC91" s="3">
        <f>攻城基础信息!Y90*$E$12</f>
        <v>147434.80095943125</v>
      </c>
      <c r="AD91" s="3">
        <f>攻城基础信息!Z90*$E$12</f>
        <v>211698.89072201512</v>
      </c>
      <c r="AE91" s="3">
        <f>攻城基础信息!AA90*$E$12</f>
        <v>157343.99466885897</v>
      </c>
      <c r="AF91" s="3">
        <f>攻城基础信息!AB90*$E$12</f>
        <v>232811.5429680302</v>
      </c>
      <c r="AH91" s="3">
        <f>$E$4*AB91*攻城基础信息!AC90</f>
        <v>13957977.600279734</v>
      </c>
      <c r="AI91" s="3">
        <f>$E$4*AC91*攻城基础信息!AD90</f>
        <v>10320436.06716018</v>
      </c>
      <c r="AJ91" s="3">
        <f>$E$4*AD91*攻城基础信息!AE90</f>
        <v>14818922.35054105</v>
      </c>
      <c r="AK91" s="3">
        <f>$E$4*AE91*攻城基础信息!AF90</f>
        <v>11014079.626820121</v>
      </c>
      <c r="AL91" s="3">
        <f>$E$4*AF91*攻城基础信息!AG90</f>
        <v>16296808.007762102</v>
      </c>
      <c r="AN91" s="3">
        <v>86</v>
      </c>
      <c r="AO91" s="3">
        <f>求节点(节奏总纲!D$4:D$163,AH$6:AH$165,$AN91)*其他调用!H90*其他调用!$M90</f>
        <v>374455567.05466837</v>
      </c>
      <c r="AP91" s="3">
        <f>求节点(节奏总纲!E$4:E$163,AI$6:AI$165,$AN91)*其他调用!I90*其他调用!$M90</f>
        <v>468817841.48681772</v>
      </c>
      <c r="AQ91" s="3">
        <f>求节点(节奏总纲!F$4:F$163,AJ$6:AJ$165,$AN91)*其他调用!J90*其他调用!$M90</f>
        <v>38137431.877348825</v>
      </c>
      <c r="AR91" s="3">
        <f>求节点(节奏总纲!G$4:G$163,AK$6:AK$165,$AN91)*其他调用!K90*其他调用!$M90</f>
        <v>9147376.0190522671</v>
      </c>
      <c r="AS91" s="3">
        <f>求节点(节奏总纲!H$4:H$163,AL$6:AL$165,$AN91)*其他调用!L90*其他调用!$M90</f>
        <v>3017781.3342343741</v>
      </c>
      <c r="AT91" s="3">
        <f t="shared" si="15"/>
        <v>893575997.77212143</v>
      </c>
      <c r="AY91" s="3">
        <v>86</v>
      </c>
      <c r="AZ91" s="3">
        <f>其他调用!R90*6*(其他调用!AH$2*$AZ$1*MIN(其他调用!$AJ90/其他调用!AH90,1)+$E$4*0%*攻城基础信息!AC90)</f>
        <v>21976.168953902776</v>
      </c>
      <c r="BA91" s="3">
        <f>其他调用!S90*6*(其他调用!AI$2*$AZ$1*MIN(其他调用!$AJ90/其他调用!AI90,1)+$E$4*0%*攻城基础信息!AD90)</f>
        <v>66384.673365220064</v>
      </c>
      <c r="BB91" s="3">
        <f>其他调用!T90*6*(其他调用!AJ$2*$AZ$1*MIN(其他调用!$AJ90/其他调用!AJ90,1)+$E$4*0%*攻城基础信息!AE90)</f>
        <v>200683.21437621192</v>
      </c>
      <c r="BC91" s="3">
        <f>其他调用!U90*6*(其他调用!AK$2*$AZ$1*MIN(其他调用!$AJ90/其他调用!AK90,1)+$E$4*0%*攻城基础信息!AF90)</f>
        <v>134162.23606723829</v>
      </c>
      <c r="BD91" s="3">
        <f>其他调用!V90*6*(其他调用!AL$2*$AZ$1*MIN(其他调用!$AJ90/其他调用!AL90,1)+$E$4*0%*攻城基础信息!AG90)</f>
        <v>69242.63185587051</v>
      </c>
      <c r="BF91" s="3">
        <v>86</v>
      </c>
      <c r="BG91" s="3">
        <f>求节点(节奏总纲!D$4:D$163,AZ$6:AZ$165,$AN91)</f>
        <v>17638.992753941711</v>
      </c>
      <c r="BH91" s="3">
        <f>求节点(节奏总纲!E$4:E$163,BA$6:BA$165,$AN91)</f>
        <v>54624.431821026781</v>
      </c>
      <c r="BI91" s="3">
        <f>求节点(节奏总纲!F$4:F$163,BB$6:BB$165,$AN91)</f>
        <v>170663.56259675368</v>
      </c>
      <c r="BJ91" s="3">
        <f>求节点(节奏总纲!G$4:G$163,BC$6:BC$165,$AN91)</f>
        <v>120792.40375401928</v>
      </c>
      <c r="BK91" s="3">
        <f>求节点(节奏总纲!H$4:H$163,BD$6:BD$165,$AN91)</f>
        <v>66771.055067557245</v>
      </c>
      <c r="BL91" s="3">
        <f>BG91*其他调用!H90*其他调用!$M90</f>
        <v>851947.99615414196</v>
      </c>
      <c r="BM91" s="3">
        <f>BH91*其他调用!I90*其他调用!$M90</f>
        <v>2565839.895154913</v>
      </c>
      <c r="BN91" s="3">
        <f>BI91*其他调用!J90*其他调用!$M90</f>
        <v>657534.83955477632</v>
      </c>
      <c r="BO91" s="3">
        <f>BJ91*其他调用!K90*其他调用!$M90</f>
        <v>82188.02121954177</v>
      </c>
      <c r="BP91" s="3">
        <f>BK91*其他调用!L90*其他调用!$M90</f>
        <v>13037.983296711496</v>
      </c>
      <c r="BQ91" s="3">
        <f t="shared" si="16"/>
        <v>4170548.7353800847</v>
      </c>
      <c r="BR91" s="3">
        <f>[1]服务器生态!$R88</f>
        <v>0.34882624630881998</v>
      </c>
      <c r="BS91" s="3">
        <f>SUMPRODUCT((BG$6:BG91)*($BR$6:$BR91)*(其他调用!BY$5:BY90))</f>
        <v>56221.24160116128</v>
      </c>
      <c r="BT91" s="3">
        <f>SUMPRODUCT((BH$6:BH91)*($BR$6:$BR91)*(其他调用!BZ$5:BZ90))</f>
        <v>175128.44974090287</v>
      </c>
      <c r="BU91" s="3">
        <f>SUMPRODUCT((BI$6:BI91)*($BR$6:$BR91)*(其他调用!CA$5:CA90))</f>
        <v>551164.42719334387</v>
      </c>
      <c r="BV91" s="3">
        <f>SUMPRODUCT((BJ$6:BJ91)*($BR$6:$BR91)*(其他调用!CB$5:CB90))</f>
        <v>382120.7566462523</v>
      </c>
      <c r="BW91" s="3">
        <f>SUMPRODUCT((BK$6:BK91)*($BR$6:$BR91)*(其他调用!CC$5:CC90))</f>
        <v>212323.54568415752</v>
      </c>
      <c r="BX91" s="3">
        <f>SUMPRODUCT((BG$6:BG91)*($BR$6:$BR91))*'[1]功能-战损相关'!$D$2-BS91</f>
        <v>104410.87725929962</v>
      </c>
      <c r="BY91" s="3">
        <f>SUMPRODUCT((BH$6:BH91)*($BR$6:$BR91))*'[1]功能-战损相关'!$D$2-BT91</f>
        <v>325238.54951881943</v>
      </c>
      <c r="BZ91" s="3">
        <f>SUMPRODUCT((BI$6:BI91)*($BR$6:$BR91))*'[1]功能-战损相关'!$D$2-BU91</f>
        <v>1023591.0790733532</v>
      </c>
      <c r="CA91" s="3">
        <f>SUMPRODUCT((BJ$6:BJ91)*($BR$6:$BR91))*'[1]功能-战损相关'!$D$2-BV91</f>
        <v>709652.8337716111</v>
      </c>
      <c r="CB91" s="3">
        <f>SUMPRODUCT((BK$6:BK91)*($BR$6:$BR91))*'[1]功能-战损相关'!$D$2-BW91</f>
        <v>394315.15627057804</v>
      </c>
      <c r="CD91" s="3">
        <v>86</v>
      </c>
      <c r="CE91" s="30">
        <v>1</v>
      </c>
      <c r="CF91" s="3">
        <f>求节点(节奏总纲!R$4:R$363,BS$6:BS$365,$CD91)*$CE91</f>
        <v>143228.28691587556</v>
      </c>
      <c r="CG91" s="3">
        <f>求节点(节奏总纲!S$4:S$363,BT$6:BT$365,$CD91)*$CE91</f>
        <v>438907.96973860904</v>
      </c>
      <c r="CH91" s="3">
        <f>求节点(节奏总纲!T$4:T$363,BU$6:BU$365,$CD91)*$CE91</f>
        <v>1336660.4689102708</v>
      </c>
      <c r="CI91" s="3">
        <f>求节点(节奏总纲!U$4:U$363,BV$6:BV$365,$CD91)*$CE91</f>
        <v>902797.4532507679</v>
      </c>
      <c r="CJ91" s="3">
        <f>求节点(节奏总纲!V$4:V$363,BW$6:BW$365,$CD91)*$CE91</f>
        <v>242781.65548066405</v>
      </c>
      <c r="CK91" s="3">
        <f>求节点(节奏总纲!R$4:R$363,BX$6:BX$365,$CD91)*$CE91</f>
        <v>265995.38998662605</v>
      </c>
      <c r="CL91" s="3">
        <f>求节点(节奏总纲!S$4:S$363,BY$6:BY$365,$CD91)*$CE91</f>
        <v>815114.80094313074</v>
      </c>
      <c r="CM91" s="3">
        <f>求节点(节奏总纲!T$4:T$363,BZ$6:BZ$365,$CD91)*$CE91</f>
        <v>2482369.4422619278</v>
      </c>
      <c r="CN91" s="3">
        <f>求节点(节奏总纲!U$4:U$363,CA$6:CA$365,$CD91)*$CE91</f>
        <v>1676623.8417514281</v>
      </c>
      <c r="CO91" s="3">
        <f>求节点(节奏总纲!V$4:V$363,CB$6:CB$365,$CD91)*$CE91</f>
        <v>450880.21732123295</v>
      </c>
    </row>
    <row r="92" spans="27:93" x14ac:dyDescent="0.15">
      <c r="AA92" s="3">
        <v>87</v>
      </c>
      <c r="AB92" s="3">
        <f>攻城基础信息!X91*$E$12</f>
        <v>201090.04082040396</v>
      </c>
      <c r="AC92" s="3">
        <f>攻城基础信息!Y91*$E$12</f>
        <v>148683.47301522491</v>
      </c>
      <c r="AD92" s="3">
        <f>攻城基础信息!Z91*$E$12</f>
        <v>213493.21084917703</v>
      </c>
      <c r="AE92" s="3">
        <f>攻城基础信息!AA91*$E$12</f>
        <v>158643.12281062434</v>
      </c>
      <c r="AF92" s="3">
        <f>攻城基础信息!AB91*$E$12</f>
        <v>234665.14637426441</v>
      </c>
      <c r="AH92" s="3">
        <f>$E$4*AB92*攻城基础信息!AC91</f>
        <v>14076302.857428268</v>
      </c>
      <c r="AI92" s="3">
        <f>$E$4*AC92*攻城基础信息!AD91</f>
        <v>10407843.111065738</v>
      </c>
      <c r="AJ92" s="3">
        <f>$E$4*AD92*攻城基础信息!AE91</f>
        <v>14944524.759442383</v>
      </c>
      <c r="AK92" s="3">
        <f>$E$4*AE92*攻城基础信息!AF91</f>
        <v>11105018.596743695</v>
      </c>
      <c r="AL92" s="3">
        <f>$E$4*AF92*攻城基础信息!AG91</f>
        <v>16426560.246198498</v>
      </c>
      <c r="AN92" s="3">
        <v>87</v>
      </c>
      <c r="AO92" s="3">
        <f>求节点(节奏总纲!D$4:D$163,AH$6:AH$165,$AN92)*其他调用!H91*其他调用!$M91</f>
        <v>375835499.11573011</v>
      </c>
      <c r="AP92" s="3">
        <f>求节点(节奏总纲!E$4:E$163,AI$6:AI$165,$AN92)*其他调用!I91*其他调用!$M91</f>
        <v>475533689.1238206</v>
      </c>
      <c r="AQ92" s="3">
        <f>求节点(节奏总纲!F$4:F$163,AJ$6:AJ$165,$AN92)*其他调用!J91*其他调用!$M91</f>
        <v>38334034.354860269</v>
      </c>
      <c r="AR92" s="3">
        <f>求节点(节奏总纲!G$4:G$163,AK$6:AK$165,$AN92)*其他调用!K91*其他调用!$M91</f>
        <v>9208830.0249229874</v>
      </c>
      <c r="AS92" s="3">
        <f>求节点(节奏总纲!H$4:H$163,AL$6:AL$165,$AN92)*其他调用!L91*其他调用!$M91</f>
        <v>3041655.3360909647</v>
      </c>
      <c r="AT92" s="3">
        <f t="shared" si="15"/>
        <v>901953707.9554249</v>
      </c>
      <c r="AY92" s="3">
        <v>87</v>
      </c>
      <c r="AZ92" s="3">
        <f>其他调用!R91*6*(其他调用!AH$2*$AZ$1*MIN(其他调用!$AJ91/其他调用!AH91,1)+$E$4*0%*攻城基础信息!AC91)</f>
        <v>22175.111791944695</v>
      </c>
      <c r="BA92" s="3">
        <f>其他调用!S91*6*(其他调用!AI$2*$AZ$1*MIN(其他调用!$AJ91/其他调用!AI91,1)+$E$4*0%*攻城基础信息!AD91)</f>
        <v>66998.622480202088</v>
      </c>
      <c r="BB92" s="3">
        <f>其他调用!T91*6*(其他调用!AJ$2*$AZ$1*MIN(其他调用!$AJ91/其他调用!AJ91,1)+$E$4*0%*攻城基础信息!AE91)</f>
        <v>202526.36901069546</v>
      </c>
      <c r="BC92" s="3">
        <f>其他调用!U91*6*(其他调用!AK$2*$AZ$1*MIN(其他调用!$AJ91/其他调用!AK91,1)+$E$4*0%*攻城基础信息!AF91)</f>
        <v>135135.64608325184</v>
      </c>
      <c r="BD92" s="3">
        <f>其他调用!V91*6*(其他调用!AL$2*$AZ$1*MIN(其他调用!$AJ91/其他调用!AL91,1)+$E$4*0%*攻城基础信息!AG91)</f>
        <v>69925.723220459098</v>
      </c>
      <c r="BF92" s="3">
        <v>87</v>
      </c>
      <c r="BG92" s="3">
        <f>求节点(节奏总纲!D$4:D$163,AZ$6:AZ$165,$AN92)</f>
        <v>17671.920291463659</v>
      </c>
      <c r="BH92" s="3">
        <f>求节点(节奏总纲!E$4:E$163,BA$6:BA$165,$AN92)</f>
        <v>54724.317959236767</v>
      </c>
      <c r="BI92" s="3">
        <f>求节点(节奏总纲!F$4:F$163,BB$6:BB$165,$AN92)</f>
        <v>170960.27823350517</v>
      </c>
      <c r="BJ92" s="3">
        <f>求节点(节奏总纲!G$4:G$163,BC$6:BC$165,$AN92)</f>
        <v>120983.74260744621</v>
      </c>
      <c r="BK92" s="3">
        <f>求节点(节奏总纲!H$4:H$163,BD$6:BD$165,$AN92)</f>
        <v>66887.866370012576</v>
      </c>
      <c r="BL92" s="3">
        <f>BG92*其他调用!H91*其他调用!$M91</f>
        <v>852051.36691433785</v>
      </c>
      <c r="BM92" s="3">
        <f>BH92*其他调用!I91*其他调用!$M91</f>
        <v>2574897.797658863</v>
      </c>
      <c r="BN92" s="3">
        <f>BI92*其他调用!J91*其他调用!$M91</f>
        <v>659003.14205057186</v>
      </c>
      <c r="BO92" s="3">
        <f>BJ92*其他调用!K91*其他调用!$M91</f>
        <v>82511.444786745808</v>
      </c>
      <c r="BP92" s="3">
        <f>BK92*其他调用!L91*其他调用!$M91</f>
        <v>13118.583455417825</v>
      </c>
      <c r="BQ92" s="3">
        <f t="shared" si="16"/>
        <v>4181582.3348659361</v>
      </c>
      <c r="BR92" s="3">
        <f>[1]服务器生态!$R89</f>
        <v>0.26622977677657178</v>
      </c>
      <c r="BS92" s="3">
        <f>SUMPRODUCT((BG$6:BG92)*($BR$6:$BR92)*(其他调用!BY$5:BY91))</f>
        <v>57044.580095182988</v>
      </c>
      <c r="BT92" s="3">
        <f>SUMPRODUCT((BH$6:BH92)*($BR$6:$BR92)*(其他调用!BZ$5:BZ91))</f>
        <v>177678.06725794697</v>
      </c>
      <c r="BU92" s="3">
        <f>SUMPRODUCT((BI$6:BI92)*($BR$6:$BR92)*(其他调用!CA$5:CA91))</f>
        <v>559129.50261790305</v>
      </c>
      <c r="BV92" s="3">
        <f>SUMPRODUCT((BJ$6:BJ92)*($BR$6:$BR92)*(其他调用!CB$5:CB91))</f>
        <v>387757.41473414784</v>
      </c>
      <c r="BW92" s="3">
        <f>SUMPRODUCT((BK$6:BK92)*($BR$6:$BR92)*(其他调用!CC$5:CC91))</f>
        <v>215439.86548738871</v>
      </c>
      <c r="BX92" s="3">
        <f>SUMPRODUCT((BG$6:BG92)*($BR$6:$BR92))*'[1]功能-战损相关'!$D$2-BS92</f>
        <v>105939.93446248278</v>
      </c>
      <c r="BY92" s="3">
        <f>SUMPRODUCT((BH$6:BH92)*($BR$6:$BR92))*'[1]功能-战损相关'!$D$2-BT92</f>
        <v>329973.55347904423</v>
      </c>
      <c r="BZ92" s="3">
        <f>SUMPRODUCT((BI$6:BI92)*($BR$6:$BR92))*'[1]功能-战损相关'!$D$2-BU92</f>
        <v>1038383.3620046773</v>
      </c>
      <c r="CA92" s="3">
        <f>SUMPRODUCT((BJ$6:BJ92)*($BR$6:$BR92))*'[1]功能-战损相关'!$D$2-BV92</f>
        <v>720120.91307770286</v>
      </c>
      <c r="CB92" s="3">
        <f>SUMPRODUCT((BK$6:BK92)*($BR$6:$BR92))*'[1]功能-战损相关'!$D$2-BW92</f>
        <v>400102.60733372171</v>
      </c>
      <c r="CD92" s="3">
        <v>87</v>
      </c>
      <c r="CE92" s="30">
        <v>1</v>
      </c>
      <c r="CF92" s="3">
        <f>求节点(节奏总纲!R$4:R$363,BS$6:BS$365,$CD92)*$CE92</f>
        <v>143228.28691587556</v>
      </c>
      <c r="CG92" s="3">
        <f>求节点(节奏总纲!S$4:S$363,BT$6:BT$365,$CD92)*$CE92</f>
        <v>443528.9967037639</v>
      </c>
      <c r="CH92" s="3">
        <f>求节点(节奏总纲!T$4:T$363,BU$6:BU$365,$CD92)*$CE92</f>
        <v>1348247.5691915385</v>
      </c>
      <c r="CI92" s="3">
        <f>求节点(节奏总纲!U$4:U$363,BV$6:BV$365,$CD92)*$CE92</f>
        <v>909806.7454965387</v>
      </c>
      <c r="CJ92" s="3">
        <f>求节点(节奏总纲!V$4:V$363,BW$6:BW$365,$CD92)*$CE92</f>
        <v>245054.70987943903</v>
      </c>
      <c r="CK92" s="3">
        <f>求节点(节奏总纲!R$4:R$363,BX$6:BX$365,$CD92)*$CE92</f>
        <v>265995.38998662605</v>
      </c>
      <c r="CL92" s="3">
        <f>求节点(节奏总纲!S$4:S$363,BY$6:BY$365,$CD92)*$CE92</f>
        <v>823696.70816413267</v>
      </c>
      <c r="CM92" s="3">
        <f>求节点(节奏总纲!T$4:T$363,BZ$6:BZ$365,$CD92)*$CE92</f>
        <v>2503888.3427842832</v>
      </c>
      <c r="CN92" s="3">
        <f>求节点(节奏总纲!U$4:U$363,CA$6:CA$365,$CD92)*$CE92</f>
        <v>1689641.098779287</v>
      </c>
      <c r="CO92" s="3">
        <f>求节点(节奏总纲!V$4:V$363,CB$6:CB$365,$CD92)*$CE92</f>
        <v>455101.60406181501</v>
      </c>
    </row>
    <row r="93" spans="27:93" x14ac:dyDescent="0.15">
      <c r="AA93" s="3">
        <v>88</v>
      </c>
      <c r="AB93" s="3">
        <f>攻城基础信息!X92*$E$12</f>
        <v>211974.10996891817</v>
      </c>
      <c r="AC93" s="3">
        <f>攻城基础信息!Y92*$E$12</f>
        <v>156823.27864153971</v>
      </c>
      <c r="AD93" s="3">
        <f>攻城基础信息!Z92*$E$12</f>
        <v>225363.65711456671</v>
      </c>
      <c r="AE93" s="3">
        <f>攻城基础信息!AA92*$E$12</f>
        <v>167681.39518355462</v>
      </c>
      <c r="AF93" s="3">
        <f>攻城基础信息!AB92*$E$12</f>
        <v>248368.98835914469</v>
      </c>
      <c r="AH93" s="3">
        <f>$E$4*AB93*攻城基础信息!AC92</f>
        <v>14838187.697824264</v>
      </c>
      <c r="AI93" s="3">
        <f>$E$4*AC93*攻城基础信息!AD92</f>
        <v>10977629.504907774</v>
      </c>
      <c r="AJ93" s="3">
        <f>$E$4*AD93*攻城基础信息!AE92</f>
        <v>15775455.99801966</v>
      </c>
      <c r="AK93" s="3">
        <f>$E$4*AE93*攻城基础信息!AF92</f>
        <v>11737697.662848815</v>
      </c>
      <c r="AL93" s="3">
        <f>$E$4*AF93*攻城基础信息!AG92</f>
        <v>17385829.185140118</v>
      </c>
      <c r="AN93" s="3">
        <v>88</v>
      </c>
      <c r="AO93" s="3">
        <f>求节点(节奏总纲!D$4:D$163,AH$6:AH$165,$AN93)*其他调用!H92*其他调用!$M92</f>
        <v>377208337.65610725</v>
      </c>
      <c r="AP93" s="3">
        <f>求节点(节奏总纲!E$4:E$163,AI$6:AI$165,$AN93)*其他调用!I92*其他调用!$M92</f>
        <v>482269611.26829833</v>
      </c>
      <c r="AQ93" s="3">
        <f>求节点(节奏总纲!F$4:F$163,AJ$6:AJ$165,$AN93)*其他调用!J92*其他调用!$M92</f>
        <v>38530812.24280449</v>
      </c>
      <c r="AR93" s="3">
        <f>求节点(节奏总纲!G$4:G$163,AK$6:AK$165,$AN93)*其他调用!K92*其他调用!$M92</f>
        <v>9266387.0245756023</v>
      </c>
      <c r="AS93" s="3">
        <f>求节点(节奏总纲!H$4:H$163,AL$6:AL$165,$AN93)*其他调用!L92*其他调用!$M92</f>
        <v>3065622.0338691701</v>
      </c>
      <c r="AT93" s="3">
        <f t="shared" si="15"/>
        <v>910340770.22565484</v>
      </c>
      <c r="AY93" s="3">
        <v>88</v>
      </c>
      <c r="AZ93" s="3">
        <f>其他调用!R92*6*(其他调用!AH$2*$AZ$1*MIN(其他调用!$AJ92/其他调用!AH92,1)+$E$4*0%*攻城基础信息!AC92)</f>
        <v>22379.37655412059</v>
      </c>
      <c r="BA93" s="3">
        <f>其他调用!S92*6*(其他调用!AI$2*$AZ$1*MIN(其他调用!$AJ92/其他调用!AI92,1)+$E$4*0%*攻城基础信息!AD92)</f>
        <v>67606.466556412764</v>
      </c>
      <c r="BB93" s="3">
        <f>其他调用!T92*6*(其他调用!AJ$2*$AZ$1*MIN(其他调用!$AJ92/其他调用!AJ92,1)+$E$4*0%*攻城基础信息!AE92)</f>
        <v>204317.14409585972</v>
      </c>
      <c r="BC93" s="3">
        <f>其他调用!U92*6*(其他调用!AK$2*$AZ$1*MIN(其他调用!$AJ92/其他调用!AK92,1)+$E$4*0%*攻城基础信息!AF92)</f>
        <v>136139.69082647408</v>
      </c>
      <c r="BD93" s="3">
        <f>其他调用!V92*6*(其他调用!AL$2*$AZ$1*MIN(其他调用!$AJ92/其他调用!AL92,1)+$E$4*0%*攻城基础信息!AG92)</f>
        <v>70626.575157416082</v>
      </c>
      <c r="BF93" s="3">
        <v>88</v>
      </c>
      <c r="BG93" s="3">
        <f>求节点(节奏总纲!D$4:D$163,AZ$6:AZ$165,$AN93)</f>
        <v>17704.847828985607</v>
      </c>
      <c r="BH93" s="3">
        <f>求节点(节奏总纲!E$4:E$163,BA$6:BA$165,$AN93)</f>
        <v>54824.204097446753</v>
      </c>
      <c r="BI93" s="3">
        <f>求节点(节奏总纲!F$4:F$163,BB$6:BB$165,$AN93)</f>
        <v>171256.9938702567</v>
      </c>
      <c r="BJ93" s="3">
        <f>求节点(节奏总纲!G$4:G$163,BC$6:BC$165,$AN93)</f>
        <v>121164.08094076272</v>
      </c>
      <c r="BK93" s="3">
        <f>求节点(节奏总纲!H$4:H$163,BD$6:BD$165,$AN93)</f>
        <v>67004.677672467908</v>
      </c>
      <c r="BL93" s="3">
        <f>BG93*其他调用!H92*其他调用!$M92</f>
        <v>852149.19631076884</v>
      </c>
      <c r="BM93" s="3">
        <f>BH93*其他调用!I92*其他调用!$M92</f>
        <v>2583971.6383826369</v>
      </c>
      <c r="BN93" s="3">
        <f>BI93*其他调用!J92*其他调用!$M92</f>
        <v>660472.57306556229</v>
      </c>
      <c r="BO93" s="3">
        <f>BJ93*其他调用!K92*其他调用!$M92</f>
        <v>82827.959593634936</v>
      </c>
      <c r="BP93" s="3">
        <f>BK93*其他调用!L92*其他调用!$M92</f>
        <v>13199.385464054796</v>
      </c>
      <c r="BQ93" s="3">
        <f t="shared" si="16"/>
        <v>4192620.752816658</v>
      </c>
      <c r="BR93" s="3">
        <f>[1]服务器生态!$R90</f>
        <v>0.24697751957202035</v>
      </c>
      <c r="BS93" s="3">
        <f>SUMPRODUCT((BG$6:BG93)*($BR$6:$BR93)*(其他调用!BY$5:BY92))</f>
        <v>57809.8024903935</v>
      </c>
      <c r="BT93" s="3">
        <f>SUMPRODUCT((BH$6:BH93)*($BR$6:$BR93)*(其他调用!BZ$5:BZ92))</f>
        <v>180047.62779753405</v>
      </c>
      <c r="BU93" s="3">
        <f>SUMPRODUCT((BI$6:BI93)*($BR$6:$BR93)*(其他调用!CA$5:CA92))</f>
        <v>566531.41244010453</v>
      </c>
      <c r="BV93" s="3">
        <f>SUMPRODUCT((BJ$6:BJ93)*($BR$6:$BR93)*(其他调用!CB$5:CB92))</f>
        <v>392994.25546424312</v>
      </c>
      <c r="BW93" s="3">
        <f>SUMPRODUCT((BK$6:BK93)*($BR$6:$BR93)*(其他调用!CC$5:CC92))</f>
        <v>218335.87907836077</v>
      </c>
      <c r="BX93" s="3">
        <f>SUMPRODUCT((BG$6:BG93)*($BR$6:$BR93))*'[1]功能-战损相关'!$D$2-BS93</f>
        <v>107361.06176787375</v>
      </c>
      <c r="BY93" s="3">
        <f>SUMPRODUCT((BH$6:BH93)*($BR$6:$BR93))*'[1]功能-战损相关'!$D$2-BT93</f>
        <v>334374.16590970592</v>
      </c>
      <c r="BZ93" s="3">
        <f>SUMPRODUCT((BI$6:BI93)*($BR$6:$BR93))*'[1]功能-战损相关'!$D$2-BU93</f>
        <v>1052129.7659601942</v>
      </c>
      <c r="CA93" s="3">
        <f>SUMPRODUCT((BJ$6:BJ93)*($BR$6:$BR93))*'[1]功能-战损相关'!$D$2-BV93</f>
        <v>729846.47443359403</v>
      </c>
      <c r="CB93" s="3">
        <f>SUMPRODUCT((BK$6:BK93)*($BR$6:$BR93))*'[1]功能-战损相关'!$D$2-BW93</f>
        <v>405480.9182883841</v>
      </c>
      <c r="CD93" s="3">
        <v>88</v>
      </c>
      <c r="CE93" s="30">
        <v>1</v>
      </c>
      <c r="CF93" s="3">
        <f>求节点(节奏总纲!R$4:R$363,BS$6:BS$365,$CD93)*$CE93</f>
        <v>143228.28691587556</v>
      </c>
      <c r="CG93" s="3">
        <f>求节点(节奏总纲!S$4:S$363,BT$6:BT$365,$CD93)*$CE93</f>
        <v>443878.77077196405</v>
      </c>
      <c r="CH93" s="3">
        <f>求节点(节奏总纲!T$4:T$363,BU$6:BU$365,$CD93)*$CE93</f>
        <v>1360135.8582921887</v>
      </c>
      <c r="CI93" s="3">
        <f>求节点(节奏总纲!U$4:U$363,BV$6:BV$365,$CD93)*$CE93</f>
        <v>914998.26372550079</v>
      </c>
      <c r="CJ93" s="3">
        <f>求节点(节奏总纲!V$4:V$363,BW$6:BW$365,$CD93)*$CE93</f>
        <v>246976.15742037049</v>
      </c>
      <c r="CK93" s="3">
        <f>求节点(节奏总纲!R$4:R$363,BX$6:BX$365,$CD93)*$CE93</f>
        <v>265995.38998662605</v>
      </c>
      <c r="CL93" s="3">
        <f>求节点(节奏总纲!S$4:S$363,BY$6:BY$365,$CD93)*$CE93</f>
        <v>824346.28857650445</v>
      </c>
      <c r="CM93" s="3">
        <f>求节点(节奏总纲!T$4:T$363,BZ$6:BZ$365,$CD93)*$CE93</f>
        <v>2525966.5939712068</v>
      </c>
      <c r="CN93" s="3">
        <f>求节点(节奏总纲!U$4:U$363,CA$6:CA$365,$CD93)*$CE93</f>
        <v>1699282.489775931</v>
      </c>
      <c r="CO93" s="3">
        <f>求节点(节奏总纲!V$4:V$363,CB$6:CB$365,$CD93)*$CE93</f>
        <v>458670.00663783069</v>
      </c>
    </row>
    <row r="94" spans="27:93" x14ac:dyDescent="0.15">
      <c r="AA94" s="3">
        <v>89</v>
      </c>
      <c r="AB94" s="3">
        <f>攻城基础信息!X93*$E$12</f>
        <v>213708.2518022939</v>
      </c>
      <c r="AC94" s="3">
        <f>攻城基础信息!Y93*$E$12</f>
        <v>158062.54734602972</v>
      </c>
      <c r="AD94" s="3">
        <f>攻城基础信息!Z93*$E$12</f>
        <v>227044.52967380988</v>
      </c>
      <c r="AE94" s="3">
        <f>攻城基础信息!AA93*$E$12</f>
        <v>168820.30634432455</v>
      </c>
      <c r="AF94" s="3">
        <f>攻城基础信息!AB93*$E$12</f>
        <v>249532.97084029377</v>
      </c>
      <c r="AH94" s="3">
        <f>$E$4*AB94*攻城基础信息!AC93</f>
        <v>14959577.626160564</v>
      </c>
      <c r="AI94" s="3">
        <f>$E$4*AC94*攻城基础信息!AD93</f>
        <v>11064378.314222073</v>
      </c>
      <c r="AJ94" s="3">
        <f>$E$4*AD94*攻城基础信息!AE93</f>
        <v>15893117.077166682</v>
      </c>
      <c r="AK94" s="3">
        <f>$E$4*AE94*攻城基础信息!AF93</f>
        <v>11817421.44410271</v>
      </c>
      <c r="AL94" s="3">
        <f>$E$4*AF94*攻城基础信息!AG93</f>
        <v>17467307.958820552</v>
      </c>
      <c r="AN94" s="3">
        <v>89</v>
      </c>
      <c r="AO94" s="3">
        <f>求节点(节奏总纲!D$4:D$163,AH$6:AH$165,$AN94)*其他调用!H93*其他调用!$M93</f>
        <v>378574082.67579979</v>
      </c>
      <c r="AP94" s="3">
        <f>求节点(节奏总纲!E$4:E$163,AI$6:AI$165,$AN94)*其他调用!I93*其他调用!$M93</f>
        <v>489025607.92025095</v>
      </c>
      <c r="AQ94" s="3">
        <f>求节点(节奏总纲!F$4:F$163,AJ$6:AJ$165,$AN94)*其他调用!J93*其他调用!$M93</f>
        <v>38727765.54118149</v>
      </c>
      <c r="AR94" s="3">
        <f>求节点(节奏总纲!G$4:G$163,AK$6:AK$165,$AN94)*其他调用!K93*其他调用!$M93</f>
        <v>9324112.204849666</v>
      </c>
      <c r="AS94" s="3">
        <f>求节点(节奏总纲!H$4:H$163,AL$6:AL$165,$AN94)*其他调用!L93*其他调用!$M93</f>
        <v>3089681.4275689921</v>
      </c>
      <c r="AT94" s="3">
        <f t="shared" si="15"/>
        <v>918741249.76965094</v>
      </c>
      <c r="AY94" s="3">
        <v>89</v>
      </c>
      <c r="AZ94" s="3">
        <f>其他调用!R93*6*(其他调用!AH$2*$AZ$1*MIN(其他调用!$AJ93/其他调用!AH93,1)+$E$4*0%*攻城基础信息!AC93)</f>
        <v>22577.166923024673</v>
      </c>
      <c r="BA94" s="3">
        <f>其他调用!S93*6*(其他调用!AI$2*$AZ$1*MIN(其他调用!$AJ93/其他调用!AI93,1)+$E$4*0%*攻城基础信息!AD93)</f>
        <v>68210.077461975059</v>
      </c>
      <c r="BB94" s="3">
        <f>其他调用!T93*6*(其他调用!AJ$2*$AZ$1*MIN(其他调用!$AJ93/其他调用!AJ93,1)+$E$4*0%*攻城基础信息!AE93)</f>
        <v>205955.82933201161</v>
      </c>
      <c r="BC94" s="3">
        <f>其他调用!U93*6*(其他调用!AK$2*$AZ$1*MIN(其他调用!$AJ93/其他调用!AK93,1)+$E$4*0%*攻城基础信息!AF93)</f>
        <v>137217.56147330254</v>
      </c>
      <c r="BD94" s="3">
        <f>其他调用!V93*6*(其他调用!AL$2*$AZ$1*MIN(其他调用!$AJ93/其他调用!AL93,1)+$E$4*0%*攻城基础信息!AG93)</f>
        <v>71344.487421522281</v>
      </c>
      <c r="BF94" s="3">
        <v>89</v>
      </c>
      <c r="BG94" s="3">
        <f>求节点(节奏总纲!D$4:D$163,AZ$6:AZ$165,$AN94)</f>
        <v>17737.775366507554</v>
      </c>
      <c r="BH94" s="3">
        <f>求节点(节奏总纲!E$4:E$163,BA$6:BA$165,$AN94)</f>
        <v>54924.090235656739</v>
      </c>
      <c r="BI94" s="3">
        <f>求节点(节奏总纲!F$4:F$163,BB$6:BB$165,$AN94)</f>
        <v>171553.7095070082</v>
      </c>
      <c r="BJ94" s="3">
        <f>求节点(节奏总纲!G$4:G$163,BC$6:BC$165,$AN94)</f>
        <v>121344.41927407924</v>
      </c>
      <c r="BK94" s="3">
        <f>求节点(节奏总纲!H$4:H$163,BD$6:BD$165,$AN94)</f>
        <v>67121.488974923239</v>
      </c>
      <c r="BL94" s="3">
        <f>BG94*其他调用!H93*其他调用!$M93</f>
        <v>852241.4843434348</v>
      </c>
      <c r="BM94" s="3">
        <f>BH94*其他调用!I93*其他调用!$M93</f>
        <v>2593061.4173262343</v>
      </c>
      <c r="BN94" s="3">
        <f>BI94*其他调用!J93*其他调用!$M93</f>
        <v>661943.13259974727</v>
      </c>
      <c r="BO94" s="3">
        <f>BJ94*其他调用!K93*其他调用!$M93</f>
        <v>83145.050473295982</v>
      </c>
      <c r="BP94" s="3">
        <f>BK94*其他调用!L93*其他调用!$M93</f>
        <v>13280.389322622412</v>
      </c>
      <c r="BQ94" s="3">
        <f t="shared" si="16"/>
        <v>4203671.4740653345</v>
      </c>
      <c r="BR94" s="3">
        <f>[1]服务器生态!$R91</f>
        <v>0.22772526236746896</v>
      </c>
      <c r="BS94" s="3">
        <f>SUMPRODUCT((BG$6:BG94)*($BR$6:$BR94)*(其他调用!BY$5:BY93))</f>
        <v>58516.686911495301</v>
      </c>
      <c r="BT94" s="3">
        <f>SUMPRODUCT((BH$6:BH94)*($BR$6:$BR94)*(其他调用!BZ$5:BZ93))</f>
        <v>182236.4582978957</v>
      </c>
      <c r="BU94" s="3">
        <f>SUMPRODUCT((BI$6:BI94)*($BR$6:$BR94)*(其他调用!CA$5:CA93))</f>
        <v>573368.15730393387</v>
      </c>
      <c r="BV94" s="3">
        <f>SUMPRODUCT((BJ$6:BJ94)*($BR$6:$BR94)*(其他调用!CB$5:CB93))</f>
        <v>397830.06366454624</v>
      </c>
      <c r="BW94" s="3">
        <f>SUMPRODUCT((BK$6:BK94)*($BR$6:$BR94)*(其他调用!CC$5:CC93))</f>
        <v>221010.79934863994</v>
      </c>
      <c r="BX94" s="3">
        <f>SUMPRODUCT((BG$6:BG94)*($BR$6:$BR94))*'[1]功能-战损相关'!$D$2-BS94</f>
        <v>108673.84712134853</v>
      </c>
      <c r="BY94" s="3">
        <f>SUMPRODUCT((BH$6:BH94)*($BR$6:$BR94))*'[1]功能-战损相关'!$D$2-BT94</f>
        <v>338439.13683894905</v>
      </c>
      <c r="BZ94" s="3">
        <f>SUMPRODUCT((BI$6:BI94)*($BR$6:$BR94))*'[1]功能-战损相关'!$D$2-BU94</f>
        <v>1064826.577850163</v>
      </c>
      <c r="CA94" s="3">
        <f>SUMPRODUCT((BJ$6:BJ94)*($BR$6:$BR94))*'[1]功能-战损相关'!$D$2-BV94</f>
        <v>738827.26109129982</v>
      </c>
      <c r="CB94" s="3">
        <f>SUMPRODUCT((BK$6:BK94)*($BR$6:$BR94))*'[1]功能-战损相关'!$D$2-BW94</f>
        <v>410448.62736175966</v>
      </c>
      <c r="CD94" s="3">
        <v>89</v>
      </c>
      <c r="CE94" s="30">
        <v>1</v>
      </c>
      <c r="CF94" s="3">
        <f>求节点(节奏总纲!R$4:R$363,BS$6:BS$365,$CD94)*$CE94</f>
        <v>143228.28691587556</v>
      </c>
      <c r="CG94" s="3">
        <f>求节点(节奏总纲!S$4:S$363,BT$6:BT$365,$CD94)*$CE94</f>
        <v>443878.77077196405</v>
      </c>
      <c r="CH94" s="3">
        <f>求节点(节奏总纲!T$4:T$363,BU$6:BU$365,$CD94)*$CE94</f>
        <v>1371670.6874121567</v>
      </c>
      <c r="CI94" s="3">
        <f>求节点(节奏总纲!U$4:U$363,BV$6:BV$365,$CD94)*$CE94</f>
        <v>920574.25379775336</v>
      </c>
      <c r="CJ94" s="3">
        <f>求节点(节奏总纲!V$4:V$363,BW$6:BW$365,$CD94)*$CE94</f>
        <v>248509.36489237327</v>
      </c>
      <c r="CK94" s="3">
        <f>求节点(节奏总纲!R$4:R$363,BX$6:BX$365,$CD94)*$CE94</f>
        <v>265995.38998662605</v>
      </c>
      <c r="CL94" s="3">
        <f>求节点(节奏总纲!S$4:S$363,BY$6:BY$365,$CD94)*$CE94</f>
        <v>824346.28857650445</v>
      </c>
      <c r="CM94" s="3">
        <f>求节点(节奏总纲!T$4:T$363,BZ$6:BZ$365,$CD94)*$CE94</f>
        <v>2547388.4194797184</v>
      </c>
      <c r="CN94" s="3">
        <f>求节点(节奏总纲!U$4:U$363,CA$6:CA$365,$CD94)*$CE94</f>
        <v>1709637.8999101133</v>
      </c>
      <c r="CO94" s="3">
        <f>求节点(节奏总纲!V$4:V$363,CB$6:CB$365,$CD94)*$CE94</f>
        <v>461517.3919429786</v>
      </c>
    </row>
    <row r="95" spans="27:93" x14ac:dyDescent="0.15">
      <c r="AA95" s="3">
        <v>90</v>
      </c>
      <c r="AB95" s="3">
        <f>攻城基础信息!X94*$E$12</f>
        <v>215396.44983814523</v>
      </c>
      <c r="AC95" s="3">
        <f>攻城基础信息!Y94*$E$12</f>
        <v>159247.06490720209</v>
      </c>
      <c r="AD95" s="3">
        <f>攻城基础信息!Z94*$E$12</f>
        <v>228671.40825815278</v>
      </c>
      <c r="AE95" s="3">
        <f>攻城基础信息!AA94*$E$12</f>
        <v>169932.78117249976</v>
      </c>
      <c r="AF95" s="3">
        <f>攻城基础信息!AB94*$E$12</f>
        <v>249532.97084029377</v>
      </c>
      <c r="AH95" s="3">
        <f>$E$4*AB95*攻城基础信息!AC94</f>
        <v>15077751.488670155</v>
      </c>
      <c r="AI95" s="3">
        <f>$E$4*AC95*攻城基础信息!AD94</f>
        <v>11147294.543504138</v>
      </c>
      <c r="AJ95" s="3">
        <f>$E$4*AD95*攻城基础信息!AE94</f>
        <v>16006998.578070683</v>
      </c>
      <c r="AK95" s="3">
        <f>$E$4*AE95*攻城基础信息!AF94</f>
        <v>11895294.682074975</v>
      </c>
      <c r="AL95" s="3">
        <f>$E$4*AF95*攻城基础信息!AG94</f>
        <v>17467307.958820552</v>
      </c>
      <c r="AN95" s="3">
        <v>90</v>
      </c>
      <c r="AO95" s="3">
        <f>求节点(节奏总纲!D$4:D$163,AH$6:AH$165,$AN95)*其他调用!H94*其他调用!$M94</f>
        <v>379774805.92711037</v>
      </c>
      <c r="AP95" s="3">
        <f>求节点(节奏总纲!E$4:E$163,AI$6:AI$165,$AN95)*其他调用!I94*其他调用!$M94</f>
        <v>493741315.66744798</v>
      </c>
      <c r="AQ95" s="3">
        <f>求节点(节奏总纲!F$4:F$163,AJ$6:AJ$165,$AN95)*其他调用!J94*其他调用!$M94</f>
        <v>38924894.24999126</v>
      </c>
      <c r="AR95" s="3">
        <f>求节点(节奏总纲!G$4:G$163,AK$6:AK$165,$AN95)*其他调用!K94*其他调用!$M94</f>
        <v>9382005.5657451805</v>
      </c>
      <c r="AS95" s="3">
        <f>求节点(节奏总纲!H$4:H$163,AL$6:AL$165,$AN95)*其他调用!L94*其他调用!$M94</f>
        <v>3113324.5400942513</v>
      </c>
      <c r="AT95" s="3">
        <f t="shared" si="15"/>
        <v>924936345.95038915</v>
      </c>
      <c r="AY95" s="3">
        <v>90</v>
      </c>
      <c r="AZ95" s="3">
        <f>其他调用!R94*6*(其他调用!AH$2*$AZ$1*MIN(其他调用!$AJ94/其他调用!AH94,1)+$E$4*0%*攻城基础信息!AC94)</f>
        <v>22782.81874205864</v>
      </c>
      <c r="BA95" s="3">
        <f>其他调用!S94*6*(其他调用!AI$2*$AZ$1*MIN(其他调用!$AJ94/其他调用!AI94,1)+$E$4*0%*攻城基础信息!AD94)</f>
        <v>68757.492889295754</v>
      </c>
      <c r="BB95" s="3">
        <f>其他调用!T94*6*(其他调用!AJ$2*$AZ$1*MIN(其他调用!$AJ94/其他调用!AJ94,1)+$E$4*0%*攻城基础信息!AE94)</f>
        <v>207687.21935328079</v>
      </c>
      <c r="BC95" s="3">
        <f>其他调用!U94*6*(其他调用!AK$2*$AZ$1*MIN(其他调用!$AJ94/其他调用!AK94,1)+$E$4*0%*攻城基础信息!AF94)</f>
        <v>138297.88298470006</v>
      </c>
      <c r="BD95" s="3">
        <f>其他调用!V94*6*(其他调用!AL$2*$AZ$1*MIN(其他调用!$AJ94/其他调用!AL94,1)+$E$4*0%*攻城基础信息!AG94)</f>
        <v>72137.719677613539</v>
      </c>
      <c r="BF95" s="3">
        <v>90</v>
      </c>
      <c r="BG95" s="3">
        <f>求节点(节奏总纲!D$4:D$163,AZ$6:AZ$165,$AN95)</f>
        <v>17769.766126772796</v>
      </c>
      <c r="BH95" s="3">
        <f>求节点(节奏总纲!E$4:E$163,BA$6:BA$165,$AN95)</f>
        <v>55020.518810973583</v>
      </c>
      <c r="BI95" s="3">
        <f>求节点(节奏总纲!F$4:F$163,BB$6:BB$165,$AN95)</f>
        <v>171850.4251437597</v>
      </c>
      <c r="BJ95" s="3">
        <f>求节点(节奏总纲!G$4:G$163,BC$6:BC$165,$AN95)</f>
        <v>121524.75760739575</v>
      </c>
      <c r="BK95" s="3">
        <f>求节点(节奏总纲!H$4:H$163,BD$6:BD$165,$AN95)</f>
        <v>67231.098530749994</v>
      </c>
      <c r="BL95" s="3">
        <f>BG95*其他调用!H94*其他调用!$M94</f>
        <v>852283.30078608799</v>
      </c>
      <c r="BM95" s="3">
        <f>BH95*其他调用!I94*其他调用!$M94</f>
        <v>2602003.6211066018</v>
      </c>
      <c r="BN95" s="3">
        <f>BI95*其他调用!J94*其他调用!$M94</f>
        <v>663414.82065312681</v>
      </c>
      <c r="BO95" s="3">
        <f>BJ95*其他调用!K94*其他调用!$M94</f>
        <v>83462.717425728988</v>
      </c>
      <c r="BP95" s="3">
        <f>BK95*其他调用!L94*其他调用!$M94</f>
        <v>13360.163900030637</v>
      </c>
      <c r="BQ95" s="3">
        <f t="shared" si="16"/>
        <v>4214524.623871576</v>
      </c>
      <c r="BR95" s="3">
        <f>[1]服务器生态!$R92</f>
        <v>0.20847300516291753</v>
      </c>
      <c r="BS95" s="3">
        <f>SUMPRODUCT((BG$6:BG95)*($BR$6:$BR95)*(其他调用!BY$5:BY94))</f>
        <v>59164.977306956149</v>
      </c>
      <c r="BT95" s="3">
        <f>SUMPRODUCT((BH$6:BH95)*($BR$6:$BR95)*(其他调用!BZ$5:BZ94))</f>
        <v>184243.75955577134</v>
      </c>
      <c r="BU95" s="3">
        <f>SUMPRODUCT((BI$6:BI95)*($BR$6:$BR95)*(其他调用!CA$5:CA94))</f>
        <v>579637.73785337666</v>
      </c>
      <c r="BV95" s="3">
        <f>SUMPRODUCT((BJ$6:BJ95)*($BR$6:$BR95)*(其他调用!CB$5:CB94))</f>
        <v>402263.62416306528</v>
      </c>
      <c r="BW95" s="3">
        <f>SUMPRODUCT((BK$6:BK95)*($BR$6:$BR95)*(其他调用!CC$5:CC94))</f>
        <v>223463.57645008413</v>
      </c>
      <c r="BX95" s="3">
        <f>SUMPRODUCT((BG$6:BG95)*($BR$6:$BR95))*'[1]功能-战损相关'!$D$2-BS95</f>
        <v>109877.81499863295</v>
      </c>
      <c r="BY95" s="3">
        <f>SUMPRODUCT((BH$6:BH95)*($BR$6:$BR95))*'[1]功能-战损相关'!$D$2-BT95</f>
        <v>342166.98203214665</v>
      </c>
      <c r="BZ95" s="3">
        <f>SUMPRODUCT((BI$6:BI95)*($BR$6:$BR95))*'[1]功能-战损相关'!$D$2-BU95</f>
        <v>1076470.0845848424</v>
      </c>
      <c r="CA95" s="3">
        <f>SUMPRODUCT((BJ$6:BJ95)*($BR$6:$BR95))*'[1]功能-战损相关'!$D$2-BV95</f>
        <v>747061.0163028352</v>
      </c>
      <c r="CB95" s="3">
        <f>SUMPRODUCT((BK$6:BK95)*($BR$6:$BR95))*'[1]功能-战损相关'!$D$2-BW95</f>
        <v>415003.78483587026</v>
      </c>
      <c r="CD95" s="3">
        <v>90</v>
      </c>
      <c r="CE95" s="30">
        <v>1</v>
      </c>
      <c r="CF95" s="3">
        <f>求节点(节奏总纲!R$4:R$363,BS$6:BS$365,$CD95)*$CE95</f>
        <v>143228.28691587556</v>
      </c>
      <c r="CG95" s="3">
        <f>求节点(节奏总纲!S$4:S$363,BT$6:BT$365,$CD95)*$CE95</f>
        <v>443878.77077196405</v>
      </c>
      <c r="CH95" s="3">
        <f>求节点(节奏总纲!T$4:T$363,BU$6:BU$365,$CD95)*$CE95</f>
        <v>1384357.2078628982</v>
      </c>
      <c r="CI95" s="3">
        <f>求节点(节奏总纲!U$4:U$363,BV$6:BV$365,$CD95)*$CE95</f>
        <v>926305.43338878127</v>
      </c>
      <c r="CJ95" s="3">
        <f>求节点(节奏总纲!V$4:V$363,BW$6:BW$365,$CD95)*$CE95</f>
        <v>249700.14476652734</v>
      </c>
      <c r="CK95" s="3">
        <f>求节点(节奏总纲!R$4:R$363,BX$6:BX$365,$CD95)*$CE95</f>
        <v>265995.38998662605</v>
      </c>
      <c r="CL95" s="3">
        <f>求节点(节奏总纲!S$4:S$363,BY$6:BY$365,$CD95)*$CE95</f>
        <v>824346.28857650445</v>
      </c>
      <c r="CM95" s="3">
        <f>求节点(节奏总纲!T$4:T$363,BZ$6:BZ$365,$CD95)*$CE95</f>
        <v>2570949.1003168109</v>
      </c>
      <c r="CN95" s="3">
        <f>求节点(节奏总纲!U$4:U$363,CA$6:CA$365,$CD95)*$CE95</f>
        <v>1720281.5191505933</v>
      </c>
      <c r="CO95" s="3">
        <f>求节点(节奏总纲!V$4:V$363,CB$6:CB$365,$CD95)*$CE95</f>
        <v>463728.84028069355</v>
      </c>
    </row>
    <row r="96" spans="27:93" x14ac:dyDescent="0.15">
      <c r="AA96" s="3">
        <v>91</v>
      </c>
      <c r="AB96" s="3">
        <f>攻城基础信息!X95*$E$12</f>
        <v>217092.21174676935</v>
      </c>
      <c r="AC96" s="3">
        <f>攻城基础信息!Y95*$E$12</f>
        <v>160470.65803874444</v>
      </c>
      <c r="AD96" s="3">
        <f>攻城基础信息!Z95*$E$12</f>
        <v>230398.43772607372</v>
      </c>
      <c r="AE96" s="3">
        <f>攻城基础信息!AA95*$E$12</f>
        <v>169932.78117249976</v>
      </c>
      <c r="AF96" s="3">
        <f>攻城基础信息!AB95*$E$12</f>
        <v>249532.97084029377</v>
      </c>
      <c r="AH96" s="3">
        <f>$E$4*AB96*攻城基础信息!AC95</f>
        <v>15196454.822273845</v>
      </c>
      <c r="AI96" s="3">
        <f>$E$4*AC96*攻城基础信息!AD95</f>
        <v>11232946.062712105</v>
      </c>
      <c r="AJ96" s="3">
        <f>$E$4*AD96*攻城基础信息!AE95</f>
        <v>16127890.640825151</v>
      </c>
      <c r="AK96" s="3">
        <f>$E$4*AE96*攻城基础信息!AF95</f>
        <v>11895294.682074975</v>
      </c>
      <c r="AL96" s="3">
        <f>$E$4*AF96*攻城基础信息!AG95</f>
        <v>17467307.958820552</v>
      </c>
      <c r="AN96" s="3">
        <v>91</v>
      </c>
      <c r="AO96" s="3">
        <f>求节点(节奏总纲!D$4:D$163,AH$6:AH$165,$AN96)*其他调用!H95*其他调用!$M95</f>
        <v>381474375.00979519</v>
      </c>
      <c r="AP96" s="3">
        <f>求节点(节奏总纲!E$4:E$163,AI$6:AI$165,$AN96)*其他调用!I95*其他调用!$M95</f>
        <v>495809655.34044409</v>
      </c>
      <c r="AQ96" s="3">
        <f>求节点(节奏总纲!F$4:F$163,AJ$6:AJ$165,$AN96)*其他调用!J95*其他调用!$M95</f>
        <v>39098720.235318609</v>
      </c>
      <c r="AR96" s="3">
        <f>求节点(节奏总纲!G$4:G$163,AK$6:AK$165,$AN96)*其他调用!K95*其他调用!$M95</f>
        <v>9418164.3993566595</v>
      </c>
      <c r="AS96" s="3">
        <f>求节点(节奏总纲!H$4:H$163,AL$6:AL$165,$AN96)*其他调用!L95*其他调用!$M95</f>
        <v>3123353.3160058432</v>
      </c>
      <c r="AT96" s="3">
        <f t="shared" si="15"/>
        <v>928924268.30092037</v>
      </c>
      <c r="AY96" s="3">
        <v>91</v>
      </c>
      <c r="AZ96" s="3">
        <f>其他调用!R95*6*(其他调用!AH$2*$AZ$1*MIN(其他调用!$AJ95/其他调用!AH95,1)+$E$4*0%*攻城基础信息!AC95)</f>
        <v>22979.475790269524</v>
      </c>
      <c r="BA96" s="3">
        <f>其他调用!S95*6*(其他调用!AI$2*$AZ$1*MIN(其他调用!$AJ95/其他调用!AI95,1)+$E$4*0%*攻城基础信息!AD95)</f>
        <v>69376.879463555815</v>
      </c>
      <c r="BB96" s="3">
        <f>其他调用!T95*6*(其他调用!AJ$2*$AZ$1*MIN(其他调用!$AJ95/其他调用!AJ95,1)+$E$4*0%*攻城基础信息!AE95)</f>
        <v>209398.39076234974</v>
      </c>
      <c r="BC96" s="3">
        <f>其他调用!U95*6*(其他调用!AK$2*$AZ$1*MIN(其他调用!$AJ95/其他调用!AK95,1)+$E$4*0%*攻城基础信息!AF95)</f>
        <v>139535.96699494065</v>
      </c>
      <c r="BD96" s="3">
        <f>其他调用!V95*6*(其他调用!AL$2*$AZ$1*MIN(其他调用!$AJ95/其他调用!AL95,1)+$E$4*0%*攻城基础信息!AG95)</f>
        <v>73057.246266736911</v>
      </c>
      <c r="BF96" s="3">
        <v>91</v>
      </c>
      <c r="BG96" s="3">
        <f>求节点(节奏总纲!D$4:D$163,AZ$6:AZ$165,$AN96)</f>
        <v>17800.783168465008</v>
      </c>
      <c r="BH96" s="3">
        <f>求节点(节奏总纲!E$4:E$163,BA$6:BA$165,$AN96)</f>
        <v>55113.891547590727</v>
      </c>
      <c r="BI96" s="3">
        <f>求节点(节奏总纲!F$4:F$163,BB$6:BB$165,$AN96)</f>
        <v>172130.51134200531</v>
      </c>
      <c r="BJ96" s="3">
        <f>求节点(节奏总纲!G$4:G$163,BC$6:BC$165,$AN96)</f>
        <v>121705.09594071226</v>
      </c>
      <c r="BK96" s="3">
        <f>求节点(节奏总纲!H$4:H$163,BD$6:BD$165,$AN96)</f>
        <v>67338.977920283622</v>
      </c>
      <c r="BL96" s="3">
        <f>BG96*其他调用!H95*其他调用!$M95</f>
        <v>853770.95720685716</v>
      </c>
      <c r="BM96" s="3">
        <f>BH96*其他调用!I95*其他调用!$M95</f>
        <v>2606419.3591628917</v>
      </c>
      <c r="BN96" s="3">
        <f>BI96*其他调用!J95*其他调用!$M95</f>
        <v>664496.07101850177</v>
      </c>
      <c r="BO96" s="3">
        <f>BJ96*其他调用!K95*其他调用!$M95</f>
        <v>83586.57307169745</v>
      </c>
      <c r="BP96" s="3">
        <f>BK96*其他调用!L95*其他调用!$M95</f>
        <v>13381.60169231876</v>
      </c>
      <c r="BQ96" s="3">
        <f t="shared" si="16"/>
        <v>4221654.5621522665</v>
      </c>
      <c r="BR96" s="3">
        <f>[1]服务器生态!$R93</f>
        <v>0.18922074795836613</v>
      </c>
      <c r="BS96" s="3">
        <f>SUMPRODUCT((BG$6:BG96)*($BR$6:$BR96)*(其他调用!BY$5:BY95))</f>
        <v>59754.425870397936</v>
      </c>
      <c r="BT96" s="3">
        <f>SUMPRODUCT((BH$6:BH96)*($BR$6:$BR96)*(其他调用!BZ$5:BZ95))</f>
        <v>186068.78061753933</v>
      </c>
      <c r="BU96" s="3">
        <f>SUMPRODUCT((BI$6:BI96)*($BR$6:$BR96)*(其他调用!CA$5:CA95))</f>
        <v>585337.60407132993</v>
      </c>
      <c r="BV96" s="3">
        <f>SUMPRODUCT((BJ$6:BJ96)*($BR$6:$BR96)*(其他调用!CB$5:CB95))</f>
        <v>406293.7217878084</v>
      </c>
      <c r="BW96" s="3">
        <f>SUMPRODUCT((BK$6:BK96)*($BR$6:$BR96)*(其他调用!CC$5:CC95))</f>
        <v>225693.41450962902</v>
      </c>
      <c r="BX96" s="3">
        <f>SUMPRODUCT((BG$6:BG96)*($BR$6:$BR96))*'[1]功能-战损相关'!$D$2-BS96</f>
        <v>110972.50518788196</v>
      </c>
      <c r="BY96" s="3">
        <f>SUMPRODUCT((BH$6:BH96)*($BR$6:$BR96))*'[1]功能-战损相关'!$D$2-BT96</f>
        <v>345556.30686114437</v>
      </c>
      <c r="BZ96" s="3">
        <f>SUMPRODUCT((BI$6:BI96)*($BR$6:$BR96))*'[1]功能-战损相关'!$D$2-BU96</f>
        <v>1087055.5504181841</v>
      </c>
      <c r="CA96" s="3">
        <f>SUMPRODUCT((BJ$6:BJ96)*($BR$6:$BR96))*'[1]功能-战损相关'!$D$2-BV96</f>
        <v>754545.48332021525</v>
      </c>
      <c r="CB96" s="3">
        <f>SUMPRODUCT((BK$6:BK96)*($BR$6:$BR96))*'[1]功能-战损相关'!$D$2-BW96</f>
        <v>419144.91266073938</v>
      </c>
      <c r="CD96" s="3">
        <v>91</v>
      </c>
      <c r="CE96" s="30">
        <v>1</v>
      </c>
      <c r="CF96" s="3">
        <f>求节点(节奏总纲!R$4:R$363,BS$6:BS$365,$CD96)*$CE96</f>
        <v>143228.28691587556</v>
      </c>
      <c r="CG96" s="3">
        <f>求节点(节奏总纲!S$4:S$363,BT$6:BT$365,$CD96)*$CE96</f>
        <v>443878.77077196405</v>
      </c>
      <c r="CH96" s="3">
        <f>求节点(节奏总纲!T$4:T$363,BU$6:BU$365,$CD96)*$CE96</f>
        <v>1387908.9412620917</v>
      </c>
      <c r="CI96" s="3">
        <f>求节点(节奏总纲!U$4:U$363,BV$6:BV$365,$CD96)*$CE96</f>
        <v>933326.57962096261</v>
      </c>
      <c r="CJ96" s="3">
        <f>求节点(节奏总纲!V$4:V$363,BW$6:BW$365,$CD96)*$CE96</f>
        <v>250966.9714483688</v>
      </c>
      <c r="CK96" s="3">
        <f>求节点(节奏总纲!R$4:R$363,BX$6:BX$365,$CD96)*$CE96</f>
        <v>265995.38998662605</v>
      </c>
      <c r="CL96" s="3">
        <f>求节点(节奏总纲!S$4:S$363,BY$6:BY$365,$CD96)*$CE96</f>
        <v>824346.28857650445</v>
      </c>
      <c r="CM96" s="3">
        <f>求节点(节奏总纲!T$4:T$363,BZ$6:BZ$365,$CD96)*$CE96</f>
        <v>2577545.1766295983</v>
      </c>
      <c r="CN96" s="3">
        <f>求节点(节奏总纲!U$4:U$363,CA$6:CA$365,$CD96)*$CE96</f>
        <v>1733320.7907246428</v>
      </c>
      <c r="CO96" s="3">
        <f>求节点(节奏总纲!V$4:V$363,CB$6:CB$365,$CD96)*$CE96</f>
        <v>466081.51840411348</v>
      </c>
    </row>
    <row r="97" spans="27:93" x14ac:dyDescent="0.15">
      <c r="AA97" s="3">
        <v>92</v>
      </c>
      <c r="AB97" s="3">
        <f>攻城基础信息!X96*$E$12</f>
        <v>218773.7649903495</v>
      </c>
      <c r="AC97" s="3">
        <f>攻城基础信息!Y96*$E$12</f>
        <v>161643.6881504652</v>
      </c>
      <c r="AD97" s="3">
        <f>攻城基础信息!Z96*$E$12</f>
        <v>230398.43772607372</v>
      </c>
      <c r="AE97" s="3">
        <f>攻城基础信息!AA96*$E$12</f>
        <v>169932.78117249976</v>
      </c>
      <c r="AF97" s="3">
        <f>攻城基础信息!AB96*$E$12</f>
        <v>249532.97084029377</v>
      </c>
      <c r="AH97" s="3">
        <f>$E$4*AB97*攻城基础信息!AC96</f>
        <v>15314163.549324455</v>
      </c>
      <c r="AI97" s="3">
        <f>$E$4*AC97*攻城基础信息!AD96</f>
        <v>11315058.170532558</v>
      </c>
      <c r="AJ97" s="3">
        <f>$E$4*AD97*攻城基础信息!AE96</f>
        <v>16127890.640825151</v>
      </c>
      <c r="AK97" s="3">
        <f>$E$4*AE97*攻城基础信息!AF96</f>
        <v>11895294.682074975</v>
      </c>
      <c r="AL97" s="3">
        <f>$E$4*AF97*攻城基础信息!AG96</f>
        <v>17467307.958820552</v>
      </c>
      <c r="AN97" s="3">
        <v>92</v>
      </c>
      <c r="AO97" s="3">
        <f>求节点(节奏总纲!D$4:D$163,AH$6:AH$165,$AN97)*其他调用!H96*其他调用!$M96</f>
        <v>383173944.09247988</v>
      </c>
      <c r="AP97" s="3">
        <f>求节点(节奏总纲!E$4:E$163,AI$6:AI$165,$AN97)*其他调用!I96*其他调用!$M96</f>
        <v>497877995.01344013</v>
      </c>
      <c r="AQ97" s="3">
        <f>求节点(节奏总纲!F$4:F$163,AJ$6:AJ$165,$AN97)*其他调用!J96*其他调用!$M96</f>
        <v>39272043.745189704</v>
      </c>
      <c r="AR97" s="3">
        <f>求节点(节奏总纲!G$4:G$163,AK$6:AK$165,$AN97)*其他调用!K96*其他调用!$M96</f>
        <v>9454323.2329681423</v>
      </c>
      <c r="AS97" s="3">
        <f>求节点(节奏总纲!H$4:H$163,AL$6:AL$165,$AN97)*其他调用!L96*其他调用!$M96</f>
        <v>3133382.0919174342</v>
      </c>
      <c r="AT97" s="3">
        <f t="shared" si="15"/>
        <v>932911688.17599523</v>
      </c>
      <c r="AY97" s="3">
        <v>92</v>
      </c>
      <c r="AZ97" s="3">
        <f>其他调用!R96*6*(其他调用!AH$2*$AZ$1*MIN(其他调用!$AJ96/其他调用!AH96,1)+$E$4*0%*攻城基础信息!AC96)</f>
        <v>23185.941188010496</v>
      </c>
      <c r="BA97" s="3">
        <f>其他调用!S96*6*(其他调用!AI$2*$AZ$1*MIN(其他调用!$AJ96/其他调用!AI96,1)+$E$4*0%*攻城基础信息!AD96)</f>
        <v>69951.856805852367</v>
      </c>
      <c r="BB97" s="3">
        <f>其他调用!T96*6*(其他调用!AJ$2*$AZ$1*MIN(其他调用!$AJ96/其他调用!AJ96,1)+$E$4*0%*攻城基础信息!AE96)</f>
        <v>211223.56502548154</v>
      </c>
      <c r="BC97" s="3">
        <f>其他调用!U96*6*(其他调用!AK$2*$AZ$1*MIN(其他调用!$AJ96/其他调用!AK96,1)+$E$4*0%*攻城基础信息!AF96)</f>
        <v>140709.24947437717</v>
      </c>
      <c r="BD97" s="3">
        <f>其他调用!V96*6*(其他调用!AL$2*$AZ$1*MIN(其他调用!$AJ96/其他调用!AL96,1)+$E$4*0%*攻城基础信息!AG96)</f>
        <v>73992.457186777159</v>
      </c>
      <c r="BF97" s="3">
        <v>92</v>
      </c>
      <c r="BG97" s="3">
        <f>求节点(节奏总纲!D$4:D$163,AZ$6:AZ$165,$AN97)</f>
        <v>17831.800210157216</v>
      </c>
      <c r="BH97" s="3">
        <f>求节点(节奏总纲!E$4:E$163,BA$6:BA$165,$AN97)</f>
        <v>55207.264284207864</v>
      </c>
      <c r="BI97" s="3">
        <f>求节点(节奏总纲!F$4:F$163,BB$6:BB$165,$AN97)</f>
        <v>172408.61540796116</v>
      </c>
      <c r="BJ97" s="3">
        <f>求节点(节奏总纲!G$4:G$163,BC$6:BC$165,$AN97)</f>
        <v>121885.43427402877</v>
      </c>
      <c r="BK97" s="3">
        <f>求节点(节奏总纲!H$4:H$163,BD$6:BD$165,$AN97)</f>
        <v>67446.857309817249</v>
      </c>
      <c r="BL97" s="3">
        <f>BG97*其他调用!H96*其他调用!$M96</f>
        <v>855258.61362762609</v>
      </c>
      <c r="BM97" s="3">
        <f>BH97*其他调用!I96*其他调用!$M96</f>
        <v>2610835.0972191817</v>
      </c>
      <c r="BN97" s="3">
        <f>BI97*其他调用!J96*其他调用!$M96</f>
        <v>665569.66952071479</v>
      </c>
      <c r="BO97" s="3">
        <f>BJ97*其他调用!K96*其他调用!$M96</f>
        <v>83710.428717665884</v>
      </c>
      <c r="BP97" s="3">
        <f>BK97*其他调用!L96*其他调用!$M96</f>
        <v>13403.039484606881</v>
      </c>
      <c r="BQ97" s="3">
        <f t="shared" si="16"/>
        <v>4228776.8485697955</v>
      </c>
      <c r="BR97" s="3">
        <f>[1]服务器生态!$R94</f>
        <v>0.1699684907538147</v>
      </c>
      <c r="BS97" s="3">
        <f>SUMPRODUCT((BG$6:BG97)*($BR$6:$BR97)*(其他调用!BY$5:BY96))</f>
        <v>60284.823599998133</v>
      </c>
      <c r="BT97" s="3">
        <f>SUMPRODUCT((BH$6:BH97)*($BR$6:$BR97)*(其他调用!BZ$5:BZ96))</f>
        <v>187710.89231062026</v>
      </c>
      <c r="BU97" s="3">
        <f>SUMPRODUCT((BI$6:BI97)*($BR$6:$BR97)*(其他调用!CA$5:CA96))</f>
        <v>590465.80969825294</v>
      </c>
      <c r="BV97" s="3">
        <f>SUMPRODUCT((BJ$6:BJ97)*($BR$6:$BR97)*(其他调用!CB$5:CB96))</f>
        <v>409919.14136678365</v>
      </c>
      <c r="BW97" s="3">
        <f>SUMPRODUCT((BK$6:BK97)*($BR$6:$BR97)*(其他调用!CC$5:CC96))</f>
        <v>227699.58660466058</v>
      </c>
      <c r="BX97" s="3">
        <f>SUMPRODUCT((BG$6:BG97)*($BR$6:$BR97))*'[1]功能-战损相关'!$D$2-BS97</f>
        <v>111957.52954285376</v>
      </c>
      <c r="BY97" s="3">
        <f>SUMPRODUCT((BH$6:BH97)*($BR$6:$BR97))*'[1]功能-战损相关'!$D$2-BT97</f>
        <v>348605.9428625803</v>
      </c>
      <c r="BZ97" s="3">
        <f>SUMPRODUCT((BI$6:BI97)*($BR$6:$BR97))*'[1]功能-战损相关'!$D$2-BU97</f>
        <v>1096579.3608681844</v>
      </c>
      <c r="CA97" s="3">
        <f>SUMPRODUCT((BJ$6:BJ97)*($BR$6:$BR97))*'[1]功能-战损相关'!$D$2-BV97</f>
        <v>761278.40539545508</v>
      </c>
      <c r="CB97" s="3">
        <f>SUMPRODUCT((BK$6:BK97)*($BR$6:$BR97))*'[1]功能-战损相关'!$D$2-BW97</f>
        <v>422870.66083722655</v>
      </c>
      <c r="CD97" s="3">
        <v>92</v>
      </c>
      <c r="CE97" s="30">
        <v>1</v>
      </c>
      <c r="CF97" s="3">
        <f>求节点(节奏总纲!R$4:R$363,BS$6:BS$365,$CD97)*$CE97</f>
        <v>143228.28691587556</v>
      </c>
      <c r="CG97" s="3">
        <f>求节点(节奏总纲!S$4:S$363,BT$6:BT$365,$CD97)*$CE97</f>
        <v>443878.77077196405</v>
      </c>
      <c r="CH97" s="3">
        <f>求节点(节奏总纲!T$4:T$363,BU$6:BU$365,$CD97)*$CE97</f>
        <v>1387908.9412620917</v>
      </c>
      <c r="CI97" s="3">
        <f>求节点(节奏总纲!U$4:U$363,BV$6:BV$365,$CD97)*$CE97</f>
        <v>940899.13623896299</v>
      </c>
      <c r="CJ97" s="3">
        <f>求节点(节奏总纲!V$4:V$363,BW$6:BW$365,$CD97)*$CE97</f>
        <v>412522.209542475</v>
      </c>
      <c r="CK97" s="3">
        <f>求节点(节奏总纲!R$4:R$363,BX$6:BX$365,$CD97)*$CE97</f>
        <v>265995.38998662605</v>
      </c>
      <c r="CL97" s="3">
        <f>求节点(节奏总纲!S$4:S$363,BY$6:BY$365,$CD97)*$CE97</f>
        <v>824346.28857650445</v>
      </c>
      <c r="CM97" s="3">
        <f>求节点(节奏总纲!T$4:T$363,BZ$6:BZ$365,$CD97)*$CE97</f>
        <v>2577545.1766295983</v>
      </c>
      <c r="CN97" s="3">
        <f>求节点(节奏总纲!U$4:U$363,CA$6:CA$365,$CD97)*$CE97</f>
        <v>1747384.1101580721</v>
      </c>
      <c r="CO97" s="3">
        <f>求节点(节奏总纲!V$4:V$363,CB$6:CB$365,$CD97)*$CE97</f>
        <v>766112.67486459634</v>
      </c>
    </row>
    <row r="98" spans="27:93" x14ac:dyDescent="0.15">
      <c r="AA98" s="3">
        <v>93</v>
      </c>
      <c r="AB98" s="3">
        <f>攻城基础信息!X97*$E$12</f>
        <v>220197.62653376945</v>
      </c>
      <c r="AC98" s="3">
        <f>攻城基础信息!Y97*$E$12</f>
        <v>161643.6881504652</v>
      </c>
      <c r="AD98" s="3">
        <f>攻城基础信息!Z97*$E$12</f>
        <v>230398.43772607372</v>
      </c>
      <c r="AE98" s="3">
        <f>攻城基础信息!AA97*$E$12</f>
        <v>169932.78117249976</v>
      </c>
      <c r="AF98" s="3">
        <f>攻城基础信息!AB97*$E$12</f>
        <v>249532.97084029377</v>
      </c>
      <c r="AH98" s="3">
        <f>$E$4*AB98*攻城基础信息!AC97</f>
        <v>15413833.857363852</v>
      </c>
      <c r="AI98" s="3">
        <f>$E$4*AC98*攻城基础信息!AD97</f>
        <v>11315058.170532558</v>
      </c>
      <c r="AJ98" s="3">
        <f>$E$4*AD98*攻城基础信息!AE97</f>
        <v>16127890.640825151</v>
      </c>
      <c r="AK98" s="3">
        <f>$E$4*AE98*攻城基础信息!AF97</f>
        <v>11895294.682074975</v>
      </c>
      <c r="AL98" s="3">
        <f>$E$4*AF98*攻城基础信息!AG97</f>
        <v>17467307.958820552</v>
      </c>
      <c r="AN98" s="3">
        <v>93</v>
      </c>
      <c r="AO98" s="3">
        <f>求节点(节奏总纲!D$4:D$163,AH$6:AH$165,$AN98)*其他调用!H97*其他调用!$M97</f>
        <v>384873513.1751647</v>
      </c>
      <c r="AP98" s="3">
        <f>求节点(节奏总纲!E$4:E$163,AI$6:AI$165,$AN98)*其他调用!I97*其他调用!$M97</f>
        <v>499946334.68643624</v>
      </c>
      <c r="AQ98" s="3">
        <f>求节点(节奏总纲!F$4:F$163,AJ$6:AJ$165,$AN98)*其他调用!J97*其他调用!$M97</f>
        <v>39445367.255060807</v>
      </c>
      <c r="AR98" s="3">
        <f>求节点(节奏总纲!G$4:G$163,AK$6:AK$165,$AN98)*其他调用!K97*其他调用!$M97</f>
        <v>9490482.0665796213</v>
      </c>
      <c r="AS98" s="3">
        <f>求节点(节奏总纲!H$4:H$163,AL$6:AL$165,$AN98)*其他调用!L97*其他调用!$M97</f>
        <v>3143410.8678290257</v>
      </c>
      <c r="AT98" s="3">
        <f t="shared" si="15"/>
        <v>936899108.05107033</v>
      </c>
      <c r="AY98" s="3">
        <v>93</v>
      </c>
      <c r="AZ98" s="3">
        <f>其他调用!R97*6*(其他调用!AH$2*$AZ$1*MIN(其他调用!$AJ97/其他调用!AH97,1)+$E$4*0%*攻城基础信息!AC97)</f>
        <v>23382.037798657388</v>
      </c>
      <c r="BA98" s="3">
        <f>其他调用!S97*6*(其他调用!AI$2*$AZ$1*MIN(其他调用!$AJ97/其他调用!AI97,1)+$E$4*0%*攻城基础信息!AD97)</f>
        <v>70565.9358976816</v>
      </c>
      <c r="BB98" s="3">
        <f>其他调用!T97*6*(其他调用!AJ$2*$AZ$1*MIN(其他调用!$AJ97/其他调用!AJ97,1)+$E$4*0%*攻城基础信息!AE97)</f>
        <v>212976.83870560382</v>
      </c>
      <c r="BC98" s="3">
        <f>其他调用!U97*6*(其他调用!AK$2*$AZ$1*MIN(其他调用!$AJ97/其他调用!AK97,1)+$E$4*0%*攻城基础信息!AF97)</f>
        <v>141923.3161029912</v>
      </c>
      <c r="BD98" s="3">
        <f>其他调用!V97*6*(其他调用!AL$2*$AZ$1*MIN(其他调用!$AJ97/其他调用!AL97,1)+$E$4*0%*攻城基础信息!AG97)</f>
        <v>74908.561364683876</v>
      </c>
      <c r="BF98" s="3">
        <v>93</v>
      </c>
      <c r="BG98" s="3">
        <f>求节点(节奏总纲!D$4:D$163,AZ$6:AZ$165,$AN98)</f>
        <v>17862.817251849428</v>
      </c>
      <c r="BH98" s="3">
        <f>求节点(节奏总纲!E$4:E$163,BA$6:BA$165,$AN98)</f>
        <v>55300.637020825001</v>
      </c>
      <c r="BI98" s="3">
        <f>求节点(节奏总纲!F$4:F$163,BB$6:BB$165,$AN98)</f>
        <v>172686.71947391704</v>
      </c>
      <c r="BJ98" s="3">
        <f>求节点(节奏总纲!G$4:G$163,BC$6:BC$165,$AN98)</f>
        <v>122065.77260734528</v>
      </c>
      <c r="BK98" s="3">
        <f>求节点(节奏总纲!H$4:H$163,BD$6:BD$165,$AN98)</f>
        <v>67554.736699350891</v>
      </c>
      <c r="BL98" s="3">
        <f>BG98*其他调用!H97*其他调用!$M97</f>
        <v>856746.27004839515</v>
      </c>
      <c r="BM98" s="3">
        <f>BH98*其他调用!I97*其他调用!$M97</f>
        <v>2615250.8352754712</v>
      </c>
      <c r="BN98" s="3">
        <f>BI98*其他调用!J97*其他调用!$M97</f>
        <v>666643.26802292792</v>
      </c>
      <c r="BO98" s="3">
        <f>BJ98*其他调用!K97*其他调用!$M97</f>
        <v>83834.284363634331</v>
      </c>
      <c r="BP98" s="3">
        <f>BK98*其他调用!L97*其他调用!$M97</f>
        <v>13424.477276895008</v>
      </c>
      <c r="BQ98" s="3">
        <f t="shared" si="16"/>
        <v>4235899.1349873235</v>
      </c>
      <c r="BR98" s="3">
        <f>[1]服务器生态!$R95</f>
        <v>0.15071623354926328</v>
      </c>
      <c r="BS98" s="3">
        <f>SUMPRODUCT((BG$6:BG98)*($BR$6:$BR98)*(其他调用!BY$5:BY97))</f>
        <v>60755.961493934206</v>
      </c>
      <c r="BT98" s="3">
        <f>SUMPRODUCT((BH$6:BH98)*($BR$6:$BR98)*(其他调用!BZ$5:BZ97))</f>
        <v>189169.46546243466</v>
      </c>
      <c r="BU98" s="3">
        <f>SUMPRODUCT((BI$6:BI98)*($BR$6:$BR98)*(其他调用!CA$5:CA97))</f>
        <v>595020.48078829318</v>
      </c>
      <c r="BV98" s="3">
        <f>SUMPRODUCT((BJ$6:BJ98)*($BR$6:$BR98)*(其他调用!CB$5:CB97))</f>
        <v>413138.66772799916</v>
      </c>
      <c r="BW98" s="3">
        <f>SUMPRODUCT((BK$6:BK98)*($BR$6:$BR98)*(其他调用!CC$5:CC97))</f>
        <v>229481.36581256479</v>
      </c>
      <c r="BX98" s="3">
        <f>SUMPRODUCT((BG$6:BG98)*($BR$6:$BR98))*'[1]功能-战损相关'!$D$2-BS98</f>
        <v>112832.49991730647</v>
      </c>
      <c r="BY98" s="3">
        <f>SUMPRODUCT((BH$6:BH98)*($BR$6:$BR98))*'[1]功能-战损相关'!$D$2-BT98</f>
        <v>351314.72157309274</v>
      </c>
      <c r="BZ98" s="3">
        <f>SUMPRODUCT((BI$6:BI98)*($BR$6:$BR98))*'[1]功能-战损相关'!$D$2-BU98</f>
        <v>1105038.0357496878</v>
      </c>
      <c r="CA98" s="3">
        <f>SUMPRODUCT((BJ$6:BJ98)*($BR$6:$BR98))*'[1]功能-战损相关'!$D$2-BV98</f>
        <v>767257.52578056953</v>
      </c>
      <c r="CB98" s="3">
        <f>SUMPRODUCT((BK$6:BK98)*($BR$6:$BR98))*'[1]功能-战损相关'!$D$2-BW98</f>
        <v>426179.67936619156</v>
      </c>
      <c r="CD98" s="3">
        <v>93</v>
      </c>
      <c r="CE98" s="30">
        <v>1</v>
      </c>
      <c r="CF98" s="3">
        <f>求节点(节奏总纲!R$4:R$363,BS$6:BS$365,$CD98)*$CE98</f>
        <v>143228.28691587556</v>
      </c>
      <c r="CG98" s="3">
        <f>求节点(节奏总纲!S$4:S$363,BT$6:BT$365,$CD98)*$CE98</f>
        <v>443878.77077196405</v>
      </c>
      <c r="CH98" s="3">
        <f>求节点(节奏总纲!T$4:T$363,BU$6:BU$365,$CD98)*$CE98</f>
        <v>1387908.9412620917</v>
      </c>
      <c r="CI98" s="3">
        <f>求节点(节奏总纲!U$4:U$363,BV$6:BV$365,$CD98)*$CE98</f>
        <v>948941.05978328281</v>
      </c>
      <c r="CJ98" s="3">
        <f>求节点(节奏总纲!V$4:V$363,BW$6:BW$365,$CD98)*$CE98</f>
        <v>476128.35173791053</v>
      </c>
      <c r="CK98" s="3">
        <f>求节点(节奏总纲!R$4:R$363,BX$6:BX$365,$CD98)*$CE98</f>
        <v>265995.38998662605</v>
      </c>
      <c r="CL98" s="3">
        <f>求节点(节奏总纲!S$4:S$363,BY$6:BY$365,$CD98)*$CE98</f>
        <v>824346.28857650445</v>
      </c>
      <c r="CM98" s="3">
        <f>求节点(节奏总纲!T$4:T$363,BZ$6:BZ$365,$CD98)*$CE98</f>
        <v>2577545.1766295983</v>
      </c>
      <c r="CN98" s="3">
        <f>求节点(节奏总纲!U$4:U$363,CA$6:CA$365,$CD98)*$CE98</f>
        <v>1762319.1110260941</v>
      </c>
      <c r="CO98" s="3">
        <f>求节点(节奏总纲!V$4:V$363,CB$6:CB$365,$CD98)*$CE98</f>
        <v>884238.36751326255</v>
      </c>
    </row>
    <row r="99" spans="27:93" x14ac:dyDescent="0.15">
      <c r="AA99" s="3">
        <v>94</v>
      </c>
      <c r="AB99" s="3">
        <f>攻城基础信息!X98*$E$12</f>
        <v>220197.62653376945</v>
      </c>
      <c r="AC99" s="3">
        <f>攻城基础信息!Y98*$E$12</f>
        <v>161643.6881504652</v>
      </c>
      <c r="AD99" s="3">
        <f>攻城基础信息!Z98*$E$12</f>
        <v>230398.43772607372</v>
      </c>
      <c r="AE99" s="3">
        <f>攻城基础信息!AA98*$E$12</f>
        <v>169932.78117249976</v>
      </c>
      <c r="AF99" s="3">
        <f>攻城基础信息!AB98*$E$12</f>
        <v>249532.97084029377</v>
      </c>
      <c r="AH99" s="3">
        <f>$E$4*AB99*攻城基础信息!AC98</f>
        <v>15413833.857363852</v>
      </c>
      <c r="AI99" s="3">
        <f>$E$4*AC99*攻城基础信息!AD98</f>
        <v>11315058.170532558</v>
      </c>
      <c r="AJ99" s="3">
        <f>$E$4*AD99*攻城基础信息!AE98</f>
        <v>16127890.640825151</v>
      </c>
      <c r="AK99" s="3">
        <f>$E$4*AE99*攻城基础信息!AF98</f>
        <v>11895294.682074975</v>
      </c>
      <c r="AL99" s="3">
        <f>$E$4*AF99*攻城基础信息!AG98</f>
        <v>17467307.958820552</v>
      </c>
      <c r="AN99" s="3">
        <v>94</v>
      </c>
      <c r="AO99" s="3">
        <f>求节点(节奏总纲!D$4:D$163,AH$6:AH$165,$AN99)*其他调用!H98*其他调用!$M98</f>
        <v>386573082.25784951</v>
      </c>
      <c r="AP99" s="3">
        <f>求节点(节奏总纲!E$4:E$163,AI$6:AI$165,$AN99)*其他调用!I98*其他调用!$M98</f>
        <v>502014674.3594324</v>
      </c>
      <c r="AQ99" s="3">
        <f>求节点(节奏总纲!F$4:F$163,AJ$6:AJ$165,$AN99)*其他调用!J98*其他调用!$M98</f>
        <v>39618690.764931902</v>
      </c>
      <c r="AR99" s="3">
        <f>求节点(节奏总纲!G$4:G$163,AK$6:AK$165,$AN99)*其他调用!K98*其他调用!$M98</f>
        <v>9525205.8440600839</v>
      </c>
      <c r="AS99" s="3">
        <f>求节点(节奏总纲!H$4:H$163,AL$6:AL$165,$AN99)*其他调用!L98*其他调用!$M98</f>
        <v>3153439.6437406172</v>
      </c>
      <c r="AT99" s="3">
        <f t="shared" si="15"/>
        <v>940885092.87001455</v>
      </c>
      <c r="AY99" s="3">
        <v>94</v>
      </c>
      <c r="AZ99" s="3">
        <f>其他调用!R98*6*(其他调用!AH$2*$AZ$1*MIN(其他调用!$AJ98/其他调用!AH98,1)+$E$4*0%*攻城基础信息!AC98)</f>
        <v>23587.308523368123</v>
      </c>
      <c r="BA99" s="3">
        <f>其他调用!S98*6*(其他调用!AI$2*$AZ$1*MIN(其他调用!$AJ98/其他调用!AI98,1)+$E$4*0%*攻城基础信息!AD98)</f>
        <v>71152.082468422552</v>
      </c>
      <c r="BB99" s="3">
        <f>其他调用!T98*6*(其他调用!AJ$2*$AZ$1*MIN(其他调用!$AJ98/其他调用!AJ98,1)+$E$4*0%*攻城基础信息!AE98)</f>
        <v>214779.80689006936</v>
      </c>
      <c r="BC99" s="3">
        <f>其他调用!U98*6*(其他调用!AK$2*$AZ$1*MIN(其他调用!$AJ98/其他调用!AK98,1)+$E$4*0%*攻城基础信息!AF98)</f>
        <v>143094.14181245197</v>
      </c>
      <c r="BD99" s="3">
        <f>其他调用!V98*6*(其他调用!AL$2*$AZ$1*MIN(其他调用!$AJ98/其他调用!AL98,1)+$E$4*0%*攻城基础信息!AG98)</f>
        <v>75846.091035205653</v>
      </c>
      <c r="BF99" s="3">
        <v>94</v>
      </c>
      <c r="BG99" s="3">
        <f>求节点(节奏总纲!D$4:D$163,AZ$6:AZ$165,$AN99)</f>
        <v>17893.834293541637</v>
      </c>
      <c r="BH99" s="3">
        <f>求节点(节奏总纲!E$4:E$163,BA$6:BA$165,$AN99)</f>
        <v>55394.009757442138</v>
      </c>
      <c r="BI99" s="3">
        <f>求节点(节奏总纲!F$4:F$163,BB$6:BB$165,$AN99)</f>
        <v>172964.82353987289</v>
      </c>
      <c r="BJ99" s="3">
        <f>求节点(节奏总纲!G$4:G$163,BC$6:BC$165,$AN99)</f>
        <v>122237.17005830471</v>
      </c>
      <c r="BK99" s="3">
        <f>求节点(节奏总纲!H$4:H$163,BD$6:BD$165,$AN99)</f>
        <v>67662.616088884519</v>
      </c>
      <c r="BL99" s="3">
        <f>BG99*其他调用!H98*其他调用!$M98</f>
        <v>858233.92646916397</v>
      </c>
      <c r="BM99" s="3">
        <f>BH99*其他调用!I98*其他调用!$M98</f>
        <v>2619666.5733317612</v>
      </c>
      <c r="BN99" s="3">
        <f>BI99*其他调用!J98*其他调用!$M98</f>
        <v>667716.86652514082</v>
      </c>
      <c r="BO99" s="3">
        <f>BJ99*其他调用!K98*其他调用!$M98</f>
        <v>83951.999447363458</v>
      </c>
      <c r="BP99" s="3">
        <f>BK99*其他调用!L98*其他调用!$M98</f>
        <v>13445.915069183129</v>
      </c>
      <c r="BQ99" s="3">
        <f t="shared" si="16"/>
        <v>4243015.2808426125</v>
      </c>
      <c r="BR99" s="3">
        <f>[1]服务器生态!$R96</f>
        <v>0.13146397634471188</v>
      </c>
      <c r="BS99" s="3">
        <f>SUMPRODUCT((BG$6:BG99)*($BR$6:$BR99)*(其他调用!BY$5:BY98))</f>
        <v>61167.630550383619</v>
      </c>
      <c r="BT99" s="3">
        <f>SUMPRODUCT((BH$6:BH99)*($BR$6:$BR99)*(其他调用!BZ$5:BZ98))</f>
        <v>190443.8709004031</v>
      </c>
      <c r="BU99" s="3">
        <f>SUMPRODUCT((BI$6:BI99)*($BR$6:$BR99)*(其他调用!CA$5:CA98))</f>
        <v>598999.74339559802</v>
      </c>
      <c r="BV99" s="3">
        <f>SUMPRODUCT((BJ$6:BJ99)*($BR$6:$BR99)*(其他调用!CB$5:CB98))</f>
        <v>415950.88000377233</v>
      </c>
      <c r="BW99" s="3">
        <f>SUMPRODUCT((BK$6:BK99)*($BR$6:$BR99)*(其他调用!CC$5:CC98))</f>
        <v>231038.02521072762</v>
      </c>
      <c r="BX99" s="3">
        <f>SUMPRODUCT((BG$6:BG99)*($BR$6:$BR99))*'[1]功能-战损相关'!$D$2-BS99</f>
        <v>113597.02816499825</v>
      </c>
      <c r="BY99" s="3">
        <f>SUMPRODUCT((BH$6:BH99)*($BR$6:$BR99))*'[1]功能-战损相关'!$D$2-BT99</f>
        <v>353681.47452931991</v>
      </c>
      <c r="BZ99" s="3">
        <f>SUMPRODUCT((BI$6:BI99)*($BR$6:$BR99))*'[1]功能-战损相关'!$D$2-BU99</f>
        <v>1112428.0948775392</v>
      </c>
      <c r="CA99" s="3">
        <f>SUMPRODUCT((BJ$6:BJ99)*($BR$6:$BR99))*'[1]功能-战损相关'!$D$2-BV99</f>
        <v>772480.20572129113</v>
      </c>
      <c r="CB99" s="3">
        <f>SUMPRODUCT((BK$6:BK99)*($BR$6:$BR99))*'[1]功能-战损相关'!$D$2-BW99</f>
        <v>429070.61824849399</v>
      </c>
      <c r="CD99" s="3">
        <v>94</v>
      </c>
      <c r="CE99" s="30">
        <v>1</v>
      </c>
      <c r="CF99" s="3">
        <f>求节点(节奏总纲!R$4:R$363,BS$6:BS$365,$CD99)*$CE99</f>
        <v>143228.28691587556</v>
      </c>
      <c r="CG99" s="3">
        <f>求节点(节奏总纲!S$4:S$363,BT$6:BT$365,$CD99)*$CE99</f>
        <v>443878.77077196405</v>
      </c>
      <c r="CH99" s="3">
        <f>求节点(节奏总纲!T$4:T$363,BU$6:BU$365,$CD99)*$CE99</f>
        <v>1387908.9412620917</v>
      </c>
      <c r="CI99" s="3">
        <f>求节点(节奏总纲!U$4:U$363,BV$6:BV$365,$CD99)*$CE99</f>
        <v>957547.12387553731</v>
      </c>
      <c r="CJ99" s="3">
        <f>求节点(节奏总纲!V$4:V$363,BW$6:BW$365,$CD99)*$CE99</f>
        <v>494498.14519397914</v>
      </c>
      <c r="CK99" s="3">
        <f>求节点(节奏总纲!R$4:R$363,BX$6:BX$365,$CD99)*$CE99</f>
        <v>265995.38998662605</v>
      </c>
      <c r="CL99" s="3">
        <f>求节点(节奏总纲!S$4:S$363,BY$6:BY$365,$CD99)*$CE99</f>
        <v>824346.28857650445</v>
      </c>
      <c r="CM99" s="3">
        <f>求节点(节奏总纲!T$4:T$363,BZ$6:BZ$365,$CD99)*$CE99</f>
        <v>2577545.1766295983</v>
      </c>
      <c r="CN99" s="3">
        <f>求节点(节奏总纲!U$4:U$363,CA$6:CA$365,$CD99)*$CE99</f>
        <v>1778301.801483138</v>
      </c>
      <c r="CO99" s="3">
        <f>求节点(节奏总纲!V$4:V$363,CB$6:CB$365,$CD99)*$CE99</f>
        <v>918353.69821738987</v>
      </c>
    </row>
    <row r="100" spans="27:93" x14ac:dyDescent="0.15">
      <c r="AA100" s="3">
        <v>95</v>
      </c>
      <c r="AB100" s="3">
        <f>攻城基础信息!X99*$E$12</f>
        <v>220197.62653376945</v>
      </c>
      <c r="AC100" s="3">
        <f>攻城基础信息!Y99*$E$12</f>
        <v>161643.6881504652</v>
      </c>
      <c r="AD100" s="3">
        <f>攻城基础信息!Z99*$E$12</f>
        <v>230398.43772607372</v>
      </c>
      <c r="AE100" s="3">
        <f>攻城基础信息!AA99*$E$12</f>
        <v>169932.78117249976</v>
      </c>
      <c r="AF100" s="3">
        <f>攻城基础信息!AB99*$E$12</f>
        <v>249532.97084029377</v>
      </c>
      <c r="AH100" s="3">
        <f>$E$4*AB100*攻城基础信息!AC99</f>
        <v>15413833.857363852</v>
      </c>
      <c r="AI100" s="3">
        <f>$E$4*AC100*攻城基础信息!AD99</f>
        <v>11315058.170532558</v>
      </c>
      <c r="AJ100" s="3">
        <f>$E$4*AD100*攻城基础信息!AE99</f>
        <v>16127890.640825151</v>
      </c>
      <c r="AK100" s="3">
        <f>$E$4*AE100*攻城基础信息!AF99</f>
        <v>11895294.682074975</v>
      </c>
      <c r="AL100" s="3">
        <f>$E$4*AF100*攻城基础信息!AG99</f>
        <v>17467307.958820552</v>
      </c>
      <c r="AN100" s="3">
        <v>95</v>
      </c>
      <c r="AO100" s="3">
        <f>求节点(节奏总纲!D$4:D$163,AH$6:AH$165,$AN100)*其他调用!H99*其他调用!$M99</f>
        <v>388272651.34053427</v>
      </c>
      <c r="AP100" s="3">
        <f>求节点(节奏总纲!E$4:E$163,AI$6:AI$165,$AN100)*其他调用!I99*其他调用!$M99</f>
        <v>504083014.03242844</v>
      </c>
      <c r="AQ100" s="3">
        <f>求节点(节奏总纲!F$4:F$163,AJ$6:AJ$165,$AN100)*其他调用!J99*其他调用!$M99</f>
        <v>39792014.274802998</v>
      </c>
      <c r="AR100" s="3">
        <f>求节点(节奏总纲!G$4:G$163,AK$6:AK$165,$AN100)*其他调用!K99*其他调用!$M99</f>
        <v>9559538.8782372661</v>
      </c>
      <c r="AS100" s="3">
        <f>求节点(节奏总纲!H$4:H$163,AL$6:AL$165,$AN100)*其他调用!L99*其他调用!$M99</f>
        <v>3163468.4196522087</v>
      </c>
      <c r="AT100" s="3">
        <f t="shared" si="15"/>
        <v>944870686.94565523</v>
      </c>
      <c r="AY100" s="3">
        <v>95</v>
      </c>
      <c r="AZ100" s="3">
        <f>其他调用!R99*6*(其他调用!AH$2*$AZ$1*MIN(其他调用!$AJ99/其他调用!AH99,1)+$E$4*0%*攻城基础信息!AC99)</f>
        <v>23784.851610281054</v>
      </c>
      <c r="BA100" s="3">
        <f>其他调用!S99*6*(其他调用!AI$2*$AZ$1*MIN(其他调用!$AJ99/其他调用!AI99,1)+$E$4*0%*攻城基础信息!AD99)</f>
        <v>71767.30762234921</v>
      </c>
      <c r="BB100" s="3">
        <f>其他调用!T99*6*(其他调用!AJ$2*$AZ$1*MIN(其他调用!$AJ99/其他调用!AJ99,1)+$E$4*0%*攻城基础信息!AE99)</f>
        <v>216521.8381530901</v>
      </c>
      <c r="BC100" s="3">
        <f>其他调用!U99*6*(其他调用!AK$2*$AZ$1*MIN(其他调用!$AJ99/其他调用!AK99,1)+$E$4*0%*攻城基础信息!AF99)</f>
        <v>144509.06662113511</v>
      </c>
      <c r="BD100" s="3">
        <f>其他调用!V99*6*(其他调用!AL$2*$AZ$1*MIN(其他调用!$AJ99/其他调用!AL99,1)+$E$4*0%*攻城基础信息!AG99)</f>
        <v>76920.822233899235</v>
      </c>
      <c r="BF100" s="3">
        <v>95</v>
      </c>
      <c r="BG100" s="3">
        <f>求节点(节奏总纲!D$4:D$163,AZ$6:AZ$165,$AN100)</f>
        <v>17924.851335233849</v>
      </c>
      <c r="BH100" s="3">
        <f>求节点(节奏总纲!E$4:E$163,BA$6:BA$165,$AN100)</f>
        <v>55487.382494059275</v>
      </c>
      <c r="BI100" s="3">
        <f>求节点(节奏总纲!F$4:F$163,BB$6:BB$165,$AN100)</f>
        <v>173242.92760582877</v>
      </c>
      <c r="BJ100" s="3">
        <f>求节点(节奏总纲!G$4:G$163,BC$6:BC$165,$AN100)</f>
        <v>122406.13304706369</v>
      </c>
      <c r="BK100" s="3">
        <f>求节点(节奏总纲!H$4:H$163,BD$6:BD$165,$AN100)</f>
        <v>67770.495478418146</v>
      </c>
      <c r="BL100" s="3">
        <f>BG100*其他调用!H99*其他调用!$M99</f>
        <v>859721.58288993302</v>
      </c>
      <c r="BM100" s="3">
        <f>BH100*其他调用!I99*其他调用!$M99</f>
        <v>2624082.3113880511</v>
      </c>
      <c r="BN100" s="3">
        <f>BI100*其他调用!J99*其他调用!$M99</f>
        <v>668790.46502735396</v>
      </c>
      <c r="BO100" s="3">
        <f>BJ100*其他调用!K99*其他调用!$M99</f>
        <v>84068.042552191167</v>
      </c>
      <c r="BP100" s="3">
        <f>BK100*其他调用!L99*其他调用!$M99</f>
        <v>13467.352861471252</v>
      </c>
      <c r="BQ100" s="3">
        <f t="shared" si="16"/>
        <v>4250129.7547190003</v>
      </c>
      <c r="BR100" s="3">
        <f>[1]服务器生态!$R97</f>
        <v>0.11221171914016045</v>
      </c>
      <c r="BS100" s="3">
        <f>SUMPRODUCT((BG$6:BG100)*($BR$6:$BR100)*(其他调用!BY$5:BY99))</f>
        <v>61519.621767523837</v>
      </c>
      <c r="BT100" s="3">
        <f>SUMPRODUCT((BH$6:BH100)*($BR$6:$BR100)*(其他调用!BZ$5:BZ99))</f>
        <v>191533.47945194616</v>
      </c>
      <c r="BU100" s="3">
        <f>SUMPRODUCT((BI$6:BI100)*($BR$6:$BR100)*(其他调用!CA$5:CA99))</f>
        <v>602401.72357431485</v>
      </c>
      <c r="BV100" s="3">
        <f>SUMPRODUCT((BJ$6:BJ100)*($BR$6:$BR100)*(其他调用!CB$5:CB99))</f>
        <v>418354.57546271163</v>
      </c>
      <c r="BW100" s="3">
        <f>SUMPRODUCT((BK$6:BK100)*($BR$6:$BR100)*(其他调用!CC$5:CC99))</f>
        <v>232368.83787653502</v>
      </c>
      <c r="BX100" s="3">
        <f>SUMPRODUCT((BG$6:BG100)*($BR$6:$BR100))*'[1]功能-战损相关'!$D$2-BS100</f>
        <v>114250.72613968723</v>
      </c>
      <c r="BY100" s="3">
        <f>SUMPRODUCT((BH$6:BH100)*($BR$6:$BR100))*'[1]功能-战损相关'!$D$2-BT100</f>
        <v>355705.03326789994</v>
      </c>
      <c r="BZ100" s="3">
        <f>SUMPRODUCT((BI$6:BI100)*($BR$6:$BR100))*'[1]功能-战损相关'!$D$2-BU100</f>
        <v>1118746.0580665846</v>
      </c>
      <c r="CA100" s="3">
        <f>SUMPRODUCT((BJ$6:BJ100)*($BR$6:$BR100))*'[1]功能-战损相关'!$D$2-BV100</f>
        <v>776944.21157360694</v>
      </c>
      <c r="CB100" s="3">
        <f>SUMPRODUCT((BK$6:BK100)*($BR$6:$BR100))*'[1]功能-战损相关'!$D$2-BW100</f>
        <v>431542.12748499343</v>
      </c>
      <c r="CD100" s="3">
        <v>95</v>
      </c>
      <c r="CE100" s="30">
        <v>1</v>
      </c>
      <c r="CF100" s="3">
        <f>求节点(节奏总纲!R$4:R$363,BS$6:BS$365,$CD100)*$CE100</f>
        <v>143228.28691587556</v>
      </c>
      <c r="CG100" s="3">
        <f>求节点(节奏总纲!S$4:S$363,BT$6:BT$365,$CD100)*$CE100</f>
        <v>443878.77077196405</v>
      </c>
      <c r="CH100" s="3">
        <f>求节点(节奏总纲!T$4:T$363,BU$6:BU$365,$CD100)*$CE100</f>
        <v>1387908.9412620917</v>
      </c>
      <c r="CI100" s="3">
        <f>求节点(节奏总纲!U$4:U$363,BV$6:BV$365,$CD100)*$CE100</f>
        <v>966854.02952948399</v>
      </c>
      <c r="CJ100" s="3">
        <f>求节点(节奏总纲!V$4:V$363,BW$6:BW$365,$CD100)*$CE100</f>
        <v>503498.02407677408</v>
      </c>
      <c r="CK100" s="3">
        <f>求节点(节奏总纲!R$4:R$363,BX$6:BX$365,$CD100)*$CE100</f>
        <v>265995.38998662605</v>
      </c>
      <c r="CL100" s="3">
        <f>求节点(节奏总纲!S$4:S$363,BY$6:BY$365,$CD100)*$CE100</f>
        <v>824346.28857650445</v>
      </c>
      <c r="CM100" s="3">
        <f>求节点(节奏总纲!T$4:T$363,BZ$6:BZ$365,$CD100)*$CE100</f>
        <v>2577545.1766295983</v>
      </c>
      <c r="CN100" s="3">
        <f>求节点(节奏总纲!U$4:U$363,CA$6:CA$365,$CD100)*$CE100</f>
        <v>1795586.0548404679</v>
      </c>
      <c r="CO100" s="3">
        <f>求节点(节奏总纲!V$4:V$363,CB$6:CB$365,$CD100)*$CE100</f>
        <v>935067.75899972371</v>
      </c>
    </row>
    <row r="101" spans="27:93" x14ac:dyDescent="0.15">
      <c r="AA101" s="3">
        <v>96</v>
      </c>
      <c r="AB101" s="3">
        <f>攻城基础信息!X100*$E$12</f>
        <v>220197.62653376945</v>
      </c>
      <c r="AC101" s="3">
        <f>攻城基础信息!Y100*$E$12</f>
        <v>161643.6881504652</v>
      </c>
      <c r="AD101" s="3">
        <f>攻城基础信息!Z100*$E$12</f>
        <v>230398.43772607372</v>
      </c>
      <c r="AE101" s="3">
        <f>攻城基础信息!AA100*$E$12</f>
        <v>169932.78117249976</v>
      </c>
      <c r="AF101" s="3">
        <f>攻城基础信息!AB100*$E$12</f>
        <v>249532.97084029377</v>
      </c>
      <c r="AH101" s="3">
        <f>$E$4*AB101*攻城基础信息!AC100</f>
        <v>15413833.857363852</v>
      </c>
      <c r="AI101" s="3">
        <f>$E$4*AC101*攻城基础信息!AD100</f>
        <v>11315058.170532558</v>
      </c>
      <c r="AJ101" s="3">
        <f>$E$4*AD101*攻城基础信息!AE100</f>
        <v>16127890.640825151</v>
      </c>
      <c r="AK101" s="3">
        <f>$E$4*AE101*攻城基础信息!AF100</f>
        <v>11895294.682074975</v>
      </c>
      <c r="AL101" s="3">
        <f>$E$4*AF101*攻城基础信息!AG100</f>
        <v>17467307.958820552</v>
      </c>
      <c r="AN101" s="3">
        <v>96</v>
      </c>
      <c r="AO101" s="3">
        <f>求节点(节奏总纲!D$4:D$163,AH$6:AH$165,$AN101)*其他调用!H100*其他调用!$M100</f>
        <v>389972220.42321908</v>
      </c>
      <c r="AP101" s="3">
        <f>求节点(节奏总纲!E$4:E$163,AI$6:AI$165,$AN101)*其他调用!I100*其他调用!$M100</f>
        <v>506137302.66081345</v>
      </c>
      <c r="AQ101" s="3">
        <f>求节点(节奏总纲!F$4:F$163,AJ$6:AJ$165,$AN101)*其他调用!J100*其他调用!$M100</f>
        <v>39965337.784674086</v>
      </c>
      <c r="AR101" s="3">
        <f>求节点(节奏总纲!G$4:G$163,AK$6:AK$165,$AN101)*其他调用!K100*其他调用!$M100</f>
        <v>9593871.9124144465</v>
      </c>
      <c r="AS101" s="3">
        <f>求节点(节奏总纲!H$4:H$163,AL$6:AL$165,$AN101)*其他调用!L100*其他调用!$M100</f>
        <v>3172149.5069642123</v>
      </c>
      <c r="AT101" s="3">
        <f t="shared" si="15"/>
        <v>948840882.28808522</v>
      </c>
      <c r="AY101" s="3">
        <v>96</v>
      </c>
      <c r="AZ101" s="3">
        <f>其他调用!R100*6*(其他调用!AH$2*$AZ$1*MIN(其他调用!$AJ100/其他调用!AH100,1)+$E$4*0%*攻城基础信息!AC100)</f>
        <v>23988.947140674383</v>
      </c>
      <c r="BA101" s="3">
        <f>其他调用!S100*6*(其他调用!AI$2*$AZ$1*MIN(其他调用!$AJ100/其他调用!AI100,1)+$E$4*0%*攻城基础信息!AD100)</f>
        <v>72351.783476896293</v>
      </c>
      <c r="BB101" s="3">
        <f>其他调用!T100*6*(其他调用!AJ$2*$AZ$1*MIN(其他调用!$AJ100/其他调用!AJ100,1)+$E$4*0%*攻城基础信息!AE100)</f>
        <v>218283.64015095276</v>
      </c>
      <c r="BC101" s="3">
        <f>其他调用!U100*6*(其他调用!AK$2*$AZ$1*MIN(其他调用!$AJ100/其他调用!AK100,1)+$E$4*0%*攻城基础信息!AF100)</f>
        <v>145952.80555287327</v>
      </c>
      <c r="BD101" s="3">
        <f>其他调用!V100*6*(其他调用!AL$2*$AZ$1*MIN(其他调用!$AJ100/其他调用!AL100,1)+$E$4*0%*攻城基础信息!AG100)</f>
        <v>78006.253409459561</v>
      </c>
      <c r="BF101" s="3">
        <v>96</v>
      </c>
      <c r="BG101" s="3">
        <f>求节点(节奏总纲!D$4:D$163,AZ$6:AZ$165,$AN101)</f>
        <v>17955.868376926061</v>
      </c>
      <c r="BH101" s="3">
        <f>求节点(节奏总纲!E$4:E$163,BA$6:BA$165,$AN101)</f>
        <v>55579.805341709136</v>
      </c>
      <c r="BI101" s="3">
        <f>求节点(节奏总纲!F$4:F$163,BB$6:BB$165,$AN101)</f>
        <v>173521.03167178461</v>
      </c>
      <c r="BJ101" s="3">
        <f>求节点(节奏总纲!G$4:G$163,BC$6:BC$165,$AN101)</f>
        <v>122575.09603582267</v>
      </c>
      <c r="BK101" s="3">
        <f>求节点(节奏总纲!H$4:H$163,BD$6:BD$165,$AN101)</f>
        <v>67878.275646008144</v>
      </c>
      <c r="BL101" s="3">
        <f>BG101*其他调用!H100*其他调用!$M100</f>
        <v>861209.23931070208</v>
      </c>
      <c r="BM101" s="3">
        <f>BH101*其他调用!I100*其他调用!$M100</f>
        <v>2628453.1277571972</v>
      </c>
      <c r="BN101" s="3">
        <f>BI101*其他调用!J100*其他调用!$M100</f>
        <v>669864.06352956686</v>
      </c>
      <c r="BO101" s="3">
        <f>BJ101*其他调用!K100*其他调用!$M100</f>
        <v>84184.085657018892</v>
      </c>
      <c r="BP101" s="3">
        <f>BK101*其他调用!L100*其他调用!$M100</f>
        <v>13488.770936374738</v>
      </c>
      <c r="BQ101" s="3">
        <f t="shared" si="16"/>
        <v>4257199.2871908601</v>
      </c>
      <c r="BR101" s="3">
        <f>[1]服务器生态!$R98</f>
        <v>9.2959461935609028E-2</v>
      </c>
      <c r="BS101" s="3">
        <f>SUMPRODUCT((BG$6:BG101)*($BR$6:$BR101)*(其他调用!BY$5:BY100))</f>
        <v>61811.726143532331</v>
      </c>
      <c r="BT101" s="3">
        <f>SUMPRODUCT((BH$6:BH101)*($BR$6:$BR101)*(其他调用!BZ$5:BZ100))</f>
        <v>192437.64649178012</v>
      </c>
      <c r="BU101" s="3">
        <f>SUMPRODUCT((BI$6:BI101)*($BR$6:$BR101)*(其他调用!CA$5:CA100))</f>
        <v>605224.54737859103</v>
      </c>
      <c r="BV101" s="3">
        <f>SUMPRODUCT((BJ$6:BJ101)*($BR$6:$BR101)*(其他调用!CB$5:CB100))</f>
        <v>420348.61558319587</v>
      </c>
      <c r="BW101" s="3">
        <f>SUMPRODUCT((BK$6:BK101)*($BR$6:$BR101)*(其他调用!CC$5:CC100))</f>
        <v>233473.07527323975</v>
      </c>
      <c r="BX101" s="3">
        <f>SUMPRODUCT((BG$6:BG101)*($BR$6:$BR101))*'[1]功能-战损相关'!$D$2-BS101</f>
        <v>114793.20569513158</v>
      </c>
      <c r="BY101" s="3">
        <f>SUMPRODUCT((BH$6:BH101)*($BR$6:$BR101))*'[1]功能-战损相关'!$D$2-BT101</f>
        <v>357384.20062759152</v>
      </c>
      <c r="BZ101" s="3">
        <f>SUMPRODUCT((BI$6:BI101)*($BR$6:$BR101))*'[1]功能-战损相关'!$D$2-BU101</f>
        <v>1123988.4451316691</v>
      </c>
      <c r="CA101" s="3">
        <f>SUMPRODUCT((BJ$6:BJ101)*($BR$6:$BR101))*'[1]功能-战损相关'!$D$2-BV101</f>
        <v>780647.4289402205</v>
      </c>
      <c r="CB101" s="3">
        <f>SUMPRODUCT((BK$6:BK101)*($BR$6:$BR101))*'[1]功能-战损相关'!$D$2-BW101</f>
        <v>433592.85407887364</v>
      </c>
      <c r="CD101" s="3">
        <v>96</v>
      </c>
      <c r="CE101" s="30">
        <v>1</v>
      </c>
      <c r="CF101" s="3">
        <f>求节点(节奏总纲!R$4:R$363,BS$6:BS$365,$CD101)*$CE101</f>
        <v>143228.28691587556</v>
      </c>
      <c r="CG101" s="3">
        <f>求节点(节奏总纲!S$4:S$363,BT$6:BT$365,$CD101)*$CE101</f>
        <v>443878.77077196405</v>
      </c>
      <c r="CH101" s="3">
        <f>求节点(节奏总纲!T$4:T$363,BU$6:BU$365,$CD101)*$CE101</f>
        <v>1387908.9412620917</v>
      </c>
      <c r="CI101" s="3">
        <f>求节点(节奏总纲!U$4:U$363,BV$6:BV$365,$CD101)*$CE101</f>
        <v>968807.93333537888</v>
      </c>
      <c r="CJ101" s="3">
        <f>求节点(节奏总纲!V$4:V$363,BW$6:BW$365,$CD101)*$CE101</f>
        <v>508897.13385763695</v>
      </c>
      <c r="CK101" s="3">
        <f>求节点(节奏总纲!R$4:R$363,BX$6:BX$365,$CD101)*$CE101</f>
        <v>265995.38998662605</v>
      </c>
      <c r="CL101" s="3">
        <f>求节点(节奏总纲!S$4:S$363,BY$6:BY$365,$CD101)*$CE101</f>
        <v>824346.28857650445</v>
      </c>
      <c r="CM101" s="3">
        <f>求节点(节奏总纲!T$4:T$363,BZ$6:BZ$365,$CD101)*$CE101</f>
        <v>2577545.1766295983</v>
      </c>
      <c r="CN101" s="3">
        <f>求节点(节奏总纲!U$4:U$363,CA$6:CA$365,$CD101)*$CE101</f>
        <v>1799214.7333371299</v>
      </c>
      <c r="CO101" s="3">
        <f>求节点(节奏总纲!V$4:V$363,CB$6:CB$365,$CD101)*$CE101</f>
        <v>945094.677164183</v>
      </c>
    </row>
    <row r="102" spans="27:93" x14ac:dyDescent="0.15">
      <c r="AA102" s="3">
        <v>97</v>
      </c>
      <c r="AB102" s="3">
        <f>攻城基础信息!X101*$E$12</f>
        <v>220197.62653376945</v>
      </c>
      <c r="AC102" s="3">
        <f>攻城基础信息!Y101*$E$12</f>
        <v>161643.6881504652</v>
      </c>
      <c r="AD102" s="3">
        <f>攻城基础信息!Z101*$E$12</f>
        <v>230398.43772607372</v>
      </c>
      <c r="AE102" s="3">
        <f>攻城基础信息!AA101*$E$12</f>
        <v>169932.78117249976</v>
      </c>
      <c r="AF102" s="3">
        <f>攻城基础信息!AB101*$E$12</f>
        <v>249532.97084029377</v>
      </c>
      <c r="AH102" s="3">
        <f>$E$4*AB102*攻城基础信息!AC101</f>
        <v>15413833.857363852</v>
      </c>
      <c r="AI102" s="3">
        <f>$E$4*AC102*攻城基础信息!AD101</f>
        <v>11315058.170532558</v>
      </c>
      <c r="AJ102" s="3">
        <f>$E$4*AD102*攻城基础信息!AE101</f>
        <v>16127890.640825151</v>
      </c>
      <c r="AK102" s="3">
        <f>$E$4*AE102*攻城基础信息!AF101</f>
        <v>11895294.682074975</v>
      </c>
      <c r="AL102" s="3">
        <f>$E$4*AF102*攻城基础信息!AG101</f>
        <v>17467307.958820552</v>
      </c>
      <c r="AN102" s="3">
        <v>97</v>
      </c>
      <c r="AO102" s="3">
        <f>求节点(节奏总纲!D$4:D$163,AH$6:AH$165,$AN102)*其他调用!H101*其他调用!$M101</f>
        <v>394459176.77976918</v>
      </c>
      <c r="AP102" s="3">
        <f>求节点(节奏总纲!E$4:E$163,AI$6:AI$165,$AN102)*其他调用!I101*其他调用!$M101</f>
        <v>508122221.81353235</v>
      </c>
      <c r="AQ102" s="3">
        <f>求节点(节奏总纲!F$4:F$163,AJ$6:AJ$165,$AN102)*其他调用!J101*其他调用!$M101</f>
        <v>40135472.193596669</v>
      </c>
      <c r="AR102" s="3">
        <f>求节点(节奏总纲!G$4:G$163,AK$6:AK$165,$AN102)*其他调用!K101*其他调用!$M101</f>
        <v>9628204.9465916287</v>
      </c>
      <c r="AS102" s="3">
        <f>求节点(节奏总纲!H$4:H$163,AL$6:AL$165,$AN102)*其他调用!L101*其他调用!$M101</f>
        <v>3178333.2024429319</v>
      </c>
      <c r="AT102" s="3">
        <f t="shared" si="15"/>
        <v>955523408.93593276</v>
      </c>
      <c r="AY102" s="3">
        <v>97</v>
      </c>
      <c r="AZ102" s="3">
        <f>其他调用!R101*6*(其他调用!AH$2*$AZ$1*MIN(其他调用!$AJ101/其他调用!AH101,1)+$E$4*0%*攻城基础信息!AC101)</f>
        <v>24187.915277383661</v>
      </c>
      <c r="BA102" s="3">
        <f>其他调用!S101*6*(其他调用!AI$2*$AZ$1*MIN(其他调用!$AJ101/其他调用!AI101,1)+$E$4*0%*攻城基础信息!AD101)</f>
        <v>72950.882214985235</v>
      </c>
      <c r="BB102" s="3">
        <f>其他调用!T101*6*(其他调用!AJ$2*$AZ$1*MIN(其他调用!$AJ101/其他调用!AJ101,1)+$E$4*0%*攻城基础信息!AE101)</f>
        <v>220137.28482310669</v>
      </c>
      <c r="BC102" s="3">
        <f>其他调用!U101*6*(其他调用!AK$2*$AZ$1*MIN(其他调用!$AJ101/其他调用!AK101,1)+$E$4*0%*攻城基础信息!AF101)</f>
        <v>147472.03044114454</v>
      </c>
      <c r="BD102" s="3">
        <f>其他调用!V101*6*(其他调用!AL$2*$AZ$1*MIN(其他调用!$AJ101/其他调用!AL101,1)+$E$4*0%*攻城基础信息!AG101)</f>
        <v>79298.195402573358</v>
      </c>
      <c r="BF102" s="3">
        <v>97</v>
      </c>
      <c r="BG102" s="3">
        <f>求节点(节奏总纲!D$4:D$163,AZ$6:AZ$165,$AN102)</f>
        <v>17984.746680878499</v>
      </c>
      <c r="BH102" s="3">
        <f>求节点(节奏总纲!E$4:E$163,BA$6:BA$165,$AN102)</f>
        <v>55667.538623463741</v>
      </c>
      <c r="BI102" s="3">
        <f>求节点(节奏总纲!F$4:F$163,BB$6:BB$165,$AN102)</f>
        <v>173792.10003214589</v>
      </c>
      <c r="BJ102" s="3">
        <f>求节点(节奏总纲!G$4:G$163,BC$6:BC$165,$AN102)</f>
        <v>122744.05902458167</v>
      </c>
      <c r="BK102" s="3">
        <f>求节点(节奏总纲!H$4:H$163,BD$6:BD$165,$AN102)</f>
        <v>67985.871946144049</v>
      </c>
      <c r="BL102" s="3">
        <f>BG102*其他调用!H101*其他调用!$M101</f>
        <v>862594.31641515566</v>
      </c>
      <c r="BM102" s="3">
        <f>BH102*其他调用!I101*其他调用!$M101</f>
        <v>2632602.1674563927</v>
      </c>
      <c r="BN102" s="3">
        <f>BI102*其他调用!J101*其他调用!$M101</f>
        <v>670910.5012530894</v>
      </c>
      <c r="BO102" s="3">
        <f>BJ102*其他调用!K101*其他调用!$M101</f>
        <v>84300.128761846616</v>
      </c>
      <c r="BP102" s="3">
        <f>BK102*其他调用!L101*其他调用!$M101</f>
        <v>13510.152473137743</v>
      </c>
      <c r="BQ102" s="3">
        <f t="shared" si="16"/>
        <v>4263917.2663596226</v>
      </c>
      <c r="BR102" s="3">
        <f>[1]服务器生态!$R99</f>
        <v>8.1527011846405206E-2</v>
      </c>
      <c r="BS102" s="3">
        <f>SUMPRODUCT((BG$6:BG102)*($BR$6:$BR102)*(其他调用!BY$5:BY101))</f>
        <v>62068.318608280984</v>
      </c>
      <c r="BT102" s="3">
        <f>SUMPRODUCT((BH$6:BH102)*($BR$6:$BR102)*(其他调用!BZ$5:BZ101))</f>
        <v>193231.86790592282</v>
      </c>
      <c r="BU102" s="3">
        <f>SUMPRODUCT((BI$6:BI102)*($BR$6:$BR102)*(其他调用!CA$5:CA101))</f>
        <v>607704.07873326424</v>
      </c>
      <c r="BV102" s="3">
        <f>SUMPRODUCT((BJ$6:BJ102)*($BR$6:$BR102)*(其他调用!CB$5:CB101))</f>
        <v>422099.83294517611</v>
      </c>
      <c r="BW102" s="3">
        <f>SUMPRODUCT((BK$6:BK102)*($BR$6:$BR102)*(其他调用!CC$5:CC101))</f>
        <v>234443.04514605951</v>
      </c>
      <c r="BX102" s="3">
        <f>SUMPRODUCT((BG$6:BG102)*($BR$6:$BR102))*'[1]功能-战损相关'!$D$2-BS102</f>
        <v>115269.73455823622</v>
      </c>
      <c r="BY102" s="3">
        <f>SUMPRODUCT((BH$6:BH102)*($BR$6:$BR102))*'[1]功能-战损相关'!$D$2-BT102</f>
        <v>358859.18325385649</v>
      </c>
      <c r="BZ102" s="3">
        <f>SUMPRODUCT((BI$6:BI102)*($BR$6:$BR102))*'[1]功能-战损相关'!$D$2-BU102</f>
        <v>1128593.2890760622</v>
      </c>
      <c r="CA102" s="3">
        <f>SUMPRODUCT((BJ$6:BJ102)*($BR$6:$BR102))*'[1]功能-战损相关'!$D$2-BV102</f>
        <v>783899.6897553266</v>
      </c>
      <c r="CB102" s="3">
        <f>SUMPRODUCT((BK$6:BK102)*($BR$6:$BR102))*'[1]功能-战损相关'!$D$2-BW102</f>
        <v>435394.22669982468</v>
      </c>
      <c r="CD102" s="3">
        <v>97</v>
      </c>
      <c r="CE102" s="30">
        <v>1</v>
      </c>
      <c r="CF102" s="3">
        <f>求节点(节奏总纲!R$4:R$363,BS$6:BS$365,$CD102)*$CE102</f>
        <v>143228.28691587556</v>
      </c>
      <c r="CG102" s="3">
        <f>求节点(节奏总纲!S$4:S$363,BT$6:BT$365,$CD102)*$CE102</f>
        <v>443878.77077196405</v>
      </c>
      <c r="CH102" s="3">
        <f>求节点(节奏总纲!T$4:T$363,BU$6:BU$365,$CD102)*$CE102</f>
        <v>1387908.9412620917</v>
      </c>
      <c r="CI102" s="3">
        <f>求节点(节奏总纲!U$4:U$363,BV$6:BV$365,$CD102)*$CE102</f>
        <v>968807.93333537888</v>
      </c>
      <c r="CJ102" s="3">
        <f>求节点(节奏总纲!V$4:V$363,BW$6:BW$365,$CD102)*$CE102</f>
        <v>512791.28851223952</v>
      </c>
      <c r="CK102" s="3">
        <f>求节点(节奏总纲!R$4:R$363,BX$6:BX$365,$CD102)*$CE102</f>
        <v>265995.38998662605</v>
      </c>
      <c r="CL102" s="3">
        <f>求节点(节奏总纲!S$4:S$363,BY$6:BY$365,$CD102)*$CE102</f>
        <v>824346.28857650445</v>
      </c>
      <c r="CM102" s="3">
        <f>求节点(节奏总纲!T$4:T$363,BZ$6:BZ$365,$CD102)*$CE102</f>
        <v>2577545.1766295983</v>
      </c>
      <c r="CN102" s="3">
        <f>求节点(节奏总纲!U$4:U$363,CA$6:CA$365,$CD102)*$CE102</f>
        <v>1799214.7333371299</v>
      </c>
      <c r="CO102" s="3">
        <f>求节点(节奏总纲!V$4:V$363,CB$6:CB$365,$CD102)*$CE102</f>
        <v>952326.67866558779</v>
      </c>
    </row>
    <row r="103" spans="27:93" x14ac:dyDescent="0.15">
      <c r="AA103" s="3">
        <v>98</v>
      </c>
      <c r="AB103" s="3">
        <f>攻城基础信息!X102*$E$12</f>
        <v>220197.62653376945</v>
      </c>
      <c r="AC103" s="3">
        <f>攻城基础信息!Y102*$E$12</f>
        <v>161643.6881504652</v>
      </c>
      <c r="AD103" s="3">
        <f>攻城基础信息!Z102*$E$12</f>
        <v>230398.43772607372</v>
      </c>
      <c r="AE103" s="3">
        <f>攻城基础信息!AA102*$E$12</f>
        <v>169932.78117249976</v>
      </c>
      <c r="AF103" s="3">
        <f>攻城基础信息!AB102*$E$12</f>
        <v>249532.97084029377</v>
      </c>
      <c r="AH103" s="3">
        <f>$E$4*AB103*攻城基础信息!AC102</f>
        <v>15413833.857363852</v>
      </c>
      <c r="AI103" s="3">
        <f>$E$4*AC103*攻城基础信息!AD102</f>
        <v>11315058.170532558</v>
      </c>
      <c r="AJ103" s="3">
        <f>$E$4*AD103*攻城基础信息!AE102</f>
        <v>16127890.640825151</v>
      </c>
      <c r="AK103" s="3">
        <f>$E$4*AE103*攻城基础信息!AF102</f>
        <v>11895294.682074975</v>
      </c>
      <c r="AL103" s="3">
        <f>$E$4*AF103*攻城基础信息!AG102</f>
        <v>17467307.958820552</v>
      </c>
      <c r="AN103" s="3">
        <v>98</v>
      </c>
      <c r="AO103" s="3">
        <f>求节点(节奏总纲!D$4:D$163,AH$6:AH$165,$AN103)*其他调用!H102*其他调用!$M102</f>
        <v>398962564.23160583</v>
      </c>
      <c r="AP103" s="3">
        <f>求节点(节奏总纲!E$4:E$163,AI$6:AI$165,$AN103)*其他调用!I102*其他调用!$M102</f>
        <v>510107140.96625119</v>
      </c>
      <c r="AQ103" s="3">
        <f>求节点(节奏总纲!F$4:F$163,AJ$6:AJ$165,$AN103)*其他调用!J102*其他调用!$M102</f>
        <v>40301132.861838512</v>
      </c>
      <c r="AR103" s="3">
        <f>求节点(节奏总纲!G$4:G$163,AK$6:AK$165,$AN103)*其他调用!K102*其他调用!$M102</f>
        <v>9662537.980768811</v>
      </c>
      <c r="AS103" s="3">
        <f>求节点(节奏总纲!H$4:H$163,AL$6:AL$165,$AN103)*其他调用!L102*其他调用!$M102</f>
        <v>3184516.8979216516</v>
      </c>
      <c r="AT103" s="3">
        <f t="shared" si="15"/>
        <v>962217892.93838596</v>
      </c>
      <c r="AY103" s="3">
        <v>98</v>
      </c>
      <c r="AZ103" s="3">
        <f>其他调用!R102*6*(其他调用!AH$2*$AZ$1*MIN(其他调用!$AJ102/其他调用!AH102,1)+$E$4*0%*攻城基础信息!AC102)</f>
        <v>24390.854600907118</v>
      </c>
      <c r="BA103" s="3">
        <f>其他调用!S102*6*(其他调用!AI$2*$AZ$1*MIN(其他调用!$AJ102/其他调用!AI102,1)+$E$4*0%*攻城基础信息!AD102)</f>
        <v>73568.937016500466</v>
      </c>
      <c r="BB103" s="3">
        <f>其他调用!T102*6*(其他调用!AJ$2*$AZ$1*MIN(其他调用!$AJ102/其他调用!AJ102,1)+$E$4*0%*攻城基础信息!AE102)</f>
        <v>222031.86364793856</v>
      </c>
      <c r="BC103" s="3">
        <f>其他调用!U102*6*(其他调用!AK$2*$AZ$1*MIN(其他调用!$AJ102/其他调用!AK102,1)+$E$4*0%*攻城基础信息!AF102)</f>
        <v>149008.54295465871</v>
      </c>
      <c r="BD103" s="3">
        <f>其他调用!V102*6*(其他调用!AL$2*$AZ$1*MIN(其他调用!$AJ102/其他调用!AL102,1)+$E$4*0%*攻城基础信息!AG102)</f>
        <v>80601.547367470368</v>
      </c>
      <c r="BF103" s="3">
        <v>98</v>
      </c>
      <c r="BG103" s="3">
        <f>求节点(节奏总纲!D$4:D$163,AZ$6:AZ$165,$AN103)</f>
        <v>18013.612377396043</v>
      </c>
      <c r="BH103" s="3">
        <f>求节点(节奏总纲!E$4:E$163,BA$6:BA$165,$AN103)</f>
        <v>55755.271905218346</v>
      </c>
      <c r="BI103" s="3">
        <f>求节点(节奏总纲!F$4:F$163,BB$6:BB$165,$AN103)</f>
        <v>174053.29855055347</v>
      </c>
      <c r="BJ103" s="3">
        <f>求节点(节奏总纲!G$4:G$163,BC$6:BC$165,$AN103)</f>
        <v>122913.02201334065</v>
      </c>
      <c r="BK103" s="3">
        <f>求节点(节奏总纲!H$4:H$163,BD$6:BD$165,$AN103)</f>
        <v>68093.468246279954</v>
      </c>
      <c r="BL103" s="3">
        <f>BG103*其他调用!H102*其他调用!$M102</f>
        <v>863978.78883487952</v>
      </c>
      <c r="BM103" s="3">
        <f>BH103*其他调用!I102*其他调用!$M102</f>
        <v>2636751.2071555876</v>
      </c>
      <c r="BN103" s="3">
        <f>BI103*其他调用!J102*其他调用!$M102</f>
        <v>671918.83724119817</v>
      </c>
      <c r="BO103" s="3">
        <f>BJ103*其他调用!K102*其他调用!$M102</f>
        <v>84416.17186667434</v>
      </c>
      <c r="BP103" s="3">
        <f>BK103*其他调用!L102*其他调用!$M102</f>
        <v>13531.53400990075</v>
      </c>
      <c r="BQ103" s="3">
        <f t="shared" si="16"/>
        <v>4270596.53910824</v>
      </c>
      <c r="BR103" s="3">
        <f>[1]服务器生态!$R100</f>
        <v>7.7914368872549003E-2</v>
      </c>
      <c r="BS103" s="3">
        <f>SUMPRODUCT((BG$6:BG103)*($BR$6:$BR103)*(其他调用!BY$5:BY102))</f>
        <v>62313.934475193404</v>
      </c>
      <c r="BT103" s="3">
        <f>SUMPRODUCT((BH$6:BH103)*($BR$6:$BR103)*(其他调用!BZ$5:BZ102))</f>
        <v>193992.09184973998</v>
      </c>
      <c r="BU103" s="3">
        <f>SUMPRODUCT((BI$6:BI103)*($BR$6:$BR103)*(其他调用!CA$5:CA102))</f>
        <v>610077.29799194576</v>
      </c>
      <c r="BV103" s="3">
        <f>SUMPRODUCT((BJ$6:BJ103)*($BR$6:$BR103)*(其他调用!CB$5:CB102))</f>
        <v>423775.75378904387</v>
      </c>
      <c r="BW103" s="3">
        <f>SUMPRODUCT((BK$6:BK103)*($BR$6:$BR103)*(其他调用!CC$5:CC102))</f>
        <v>235371.50057654109</v>
      </c>
      <c r="BX103" s="3">
        <f>SUMPRODUCT((BG$6:BG103)*($BR$6:$BR103))*'[1]功能-战损相关'!$D$2-BS103</f>
        <v>115725.87831107355</v>
      </c>
      <c r="BY103" s="3">
        <f>SUMPRODUCT((BH$6:BH103)*($BR$6:$BR103))*'[1]功能-战损相关'!$D$2-BT103</f>
        <v>360271.02772094554</v>
      </c>
      <c r="BZ103" s="3">
        <f>SUMPRODUCT((BI$6:BI103)*($BR$6:$BR103))*'[1]功能-战损相关'!$D$2-BU103</f>
        <v>1133000.6962707564</v>
      </c>
      <c r="CA103" s="3">
        <f>SUMPRODUCT((BJ$6:BJ103)*($BR$6:$BR103))*'[1]功能-战损相关'!$D$2-BV103</f>
        <v>787012.11417965253</v>
      </c>
      <c r="CB103" s="3">
        <f>SUMPRODUCT((BK$6:BK103)*($BR$6:$BR103))*'[1]功能-战损相关'!$D$2-BW103</f>
        <v>437118.50107071898</v>
      </c>
      <c r="CD103" s="3">
        <v>98</v>
      </c>
      <c r="CE103" s="30">
        <v>1</v>
      </c>
      <c r="CF103" s="3">
        <f>求节点(节奏总纲!R$4:R$363,BS$6:BS$365,$CD103)*$CE103</f>
        <v>143228.28691587556</v>
      </c>
      <c r="CG103" s="3">
        <f>求节点(节奏总纲!S$4:S$363,BT$6:BT$365,$CD103)*$CE103</f>
        <v>443878.77077196405</v>
      </c>
      <c r="CH103" s="3">
        <f>求节点(节奏总纲!T$4:T$363,BU$6:BU$365,$CD103)*$CE103</f>
        <v>1387908.9412620917</v>
      </c>
      <c r="CI103" s="3">
        <f>求节点(节奏总纲!U$4:U$363,BV$6:BV$365,$CD103)*$CE103</f>
        <v>968807.93333537888</v>
      </c>
      <c r="CJ103" s="3">
        <f>求节点(节奏总纲!V$4:V$363,BW$6:BW$365,$CD103)*$CE103</f>
        <v>516770.6615030595</v>
      </c>
      <c r="CK103" s="3">
        <f>求节点(节奏总纲!R$4:R$363,BX$6:BX$365,$CD103)*$CE103</f>
        <v>265995.38998662605</v>
      </c>
      <c r="CL103" s="3">
        <f>求节点(节奏总纲!S$4:S$363,BY$6:BY$365,$CD103)*$CE103</f>
        <v>824346.28857650445</v>
      </c>
      <c r="CM103" s="3">
        <f>求节点(节奏总纲!T$4:T$363,BZ$6:BZ$365,$CD103)*$CE103</f>
        <v>2577545.1766295983</v>
      </c>
      <c r="CN103" s="3">
        <f>求节点(节奏总纲!U$4:U$363,CA$6:CA$365,$CD103)*$CE103</f>
        <v>1799214.7333371299</v>
      </c>
      <c r="CO103" s="3">
        <f>求节点(节奏总纲!V$4:V$363,CB$6:CB$365,$CD103)*$CE103</f>
        <v>959716.9427913964</v>
      </c>
    </row>
    <row r="104" spans="27:93" x14ac:dyDescent="0.15">
      <c r="AA104" s="3">
        <v>99</v>
      </c>
      <c r="AB104" s="3">
        <f>攻城基础信息!X103*$E$12</f>
        <v>220197.62653376945</v>
      </c>
      <c r="AC104" s="3">
        <f>攻城基础信息!Y103*$E$12</f>
        <v>161643.6881504652</v>
      </c>
      <c r="AD104" s="3">
        <f>攻城基础信息!Z103*$E$12</f>
        <v>230398.43772607372</v>
      </c>
      <c r="AE104" s="3">
        <f>攻城基础信息!AA103*$E$12</f>
        <v>169932.78117249976</v>
      </c>
      <c r="AF104" s="3">
        <f>攻城基础信息!AB103*$E$12</f>
        <v>249532.97084029377</v>
      </c>
      <c r="AH104" s="3">
        <f>$E$4*AB104*攻城基础信息!AC103</f>
        <v>15413833.857363852</v>
      </c>
      <c r="AI104" s="3">
        <f>$E$4*AC104*攻城基础信息!AD103</f>
        <v>11315058.170532558</v>
      </c>
      <c r="AJ104" s="3">
        <f>$E$4*AD104*攻城基础信息!AE103</f>
        <v>16127890.640825151</v>
      </c>
      <c r="AK104" s="3">
        <f>$E$4*AE104*攻城基础信息!AF103</f>
        <v>11895294.682074975</v>
      </c>
      <c r="AL104" s="3">
        <f>$E$4*AF104*攻城基础信息!AG103</f>
        <v>17467307.958820552</v>
      </c>
      <c r="AN104" s="3">
        <v>99</v>
      </c>
      <c r="AO104" s="3">
        <f>求节点(节奏总纲!D$4:D$163,AH$6:AH$165,$AN104)*其他调用!H103*其他调用!$M103</f>
        <v>403465951.68344241</v>
      </c>
      <c r="AP104" s="3">
        <f>求节点(节奏总纲!E$4:E$163,AI$6:AI$165,$AN104)*其他调用!I103*其他调用!$M103</f>
        <v>512092060.1189701</v>
      </c>
      <c r="AQ104" s="3">
        <f>求节点(节奏总纲!F$4:F$163,AJ$6:AJ$165,$AN104)*其他调用!J103*其他调用!$M103</f>
        <v>40466793.530080363</v>
      </c>
      <c r="AR104" s="3">
        <f>求节点(节奏总纲!G$4:G$163,AK$6:AK$165,$AN104)*其他调用!K103*其他调用!$M103</f>
        <v>9696871.0149459932</v>
      </c>
      <c r="AS104" s="3">
        <f>求节点(节奏总纲!H$4:H$163,AL$6:AL$165,$AN104)*其他调用!L103*其他调用!$M103</f>
        <v>3190700.5934003713</v>
      </c>
      <c r="AT104" s="3">
        <f t="shared" si="15"/>
        <v>968912376.94083917</v>
      </c>
      <c r="AY104" s="3">
        <v>99</v>
      </c>
      <c r="AZ104" s="3">
        <f>其他调用!R103*6*(其他调用!AH$2*$AZ$1*MIN(其他调用!$AJ103/其他调用!AH103,1)+$E$4*0%*攻城基础信息!AC103)</f>
        <v>24591.226355091174</v>
      </c>
      <c r="BA104" s="3">
        <f>其他调用!S103*6*(其他调用!AI$2*$AZ$1*MIN(其他调用!$AJ103/其他调用!AI103,1)+$E$4*0%*攻城基础信息!AD103)</f>
        <v>74184.437780226333</v>
      </c>
      <c r="BB104" s="3">
        <f>其他调用!T103*6*(其他调用!AJ$2*$AZ$1*MIN(其他调用!$AJ103/其他调用!AJ103,1)+$E$4*0%*攻城基础信息!AE103)</f>
        <v>223893.1733564235</v>
      </c>
      <c r="BC104" s="3">
        <f>其他调用!U103*6*(其他调用!AK$2*$AZ$1*MIN(其他调用!$AJ103/其他调用!AK103,1)+$E$4*0%*攻城基础信息!AF103)</f>
        <v>150520.09678450547</v>
      </c>
      <c r="BD104" s="3">
        <f>其他调用!V103*6*(其他调用!AL$2*$AZ$1*MIN(其他调用!$AJ103/其他调用!AL103,1)+$E$4*0%*攻城基础信息!AG103)</f>
        <v>81844.255175024009</v>
      </c>
      <c r="BF104" s="3">
        <v>99</v>
      </c>
      <c r="BG104" s="3">
        <f>求节点(节奏总纲!D$4:D$163,AZ$6:AZ$165,$AN104)</f>
        <v>18042.478073913582</v>
      </c>
      <c r="BH104" s="3">
        <f>求节点(节奏总纲!E$4:E$163,BA$6:BA$165,$AN104)</f>
        <v>55843.00518697295</v>
      </c>
      <c r="BI104" s="3">
        <f>求节点(节奏总纲!F$4:F$163,BB$6:BB$165,$AN104)</f>
        <v>174314.49706896106</v>
      </c>
      <c r="BJ104" s="3">
        <f>求节点(节奏总纲!G$4:G$163,BC$6:BC$165,$AN104)</f>
        <v>123081.98500209964</v>
      </c>
      <c r="BK104" s="3">
        <f>求节点(节奏总纲!H$4:H$163,BD$6:BD$165,$AN104)</f>
        <v>68201.064546415859</v>
      </c>
      <c r="BL104" s="3">
        <f>BG104*其他调用!H103*其他调用!$M103</f>
        <v>865363.26125460328</v>
      </c>
      <c r="BM104" s="3">
        <f>BH104*其他调用!I103*其他调用!$M103</f>
        <v>2640900.246854783</v>
      </c>
      <c r="BN104" s="3">
        <f>BI104*其他调用!J103*其他调用!$M103</f>
        <v>672927.17322930682</v>
      </c>
      <c r="BO104" s="3">
        <f>BJ104*其他调用!K103*其他调用!$M103</f>
        <v>84532.21497150205</v>
      </c>
      <c r="BP104" s="3">
        <f>BK104*其他调用!L103*其他调用!$M103</f>
        <v>13552.915546663757</v>
      </c>
      <c r="BQ104" s="3">
        <f t="shared" si="16"/>
        <v>4277275.8118568594</v>
      </c>
      <c r="BR104" s="3">
        <f>[1]服务器生态!$R101</f>
        <v>7.43017258986928E-2</v>
      </c>
      <c r="BS104" s="3">
        <f>SUMPRODUCT((BG$6:BG104)*($BR$6:$BR104)*(其他调用!BY$5:BY103))</f>
        <v>62548.537245760097</v>
      </c>
      <c r="BT104" s="3">
        <f>SUMPRODUCT((BH$6:BH104)*($BR$6:$BR104)*(其他调用!BZ$5:BZ103))</f>
        <v>194718.20739107329</v>
      </c>
      <c r="BU104" s="3">
        <f>SUMPRODUCT((BI$6:BI104)*($BR$6:$BR104)*(其他调用!CA$5:CA103))</f>
        <v>612343.87488868833</v>
      </c>
      <c r="BV104" s="3">
        <f>SUMPRODUCT((BJ$6:BJ104)*($BR$6:$BR104)*(其他调用!CB$5:CB103))</f>
        <v>425376.16447376512</v>
      </c>
      <c r="BW104" s="3">
        <f>SUMPRODUCT((BK$6:BK104)*($BR$6:$BR104)*(其他调用!CC$5:CC103))</f>
        <v>236258.30551722829</v>
      </c>
      <c r="BX104" s="3">
        <f>SUMPRODUCT((BG$6:BG104)*($BR$6:$BR104))*'[1]功能-战损相关'!$D$2-BS104</f>
        <v>116161.56917069742</v>
      </c>
      <c r="BY104" s="3">
        <f>SUMPRODUCT((BH$6:BH104)*($BR$6:$BR104))*'[1]功能-战损相关'!$D$2-BT104</f>
        <v>361619.5280119931</v>
      </c>
      <c r="BZ104" s="3">
        <f>SUMPRODUCT((BI$6:BI104)*($BR$6:$BR104))*'[1]功能-战损相关'!$D$2-BU104</f>
        <v>1137210.0533647072</v>
      </c>
      <c r="CA104" s="3">
        <f>SUMPRODUCT((BJ$6:BJ104)*($BR$6:$BR104))*'[1]功能-战损相关'!$D$2-BV104</f>
        <v>789984.30545127788</v>
      </c>
      <c r="CB104" s="3">
        <f>SUMPRODUCT((BK$6:BK104)*($BR$6:$BR104))*'[1]功能-战损相关'!$D$2-BW104</f>
        <v>438765.42453199509</v>
      </c>
      <c r="CD104" s="3">
        <v>99</v>
      </c>
      <c r="CE104" s="30">
        <v>1</v>
      </c>
      <c r="CF104" s="3">
        <f>求节点(节奏总纲!R$4:R$363,BS$6:BS$365,$CD104)*$CE104</f>
        <v>143228.28691587556</v>
      </c>
      <c r="CG104" s="3">
        <f>求节点(节奏总纲!S$4:S$363,BT$6:BT$365,$CD104)*$CE104</f>
        <v>443878.77077196405</v>
      </c>
      <c r="CH104" s="3">
        <f>求节点(节奏总纲!T$4:T$363,BU$6:BU$365,$CD104)*$CE104</f>
        <v>1387908.9412620917</v>
      </c>
      <c r="CI104" s="3">
        <f>求节点(节奏总纲!U$4:U$363,BV$6:BV$365,$CD104)*$CE104</f>
        <v>968807.93333537888</v>
      </c>
      <c r="CJ104" s="3">
        <f>求节点(节奏总纲!V$4:V$363,BW$6:BW$365,$CD104)*$CE104</f>
        <v>520670.51498935418</v>
      </c>
      <c r="CK104" s="3">
        <f>求节点(节奏总纲!R$4:R$363,BX$6:BX$365,$CD104)*$CE104</f>
        <v>265995.38998662605</v>
      </c>
      <c r="CL104" s="3">
        <f>求节点(节奏总纲!S$4:S$363,BY$6:BY$365,$CD104)*$CE104</f>
        <v>824346.28857650445</v>
      </c>
      <c r="CM104" s="3">
        <f>求节点(节奏总纲!T$4:T$363,BZ$6:BZ$365,$CD104)*$CE104</f>
        <v>2577545.1766295983</v>
      </c>
      <c r="CN104" s="3">
        <f>求节点(节奏总纲!U$4:U$363,CA$6:CA$365,$CD104)*$CE104</f>
        <v>1799214.7333371299</v>
      </c>
      <c r="CO104" s="3">
        <f>求节点(节奏总纲!V$4:V$363,CB$6:CB$365,$CD104)*$CE104</f>
        <v>966959.52783737227</v>
      </c>
    </row>
    <row r="105" spans="27:93" x14ac:dyDescent="0.15">
      <c r="AA105" s="3">
        <v>100</v>
      </c>
      <c r="AB105" s="3">
        <f>攻城基础信息!X104*$E$12</f>
        <v>220197.62653376945</v>
      </c>
      <c r="AC105" s="3">
        <f>攻城基础信息!Y104*$E$12</f>
        <v>161643.6881504652</v>
      </c>
      <c r="AD105" s="3">
        <f>攻城基础信息!Z104*$E$12</f>
        <v>230398.43772607372</v>
      </c>
      <c r="AE105" s="3">
        <f>攻城基础信息!AA104*$E$12</f>
        <v>169932.78117249976</v>
      </c>
      <c r="AF105" s="3">
        <f>攻城基础信息!AB104*$E$12</f>
        <v>249532.97084029377</v>
      </c>
      <c r="AH105" s="3">
        <f>$E$4*AB105*攻城基础信息!AC104</f>
        <v>15413833.857363852</v>
      </c>
      <c r="AI105" s="3">
        <f>$E$4*AC105*攻城基础信息!AD104</f>
        <v>11315058.170532558</v>
      </c>
      <c r="AJ105" s="3">
        <f>$E$4*AD105*攻城基础信息!AE104</f>
        <v>16127890.640825151</v>
      </c>
      <c r="AK105" s="3">
        <f>$E$4*AE105*攻城基础信息!AF104</f>
        <v>11895294.682074975</v>
      </c>
      <c r="AL105" s="3">
        <f>$E$4*AF105*攻城基础信息!AG104</f>
        <v>17467307.958820552</v>
      </c>
      <c r="AN105" s="3">
        <v>100</v>
      </c>
      <c r="AO105" s="3">
        <f>求节点(节奏总纲!D$4:D$163,AH$6:AH$165,$AN105)*其他调用!H104*其他调用!$M104</f>
        <v>407969339.13527906</v>
      </c>
      <c r="AP105" s="3">
        <f>求节点(节奏总纲!E$4:E$163,AI$6:AI$165,$AN105)*其他调用!I104*其他调用!$M104</f>
        <v>514076979.27168894</v>
      </c>
      <c r="AQ105" s="3">
        <f>求节点(节奏总纲!F$4:F$163,AJ$6:AJ$165,$AN105)*其他调用!J104*其他调用!$M104</f>
        <v>40632454.198322222</v>
      </c>
      <c r="AR105" s="3">
        <f>求节点(节奏总纲!G$4:G$163,AK$6:AK$165,$AN105)*其他调用!K104*其他调用!$M104</f>
        <v>9731204.0491231754</v>
      </c>
      <c r="AS105" s="3">
        <f>求节点(节奏总纲!H$4:H$163,AL$6:AL$165,$AN105)*其他调用!L104*其他调用!$M104</f>
        <v>3196884.2888790905</v>
      </c>
      <c r="AT105" s="3">
        <f t="shared" si="15"/>
        <v>975606860.94329238</v>
      </c>
      <c r="AY105" s="3">
        <v>100</v>
      </c>
      <c r="AZ105" s="3">
        <f>其他调用!R104*6*(其他调用!AH$2*$AZ$1*MIN(其他调用!$AJ104/其他调用!AH104,1)+$E$4*0%*攻城基础信息!AC104)</f>
        <v>24793.027986665889</v>
      </c>
      <c r="BA105" s="3">
        <f>其他调用!S104*6*(其他调用!AI$2*$AZ$1*MIN(其他调用!$AJ104/其他调用!AI104,1)+$E$4*0%*攻城基础信息!AD104)</f>
        <v>74792.18547617257</v>
      </c>
      <c r="BB105" s="3">
        <f>其他调用!T104*6*(其他调用!AJ$2*$AZ$1*MIN(其他调用!$AJ104/其他调用!AJ104,1)+$E$4*0%*攻城基础信息!AE104)</f>
        <v>225720.11366757666</v>
      </c>
      <c r="BC105" s="3">
        <f>其他调用!U104*6*(其他调用!AK$2*$AZ$1*MIN(其他调用!$AJ104/其他调用!AK104,1)+$E$4*0%*攻城基础信息!AF104)</f>
        <v>151951.4119580627</v>
      </c>
      <c r="BD105" s="3">
        <f>其他调用!V104*6*(其他调用!AL$2*$AZ$1*MIN(其他调用!$AJ104/其他调用!AL104,1)+$E$4*0%*攻城基础信息!AG104)</f>
        <v>83080.907240091328</v>
      </c>
      <c r="BF105" s="3">
        <v>100</v>
      </c>
      <c r="BG105" s="3">
        <f>求节点(节奏总纲!D$4:D$163,AZ$6:AZ$165,$AN105)</f>
        <v>18071.343770431125</v>
      </c>
      <c r="BH105" s="3">
        <f>求节点(节奏总纲!E$4:E$163,BA$6:BA$165,$AN105)</f>
        <v>55930.738468727555</v>
      </c>
      <c r="BI105" s="3">
        <f>求节点(节奏总纲!F$4:F$163,BB$6:BB$165,$AN105)</f>
        <v>174575.69558736868</v>
      </c>
      <c r="BJ105" s="3">
        <f>求节点(节奏总纲!G$4:G$163,BC$6:BC$165,$AN105)</f>
        <v>123250.94799085864</v>
      </c>
      <c r="BK105" s="3">
        <f>求节点(节奏总纲!H$4:H$163,BD$6:BD$165,$AN105)</f>
        <v>68308.660846551764</v>
      </c>
      <c r="BL105" s="3">
        <f>BG105*其他调用!H104*其他调用!$M104</f>
        <v>866747.73367432714</v>
      </c>
      <c r="BM105" s="3">
        <f>BH105*其他调用!I104*其他调用!$M104</f>
        <v>2645049.286553978</v>
      </c>
      <c r="BN105" s="3">
        <f>BI105*其他调用!J104*其他调用!$M104</f>
        <v>673935.50921741559</v>
      </c>
      <c r="BO105" s="3">
        <f>BJ105*其他调用!K104*其他调用!$M104</f>
        <v>84648.258076329774</v>
      </c>
      <c r="BP105" s="3">
        <f>BK105*其他调用!L104*其他调用!$M104</f>
        <v>13574.297083426765</v>
      </c>
      <c r="BQ105" s="3">
        <f t="shared" ref="BQ105:BQ125" si="17">SUM(BL105:BP105)</f>
        <v>4283955.0846054778</v>
      </c>
      <c r="BR105" s="3">
        <f>[1]服务器生态!$R102</f>
        <v>7.0689082924836583E-2</v>
      </c>
      <c r="BS105" s="3">
        <f>SUMPRODUCT((BG$6:BG105)*($BR$6:$BR105)*(其他调用!BY$5:BY104))</f>
        <v>62772.090421471563</v>
      </c>
      <c r="BT105" s="3">
        <f>SUMPRODUCT((BH$6:BH105)*($BR$6:$BR105)*(其他调用!BZ$5:BZ104))</f>
        <v>195410.10359776436</v>
      </c>
      <c r="BU105" s="3">
        <f>SUMPRODUCT((BI$6:BI105)*($BR$6:$BR105)*(其他调用!CA$5:CA104))</f>
        <v>614503.47915754467</v>
      </c>
      <c r="BV105" s="3">
        <f>SUMPRODUCT((BJ$6:BJ105)*($BR$6:$BR105)*(其他调用!CB$5:CB104))</f>
        <v>426900.85135830595</v>
      </c>
      <c r="BW105" s="3">
        <f>SUMPRODUCT((BK$6:BK105)*($BR$6:$BR105)*(其他调用!CC$5:CC104))</f>
        <v>237103.32392066493</v>
      </c>
      <c r="BX105" s="3">
        <f>SUMPRODUCT((BG$6:BG105)*($BR$6:$BR105))*'[1]功能-战损相关'!$D$2-BS105</f>
        <v>116576.73935416155</v>
      </c>
      <c r="BY105" s="3">
        <f>SUMPRODUCT((BH$6:BH105)*($BR$6:$BR105))*'[1]功能-战损相关'!$D$2-BT105</f>
        <v>362904.47811013355</v>
      </c>
      <c r="BZ105" s="3">
        <f>SUMPRODUCT((BI$6:BI105)*($BR$6:$BR105))*'[1]功能-战损相关'!$D$2-BU105</f>
        <v>1141220.7470068692</v>
      </c>
      <c r="CA105" s="3">
        <f>SUMPRODUCT((BJ$6:BJ105)*($BR$6:$BR105))*'[1]功能-战损相关'!$D$2-BV105</f>
        <v>792815.86680828221</v>
      </c>
      <c r="CB105" s="3">
        <f>SUMPRODUCT((BK$6:BK105)*($BR$6:$BR105))*'[1]功能-战损相关'!$D$2-BW105</f>
        <v>440334.74442409165</v>
      </c>
      <c r="CD105" s="3">
        <v>100</v>
      </c>
      <c r="CE105" s="30">
        <v>1</v>
      </c>
      <c r="CF105" s="3">
        <f>求节点(节奏总纲!R$4:R$363,BS$6:BS$365,$CD105)*$CE105</f>
        <v>143228.28691587556</v>
      </c>
      <c r="CG105" s="3">
        <f>求节点(节奏总纲!S$4:S$363,BT$6:BT$365,$CD105)*$CE105</f>
        <v>443878.77077196405</v>
      </c>
      <c r="CH105" s="3">
        <f>求节点(节奏总纲!T$4:T$363,BU$6:BU$365,$CD105)*$CE105</f>
        <v>1387908.9412620917</v>
      </c>
      <c r="CI105" s="3">
        <f>求节点(节奏总纲!U$4:U$363,BV$6:BV$365,$CD105)*$CE105</f>
        <v>968807.93333537888</v>
      </c>
      <c r="CJ105" s="3">
        <f>求节点(节奏总纲!V$4:V$363,BW$6:BW$365,$CD105)*$CE105</f>
        <v>524712.61370358348</v>
      </c>
      <c r="CK105" s="3">
        <f>求节点(节奏总纲!R$4:R$363,BX$6:BX$365,$CD105)*$CE105</f>
        <v>265995.38998662605</v>
      </c>
      <c r="CL105" s="3">
        <f>求节点(节奏总纲!S$4:S$363,BY$6:BY$365,$CD105)*$CE105</f>
        <v>824346.28857650445</v>
      </c>
      <c r="CM105" s="3">
        <f>求节点(节奏总纲!T$4:T$363,BZ$6:BZ$365,$CD105)*$CE105</f>
        <v>2577545.1766295983</v>
      </c>
      <c r="CN105" s="3">
        <f>求节点(节奏总纲!U$4:U$363,CA$6:CA$365,$CD105)*$CE105</f>
        <v>1799214.7333371299</v>
      </c>
      <c r="CO105" s="3">
        <f>求节点(节奏总纲!V$4:V$363,CB$6:CB$365,$CD105)*$CE105</f>
        <v>974466.28259236983</v>
      </c>
    </row>
    <row r="106" spans="27:93" x14ac:dyDescent="0.2">
      <c r="AA106" s="3">
        <v>101</v>
      </c>
      <c r="AB106" s="3">
        <f>攻城基础信息!X105*$E$12</f>
        <v>220197.62653376945</v>
      </c>
      <c r="AC106" s="3">
        <f>攻城基础信息!Y105*$E$12</f>
        <v>161643.6881504652</v>
      </c>
      <c r="AD106" s="3">
        <f>攻城基础信息!Z105*$E$12</f>
        <v>230398.43772607372</v>
      </c>
      <c r="AE106" s="3">
        <f>攻城基础信息!AA105*$E$12</f>
        <v>169932.78117249976</v>
      </c>
      <c r="AF106" s="3">
        <f>攻城基础信息!AB105*$E$12</f>
        <v>249532.97084029377</v>
      </c>
      <c r="AH106" s="3">
        <f>$E$4*AB106*攻城基础信息!AC105</f>
        <v>15413833.857363852</v>
      </c>
      <c r="AI106" s="3">
        <f>$E$4*AC106*攻城基础信息!AD105</f>
        <v>11315058.170532558</v>
      </c>
      <c r="AJ106" s="3">
        <f>$E$4*AD106*攻城基础信息!AE105</f>
        <v>16127890.640825151</v>
      </c>
      <c r="AK106" s="3">
        <f>$E$4*AE106*攻城基础信息!AF105</f>
        <v>11895294.682074975</v>
      </c>
      <c r="AL106" s="3">
        <f>$E$4*AF106*攻城基础信息!AG105</f>
        <v>17467307.958820552</v>
      </c>
      <c r="AN106" s="3">
        <v>101</v>
      </c>
      <c r="AO106" s="3">
        <f>求节点(节奏总纲!D$4:D$163,AH$6:AH$165,$AN106)*其他调用!H105*其他调用!$M105</f>
        <v>412472726.58711565</v>
      </c>
      <c r="AP106" s="3">
        <f>求节点(节奏总纲!E$4:E$163,AI$6:AI$165,$AN106)*其他调用!I105*其他调用!$M105</f>
        <v>516061898.42440772</v>
      </c>
      <c r="AQ106" s="3">
        <f>求节点(节奏总纲!F$4:F$163,AJ$6:AJ$165,$AN106)*其他调用!J105*其他调用!$M105</f>
        <v>40798114.866564065</v>
      </c>
      <c r="AR106" s="3">
        <f>求节点(节奏总纲!G$4:G$163,AK$6:AK$165,$AN106)*其他调用!K105*其他调用!$M105</f>
        <v>9763446.2079356723</v>
      </c>
      <c r="AS106" s="3">
        <f>求节点(节奏总纲!H$4:H$163,AL$6:AL$165,$AN106)*其他调用!L105*其他调用!$M105</f>
        <v>3203067.9843578101</v>
      </c>
      <c r="AT106" s="3">
        <f t="shared" ref="AT106:AT125" si="18">SUM(AO106:AS106)</f>
        <v>982299254.07038093</v>
      </c>
      <c r="AY106" s="3">
        <v>101</v>
      </c>
      <c r="AZ106" s="3">
        <f>其他调用!R105*6*(其他调用!AH$2*$AZ$1*MIN(其他调用!$AJ105/其他调用!AH105,1)+$E$4*0%*攻城基础信息!AC105)</f>
        <v>24994.781996845923</v>
      </c>
      <c r="BA106" s="3">
        <f>其他调用!S105*6*(其他调用!AI$2*$AZ$1*MIN(其他调用!$AJ105/其他调用!AI105,1)+$E$4*0%*攻城基础信息!AD105)</f>
        <v>75399.260340726672</v>
      </c>
      <c r="BB106" s="3">
        <f>其他调用!T105*6*(其他调用!AJ$2*$AZ$1*MIN(其他调用!$AJ105/其他调用!AJ105,1)+$E$4*0%*攻城基础信息!AE105)</f>
        <v>227517.35032304749</v>
      </c>
      <c r="BC106" s="3">
        <f>其他调用!U105*6*(其他调用!AK$2*$AZ$1*MIN(其他调用!$AJ105/其他调用!AK105,1)+$E$4*0%*攻城基础信息!AF105)</f>
        <v>153408.98174194412</v>
      </c>
      <c r="BD106" s="3">
        <f>其他调用!V105*6*(其他调用!AL$2*$AZ$1*MIN(其他调用!$AJ105/其他调用!AL105,1)+$E$4*0%*攻城基础信息!AG105)</f>
        <v>84363.182567743148</v>
      </c>
      <c r="BF106" s="3">
        <v>101</v>
      </c>
      <c r="BG106" s="3">
        <f>求节点(节奏总纲!D$4:D$163,AZ$6:AZ$165,$AN106)</f>
        <v>18100.209466948665</v>
      </c>
      <c r="BH106" s="3">
        <f>求节点(节奏总纲!E$4:E$163,BA$6:BA$165,$AN106)</f>
        <v>56018.47175048216</v>
      </c>
      <c r="BI106" s="3">
        <f>求节点(节奏总纲!F$4:F$163,BB$6:BB$165,$AN106)</f>
        <v>174836.89410577627</v>
      </c>
      <c r="BJ106" s="3">
        <f>求节点(节奏总纲!G$4:G$163,BC$6:BC$165,$AN106)</f>
        <v>123395.73192039867</v>
      </c>
      <c r="BK106" s="3">
        <f>求节点(节奏总纲!H$4:H$163,BD$6:BD$165,$AN106)</f>
        <v>68416.257146687669</v>
      </c>
      <c r="BL106" s="3">
        <f>BG106*其他调用!H105*其他调用!$M105</f>
        <v>868132.20609405101</v>
      </c>
      <c r="BM106" s="3">
        <f>BH106*其他调用!I105*其他调用!$M105</f>
        <v>2649198.3262531734</v>
      </c>
      <c r="BN106" s="3">
        <f>BI106*其他调用!J105*其他调用!$M105</f>
        <v>674943.84520552435</v>
      </c>
      <c r="BO106" s="3">
        <f>BJ106*其他调用!K105*其他调用!$M105</f>
        <v>84747.695100002151</v>
      </c>
      <c r="BP106" s="3">
        <f>BK106*其他调用!L105*其他调用!$M105</f>
        <v>13595.678620189772</v>
      </c>
      <c r="BQ106" s="3">
        <f t="shared" si="17"/>
        <v>4290617.751272941</v>
      </c>
      <c r="BR106" s="3">
        <f>[1]服务器生态!$R103</f>
        <v>6.7076439950980379E-2</v>
      </c>
      <c r="BS106" s="3">
        <f>SUMPRODUCT((BG$6:BG106)*($BR$6:$BR106)*(其他调用!BY$5:BY105))</f>
        <v>62984.557503818301</v>
      </c>
      <c r="BT106" s="3">
        <f>SUMPRODUCT((BH$6:BH106)*($BR$6:$BR106)*(其他调用!BZ$5:BZ105))</f>
        <v>196067.66953765482</v>
      </c>
      <c r="BU106" s="3">
        <f>SUMPRODUCT((BI$6:BI106)*($BR$6:$BR106)*(其他调用!CA$5:CA105))</f>
        <v>616555.78053256753</v>
      </c>
      <c r="BV106" s="3">
        <f>SUMPRODUCT((BJ$6:BJ106)*($BR$6:$BR106)*(其他调用!CB$5:CB105))</f>
        <v>428349.31697871996</v>
      </c>
      <c r="BW106" s="3">
        <f>SUMPRODUCT((BK$6:BK106)*($BR$6:$BR106)*(其他调用!CC$5:CC105))</f>
        <v>237906.4197393948</v>
      </c>
      <c r="BX106" s="3">
        <f>SUMPRODUCT((BG$6:BG106)*($BR$6:$BR106))*'[1]功能-战损相关'!$D$2-BS106</f>
        <v>116971.3210785198</v>
      </c>
      <c r="BY106" s="3">
        <f>SUMPRODUCT((BH$6:BH106)*($BR$6:$BR106))*'[1]功能-战损相关'!$D$2-BT106</f>
        <v>364125.67199850152</v>
      </c>
      <c r="BZ106" s="3">
        <f>SUMPRODUCT((BI$6:BI106)*($BR$6:$BR106))*'[1]功能-战损相关'!$D$2-BU106</f>
        <v>1145032.1638461973</v>
      </c>
      <c r="CA106" s="3">
        <f>SUMPRODUCT((BJ$6:BJ106)*($BR$6:$BR106))*'[1]功能-战损相关'!$D$2-BV106</f>
        <v>795505.87438905099</v>
      </c>
      <c r="CB106" s="3">
        <f>SUMPRODUCT((BK$6:BK106)*($BR$6:$BR106))*'[1]功能-战损相关'!$D$2-BW106</f>
        <v>441826.2080874471</v>
      </c>
    </row>
    <row r="107" spans="27:93" x14ac:dyDescent="0.2">
      <c r="AA107" s="3">
        <v>102</v>
      </c>
      <c r="AB107" s="3">
        <f>攻城基础信息!X106*$E$12</f>
        <v>220197.62653376945</v>
      </c>
      <c r="AC107" s="3">
        <f>攻城基础信息!Y106*$E$12</f>
        <v>161643.6881504652</v>
      </c>
      <c r="AD107" s="3">
        <f>攻城基础信息!Z106*$E$12</f>
        <v>230398.43772607372</v>
      </c>
      <c r="AE107" s="3">
        <f>攻城基础信息!AA106*$E$12</f>
        <v>169932.78117249976</v>
      </c>
      <c r="AF107" s="3">
        <f>攻城基础信息!AB106*$E$12</f>
        <v>249532.97084029377</v>
      </c>
      <c r="AH107" s="3">
        <f>$E$4*AB107*攻城基础信息!AC106</f>
        <v>15413833.857363852</v>
      </c>
      <c r="AI107" s="3">
        <f>$E$4*AC107*攻城基础信息!AD106</f>
        <v>11315058.170532558</v>
      </c>
      <c r="AJ107" s="3">
        <f>$E$4*AD107*攻城基础信息!AE106</f>
        <v>16127890.640825151</v>
      </c>
      <c r="AK107" s="3">
        <f>$E$4*AE107*攻城基础信息!AF106</f>
        <v>11895294.682074975</v>
      </c>
      <c r="AL107" s="3">
        <f>$E$4*AF107*攻城基础信息!AG106</f>
        <v>17467307.958820552</v>
      </c>
      <c r="AN107" s="3">
        <v>102</v>
      </c>
      <c r="AO107" s="3">
        <f>求节点(节奏总纲!D$4:D$163,AH$6:AH$165,$AN107)*其他调用!H106*其他调用!$M106</f>
        <v>416976114.03895223</v>
      </c>
      <c r="AP107" s="3">
        <f>求节点(节奏总纲!E$4:E$163,AI$6:AI$165,$AN107)*其他调用!I106*其他调用!$M106</f>
        <v>518046817.57712662</v>
      </c>
      <c r="AQ107" s="3">
        <f>求节点(节奏总纲!F$4:F$163,AJ$6:AJ$165,$AN107)*其他调用!J106*其他调用!$M106</f>
        <v>40963775.534805909</v>
      </c>
      <c r="AR107" s="3">
        <f>求节点(节奏总纲!G$4:G$163,AK$6:AK$165,$AN107)*其他调用!K106*其他调用!$M106</f>
        <v>9795605.832062101</v>
      </c>
      <c r="AS107" s="3">
        <f>求节点(节奏总纲!H$4:H$163,AL$6:AL$165,$AN107)*其他调用!L106*其他调用!$M106</f>
        <v>3209251.6798365302</v>
      </c>
      <c r="AT107" s="3">
        <f t="shared" si="18"/>
        <v>988991564.66278338</v>
      </c>
      <c r="AY107" s="3">
        <v>102</v>
      </c>
      <c r="AZ107" s="3">
        <f>其他调用!R106*6*(其他调用!AH$2*$AZ$1*MIN(其他调用!$AJ106/其他调用!AH106,1)+$E$4*0%*攻城基础信息!AC106)</f>
        <v>25195.46399643959</v>
      </c>
      <c r="BA107" s="3">
        <f>其他调用!S106*6*(其他调用!AI$2*$AZ$1*MIN(其他调用!$AJ106/其他调用!AI106,1)+$E$4*0%*攻城基础信息!AD106)</f>
        <v>75995.561465284904</v>
      </c>
      <c r="BB107" s="3">
        <f>其他调用!T106*6*(其他调用!AJ$2*$AZ$1*MIN(其他调用!$AJ106/其他调用!AJ106,1)+$E$4*0%*攻城基础信息!AE106)</f>
        <v>229213.82793507242</v>
      </c>
      <c r="BC107" s="3">
        <f>其他调用!U106*6*(其他调用!AK$2*$AZ$1*MIN(其他调用!$AJ106/其他调用!AK106,1)+$E$4*0%*攻城基础信息!AF106)</f>
        <v>154964.4169123781</v>
      </c>
      <c r="BD107" s="3">
        <f>其他调用!V106*6*(其他调用!AL$2*$AZ$1*MIN(其他调用!$AJ106/其他调用!AL106,1)+$E$4*0%*攻城基础信息!AG106)</f>
        <v>85690.770031415566</v>
      </c>
      <c r="BF107" s="3">
        <v>102</v>
      </c>
      <c r="BG107" s="3">
        <f>求节点(节奏总纲!D$4:D$163,AZ$6:AZ$165,$AN107)</f>
        <v>18129.075163466208</v>
      </c>
      <c r="BH107" s="3">
        <f>求节点(节奏总纲!E$4:E$163,BA$6:BA$165,$AN107)</f>
        <v>56106.205032236765</v>
      </c>
      <c r="BI107" s="3">
        <f>求节点(节奏总纲!F$4:F$163,BB$6:BB$165,$AN107)</f>
        <v>175098.09262418386</v>
      </c>
      <c r="BJ107" s="3">
        <f>求节点(节奏总纲!G$4:G$163,BC$6:BC$165,$AN107)</f>
        <v>123539.56141186185</v>
      </c>
      <c r="BK107" s="3">
        <f>求节点(节奏总纲!H$4:H$163,BD$6:BD$165,$AN107)</f>
        <v>68523.853446823574</v>
      </c>
      <c r="BL107" s="3">
        <f>BG107*其他调用!H106*其他调用!$M106</f>
        <v>869516.678513775</v>
      </c>
      <c r="BM107" s="3">
        <f>BH107*其他调用!I106*其他调用!$M106</f>
        <v>2653347.3659523688</v>
      </c>
      <c r="BN107" s="3">
        <f>BI107*其他调用!J106*其他调用!$M106</f>
        <v>675952.18119363312</v>
      </c>
      <c r="BO107" s="3">
        <f>BJ107*其他调用!K106*其他调用!$M106</f>
        <v>84846.476619421097</v>
      </c>
      <c r="BP107" s="3">
        <f>BK107*其他调用!L106*其他调用!$M106</f>
        <v>13617.060156952777</v>
      </c>
      <c r="BQ107" s="3">
        <f t="shared" si="17"/>
        <v>4297279.7624361515</v>
      </c>
      <c r="BR107" s="3">
        <f>[1]服务器生态!$R104</f>
        <v>6.3463796977124176E-2</v>
      </c>
      <c r="BS107" s="3">
        <f>SUMPRODUCT((BG$6:BG107)*($BR$6:$BR107)*(其他调用!BY$5:BY106))</f>
        <v>63185.90199429082</v>
      </c>
      <c r="BT107" s="3">
        <f>SUMPRODUCT((BH$6:BH107)*($BR$6:$BR107)*(其他调用!BZ$5:BZ106))</f>
        <v>196690.79427858631</v>
      </c>
      <c r="BU107" s="3">
        <f>SUMPRODUCT((BI$6:BI107)*($BR$6:$BR107)*(其他调用!CA$5:CA106))</f>
        <v>618500.44874780951</v>
      </c>
      <c r="BV107" s="3">
        <f>SUMPRODUCT((BJ$6:BJ107)*($BR$6:$BR107)*(其他调用!CB$5:CB106))</f>
        <v>429721.3676664349</v>
      </c>
      <c r="BW107" s="3">
        <f>SUMPRODUCT((BK$6:BK107)*($BR$6:$BR107)*(其他调用!CC$5:CC106))</f>
        <v>238667.45692596168</v>
      </c>
      <c r="BX107" s="3">
        <f>SUMPRODUCT((BG$6:BG107)*($BR$6:$BR107))*'[1]功能-战损相关'!$D$2-BS107</f>
        <v>117345.24656082591</v>
      </c>
      <c r="BY107" s="3">
        <f>SUMPRODUCT((BH$6:BH107)*($BR$6:$BR107))*'[1]功能-战损相关'!$D$2-BT107</f>
        <v>365282.9036602315</v>
      </c>
      <c r="BZ107" s="3">
        <f>SUMPRODUCT((BI$6:BI107)*($BR$6:$BR107))*'[1]功能-战损相关'!$D$2-BU107</f>
        <v>1148643.6905316468</v>
      </c>
      <c r="CA107" s="3">
        <f>SUMPRODUCT((BJ$6:BJ107)*($BR$6:$BR107))*'[1]功能-战损相关'!$D$2-BV107</f>
        <v>798053.96852337872</v>
      </c>
      <c r="CB107" s="3">
        <f>SUMPRODUCT((BK$6:BK107)*($BR$6:$BR107))*'[1]功能-战损相关'!$D$2-BW107</f>
        <v>443239.56286249997</v>
      </c>
    </row>
    <row r="108" spans="27:93" x14ac:dyDescent="0.2">
      <c r="AA108" s="3">
        <v>103</v>
      </c>
      <c r="AB108" s="3">
        <f>攻城基础信息!X107*$E$12</f>
        <v>220197.62653376945</v>
      </c>
      <c r="AC108" s="3">
        <f>攻城基础信息!Y107*$E$12</f>
        <v>161643.6881504652</v>
      </c>
      <c r="AD108" s="3">
        <f>攻城基础信息!Z107*$E$12</f>
        <v>230398.43772607372</v>
      </c>
      <c r="AE108" s="3">
        <f>攻城基础信息!AA107*$E$12</f>
        <v>169932.78117249976</v>
      </c>
      <c r="AF108" s="3">
        <f>攻城基础信息!AB107*$E$12</f>
        <v>249532.97084029377</v>
      </c>
      <c r="AH108" s="3">
        <f>$E$4*AB108*攻城基础信息!AC107</f>
        <v>15413833.857363852</v>
      </c>
      <c r="AI108" s="3">
        <f>$E$4*AC108*攻城基础信息!AD107</f>
        <v>11315058.170532558</v>
      </c>
      <c r="AJ108" s="3">
        <f>$E$4*AD108*攻城基础信息!AE107</f>
        <v>16127890.640825151</v>
      </c>
      <c r="AK108" s="3">
        <f>$E$4*AE108*攻城基础信息!AF107</f>
        <v>11895294.682074975</v>
      </c>
      <c r="AL108" s="3">
        <f>$E$4*AF108*攻城基础信息!AG107</f>
        <v>17467307.958820552</v>
      </c>
      <c r="AN108" s="3">
        <v>103</v>
      </c>
      <c r="AO108" s="3">
        <f>求节点(节奏总纲!D$4:D$163,AH$6:AH$165,$AN108)*其他调用!H107*其他调用!$M107</f>
        <v>421387055.64940423</v>
      </c>
      <c r="AP108" s="3">
        <f>求节点(节奏总纲!E$4:E$163,AI$6:AI$165,$AN108)*其他调用!I107*其他调用!$M107</f>
        <v>519979947.22078258</v>
      </c>
      <c r="AQ108" s="3">
        <f>求节点(节奏总纲!F$4:F$163,AJ$6:AJ$165,$AN108)*其他调用!J107*其他调用!$M107</f>
        <v>41129436.20304776</v>
      </c>
      <c r="AR108" s="3">
        <f>求节点(节奏总纲!G$4:G$163,AK$6:AK$165,$AN108)*其他调用!K107*其他调用!$M107</f>
        <v>9827765.4561885297</v>
      </c>
      <c r="AS108" s="3">
        <f>求节点(节奏总纲!H$4:H$163,AL$6:AL$165,$AN108)*其他调用!L107*其他调用!$M107</f>
        <v>3214441.1953532794</v>
      </c>
      <c r="AT108" s="3">
        <f t="shared" si="18"/>
        <v>995538645.72477639</v>
      </c>
      <c r="AY108" s="3">
        <v>103</v>
      </c>
      <c r="AZ108" s="3">
        <f>其他调用!R107*6*(其他调用!AH$2*$AZ$1*MIN(其他调用!$AJ107/其他调用!AH107,1)+$E$4*0%*攻城基础信息!AC107)</f>
        <v>25398.579035103539</v>
      </c>
      <c r="BA108" s="3">
        <f>其他调用!S107*6*(其他调用!AI$2*$AZ$1*MIN(其他调用!$AJ107/其他调用!AI107,1)+$E$4*0%*攻城基础信息!AD107)</f>
        <v>76575.387300356379</v>
      </c>
      <c r="BB108" s="3">
        <f>其他调用!T107*6*(其他调用!AJ$2*$AZ$1*MIN(其他调用!$AJ107/其他调用!AJ107,1)+$E$4*0%*攻城基础信息!AE107)</f>
        <v>231007.82415293544</v>
      </c>
      <c r="BC108" s="3">
        <f>其他调用!U107*6*(其他调用!AK$2*$AZ$1*MIN(其他调用!$AJ107/其他调用!AK107,1)+$E$4*0%*攻城基础信息!AF107)</f>
        <v>156536.78447681569</v>
      </c>
      <c r="BD108" s="3">
        <f>其他调用!V107*6*(其他调用!AL$2*$AZ$1*MIN(其他调用!$AJ107/其他调用!AL107,1)+$E$4*0%*攻城基础信息!AG107)</f>
        <v>87051.571574832225</v>
      </c>
      <c r="BF108" s="3">
        <v>103</v>
      </c>
      <c r="BG108" s="3">
        <f>求节点(节奏总纲!D$4:D$163,AZ$6:AZ$165,$AN108)</f>
        <v>18157.876333219505</v>
      </c>
      <c r="BH108" s="3">
        <f>求节点(节奏总纲!E$4:E$163,BA$6:BA$165,$AN108)</f>
        <v>56190.99757613043</v>
      </c>
      <c r="BI108" s="3">
        <f>求节点(节奏总纲!F$4:F$163,BB$6:BB$165,$AN108)</f>
        <v>175359.29114259145</v>
      </c>
      <c r="BJ108" s="3">
        <f>求节点(节奏总纲!G$4:G$163,BC$6:BC$165,$AN108)</f>
        <v>123683.39090332502</v>
      </c>
      <c r="BK108" s="3">
        <f>求节点(节奏总纲!H$4:H$163,BD$6:BD$165,$AN108)</f>
        <v>68629.36810736671</v>
      </c>
      <c r="BL108" s="3">
        <f>BG108*其他调用!H107*其他调用!$M107</f>
        <v>870898.05606532632</v>
      </c>
      <c r="BM108" s="3">
        <f>BH108*其他调用!I107*其他调用!$M107</f>
        <v>2657357.3337066197</v>
      </c>
      <c r="BN108" s="3">
        <f>BI108*其他调用!J107*其他调用!$M107</f>
        <v>676960.51718174177</v>
      </c>
      <c r="BO108" s="3">
        <f>BJ108*其他调用!K107*其他调用!$M107</f>
        <v>84945.258138840043</v>
      </c>
      <c r="BP108" s="3">
        <f>BK108*其他调用!L107*其他调用!$M107</f>
        <v>13638.028030295911</v>
      </c>
      <c r="BQ108" s="3">
        <f t="shared" si="17"/>
        <v>4303799.1931228237</v>
      </c>
      <c r="BR108" s="3">
        <f>[1]服务器生态!$R105</f>
        <v>5.9851154003267959E-2</v>
      </c>
      <c r="BS108" s="3">
        <f>SUMPRODUCT((BG$6:BG108)*($BR$6:$BR108)*(其他调用!BY$5:BY107))</f>
        <v>63376.08671852939</v>
      </c>
      <c r="BT108" s="3">
        <f>SUMPRODUCT((BH$6:BH108)*($BR$6:$BR108)*(其他调用!BZ$5:BZ107))</f>
        <v>197279.33608725341</v>
      </c>
      <c r="BU108" s="3">
        <f>SUMPRODUCT((BI$6:BI108)*($BR$6:$BR108)*(其他调用!CA$5:CA107))</f>
        <v>620337.15353732335</v>
      </c>
      <c r="BV108" s="3">
        <f>SUMPRODUCT((BJ$6:BJ108)*($BR$6:$BR108)*(其他调用!CB$5:CB107))</f>
        <v>431016.82155984011</v>
      </c>
      <c r="BW108" s="3">
        <f>SUMPRODUCT((BK$6:BK108)*($BR$6:$BR108)*(其他调用!CC$5:CC107))</f>
        <v>239386.27762991635</v>
      </c>
      <c r="BX108" s="3">
        <f>SUMPRODUCT((BG$6:BG108)*($BR$6:$BR108))*'[1]功能-战损相关'!$D$2-BS108</f>
        <v>117698.44676298324</v>
      </c>
      <c r="BY108" s="3">
        <f>SUMPRODUCT((BH$6:BH108)*($BR$6:$BR108))*'[1]功能-战损相关'!$D$2-BT108</f>
        <v>366375.9098763275</v>
      </c>
      <c r="BZ108" s="3">
        <f>SUMPRODUCT((BI$6:BI108)*($BR$6:$BR108))*'[1]功能-战损相关'!$D$2-BU108</f>
        <v>1152054.7137121726</v>
      </c>
      <c r="CA108" s="3">
        <f>SUMPRODUCT((BJ$6:BJ108)*($BR$6:$BR108))*'[1]功能-战损相关'!$D$2-BV108</f>
        <v>800459.8114682741</v>
      </c>
      <c r="CB108" s="3">
        <f>SUMPRODUCT((BK$6:BK108)*($BR$6:$BR108))*'[1]功能-战损相关'!$D$2-BW108</f>
        <v>444574.51559841575</v>
      </c>
    </row>
    <row r="109" spans="27:93" x14ac:dyDescent="0.2">
      <c r="AA109" s="3">
        <v>104</v>
      </c>
      <c r="AB109" s="3">
        <f>攻城基础信息!X108*$E$12</f>
        <v>220197.62653376945</v>
      </c>
      <c r="AC109" s="3">
        <f>攻城基础信息!Y108*$E$12</f>
        <v>161643.6881504652</v>
      </c>
      <c r="AD109" s="3">
        <f>攻城基础信息!Z108*$E$12</f>
        <v>230398.43772607372</v>
      </c>
      <c r="AE109" s="3">
        <f>攻城基础信息!AA108*$E$12</f>
        <v>169932.78117249976</v>
      </c>
      <c r="AF109" s="3">
        <f>攻城基础信息!AB108*$E$12</f>
        <v>249532.97084029377</v>
      </c>
      <c r="AH109" s="3">
        <f>$E$4*AB109*攻城基础信息!AC108</f>
        <v>15413833.857363852</v>
      </c>
      <c r="AI109" s="3">
        <f>$E$4*AC109*攻城基础信息!AD108</f>
        <v>11315058.170532558</v>
      </c>
      <c r="AJ109" s="3">
        <f>$E$4*AD109*攻城基础信息!AE108</f>
        <v>16127890.640825151</v>
      </c>
      <c r="AK109" s="3">
        <f>$E$4*AE109*攻城基础信息!AF108</f>
        <v>11895294.682074975</v>
      </c>
      <c r="AL109" s="3">
        <f>$E$4*AF109*攻城基础信息!AG108</f>
        <v>17467307.958820552</v>
      </c>
      <c r="AN109" s="3">
        <v>104</v>
      </c>
      <c r="AO109" s="3">
        <f>求节点(节奏总纲!D$4:D$163,AH$6:AH$165,$AN109)*其他调用!H108*其他调用!$M108</f>
        <v>422973550.90677923</v>
      </c>
      <c r="AP109" s="3">
        <f>求节点(节奏总纲!E$4:E$163,AI$6:AI$165,$AN109)*其他调用!I108*其他调用!$M108</f>
        <v>521858855.51793224</v>
      </c>
      <c r="AQ109" s="3">
        <f>求节点(节奏总纲!F$4:F$163,AJ$6:AJ$165,$AN109)*其他调用!J108*其他调用!$M108</f>
        <v>41278144.338886037</v>
      </c>
      <c r="AR109" s="3">
        <f>求节点(节奏总纲!G$4:G$163,AK$6:AK$165,$AN109)*其他调用!K108*其他调用!$M108</f>
        <v>9859925.0803149603</v>
      </c>
      <c r="AS109" s="3">
        <f>求节点(节奏总纲!H$4:H$163,AL$6:AL$165,$AN109)*其他调用!L108*其他调用!$M108</f>
        <v>3218486.9483110229</v>
      </c>
      <c r="AT109" s="3">
        <f t="shared" si="18"/>
        <v>999188962.79222345</v>
      </c>
      <c r="AY109" s="3">
        <v>104</v>
      </c>
      <c r="AZ109" s="3">
        <f>其他调用!R108*6*(其他调用!AH$2*$AZ$1*MIN(其他调用!$AJ108/其他调用!AH108,1)+$E$4*0%*攻城基础信息!AC108)</f>
        <v>25598.159024250945</v>
      </c>
      <c r="BA109" s="3">
        <f>其他调用!S108*6*(其他调用!AI$2*$AZ$1*MIN(其他调用!$AJ108/其他调用!AI108,1)+$E$4*0%*攻城基础信息!AD108)</f>
        <v>77193.021542460963</v>
      </c>
      <c r="BB109" s="3">
        <f>其他调用!T108*6*(其他调用!AJ$2*$AZ$1*MIN(其他调用!$AJ108/其他调用!AJ108,1)+$E$4*0%*攻城基础信息!AE108)</f>
        <v>232825.14018613397</v>
      </c>
      <c r="BC109" s="3">
        <f>其他调用!U108*6*(其他调用!AK$2*$AZ$1*MIN(其他调用!$AJ108/其他调用!AK108,1)+$E$4*0%*攻城基础信息!AF108)</f>
        <v>158199.40257617441</v>
      </c>
      <c r="BD109" s="3">
        <f>其他调用!V108*6*(其他调用!AL$2*$AZ$1*MIN(其他调用!$AJ108/其他调用!AL108,1)+$E$4*0%*攻城基础信息!AG108)</f>
        <v>88480.58653051428</v>
      </c>
      <c r="BF109" s="3">
        <v>104</v>
      </c>
      <c r="BG109" s="3">
        <f>求节点(节奏总纲!D$4:D$163,AZ$6:AZ$165,$AN109)</f>
        <v>18184.706052648904</v>
      </c>
      <c r="BH109" s="3">
        <f>求节点(节奏总纲!E$4:E$163,BA$6:BA$165,$AN109)</f>
        <v>56272.711296350608</v>
      </c>
      <c r="BI109" s="3">
        <f>求节点(节奏总纲!F$4:F$163,BB$6:BB$165,$AN109)</f>
        <v>175610.76768958016</v>
      </c>
      <c r="BJ109" s="3">
        <f>求节点(节奏总纲!G$4:G$163,BC$6:BC$165,$AN109)</f>
        <v>123827.22039478821</v>
      </c>
      <c r="BK109" s="3">
        <f>求节点(节奏总纲!H$4:H$163,BD$6:BD$165,$AN109)</f>
        <v>68732.487928425398</v>
      </c>
      <c r="BL109" s="3">
        <f>BG109*其他调用!H108*其他调用!$M108</f>
        <v>872184.87783165218</v>
      </c>
      <c r="BM109" s="3">
        <f>BH109*其他调用!I108*其他调用!$M108</f>
        <v>2661221.6992288255</v>
      </c>
      <c r="BN109" s="3">
        <f>BI109*其他调用!J108*其他调用!$M108</f>
        <v>677931.32227680867</v>
      </c>
      <c r="BO109" s="3">
        <f>BJ109*其他调用!K108*其他调用!$M108</f>
        <v>85044.039658258989</v>
      </c>
      <c r="BP109" s="3">
        <f>BK109*其他调用!L108*其他调用!$M108</f>
        <v>13658.520001136694</v>
      </c>
      <c r="BQ109" s="3">
        <f t="shared" si="17"/>
        <v>4310040.4589966815</v>
      </c>
      <c r="BR109" s="3">
        <f>[1]服务器生态!$R106</f>
        <v>5.6238511029411756E-2</v>
      </c>
      <c r="BS109" s="3">
        <f>SUMPRODUCT((BG$6:BG109)*($BR$6:$BR109)*(其他调用!BY$5:BY108))</f>
        <v>63555.055857113381</v>
      </c>
      <c r="BT109" s="3">
        <f>SUMPRODUCT((BH$6:BH109)*($BR$6:$BR109)*(其他调用!BZ$5:BZ108))</f>
        <v>197833.15744885997</v>
      </c>
      <c r="BU109" s="3">
        <f>SUMPRODUCT((BI$6:BI109)*($BR$6:$BR109)*(其他调用!CA$5:CA108))</f>
        <v>622065.46895405231</v>
      </c>
      <c r="BV109" s="3">
        <f>SUMPRODUCT((BJ$6:BJ109)*($BR$6:$BR109)*(其他调用!CB$5:CB108))</f>
        <v>432235.49679732503</v>
      </c>
      <c r="BW109" s="3">
        <f>SUMPRODUCT((BK$6:BK109)*($BR$6:$BR109)*(其他调用!CC$5:CC108))</f>
        <v>240062.72486649363</v>
      </c>
      <c r="BX109" s="3">
        <f>SUMPRODUCT((BG$6:BG109)*($BR$6:$BR109))*'[1]功能-战损相关'!$D$2-BS109</f>
        <v>118030.8180203535</v>
      </c>
      <c r="BY109" s="3">
        <f>SUMPRODUCT((BH$6:BH109)*($BR$6:$BR109))*'[1]功能-战损相关'!$D$2-BT109</f>
        <v>367404.43526216829</v>
      </c>
      <c r="BZ109" s="3">
        <f>SUMPRODUCT((BI$6:BI109)*($BR$6:$BR109))*'[1]功能-战损相关'!$D$2-BU109</f>
        <v>1155264.4423432404</v>
      </c>
      <c r="CA109" s="3">
        <f>SUMPRODUCT((BJ$6:BJ109)*($BR$6:$BR109))*'[1]功能-战损相关'!$D$2-BV109</f>
        <v>802723.06548074586</v>
      </c>
      <c r="CB109" s="3">
        <f>SUMPRODUCT((BK$6:BK109)*($BR$6:$BR109))*'[1]功能-战损相关'!$D$2-BW109</f>
        <v>445830.77475205925</v>
      </c>
    </row>
    <row r="110" spans="27:93" x14ac:dyDescent="0.2">
      <c r="AA110" s="3">
        <v>105</v>
      </c>
      <c r="AB110" s="3">
        <f>攻城基础信息!X109*$E$12</f>
        <v>220197.62653376945</v>
      </c>
      <c r="AC110" s="3">
        <f>攻城基础信息!Y109*$E$12</f>
        <v>161643.6881504652</v>
      </c>
      <c r="AD110" s="3">
        <f>攻城基础信息!Z109*$E$12</f>
        <v>230398.43772607372</v>
      </c>
      <c r="AE110" s="3">
        <f>攻城基础信息!AA109*$E$12</f>
        <v>169932.78117249976</v>
      </c>
      <c r="AF110" s="3">
        <f>攻城基础信息!AB109*$E$12</f>
        <v>249532.97084029377</v>
      </c>
      <c r="AH110" s="3">
        <f>$E$4*AB110*攻城基础信息!AC109</f>
        <v>15413833.857363852</v>
      </c>
      <c r="AI110" s="3">
        <f>$E$4*AC110*攻城基础信息!AD109</f>
        <v>11315058.170532558</v>
      </c>
      <c r="AJ110" s="3">
        <f>$E$4*AD110*攻城基础信息!AE109</f>
        <v>16127890.640825151</v>
      </c>
      <c r="AK110" s="3">
        <f>$E$4*AE110*攻城基础信息!AF109</f>
        <v>11895294.682074975</v>
      </c>
      <c r="AL110" s="3">
        <f>$E$4*AF110*攻城基础信息!AG109</f>
        <v>17467307.958820552</v>
      </c>
      <c r="AN110" s="3">
        <v>105</v>
      </c>
      <c r="AO110" s="3">
        <f>求节点(节奏总纲!D$4:D$163,AH$6:AH$165,$AN110)*其他调用!H109*其他调用!$M109</f>
        <v>424560046.16415417</v>
      </c>
      <c r="AP110" s="3">
        <f>求节点(节奏总纲!E$4:E$163,AI$6:AI$165,$AN110)*其他调用!I109*其他调用!$M109</f>
        <v>523737763.81508183</v>
      </c>
      <c r="AQ110" s="3">
        <f>求节点(节奏总纲!F$4:F$163,AJ$6:AJ$165,$AN110)*其他调用!J109*其他调用!$M109</f>
        <v>41418925.192996465</v>
      </c>
      <c r="AR110" s="3">
        <f>求节点(节奏总纲!G$4:G$163,AK$6:AK$165,$AN110)*其他调用!K109*其他调用!$M109</f>
        <v>9892084.7044413891</v>
      </c>
      <c r="AS110" s="3">
        <f>求节点(节奏总纲!H$4:H$163,AL$6:AL$165,$AN110)*其他调用!L109*其他调用!$M109</f>
        <v>3222532.7012687665</v>
      </c>
      <c r="AT110" s="3">
        <f t="shared" si="18"/>
        <v>1002831352.5779427</v>
      </c>
      <c r="AY110" s="3">
        <v>105</v>
      </c>
      <c r="AZ110" s="3">
        <f>其他调用!R109*6*(其他调用!AH$2*$AZ$1*MIN(其他调用!$AJ109/其他调用!AH109,1)+$E$4*0%*攻城基础信息!AC109)</f>
        <v>25802.614049478263</v>
      </c>
      <c r="BA110" s="3">
        <f>其他调用!S109*6*(其他调用!AI$2*$AZ$1*MIN(其他调用!$AJ109/其他调用!AI109,1)+$E$4*0%*攻城基础信息!AD109)</f>
        <v>77793.257696591769</v>
      </c>
      <c r="BB110" s="3">
        <f>其他调用!T109*6*(其他调用!AJ$2*$AZ$1*MIN(其他调用!$AJ109/其他调用!AJ109,1)+$E$4*0%*攻城基础信息!AE109)</f>
        <v>234707.47642130265</v>
      </c>
      <c r="BC110" s="3">
        <f>其他调用!U109*6*(其他调用!AK$2*$AZ$1*MIN(其他调用!$AJ109/其他调用!AK109,1)+$E$4*0%*攻城基础信息!AF109)</f>
        <v>159792.41045528653</v>
      </c>
      <c r="BD110" s="3">
        <f>其他调用!V109*6*(其他调用!AL$2*$AZ$1*MIN(其他调用!$AJ109/其他调用!AL109,1)+$E$4*0%*攻城基础信息!AG109)</f>
        <v>89982.566408294384</v>
      </c>
      <c r="BF110" s="3">
        <v>105</v>
      </c>
      <c r="BG110" s="3">
        <f>求节点(节奏总纲!D$4:D$163,AZ$6:AZ$165,$AN110)</f>
        <v>18211.535772078299</v>
      </c>
      <c r="BH110" s="3">
        <f>求节点(节奏总纲!E$4:E$163,BA$6:BA$165,$AN110)</f>
        <v>56354.425016570785</v>
      </c>
      <c r="BI110" s="3">
        <f>求节点(节奏总纲!F$4:F$163,BB$6:BB$165,$AN110)</f>
        <v>175857.69808354854</v>
      </c>
      <c r="BJ110" s="3">
        <f>求节点(节奏总纲!G$4:G$163,BC$6:BC$165,$AN110)</f>
        <v>123971.04988625139</v>
      </c>
      <c r="BK110" s="3">
        <f>求节点(节奏总纲!H$4:H$163,BD$6:BD$165,$AN110)</f>
        <v>68835.607749484087</v>
      </c>
      <c r="BL110" s="3">
        <f>BG110*其他调用!H109*其他调用!$M109</f>
        <v>873471.69959797792</v>
      </c>
      <c r="BM110" s="3">
        <f>BH110*其他调用!I109*其他调用!$M109</f>
        <v>2665086.0647510309</v>
      </c>
      <c r="BN110" s="3">
        <f>BI110*其他调用!J109*其他调用!$M109</f>
        <v>678884.5773117689</v>
      </c>
      <c r="BO110" s="3">
        <f>BJ110*其他调用!K109*其他调用!$M109</f>
        <v>85142.821177677935</v>
      </c>
      <c r="BP110" s="3">
        <f>BK110*其他调用!L109*其他调用!$M109</f>
        <v>13679.011971977476</v>
      </c>
      <c r="BQ110" s="3">
        <f t="shared" si="17"/>
        <v>4316264.1748104338</v>
      </c>
      <c r="BR110" s="3">
        <f>[1]服务器生态!$R107</f>
        <v>5.2625868055555539E-2</v>
      </c>
      <c r="BS110" s="3">
        <f>SUMPRODUCT((BG$6:BG110)*($BR$6:$BR110)*(其他调用!BY$5:BY109))</f>
        <v>63722.775485873703</v>
      </c>
      <c r="BT110" s="3">
        <f>SUMPRODUCT((BH$6:BH110)*($BR$6:$BR110)*(其他调用!BZ$5:BZ109))</f>
        <v>198352.15504253202</v>
      </c>
      <c r="BU110" s="3">
        <f>SUMPRODUCT((BI$6:BI110)*($BR$6:$BR110)*(其他调用!CA$5:CA109))</f>
        <v>623685.03515683452</v>
      </c>
      <c r="BV110" s="3">
        <f>SUMPRODUCT((BJ$6:BJ110)*($BR$6:$BR110)*(其他调用!CB$5:CB109))</f>
        <v>433377.21151727898</v>
      </c>
      <c r="BW110" s="3">
        <f>SUMPRODUCT((BK$6:BK110)*($BR$6:$BR110)*(其他调用!CC$5:CC109))</f>
        <v>240696.66824840958</v>
      </c>
      <c r="BX110" s="3">
        <f>SUMPRODUCT((BG$6:BG110)*($BR$6:$BR110))*'[1]功能-战损相关'!$D$2-BS110</f>
        <v>118342.2973309084</v>
      </c>
      <c r="BY110" s="3">
        <f>SUMPRODUCT((BH$6:BH110)*($BR$6:$BR110))*'[1]功能-战损相关'!$D$2-BT110</f>
        <v>368368.28793613065</v>
      </c>
      <c r="BZ110" s="3">
        <f>SUMPRODUCT((BI$6:BI110)*($BR$6:$BR110))*'[1]功能-战损相关'!$D$2-BU110</f>
        <v>1158272.2081484073</v>
      </c>
      <c r="CA110" s="3">
        <f>SUMPRODUCT((BJ$6:BJ110)*($BR$6:$BR110))*'[1]功能-战损相关'!$D$2-BV110</f>
        <v>804843.39281780319</v>
      </c>
      <c r="CB110" s="3">
        <f>SUMPRODUCT((BK$6:BK110)*($BR$6:$BR110))*'[1]功能-战损相关'!$D$2-BW110</f>
        <v>447008.09817561746</v>
      </c>
    </row>
    <row r="111" spans="27:93" x14ac:dyDescent="0.2">
      <c r="AA111" s="3">
        <v>106</v>
      </c>
      <c r="AB111" s="3">
        <f>攻城基础信息!X110*$E$12</f>
        <v>220197.62653376945</v>
      </c>
      <c r="AC111" s="3">
        <f>攻城基础信息!Y110*$E$12</f>
        <v>161643.6881504652</v>
      </c>
      <c r="AD111" s="3">
        <f>攻城基础信息!Z110*$E$12</f>
        <v>230398.43772607372</v>
      </c>
      <c r="AE111" s="3">
        <f>攻城基础信息!AA110*$E$12</f>
        <v>169932.78117249976</v>
      </c>
      <c r="AF111" s="3">
        <f>攻城基础信息!AB110*$E$12</f>
        <v>249532.97084029377</v>
      </c>
      <c r="AH111" s="3">
        <f>$E$4*AB111*攻城基础信息!AC110</f>
        <v>15413833.857363852</v>
      </c>
      <c r="AI111" s="3">
        <f>$E$4*AC111*攻城基础信息!AD110</f>
        <v>11315058.170532558</v>
      </c>
      <c r="AJ111" s="3">
        <f>$E$4*AD111*攻城基础信息!AE110</f>
        <v>16127890.640825151</v>
      </c>
      <c r="AK111" s="3">
        <f>$E$4*AE111*攻城基础信息!AF110</f>
        <v>11895294.682074975</v>
      </c>
      <c r="AL111" s="3">
        <f>$E$4*AF111*攻城基础信息!AG110</f>
        <v>17467307.958820552</v>
      </c>
      <c r="AN111" s="3">
        <v>106</v>
      </c>
      <c r="AO111" s="3">
        <f>求节点(节奏总纲!D$4:D$163,AH$6:AH$165,$AN111)*其他调用!H110*其他调用!$M110</f>
        <v>426146541.421529</v>
      </c>
      <c r="AP111" s="3">
        <f>求节点(节奏总纲!E$4:E$163,AI$6:AI$165,$AN111)*其他调用!I110*其他调用!$M110</f>
        <v>525616672.11223173</v>
      </c>
      <c r="AQ111" s="3">
        <f>求节点(节奏总纲!F$4:F$163,AJ$6:AJ$165,$AN111)*其他调用!J110*其他调用!$M110</f>
        <v>41559706.047106892</v>
      </c>
      <c r="AR111" s="3">
        <f>求节点(节奏总纲!G$4:G$163,AK$6:AK$165,$AN111)*其他调用!K110*其他调用!$M110</f>
        <v>9924244.3285678197</v>
      </c>
      <c r="AS111" s="3">
        <f>求节点(节奏总纲!H$4:H$163,AL$6:AL$165,$AN111)*其他调用!L110*其他调用!$M110</f>
        <v>3226578.4542265097</v>
      </c>
      <c r="AT111" s="3">
        <f t="shared" si="18"/>
        <v>1006473742.363662</v>
      </c>
      <c r="AY111" s="3">
        <v>106</v>
      </c>
      <c r="AZ111" s="3">
        <f>其他调用!R110*6*(其他调用!AH$2*$AZ$1*MIN(其他调用!$AJ110/其他调用!AH110,1)+$E$4*0%*攻城基础信息!AC110)</f>
        <v>26001.109226848712</v>
      </c>
      <c r="BA111" s="3">
        <f>其他调用!S110*6*(其他调用!AI$2*$AZ$1*MIN(其他调用!$AJ110/其他调用!AI110,1)+$E$4*0%*攻城基础信息!AD110)</f>
        <v>78416.84391677448</v>
      </c>
      <c r="BB111" s="3">
        <f>其他调用!T110*6*(其他调用!AJ$2*$AZ$1*MIN(其他调用!$AJ110/其他调用!AJ110,1)+$E$4*0%*攻城基础信息!AE110)</f>
        <v>236481.76052394824</v>
      </c>
      <c r="BC111" s="3">
        <f>其他调用!U110*6*(其他调用!AK$2*$AZ$1*MIN(其他调用!$AJ110/其他调用!AK110,1)+$E$4*0%*攻城基础信息!AF110)</f>
        <v>161422.00516007628</v>
      </c>
      <c r="BD111" s="3">
        <f>其他调用!V110*6*(其他调用!AL$2*$AZ$1*MIN(其他调用!$AJ110/其他调用!AL110,1)+$E$4*0%*攻城基础信息!AG110)</f>
        <v>91440.809722590755</v>
      </c>
      <c r="BF111" s="3">
        <v>106</v>
      </c>
      <c r="BG111" s="3">
        <f>求节点(节奏总纲!D$4:D$163,AZ$6:AZ$165,$AN111)</f>
        <v>18238.365491507699</v>
      </c>
      <c r="BH111" s="3">
        <f>求节点(节奏总纲!E$4:E$163,BA$6:BA$165,$AN111)</f>
        <v>56436.138736790963</v>
      </c>
      <c r="BI111" s="3">
        <f>求节点(节奏总纲!F$4:F$163,BB$6:BB$165,$AN111)</f>
        <v>176104.62847751696</v>
      </c>
      <c r="BJ111" s="3">
        <f>求节点(节奏总纲!G$4:G$163,BC$6:BC$165,$AN111)</f>
        <v>124114.87937771456</v>
      </c>
      <c r="BK111" s="3">
        <f>求节点(节奏总纲!H$4:H$163,BD$6:BD$165,$AN111)</f>
        <v>68938.727570542775</v>
      </c>
      <c r="BL111" s="3">
        <f>BG111*其他调用!H110*其他调用!$M110</f>
        <v>874758.52136430389</v>
      </c>
      <c r="BM111" s="3">
        <f>BH111*其他调用!I110*其他调用!$M110</f>
        <v>2668950.4302732367</v>
      </c>
      <c r="BN111" s="3">
        <f>BI111*其他调用!J110*其他调用!$M110</f>
        <v>679837.83234672924</v>
      </c>
      <c r="BO111" s="3">
        <f>BJ111*其他调用!K110*其他调用!$M110</f>
        <v>85241.602697096881</v>
      </c>
      <c r="BP111" s="3">
        <f>BK111*其他调用!L110*其他调用!$M110</f>
        <v>13699.503942818259</v>
      </c>
      <c r="BQ111" s="3">
        <f t="shared" si="17"/>
        <v>4322487.8906241851</v>
      </c>
      <c r="BR111" s="3">
        <f>[1]服务器生态!$R108</f>
        <v>4.9013225081699335E-2</v>
      </c>
      <c r="BS111" s="3">
        <f>SUMPRODUCT((BG$6:BG111)*($BR$6:$BR111)*(其他调用!BY$5:BY110))</f>
        <v>63879.211680641274</v>
      </c>
      <c r="BT111" s="3">
        <f>SUMPRODUCT((BH$6:BH111)*($BR$6:$BR111)*(其他调用!BZ$5:BZ110))</f>
        <v>198836.22554739547</v>
      </c>
      <c r="BU111" s="3">
        <f>SUMPRODUCT((BI$6:BI111)*($BR$6:$BR111)*(其他调用!CA$5:CA110))</f>
        <v>625195.53992069664</v>
      </c>
      <c r="BV111" s="3">
        <f>SUMPRODUCT((BJ$6:BJ111)*($BR$6:$BR111)*(其他调用!CB$5:CB110))</f>
        <v>434441.78385809134</v>
      </c>
      <c r="BW111" s="3">
        <f>SUMPRODUCT((BK$6:BK111)*($BR$6:$BR111)*(其他调用!CC$5:CC110))</f>
        <v>241287.97738838024</v>
      </c>
      <c r="BX111" s="3">
        <f>SUMPRODUCT((BG$6:BG111)*($BR$6:$BR111))*'[1]功能-战损相关'!$D$2-BS111</f>
        <v>118632.82169261962</v>
      </c>
      <c r="BY111" s="3">
        <f>SUMPRODUCT((BH$6:BH111)*($BR$6:$BR111))*'[1]功能-战损相关'!$D$2-BT111</f>
        <v>369267.27601659141</v>
      </c>
      <c r="BZ111" s="3">
        <f>SUMPRODUCT((BI$6:BI111)*($BR$6:$BR111))*'[1]功能-战损相关'!$D$2-BU111</f>
        <v>1161077.4312812942</v>
      </c>
      <c r="CA111" s="3">
        <f>SUMPRODUCT((BJ$6:BJ111)*($BR$6:$BR111))*'[1]功能-战损相关'!$D$2-BV111</f>
        <v>806820.45573645481</v>
      </c>
      <c r="CB111" s="3">
        <f>SUMPRODUCT((BK$6:BK111)*($BR$6:$BR111))*'[1]功能-战损相关'!$D$2-BW111</f>
        <v>448106.24372127734</v>
      </c>
    </row>
    <row r="112" spans="27:93" x14ac:dyDescent="0.2">
      <c r="AA112" s="3">
        <v>107</v>
      </c>
      <c r="AB112" s="3">
        <f>攻城基础信息!X111*$E$12</f>
        <v>220197.62653376945</v>
      </c>
      <c r="AC112" s="3">
        <f>攻城基础信息!Y111*$E$12</f>
        <v>161643.6881504652</v>
      </c>
      <c r="AD112" s="3">
        <f>攻城基础信息!Z111*$E$12</f>
        <v>230398.43772607372</v>
      </c>
      <c r="AE112" s="3">
        <f>攻城基础信息!AA111*$E$12</f>
        <v>169932.78117249976</v>
      </c>
      <c r="AF112" s="3">
        <f>攻城基础信息!AB111*$E$12</f>
        <v>249532.97084029377</v>
      </c>
      <c r="AH112" s="3">
        <f>$E$4*AB112*攻城基础信息!AC111</f>
        <v>15413833.857363852</v>
      </c>
      <c r="AI112" s="3">
        <f>$E$4*AC112*攻城基础信息!AD111</f>
        <v>11315058.170532558</v>
      </c>
      <c r="AJ112" s="3">
        <f>$E$4*AD112*攻城基础信息!AE111</f>
        <v>16127890.640825151</v>
      </c>
      <c r="AK112" s="3">
        <f>$E$4*AE112*攻城基础信息!AF111</f>
        <v>11895294.682074975</v>
      </c>
      <c r="AL112" s="3">
        <f>$E$4*AF112*攻城基础信息!AG111</f>
        <v>17467307.958820552</v>
      </c>
      <c r="AN112" s="3">
        <v>107</v>
      </c>
      <c r="AO112" s="3">
        <f>求节点(节奏总纲!D$4:D$163,AH$6:AH$165,$AN112)*其他调用!H111*其他调用!$M111</f>
        <v>427733036.678904</v>
      </c>
      <c r="AP112" s="3">
        <f>求节点(节奏总纲!E$4:E$163,AI$6:AI$165,$AN112)*其他调用!I111*其他调用!$M111</f>
        <v>527495580.40938133</v>
      </c>
      <c r="AQ112" s="3">
        <f>求节点(节奏总纲!F$4:F$163,AJ$6:AJ$165,$AN112)*其他调用!J111*其他调用!$M111</f>
        <v>41700486.901217312</v>
      </c>
      <c r="AR112" s="3">
        <f>求节点(节奏总纲!G$4:G$163,AK$6:AK$165,$AN112)*其他调用!K111*其他调用!$M111</f>
        <v>9956403.9526942484</v>
      </c>
      <c r="AS112" s="3">
        <f>求节点(节奏总纲!H$4:H$163,AL$6:AL$165,$AN112)*其他调用!L111*其他调用!$M111</f>
        <v>3230624.2071842533</v>
      </c>
      <c r="AT112" s="3">
        <f t="shared" si="18"/>
        <v>1010116132.1493812</v>
      </c>
      <c r="AY112" s="3">
        <v>107</v>
      </c>
      <c r="AZ112" s="3">
        <f>其他调用!R111*6*(其他调用!AH$2*$AZ$1*MIN(其他调用!$AJ111/其他调用!AH111,1)+$E$4*0%*攻城基础信息!AC111)</f>
        <v>26206.883424200776</v>
      </c>
      <c r="BA112" s="3">
        <f>其他调用!S111*6*(其他调用!AI$2*$AZ$1*MIN(其他调用!$AJ111/其他调用!AI111,1)+$E$4*0%*攻城基础信息!AD111)</f>
        <v>79004.563042905298</v>
      </c>
      <c r="BB112" s="3">
        <f>其他调用!T111*6*(其他调用!AJ$2*$AZ$1*MIN(其他调用!$AJ111/其他调用!AJ111,1)+$E$4*0%*攻城基础信息!AE111)</f>
        <v>238350.56668212599</v>
      </c>
      <c r="BC112" s="3">
        <f>其他调用!U111*6*(其他调用!AK$2*$AZ$1*MIN(其他调用!$AJ111/其他调用!AK111,1)+$E$4*0%*攻城基础信息!AF111)</f>
        <v>162945.61175736692</v>
      </c>
      <c r="BD112" s="3">
        <f>其他调用!V111*6*(其他调用!AL$2*$AZ$1*MIN(其他调用!$AJ111/其他调用!AL111,1)+$E$4*0%*攻城基础信息!AG111)</f>
        <v>92930.974147119763</v>
      </c>
      <c r="BF112" s="3">
        <v>107</v>
      </c>
      <c r="BG112" s="3">
        <f>求节点(节奏总纲!D$4:D$163,AZ$6:AZ$165,$AN112)</f>
        <v>18265.195210937094</v>
      </c>
      <c r="BH112" s="3">
        <f>求节点(节奏总纲!E$4:E$163,BA$6:BA$165,$AN112)</f>
        <v>56517.85245701114</v>
      </c>
      <c r="BI112" s="3">
        <f>求节点(节奏总纲!F$4:F$163,BB$6:BB$165,$AN112)</f>
        <v>176351.55887148538</v>
      </c>
      <c r="BJ112" s="3">
        <f>求节点(节奏总纲!G$4:G$163,BC$6:BC$165,$AN112)</f>
        <v>124258.70886917775</v>
      </c>
      <c r="BK112" s="3">
        <f>求节点(节奏总纲!H$4:H$163,BD$6:BD$165,$AN112)</f>
        <v>69041.847391601463</v>
      </c>
      <c r="BL112" s="3">
        <f>BG112*其他调用!H111*其他调用!$M111</f>
        <v>876045.34313062963</v>
      </c>
      <c r="BM112" s="3">
        <f>BH112*其他调用!I111*其他调用!$M111</f>
        <v>2672814.7957954421</v>
      </c>
      <c r="BN112" s="3">
        <f>BI112*其他调用!J111*其他调用!$M111</f>
        <v>680791.08738168958</v>
      </c>
      <c r="BO112" s="3">
        <f>BJ112*其他调用!K111*其他调用!$M111</f>
        <v>85340.384216515828</v>
      </c>
      <c r="BP112" s="3">
        <f>BK112*其他调用!L111*其他调用!$M111</f>
        <v>13719.995913659042</v>
      </c>
      <c r="BQ112" s="3">
        <f t="shared" si="17"/>
        <v>4328711.6064379364</v>
      </c>
      <c r="BR112" s="3">
        <f>[1]服务器生态!$R109</f>
        <v>4.5400582107843125E-2</v>
      </c>
      <c r="BS112" s="3">
        <f>SUMPRODUCT((BG$6:BG112)*($BR$6:$BR112)*(其他调用!BY$5:BY111))</f>
        <v>64024.330517247014</v>
      </c>
      <c r="BT112" s="3">
        <f>SUMPRODUCT((BH$6:BH112)*($BR$6:$BR112)*(其他调用!BZ$5:BZ111))</f>
        <v>199285.26564257633</v>
      </c>
      <c r="BU112" s="3">
        <f>SUMPRODUCT((BI$6:BI112)*($BR$6:$BR112)*(其他调用!CA$5:CA111))</f>
        <v>626596.67102066509</v>
      </c>
      <c r="BV112" s="3">
        <f>SUMPRODUCT((BJ$6:BJ112)*($BR$6:$BR112)*(其他调用!CB$5:CB111))</f>
        <v>435429.03195815155</v>
      </c>
      <c r="BW112" s="3">
        <f>SUMPRODUCT((BK$6:BK112)*($BR$6:$BR112)*(其他调用!CC$5:CC111))</f>
        <v>241836.52189912167</v>
      </c>
      <c r="BX112" s="3">
        <f>SUMPRODUCT((BG$6:BG112)*($BR$6:$BR112))*'[1]功能-战损相关'!$D$2-BS112</f>
        <v>118902.32810345884</v>
      </c>
      <c r="BY112" s="3">
        <f>SUMPRODUCT((BH$6:BH112)*($BR$6:$BR112))*'[1]功能-战损相关'!$D$2-BT112</f>
        <v>370101.20762192731</v>
      </c>
      <c r="BZ112" s="3">
        <f>SUMPRODUCT((BI$6:BI112)*($BR$6:$BR112))*'[1]功能-战损相关'!$D$2-BU112</f>
        <v>1163679.5318955211</v>
      </c>
      <c r="CA112" s="3">
        <f>SUMPRODUCT((BJ$6:BJ112)*($BR$6:$BR112))*'[1]功能-战损相关'!$D$2-BV112</f>
        <v>808653.91649370943</v>
      </c>
      <c r="CB112" s="3">
        <f>SUMPRODUCT((BK$6:BK112)*($BR$6:$BR112))*'[1]功能-战损相关'!$D$2-BW112</f>
        <v>449124.96924122563</v>
      </c>
    </row>
    <row r="113" spans="27:80" x14ac:dyDescent="0.2">
      <c r="AA113" s="3">
        <v>108</v>
      </c>
      <c r="AB113" s="3">
        <f>攻城基础信息!X112*$E$12</f>
        <v>220197.62653376945</v>
      </c>
      <c r="AC113" s="3">
        <f>攻城基础信息!Y112*$E$12</f>
        <v>161643.6881504652</v>
      </c>
      <c r="AD113" s="3">
        <f>攻城基础信息!Z112*$E$12</f>
        <v>230398.43772607372</v>
      </c>
      <c r="AE113" s="3">
        <f>攻城基础信息!AA112*$E$12</f>
        <v>169932.78117249976</v>
      </c>
      <c r="AF113" s="3">
        <f>攻城基础信息!AB112*$E$12</f>
        <v>249532.97084029377</v>
      </c>
      <c r="AH113" s="3">
        <f>$E$4*AB113*攻城基础信息!AC112</f>
        <v>15413833.857363852</v>
      </c>
      <c r="AI113" s="3">
        <f>$E$4*AC113*攻城基础信息!AD112</f>
        <v>11315058.170532558</v>
      </c>
      <c r="AJ113" s="3">
        <f>$E$4*AD113*攻城基础信息!AE112</f>
        <v>16127890.640825151</v>
      </c>
      <c r="AK113" s="3">
        <f>$E$4*AE113*攻城基础信息!AF112</f>
        <v>11895294.682074975</v>
      </c>
      <c r="AL113" s="3">
        <f>$E$4*AF113*攻城基础信息!AG112</f>
        <v>17467307.958820552</v>
      </c>
      <c r="AN113" s="3">
        <v>108</v>
      </c>
      <c r="AO113" s="3">
        <f>求节点(节奏总纲!D$4:D$163,AH$6:AH$165,$AN113)*其他调用!H112*其他调用!$M112</f>
        <v>429319531.93627894</v>
      </c>
      <c r="AP113" s="3">
        <f>求节点(节奏总纲!E$4:E$163,AI$6:AI$165,$AN113)*其他调用!I112*其他调用!$M112</f>
        <v>529374488.70653111</v>
      </c>
      <c r="AQ113" s="3">
        <f>求节点(节奏总纲!F$4:F$163,AJ$6:AJ$165,$AN113)*其他调用!J112*其他调用!$M112</f>
        <v>41841267.755327739</v>
      </c>
      <c r="AR113" s="3">
        <f>求节点(节奏总纲!G$4:G$163,AK$6:AK$165,$AN113)*其他调用!K112*其他调用!$M112</f>
        <v>9987920.3810593206</v>
      </c>
      <c r="AS113" s="3">
        <f>求节点(节奏总纲!H$4:H$163,AL$6:AL$165,$AN113)*其他调用!L112*其他调用!$M112</f>
        <v>3234669.9601419969</v>
      </c>
      <c r="AT113" s="3">
        <f t="shared" si="18"/>
        <v>1013757878.7393391</v>
      </c>
      <c r="AY113" s="3">
        <v>108</v>
      </c>
      <c r="AZ113" s="3">
        <f>其他调用!R112*6*(其他调用!AH$2*$AZ$1*MIN(其他调用!$AJ112/其他调用!AH112,1)+$E$4*0%*攻城基础信息!AC112)</f>
        <v>26404.310580299298</v>
      </c>
      <c r="BA113" s="3">
        <f>其他调用!S112*6*(其他调用!AI$2*$AZ$1*MIN(其他调用!$AJ112/其他调用!AI112,1)+$E$4*0%*攻城基础信息!AD112)</f>
        <v>79624.415834393119</v>
      </c>
      <c r="BB113" s="3">
        <f>其他调用!T112*6*(其他调用!AJ$2*$AZ$1*MIN(其他调用!$AJ112/其他调用!AJ112,1)+$E$4*0%*攻城基础信息!AE112)</f>
        <v>240039.15924471221</v>
      </c>
      <c r="BC113" s="3">
        <f>其他调用!U112*6*(其他调用!AK$2*$AZ$1*MIN(其他调用!$AJ112/其他调用!AK112,1)+$E$4*0%*攻城基础信息!AF112)</f>
        <v>164496.25514561075</v>
      </c>
      <c r="BD113" s="3">
        <f>其他调用!V112*6*(其他调用!AL$2*$AZ$1*MIN(其他调用!$AJ112/其他调用!AL112,1)+$E$4*0%*攻城基础信息!AG112)</f>
        <v>94399.347898050095</v>
      </c>
      <c r="BF113" s="3">
        <v>108</v>
      </c>
      <c r="BG113" s="3">
        <f>求节点(节奏总纲!D$4:D$163,AZ$6:AZ$165,$AN113)</f>
        <v>18292.024930366493</v>
      </c>
      <c r="BH113" s="3">
        <f>求节点(节奏总纲!E$4:E$163,BA$6:BA$165,$AN113)</f>
        <v>56599.566177231318</v>
      </c>
      <c r="BI113" s="3">
        <f>求节点(节奏总纲!F$4:F$163,BB$6:BB$165,$AN113)</f>
        <v>176598.48926545377</v>
      </c>
      <c r="BJ113" s="3">
        <f>求节点(节奏总纲!G$4:G$163,BC$6:BC$165,$AN113)</f>
        <v>124405.64116864749</v>
      </c>
      <c r="BK113" s="3">
        <f>求节点(节奏总纲!H$4:H$163,BD$6:BD$165,$AN113)</f>
        <v>69144.967212660151</v>
      </c>
      <c r="BL113" s="3">
        <f>BG113*其他调用!H112*其他调用!$M112</f>
        <v>877332.16489695571</v>
      </c>
      <c r="BM113" s="3">
        <f>BH113*其他调用!I112*其他调用!$M112</f>
        <v>2676679.1613176479</v>
      </c>
      <c r="BN113" s="3">
        <f>BI113*其他调用!J112*其他调用!$M112</f>
        <v>681744.3424166498</v>
      </c>
      <c r="BO113" s="3">
        <f>BJ113*其他调用!K112*其他调用!$M112</f>
        <v>85441.296732062445</v>
      </c>
      <c r="BP113" s="3">
        <f>BK113*其他调用!L112*其他调用!$M112</f>
        <v>13740.487884499822</v>
      </c>
      <c r="BQ113" s="3">
        <f t="shared" si="17"/>
        <v>4334937.4532478163</v>
      </c>
      <c r="BR113" s="3">
        <f>[1]服务器生态!$R110</f>
        <v>4.1787939133986915E-2</v>
      </c>
      <c r="BS113" s="3">
        <f>SUMPRODUCT((BG$6:BG113)*($BR$6:$BR113)*(其他调用!BY$5:BY112))</f>
        <v>64158.098071521832</v>
      </c>
      <c r="BT113" s="3">
        <f>SUMPRODUCT((BH$6:BH113)*($BR$6:$BR113)*(其他调用!BZ$5:BZ112))</f>
        <v>199699.17200720057</v>
      </c>
      <c r="BU113" s="3">
        <f>SUMPRODUCT((BI$6:BI113)*($BR$6:$BR113)*(其他调用!CA$5:CA112))</f>
        <v>627888.11623176641</v>
      </c>
      <c r="BV113" s="3">
        <f>SUMPRODUCT((BJ$6:BJ113)*($BR$6:$BR113)*(其他调用!CB$5:CB112))</f>
        <v>436338.79664634058</v>
      </c>
      <c r="BW113" s="3">
        <f>SUMPRODUCT((BK$6:BK113)*($BR$6:$BR113)*(其他调用!CC$5:CC112))</f>
        <v>242342.17139334988</v>
      </c>
      <c r="BX113" s="3">
        <f>SUMPRODUCT((BG$6:BG113)*($BR$6:$BR113))*'[1]功能-战损相关'!$D$2-BS113</f>
        <v>119150.7535613978</v>
      </c>
      <c r="BY113" s="3">
        <f>SUMPRODUCT((BH$6:BH113)*($BR$6:$BR113))*'[1]功能-战损相关'!$D$2-BT113</f>
        <v>370869.89087051526</v>
      </c>
      <c r="BZ113" s="3">
        <f>SUMPRODUCT((BI$6:BI113)*($BR$6:$BR113))*'[1]功能-战损相关'!$D$2-BU113</f>
        <v>1166077.9301447091</v>
      </c>
      <c r="CA113" s="3">
        <f>SUMPRODUCT((BJ$6:BJ113)*($BR$6:$BR113))*'[1]功能-战损相关'!$D$2-BV113</f>
        <v>810343.47948606056</v>
      </c>
      <c r="CB113" s="3">
        <f>SUMPRODUCT((BK$6:BK113)*($BR$6:$BR113))*'[1]功能-战损相关'!$D$2-BW113</f>
        <v>450064.03258764953</v>
      </c>
    </row>
    <row r="114" spans="27:80" x14ac:dyDescent="0.2">
      <c r="AA114" s="3">
        <v>109</v>
      </c>
      <c r="AB114" s="3">
        <f>攻城基础信息!X113*$E$12</f>
        <v>220197.62653376945</v>
      </c>
      <c r="AC114" s="3">
        <f>攻城基础信息!Y113*$E$12</f>
        <v>161643.6881504652</v>
      </c>
      <c r="AD114" s="3">
        <f>攻城基础信息!Z113*$E$12</f>
        <v>230398.43772607372</v>
      </c>
      <c r="AE114" s="3">
        <f>攻城基础信息!AA113*$E$12</f>
        <v>169932.78117249976</v>
      </c>
      <c r="AF114" s="3">
        <f>攻城基础信息!AB113*$E$12</f>
        <v>249532.97084029377</v>
      </c>
      <c r="AH114" s="3">
        <f>$E$4*AB114*攻城基础信息!AC113</f>
        <v>15413833.857363852</v>
      </c>
      <c r="AI114" s="3">
        <f>$E$4*AC114*攻城基础信息!AD113</f>
        <v>11315058.170532558</v>
      </c>
      <c r="AJ114" s="3">
        <f>$E$4*AD114*攻城基础信息!AE113</f>
        <v>16127890.640825151</v>
      </c>
      <c r="AK114" s="3">
        <f>$E$4*AE114*攻城基础信息!AF113</f>
        <v>11895294.682074975</v>
      </c>
      <c r="AL114" s="3">
        <f>$E$4*AF114*攻城基础信息!AG113</f>
        <v>17467307.958820552</v>
      </c>
      <c r="AN114" s="3">
        <v>109</v>
      </c>
      <c r="AO114" s="3">
        <f>求节点(节奏总纲!D$4:D$163,AH$6:AH$165,$AN114)*其他调用!H113*其他调用!$M113</f>
        <v>430906027.19365394</v>
      </c>
      <c r="AP114" s="3">
        <f>求节点(节奏总纲!E$4:E$163,AI$6:AI$165,$AN114)*其他调用!I113*其他调用!$M113</f>
        <v>531253397.00368083</v>
      </c>
      <c r="AQ114" s="3">
        <f>求节点(节奏总纲!F$4:F$163,AJ$6:AJ$165,$AN114)*其他调用!J113*其他调用!$M113</f>
        <v>41982048.609438166</v>
      </c>
      <c r="AR114" s="3">
        <f>求节点(节奏总纲!G$4:G$163,AK$6:AK$165,$AN114)*其他调用!K113*其他调用!$M113</f>
        <v>10018969.522837918</v>
      </c>
      <c r="AS114" s="3">
        <f>求节点(节奏总纲!H$4:H$163,AL$6:AL$165,$AN114)*其他调用!L113*其他调用!$M113</f>
        <v>3238702.2049627709</v>
      </c>
      <c r="AT114" s="3">
        <f t="shared" si="18"/>
        <v>1017399144.5345736</v>
      </c>
      <c r="AY114" s="3">
        <v>109</v>
      </c>
      <c r="AZ114" s="3">
        <f>其他调用!R113*6*(其他调用!AH$2*$AZ$1*MIN(其他调用!$AJ113/其他调用!AH113,1)+$E$4*0%*攻城基础信息!AC113)</f>
        <v>26611.383396478228</v>
      </c>
      <c r="BA114" s="3">
        <f>其他调用!S113*6*(其他调用!AI$2*$AZ$1*MIN(其他调用!$AJ113/其他调用!AI113,1)+$E$4*0%*攻城基础信息!AD113)</f>
        <v>80195.214403182545</v>
      </c>
      <c r="BB114" s="3">
        <f>其他调用!T113*6*(其他调用!AJ$2*$AZ$1*MIN(其他调用!$AJ113/其他调用!AJ113,1)+$E$4*0%*攻城基础信息!AE113)</f>
        <v>241824.08634112062</v>
      </c>
      <c r="BC114" s="3">
        <f>其他调用!U113*6*(其他调用!AK$2*$AZ$1*MIN(其他调用!$AJ113/其他调用!AK113,1)+$E$4*0%*攻城基础信息!AF113)</f>
        <v>165934.13159029858</v>
      </c>
      <c r="BD114" s="3">
        <f>其他调用!V113*6*(其他调用!AL$2*$AZ$1*MIN(其他调用!$AJ113/其他调用!AL113,1)+$E$4*0%*攻城基础信息!AG113)</f>
        <v>95861.961570324333</v>
      </c>
      <c r="BF114" s="3">
        <v>109</v>
      </c>
      <c r="BG114" s="3">
        <f>求节点(节奏总纲!D$4:D$163,AZ$6:AZ$165,$AN114)</f>
        <v>18318.854649795892</v>
      </c>
      <c r="BH114" s="3">
        <f>求节点(节奏总纲!E$4:E$163,BA$6:BA$165,$AN114)</f>
        <v>56681.279897451503</v>
      </c>
      <c r="BI114" s="3">
        <f>求节点(节奏总纲!F$4:F$163,BB$6:BB$165,$AN114)</f>
        <v>176845.41965942219</v>
      </c>
      <c r="BJ114" s="3">
        <f>求节点(节奏总纲!G$4:G$163,BC$6:BC$165,$AN114)</f>
        <v>124554.8276816071</v>
      </c>
      <c r="BK114" s="3">
        <f>求节点(节奏总纲!H$4:H$163,BD$6:BD$165,$AN114)</f>
        <v>69247.94406282749</v>
      </c>
      <c r="BL114" s="3">
        <f>BG114*其他调用!H113*其他调用!$M113</f>
        <v>878618.98666328157</v>
      </c>
      <c r="BM114" s="3">
        <f>BH114*其他调用!I113*其他调用!$M113</f>
        <v>2680543.5268398537</v>
      </c>
      <c r="BN114" s="3">
        <f>BI114*其他调用!J113*其他调用!$M113</f>
        <v>682697.59745161014</v>
      </c>
      <c r="BO114" s="3">
        <f>BJ114*其他调用!K113*其他调用!$M113</f>
        <v>85543.757432417056</v>
      </c>
      <c r="BP114" s="3">
        <f>BK114*其他调用!L113*其他调用!$M113</f>
        <v>13760.951444165075</v>
      </c>
      <c r="BQ114" s="3">
        <f t="shared" si="17"/>
        <v>4341164.8198313275</v>
      </c>
      <c r="BR114" s="3">
        <f>[1]服务器生态!$R111</f>
        <v>3.8175296160130712E-2</v>
      </c>
      <c r="BS114" s="3">
        <f>SUMPRODUCT((BG$6:BG114)*($BR$6:$BR114)*(其他调用!BY$5:BY113))</f>
        <v>64280.48041929664</v>
      </c>
      <c r="BT114" s="3">
        <f>SUMPRODUCT((BH$6:BH114)*($BR$6:$BR114)*(其他调用!BZ$5:BZ113))</f>
        <v>200077.84132039416</v>
      </c>
      <c r="BU114" s="3">
        <f>SUMPRODUCT((BI$6:BI114)*($BR$6:$BR114)*(其他调用!CA$5:CA113))</f>
        <v>629069.56332902715</v>
      </c>
      <c r="BV114" s="3">
        <f>SUMPRODUCT((BJ$6:BJ114)*($BR$6:$BR114)*(其他调用!CB$5:CB113))</f>
        <v>437170.90719745145</v>
      </c>
      <c r="BW114" s="3">
        <f>SUMPRODUCT((BK$6:BK114)*($BR$6:$BR114)*(其他调用!CC$5:CC113))</f>
        <v>242804.79452863865</v>
      </c>
      <c r="BX114" s="3">
        <f>SUMPRODUCT((BG$6:BG114)*($BR$6:$BR114))*'[1]功能-战损相关'!$D$2-BS114</f>
        <v>119378.03506440816</v>
      </c>
      <c r="BY114" s="3">
        <f>SUMPRODUCT((BH$6:BH114)*($BR$6:$BR114))*'[1]功能-战损相关'!$D$2-BT114</f>
        <v>371573.13388073188</v>
      </c>
      <c r="BZ114" s="3">
        <f>SUMPRODUCT((BI$6:BI114)*($BR$6:$BR114))*'[1]功能-战损相关'!$D$2-BU114</f>
        <v>1168272.0461824788</v>
      </c>
      <c r="CA114" s="3">
        <f>SUMPRODUCT((BJ$6:BJ114)*($BR$6:$BR114))*'[1]功能-战损相关'!$D$2-BV114</f>
        <v>811888.82765240944</v>
      </c>
      <c r="CB114" s="3">
        <f>SUMPRODUCT((BK$6:BK114)*($BR$6:$BR114))*'[1]功能-战损相关'!$D$2-BW114</f>
        <v>450923.18983890006</v>
      </c>
    </row>
    <row r="115" spans="27:80" x14ac:dyDescent="0.2">
      <c r="AA115" s="3">
        <v>110</v>
      </c>
      <c r="AB115" s="3">
        <f>攻城基础信息!X114*$E$12</f>
        <v>220197.62653376945</v>
      </c>
      <c r="AC115" s="3">
        <f>攻城基础信息!Y114*$E$12</f>
        <v>161643.6881504652</v>
      </c>
      <c r="AD115" s="3">
        <f>攻城基础信息!Z114*$E$12</f>
        <v>230398.43772607372</v>
      </c>
      <c r="AE115" s="3">
        <f>攻城基础信息!AA114*$E$12</f>
        <v>169932.78117249976</v>
      </c>
      <c r="AF115" s="3">
        <f>攻城基础信息!AB114*$E$12</f>
        <v>249532.97084029377</v>
      </c>
      <c r="AH115" s="3">
        <f>$E$4*AB115*攻城基础信息!AC114</f>
        <v>15413833.857363852</v>
      </c>
      <c r="AI115" s="3">
        <f>$E$4*AC115*攻城基础信息!AD114</f>
        <v>11315058.170532558</v>
      </c>
      <c r="AJ115" s="3">
        <f>$E$4*AD115*攻城基础信息!AE114</f>
        <v>16127890.640825151</v>
      </c>
      <c r="AK115" s="3">
        <f>$E$4*AE115*攻城基础信息!AF114</f>
        <v>11895294.682074975</v>
      </c>
      <c r="AL115" s="3">
        <f>$E$4*AF115*攻城基础信息!AG114</f>
        <v>17467307.958820552</v>
      </c>
      <c r="AN115" s="3">
        <v>110</v>
      </c>
      <c r="AO115" s="3">
        <f>求节点(节奏总纲!D$4:D$163,AH$6:AH$165,$AN115)*其他调用!H114*其他调用!$M114</f>
        <v>432492522.45102876</v>
      </c>
      <c r="AP115" s="3">
        <f>求节点(节奏总纲!E$4:E$163,AI$6:AI$165,$AN115)*其他调用!I114*其他调用!$M114</f>
        <v>533131496.87209558</v>
      </c>
      <c r="AQ115" s="3">
        <f>求节点(节奏总纲!F$4:F$163,AJ$6:AJ$165,$AN115)*其他调用!J114*其他调用!$M114</f>
        <v>42122829.463548593</v>
      </c>
      <c r="AR115" s="3">
        <f>求节点(节奏总纲!G$4:G$163,AK$6:AK$165,$AN115)*其他调用!K114*其他调用!$M114</f>
        <v>10050018.664616516</v>
      </c>
      <c r="AS115" s="3">
        <f>求节点(节奏总纲!H$4:H$163,AL$6:AL$165,$AN115)*其他调用!L114*其他调用!$M114</f>
        <v>3242492.6121360487</v>
      </c>
      <c r="AT115" s="3">
        <f t="shared" si="18"/>
        <v>1021039360.0634254</v>
      </c>
      <c r="AY115" s="3">
        <v>110</v>
      </c>
      <c r="AZ115" s="3">
        <f>其他调用!R114*6*(其他调用!AH$2*$AZ$1*MIN(其他调用!$AJ114/其他调用!AH114,1)+$E$4*0%*攻城基础信息!AC114)</f>
        <v>26807.75892755689</v>
      </c>
      <c r="BA115" s="3">
        <f>其他调用!S114*6*(其他调用!AI$2*$AZ$1*MIN(其他调用!$AJ114/其他调用!AI114,1)+$E$4*0%*攻城基础信息!AD114)</f>
        <v>80810.269394264877</v>
      </c>
      <c r="BB115" s="3">
        <f>其他调用!T114*6*(其他调用!AJ$2*$AZ$1*MIN(其他调用!$AJ114/其他调用!AJ114,1)+$E$4*0%*攻城基础信息!AE114)</f>
        <v>243647.30564294345</v>
      </c>
      <c r="BC115" s="3">
        <f>其他调用!U114*6*(其他调用!AK$2*$AZ$1*MIN(其他调用!$AJ114/其他调用!AK114,1)+$E$4*0%*攻城基础信息!AF114)</f>
        <v>167470.32525975819</v>
      </c>
      <c r="BD115" s="3">
        <f>其他调用!V114*6*(其他调用!AL$2*$AZ$1*MIN(其他调用!$AJ114/其他调用!AL114,1)+$E$4*0%*攻城基础信息!AG114)</f>
        <v>97330.312522810011</v>
      </c>
      <c r="BF115" s="3">
        <v>110</v>
      </c>
      <c r="BG115" s="3">
        <f>求节点(节奏总纲!D$4:D$163,AZ$6:AZ$165,$AN115)</f>
        <v>18345.684369225288</v>
      </c>
      <c r="BH115" s="3">
        <f>求节点(节奏总纲!E$4:E$163,BA$6:BA$165,$AN115)</f>
        <v>56762.780386759739</v>
      </c>
      <c r="BI115" s="3">
        <f>求节点(节奏总纲!F$4:F$163,BB$6:BB$165,$AN115)</f>
        <v>177092.3500533906</v>
      </c>
      <c r="BJ115" s="3">
        <f>求节点(节奏总纲!G$4:G$163,BC$6:BC$165,$AN115)</f>
        <v>124704.01419456673</v>
      </c>
      <c r="BK115" s="3">
        <f>求节点(节奏总纲!H$4:H$163,BD$6:BD$165,$AN115)</f>
        <v>69348.361289554101</v>
      </c>
      <c r="BL115" s="3">
        <f>BG115*其他调用!H114*其他调用!$M114</f>
        <v>879905.80842960731</v>
      </c>
      <c r="BM115" s="3">
        <f>BH115*其他调用!I114*其他调用!$M114</f>
        <v>2684397.8083494585</v>
      </c>
      <c r="BN115" s="3">
        <f>BI115*其他调用!J114*其他调用!$M114</f>
        <v>683650.85248657048</v>
      </c>
      <c r="BO115" s="3">
        <f>BJ115*其他调用!K114*其他调用!$M114</f>
        <v>85646.218132771668</v>
      </c>
      <c r="BP115" s="3">
        <f>BK115*其他调用!L114*其他调用!$M114</f>
        <v>13780.906355460189</v>
      </c>
      <c r="BQ115" s="3">
        <f t="shared" si="17"/>
        <v>4347381.5937538678</v>
      </c>
      <c r="BR115" s="3">
        <f>[1]服务器生态!$R112</f>
        <v>3.4562653186274502E-2</v>
      </c>
      <c r="BS115" s="3">
        <f>SUMPRODUCT((BG$6:BG115)*($BR$6:$BR115)*(其他调用!BY$5:BY114))</f>
        <v>64391.443636402357</v>
      </c>
      <c r="BT115" s="3">
        <f>SUMPRODUCT((BH$6:BH115)*($BR$6:$BR115)*(其他调用!BZ$5:BZ114))</f>
        <v>200421.16897156351</v>
      </c>
      <c r="BU115" s="3">
        <f>SUMPRODUCT((BI$6:BI115)*($BR$6:$BR115)*(其他调用!CA$5:CA114))</f>
        <v>630140.70008747373</v>
      </c>
      <c r="BV115" s="3">
        <f>SUMPRODUCT((BJ$6:BJ115)*($BR$6:$BR115)*(其他调用!CB$5:CB114))</f>
        <v>437925.17497632146</v>
      </c>
      <c r="BW115" s="3">
        <f>SUMPRODUCT((BK$6:BK115)*($BR$6:$BR115)*(其他调用!CC$5:CC114))</f>
        <v>243224.24561668895</v>
      </c>
      <c r="BX115" s="3">
        <f>SUMPRODUCT((BG$6:BG115)*($BR$6:$BR115))*'[1]功能-战损相关'!$D$2-BS115</f>
        <v>119584.10961046164</v>
      </c>
      <c r="BY115" s="3">
        <f>SUMPRODUCT((BH$6:BH115)*($BR$6:$BR115))*'[1]功能-战损相关'!$D$2-BT115</f>
        <v>372210.74237576063</v>
      </c>
      <c r="BZ115" s="3">
        <f>SUMPRODUCT((BI$6:BI115)*($BR$6:$BR115))*'[1]功能-战损相关'!$D$2-BU115</f>
        <v>1170261.3001624511</v>
      </c>
      <c r="CA115" s="3">
        <f>SUMPRODUCT((BJ$6:BJ115)*($BR$6:$BR115))*'[1]功能-战损相关'!$D$2-BV115</f>
        <v>813289.61067031091</v>
      </c>
      <c r="CB115" s="3">
        <f>SUMPRODUCT((BK$6:BK115)*($BR$6:$BR115))*'[1]功能-战损相关'!$D$2-BW115</f>
        <v>451702.17043099343</v>
      </c>
    </row>
    <row r="116" spans="27:80" x14ac:dyDescent="0.2">
      <c r="AA116" s="3">
        <v>111</v>
      </c>
      <c r="AB116" s="3">
        <f>攻城基础信息!X115*$E$12</f>
        <v>220197.62653376945</v>
      </c>
      <c r="AC116" s="3">
        <f>攻城基础信息!Y115*$E$12</f>
        <v>161643.6881504652</v>
      </c>
      <c r="AD116" s="3">
        <f>攻城基础信息!Z115*$E$12</f>
        <v>230398.43772607372</v>
      </c>
      <c r="AE116" s="3">
        <f>攻城基础信息!AA115*$E$12</f>
        <v>169932.78117249976</v>
      </c>
      <c r="AF116" s="3">
        <f>攻城基础信息!AB115*$E$12</f>
        <v>249532.97084029377</v>
      </c>
      <c r="AH116" s="3">
        <f>$E$4*AB116*攻城基础信息!AC115</f>
        <v>15413833.857363852</v>
      </c>
      <c r="AI116" s="3">
        <f>$E$4*AC116*攻城基础信息!AD115</f>
        <v>11315058.170532558</v>
      </c>
      <c r="AJ116" s="3">
        <f>$E$4*AD116*攻城基础信息!AE115</f>
        <v>16127890.640825151</v>
      </c>
      <c r="AK116" s="3">
        <f>$E$4*AE116*攻城基础信息!AF115</f>
        <v>11895294.682074975</v>
      </c>
      <c r="AL116" s="3">
        <f>$E$4*AF116*攻城基础信息!AG115</f>
        <v>17467307.958820552</v>
      </c>
      <c r="AN116" s="3">
        <v>111</v>
      </c>
      <c r="AO116" s="3">
        <f>求节点(节奏总纲!D$4:D$163,AH$6:AH$165,$AN116)*其他调用!H115*其他调用!$M115</f>
        <v>434033228.97515279</v>
      </c>
      <c r="AP116" s="3">
        <f>求节点(节奏总纲!E$4:E$163,AI$6:AI$165,$AN116)*其他调用!I115*其他调用!$M115</f>
        <v>534984071.98569793</v>
      </c>
      <c r="AQ116" s="3">
        <f>求节点(节奏总纲!F$4:F$163,AJ$6:AJ$165,$AN116)*其他调用!J115*其他调用!$M115</f>
        <v>42258582.91260609</v>
      </c>
      <c r="AR116" s="3">
        <f>求节点(节奏总纲!G$4:G$163,AK$6:AK$165,$AN116)*其他调用!K115*其他调用!$M115</f>
        <v>10081067.806395113</v>
      </c>
      <c r="AS116" s="3">
        <f>求节点(节奏总纲!H$4:H$163,AL$6:AL$165,$AN116)*其他调用!L115*其他调用!$M115</f>
        <v>3246283.0193093265</v>
      </c>
      <c r="AT116" s="3">
        <f t="shared" si="18"/>
        <v>1024603234.6991613</v>
      </c>
      <c r="AY116" s="3">
        <v>111</v>
      </c>
      <c r="AZ116" s="3">
        <f>其他调用!R115*6*(其他调用!AH$2*$AZ$1*MIN(其他调用!$AJ115/其他调用!AH115,1)+$E$4*0%*攻城基础信息!AC115)</f>
        <v>27013.922602706301</v>
      </c>
      <c r="BA116" s="3">
        <f>其他调用!S115*6*(其他调用!AI$2*$AZ$1*MIN(其他调用!$AJ115/其他调用!AI115,1)+$E$4*0%*攻城基础信息!AD115)</f>
        <v>81415.158516650074</v>
      </c>
      <c r="BB116" s="3">
        <f>其他调用!T115*6*(其他调用!AJ$2*$AZ$1*MIN(其他调用!$AJ115/其他调用!AJ115,1)+$E$4*0%*攻城基础信息!AE115)</f>
        <v>245517.00537141028</v>
      </c>
      <c r="BC116" s="3">
        <f>其他调用!U115*6*(其他调用!AK$2*$AZ$1*MIN(其他调用!$AJ115/其他调用!AK115,1)+$E$4*0%*攻城基础信息!AF115)</f>
        <v>168644.72922679034</v>
      </c>
      <c r="BD116" s="3">
        <f>其他调用!V115*6*(其他调用!AL$2*$AZ$1*MIN(其他调用!$AJ115/其他调用!AL115,1)+$E$4*0%*攻城基础信息!AG115)</f>
        <v>98839.053147694838</v>
      </c>
      <c r="BF116" s="3">
        <v>111</v>
      </c>
      <c r="BG116" s="3">
        <f>求节点(节奏总纲!D$4:D$163,AZ$6:AZ$165,$AN116)</f>
        <v>18371.645273188045</v>
      </c>
      <c r="BH116" s="3">
        <f>求节点(节奏总纲!E$4:E$163,BA$6:BA$165,$AN116)</f>
        <v>56837.548474669296</v>
      </c>
      <c r="BI116" s="3">
        <f>求节点(节奏总纲!F$4:F$163,BB$6:BB$165,$AN116)</f>
        <v>177329.134930028</v>
      </c>
      <c r="BJ116" s="3">
        <f>求节点(节奏总纲!G$4:G$163,BC$6:BC$165,$AN116)</f>
        <v>124853.20070752634</v>
      </c>
      <c r="BK116" s="3">
        <f>求节点(节奏总纲!H$4:H$163,BD$6:BD$165,$AN116)</f>
        <v>69448.778516280727</v>
      </c>
      <c r="BL116" s="3">
        <f>BG116*其他调用!H115*其他调用!$M115</f>
        <v>881150.95959045645</v>
      </c>
      <c r="BM116" s="3">
        <f>BH116*其他调用!I115*其他调用!$M115</f>
        <v>2687933.7044058419</v>
      </c>
      <c r="BN116" s="3">
        <f>BI116*其他调用!J115*其他调用!$M115</f>
        <v>684564.94156337297</v>
      </c>
      <c r="BO116" s="3">
        <f>BJ116*其他调用!K115*其他调用!$M115</f>
        <v>85748.67883312628</v>
      </c>
      <c r="BP116" s="3">
        <f>BK116*其他调用!L115*其他调用!$M115</f>
        <v>13800.861266755306</v>
      </c>
      <c r="BQ116" s="3">
        <f t="shared" si="17"/>
        <v>4353199.1456595529</v>
      </c>
      <c r="BR116" s="3">
        <f>[1]服务器生态!$R113</f>
        <v>3.0950010212418291E-2</v>
      </c>
      <c r="BS116" s="3">
        <f>SUMPRODUCT((BG$6:BG116)*($BR$6:$BR116)*(其他调用!BY$5:BY115))</f>
        <v>64490.949092946576</v>
      </c>
      <c r="BT116" s="3">
        <f>SUMPRODUCT((BH$6:BH116)*($BR$6:$BR116)*(其他调用!BZ$5:BZ115))</f>
        <v>200729.01544506798</v>
      </c>
      <c r="BU116" s="3">
        <f>SUMPRODUCT((BI$6:BI116)*($BR$6:$BR116)*(其他调用!CA$5:CA115))</f>
        <v>631101.15933145641</v>
      </c>
      <c r="BV116" s="3">
        <f>SUMPRODUCT((BJ$6:BJ116)*($BR$6:$BR116)*(其他调用!CB$5:CB115))</f>
        <v>438601.41134778789</v>
      </c>
      <c r="BW116" s="3">
        <f>SUMPRODUCT((BK$6:BK116)*($BR$6:$BR116)*(其他调用!CC$5:CC115))</f>
        <v>243600.39768744475</v>
      </c>
      <c r="BX116" s="3">
        <f>SUMPRODUCT((BG$6:BG116)*($BR$6:$BR116))*'[1]功能-战损相关'!$D$2-BS116</f>
        <v>119768.90545832948</v>
      </c>
      <c r="BY116" s="3">
        <f>SUMPRODUCT((BH$6:BH116)*($BR$6:$BR116))*'[1]功能-战损相关'!$D$2-BT116</f>
        <v>372782.45725512609</v>
      </c>
      <c r="BZ116" s="3">
        <f>SUMPRODUCT((BI$6:BI116)*($BR$6:$BR116))*'[1]功能-战损相关'!$D$2-BU116</f>
        <v>1172045.0101869903</v>
      </c>
      <c r="CA116" s="3">
        <f>SUMPRODUCT((BJ$6:BJ116)*($BR$6:$BR116))*'[1]功能-战损相关'!$D$2-BV116</f>
        <v>814545.47821732005</v>
      </c>
      <c r="CB116" s="3">
        <f>SUMPRODUCT((BK$6:BK116)*($BR$6:$BR116))*'[1]功能-战损相关'!$D$2-BW116</f>
        <v>452400.73856239713</v>
      </c>
    </row>
    <row r="117" spans="27:80" x14ac:dyDescent="0.2">
      <c r="AA117" s="3">
        <v>112</v>
      </c>
      <c r="AB117" s="3">
        <f>攻城基础信息!X116*$E$12</f>
        <v>220197.62653376945</v>
      </c>
      <c r="AC117" s="3">
        <f>攻城基础信息!Y116*$E$12</f>
        <v>161643.6881504652</v>
      </c>
      <c r="AD117" s="3">
        <f>攻城基础信息!Z116*$E$12</f>
        <v>230398.43772607372</v>
      </c>
      <c r="AE117" s="3">
        <f>攻城基础信息!AA116*$E$12</f>
        <v>169932.78117249976</v>
      </c>
      <c r="AF117" s="3">
        <f>攻城基础信息!AB116*$E$12</f>
        <v>249532.97084029377</v>
      </c>
      <c r="AH117" s="3">
        <f>$E$4*AB117*攻城基础信息!AC116</f>
        <v>15413833.857363852</v>
      </c>
      <c r="AI117" s="3">
        <f>$E$4*AC117*攻城基础信息!AD116</f>
        <v>11315058.170532558</v>
      </c>
      <c r="AJ117" s="3">
        <f>$E$4*AD117*攻城基础信息!AE116</f>
        <v>16127890.640825151</v>
      </c>
      <c r="AK117" s="3">
        <f>$E$4*AE117*攻城基础信息!AF116</f>
        <v>11895294.682074975</v>
      </c>
      <c r="AL117" s="3">
        <f>$E$4*AF117*攻城基础信息!AG116</f>
        <v>17467307.958820552</v>
      </c>
      <c r="AN117" s="3">
        <v>112</v>
      </c>
      <c r="AO117" s="3">
        <f>求节点(节奏总纲!D$4:D$163,AH$6:AH$165,$AN117)*其他调用!H116*其他调用!$M116</f>
        <v>435539326.53224999</v>
      </c>
      <c r="AP117" s="3">
        <f>求节点(节奏总纲!E$4:E$163,AI$6:AI$165,$AN117)*其他调用!I116*其他调用!$M116</f>
        <v>536836647.09930009</v>
      </c>
      <c r="AQ117" s="3">
        <f>求节点(节奏总纲!F$4:F$163,AJ$6:AJ$165,$AN117)*其他调用!J116*其他调用!$M116</f>
        <v>42387354.420011103</v>
      </c>
      <c r="AR117" s="3">
        <f>求节点(节奏总纲!G$4:G$163,AK$6:AK$165,$AN117)*其他调用!K116*其他调用!$M116</f>
        <v>10112116.948173711</v>
      </c>
      <c r="AS117" s="3">
        <f>求节点(节奏总纲!H$4:H$163,AL$6:AL$165,$AN117)*其他调用!L116*其他调用!$M116</f>
        <v>3250073.4264826039</v>
      </c>
      <c r="AT117" s="3">
        <f t="shared" si="18"/>
        <v>1028125518.4262174</v>
      </c>
      <c r="AY117" s="3">
        <v>112</v>
      </c>
      <c r="AZ117" s="3">
        <f>其他调用!R116*6*(其他调用!AH$2*$AZ$1*MIN(其他调用!$AJ116/其他调用!AH116,1)+$E$4*0%*攻城基础信息!AC116)</f>
        <v>27211.450018359163</v>
      </c>
      <c r="BA117" s="3">
        <f>其他调用!S116*6*(其他调用!AI$2*$AZ$1*MIN(其他调用!$AJ116/其他调用!AI116,1)+$E$4*0%*攻城基础信息!AD116)</f>
        <v>82032.064116117719</v>
      </c>
      <c r="BB117" s="3">
        <f>其他调用!T116*6*(其他调用!AJ$2*$AZ$1*MIN(其他调用!$AJ116/其他调用!AJ116,1)+$E$4*0%*攻城基础信息!AE116)</f>
        <v>247331.25772429944</v>
      </c>
      <c r="BC117" s="3">
        <f>其他调用!U116*6*(其他调用!AK$2*$AZ$1*MIN(其他调用!$AJ116/其他调用!AK116,1)+$E$4*0%*攻城基础信息!AF116)</f>
        <v>169758.14697243992</v>
      </c>
      <c r="BD117" s="3">
        <f>其他调用!V116*6*(其他调用!AL$2*$AZ$1*MIN(其他调用!$AJ116/其他调用!AL116,1)+$E$4*0%*攻城基础信息!AG116)</f>
        <v>100284.81816783178</v>
      </c>
      <c r="BF117" s="3">
        <v>112</v>
      </c>
      <c r="BG117" s="3">
        <f>求节点(节奏总纲!D$4:D$163,AZ$6:AZ$165,$AN117)</f>
        <v>18396.949491461935</v>
      </c>
      <c r="BH117" s="3">
        <f>求节点(节奏总纲!E$4:E$163,BA$6:BA$165,$AN117)</f>
        <v>56912.316562578846</v>
      </c>
      <c r="BI117" s="3">
        <f>求节点(节奏总纲!F$4:F$163,BB$6:BB$165,$AN117)</f>
        <v>177551.82995130392</v>
      </c>
      <c r="BJ117" s="3">
        <f>求节点(节奏总纲!G$4:G$163,BC$6:BC$165,$AN117)</f>
        <v>125002.38722048595</v>
      </c>
      <c r="BK117" s="3">
        <f>求节点(节奏总纲!H$4:H$163,BD$6:BD$165,$AN117)</f>
        <v>69549.195743007338</v>
      </c>
      <c r="BL117" s="3">
        <f>BG117*其他调用!H116*其他调用!$M116</f>
        <v>882364.61443095503</v>
      </c>
      <c r="BM117" s="3">
        <f>BH117*其他调用!I116*其他调用!$M116</f>
        <v>2691469.6004622248</v>
      </c>
      <c r="BN117" s="3">
        <f>BI117*其他调用!J116*其他调用!$M116</f>
        <v>685424.63788054243</v>
      </c>
      <c r="BO117" s="3">
        <f>BJ117*其他调用!K116*其他调用!$M116</f>
        <v>85851.139533480891</v>
      </c>
      <c r="BP117" s="3">
        <f>BK117*其他调用!L116*其他调用!$M116</f>
        <v>13820.816178050416</v>
      </c>
      <c r="BQ117" s="3">
        <f t="shared" si="17"/>
        <v>4358930.8084852537</v>
      </c>
      <c r="BR117" s="3">
        <f>[1]服务器生态!$R114</f>
        <v>2.7337367238562081E-2</v>
      </c>
      <c r="BS117" s="3">
        <f>SUMPRODUCT((BG$6:BG117)*($BR$6:$BR117)*(其他调用!BY$5:BY116))</f>
        <v>64578.960821702116</v>
      </c>
      <c r="BT117" s="3">
        <f>SUMPRODUCT((BH$6:BH117)*($BR$6:$BR117)*(其他调用!BZ$5:BZ116))</f>
        <v>201001.28620226498</v>
      </c>
      <c r="BU117" s="3">
        <f>SUMPRODUCT((BI$6:BI117)*($BR$6:$BR117)*(其他调用!CA$5:CA116))</f>
        <v>631950.57425782643</v>
      </c>
      <c r="BV117" s="3">
        <f>SUMPRODUCT((BJ$6:BJ117)*($BR$6:$BR117)*(其他调用!CB$5:CB116))</f>
        <v>439199.42767668795</v>
      </c>
      <c r="BW117" s="3">
        <f>SUMPRODUCT((BK$6:BK117)*($BR$6:$BR117)*(其他调用!CC$5:CC116))</f>
        <v>243933.12377085007</v>
      </c>
      <c r="BX117" s="3">
        <f>SUMPRODUCT((BG$6:BG117)*($BR$6:$BR117))*'[1]功能-战损相关'!$D$2-BS117</f>
        <v>119932.35581173262</v>
      </c>
      <c r="BY117" s="3">
        <f>SUMPRODUCT((BH$6:BH117)*($BR$6:$BR117))*'[1]功能-战损相关'!$D$2-BT117</f>
        <v>373288.10294706339</v>
      </c>
      <c r="BZ117" s="3">
        <f>SUMPRODUCT((BI$6:BI117)*($BR$6:$BR117))*'[1]功能-战损相关'!$D$2-BU117</f>
        <v>1173622.4950502492</v>
      </c>
      <c r="CA117" s="3">
        <f>SUMPRODUCT((BJ$6:BJ117)*($BR$6:$BR117))*'[1]功能-战损相关'!$D$2-BV117</f>
        <v>815656.0799709917</v>
      </c>
      <c r="CB117" s="3">
        <f>SUMPRODUCT((BK$6:BK117)*($BR$6:$BR117))*'[1]功能-战损相关'!$D$2-BW117</f>
        <v>453018.65843157849</v>
      </c>
    </row>
    <row r="118" spans="27:80" x14ac:dyDescent="0.2">
      <c r="AA118" s="3">
        <v>113</v>
      </c>
      <c r="AB118" s="3">
        <f>攻城基础信息!X117*$E$12</f>
        <v>220197.62653376945</v>
      </c>
      <c r="AC118" s="3">
        <f>攻城基础信息!Y117*$E$12</f>
        <v>161643.6881504652</v>
      </c>
      <c r="AD118" s="3">
        <f>攻城基础信息!Z117*$E$12</f>
        <v>230398.43772607372</v>
      </c>
      <c r="AE118" s="3">
        <f>攻城基础信息!AA117*$E$12</f>
        <v>169932.78117249976</v>
      </c>
      <c r="AF118" s="3">
        <f>攻城基础信息!AB117*$E$12</f>
        <v>249532.97084029377</v>
      </c>
      <c r="AH118" s="3">
        <f>$E$4*AB118*攻城基础信息!AC117</f>
        <v>15413833.857363852</v>
      </c>
      <c r="AI118" s="3">
        <f>$E$4*AC118*攻城基础信息!AD117</f>
        <v>11315058.170532558</v>
      </c>
      <c r="AJ118" s="3">
        <f>$E$4*AD118*攻城基础信息!AE117</f>
        <v>16127890.640825151</v>
      </c>
      <c r="AK118" s="3">
        <f>$E$4*AE118*攻城基础信息!AF117</f>
        <v>11895294.682074975</v>
      </c>
      <c r="AL118" s="3">
        <f>$E$4*AF118*攻城基础信息!AG117</f>
        <v>17467307.958820552</v>
      </c>
      <c r="AN118" s="3">
        <v>113</v>
      </c>
      <c r="AO118" s="3">
        <f>求节点(节奏总纲!D$4:D$163,AH$6:AH$165,$AN118)*其他调用!H117*其他调用!$M117</f>
        <v>437045424.08934718</v>
      </c>
      <c r="AP118" s="3">
        <f>求节点(节奏总纲!E$4:E$163,AI$6:AI$165,$AN118)*其他调用!I117*其他调用!$M117</f>
        <v>538689222.21290231</v>
      </c>
      <c r="AQ118" s="3">
        <f>求节点(节奏总纲!F$4:F$163,AJ$6:AJ$165,$AN118)*其他调用!J117*其他调用!$M117</f>
        <v>42516125.927416116</v>
      </c>
      <c r="AR118" s="3">
        <f>求节点(节奏总纲!G$4:G$163,AK$6:AK$165,$AN118)*其他调用!K117*其他调用!$M117</f>
        <v>10143166.089952309</v>
      </c>
      <c r="AS118" s="3">
        <f>求节点(节奏总纲!H$4:H$163,AL$6:AL$165,$AN118)*其他调用!L117*其他调用!$M117</f>
        <v>3253863.8336558817</v>
      </c>
      <c r="AT118" s="3">
        <f t="shared" si="18"/>
        <v>1031647802.1532737</v>
      </c>
      <c r="AY118" s="3">
        <v>113</v>
      </c>
      <c r="AZ118" s="3">
        <f>其他调用!R117*6*(其他调用!AH$2*$AZ$1*MIN(其他调用!$AJ117/其他调用!AH117,1)+$E$4*0%*攻城基础信息!AC117)</f>
        <v>27416.503754373192</v>
      </c>
      <c r="BA118" s="3">
        <f>其他调用!S117*6*(其他调用!AI$2*$AZ$1*MIN(其他调用!$AJ117/其他调用!AI117,1)+$E$4*0%*攻城基础信息!AD117)</f>
        <v>82634.279057857057</v>
      </c>
      <c r="BB118" s="3">
        <f>其他调用!T117*6*(其他调用!AJ$2*$AZ$1*MIN(其他调用!$AJ117/其他调用!AJ117,1)+$E$4*0%*攻城基础信息!AE117)</f>
        <v>249177.48604471682</v>
      </c>
      <c r="BC118" s="3">
        <f>其他调用!U117*6*(其他调用!AK$2*$AZ$1*MIN(其他调用!$AJ117/其他调用!AK117,1)+$E$4*0%*攻城基础信息!AF117)</f>
        <v>170814.32456309651</v>
      </c>
      <c r="BD118" s="3">
        <f>其他调用!V117*6*(其他调用!AL$2*$AZ$1*MIN(其他调用!$AJ117/其他调用!AL117,1)+$E$4*0%*攻城基础信息!AG117)</f>
        <v>101748.41761537296</v>
      </c>
      <c r="BF118" s="3">
        <v>113</v>
      </c>
      <c r="BG118" s="3">
        <f>求节点(节奏总纲!D$4:D$163,AZ$6:AZ$165,$AN118)</f>
        <v>18422.253709735825</v>
      </c>
      <c r="BH118" s="3">
        <f>求节点(节奏总纲!E$4:E$163,BA$6:BA$165,$AN118)</f>
        <v>56987.084650488396</v>
      </c>
      <c r="BI118" s="3">
        <f>求节点(节奏总纲!F$4:F$163,BB$6:BB$165,$AN118)</f>
        <v>177774.52497257982</v>
      </c>
      <c r="BJ118" s="3">
        <f>求节点(节奏总纲!G$4:G$163,BC$6:BC$165,$AN118)</f>
        <v>125151.57373344556</v>
      </c>
      <c r="BK118" s="3">
        <f>求节点(节奏总纲!H$4:H$163,BD$6:BD$165,$AN118)</f>
        <v>69649.612969733949</v>
      </c>
      <c r="BL118" s="3">
        <f>BG118*其他调用!H117*其他调用!$M117</f>
        <v>883578.26927145338</v>
      </c>
      <c r="BM118" s="3">
        <f>BH118*其他调用!I117*其他调用!$M117</f>
        <v>2695005.4965186077</v>
      </c>
      <c r="BN118" s="3">
        <f>BI118*其他调用!J117*其他调用!$M117</f>
        <v>686284.3341977119</v>
      </c>
      <c r="BO118" s="3">
        <f>BJ118*其他调用!K117*其他调用!$M117</f>
        <v>85953.600233835503</v>
      </c>
      <c r="BP118" s="3">
        <f>BK118*其他调用!L117*其他调用!$M117</f>
        <v>13840.77108934553</v>
      </c>
      <c r="BQ118" s="3">
        <f t="shared" si="17"/>
        <v>4364662.4713109536</v>
      </c>
      <c r="BR118" s="3">
        <f>[1]服务器生态!$R115</f>
        <v>2.5230680507497109E-2</v>
      </c>
      <c r="BS118" s="3">
        <f>SUMPRODUCT((BG$6:BG118)*($BR$6:$BR118)*(其他调用!BY$5:BY117))</f>
        <v>64660.301871278338</v>
      </c>
      <c r="BT118" s="3">
        <f>SUMPRODUCT((BH$6:BH118)*($BR$6:$BR118)*(其他调用!BZ$5:BZ117))</f>
        <v>201252.90521429226</v>
      </c>
      <c r="BU118" s="3">
        <f>SUMPRODUCT((BI$6:BI118)*($BR$6:$BR118)*(其他调用!CA$5:CA117))</f>
        <v>632735.51440016855</v>
      </c>
      <c r="BV118" s="3">
        <f>SUMPRODUCT((BJ$6:BJ118)*($BR$6:$BR118)*(其他调用!CB$5:CB117))</f>
        <v>439752.01806676679</v>
      </c>
      <c r="BW118" s="3">
        <f>SUMPRODUCT((BK$6:BK118)*($BR$6:$BR118)*(其他调用!CC$5:CC117))</f>
        <v>244240.65251900436</v>
      </c>
      <c r="BX118" s="3">
        <f>SUMPRODUCT((BG$6:BG118)*($BR$6:$BR118))*'[1]功能-战损相关'!$D$2-BS118</f>
        <v>120083.41776094558</v>
      </c>
      <c r="BY118" s="3">
        <f>SUMPRODUCT((BH$6:BH118)*($BR$6:$BR118))*'[1]功能-战损相关'!$D$2-BT118</f>
        <v>373755.39539797115</v>
      </c>
      <c r="BZ118" s="3">
        <f>SUMPRODUCT((BI$6:BI118)*($BR$6:$BR118))*'[1]功能-战损相关'!$D$2-BU118</f>
        <v>1175080.2410288847</v>
      </c>
      <c r="CA118" s="3">
        <f>SUMPRODUCT((BJ$6:BJ118)*($BR$6:$BR118))*'[1]功能-战损相关'!$D$2-BV118</f>
        <v>816682.31926685234</v>
      </c>
      <c r="CB118" s="3">
        <f>SUMPRODUCT((BK$6:BK118)*($BR$6:$BR118))*'[1]功能-战损相关'!$D$2-BW118</f>
        <v>453589.78324957931</v>
      </c>
    </row>
    <row r="119" spans="27:80" x14ac:dyDescent="0.2">
      <c r="AA119" s="3">
        <v>114</v>
      </c>
      <c r="AB119" s="3">
        <f>攻城基础信息!X118*$E$12</f>
        <v>220197.62653376945</v>
      </c>
      <c r="AC119" s="3">
        <f>攻城基础信息!Y118*$E$12</f>
        <v>161643.6881504652</v>
      </c>
      <c r="AD119" s="3">
        <f>攻城基础信息!Z118*$E$12</f>
        <v>230398.43772607372</v>
      </c>
      <c r="AE119" s="3">
        <f>攻城基础信息!AA118*$E$12</f>
        <v>169932.78117249976</v>
      </c>
      <c r="AF119" s="3">
        <f>攻城基础信息!AB118*$E$12</f>
        <v>249532.97084029377</v>
      </c>
      <c r="AH119" s="3">
        <f>$E$4*AB119*攻城基础信息!AC118</f>
        <v>15413833.857363852</v>
      </c>
      <c r="AI119" s="3">
        <f>$E$4*AC119*攻城基础信息!AD118</f>
        <v>11315058.170532558</v>
      </c>
      <c r="AJ119" s="3">
        <f>$E$4*AD119*攻城基础信息!AE118</f>
        <v>16127890.640825151</v>
      </c>
      <c r="AK119" s="3">
        <f>$E$4*AE119*攻城基础信息!AF118</f>
        <v>11895294.682074975</v>
      </c>
      <c r="AL119" s="3">
        <f>$E$4*AF119*攻城基础信息!AG118</f>
        <v>17467307.958820552</v>
      </c>
      <c r="AN119" s="3">
        <v>114</v>
      </c>
      <c r="AO119" s="3">
        <f>求节点(节奏总纲!D$4:D$163,AH$6:AH$165,$AN119)*其他调用!H118*其他调用!$M118</f>
        <v>438551521.64644432</v>
      </c>
      <c r="AP119" s="3">
        <f>求节点(节奏总纲!E$4:E$163,AI$6:AI$165,$AN119)*其他调用!I118*其他调用!$M118</f>
        <v>540541797.32650459</v>
      </c>
      <c r="AQ119" s="3">
        <f>求节点(节奏总纲!F$4:F$163,AJ$6:AJ$165,$AN119)*其他调用!J118*其他调用!$M118</f>
        <v>42644897.434821136</v>
      </c>
      <c r="AR119" s="3">
        <f>求节点(节奏总纲!G$4:G$163,AK$6:AK$165,$AN119)*其他调用!K118*其他调用!$M118</f>
        <v>10174215.231730906</v>
      </c>
      <c r="AS119" s="3">
        <f>求节点(节奏总纲!H$4:H$163,AL$6:AL$165,$AN119)*其他调用!L118*其他调用!$M118</f>
        <v>3257654.240829159</v>
      </c>
      <c r="AT119" s="3">
        <f t="shared" si="18"/>
        <v>1035170085.8803301</v>
      </c>
      <c r="AY119" s="3">
        <v>114</v>
      </c>
      <c r="AZ119" s="3">
        <f>其他调用!R118*6*(其他调用!AH$2*$AZ$1*MIN(其他调用!$AJ118/其他调用!AH118,1)+$E$4*0%*攻城基础信息!AC118)</f>
        <v>27615.3795425973</v>
      </c>
      <c r="BA119" s="3">
        <f>其他调用!S118*6*(其他调用!AI$2*$AZ$1*MIN(其他调用!$AJ118/其他调用!AI118,1)+$E$4*0%*攻城基础信息!AD118)</f>
        <v>83245.388419424009</v>
      </c>
      <c r="BB119" s="3">
        <f>其他调用!T118*6*(其他调用!AJ$2*$AZ$1*MIN(其他调用!$AJ118/其他调用!AJ118,1)+$E$4*0%*攻城基础信息!AE118)</f>
        <v>250946.41447549217</v>
      </c>
      <c r="BC119" s="3">
        <f>其他调用!U118*6*(其他调用!AK$2*$AZ$1*MIN(其他调用!$AJ118/其他调用!AK118,1)+$E$4*0%*攻城基础信息!AF118)</f>
        <v>171856.15497463991</v>
      </c>
      <c r="BD119" s="3">
        <f>其他调用!V118*6*(其他调用!AL$2*$AZ$1*MIN(其他调用!$AJ118/其他调用!AL118,1)+$E$4*0%*攻城基础信息!AG118)</f>
        <v>103230.6935375778</v>
      </c>
      <c r="BF119" s="3">
        <v>114</v>
      </c>
      <c r="BG119" s="3">
        <f>求节点(节奏总纲!D$4:D$163,AZ$6:AZ$165,$AN119)</f>
        <v>18447.557928009715</v>
      </c>
      <c r="BH119" s="3">
        <f>求节点(节奏总纲!E$4:E$163,BA$6:BA$165,$AN119)</f>
        <v>57061.852738397953</v>
      </c>
      <c r="BI119" s="3">
        <f>求节点(节奏总纲!F$4:F$163,BB$6:BB$165,$AN119)</f>
        <v>177997.21999385575</v>
      </c>
      <c r="BJ119" s="3">
        <f>求节点(节奏总纲!G$4:G$163,BC$6:BC$165,$AN119)</f>
        <v>125300.76024640517</v>
      </c>
      <c r="BK119" s="3">
        <f>求节点(节奏总纲!H$4:H$163,BD$6:BD$165,$AN119)</f>
        <v>69750.030196460561</v>
      </c>
      <c r="BL119" s="3">
        <f>BG119*其他调用!H118*其他调用!$M118</f>
        <v>884791.92411195184</v>
      </c>
      <c r="BM119" s="3">
        <f>BH119*其他调用!I118*其他调用!$M118</f>
        <v>2698541.3925749906</v>
      </c>
      <c r="BN119" s="3">
        <f>BI119*其他调用!J118*其他调用!$M118</f>
        <v>687144.03051488148</v>
      </c>
      <c r="BO119" s="3">
        <f>BJ119*其他调用!K118*其他调用!$M118</f>
        <v>86056.060934190114</v>
      </c>
      <c r="BP119" s="3">
        <f>BK119*其他调用!L118*其他调用!$M118</f>
        <v>13860.726000640641</v>
      </c>
      <c r="BQ119" s="3">
        <f t="shared" si="17"/>
        <v>4370394.1341366544</v>
      </c>
      <c r="BR119" s="3">
        <f>[1]服务器生态!$R116</f>
        <v>2.4629950019223367E-2</v>
      </c>
      <c r="BS119" s="3">
        <f>SUMPRODUCT((BG$6:BG119)*($BR$6:$BR119)*(其他调用!BY$5:BY118))</f>
        <v>64739.815296483466</v>
      </c>
      <c r="BT119" s="3">
        <f>SUMPRODUCT((BH$6:BH119)*($BR$6:$BR119)*(其他调用!BZ$5:BZ118))</f>
        <v>201498.85556595869</v>
      </c>
      <c r="BU119" s="3">
        <f>SUMPRODUCT((BI$6:BI119)*($BR$6:$BR119)*(其他调用!CA$5:CA118))</f>
        <v>633502.72536077024</v>
      </c>
      <c r="BV119" s="3">
        <f>SUMPRODUCT((BJ$6:BJ119)*($BR$6:$BR119)*(其他调用!CB$5:CB118))</f>
        <v>440292.09457265871</v>
      </c>
      <c r="BW119" s="3">
        <f>SUMPRODUCT((BK$6:BK119)*($BR$6:$BR119)*(其他调用!CC$5:CC118))</f>
        <v>244541.29197658054</v>
      </c>
      <c r="BX119" s="3">
        <f>SUMPRODUCT((BG$6:BG119)*($BR$6:$BR119))*'[1]功能-战损相关'!$D$2-BS119</f>
        <v>120231.08555061228</v>
      </c>
      <c r="BY119" s="3">
        <f>SUMPRODUCT((BH$6:BH119)*($BR$6:$BR119))*'[1]功能-战损相关'!$D$2-BT119</f>
        <v>374212.16033678025</v>
      </c>
      <c r="BZ119" s="3">
        <f>SUMPRODUCT((BI$6:BI119)*($BR$6:$BR119))*'[1]功能-战损相关'!$D$2-BU119</f>
        <v>1176505.0613842877</v>
      </c>
      <c r="CA119" s="3">
        <f>SUMPRODUCT((BJ$6:BJ119)*($BR$6:$BR119))*'[1]功能-战损相关'!$D$2-BV119</f>
        <v>817685.31849208032</v>
      </c>
      <c r="CB119" s="3">
        <f>SUMPRODUCT((BK$6:BK119)*($BR$6:$BR119))*'[1]功能-战损相关'!$D$2-BW119</f>
        <v>454148.1136707922</v>
      </c>
    </row>
    <row r="120" spans="27:80" x14ac:dyDescent="0.2">
      <c r="AA120" s="3">
        <v>115</v>
      </c>
      <c r="AB120" s="3">
        <f>攻城基础信息!X119*$E$12</f>
        <v>220197.62653376945</v>
      </c>
      <c r="AC120" s="3">
        <f>攻城基础信息!Y119*$E$12</f>
        <v>161643.6881504652</v>
      </c>
      <c r="AD120" s="3">
        <f>攻城基础信息!Z119*$E$12</f>
        <v>230398.43772607372</v>
      </c>
      <c r="AE120" s="3">
        <f>攻城基础信息!AA119*$E$12</f>
        <v>169932.78117249976</v>
      </c>
      <c r="AF120" s="3">
        <f>攻城基础信息!AB119*$E$12</f>
        <v>249532.97084029377</v>
      </c>
      <c r="AH120" s="3">
        <f>$E$4*AB120*攻城基础信息!AC119</f>
        <v>15413833.857363852</v>
      </c>
      <c r="AI120" s="3">
        <f>$E$4*AC120*攻城基础信息!AD119</f>
        <v>11315058.170532558</v>
      </c>
      <c r="AJ120" s="3">
        <f>$E$4*AD120*攻城基础信息!AE119</f>
        <v>16127890.640825151</v>
      </c>
      <c r="AK120" s="3">
        <f>$E$4*AE120*攻城基础信息!AF119</f>
        <v>11895294.682074975</v>
      </c>
      <c r="AL120" s="3">
        <f>$E$4*AF120*攻城基础信息!AG119</f>
        <v>17467307.958820552</v>
      </c>
      <c r="AN120" s="3">
        <v>115</v>
      </c>
      <c r="AO120" s="3">
        <f>求节点(节奏总纲!D$4:D$163,AH$6:AH$165,$AN120)*其他调用!H119*其他调用!$M119</f>
        <v>440057619.20354152</v>
      </c>
      <c r="AP120" s="3">
        <f>求节点(节奏总纲!E$4:E$163,AI$6:AI$165,$AN120)*其他调用!I119*其他调用!$M119</f>
        <v>542394372.44010675</v>
      </c>
      <c r="AQ120" s="3">
        <f>求节点(节奏总纲!F$4:F$163,AJ$6:AJ$165,$AN120)*其他调用!J119*其他调用!$M119</f>
        <v>42773668.942226157</v>
      </c>
      <c r="AR120" s="3">
        <f>求节点(节奏总纲!G$4:G$163,AK$6:AK$165,$AN120)*其他调用!K119*其他调用!$M119</f>
        <v>10205264.373509504</v>
      </c>
      <c r="AS120" s="3">
        <f>求节点(节奏总纲!H$4:H$163,AL$6:AL$165,$AN120)*其他调用!L119*其他调用!$M119</f>
        <v>3261444.6480024369</v>
      </c>
      <c r="AT120" s="3">
        <f t="shared" si="18"/>
        <v>1038692369.6073864</v>
      </c>
      <c r="AY120" s="3">
        <v>115</v>
      </c>
      <c r="AZ120" s="3">
        <f>其他调用!R119*6*(其他调用!AH$2*$AZ$1*MIN(其他调用!$AJ119/其他调用!AH119,1)+$E$4*0%*攻城基础信息!AC119)</f>
        <v>27819.340109139448</v>
      </c>
      <c r="BA120" s="3">
        <f>其他调用!S119*6*(其他调用!AI$2*$AZ$1*MIN(其他调用!$AJ119/其他调用!AI119,1)+$E$4*0%*攻城基础信息!AD119)</f>
        <v>83831.708488701304</v>
      </c>
      <c r="BB120" s="3">
        <f>其他调用!T119*6*(其他调用!AJ$2*$AZ$1*MIN(其他调用!$AJ119/其他调用!AJ119,1)+$E$4*0%*攻城基础信息!AE119)</f>
        <v>252675.35653702929</v>
      </c>
      <c r="BC120" s="3">
        <f>其他调用!U119*6*(其他调用!AK$2*$AZ$1*MIN(其他调用!$AJ119/其他调用!AK119,1)+$E$4*0%*攻城基础信息!AF119)</f>
        <v>172894.07285201122</v>
      </c>
      <c r="BD120" s="3">
        <f>其他调用!V119*6*(其他调用!AL$2*$AZ$1*MIN(其他调用!$AJ119/其他调用!AL119,1)+$E$4*0%*攻城基础信息!AG119)</f>
        <v>104931.39297784303</v>
      </c>
      <c r="BF120" s="3">
        <v>115</v>
      </c>
      <c r="BG120" s="3">
        <f>求节点(节奏总纲!D$4:D$163,AZ$6:AZ$165,$AN120)</f>
        <v>18472.862146283605</v>
      </c>
      <c r="BH120" s="3">
        <f>求节点(节奏总纲!E$4:E$163,BA$6:BA$165,$AN120)</f>
        <v>57136.620826307502</v>
      </c>
      <c r="BI120" s="3">
        <f>求节点(节奏总纲!F$4:F$163,BB$6:BB$165,$AN120)</f>
        <v>178219.91501513167</v>
      </c>
      <c r="BJ120" s="3">
        <f>求节点(节奏总纲!G$4:G$163,BC$6:BC$165,$AN120)</f>
        <v>125449.94675936479</v>
      </c>
      <c r="BK120" s="3">
        <f>求节点(节奏总纲!H$4:H$163,BD$6:BD$165,$AN120)</f>
        <v>69850.447423187186</v>
      </c>
      <c r="BL120" s="3">
        <f>BG120*其他调用!H119*其他调用!$M119</f>
        <v>886005.57895245019</v>
      </c>
      <c r="BM120" s="3">
        <f>BH120*其他调用!I119*其他调用!$M119</f>
        <v>2702077.288631374</v>
      </c>
      <c r="BN120" s="3">
        <f>BI120*其他调用!J119*其他调用!$M119</f>
        <v>688003.72683205106</v>
      </c>
      <c r="BO120" s="3">
        <f>BJ120*其他调用!K119*其他调用!$M119</f>
        <v>86158.521634544712</v>
      </c>
      <c r="BP120" s="3">
        <f>BK120*其他调用!L119*其他调用!$M119</f>
        <v>13880.680911935755</v>
      </c>
      <c r="BQ120" s="3">
        <f t="shared" si="17"/>
        <v>4376125.7969623562</v>
      </c>
      <c r="BR120" s="3">
        <f>[1]服务器生态!$R117</f>
        <v>2.4029219530949629E-2</v>
      </c>
      <c r="BS120" s="3">
        <f>SUMPRODUCT((BG$6:BG120)*($BR$6:$BR120)*(其他调用!BY$5:BY119))</f>
        <v>64817.495776962118</v>
      </c>
      <c r="BT120" s="3">
        <f>SUMPRODUCT((BH$6:BH120)*($BR$6:$BR120)*(其他调用!BZ$5:BZ119))</f>
        <v>201739.12153684979</v>
      </c>
      <c r="BU120" s="3">
        <f>SUMPRODUCT((BI$6:BI120)*($BR$6:$BR120)*(其他调用!CA$5:CA119))</f>
        <v>634252.16031674028</v>
      </c>
      <c r="BV120" s="3">
        <f>SUMPRODUCT((BJ$6:BJ120)*($BR$6:$BR120)*(其他调用!CB$5:CB119))</f>
        <v>440819.62582705339</v>
      </c>
      <c r="BW120" s="3">
        <f>SUMPRODUCT((BK$6:BK120)*($BR$6:$BR120)*(其他调用!CC$5:CC119))</f>
        <v>244835.02103028723</v>
      </c>
      <c r="BX120" s="3">
        <f>SUMPRODUCT((BG$6:BG120)*($BR$6:$BR120))*'[1]功能-战损相关'!$D$2-BS120</f>
        <v>120375.34930007264</v>
      </c>
      <c r="BY120" s="3">
        <f>SUMPRODUCT((BH$6:BH120)*($BR$6:$BR120))*'[1]功能-战损相关'!$D$2-BT120</f>
        <v>374658.36856843508</v>
      </c>
      <c r="BZ120" s="3">
        <f>SUMPRODUCT((BI$6:BI120)*($BR$6:$BR120))*'[1]功能-战损相关'!$D$2-BU120</f>
        <v>1177896.8691596603</v>
      </c>
      <c r="CA120" s="3">
        <f>SUMPRODUCT((BJ$6:BJ120)*($BR$6:$BR120))*'[1]功能-战损相关'!$D$2-BV120</f>
        <v>818665.01939309901</v>
      </c>
      <c r="CB120" s="3">
        <f>SUMPRODUCT((BK$6:BK120)*($BR$6:$BR120))*'[1]功能-战损相关'!$D$2-BW120</f>
        <v>454693.61048481881</v>
      </c>
    </row>
    <row r="121" spans="27:80" x14ac:dyDescent="0.2">
      <c r="AA121" s="3">
        <v>116</v>
      </c>
      <c r="AB121" s="3">
        <f>攻城基础信息!X120*$E$12</f>
        <v>220197.62653376945</v>
      </c>
      <c r="AC121" s="3">
        <f>攻城基础信息!Y120*$E$12</f>
        <v>161643.6881504652</v>
      </c>
      <c r="AD121" s="3">
        <f>攻城基础信息!Z120*$E$12</f>
        <v>230398.43772607372</v>
      </c>
      <c r="AE121" s="3">
        <f>攻城基础信息!AA120*$E$12</f>
        <v>169932.78117249976</v>
      </c>
      <c r="AF121" s="3">
        <f>攻城基础信息!AB120*$E$12</f>
        <v>249532.97084029377</v>
      </c>
      <c r="AH121" s="3">
        <f>$E$4*AB121*攻城基础信息!AC120</f>
        <v>15413833.857363852</v>
      </c>
      <c r="AI121" s="3">
        <f>$E$4*AC121*攻城基础信息!AD120</f>
        <v>11315058.170532558</v>
      </c>
      <c r="AJ121" s="3">
        <f>$E$4*AD121*攻城基础信息!AE120</f>
        <v>16127890.640825151</v>
      </c>
      <c r="AK121" s="3">
        <f>$E$4*AE121*攻城基础信息!AF120</f>
        <v>11895294.682074975</v>
      </c>
      <c r="AL121" s="3">
        <f>$E$4*AF121*攻城基础信息!AG120</f>
        <v>17467307.958820552</v>
      </c>
      <c r="AN121" s="3">
        <v>116</v>
      </c>
      <c r="AO121" s="3">
        <f>求节点(节奏总纲!D$4:D$163,AH$6:AH$165,$AN121)*其他调用!H120*其他调用!$M120</f>
        <v>441563716.76063871</v>
      </c>
      <c r="AP121" s="3">
        <f>求节点(节奏总纲!E$4:E$163,AI$6:AI$165,$AN121)*其他调用!I120*其他调用!$M120</f>
        <v>544246947.55370903</v>
      </c>
      <c r="AQ121" s="3">
        <f>求节点(节奏总纲!F$4:F$163,AJ$6:AJ$165,$AN121)*其他调用!J120*其他调用!$M120</f>
        <v>42902440.449631177</v>
      </c>
      <c r="AR121" s="3">
        <f>求节点(节奏总纲!G$4:G$163,AK$6:AK$165,$AN121)*其他调用!K120*其他调用!$M120</f>
        <v>10239147.824500158</v>
      </c>
      <c r="AS121" s="3">
        <f>求节点(节奏总纲!H$4:H$163,AL$6:AL$165,$AN121)*其他调用!L120*其他调用!$M120</f>
        <v>3270702.40293031</v>
      </c>
      <c r="AT121" s="3">
        <f t="shared" si="18"/>
        <v>1042222954.9914094</v>
      </c>
      <c r="AY121" s="3">
        <v>116</v>
      </c>
      <c r="AZ121" s="3">
        <f>其他调用!R120*6*(其他调用!AH$2*$AZ$1*MIN(其他调用!$AJ120/其他调用!AH120,1)+$E$4*0%*攻城基础信息!AC120)</f>
        <v>28019.543158140128</v>
      </c>
      <c r="BA121" s="3">
        <f>其他调用!S120*6*(其他调用!AI$2*$AZ$1*MIN(其他调用!$AJ120/其他调用!AI120,1)+$E$4*0%*攻城基础信息!AD120)</f>
        <v>84429.537964479721</v>
      </c>
      <c r="BB121" s="3">
        <f>其他调用!T120*6*(其他调用!AJ$2*$AZ$1*MIN(其他调用!$AJ120/其他调用!AJ120,1)+$E$4*0%*攻城基础信息!AE120)</f>
        <v>254486.56878268986</v>
      </c>
      <c r="BC121" s="3">
        <f>其他调用!U120*6*(其他调用!AK$2*$AZ$1*MIN(其他调用!$AJ120/其他调用!AK120,1)+$E$4*0%*攻城基础信息!AF120)</f>
        <v>173974.65365274216</v>
      </c>
      <c r="BD121" s="3">
        <f>其他调用!V120*6*(其他调用!AL$2*$AZ$1*MIN(其他调用!$AJ120/其他调用!AL120,1)+$E$4*0%*攻城基础信息!AG120)</f>
        <v>106682.07961126335</v>
      </c>
      <c r="BF121" s="3">
        <v>116</v>
      </c>
      <c r="BG121" s="3">
        <f>求节点(节奏总纲!D$4:D$163,AZ$6:AZ$165,$AN121)</f>
        <v>18498.166364557495</v>
      </c>
      <c r="BH121" s="3">
        <f>求节点(节奏总纲!E$4:E$163,BA$6:BA$165,$AN121)</f>
        <v>57211.388914217052</v>
      </c>
      <c r="BI121" s="3">
        <f>求节点(节奏总纲!F$4:F$163,BB$6:BB$165,$AN121)</f>
        <v>178442.6100364076</v>
      </c>
      <c r="BJ121" s="3">
        <f>求节点(节奏总纲!G$4:G$163,BC$6:BC$165,$AN121)</f>
        <v>125601.65486416701</v>
      </c>
      <c r="BK121" s="3">
        <f>求节点(节奏总纲!H$4:H$163,BD$6:BD$165,$AN121)</f>
        <v>69949.313463626138</v>
      </c>
      <c r="BL121" s="3">
        <f>BG121*其他调用!H120*其他调用!$M120</f>
        <v>887219.23379294854</v>
      </c>
      <c r="BM121" s="3">
        <f>BH121*其他调用!I120*其他调用!$M120</f>
        <v>2705613.1846877569</v>
      </c>
      <c r="BN121" s="3">
        <f>BI121*其他调用!J120*其他调用!$M120</f>
        <v>688863.42314922053</v>
      </c>
      <c r="BO121" s="3">
        <f>BJ121*其他调用!K120*其他调用!$M120</f>
        <v>86262.71415409047</v>
      </c>
      <c r="BP121" s="3">
        <f>BK121*其他调用!L120*其他调用!$M120</f>
        <v>13900.327571491784</v>
      </c>
      <c r="BQ121" s="3">
        <f t="shared" si="17"/>
        <v>4381858.8833555086</v>
      </c>
      <c r="BR121" s="3">
        <f>[1]服务器生态!$R118</f>
        <v>2.3428489042675887E-2</v>
      </c>
      <c r="BS121" s="3">
        <f>SUMPRODUCT((BG$6:BG121)*($BR$6:$BR121)*(其他调用!BY$5:BY120))</f>
        <v>64893.337992358902</v>
      </c>
      <c r="BT121" s="3">
        <f>SUMPRODUCT((BH$6:BH121)*($BR$6:$BR121)*(其他调用!BZ$5:BZ120))</f>
        <v>201973.68740655106</v>
      </c>
      <c r="BU121" s="3">
        <f>SUMPRODUCT((BI$6:BI121)*($BR$6:$BR121)*(其他调用!CA$5:CA120))</f>
        <v>634983.77244518755</v>
      </c>
      <c r="BV121" s="3">
        <f>SUMPRODUCT((BJ$6:BJ121)*($BR$6:$BR121)*(其他调用!CB$5:CB120))</f>
        <v>441334.59080113063</v>
      </c>
      <c r="BW121" s="3">
        <f>SUMPRODUCT((BK$6:BK121)*($BR$6:$BR121)*(其他调用!CC$5:CC120))</f>
        <v>245121.81220699166</v>
      </c>
      <c r="BX121" s="3">
        <f>SUMPRODUCT((BG$6:BG121)*($BR$6:$BR121))*'[1]功能-战损相关'!$D$2-BS121</f>
        <v>120516.19912866669</v>
      </c>
      <c r="BY121" s="3">
        <f>SUMPRODUCT((BH$6:BH121)*($BR$6:$BR121))*'[1]功能-战损相关'!$D$2-BT121</f>
        <v>375093.99089788029</v>
      </c>
      <c r="BZ121" s="3">
        <f>SUMPRODUCT((BI$6:BI121)*($BR$6:$BR121))*'[1]功能-战损相关'!$D$2-BU121</f>
        <v>1179255.5773982052</v>
      </c>
      <c r="CA121" s="3">
        <f>SUMPRODUCT((BJ$6:BJ121)*($BR$6:$BR121))*'[1]功能-战损相关'!$D$2-BV121</f>
        <v>819621.38291638519</v>
      </c>
      <c r="CB121" s="3">
        <f>SUMPRODUCT((BK$6:BK121)*($BR$6:$BR121))*'[1]功能-战损相关'!$D$2-BW121</f>
        <v>455226.222670127</v>
      </c>
    </row>
    <row r="122" spans="27:80" x14ac:dyDescent="0.2">
      <c r="AA122" s="3">
        <v>117</v>
      </c>
      <c r="AB122" s="3">
        <f>攻城基础信息!X121*$E$12</f>
        <v>220197.62653376945</v>
      </c>
      <c r="AC122" s="3">
        <f>攻城基础信息!Y121*$E$12</f>
        <v>161643.6881504652</v>
      </c>
      <c r="AD122" s="3">
        <f>攻城基础信息!Z121*$E$12</f>
        <v>230398.43772607372</v>
      </c>
      <c r="AE122" s="3">
        <f>攻城基础信息!AA121*$E$12</f>
        <v>169932.78117249976</v>
      </c>
      <c r="AF122" s="3">
        <f>攻城基础信息!AB121*$E$12</f>
        <v>249532.97084029377</v>
      </c>
      <c r="AH122" s="3">
        <f>$E$4*AB122*攻城基础信息!AC121</f>
        <v>15413833.857363852</v>
      </c>
      <c r="AI122" s="3">
        <f>$E$4*AC122*攻城基础信息!AD121</f>
        <v>11315058.170532558</v>
      </c>
      <c r="AJ122" s="3">
        <f>$E$4*AD122*攻城基础信息!AE121</f>
        <v>16127890.640825151</v>
      </c>
      <c r="AK122" s="3">
        <f>$E$4*AE122*攻城基础信息!AF121</f>
        <v>11895294.682074975</v>
      </c>
      <c r="AL122" s="3">
        <f>$E$4*AF122*攻城基础信息!AG121</f>
        <v>17467307.958820552</v>
      </c>
      <c r="AN122" s="3">
        <v>117</v>
      </c>
      <c r="AO122" s="3">
        <f>求节点(节奏总纲!D$4:D$163,AH$6:AH$165,$AN122)*其他调用!H121*其他调用!$M121</f>
        <v>443069814.31773585</v>
      </c>
      <c r="AP122" s="3">
        <f>求节点(节奏总纲!E$4:E$163,AI$6:AI$165,$AN122)*其他调用!I121*其他调用!$M121</f>
        <v>546099522.66731131</v>
      </c>
      <c r="AQ122" s="3">
        <f>求节点(节奏总纲!F$4:F$163,AJ$6:AJ$165,$AN122)*其他调用!J121*其他调用!$M121</f>
        <v>43031211.957036197</v>
      </c>
      <c r="AR122" s="3">
        <f>求节点(节奏总纲!G$4:G$163,AK$6:AK$165,$AN122)*其他调用!K121*其他调用!$M121</f>
        <v>10273603.653998759</v>
      </c>
      <c r="AS122" s="3">
        <f>求节点(节奏总纲!H$4:H$163,AL$6:AL$165,$AN122)*其他调用!L121*其他调用!$M121</f>
        <v>3296329.909702702</v>
      </c>
      <c r="AT122" s="3">
        <f t="shared" si="18"/>
        <v>1045770482.5057847</v>
      </c>
      <c r="AY122" s="3">
        <v>117</v>
      </c>
      <c r="AZ122" s="3">
        <f>其他调用!R121*6*(其他调用!AH$2*$AZ$1*MIN(其他调用!$AJ121/其他调用!AH121,1)+$E$4*0%*攻城基础信息!AC121)</f>
        <v>28222.426942654107</v>
      </c>
      <c r="BA122" s="3">
        <f>其他调用!S121*6*(其他调用!AI$2*$AZ$1*MIN(其他调用!$AJ121/其他调用!AI121,1)+$E$4*0%*攻城基础信息!AD121)</f>
        <v>85039.723257824633</v>
      </c>
      <c r="BB122" s="3">
        <f>其他调用!T121*6*(其他调用!AJ$2*$AZ$1*MIN(其他调用!$AJ121/其他调用!AJ121,1)+$E$4*0%*攻城基础信息!AE121)</f>
        <v>256304.51448512916</v>
      </c>
      <c r="BC122" s="3">
        <f>其他调用!U121*6*(其他调用!AK$2*$AZ$1*MIN(其他调用!$AJ121/其他调用!AK121,1)+$E$4*0%*攻城基础信息!AF121)</f>
        <v>175066.15844167778</v>
      </c>
      <c r="BD122" s="3">
        <f>其他调用!V121*6*(其他调用!AL$2*$AZ$1*MIN(其他调用!$AJ121/其他调用!AL121,1)+$E$4*0%*攻城基础信息!AG121)</f>
        <v>108432.60195355328</v>
      </c>
      <c r="BF122" s="3">
        <v>117</v>
      </c>
      <c r="BG122" s="3">
        <f>求节点(节奏总纲!D$4:D$163,AZ$6:AZ$165,$AN122)</f>
        <v>18523.470582831385</v>
      </c>
      <c r="BH122" s="3">
        <f>求节点(节奏总纲!E$4:E$163,BA$6:BA$165,$AN122)</f>
        <v>57286.157002126609</v>
      </c>
      <c r="BI122" s="3">
        <f>求节点(节奏总纲!F$4:F$163,BB$6:BB$165,$AN122)</f>
        <v>178665.30505768349</v>
      </c>
      <c r="BJ122" s="3">
        <f>求节点(节奏总纲!G$4:G$163,BC$6:BC$165,$AN122)</f>
        <v>125753.87219533393</v>
      </c>
      <c r="BK122" s="3">
        <f>求节点(节奏总纲!H$4:H$163,BD$6:BD$165,$AN122)</f>
        <v>70043.535106866751</v>
      </c>
      <c r="BL122" s="3">
        <f>BG122*其他调用!H121*其他调用!$M121</f>
        <v>888432.888633447</v>
      </c>
      <c r="BM122" s="3">
        <f>BH122*其他调用!I121*其他调用!$M121</f>
        <v>2709149.0807441403</v>
      </c>
      <c r="BN122" s="3">
        <f>BI122*其他调用!J121*其他调用!$M121</f>
        <v>689723.11946639</v>
      </c>
      <c r="BO122" s="3">
        <f>BJ122*其他调用!K121*其他调用!$M121</f>
        <v>86367.256408266592</v>
      </c>
      <c r="BP122" s="3">
        <f>BK122*其他调用!L121*其他调用!$M121</f>
        <v>13919.051296436559</v>
      </c>
      <c r="BQ122" s="3">
        <f t="shared" si="17"/>
        <v>4387591.39654868</v>
      </c>
      <c r="BR122" s="3">
        <f>[1]服务器生态!$R119</f>
        <v>2.2827758554402146E-2</v>
      </c>
      <c r="BS122" s="3">
        <f>SUMPRODUCT((BG$6:BG122)*($BR$6:$BR122)*(其他调用!BY$5:BY121))</f>
        <v>64967.336622318428</v>
      </c>
      <c r="BT122" s="3">
        <f>SUMPRODUCT((BH$6:BH122)*($BR$6:$BR122)*(其他调用!BZ$5:BZ121))</f>
        <v>202202.53745464803</v>
      </c>
      <c r="BU122" s="3">
        <f>SUMPRODUCT((BI$6:BI122)*($BR$6:$BR122)*(其他调用!CA$5:CA121))</f>
        <v>635697.51492322097</v>
      </c>
      <c r="BV122" s="3">
        <f>SUMPRODUCT((BJ$6:BJ122)*($BR$6:$BR122)*(其他调用!CB$5:CB121))</f>
        <v>441836.95963168796</v>
      </c>
      <c r="BW122" s="3">
        <f>SUMPRODUCT((BK$6:BK122)*($BR$6:$BR122)*(其他调用!CC$5:CC121))</f>
        <v>245401.62616584203</v>
      </c>
      <c r="BX122" s="3">
        <f>SUMPRODUCT((BG$6:BG122)*($BR$6:$BR122))*'[1]功能-战损相关'!$D$2-BS122</f>
        <v>120653.62515573439</v>
      </c>
      <c r="BY122" s="3">
        <f>SUMPRODUCT((BH$6:BH122)*($BR$6:$BR122))*'[1]功能-战损相关'!$D$2-BT122</f>
        <v>375518.99813006038</v>
      </c>
      <c r="BZ122" s="3">
        <f>SUMPRODUCT((BI$6:BI122)*($BR$6:$BR122))*'[1]功能-战损相关'!$D$2-BU122</f>
        <v>1180581.0991431247</v>
      </c>
      <c r="CA122" s="3">
        <f>SUMPRODUCT((BJ$6:BJ122)*($BR$6:$BR122))*'[1]功能-战损相关'!$D$2-BV122</f>
        <v>820554.35360170598</v>
      </c>
      <c r="CB122" s="3">
        <f>SUMPRODUCT((BK$6:BK122)*($BR$6:$BR122))*'[1]功能-战损相关'!$D$2-BW122</f>
        <v>455745.87716513476</v>
      </c>
    </row>
    <row r="123" spans="27:80" x14ac:dyDescent="0.2">
      <c r="AA123" s="3">
        <v>118</v>
      </c>
      <c r="AB123" s="3">
        <f>攻城基础信息!X122*$E$12</f>
        <v>220197.62653376945</v>
      </c>
      <c r="AC123" s="3">
        <f>攻城基础信息!Y122*$E$12</f>
        <v>161643.6881504652</v>
      </c>
      <c r="AD123" s="3">
        <f>攻城基础信息!Z122*$E$12</f>
        <v>230398.43772607372</v>
      </c>
      <c r="AE123" s="3">
        <f>攻城基础信息!AA122*$E$12</f>
        <v>169932.78117249976</v>
      </c>
      <c r="AF123" s="3">
        <f>攻城基础信息!AB122*$E$12</f>
        <v>249532.97084029377</v>
      </c>
      <c r="AH123" s="3">
        <f>$E$4*AB123*攻城基础信息!AC122</f>
        <v>15413833.857363852</v>
      </c>
      <c r="AI123" s="3">
        <f>$E$4*AC123*攻城基础信息!AD122</f>
        <v>11315058.170532558</v>
      </c>
      <c r="AJ123" s="3">
        <f>$E$4*AD123*攻城基础信息!AE122</f>
        <v>16127890.640825151</v>
      </c>
      <c r="AK123" s="3">
        <f>$E$4*AE123*攻城基础信息!AF122</f>
        <v>11895294.682074975</v>
      </c>
      <c r="AL123" s="3">
        <f>$E$4*AF123*攻城基础信息!AG122</f>
        <v>17467307.958820552</v>
      </c>
      <c r="AN123" s="3">
        <v>118</v>
      </c>
      <c r="AO123" s="3">
        <f>求节点(节奏总纲!D$4:D$163,AH$6:AH$165,$AN123)*其他调用!H122*其他调用!$M122</f>
        <v>444575911.87483317</v>
      </c>
      <c r="AP123" s="3">
        <f>求节点(节奏总纲!E$4:E$163,AI$6:AI$165,$AN123)*其他调用!I122*其他调用!$M122</f>
        <v>547952097.78091347</v>
      </c>
      <c r="AQ123" s="3">
        <f>求节点(节奏总纲!F$4:F$163,AJ$6:AJ$165,$AN123)*其他调用!J122*其他调用!$M122</f>
        <v>43159983.46444121</v>
      </c>
      <c r="AR123" s="3">
        <f>求节点(节奏总纲!G$4:G$163,AK$6:AK$165,$AN123)*其他调用!K122*其他调用!$M122</f>
        <v>10308059.483497359</v>
      </c>
      <c r="AS123" s="3">
        <f>求节点(节奏总纲!H$4:H$163,AL$6:AL$165,$AN123)*其他调用!L122*其他调用!$M122</f>
        <v>3321957.4164750944</v>
      </c>
      <c r="AT123" s="3">
        <f t="shared" si="18"/>
        <v>1049318010.0201603</v>
      </c>
      <c r="AY123" s="3">
        <v>118</v>
      </c>
      <c r="AZ123" s="3">
        <f>其他调用!R122*6*(其他调用!AH$2*$AZ$1*MIN(其他调用!$AJ122/其他调用!AH122,1)+$E$4*0%*攻城基础信息!AC122)</f>
        <v>28423.936513947934</v>
      </c>
      <c r="BA123" s="3">
        <f>其他调用!S122*6*(其他调用!AI$2*$AZ$1*MIN(其他调用!$AJ122/其他调用!AI122,1)+$E$4*0%*攻城基础信息!AD122)</f>
        <v>85642.94291745653</v>
      </c>
      <c r="BB123" s="3">
        <f>其他调用!T122*6*(其他调用!AJ$2*$AZ$1*MIN(其他调用!$AJ122/其他调用!AJ122,1)+$E$4*0%*攻城基础信息!AE122)</f>
        <v>258155.66201690922</v>
      </c>
      <c r="BC123" s="3">
        <f>其他调用!U122*6*(其他调用!AK$2*$AZ$1*MIN(其他调用!$AJ122/其他调用!AK122,1)+$E$4*0%*攻城基础信息!AF122)</f>
        <v>176122.14838760305</v>
      </c>
      <c r="BD123" s="3">
        <f>其他调用!V122*6*(其他调用!AL$2*$AZ$1*MIN(其他调用!$AJ122/其他调用!AL122,1)+$E$4*0%*攻城基础信息!AG122)</f>
        <v>110206.3489076254</v>
      </c>
      <c r="BF123" s="3">
        <v>118</v>
      </c>
      <c r="BG123" s="3">
        <f>求节点(节奏总纲!D$4:D$163,AZ$6:AZ$165,$AN123)</f>
        <v>18548.774801105275</v>
      </c>
      <c r="BH123" s="3">
        <f>求节点(节奏总纲!E$4:E$163,BA$6:BA$165,$AN123)</f>
        <v>57360.925090036159</v>
      </c>
      <c r="BI123" s="3">
        <f>求节点(节奏总纲!F$4:F$163,BB$6:BB$165,$AN123)</f>
        <v>178888.00007895942</v>
      </c>
      <c r="BJ123" s="3">
        <f>求节点(节奏总纲!G$4:G$163,BC$6:BC$165,$AN123)</f>
        <v>125906.08952650086</v>
      </c>
      <c r="BK123" s="3">
        <f>求节点(节奏总纲!H$4:H$163,BD$6:BD$165,$AN123)</f>
        <v>70137.756750107364</v>
      </c>
      <c r="BL123" s="3">
        <f>BG123*其他调用!H122*其他调用!$M122</f>
        <v>889646.54347394558</v>
      </c>
      <c r="BM123" s="3">
        <f>BH123*其他调用!I122*其他调用!$M122</f>
        <v>2712684.9768005232</v>
      </c>
      <c r="BN123" s="3">
        <f>BI123*其他调用!J122*其他调用!$M122</f>
        <v>690582.81578355958</v>
      </c>
      <c r="BO123" s="3">
        <f>BJ123*其他调用!K122*其他调用!$M122</f>
        <v>86471.798662442714</v>
      </c>
      <c r="BP123" s="3">
        <f>BK123*其他调用!L122*其他调用!$M122</f>
        <v>13937.775021381332</v>
      </c>
      <c r="BQ123" s="3">
        <f t="shared" si="17"/>
        <v>4393323.9097418524</v>
      </c>
      <c r="BR123" s="3">
        <f>[1]服务器生态!$R120</f>
        <v>2.2227028066128404E-2</v>
      </c>
      <c r="BS123" s="3">
        <f>SUMPRODUCT((BG$6:BG123)*($BR$6:$BR123)*(其他调用!BY$5:BY122))</f>
        <v>65039.486346485312</v>
      </c>
      <c r="BT123" s="3">
        <f>SUMPRODUCT((BH$6:BH123)*($BR$6:$BR123)*(其他调用!BZ$5:BZ122))</f>
        <v>202425.6559607262</v>
      </c>
      <c r="BU123" s="3">
        <f>SUMPRODUCT((BI$6:BI123)*($BR$6:$BR123)*(其他调用!CA$5:CA122))</f>
        <v>636393.34092794952</v>
      </c>
      <c r="BV123" s="3">
        <f>SUMPRODUCT((BJ$6:BJ123)*($BR$6:$BR123)*(其他调用!CB$5:CB122))</f>
        <v>442326.70031416829</v>
      </c>
      <c r="BW123" s="3">
        <f>SUMPRODUCT((BK$6:BK123)*($BR$6:$BR123)*(其他调用!CC$5:CC122))</f>
        <v>245674.44309620353</v>
      </c>
      <c r="BX123" s="3">
        <f>SUMPRODUCT((BG$6:BG123)*($BR$6:$BR123))*'[1]功能-战损相关'!$D$2-BS123</f>
        <v>120787.61750061573</v>
      </c>
      <c r="BY123" s="3">
        <f>SUMPRODUCT((BH$6:BH123)*($BR$6:$BR123))*'[1]功能-战损相关'!$D$2-BT123</f>
        <v>375933.36106991989</v>
      </c>
      <c r="BZ123" s="3">
        <f>SUMPRODUCT((BI$6:BI123)*($BR$6:$BR123))*'[1]功能-战损相关'!$D$2-BU123</f>
        <v>1181873.3474376206</v>
      </c>
      <c r="CA123" s="3">
        <f>SUMPRODUCT((BJ$6:BJ123)*($BR$6:$BR123))*'[1]功能-战损相关'!$D$2-BV123</f>
        <v>821463.87201202661</v>
      </c>
      <c r="CB123" s="3">
        <f>SUMPRODUCT((BK$6:BK123)*($BR$6:$BR123))*'[1]功能-战损相关'!$D$2-BW123</f>
        <v>456252.5371786633</v>
      </c>
    </row>
    <row r="124" spans="27:80" x14ac:dyDescent="0.2">
      <c r="AA124" s="3">
        <v>119</v>
      </c>
      <c r="AB124" s="3">
        <f>攻城基础信息!X123*$E$12</f>
        <v>220197.62653376945</v>
      </c>
      <c r="AC124" s="3">
        <f>攻城基础信息!Y123*$E$12</f>
        <v>161643.6881504652</v>
      </c>
      <c r="AD124" s="3">
        <f>攻城基础信息!Z123*$E$12</f>
        <v>230398.43772607372</v>
      </c>
      <c r="AE124" s="3">
        <f>攻城基础信息!AA123*$E$12</f>
        <v>169932.78117249976</v>
      </c>
      <c r="AF124" s="3">
        <f>攻城基础信息!AB123*$E$12</f>
        <v>249532.97084029377</v>
      </c>
      <c r="AH124" s="3">
        <f>$E$4*AB124*攻城基础信息!AC123</f>
        <v>15413833.857363852</v>
      </c>
      <c r="AI124" s="3">
        <f>$E$4*AC124*攻城基础信息!AD123</f>
        <v>11315058.170532558</v>
      </c>
      <c r="AJ124" s="3">
        <f>$E$4*AD124*攻城基础信息!AE123</f>
        <v>16127890.640825151</v>
      </c>
      <c r="AK124" s="3">
        <f>$E$4*AE124*攻城基础信息!AF123</f>
        <v>11895294.682074975</v>
      </c>
      <c r="AL124" s="3">
        <f>$E$4*AF124*攻城基础信息!AG123</f>
        <v>17467307.958820552</v>
      </c>
      <c r="AN124" s="3">
        <v>119</v>
      </c>
      <c r="AO124" s="3">
        <f>求节点(节奏总纲!D$4:D$163,AH$6:AH$165,$AN124)*其他调用!H123*其他调用!$M123</f>
        <v>446034956.18479711</v>
      </c>
      <c r="AP124" s="3">
        <f>求节点(节奏总纲!E$4:E$163,AI$6:AI$165,$AN124)*其他调用!I123*其他调用!$M123</f>
        <v>549722631.2319051</v>
      </c>
      <c r="AQ124" s="3">
        <f>求节点(节奏总纲!F$4:F$163,AJ$6:AJ$165,$AN124)*其他调用!J123*其他调用!$M123</f>
        <v>43291376.667815357</v>
      </c>
      <c r="AR124" s="3">
        <f>求节点(节奏总纲!G$4:G$163,AK$6:AK$165,$AN124)*其他调用!K123*其他调用!$M123</f>
        <v>10342515.312995957</v>
      </c>
      <c r="AS124" s="3">
        <f>求节点(节奏总纲!H$4:H$163,AL$6:AL$165,$AN124)*其他调用!L123*其他调用!$M123</f>
        <v>3347584.9232474864</v>
      </c>
      <c r="AT124" s="3">
        <f t="shared" si="18"/>
        <v>1052739064.320761</v>
      </c>
      <c r="AY124" s="3">
        <v>119</v>
      </c>
      <c r="AZ124" s="3">
        <f>其他调用!R123*6*(其他调用!AH$2*$AZ$1*MIN(其他调用!$AJ123/其他调用!AH123,1)+$E$4*0%*攻城基础信息!AC123)</f>
        <v>28625.759533823373</v>
      </c>
      <c r="BA124" s="3">
        <f>其他调用!S123*6*(其他调用!AI$2*$AZ$1*MIN(其他调用!$AJ123/其他调用!AI123,1)+$E$4*0%*攻城基础信息!AD123)</f>
        <v>86259.46544864637</v>
      </c>
      <c r="BB124" s="3">
        <f>其他调用!T123*6*(其他调用!AJ$2*$AZ$1*MIN(其他调用!$AJ123/其他调用!AJ123,1)+$E$4*0%*攻城基础信息!AE123)</f>
        <v>259977.00703758886</v>
      </c>
      <c r="BC124" s="3">
        <f>其他调用!U123*6*(其他调用!AK$2*$AZ$1*MIN(其他调用!$AJ123/其他调用!AK123,1)+$E$4*0%*攻城基础信息!AF123)</f>
        <v>111620.10124565307</v>
      </c>
      <c r="BD124" s="3">
        <f>其他调用!V123*6*(其他调用!AL$2*$AZ$1*MIN(其他调用!$AJ123/其他调用!AL123,1)+$E$4*0%*攻城基础信息!AG123)</f>
        <v>31060.517789032056</v>
      </c>
      <c r="BF124" s="3">
        <v>119</v>
      </c>
      <c r="BG124" s="3">
        <f>求节点(节奏总纲!D$4:D$163,AZ$6:AZ$165,$AN124)</f>
        <v>18572.88132314515</v>
      </c>
      <c r="BH124" s="3">
        <f>求节点(节奏总纲!E$4:E$163,BA$6:BA$165,$AN124)</f>
        <v>57432.582085930931</v>
      </c>
      <c r="BI124" s="3">
        <f>求节点(节奏总纲!F$4:F$163,BB$6:BB$165,$AN124)</f>
        <v>179107.9756779478</v>
      </c>
      <c r="BJ124" s="3">
        <f>求节点(节奏总纲!G$4:G$163,BC$6:BC$165,$AN124)</f>
        <v>126058.30685766778</v>
      </c>
      <c r="BK124" s="3">
        <f>求节点(节奏总纲!H$4:H$163,BD$6:BD$165,$AN124)</f>
        <v>70231.978393347978</v>
      </c>
      <c r="BL124" s="3">
        <f>BG124*其他调用!H123*其他调用!$M123</f>
        <v>890802.75374863553</v>
      </c>
      <c r="BM124" s="3">
        <f>BH124*其他调用!I123*其他调用!$M123</f>
        <v>2716073.7446061554</v>
      </c>
      <c r="BN124" s="3">
        <f>BI124*其他调用!J123*其他调用!$M123</f>
        <v>691432.0139885036</v>
      </c>
      <c r="BO124" s="3">
        <f>BJ124*其他调用!K123*其他调用!$M123</f>
        <v>86576.340916618821</v>
      </c>
      <c r="BP124" s="3">
        <f>BK124*其他调用!L123*其他调用!$M123</f>
        <v>13956.498746326108</v>
      </c>
      <c r="BQ124" s="3">
        <f t="shared" si="17"/>
        <v>4398841.3520062389</v>
      </c>
      <c r="BR124" s="3">
        <f>[1]服务器生态!$R121</f>
        <v>2.1626297577854666E-2</v>
      </c>
      <c r="BS124" s="3">
        <f>SUMPRODUCT((BG$6:BG124)*($BR$6:$BR124)*(其他调用!BY$5:BY123))</f>
        <v>65109.777311700505</v>
      </c>
      <c r="BT124" s="3">
        <f>SUMPRODUCT((BH$6:BH124)*($BR$6:$BR124)*(其他调用!BZ$5:BZ123))</f>
        <v>202643.01543012582</v>
      </c>
      <c r="BU124" s="3">
        <f>SUMPRODUCT((BI$6:BI124)*($BR$6:$BR124)*(其他调用!CA$5:CA123))</f>
        <v>637071.19334455079</v>
      </c>
      <c r="BV124" s="3">
        <f>SUMPRODUCT((BJ$6:BJ124)*($BR$6:$BR124)*(其他调用!CB$5:CB123))</f>
        <v>442803.78084401455</v>
      </c>
      <c r="BW124" s="3">
        <f>SUMPRODUCT((BK$6:BK124)*($BR$6:$BR124)*(其他调用!CC$5:CC123))</f>
        <v>245940.24318744132</v>
      </c>
      <c r="BX124" s="3">
        <f>SUMPRODUCT((BG$6:BG124)*($BR$6:$BR124))*'[1]功能-战损相关'!$D$2-BS124</f>
        <v>120918.1578645868</v>
      </c>
      <c r="BY124" s="3">
        <f>SUMPRODUCT((BH$6:BH124)*($BR$6:$BR124))*'[1]功能-战损相关'!$D$2-BT124</f>
        <v>376337.02865594771</v>
      </c>
      <c r="BZ124" s="3">
        <f>SUMPRODUCT((BI$6:BI124)*($BR$6:$BR124))*'[1]功能-战损相关'!$D$2-BU124</f>
        <v>1183132.2162113083</v>
      </c>
      <c r="CA124" s="3">
        <f>SUMPRODUCT((BJ$6:BJ124)*($BR$6:$BR124))*'[1]功能-战损相关'!$D$2-BV124</f>
        <v>822349.87871031254</v>
      </c>
      <c r="CB124" s="3">
        <f>SUMPRODUCT((BK$6:BK124)*($BR$6:$BR124))*'[1]功能-战损相关'!$D$2-BW124</f>
        <v>456746.16591953352</v>
      </c>
    </row>
    <row r="125" spans="27:80" x14ac:dyDescent="0.2">
      <c r="AA125" s="3">
        <v>120</v>
      </c>
      <c r="AB125" s="3">
        <f>攻城基础信息!X124*$E$12</f>
        <v>220197.62653376945</v>
      </c>
      <c r="AC125" s="3">
        <f>攻城基础信息!Y124*$E$12</f>
        <v>161643.6881504652</v>
      </c>
      <c r="AD125" s="3">
        <f>攻城基础信息!Z124*$E$12</f>
        <v>230398.43772607372</v>
      </c>
      <c r="AE125" s="3">
        <f>攻城基础信息!AA124*$E$12</f>
        <v>169932.78117249976</v>
      </c>
      <c r="AF125" s="3">
        <f>攻城基础信息!AB124*$E$12</f>
        <v>249532.97084029377</v>
      </c>
      <c r="AH125" s="3">
        <f>$E$4*AB125*攻城基础信息!AC124</f>
        <v>15413833.857363852</v>
      </c>
      <c r="AI125" s="3">
        <f>$E$4*AC125*攻城基础信息!AD124</f>
        <v>11315058.170532558</v>
      </c>
      <c r="AJ125" s="3">
        <f>$E$4*AD125*攻城基础信息!AE124</f>
        <v>16127890.640825151</v>
      </c>
      <c r="AK125" s="3">
        <f>$E$4*AE125*攻城基础信息!AF124</f>
        <v>11895294.682074975</v>
      </c>
      <c r="AL125" s="3">
        <f>$E$4*AF125*攻城基础信息!AG124</f>
        <v>17467307.958820552</v>
      </c>
      <c r="AN125" s="3">
        <v>120</v>
      </c>
      <c r="AO125" s="3">
        <f>求节点(节奏总纲!D$4:D$163,AH$6:AH$165,$AN125)*其他调用!H124*其他调用!$M124</f>
        <v>447458760.74955809</v>
      </c>
      <c r="AP125" s="3">
        <f>求节点(节奏总纲!E$4:E$163,AI$6:AI$165,$AN125)*其他调用!I124*其他调用!$M124</f>
        <v>551490340.72177351</v>
      </c>
      <c r="AQ125" s="3">
        <f>求节点(节奏总纲!F$4:F$163,AJ$6:AJ$165,$AN125)*其他调用!J124*其他调用!$M124</f>
        <v>43428981.022365056</v>
      </c>
      <c r="AR125" s="3">
        <f>求节点(节奏总纲!G$4:G$163,AK$6:AK$165,$AN125)*其他调用!K124*其他调用!$M124</f>
        <v>10376971.142494556</v>
      </c>
      <c r="AS125" s="3">
        <f>求节点(节奏总纲!H$4:H$163,AL$6:AL$165,$AN125)*其他调用!L124*其他调用!$M124</f>
        <v>3373212.4300198788</v>
      </c>
      <c r="AT125" s="3">
        <f t="shared" si="18"/>
        <v>1056128266.0662111</v>
      </c>
      <c r="AY125" s="3">
        <v>120</v>
      </c>
      <c r="AZ125" s="3">
        <f>其他调用!R124*6*(其他调用!AH$2*$AZ$1*MIN(其他调用!$AJ124/其他调用!AH124,1)+$E$4*0%*攻城基础信息!AC124)</f>
        <v>28828.555269188291</v>
      </c>
      <c r="BA125" s="3">
        <f>其他调用!S124*6*(其他调用!AI$2*$AZ$1*MIN(其他调用!$AJ124/其他调用!AI124,1)+$E$4*0%*攻城基础信息!AD124)</f>
        <v>86862.901883824132</v>
      </c>
      <c r="BB125" s="3">
        <f>其他调用!T124*6*(其他调用!AJ$2*$AZ$1*MIN(其他调用!$AJ124/其他调用!AJ124,1)+$E$4*0%*攻城基础信息!AE124)</f>
        <v>261831.41704394866</v>
      </c>
      <c r="BC125" s="3">
        <f>其他调用!U124*6*(其他调用!AK$2*$AZ$1*MIN(其他调用!$AJ124/其他调用!AK124,1)+$E$4*0%*攻城基础信息!AF124)</f>
        <v>112202.14527964148</v>
      </c>
      <c r="BD125" s="3">
        <f>其他调用!V124*6*(其他调用!AL$2*$AZ$1*MIN(其他调用!$AJ124/其他调用!AL124,1)+$E$4*0%*攻城基础信息!AG124)</f>
        <v>31286.111358100363</v>
      </c>
      <c r="BF125" s="3">
        <v>120</v>
      </c>
      <c r="BG125" s="3">
        <f>求节点(节奏总纲!D$4:D$163,AZ$6:AZ$165,$AN125)</f>
        <v>18596.09085055258</v>
      </c>
      <c r="BH125" s="3">
        <f>求节点(节奏总纲!E$4:E$163,BA$6:BA$165,$AN125)</f>
        <v>57504.131994735792</v>
      </c>
      <c r="BI125" s="3">
        <f>求节点(节奏总纲!F$4:F$163,BB$6:BB$165,$AN125)</f>
        <v>179321.50859893806</v>
      </c>
      <c r="BJ125" s="3">
        <f>求节点(节奏总纲!G$4:G$163,BC$6:BC$165,$AN125)</f>
        <v>126210.52418883471</v>
      </c>
      <c r="BK125" s="3">
        <f>求节点(节奏总纲!H$4:H$163,BD$6:BD$165,$AN125)</f>
        <v>70326.200036588591</v>
      </c>
      <c r="BL125" s="3">
        <f>BG125*其他调用!H124*其他调用!$M124</f>
        <v>891915.94187319337</v>
      </c>
      <c r="BM125" s="3">
        <f>BH125*其他调用!I124*其他调用!$M124</f>
        <v>2719457.4481012044</v>
      </c>
      <c r="BN125" s="3">
        <f>BI125*其他调用!J124*其他调用!$M124</f>
        <v>692256.34075035935</v>
      </c>
      <c r="BO125" s="3">
        <f>BJ125*其他调用!K124*其他调用!$M124</f>
        <v>86680.883170794943</v>
      </c>
      <c r="BP125" s="3">
        <f>BK125*其他调用!L124*其他调用!$M124</f>
        <v>13975.222471270883</v>
      </c>
      <c r="BQ125" s="3">
        <f t="shared" si="17"/>
        <v>4404285.836366822</v>
      </c>
      <c r="BR125" s="3">
        <f>[1]服务器生态!$R122</f>
        <v>2.1025567089580924E-2</v>
      </c>
      <c r="BS125" s="3">
        <f>SUMPRODUCT((BG$6:BG125)*($BR$6:$BR125)*(其他调用!BY$5:BY124))</f>
        <v>65178.201148962398</v>
      </c>
      <c r="BT125" s="3">
        <f>SUMPRODUCT((BH$6:BH125)*($BR$6:$BR125)*(其他调用!BZ$5:BZ124))</f>
        <v>202854.6004025329</v>
      </c>
      <c r="BU125" s="3">
        <f>SUMPRODUCT((BI$6:BI125)*($BR$6:$BR125)*(其他调用!CA$5:CA124))</f>
        <v>637731.00221623981</v>
      </c>
      <c r="BV125" s="3">
        <f>SUMPRODUCT((BJ$6:BJ125)*($BR$6:$BR125)*(其他调用!CB$5:CB124))</f>
        <v>443268.16921666969</v>
      </c>
      <c r="BW125" s="3">
        <f>SUMPRODUCT((BK$6:BK125)*($BR$6:$BR125)*(其他调用!CC$5:CC124))</f>
        <v>246199.00662892062</v>
      </c>
      <c r="BX125" s="3">
        <f>SUMPRODUCT((BG$6:BG125)*($BR$6:$BR125))*'[1]功能-战损相关'!$D$2-BS125</f>
        <v>121045.23070521603</v>
      </c>
      <c r="BY125" s="3">
        <f>SUMPRODUCT((BH$6:BH125)*($BR$6:$BR125))*'[1]功能-战损相关'!$D$2-BT125</f>
        <v>376729.97217613232</v>
      </c>
      <c r="BZ125" s="3">
        <f>SUMPRODUCT((BI$6:BI125)*($BR$6:$BR125))*'[1]功能-战损相关'!$D$2-BU125</f>
        <v>1184357.5755444453</v>
      </c>
      <c r="CA125" s="3">
        <f>SUMPRODUCT((BJ$6:BJ125)*($BR$6:$BR125))*'[1]功能-战损相关'!$D$2-BV125</f>
        <v>823212.31425952935</v>
      </c>
      <c r="CB125" s="3">
        <f>SUMPRODUCT((BK$6:BK125)*($BR$6:$BR125))*'[1]功能-战损相关'!$D$2-BW125</f>
        <v>457226.72659656656</v>
      </c>
    </row>
    <row r="126" spans="27:80" x14ac:dyDescent="0.2">
      <c r="AA126" s="3">
        <v>121</v>
      </c>
      <c r="AB126" s="3">
        <f>攻城基础信息!X125*$E$12</f>
        <v>220197.62653376945</v>
      </c>
      <c r="AC126" s="3">
        <f>攻城基础信息!Y125*$E$12</f>
        <v>161643.6881504652</v>
      </c>
      <c r="AD126" s="3">
        <f>攻城基础信息!Z125*$E$12</f>
        <v>230398.43772607372</v>
      </c>
      <c r="AE126" s="3">
        <f>攻城基础信息!AA125*$E$12</f>
        <v>169932.78117249976</v>
      </c>
      <c r="AF126" s="3">
        <f>攻城基础信息!AB125*$E$12</f>
        <v>249532.97084029377</v>
      </c>
      <c r="AH126" s="3">
        <f>$E$4*AB126*攻城基础信息!AC125</f>
        <v>15413833.857363852</v>
      </c>
      <c r="AI126" s="3">
        <f>$E$4*AC126*攻城基础信息!AD125</f>
        <v>11315058.170532558</v>
      </c>
      <c r="AJ126" s="3">
        <f>$E$4*AD126*攻城基础信息!AE125</f>
        <v>16127890.640825151</v>
      </c>
      <c r="AK126" s="3">
        <f>$E$4*AE126*攻城基础信息!AF125</f>
        <v>11895294.682074975</v>
      </c>
      <c r="AL126" s="3">
        <f>$E$4*AF126*攻城基础信息!AG125</f>
        <v>17467307.958820552</v>
      </c>
      <c r="AN126" s="3">
        <v>121</v>
      </c>
      <c r="AO126" s="3">
        <f>求节点(节奏总纲!D$4:D$163,AH$6:AH$165,$AN126)*其他调用!H125*其他调用!$M125</f>
        <v>448882565.31431901</v>
      </c>
      <c r="AP126" s="3">
        <f>求节点(节奏总纲!E$4:E$163,AI$6:AI$165,$AN126)*其他调用!I125*其他调用!$M125</f>
        <v>553258050.21164179</v>
      </c>
      <c r="AQ126" s="3">
        <f>求节点(节奏总纲!F$4:F$163,AJ$6:AJ$165,$AN126)*其他调用!J125*其他调用!$M125</f>
        <v>43566585.376914755</v>
      </c>
      <c r="AR126" s="3">
        <f>求节点(节奏总纲!G$4:G$163,AK$6:AK$165,$AN126)*其他调用!K125*其他调用!$M125</f>
        <v>10411426.971993154</v>
      </c>
      <c r="AS126" s="3">
        <f>求节点(节奏总纲!H$4:H$163,AL$6:AL$165,$AN126)*其他调用!L125*其他调用!$M125</f>
        <v>3398839.9367922712</v>
      </c>
      <c r="AT126" s="3">
        <f t="shared" ref="AT126:AT189" si="19">SUM(AO126:AS126)</f>
        <v>1059517467.811661</v>
      </c>
      <c r="AY126" s="3">
        <v>121</v>
      </c>
      <c r="AZ126" s="3">
        <f>其他调用!R125*6*(其他调用!AH$2*$AZ$1*MIN(其他调用!$AJ125/其他调用!AH125,1)+$E$4*0%*攻城基础信息!AC125)</f>
        <v>29029.333183366653</v>
      </c>
      <c r="BA126" s="3">
        <f>其他调用!S125*6*(其他调用!AI$2*$AZ$1*MIN(其他调用!$AJ125/其他调用!AI125,1)+$E$4*0%*攻城基础信息!AD125)</f>
        <v>87470.92912003104</v>
      </c>
      <c r="BB126" s="3">
        <f>其他调用!T125*6*(其他调用!AJ$2*$AZ$1*MIN(其他调用!$AJ125/其他调用!AJ125,1)+$E$4*0%*攻城基础信息!AE125)</f>
        <v>263531.15491003986</v>
      </c>
      <c r="BC126" s="3">
        <f>其他调用!U125*6*(其他调用!AK$2*$AZ$1*MIN(其他调用!$AJ125/其他调用!AK125,1)+$E$4*0%*攻城基础信息!AF125)</f>
        <v>112819.64972520547</v>
      </c>
      <c r="BD126" s="3">
        <f>其他调用!V125*6*(其他调用!AL$2*$AZ$1*MIN(其他调用!$AJ125/其他调用!AL125,1)+$E$4*0%*攻城基础信息!AG125)</f>
        <v>31506.775212379125</v>
      </c>
      <c r="BF126" s="3">
        <v>121</v>
      </c>
      <c r="BG126" s="3">
        <f>求节点(节奏总纲!D$4:D$163,AZ$6:AZ$165,$AN126)</f>
        <v>18619.300377960011</v>
      </c>
      <c r="BH126" s="3">
        <f>求节点(节奏总纲!E$4:E$163,BA$6:BA$165,$AN126)</f>
        <v>57575.681903540659</v>
      </c>
      <c r="BI126" s="3">
        <f>求节点(节奏总纲!F$4:F$163,BB$6:BB$165,$AN126)</f>
        <v>179535.04151992835</v>
      </c>
      <c r="BJ126" s="3">
        <f>求节点(节奏总纲!G$4:G$163,BC$6:BC$165,$AN126)</f>
        <v>126362.74152000163</v>
      </c>
      <c r="BK126" s="3">
        <f>求节点(节奏总纲!H$4:H$163,BD$6:BD$165,$AN126)</f>
        <v>70420.421679829218</v>
      </c>
      <c r="BL126" s="3">
        <f>BG126*其他调用!H125*其他调用!$M125</f>
        <v>893029.12999775086</v>
      </c>
      <c r="BM126" s="3">
        <f>BH126*其他调用!I125*其他调用!$M125</f>
        <v>2722841.1515962537</v>
      </c>
      <c r="BN126" s="3">
        <f>BI126*其他调用!J125*其他调用!$M125</f>
        <v>693080.66751221521</v>
      </c>
      <c r="BO126" s="3">
        <f>BJ126*其他调用!K125*其他调用!$M125</f>
        <v>86785.425424971065</v>
      </c>
      <c r="BP126" s="3">
        <f>BK126*其他调用!L125*其他调用!$M125</f>
        <v>13993.94619621566</v>
      </c>
      <c r="BQ126" s="3">
        <f t="shared" ref="BQ126:BQ189" si="20">SUM(BL126:BP126)</f>
        <v>4409730.3207274061</v>
      </c>
      <c r="BR126" s="3">
        <f>[1]服务器生态!$R123</f>
        <v>2.0424836601307186E-2</v>
      </c>
      <c r="BS126" s="3">
        <f>SUMPRODUCT((BG$6:BG126)*($BR$6:$BR126)*(其他调用!BY$5:BY125))</f>
        <v>65244.752978336233</v>
      </c>
      <c r="BT126" s="3">
        <f>SUMPRODUCT((BH$6:BH126)*($BR$6:$BR126)*(其他调用!BZ$5:BZ125))</f>
        <v>203060.39583417343</v>
      </c>
      <c r="BU126" s="3">
        <f>SUMPRODUCT((BI$6:BI126)*($BR$6:$BR126)*(其他调用!CA$5:CA125))</f>
        <v>638372.72264650918</v>
      </c>
      <c r="BV126" s="3">
        <f>SUMPRODUCT((BJ$6:BJ126)*($BR$6:$BR126)*(其他调用!CB$5:CB125))</f>
        <v>443719.83342757658</v>
      </c>
      <c r="BW126" s="3">
        <f>SUMPRODUCT((BK$6:BK126)*($BR$6:$BR126)*(其他调用!CC$5:CC125))</f>
        <v>246450.71361000661</v>
      </c>
      <c r="BX126" s="3">
        <f>SUMPRODUCT((BG$6:BG126)*($BR$6:$BR126))*'[1]功能-战损相关'!$D$2-BS126</f>
        <v>121168.82695976744</v>
      </c>
      <c r="BY126" s="3">
        <f>SUMPRODUCT((BH$6:BH126)*($BR$6:$BR126))*'[1]功能-战损相关'!$D$2-BT126</f>
        <v>377112.16369203618</v>
      </c>
      <c r="BZ126" s="3">
        <f>SUMPRODUCT((BI$6:BI126)*($BR$6:$BR126))*'[1]功能-战损相关'!$D$2-BU126</f>
        <v>1185549.3420578027</v>
      </c>
      <c r="CA126" s="3">
        <f>SUMPRODUCT((BJ$6:BJ126)*($BR$6:$BR126))*'[1]功能-战损相关'!$D$2-BV126</f>
        <v>824051.11922264192</v>
      </c>
      <c r="CB126" s="3">
        <f>SUMPRODUCT((BK$6:BK126)*($BR$6:$BR126))*'[1]功能-战损相关'!$D$2-BW126</f>
        <v>457694.18241858343</v>
      </c>
    </row>
    <row r="127" spans="27:80" x14ac:dyDescent="0.2">
      <c r="AA127" s="3">
        <v>122</v>
      </c>
      <c r="AB127" s="3">
        <f>攻城基础信息!X126*$E$12</f>
        <v>220197.62653376945</v>
      </c>
      <c r="AC127" s="3">
        <f>攻城基础信息!Y126*$E$12</f>
        <v>161643.6881504652</v>
      </c>
      <c r="AD127" s="3">
        <f>攻城基础信息!Z126*$E$12</f>
        <v>230398.43772607372</v>
      </c>
      <c r="AE127" s="3">
        <f>攻城基础信息!AA126*$E$12</f>
        <v>169932.78117249976</v>
      </c>
      <c r="AF127" s="3">
        <f>攻城基础信息!AB126*$E$12</f>
        <v>249532.97084029377</v>
      </c>
      <c r="AH127" s="3">
        <f>$E$4*AB127*攻城基础信息!AC126</f>
        <v>15413833.857363852</v>
      </c>
      <c r="AI127" s="3">
        <f>$E$4*AC127*攻城基础信息!AD126</f>
        <v>11315058.170532558</v>
      </c>
      <c r="AJ127" s="3">
        <f>$E$4*AD127*攻城基础信息!AE126</f>
        <v>16127890.640825151</v>
      </c>
      <c r="AK127" s="3">
        <f>$E$4*AE127*攻城基础信息!AF126</f>
        <v>11895294.682074975</v>
      </c>
      <c r="AL127" s="3">
        <f>$E$4*AF127*攻城基础信息!AG126</f>
        <v>17467307.958820552</v>
      </c>
      <c r="AN127" s="3">
        <v>122</v>
      </c>
      <c r="AO127" s="3">
        <f>求节点(节奏总纲!D$4:D$163,AH$6:AH$165,$AN127)*其他调用!H126*其他调用!$M126</f>
        <v>450306369.87907982</v>
      </c>
      <c r="AP127" s="3">
        <f>求节点(节奏总纲!E$4:E$163,AI$6:AI$165,$AN127)*其他调用!I126*其他调用!$M126</f>
        <v>555025759.70151007</v>
      </c>
      <c r="AQ127" s="3">
        <f>求节点(节奏总纲!F$4:F$163,AJ$6:AJ$165,$AN127)*其他调用!J126*其他调用!$M126</f>
        <v>43704189.731464446</v>
      </c>
      <c r="AR127" s="3">
        <f>求节点(节奏总纲!G$4:G$163,AK$6:AK$165,$AN127)*其他调用!K126*其他调用!$M126</f>
        <v>10445882.801491754</v>
      </c>
      <c r="AS127" s="3">
        <f>求节点(节奏总纲!H$4:H$163,AL$6:AL$165,$AN127)*其他调用!L126*其他调用!$M126</f>
        <v>3424467.4435646632</v>
      </c>
      <c r="AT127" s="3">
        <f t="shared" si="19"/>
        <v>1062906669.5571108</v>
      </c>
      <c r="AY127" s="3">
        <v>122</v>
      </c>
      <c r="AZ127" s="3">
        <f>其他调用!R126*6*(其他调用!AH$2*$AZ$1*MIN(其他调用!$AJ126/其他调用!AH126,1)+$E$4*0%*攻城基础信息!AC126)</f>
        <v>29233.39510896142</v>
      </c>
      <c r="BA127" s="3">
        <f>其他调用!S126*6*(其他调用!AI$2*$AZ$1*MIN(其他调用!$AJ126/其他调用!AI126,1)+$E$4*0%*攻城基础信息!AD126)</f>
        <v>88051.31384760786</v>
      </c>
      <c r="BB127" s="3">
        <f>其他调用!T126*6*(其他调用!AJ$2*$AZ$1*MIN(其他调用!$AJ126/其他调用!AJ126,1)+$E$4*0%*攻城基础信息!AE126)</f>
        <v>265343.10653296649</v>
      </c>
      <c r="BC127" s="3">
        <f>其他调用!U126*6*(其他调用!AK$2*$AZ$1*MIN(其他调用!$AJ126/其他调用!AK126,1)+$E$4*0%*攻城基础信息!AF126)</f>
        <v>113424.59399578749</v>
      </c>
      <c r="BD127" s="3">
        <f>其他调用!V126*6*(其他调用!AL$2*$AZ$1*MIN(其他调用!$AJ126/其他调用!AL126,1)+$E$4*0%*攻城基础信息!AG126)</f>
        <v>31737.413708291057</v>
      </c>
      <c r="BF127" s="3">
        <v>122</v>
      </c>
      <c r="BG127" s="3">
        <f>求节点(节奏总纲!D$4:D$163,AZ$6:AZ$165,$AN127)</f>
        <v>18642.509905367438</v>
      </c>
      <c r="BH127" s="3">
        <f>求节点(节奏总纲!E$4:E$163,BA$6:BA$165,$AN127)</f>
        <v>57647.231812345519</v>
      </c>
      <c r="BI127" s="3">
        <f>求节点(节奏总纲!F$4:F$163,BB$6:BB$165,$AN127)</f>
        <v>179748.57444091863</v>
      </c>
      <c r="BJ127" s="3">
        <f>求节点(节奏总纲!G$4:G$163,BC$6:BC$165,$AN127)</f>
        <v>126514.95885116854</v>
      </c>
      <c r="BK127" s="3">
        <f>求节点(节奏总纲!H$4:H$163,BD$6:BD$165,$AN127)</f>
        <v>70514.643323069831</v>
      </c>
      <c r="BL127" s="3">
        <f>BG127*其他调用!H126*其他调用!$M126</f>
        <v>894142.31812230847</v>
      </c>
      <c r="BM127" s="3">
        <f>BH127*其他调用!I126*其他调用!$M126</f>
        <v>2726224.8550913022</v>
      </c>
      <c r="BN127" s="3">
        <f>BI127*其他调用!J126*其他调用!$M126</f>
        <v>693904.99427407107</v>
      </c>
      <c r="BO127" s="3">
        <f>BJ127*其他调用!K126*其他调用!$M126</f>
        <v>86889.967679147172</v>
      </c>
      <c r="BP127" s="3">
        <f>BK127*其他调用!L126*其他调用!$M126</f>
        <v>14012.669921160435</v>
      </c>
      <c r="BQ127" s="3">
        <f t="shared" si="20"/>
        <v>4415174.8050879901</v>
      </c>
      <c r="BR127" s="3">
        <f>[1]服务器生态!$R124</f>
        <v>1.9824106113033445E-2</v>
      </c>
      <c r="BS127" s="3">
        <f>SUMPRODUCT((BG$6:BG127)*($BR$6:$BR127)*(其他调用!BY$5:BY126))</f>
        <v>65309.427919887261</v>
      </c>
      <c r="BT127" s="3">
        <f>SUMPRODUCT((BH$6:BH127)*($BR$6:$BR127)*(其他调用!BZ$5:BZ126))</f>
        <v>203260.38668127329</v>
      </c>
      <c r="BU127" s="3">
        <f>SUMPRODUCT((BI$6:BI127)*($BR$6:$BR127)*(其他调用!CA$5:CA126))</f>
        <v>638996.30973885127</v>
      </c>
      <c r="BV127" s="3">
        <f>SUMPRODUCT((BJ$6:BJ127)*($BR$6:$BR127)*(其他调用!CB$5:CB126))</f>
        <v>444158.74147217814</v>
      </c>
      <c r="BW127" s="3">
        <f>SUMPRODUCT((BK$6:BK127)*($BR$6:$BR127)*(其他调用!CC$5:CC126))</f>
        <v>246695.34432006447</v>
      </c>
      <c r="BX127" s="3">
        <f>SUMPRODUCT((BG$6:BG127)*($BR$6:$BR127))*'[1]功能-战损相关'!$D$2-BS127</f>
        <v>121288.93756550504</v>
      </c>
      <c r="BY127" s="3">
        <f>SUMPRODUCT((BH$6:BH127)*($BR$6:$BR127))*'[1]功能-战损相关'!$D$2-BT127</f>
        <v>377483.57526522159</v>
      </c>
      <c r="BZ127" s="3">
        <f>SUMPRODUCT((BI$6:BI127)*($BR$6:$BR127))*'[1]功能-战损相关'!$D$2-BU127</f>
        <v>1186707.4323721523</v>
      </c>
      <c r="CA127" s="3">
        <f>SUMPRODUCT((BJ$6:BJ127)*($BR$6:$BR127))*'[1]功能-战损相关'!$D$2-BV127</f>
        <v>824866.23416261608</v>
      </c>
      <c r="CB127" s="3">
        <f>SUMPRODUCT((BK$6:BK127)*($BR$6:$BR127))*'[1]功能-战损相关'!$D$2-BW127</f>
        <v>458148.49659440521</v>
      </c>
    </row>
    <row r="128" spans="27:80" x14ac:dyDescent="0.2">
      <c r="AA128" s="3">
        <v>123</v>
      </c>
      <c r="AB128" s="3">
        <f>攻城基础信息!X127*$E$12</f>
        <v>220197.62653376945</v>
      </c>
      <c r="AC128" s="3">
        <f>攻城基础信息!Y127*$E$12</f>
        <v>161643.6881504652</v>
      </c>
      <c r="AD128" s="3">
        <f>攻城基础信息!Z127*$E$12</f>
        <v>230398.43772607372</v>
      </c>
      <c r="AE128" s="3">
        <f>攻城基础信息!AA127*$E$12</f>
        <v>169932.78117249976</v>
      </c>
      <c r="AF128" s="3">
        <f>攻城基础信息!AB127*$E$12</f>
        <v>249532.97084029377</v>
      </c>
      <c r="AH128" s="3">
        <f>$E$4*AB128*攻城基础信息!AC127</f>
        <v>15413833.857363852</v>
      </c>
      <c r="AI128" s="3">
        <f>$E$4*AC128*攻城基础信息!AD127</f>
        <v>11315058.170532558</v>
      </c>
      <c r="AJ128" s="3">
        <f>$E$4*AD128*攻城基础信息!AE127</f>
        <v>16127890.640825151</v>
      </c>
      <c r="AK128" s="3">
        <f>$E$4*AE128*攻城基础信息!AF127</f>
        <v>11895294.682074975</v>
      </c>
      <c r="AL128" s="3">
        <f>$E$4*AF128*攻城基础信息!AG127</f>
        <v>17467307.958820552</v>
      </c>
      <c r="AN128" s="3">
        <v>123</v>
      </c>
      <c r="AO128" s="3">
        <f>求节点(节奏总纲!D$4:D$163,AH$6:AH$165,$AN128)*其他调用!H127*其他调用!$M127</f>
        <v>451730174.44384068</v>
      </c>
      <c r="AP128" s="3">
        <f>求节点(节奏总纲!E$4:E$163,AI$6:AI$165,$AN128)*其他调用!I127*其他调用!$M127</f>
        <v>556793469.19137836</v>
      </c>
      <c r="AQ128" s="3">
        <f>求节点(节奏总纲!F$4:F$163,AJ$6:AJ$165,$AN128)*其他调用!J127*其他调用!$M127</f>
        <v>43841794.086014129</v>
      </c>
      <c r="AR128" s="3">
        <f>求节点(节奏总纲!G$4:G$163,AK$6:AK$165,$AN128)*其他调用!K127*其他调用!$M127</f>
        <v>10480338.630990352</v>
      </c>
      <c r="AS128" s="3">
        <f>求节点(节奏总纲!H$4:H$163,AL$6:AL$165,$AN128)*其他调用!L127*其他调用!$M127</f>
        <v>3450094.9503370561</v>
      </c>
      <c r="AT128" s="3">
        <f t="shared" si="19"/>
        <v>1066295871.3025607</v>
      </c>
      <c r="AY128" s="3">
        <v>123</v>
      </c>
      <c r="AZ128" s="3">
        <f>其他调用!R127*6*(其他调用!AH$2*$AZ$1*MIN(其他调用!$AJ127/其他调用!AH127,1)+$E$4*0%*攻城基础信息!AC127)</f>
        <v>29433.143229022</v>
      </c>
      <c r="BA128" s="3">
        <f>其他调用!S127*6*(其他调用!AI$2*$AZ$1*MIN(其他调用!$AJ127/其他调用!AI127,1)+$E$4*0%*攻城基础信息!AD127)</f>
        <v>88672.267093205359</v>
      </c>
      <c r="BB128" s="3">
        <f>其他调用!T127*6*(其他调用!AJ$2*$AZ$1*MIN(其他调用!$AJ127/其他调用!AJ127,1)+$E$4*0%*攻城基础信息!AE127)</f>
        <v>267158.86045660725</v>
      </c>
      <c r="BC128" s="3">
        <f>其他调用!U127*6*(其他调用!AK$2*$AZ$1*MIN(其他调用!$AJ127/其他调用!AK127,1)+$E$4*0%*攻城基础信息!AF127)</f>
        <v>114104.66622746058</v>
      </c>
      <c r="BD128" s="3">
        <f>其他调用!V127*6*(其他调用!AL$2*$AZ$1*MIN(其他调用!$AJ127/其他调用!AL127,1)+$E$4*0%*攻城基础信息!AG127)</f>
        <v>31968.605345361688</v>
      </c>
      <c r="BF128" s="3">
        <v>123</v>
      </c>
      <c r="BG128" s="3">
        <f>求节点(节奏总纲!D$4:D$163,AZ$6:AZ$165,$AN128)</f>
        <v>18665.719432774869</v>
      </c>
      <c r="BH128" s="3">
        <f>求节点(节奏总纲!E$4:E$163,BA$6:BA$165,$AN128)</f>
        <v>57718.781721150379</v>
      </c>
      <c r="BI128" s="3">
        <f>求节点(节奏总纲!F$4:F$163,BB$6:BB$165,$AN128)</f>
        <v>179962.10736190891</v>
      </c>
      <c r="BJ128" s="3">
        <f>求节点(节奏总纲!G$4:G$163,BC$6:BC$165,$AN128)</f>
        <v>126667.17618233548</v>
      </c>
      <c r="BK128" s="3">
        <f>求节点(节奏总纲!H$4:H$163,BD$6:BD$165,$AN128)</f>
        <v>70608.864966310444</v>
      </c>
      <c r="BL128" s="3">
        <f>BG128*其他调用!H127*其他调用!$M127</f>
        <v>895255.50624686608</v>
      </c>
      <c r="BM128" s="3">
        <f>BH128*其他调用!I127*其他调用!$M127</f>
        <v>2729608.5585863511</v>
      </c>
      <c r="BN128" s="3">
        <f>BI128*其他调用!J127*其他调用!$M127</f>
        <v>694729.32103592693</v>
      </c>
      <c r="BO128" s="3">
        <f>BJ128*其他调用!K127*其他调用!$M127</f>
        <v>86994.509933323294</v>
      </c>
      <c r="BP128" s="3">
        <f>BK128*其他调用!L127*其他调用!$M127</f>
        <v>14031.393646105209</v>
      </c>
      <c r="BQ128" s="3">
        <f t="shared" si="20"/>
        <v>4420619.2894485733</v>
      </c>
      <c r="BR128" s="3">
        <f>[1]服务器生态!$R125</f>
        <v>1.9223375624759703E-2</v>
      </c>
      <c r="BS128" s="3">
        <f>SUMPRODUCT((BG$6:BG128)*($BR$6:$BR128)*(其他调用!BY$5:BY127))</f>
        <v>65372.221093680717</v>
      </c>
      <c r="BT128" s="3">
        <f>SUMPRODUCT((BH$6:BH128)*($BR$6:$BR128)*(其他调用!BZ$5:BZ127))</f>
        <v>203454.5579000584</v>
      </c>
      <c r="BU128" s="3">
        <f>SUMPRODUCT((BI$6:BI128)*($BR$6:$BR128)*(其他调用!CA$5:CA127))</f>
        <v>639601.71859675855</v>
      </c>
      <c r="BV128" s="3">
        <f>SUMPRODUCT((BJ$6:BJ128)*($BR$6:$BR128)*(其他调用!CB$5:CB127))</f>
        <v>444584.86134591728</v>
      </c>
      <c r="BW128" s="3">
        <f>SUMPRODUCT((BK$6:BK128)*($BR$6:$BR128)*(其他调用!CC$5:CC127))</f>
        <v>246932.8789484594</v>
      </c>
      <c r="BX128" s="3">
        <f>SUMPRODUCT((BG$6:BG128)*($BR$6:$BR128))*'[1]功能-战损相关'!$D$2-BS128</f>
        <v>121405.55345969289</v>
      </c>
      <c r="BY128" s="3">
        <f>SUMPRODUCT((BH$6:BH128)*($BR$6:$BR128))*'[1]功能-战损相关'!$D$2-BT128</f>
        <v>377844.17895725108</v>
      </c>
      <c r="BZ128" s="3">
        <f>SUMPRODUCT((BI$6:BI128)*($BR$6:$BR128))*'[1]功能-战损相关'!$D$2-BU128</f>
        <v>1187831.7631082656</v>
      </c>
      <c r="CA128" s="3">
        <f>SUMPRODUCT((BJ$6:BJ128)*($BR$6:$BR128))*'[1]功能-战损相关'!$D$2-BV128</f>
        <v>825657.59964241739</v>
      </c>
      <c r="CB128" s="3">
        <f>SUMPRODUCT((BK$6:BK128)*($BR$6:$BR128))*'[1]功能-战损相关'!$D$2-BW128</f>
        <v>458589.63233285293</v>
      </c>
    </row>
    <row r="129" spans="27:80" x14ac:dyDescent="0.2">
      <c r="AA129" s="3">
        <v>124</v>
      </c>
      <c r="AB129" s="3">
        <f>攻城基础信息!X128*$E$12</f>
        <v>220197.62653376945</v>
      </c>
      <c r="AC129" s="3">
        <f>攻城基础信息!Y128*$E$12</f>
        <v>161643.6881504652</v>
      </c>
      <c r="AD129" s="3">
        <f>攻城基础信息!Z128*$E$12</f>
        <v>230398.43772607372</v>
      </c>
      <c r="AE129" s="3">
        <f>攻城基础信息!AA128*$E$12</f>
        <v>169932.78117249976</v>
      </c>
      <c r="AF129" s="3">
        <f>攻城基础信息!AB128*$E$12</f>
        <v>249532.97084029377</v>
      </c>
      <c r="AH129" s="3">
        <f>$E$4*AB129*攻城基础信息!AC128</f>
        <v>15413833.857363852</v>
      </c>
      <c r="AI129" s="3">
        <f>$E$4*AC129*攻城基础信息!AD128</f>
        <v>11315058.170532558</v>
      </c>
      <c r="AJ129" s="3">
        <f>$E$4*AD129*攻城基础信息!AE128</f>
        <v>16127890.640825151</v>
      </c>
      <c r="AK129" s="3">
        <f>$E$4*AE129*攻城基础信息!AF128</f>
        <v>11895294.682074975</v>
      </c>
      <c r="AL129" s="3">
        <f>$E$4*AF129*攻城基础信息!AG128</f>
        <v>17467307.958820552</v>
      </c>
      <c r="AN129" s="3">
        <v>124</v>
      </c>
      <c r="AO129" s="3">
        <f>求节点(节奏总纲!D$4:D$163,AH$6:AH$165,$AN129)*其他调用!H128*其他调用!$M128</f>
        <v>453153979.00860161</v>
      </c>
      <c r="AP129" s="3">
        <f>求节点(节奏总纲!E$4:E$163,AI$6:AI$165,$AN129)*其他调用!I128*其他调用!$M128</f>
        <v>558561178.68124664</v>
      </c>
      <c r="AQ129" s="3">
        <f>求节点(节奏总纲!F$4:F$163,AJ$6:AJ$165,$AN129)*其他调用!J128*其他调用!$M128</f>
        <v>43979398.440563828</v>
      </c>
      <c r="AR129" s="3">
        <f>求节点(节奏总纲!G$4:G$163,AK$6:AK$165,$AN129)*其他调用!K128*其他调用!$M128</f>
        <v>10513110.34956165</v>
      </c>
      <c r="AS129" s="3">
        <f>求节点(节奏总纲!H$4:H$163,AL$6:AL$165,$AN129)*其他调用!L128*其他调用!$M128</f>
        <v>3456681.241106383</v>
      </c>
      <c r="AT129" s="3">
        <f t="shared" si="19"/>
        <v>1069664347.7210801</v>
      </c>
      <c r="AY129" s="3">
        <v>124</v>
      </c>
      <c r="AZ129" s="3">
        <f>其他调用!R128*6*(其他调用!AH$2*$AZ$1*MIN(其他调用!$AJ128/其他调用!AH128,1)+$E$4*0%*攻城基础信息!AC128)</f>
        <v>29638.451757152776</v>
      </c>
      <c r="BA129" s="3">
        <f>其他调用!S128*6*(其他调用!AI$2*$AZ$1*MIN(其他调用!$AJ128/其他调用!AI128,1)+$E$4*0%*攻城基础信息!AD128)</f>
        <v>89275.53902124564</v>
      </c>
      <c r="BB129" s="3">
        <f>其他调用!T128*6*(其他调用!AJ$2*$AZ$1*MIN(其他调用!$AJ128/其他调用!AJ128,1)+$E$4*0%*攻城基础信息!AE128)</f>
        <v>269047.76317720098</v>
      </c>
      <c r="BC129" s="3">
        <f>其他调用!U128*6*(其他调用!AK$2*$AZ$1*MIN(其他调用!$AJ128/其他调用!AK128,1)+$E$4*0%*攻城基础信息!AF128)</f>
        <v>114726.52686304528</v>
      </c>
      <c r="BD129" s="3">
        <f>其他调用!V128*6*(其他调用!AL$2*$AZ$1*MIN(其他调用!$AJ128/其他调用!AL128,1)+$E$4*0%*攻城基础信息!AG128)</f>
        <v>32190.517654539934</v>
      </c>
      <c r="BF129" s="3">
        <v>124</v>
      </c>
      <c r="BG129" s="3">
        <f>求节点(节奏总纲!D$4:D$163,AZ$6:AZ$165,$AN129)</f>
        <v>18688.9289601823</v>
      </c>
      <c r="BH129" s="3">
        <f>求节点(节奏总纲!E$4:E$163,BA$6:BA$165,$AN129)</f>
        <v>57790.331629955239</v>
      </c>
      <c r="BI129" s="3">
        <f>求节点(节奏总纲!F$4:F$163,BB$6:BB$165,$AN129)</f>
        <v>180175.64028289917</v>
      </c>
      <c r="BJ129" s="3">
        <f>求节点(节奏总纲!G$4:G$163,BC$6:BC$165,$AN129)</f>
        <v>126814.74759573862</v>
      </c>
      <c r="BK129" s="3">
        <f>求节点(节奏总纲!H$4:H$163,BD$6:BD$165,$AN129)</f>
        <v>70705.022512070122</v>
      </c>
      <c r="BL129" s="3">
        <f>BG129*其他调用!H128*其他调用!$M128</f>
        <v>896368.6943714238</v>
      </c>
      <c r="BM129" s="3">
        <f>BH129*其他调用!I128*其他调用!$M128</f>
        <v>2732992.2620814005</v>
      </c>
      <c r="BN129" s="3">
        <f>BI129*其他调用!J128*其他调用!$M128</f>
        <v>695553.64779778267</v>
      </c>
      <c r="BO129" s="3">
        <f>BJ129*其他调用!K128*其他调用!$M128</f>
        <v>87095.861389762926</v>
      </c>
      <c r="BP129" s="3">
        <f>BK129*其他调用!L128*其他调用!$M128</f>
        <v>14050.502073598574</v>
      </c>
      <c r="BQ129" s="3">
        <f t="shared" si="20"/>
        <v>4426060.9677139688</v>
      </c>
      <c r="BR129" s="3">
        <f>[1]服务器生态!$R126</f>
        <v>1.8622645136485962E-2</v>
      </c>
      <c r="BS129" s="3">
        <f>SUMPRODUCT((BG$6:BG129)*($BR$6:$BR129)*(其他调用!BY$5:BY128))</f>
        <v>65433.127619781852</v>
      </c>
      <c r="BT129" s="3">
        <f>SUMPRODUCT((BH$6:BH129)*($BR$6:$BR129)*(其他调用!BZ$5:BZ128))</f>
        <v>203642.89444675468</v>
      </c>
      <c r="BU129" s="3">
        <f>SUMPRODUCT((BI$6:BI129)*($BR$6:$BR129)*(其他调用!CA$5:CA128))</f>
        <v>640188.9043237234</v>
      </c>
      <c r="BV129" s="3">
        <f>SUMPRODUCT((BJ$6:BJ129)*($BR$6:$BR129)*(其他调用!CB$5:CB128))</f>
        <v>444998.14590336324</v>
      </c>
      <c r="BW129" s="3">
        <f>SUMPRODUCT((BK$6:BK129)*($BR$6:$BR129)*(其他调用!CC$5:CC128))</f>
        <v>247163.30399359108</v>
      </c>
      <c r="BX129" s="3">
        <f>SUMPRODUCT((BG$6:BG129)*($BR$6:$BR129))*'[1]功能-战损相关'!$D$2-BS129</f>
        <v>121518.66557959499</v>
      </c>
      <c r="BY129" s="3">
        <f>SUMPRODUCT((BH$6:BH129)*($BR$6:$BR129))*'[1]功能-战损相关'!$D$2-BT129</f>
        <v>378193.94682968699</v>
      </c>
      <c r="BZ129" s="3">
        <f>SUMPRODUCT((BI$6:BI129)*($BR$6:$BR129))*'[1]功能-战损相关'!$D$2-BU129</f>
        <v>1188922.2508869146</v>
      </c>
      <c r="CA129" s="3">
        <f>SUMPRODUCT((BJ$6:BJ129)*($BR$6:$BR129))*'[1]功能-战损相关'!$D$2-BV129</f>
        <v>826425.12810624565</v>
      </c>
      <c r="CB129" s="3">
        <f>SUMPRODUCT((BK$6:BK129)*($BR$6:$BR129))*'[1]功能-战损相关'!$D$2-BW129</f>
        <v>459017.56455952604</v>
      </c>
    </row>
    <row r="130" spans="27:80" x14ac:dyDescent="0.2">
      <c r="AA130" s="3">
        <v>125</v>
      </c>
      <c r="AB130" s="3">
        <f>攻城基础信息!X129*$E$12</f>
        <v>220197.62653376945</v>
      </c>
      <c r="AC130" s="3">
        <f>攻城基础信息!Y129*$E$12</f>
        <v>161643.6881504652</v>
      </c>
      <c r="AD130" s="3">
        <f>攻城基础信息!Z129*$E$12</f>
        <v>230398.43772607372</v>
      </c>
      <c r="AE130" s="3">
        <f>攻城基础信息!AA129*$E$12</f>
        <v>169932.78117249976</v>
      </c>
      <c r="AF130" s="3">
        <f>攻城基础信息!AB129*$E$12</f>
        <v>249532.97084029377</v>
      </c>
      <c r="AH130" s="3">
        <f>$E$4*AB130*攻城基础信息!AC129</f>
        <v>15413833.857363852</v>
      </c>
      <c r="AI130" s="3">
        <f>$E$4*AC130*攻城基础信息!AD129</f>
        <v>11315058.170532558</v>
      </c>
      <c r="AJ130" s="3">
        <f>$E$4*AD130*攻城基础信息!AE129</f>
        <v>16127890.640825151</v>
      </c>
      <c r="AK130" s="3">
        <f>$E$4*AE130*攻城基础信息!AF129</f>
        <v>11895294.682074975</v>
      </c>
      <c r="AL130" s="3">
        <f>$E$4*AF130*攻城基础信息!AG129</f>
        <v>17467307.958820552</v>
      </c>
      <c r="AN130" s="3">
        <v>125</v>
      </c>
      <c r="AO130" s="3">
        <f>求节点(节奏总纲!D$4:D$163,AH$6:AH$165,$AN130)*其他调用!H129*其他调用!$M129</f>
        <v>454577783.57336253</v>
      </c>
      <c r="AP130" s="3">
        <f>求节点(节奏总纲!E$4:E$163,AI$6:AI$165,$AN130)*其他调用!I129*其他调用!$M129</f>
        <v>560328888.17111492</v>
      </c>
      <c r="AQ130" s="3">
        <f>求节点(节奏总纲!F$4:F$163,AJ$6:AJ$165,$AN130)*其他调用!J129*其他调用!$M129</f>
        <v>44117002.795113526</v>
      </c>
      <c r="AR130" s="3">
        <f>求节点(节奏总纲!G$4:G$163,AK$6:AK$165,$AN130)*其他调用!K129*其他调用!$M129</f>
        <v>10545664.311176647</v>
      </c>
      <c r="AS130" s="3">
        <f>求节点(节奏总纲!H$4:H$163,AL$6:AL$165,$AN130)*其他调用!L129*其他调用!$M129</f>
        <v>3458860.0403840719</v>
      </c>
      <c r="AT130" s="3">
        <f t="shared" si="19"/>
        <v>1073028198.8911518</v>
      </c>
      <c r="AY130" s="3">
        <v>125</v>
      </c>
      <c r="AZ130" s="3">
        <f>其他调用!R129*6*(其他调用!AH$2*$AZ$1*MIN(其他调用!$AJ129/其他调用!AH129,1)+$E$4*0%*攻城基础信息!AC129)</f>
        <v>29837.185057914503</v>
      </c>
      <c r="BA130" s="3">
        <f>其他调用!S129*6*(其他调用!AI$2*$AZ$1*MIN(其他调用!$AJ129/其他调用!AI129,1)+$E$4*0%*攻城基础信息!AD129)</f>
        <v>89894.4883793318</v>
      </c>
      <c r="BB130" s="3">
        <f>其他调用!T129*6*(其他调用!AJ$2*$AZ$1*MIN(其他调用!$AJ129/其他调用!AJ129,1)+$E$4*0%*攻城基础信息!AE129)</f>
        <v>270853.17389660841</v>
      </c>
      <c r="BC130" s="3">
        <f>其他调用!U129*6*(其他调用!AK$2*$AZ$1*MIN(其他调用!$AJ129/其他调用!AK129,1)+$E$4*0%*攻城基础信息!AF129)</f>
        <v>115370.40634542487</v>
      </c>
      <c r="BD130" s="3">
        <f>其他调用!V129*6*(其他调用!AL$2*$AZ$1*MIN(其他调用!$AJ129/其他调用!AL129,1)+$E$4*0%*攻城基础信息!AG129)</f>
        <v>32381.010965031019</v>
      </c>
      <c r="BF130" s="3">
        <v>125</v>
      </c>
      <c r="BG130" s="3">
        <f>求节点(节奏总纲!D$4:D$163,AZ$6:AZ$165,$AN130)</f>
        <v>18712.138487589731</v>
      </c>
      <c r="BH130" s="3">
        <f>求节点(节奏总纲!E$4:E$163,BA$6:BA$165,$AN130)</f>
        <v>57861.881538760099</v>
      </c>
      <c r="BI130" s="3">
        <f>求节点(节奏总纲!F$4:F$163,BB$6:BB$165,$AN130)</f>
        <v>180389.17320388946</v>
      </c>
      <c r="BJ130" s="3">
        <f>求节点(节奏总纲!G$4:G$163,BC$6:BC$165,$AN130)</f>
        <v>126961.7182880758</v>
      </c>
      <c r="BK130" s="3">
        <f>求节点(节奏总纲!H$4:H$163,BD$6:BD$165,$AN130)</f>
        <v>70801.62816334363</v>
      </c>
      <c r="BL130" s="3">
        <f>BG130*其他调用!H129*其他调用!$M129</f>
        <v>897481.88249598129</v>
      </c>
      <c r="BM130" s="3">
        <f>BH130*其他调用!I129*其他调用!$M129</f>
        <v>2736375.9655764489</v>
      </c>
      <c r="BN130" s="3">
        <f>BI130*其他调用!J129*其他调用!$M129</f>
        <v>696377.97455963853</v>
      </c>
      <c r="BO130" s="3">
        <f>BJ130*其他调用!K129*其他调用!$M129</f>
        <v>87196.800273377332</v>
      </c>
      <c r="BP130" s="3">
        <f>BK130*其他调用!L129*其他调用!$M129</f>
        <v>14069.699548619645</v>
      </c>
      <c r="BQ130" s="3">
        <f t="shared" si="20"/>
        <v>4431502.322454066</v>
      </c>
      <c r="BR130" s="3">
        <f>[1]服务器生态!$R127</f>
        <v>1.802191464821222E-2</v>
      </c>
      <c r="BS130" s="3">
        <f>SUMPRODUCT((BG$6:BG130)*($BR$6:$BR130)*(其他调用!BY$5:BY129))</f>
        <v>65492.142618255901</v>
      </c>
      <c r="BT130" s="3">
        <f>SUMPRODUCT((BH$6:BH130)*($BR$6:$BR130)*(其他调用!BZ$5:BZ129))</f>
        <v>203825.38127758808</v>
      </c>
      <c r="BU130" s="3">
        <f>SUMPRODUCT((BI$6:BI130)*($BR$6:$BR130)*(其他调用!CA$5:CA129))</f>
        <v>640757.82202323829</v>
      </c>
      <c r="BV130" s="3">
        <f>SUMPRODUCT((BJ$6:BJ130)*($BR$6:$BR130)*(其他调用!CB$5:CB129))</f>
        <v>445398.56222221442</v>
      </c>
      <c r="BW130" s="3">
        <f>SUMPRODUCT((BK$6:BK130)*($BR$6:$BR130)*(其他调用!CC$5:CC129))</f>
        <v>247386.60065104108</v>
      </c>
      <c r="BX130" s="3">
        <f>SUMPRODUCT((BG$6:BG130)*($BR$6:$BR130))*'[1]功能-战损相关'!$D$2-BS130</f>
        <v>121628.26486247539</v>
      </c>
      <c r="BY130" s="3">
        <f>SUMPRODUCT((BH$6:BH130)*($BR$6:$BR130))*'[1]功能-战损相关'!$D$2-BT130</f>
        <v>378532.85094409192</v>
      </c>
      <c r="BZ130" s="3">
        <f>SUMPRODUCT((BI$6:BI130)*($BR$6:$BR130))*'[1]功能-战损相关'!$D$2-BU130</f>
        <v>1189978.8123288706</v>
      </c>
      <c r="CA130" s="3">
        <f>SUMPRODUCT((BJ$6:BJ130)*($BR$6:$BR130))*'[1]功能-战损相关'!$D$2-BV130</f>
        <v>827168.75841268362</v>
      </c>
      <c r="CB130" s="3">
        <f>SUMPRODUCT((BK$6:BK130)*($BR$6:$BR130))*'[1]功能-战损相关'!$D$2-BW130</f>
        <v>459432.25835193315</v>
      </c>
    </row>
    <row r="131" spans="27:80" x14ac:dyDescent="0.2">
      <c r="AA131" s="3">
        <v>126</v>
      </c>
      <c r="AB131" s="3">
        <f>攻城基础信息!X130*$E$12</f>
        <v>220197.62653376945</v>
      </c>
      <c r="AC131" s="3">
        <f>攻城基础信息!Y130*$E$12</f>
        <v>161643.6881504652</v>
      </c>
      <c r="AD131" s="3">
        <f>攻城基础信息!Z130*$E$12</f>
        <v>230398.43772607372</v>
      </c>
      <c r="AE131" s="3">
        <f>攻城基础信息!AA130*$E$12</f>
        <v>169932.78117249976</v>
      </c>
      <c r="AF131" s="3">
        <f>攻城基础信息!AB130*$E$12</f>
        <v>249532.97084029377</v>
      </c>
      <c r="AH131" s="3">
        <f>$E$4*AB131*攻城基础信息!AC130</f>
        <v>15413833.857363852</v>
      </c>
      <c r="AI131" s="3">
        <f>$E$4*AC131*攻城基础信息!AD130</f>
        <v>11315058.170532558</v>
      </c>
      <c r="AJ131" s="3">
        <f>$E$4*AD131*攻城基础信息!AE130</f>
        <v>16127890.640825151</v>
      </c>
      <c r="AK131" s="3">
        <f>$E$4*AE131*攻城基础信息!AF130</f>
        <v>11895294.682074975</v>
      </c>
      <c r="AL131" s="3">
        <f>$E$4*AF131*攻城基础信息!AG130</f>
        <v>17467307.958820552</v>
      </c>
      <c r="AN131" s="3">
        <v>126</v>
      </c>
      <c r="AO131" s="3">
        <f>求节点(节奏总纲!D$4:D$163,AH$6:AH$165,$AN131)*其他调用!H130*其他调用!$M130</f>
        <v>456001588.13812339</v>
      </c>
      <c r="AP131" s="3">
        <f>求节点(节奏总纲!E$4:E$163,AI$6:AI$165,$AN131)*其他调用!I130*其他调用!$M130</f>
        <v>562096597.6609832</v>
      </c>
      <c r="AQ131" s="3">
        <f>求节点(节奏总纲!F$4:F$163,AJ$6:AJ$165,$AN131)*其他调用!J130*其他调用!$M130</f>
        <v>44254607.14966321</v>
      </c>
      <c r="AR131" s="3">
        <f>求节点(节奏总纲!G$4:G$163,AK$6:AK$165,$AN131)*其他调用!K130*其他调用!$M130</f>
        <v>10578218.272791641</v>
      </c>
      <c r="AS131" s="3">
        <f>求节点(节奏总纲!H$4:H$163,AL$6:AL$165,$AN131)*其他调用!L130*其他调用!$M130</f>
        <v>3461038.8396617593</v>
      </c>
      <c r="AT131" s="3">
        <f t="shared" si="19"/>
        <v>1076392050.0612233</v>
      </c>
      <c r="AY131" s="3">
        <v>126</v>
      </c>
      <c r="AZ131" s="3">
        <f>其他调用!R130*6*(其他调用!AH$2*$AZ$1*MIN(其他调用!$AJ130/其他调用!AH130,1)+$E$4*0%*攻城基础信息!AC130)</f>
        <v>30043.720986854169</v>
      </c>
      <c r="BA131" s="3">
        <f>其他调用!S130*6*(其他调用!AI$2*$AZ$1*MIN(其他调用!$AJ130/其他调用!AI130,1)+$E$4*0%*攻城基础信息!AD130)</f>
        <v>90494.514667662792</v>
      </c>
      <c r="BB131" s="3">
        <f>其他调用!T130*6*(其他调用!AJ$2*$AZ$1*MIN(其他调用!$AJ130/其他调用!AJ130,1)+$E$4*0%*攻城基础信息!AE130)</f>
        <v>272718.93980712938</v>
      </c>
      <c r="BC131" s="3">
        <f>其他调用!U130*6*(其他调用!AK$2*$AZ$1*MIN(其他调用!$AJ130/其他调用!AK130,1)+$E$4*0%*攻城基础信息!AF130)</f>
        <v>115949.01355036574</v>
      </c>
      <c r="BD131" s="3">
        <f>其他调用!V130*6*(其他调用!AL$2*$AZ$1*MIN(其他调用!$AJ130/其他调用!AL130,1)+$E$4*0%*攻城基础信息!AG130)</f>
        <v>32578.029068292661</v>
      </c>
      <c r="BF131" s="3">
        <v>126</v>
      </c>
      <c r="BG131" s="3">
        <f>求节点(节奏总纲!D$4:D$163,AZ$6:AZ$165,$AN131)</f>
        <v>18735.348014997158</v>
      </c>
      <c r="BH131" s="3">
        <f>求节点(节奏总纲!E$4:E$163,BA$6:BA$165,$AN131)</f>
        <v>57933.431447564959</v>
      </c>
      <c r="BI131" s="3">
        <f>求节点(节奏总纲!F$4:F$163,BB$6:BB$165,$AN131)</f>
        <v>180602.70612487974</v>
      </c>
      <c r="BJ131" s="3">
        <f>求节点(节奏总纲!G$4:G$163,BC$6:BC$165,$AN131)</f>
        <v>127108.68898041298</v>
      </c>
      <c r="BK131" s="3">
        <f>求节点(节奏总纲!H$4:H$163,BD$6:BD$165,$AN131)</f>
        <v>70898.233814617153</v>
      </c>
      <c r="BL131" s="3">
        <f>BG131*其他调用!H130*其他调用!$M130</f>
        <v>898595.0706205389</v>
      </c>
      <c r="BM131" s="3">
        <f>BH131*其他调用!I130*其他调用!$M130</f>
        <v>2739759.6690714979</v>
      </c>
      <c r="BN131" s="3">
        <f>BI131*其他调用!J130*其他调用!$M130</f>
        <v>697202.30132149439</v>
      </c>
      <c r="BO131" s="3">
        <f>BJ131*其他调用!K130*其他调用!$M130</f>
        <v>87297.739156991738</v>
      </c>
      <c r="BP131" s="3">
        <f>BK131*其他调用!L130*其他调用!$M130</f>
        <v>14088.897023640717</v>
      </c>
      <c r="BQ131" s="3">
        <f t="shared" si="20"/>
        <v>4436943.6771941641</v>
      </c>
      <c r="BR131" s="3">
        <f>[1]服务器生态!$R128</f>
        <v>1.7421184159938482E-2</v>
      </c>
      <c r="BS131" s="3">
        <f>SUMPRODUCT((BG$6:BG131)*($BR$6:$BR131)*(其他调用!BY$5:BY130))</f>
        <v>65549.261209168122</v>
      </c>
      <c r="BT131" s="3">
        <f>SUMPRODUCT((BH$6:BH131)*($BR$6:$BR131)*(其他调用!BZ$5:BZ130))</f>
        <v>204002.00334878449</v>
      </c>
      <c r="BU131" s="3">
        <f>SUMPRODUCT((BI$6:BI131)*($BR$6:$BR131)*(其他调用!CA$5:CA130))</f>
        <v>641308.42679879558</v>
      </c>
      <c r="BV131" s="3">
        <f>SUMPRODUCT((BJ$6:BJ131)*($BR$6:$BR131)*(其他调用!CB$5:CB130))</f>
        <v>445786.07940104924</v>
      </c>
      <c r="BW131" s="3">
        <f>SUMPRODUCT((BK$6:BK131)*($BR$6:$BR131)*(其他调用!CC$5:CC130))</f>
        <v>247602.74860892337</v>
      </c>
      <c r="BX131" s="3">
        <f>SUMPRODUCT((BG$6:BG131)*($BR$6:$BR131))*'[1]功能-战损相关'!$D$2-BS131</f>
        <v>121734.34224559806</v>
      </c>
      <c r="BY131" s="3">
        <f>SUMPRODUCT((BH$6:BH131)*($BR$6:$BR131))*'[1]功能-战损相关'!$D$2-BT131</f>
        <v>378860.86336202803</v>
      </c>
      <c r="BZ131" s="3">
        <f>SUMPRODUCT((BI$6:BI131)*($BR$6:$BR131))*'[1]功能-战损相关'!$D$2-BU131</f>
        <v>1191001.3640549057</v>
      </c>
      <c r="CA131" s="3">
        <f>SUMPRODUCT((BJ$6:BJ131)*($BR$6:$BR131))*'[1]功能-战损相关'!$D$2-BV131</f>
        <v>827888.43317337683</v>
      </c>
      <c r="CB131" s="3">
        <f>SUMPRODUCT((BK$6:BK131)*($BR$6:$BR131))*'[1]功能-战损相关'!$D$2-BW131</f>
        <v>459833.67598800024</v>
      </c>
    </row>
    <row r="132" spans="27:80" x14ac:dyDescent="0.2">
      <c r="AA132" s="3">
        <v>127</v>
      </c>
      <c r="AB132" s="3">
        <f>攻城基础信息!X131*$E$12</f>
        <v>220197.62653376945</v>
      </c>
      <c r="AC132" s="3">
        <f>攻城基础信息!Y131*$E$12</f>
        <v>161643.6881504652</v>
      </c>
      <c r="AD132" s="3">
        <f>攻城基础信息!Z131*$E$12</f>
        <v>230398.43772607372</v>
      </c>
      <c r="AE132" s="3">
        <f>攻城基础信息!AA131*$E$12</f>
        <v>169932.78117249976</v>
      </c>
      <c r="AF132" s="3">
        <f>攻城基础信息!AB131*$E$12</f>
        <v>249532.97084029377</v>
      </c>
      <c r="AH132" s="3">
        <f>$E$4*AB132*攻城基础信息!AC131</f>
        <v>15413833.857363852</v>
      </c>
      <c r="AI132" s="3">
        <f>$E$4*AC132*攻城基础信息!AD131</f>
        <v>11315058.170532558</v>
      </c>
      <c r="AJ132" s="3">
        <f>$E$4*AD132*攻城基础信息!AE131</f>
        <v>16127890.640825151</v>
      </c>
      <c r="AK132" s="3">
        <f>$E$4*AE132*攻城基础信息!AF131</f>
        <v>11895294.682074975</v>
      </c>
      <c r="AL132" s="3">
        <f>$E$4*AF132*攻城基础信息!AG131</f>
        <v>17467307.958820552</v>
      </c>
      <c r="AN132" s="3">
        <v>127</v>
      </c>
      <c r="AO132" s="3">
        <f>求节点(节奏总纲!D$4:D$163,AH$6:AH$165,$AN132)*其他调用!H131*其他调用!$M131</f>
        <v>457425392.70288432</v>
      </c>
      <c r="AP132" s="3">
        <f>求节点(节奏总纲!E$4:E$163,AI$6:AI$165,$AN132)*其他调用!I131*其他调用!$M131</f>
        <v>563870068.89221561</v>
      </c>
      <c r="AQ132" s="3">
        <f>求节点(节奏总纲!F$4:F$163,AJ$6:AJ$165,$AN132)*其他调用!J131*其他调用!$M131</f>
        <v>44392211.504212901</v>
      </c>
      <c r="AR132" s="3">
        <f>求节点(节奏总纲!G$4:G$163,AK$6:AK$165,$AN132)*其他调用!K131*其他调用!$M131</f>
        <v>10610772.234406639</v>
      </c>
      <c r="AS132" s="3">
        <f>求节点(节奏总纲!H$4:H$163,AL$6:AL$165,$AN132)*其他调用!L131*其他调用!$M131</f>
        <v>3463217.6389394472</v>
      </c>
      <c r="AT132" s="3">
        <f t="shared" si="19"/>
        <v>1079761662.9726589</v>
      </c>
      <c r="AY132" s="3">
        <v>127</v>
      </c>
      <c r="AZ132" s="3">
        <f>其他调用!R131*6*(其他调用!AH$2*$AZ$1*MIN(其他调用!$AJ131/其他调用!AH131,1)+$E$4*0%*攻城基础信息!AC131)</f>
        <v>30241.45411652531</v>
      </c>
      <c r="BA132" s="3">
        <f>其他调用!S131*6*(其他调用!AI$2*$AZ$1*MIN(其他调用!$AJ131/其他调用!AI131,1)+$E$4*0%*攻城基础信息!AD131)</f>
        <v>91113.797268107708</v>
      </c>
      <c r="BB132" s="3">
        <f>其他调用!T131*6*(其他调用!AJ$2*$AZ$1*MIN(其他调用!$AJ131/其他调用!AJ131,1)+$E$4*0%*攻城基础信息!AE131)</f>
        <v>274426.04634967598</v>
      </c>
      <c r="BC132" s="3">
        <f>其他调用!U131*6*(其他调用!AK$2*$AZ$1*MIN(其他调用!$AJ131/其他调用!AK131,1)+$E$4*0%*攻城基础信息!AF131)</f>
        <v>116530.65200243476</v>
      </c>
      <c r="BD132" s="3">
        <f>其他调用!V131*6*(其他调用!AL$2*$AZ$1*MIN(其他调用!$AJ131/其他调用!AL131,1)+$E$4*0%*攻城基础信息!AG131)</f>
        <v>32775.151322497484</v>
      </c>
      <c r="BF132" s="3">
        <v>127</v>
      </c>
      <c r="BG132" s="3">
        <f>求节点(节奏总纲!D$4:D$163,AZ$6:AZ$165,$AN132)</f>
        <v>18758.557542404589</v>
      </c>
      <c r="BH132" s="3">
        <f>求节点(节奏总纲!E$4:E$163,BA$6:BA$165,$AN132)</f>
        <v>58002.505196380909</v>
      </c>
      <c r="BI132" s="3">
        <f>求节点(节奏总纲!F$4:F$163,BB$6:BB$165,$AN132)</f>
        <v>180816.23904587</v>
      </c>
      <c r="BJ132" s="3">
        <f>求节点(节奏总纲!G$4:G$163,BC$6:BC$165,$AN132)</f>
        <v>127255.65967275016</v>
      </c>
      <c r="BK132" s="3">
        <f>求节点(节奏总纲!H$4:H$163,BD$6:BD$165,$AN132)</f>
        <v>70994.839465890676</v>
      </c>
      <c r="BL132" s="3">
        <f>BG132*其他调用!H131*其他调用!$M131</f>
        <v>899708.25874509651</v>
      </c>
      <c r="BM132" s="3">
        <f>BH132*其他调用!I131*其他调用!$M131</f>
        <v>2743026.271212419</v>
      </c>
      <c r="BN132" s="3">
        <f>BI132*其他调用!J131*其他调用!$M131</f>
        <v>698026.62808335014</v>
      </c>
      <c r="BO132" s="3">
        <f>BJ132*其他调用!K131*其他调用!$M131</f>
        <v>87398.678040606144</v>
      </c>
      <c r="BP132" s="3">
        <f>BK132*其他调用!L131*其他调用!$M131</f>
        <v>14108.094498661794</v>
      </c>
      <c r="BQ132" s="3">
        <f t="shared" si="20"/>
        <v>4442267.9305801336</v>
      </c>
      <c r="BR132" s="3">
        <f>[1]服务器生态!$R129</f>
        <v>1.682045367166474E-2</v>
      </c>
      <c r="BS132" s="3">
        <f>SUMPRODUCT((BG$6:BG132)*($BR$6:$BR132)*(其他调用!BY$5:BY131))</f>
        <v>65604.478512583752</v>
      </c>
      <c r="BT132" s="3">
        <f>SUMPRODUCT((BH$6:BH132)*($BR$6:$BR132)*(其他调用!BZ$5:BZ131))</f>
        <v>204172.73832779634</v>
      </c>
      <c r="BU132" s="3">
        <f>SUMPRODUCT((BI$6:BI132)*($BR$6:$BR132)*(其他调用!CA$5:CA131))</f>
        <v>641840.67375388788</v>
      </c>
      <c r="BV132" s="3">
        <f>SUMPRODUCT((BJ$6:BJ132)*($BR$6:$BR132)*(其他调用!CB$5:CB131))</f>
        <v>446160.66653844621</v>
      </c>
      <c r="BW132" s="3">
        <f>SUMPRODUCT((BK$6:BK132)*($BR$6:$BR132)*(其他调用!CC$5:CC131))</f>
        <v>247811.72755535194</v>
      </c>
      <c r="BX132" s="3">
        <f>SUMPRODUCT((BG$6:BG132)*($BR$6:$BR132))*'[1]功能-战损相关'!$D$2-BS132</f>
        <v>121836.88866622707</v>
      </c>
      <c r="BY132" s="3">
        <f>SUMPRODUCT((BH$6:BH132)*($BR$6:$BR132))*'[1]功能-战损相关'!$D$2-BT132</f>
        <v>379177.94260876428</v>
      </c>
      <c r="BZ132" s="3">
        <f>SUMPRODUCT((BI$6:BI132)*($BR$6:$BR132))*'[1]功能-战损相关'!$D$2-BU132</f>
        <v>1191989.8226857912</v>
      </c>
      <c r="CA132" s="3">
        <f>SUMPRODUCT((BJ$6:BJ132)*($BR$6:$BR132))*'[1]功能-战损相关'!$D$2-BV132</f>
        <v>828584.09499997133</v>
      </c>
      <c r="CB132" s="3">
        <f>SUMPRODUCT((BK$6:BK132)*($BR$6:$BR132))*'[1]功能-战损相关'!$D$2-BW132</f>
        <v>460221.77974565339</v>
      </c>
    </row>
    <row r="133" spans="27:80" x14ac:dyDescent="0.2">
      <c r="AA133" s="3">
        <v>128</v>
      </c>
      <c r="AB133" s="3">
        <f>攻城基础信息!X132*$E$12</f>
        <v>220197.62653376945</v>
      </c>
      <c r="AC133" s="3">
        <f>攻城基础信息!Y132*$E$12</f>
        <v>161643.6881504652</v>
      </c>
      <c r="AD133" s="3">
        <f>攻城基础信息!Z132*$E$12</f>
        <v>230398.43772607372</v>
      </c>
      <c r="AE133" s="3">
        <f>攻城基础信息!AA132*$E$12</f>
        <v>169932.78117249976</v>
      </c>
      <c r="AF133" s="3">
        <f>攻城基础信息!AB132*$E$12</f>
        <v>249532.97084029377</v>
      </c>
      <c r="AH133" s="3">
        <f>$E$4*AB133*攻城基础信息!AC132</f>
        <v>15413833.857363852</v>
      </c>
      <c r="AI133" s="3">
        <f>$E$4*AC133*攻城基础信息!AD132</f>
        <v>11315058.170532558</v>
      </c>
      <c r="AJ133" s="3">
        <f>$E$4*AD133*攻城基础信息!AE132</f>
        <v>16127890.640825151</v>
      </c>
      <c r="AK133" s="3">
        <f>$E$4*AE133*攻城基础信息!AF132</f>
        <v>11895294.682074975</v>
      </c>
      <c r="AL133" s="3">
        <f>$E$4*AF133*攻城基础信息!AG132</f>
        <v>17467307.958820552</v>
      </c>
      <c r="AN133" s="3">
        <v>128</v>
      </c>
      <c r="AO133" s="3">
        <f>求节点(节奏总纲!D$4:D$163,AH$6:AH$165,$AN133)*其他调用!H132*其他调用!$M132</f>
        <v>458839855.02382612</v>
      </c>
      <c r="AP133" s="3">
        <f>求节点(节奏总纲!E$4:E$163,AI$6:AI$165,$AN133)*其他调用!I132*其他调用!$M132</f>
        <v>565651553.94859886</v>
      </c>
      <c r="AQ133" s="3">
        <f>求节点(节奏总纲!F$4:F$163,AJ$6:AJ$165,$AN133)*其他调用!J132*其他调用!$M132</f>
        <v>44531224.80077146</v>
      </c>
      <c r="AR133" s="3">
        <f>求节点(节奏总纲!G$4:G$163,AK$6:AK$165,$AN133)*其他调用!K132*其他调用!$M132</f>
        <v>10643326.196021635</v>
      </c>
      <c r="AS133" s="3">
        <f>求节点(节奏总纲!H$4:H$163,AL$6:AL$165,$AN133)*其他调用!L132*其他调用!$M132</f>
        <v>3465396.4382171347</v>
      </c>
      <c r="AT133" s="3">
        <f t="shared" si="19"/>
        <v>1083131356.4074352</v>
      </c>
      <c r="AY133" s="3">
        <v>128</v>
      </c>
      <c r="AZ133" s="3">
        <f>其他调用!R132*6*(其他调用!AH$2*$AZ$1*MIN(其他调用!$AJ132/其他调用!AH132,1)+$E$4*0%*攻城基础信息!AC132)</f>
        <v>30449.072829818913</v>
      </c>
      <c r="BA133" s="3">
        <f>其他调用!S132*6*(其他调用!AI$2*$AZ$1*MIN(其他调用!$AJ132/其他调用!AI132,1)+$E$4*0%*攻城基础信息!AD132)</f>
        <v>91679.779456529417</v>
      </c>
      <c r="BB133" s="3">
        <f>其他调用!T132*6*(其他调用!AJ$2*$AZ$1*MIN(其他调用!$AJ132/其他调用!AJ132,1)+$E$4*0%*攻城基础信息!AE132)</f>
        <v>276157.33253643557</v>
      </c>
      <c r="BC133" s="3">
        <f>其他调用!U132*6*(其他调用!AK$2*$AZ$1*MIN(其他调用!$AJ132/其他调用!AK132,1)+$E$4*0%*攻城基础信息!AF132)</f>
        <v>117220.23459391028</v>
      </c>
      <c r="BD133" s="3">
        <f>其他调用!V132*6*(其他调用!AL$2*$AZ$1*MIN(其他调用!$AJ132/其他调用!AL132,1)+$E$4*0%*攻城基础信息!AG132)</f>
        <v>33003.667537783556</v>
      </c>
      <c r="BF133" s="3">
        <v>128</v>
      </c>
      <c r="BG133" s="3">
        <f>求节点(节奏总纲!D$4:D$163,AZ$6:AZ$165,$AN133)</f>
        <v>18780.73861386727</v>
      </c>
      <c r="BH133" s="3">
        <f>求节点(节奏总纲!E$4:E$163,BA$6:BA$165,$AN133)</f>
        <v>58068.134932017099</v>
      </c>
      <c r="BI133" s="3">
        <f>求节点(节奏总纲!F$4:F$163,BB$6:BB$165,$AN133)</f>
        <v>181017.64381306173</v>
      </c>
      <c r="BJ133" s="3">
        <f>求节点(节奏总纲!G$4:G$163,BC$6:BC$165,$AN133)</f>
        <v>127402.63036508735</v>
      </c>
      <c r="BK133" s="3">
        <f>求节点(节奏总纲!H$4:H$163,BD$6:BD$165,$AN133)</f>
        <v>71091.445117164199</v>
      </c>
      <c r="BL133" s="3">
        <f>BG133*其他调用!H132*其他调用!$M132</f>
        <v>900772.11949972424</v>
      </c>
      <c r="BM133" s="3">
        <f>BH133*其他调用!I132*其他调用!$M132</f>
        <v>2746130.0007567424</v>
      </c>
      <c r="BN133" s="3">
        <f>BI133*其他调用!J132*其他调用!$M132</f>
        <v>698804.13507754821</v>
      </c>
      <c r="BO133" s="3">
        <f>BJ133*其他调用!K132*其他调用!$M132</f>
        <v>87499.616924220551</v>
      </c>
      <c r="BP133" s="3">
        <f>BK133*其他调用!L132*其他调用!$M132</f>
        <v>14127.291973682866</v>
      </c>
      <c r="BQ133" s="3">
        <f t="shared" si="20"/>
        <v>4447333.1642319188</v>
      </c>
      <c r="BR133" s="3">
        <f>[1]服务器生态!$R130</f>
        <v>1.6219723183391002E-2</v>
      </c>
      <c r="BS133" s="3">
        <f>SUMPRODUCT((BG$6:BG133)*($BR$6:$BR133)*(其他调用!BY$5:BY132))</f>
        <v>65657.786729345651</v>
      </c>
      <c r="BT133" s="3">
        <f>SUMPRODUCT((BH$6:BH133)*($BR$6:$BR133)*(其他调用!BZ$5:BZ132))</f>
        <v>204337.56191581165</v>
      </c>
      <c r="BU133" s="3">
        <f>SUMPRODUCT((BI$6:BI133)*($BR$6:$BR133)*(其他调用!CA$5:CA132))</f>
        <v>642354.4835668304</v>
      </c>
      <c r="BV133" s="3">
        <f>SUMPRODUCT((BJ$6:BJ133)*($BR$6:$BR133)*(其他调用!CB$5:CB132))</f>
        <v>446522.29273298377</v>
      </c>
      <c r="BW133" s="3">
        <f>SUMPRODUCT((BK$6:BK133)*($BR$6:$BR133)*(其他调用!CC$5:CC132))</f>
        <v>248013.51717844079</v>
      </c>
      <c r="BX133" s="3">
        <f>SUMPRODUCT((BG$6:BG133)*($BR$6:$BR133))*'[1]功能-战损相关'!$D$2-BS133</f>
        <v>121935.88964021346</v>
      </c>
      <c r="BY133" s="3">
        <f>SUMPRODUCT((BH$6:BH133)*($BR$6:$BR133))*'[1]功能-战损相关'!$D$2-BT133</f>
        <v>379484.04355793551</v>
      </c>
      <c r="BZ133" s="3">
        <f>SUMPRODUCT((BI$6:BI133)*($BR$6:$BR133))*'[1]功能-战损相关'!$D$2-BU133</f>
        <v>1192944.0409098275</v>
      </c>
      <c r="CA133" s="3">
        <f>SUMPRODUCT((BJ$6:BJ133)*($BR$6:$BR133))*'[1]功能-战损相关'!$D$2-BV133</f>
        <v>829255.68650411256</v>
      </c>
      <c r="CB133" s="3">
        <f>SUMPRODUCT((BK$6:BK133)*($BR$6:$BR133))*'[1]功能-战损相关'!$D$2-BW133</f>
        <v>460596.53190281836</v>
      </c>
    </row>
    <row r="134" spans="27:80" x14ac:dyDescent="0.2">
      <c r="AA134" s="3">
        <v>129</v>
      </c>
      <c r="AB134" s="3">
        <f>攻城基础信息!X133*$E$12</f>
        <v>220197.62653376945</v>
      </c>
      <c r="AC134" s="3">
        <f>攻城基础信息!Y133*$E$12</f>
        <v>161643.6881504652</v>
      </c>
      <c r="AD134" s="3">
        <f>攻城基础信息!Z133*$E$12</f>
        <v>230398.43772607372</v>
      </c>
      <c r="AE134" s="3">
        <f>攻城基础信息!AA133*$E$12</f>
        <v>169932.78117249976</v>
      </c>
      <c r="AF134" s="3">
        <f>攻城基础信息!AB133*$E$12</f>
        <v>249532.97084029377</v>
      </c>
      <c r="AH134" s="3">
        <f>$E$4*AB134*攻城基础信息!AC133</f>
        <v>15413833.857363852</v>
      </c>
      <c r="AI134" s="3">
        <f>$E$4*AC134*攻城基础信息!AD133</f>
        <v>11315058.170532558</v>
      </c>
      <c r="AJ134" s="3">
        <f>$E$4*AD134*攻城基础信息!AE133</f>
        <v>16127890.640825151</v>
      </c>
      <c r="AK134" s="3">
        <f>$E$4*AE134*攻城基础信息!AF133</f>
        <v>11895294.682074975</v>
      </c>
      <c r="AL134" s="3">
        <f>$E$4*AF134*攻城基础信息!AG133</f>
        <v>17467307.958820552</v>
      </c>
      <c r="AN134" s="3">
        <v>129</v>
      </c>
      <c r="AO134" s="3">
        <f>求节点(节奏总纲!D$4:D$163,AH$6:AH$165,$AN134)*其他调用!H133*其他调用!$M133</f>
        <v>460254317.34476805</v>
      </c>
      <c r="AP134" s="3">
        <f>求节点(节奏总纲!E$4:E$163,AI$6:AI$165,$AN134)*其他调用!I133*其他调用!$M133</f>
        <v>567433039.00498211</v>
      </c>
      <c r="AQ134" s="3">
        <f>求节点(节奏总纲!F$4:F$163,AJ$6:AJ$165,$AN134)*其他调用!J133*其他调用!$M133</f>
        <v>44671107.8247642</v>
      </c>
      <c r="AR134" s="3">
        <f>求节点(节奏总纲!G$4:G$163,AK$6:AK$165,$AN134)*其他调用!K133*其他调用!$M133</f>
        <v>10675880.157636631</v>
      </c>
      <c r="AS134" s="3">
        <f>求节点(节奏总纲!H$4:H$163,AL$6:AL$165,$AN134)*其他调用!L133*其他调用!$M133</f>
        <v>3467575.2374948226</v>
      </c>
      <c r="AT134" s="3">
        <f t="shared" si="19"/>
        <v>1086501919.5696456</v>
      </c>
      <c r="AY134" s="3">
        <v>129</v>
      </c>
      <c r="AZ134" s="3">
        <f>其他调用!R133*6*(其他调用!AH$2*$AZ$1*MIN(其他调用!$AJ133/其他调用!AH133,1)+$E$4*0%*攻城基础信息!AC133)</f>
        <v>30645.945918634188</v>
      </c>
      <c r="BA134" s="3">
        <f>其他调用!S133*6*(其他调用!AI$2*$AZ$1*MIN(其他调用!$AJ133/其他调用!AI133,1)+$E$4*0%*攻城基础信息!AD133)</f>
        <v>92293.866634920909</v>
      </c>
      <c r="BB134" s="3">
        <f>其他调用!T133*6*(其他调用!AJ$2*$AZ$1*MIN(其他调用!$AJ133/其他调用!AJ133,1)+$E$4*0%*攻城基础信息!AE133)</f>
        <v>278001.83509389713</v>
      </c>
      <c r="BC134" s="3">
        <f>其他调用!U133*6*(其他调用!AK$2*$AZ$1*MIN(其他调用!$AJ133/其他调用!AK133,1)+$E$4*0%*攻城基础信息!AF133)</f>
        <v>118028.18805556781</v>
      </c>
      <c r="BD134" s="3">
        <f>其他调用!V133*6*(其他调用!AL$2*$AZ$1*MIN(其他调用!$AJ133/其他调用!AL133,1)+$E$4*0%*攻城基础信息!AG133)</f>
        <v>33259.513435143817</v>
      </c>
      <c r="BF134" s="3">
        <v>129</v>
      </c>
      <c r="BG134" s="3">
        <f>求节点(节奏总纲!D$4:D$163,AZ$6:AZ$165,$AN134)</f>
        <v>18802.919685329955</v>
      </c>
      <c r="BH134" s="3">
        <f>求节点(节奏总纲!E$4:E$163,BA$6:BA$165,$AN134)</f>
        <v>58133.76466765329</v>
      </c>
      <c r="BI134" s="3">
        <f>求节点(节奏总纲!F$4:F$163,BB$6:BB$165,$AN134)</f>
        <v>181211.56197823712</v>
      </c>
      <c r="BJ134" s="3">
        <f>求节点(节奏总纲!G$4:G$163,BC$6:BC$165,$AN134)</f>
        <v>127549.60105742452</v>
      </c>
      <c r="BK134" s="3">
        <f>求节点(节奏总纲!H$4:H$163,BD$6:BD$165,$AN134)</f>
        <v>71188.050768437708</v>
      </c>
      <c r="BL134" s="3">
        <f>BG134*其他调用!H133*其他调用!$M133</f>
        <v>901835.98025435209</v>
      </c>
      <c r="BM134" s="3">
        <f>BH134*其他调用!I133*其他调用!$M133</f>
        <v>2749233.7303010663</v>
      </c>
      <c r="BN134" s="3">
        <f>BI134*其他调用!J133*其他调用!$M133</f>
        <v>699552.74064348498</v>
      </c>
      <c r="BO134" s="3">
        <f>BJ134*其他调用!K133*其他调用!$M133</f>
        <v>87600.555807834957</v>
      </c>
      <c r="BP134" s="3">
        <f>BK134*其他调用!L133*其他调用!$M133</f>
        <v>14146.48944870394</v>
      </c>
      <c r="BQ134" s="3">
        <f t="shared" si="20"/>
        <v>4452369.4964554422</v>
      </c>
      <c r="BR134" s="3">
        <f>[1]服务器生态!$R131</f>
        <v>1.5618992695117259E-2</v>
      </c>
      <c r="BS134" s="3">
        <f>SUMPRODUCT((BG$6:BG134)*($BR$6:$BR134)*(其他调用!BY$5:BY133))</f>
        <v>65709.181195757759</v>
      </c>
      <c r="BT134" s="3">
        <f>SUMPRODUCT((BH$6:BH134)*($BR$6:$BR134)*(其他调用!BZ$5:BZ133))</f>
        <v>204496.46031380631</v>
      </c>
      <c r="BU134" s="3">
        <f>SUMPRODUCT((BI$6:BI134)*($BR$6:$BR134)*(其他调用!CA$5:CA133))</f>
        <v>642849.79342782195</v>
      </c>
      <c r="BV134" s="3">
        <f>SUMPRODUCT((BJ$6:BJ134)*($BR$6:$BR134)*(其他调用!CB$5:CB133))</f>
        <v>446870.92708324047</v>
      </c>
      <c r="BW134" s="3">
        <f>SUMPRODUCT((BK$6:BK134)*($BR$6:$BR134)*(其他调用!CC$5:CC133))</f>
        <v>248208.09716630387</v>
      </c>
      <c r="BX134" s="3">
        <f>SUMPRODUCT((BG$6:BG134)*($BR$6:$BR134))*'[1]功能-战损相关'!$D$2-BS134</f>
        <v>122031.33650640736</v>
      </c>
      <c r="BY134" s="3">
        <f>SUMPRODUCT((BH$6:BH134)*($BR$6:$BR134))*'[1]功能-战损相关'!$D$2-BT134</f>
        <v>379779.14058278268</v>
      </c>
      <c r="BZ134" s="3">
        <f>SUMPRODUCT((BI$6:BI134)*($BR$6:$BR134))*'[1]功能-战损相关'!$D$2-BU134</f>
        <v>1193863.9020802404</v>
      </c>
      <c r="CA134" s="3">
        <f>SUMPRODUCT((BJ$6:BJ134)*($BR$6:$BR134))*'[1]功能-战损相关'!$D$2-BV134</f>
        <v>829903.15029744653</v>
      </c>
      <c r="CB134" s="3">
        <f>SUMPRODUCT((BK$6:BK134)*($BR$6:$BR134))*'[1]功能-战损相关'!$D$2-BW134</f>
        <v>460957.89473742119</v>
      </c>
    </row>
    <row r="135" spans="27:80" x14ac:dyDescent="0.2">
      <c r="AA135" s="3">
        <v>130</v>
      </c>
      <c r="AB135" s="3">
        <f>攻城基础信息!X134*$E$12</f>
        <v>220197.62653376945</v>
      </c>
      <c r="AC135" s="3">
        <f>攻城基础信息!Y134*$E$12</f>
        <v>161643.6881504652</v>
      </c>
      <c r="AD135" s="3">
        <f>攻城基础信息!Z134*$E$12</f>
        <v>230398.43772607372</v>
      </c>
      <c r="AE135" s="3">
        <f>攻城基础信息!AA134*$E$12</f>
        <v>169932.78117249976</v>
      </c>
      <c r="AF135" s="3">
        <f>攻城基础信息!AB134*$E$12</f>
        <v>249532.97084029377</v>
      </c>
      <c r="AH135" s="3">
        <f>$E$4*AB135*攻城基础信息!AC134</f>
        <v>15413833.857363852</v>
      </c>
      <c r="AI135" s="3">
        <f>$E$4*AC135*攻城基础信息!AD134</f>
        <v>11315058.170532558</v>
      </c>
      <c r="AJ135" s="3">
        <f>$E$4*AD135*攻城基础信息!AE134</f>
        <v>16127890.640825151</v>
      </c>
      <c r="AK135" s="3">
        <f>$E$4*AE135*攻城基础信息!AF134</f>
        <v>11895294.682074975</v>
      </c>
      <c r="AL135" s="3">
        <f>$E$4*AF135*攻城基础信息!AG134</f>
        <v>17467307.958820552</v>
      </c>
      <c r="AN135" s="3">
        <v>130</v>
      </c>
      <c r="AO135" s="3">
        <f>求节点(节奏总纲!D$4:D$163,AH$6:AH$165,$AN135)*其他调用!H134*其他调用!$M134</f>
        <v>461668779.66570985</v>
      </c>
      <c r="AP135" s="3">
        <f>求节点(节奏总纲!E$4:E$163,AI$6:AI$165,$AN135)*其他调用!I134*其他调用!$M134</f>
        <v>569214524.06136525</v>
      </c>
      <c r="AQ135" s="3">
        <f>求节点(节奏总纲!F$4:F$163,AJ$6:AJ$165,$AN135)*其他调用!J134*其他调用!$M134</f>
        <v>44810990.848756924</v>
      </c>
      <c r="AR135" s="3">
        <f>求节点(节奏总纲!G$4:G$163,AK$6:AK$165,$AN135)*其他调用!K134*其他调用!$M134</f>
        <v>10708434.119251627</v>
      </c>
      <c r="AS135" s="3">
        <f>求节点(节奏总纲!H$4:H$163,AL$6:AL$165,$AN135)*其他调用!L134*其他调用!$M134</f>
        <v>3469754.036772511</v>
      </c>
      <c r="AT135" s="3">
        <f t="shared" si="19"/>
        <v>1089872482.7318563</v>
      </c>
      <c r="AY135" s="3">
        <v>130</v>
      </c>
      <c r="AZ135" s="3">
        <f>其他调用!R134*6*(其他调用!AH$2*$AZ$1*MIN(其他调用!$AJ134/其他调用!AH134,1)+$E$4*0%*攻城基础信息!AC134)</f>
        <v>30852.508035027895</v>
      </c>
      <c r="BA135" s="3">
        <f>其他调用!S134*6*(其他调用!AI$2*$AZ$1*MIN(其他调用!$AJ134/其他调用!AI134,1)+$E$4*0%*攻城基础信息!AD134)</f>
        <v>92901.563669874333</v>
      </c>
      <c r="BB135" s="3">
        <f>其他调用!T134*6*(其他调用!AJ$2*$AZ$1*MIN(其他调用!$AJ134/其他调用!AJ134,1)+$E$4*0%*攻城基础信息!AE134)</f>
        <v>279867.24901940289</v>
      </c>
      <c r="BC135" s="3">
        <f>其他调用!U134*6*(其他调用!AK$2*$AZ$1*MIN(其他调用!$AJ134/其他调用!AK134,1)+$E$4*0%*攻城基础信息!AF134)</f>
        <v>118834.67582586792</v>
      </c>
      <c r="BD135" s="3">
        <f>其他调用!V134*6*(其他调用!AL$2*$AZ$1*MIN(其他调用!$AJ134/其他调用!AL134,1)+$E$4*0%*攻城基础信息!AG134)</f>
        <v>33516.353574557397</v>
      </c>
      <c r="BF135" s="3">
        <v>130</v>
      </c>
      <c r="BG135" s="3">
        <f>求节点(节奏总纲!D$4:D$163,AZ$6:AZ$165,$AN135)</f>
        <v>18825.100756792635</v>
      </c>
      <c r="BH135" s="3">
        <f>求节点(节奏总纲!E$4:E$163,BA$6:BA$165,$AN135)</f>
        <v>58199.39440328948</v>
      </c>
      <c r="BI135" s="3">
        <f>求节点(节奏总纲!F$4:F$163,BB$6:BB$165,$AN135)</f>
        <v>181405.48014341254</v>
      </c>
      <c r="BJ135" s="3">
        <f>求节点(节奏总纲!G$4:G$163,BC$6:BC$165,$AN135)</f>
        <v>127696.5717497617</v>
      </c>
      <c r="BK135" s="3">
        <f>求节点(节奏总纲!H$4:H$163,BD$6:BD$165,$AN135)</f>
        <v>71284.656419711231</v>
      </c>
      <c r="BL135" s="3">
        <f>BG135*其他调用!H134*其他调用!$M134</f>
        <v>902899.84100897983</v>
      </c>
      <c r="BM135" s="3">
        <f>BH135*其他调用!I134*其他调用!$M134</f>
        <v>2752337.4598453897</v>
      </c>
      <c r="BN135" s="3">
        <f>BI135*其他调用!J134*其他调用!$M134</f>
        <v>700301.34620942175</v>
      </c>
      <c r="BO135" s="3">
        <f>BJ135*其他调用!K134*其他调用!$M134</f>
        <v>87701.494691449363</v>
      </c>
      <c r="BP135" s="3">
        <f>BK135*其他调用!L134*其他调用!$M134</f>
        <v>14165.686923725014</v>
      </c>
      <c r="BQ135" s="3">
        <f t="shared" si="20"/>
        <v>4457405.8286789656</v>
      </c>
      <c r="BR135" s="3">
        <f>[1]服务器生态!$R132</f>
        <v>1.5018262206843519E-2</v>
      </c>
      <c r="BS135" s="3">
        <f>SUMPRODUCT((BG$6:BG135)*($BR$6:$BR135)*(其他调用!BY$5:BY134))</f>
        <v>65758.657248124015</v>
      </c>
      <c r="BT135" s="3">
        <f>SUMPRODUCT((BH$6:BH135)*($BR$6:$BR135)*(其他调用!BZ$5:BZ134))</f>
        <v>204649.41972275623</v>
      </c>
      <c r="BU135" s="3">
        <f>SUMPRODUCT((BI$6:BI135)*($BR$6:$BR135)*(其他调用!CA$5:CA134))</f>
        <v>643326.56256446859</v>
      </c>
      <c r="BV135" s="3">
        <f>SUMPRODUCT((BJ$6:BJ135)*($BR$6:$BR135)*(其他调用!CB$5:CB134))</f>
        <v>447206.53868779476</v>
      </c>
      <c r="BW135" s="3">
        <f>SUMPRODUCT((BK$6:BK135)*($BR$6:$BR135)*(其他调用!CC$5:CC134))</f>
        <v>248395.44720705517</v>
      </c>
      <c r="BX135" s="3">
        <f>SUMPRODUCT((BG$6:BG135)*($BR$6:$BR135))*'[1]功能-战损相关'!$D$2-BS135</f>
        <v>122123.22060365899</v>
      </c>
      <c r="BY135" s="3">
        <f>SUMPRODUCT((BH$6:BH135)*($BR$6:$BR135))*'[1]功能-战损相关'!$D$2-BT135</f>
        <v>380063.20805654675</v>
      </c>
      <c r="BZ135" s="3">
        <f>SUMPRODUCT((BI$6:BI135)*($BR$6:$BR135))*'[1]功能-战损相关'!$D$2-BU135</f>
        <v>1194749.3304768698</v>
      </c>
      <c r="CA135" s="3">
        <f>SUMPRODUCT((BJ$6:BJ135)*($BR$6:$BR135))*'[1]功能-战损相关'!$D$2-BV135</f>
        <v>830526.4289916188</v>
      </c>
      <c r="CB135" s="3">
        <f>SUMPRODUCT((BK$6:BK135)*($BR$6:$BR135))*'[1]功能-战损相关'!$D$2-BW135</f>
        <v>461305.83052738791</v>
      </c>
    </row>
    <row r="136" spans="27:80" x14ac:dyDescent="0.2">
      <c r="AA136" s="3">
        <v>131</v>
      </c>
      <c r="AB136" s="3">
        <f>攻城基础信息!X135*$E$12</f>
        <v>220197.62653376945</v>
      </c>
      <c r="AC136" s="3">
        <f>攻城基础信息!Y135*$E$12</f>
        <v>161643.6881504652</v>
      </c>
      <c r="AD136" s="3">
        <f>攻城基础信息!Z135*$E$12</f>
        <v>230398.43772607372</v>
      </c>
      <c r="AE136" s="3">
        <f>攻城基础信息!AA135*$E$12</f>
        <v>169932.78117249976</v>
      </c>
      <c r="AF136" s="3">
        <f>攻城基础信息!AB135*$E$12</f>
        <v>249532.97084029377</v>
      </c>
      <c r="AH136" s="3">
        <f>$E$4*AB136*攻城基础信息!AC135</f>
        <v>15413833.857363852</v>
      </c>
      <c r="AI136" s="3">
        <f>$E$4*AC136*攻城基础信息!AD135</f>
        <v>11315058.170532558</v>
      </c>
      <c r="AJ136" s="3">
        <f>$E$4*AD136*攻城基础信息!AE135</f>
        <v>16127890.640825151</v>
      </c>
      <c r="AK136" s="3">
        <f>$E$4*AE136*攻城基础信息!AF135</f>
        <v>11895294.682074975</v>
      </c>
      <c r="AL136" s="3">
        <f>$E$4*AF136*攻城基础信息!AG135</f>
        <v>17467307.958820552</v>
      </c>
      <c r="AN136" s="3">
        <v>131</v>
      </c>
      <c r="AO136" s="3">
        <f>求节点(节奏总纲!D$4:D$163,AH$6:AH$165,$AN136)*其他调用!H135*其他调用!$M135</f>
        <v>463083241.98665172</v>
      </c>
      <c r="AP136" s="3">
        <f>求节点(节奏总纲!E$4:E$163,AI$6:AI$165,$AN136)*其他调用!I135*其他调用!$M135</f>
        <v>570996009.1177485</v>
      </c>
      <c r="AQ136" s="3">
        <f>求节点(节奏总纲!F$4:F$163,AJ$6:AJ$165,$AN136)*其他调用!J135*其他调用!$M135</f>
        <v>44950873.872749656</v>
      </c>
      <c r="AR136" s="3">
        <f>求节点(节奏总纲!G$4:G$163,AK$6:AK$165,$AN136)*其他调用!K135*其他调用!$M135</f>
        <v>10740988.080866626</v>
      </c>
      <c r="AS136" s="3">
        <f>求节点(节奏总纲!H$4:H$163,AL$6:AL$165,$AN136)*其他调用!L135*其他调用!$M135</f>
        <v>3471103.4375768197</v>
      </c>
      <c r="AT136" s="3">
        <f t="shared" si="19"/>
        <v>1093242216.4955931</v>
      </c>
      <c r="AY136" s="3">
        <v>131</v>
      </c>
      <c r="AZ136" s="3">
        <f>其他调用!R135*6*(其他调用!AH$2*$AZ$1*MIN(其他调用!$AJ135/其他调用!AH135,1)+$E$4*0%*攻城基础信息!AC135)</f>
        <v>31050.656051552993</v>
      </c>
      <c r="BA136" s="3">
        <f>其他调用!S135*6*(其他调用!AI$2*$AZ$1*MIN(其他调用!$AJ135/其他调用!AI135,1)+$E$4*0%*攻城基础信息!AD135)</f>
        <v>93516.115998463938</v>
      </c>
      <c r="BB136" s="3">
        <f>其他调用!T135*6*(其他调用!AJ$2*$AZ$1*MIN(其他调用!$AJ135/其他调用!AJ135,1)+$E$4*0%*攻城基础信息!AE135)</f>
        <v>281704.02541877201</v>
      </c>
      <c r="BC136" s="3">
        <f>其他调用!U135*6*(其他调用!AK$2*$AZ$1*MIN(其他调用!$AJ135/其他调用!AK135,1)+$E$4*0%*攻城基础信息!AF135)</f>
        <v>119633.20722443382</v>
      </c>
      <c r="BD136" s="3">
        <f>其他调用!V135*6*(其他调用!AL$2*$AZ$1*MIN(其他调用!$AJ135/其他调用!AL135,1)+$E$4*0%*攻城基础信息!AG135)</f>
        <v>33758.14060976178</v>
      </c>
      <c r="BF136" s="3">
        <v>131</v>
      </c>
      <c r="BG136" s="3">
        <f>求节点(节奏总纲!D$4:D$163,AZ$6:AZ$165,$AN136)</f>
        <v>18847.28182825532</v>
      </c>
      <c r="BH136" s="3">
        <f>求节点(节奏总纲!E$4:E$163,BA$6:BA$165,$AN136)</f>
        <v>58265.024138925677</v>
      </c>
      <c r="BI136" s="3">
        <f>求节点(节奏总纲!F$4:F$163,BB$6:BB$165,$AN136)</f>
        <v>181599.39830858796</v>
      </c>
      <c r="BJ136" s="3">
        <f>求节点(节奏总纲!G$4:G$163,BC$6:BC$165,$AN136)</f>
        <v>127843.54244209887</v>
      </c>
      <c r="BK136" s="3">
        <f>求节点(节奏总纲!H$4:H$163,BD$6:BD$165,$AN136)</f>
        <v>71382.896305921546</v>
      </c>
      <c r="BL136" s="3">
        <f>BG136*其他调用!H135*其他调用!$M135</f>
        <v>903963.70176360756</v>
      </c>
      <c r="BM136" s="3">
        <f>BH136*其他调用!I135*其他调用!$M135</f>
        <v>2755441.189389714</v>
      </c>
      <c r="BN136" s="3">
        <f>BI136*其他调用!J135*其他调用!$M135</f>
        <v>701049.95177535864</v>
      </c>
      <c r="BO136" s="3">
        <f>BJ136*其他调用!K135*其他调用!$M135</f>
        <v>87802.433575063769</v>
      </c>
      <c r="BP136" s="3">
        <f>BK136*其他调用!L135*其他调用!$M135</f>
        <v>14185.209153912729</v>
      </c>
      <c r="BQ136" s="3">
        <f t="shared" si="20"/>
        <v>4462442.4856576575</v>
      </c>
      <c r="BR136" s="3">
        <f>[1]服务器生态!$R133</f>
        <v>1.4417531718569777E-2</v>
      </c>
      <c r="BS136" s="3">
        <f>SUMPRODUCT((BG$6:BG136)*($BR$6:$BR136)*(其他调用!BY$5:BY135))</f>
        <v>65806.210222748356</v>
      </c>
      <c r="BT136" s="3">
        <f>SUMPRODUCT((BH$6:BH136)*($BR$6:$BR136)*(其他调用!BZ$5:BZ135))</f>
        <v>204796.42634363731</v>
      </c>
      <c r="BU136" s="3">
        <f>SUMPRODUCT((BI$6:BI136)*($BR$6:$BR136)*(其他调用!CA$5:CA135))</f>
        <v>643784.75020437641</v>
      </c>
      <c r="BV136" s="3">
        <f>SUMPRODUCT((BJ$6:BJ136)*($BR$6:$BR136)*(其他调用!CB$5:CB135))</f>
        <v>447529.09664522507</v>
      </c>
      <c r="BW136" s="3">
        <f>SUMPRODUCT((BK$6:BK136)*($BR$6:$BR136)*(其他调用!CC$5:CC135))</f>
        <v>248575.55111209463</v>
      </c>
      <c r="BX136" s="3">
        <f>SUMPRODUCT((BG$6:BG136)*($BR$6:$BR136))*'[1]功能-战损相关'!$D$2-BS136</f>
        <v>122211.53327081849</v>
      </c>
      <c r="BY136" s="3">
        <f>SUMPRODUCT((BH$6:BH136)*($BR$6:$BR136))*'[1]功能-战损相关'!$D$2-BT136</f>
        <v>380336.22035246878</v>
      </c>
      <c r="BZ136" s="3">
        <f>SUMPRODUCT((BI$6:BI136)*($BR$6:$BR136))*'[1]功能-战损相关'!$D$2-BU136</f>
        <v>1195600.2503795559</v>
      </c>
      <c r="CA136" s="3">
        <f>SUMPRODUCT((BJ$6:BJ136)*($BR$6:$BR136))*'[1]功能-战损相关'!$D$2-BV136</f>
        <v>831125.46519827517</v>
      </c>
      <c r="CB136" s="3">
        <f>SUMPRODUCT((BK$6:BK136)*($BR$6:$BR136))*'[1]功能-战损相关'!$D$2-BW136</f>
        <v>461640.3092081754</v>
      </c>
    </row>
    <row r="137" spans="27:80" x14ac:dyDescent="0.2">
      <c r="AA137" s="3">
        <v>132</v>
      </c>
      <c r="AB137" s="3">
        <f>攻城基础信息!X136*$E$12</f>
        <v>220197.62653376945</v>
      </c>
      <c r="AC137" s="3">
        <f>攻城基础信息!Y136*$E$12</f>
        <v>161643.6881504652</v>
      </c>
      <c r="AD137" s="3">
        <f>攻城基础信息!Z136*$E$12</f>
        <v>230398.43772607372</v>
      </c>
      <c r="AE137" s="3">
        <f>攻城基础信息!AA136*$E$12</f>
        <v>169932.78117249976</v>
      </c>
      <c r="AF137" s="3">
        <f>攻城基础信息!AB136*$E$12</f>
        <v>249532.97084029377</v>
      </c>
      <c r="AH137" s="3">
        <f>$E$4*AB137*攻城基础信息!AC136</f>
        <v>15413833.857363852</v>
      </c>
      <c r="AI137" s="3">
        <f>$E$4*AC137*攻城基础信息!AD136</f>
        <v>11315058.170532558</v>
      </c>
      <c r="AJ137" s="3">
        <f>$E$4*AD137*攻城基础信息!AE136</f>
        <v>16127890.640825151</v>
      </c>
      <c r="AK137" s="3">
        <f>$E$4*AE137*攻城基础信息!AF136</f>
        <v>11895294.682074975</v>
      </c>
      <c r="AL137" s="3">
        <f>$E$4*AF137*攻城基础信息!AG136</f>
        <v>17467307.958820552</v>
      </c>
      <c r="AN137" s="3">
        <v>132</v>
      </c>
      <c r="AO137" s="3">
        <f>求节点(节奏总纲!D$4:D$163,AH$6:AH$165,$AN137)*其他调用!H136*其他调用!$M136</f>
        <v>464497704.30759358</v>
      </c>
      <c r="AP137" s="3">
        <f>求节点(节奏总纲!E$4:E$163,AI$6:AI$165,$AN137)*其他调用!I136*其他调用!$M136</f>
        <v>572777494.17413163</v>
      </c>
      <c r="AQ137" s="3">
        <f>求节点(节奏总纲!F$4:F$163,AJ$6:AJ$165,$AN137)*其他调用!J136*其他调用!$M136</f>
        <v>45090756.896742389</v>
      </c>
      <c r="AR137" s="3">
        <f>求节点(节奏总纲!G$4:G$163,AK$6:AK$165,$AN137)*其他调用!K136*其他调用!$M136</f>
        <v>10683686.677382644</v>
      </c>
      <c r="AS137" s="3">
        <f>求节点(节奏总纲!H$4:H$163,AL$6:AL$165,$AN137)*其他调用!L136*其他调用!$M136</f>
        <v>3471103.4375768197</v>
      </c>
      <c r="AT137" s="3">
        <f t="shared" si="19"/>
        <v>1096520745.493427</v>
      </c>
      <c r="AY137" s="3">
        <v>132</v>
      </c>
      <c r="AZ137" s="3">
        <f>其他调用!R136*6*(其他调用!AH$2*$AZ$1*MIN(其他调用!$AJ136/其他调用!AH136,1)+$E$4*0%*攻城基础信息!AC136)</f>
        <v>31256.176601351268</v>
      </c>
      <c r="BA137" s="3">
        <f>其他调用!S136*6*(其他调用!AI$2*$AZ$1*MIN(其他调用!$AJ136/其他调用!AI136,1)+$E$4*0%*攻城基础信息!AD136)</f>
        <v>94123.881302514492</v>
      </c>
      <c r="BB137" s="3">
        <f>其他调用!T136*6*(其他调用!AJ$2*$AZ$1*MIN(其他调用!$AJ136/其他调用!AJ136,1)+$E$4*0%*攻城基础信息!AE136)</f>
        <v>283564.04967032047</v>
      </c>
      <c r="BC137" s="3">
        <f>其他调用!U136*6*(其他调用!AK$2*$AZ$1*MIN(其他调用!$AJ136/其他调用!AK136,1)+$E$4*0%*攻城基础信息!AF136)</f>
        <v>120215.07640737882</v>
      </c>
      <c r="BD137" s="3">
        <f>其他调用!V136*6*(其他调用!AL$2*$AZ$1*MIN(其他调用!$AJ136/其他调用!AL136,1)+$E$4*0%*攻城基础信息!AG136)</f>
        <v>33980.126058142778</v>
      </c>
      <c r="BF137" s="3">
        <v>132</v>
      </c>
      <c r="BG137" s="3">
        <f>求节点(节奏总纲!D$4:D$163,AZ$6:AZ$165,$AN137)</f>
        <v>18869.462899718001</v>
      </c>
      <c r="BH137" s="3">
        <f>求节点(节奏总纲!E$4:E$163,BA$6:BA$165,$AN137)</f>
        <v>58330.653874561867</v>
      </c>
      <c r="BI137" s="3">
        <f>求节点(节奏总纲!F$4:F$163,BB$6:BB$165,$AN137)</f>
        <v>181793.31647376338</v>
      </c>
      <c r="BJ137" s="3">
        <f>求节点(节奏总纲!G$4:G$163,BC$6:BC$165,$AN137)</f>
        <v>127983.96966745025</v>
      </c>
      <c r="BK137" s="3">
        <f>求节点(节奏总纲!H$4:H$163,BD$6:BD$165,$AN137)</f>
        <v>71483.795032253853</v>
      </c>
      <c r="BL137" s="3">
        <f>BG137*其他调用!H136*其他调用!$M136</f>
        <v>905027.56251823518</v>
      </c>
      <c r="BM137" s="3">
        <f>BH137*其他调用!I136*其他调用!$M136</f>
        <v>2758544.9189340374</v>
      </c>
      <c r="BN137" s="3">
        <f>BI137*其他调用!J136*其他调用!$M136</f>
        <v>701798.55734129553</v>
      </c>
      <c r="BO137" s="3">
        <f>BJ137*其他调用!K136*其他调用!$M136</f>
        <v>87898.878431726189</v>
      </c>
      <c r="BP137" s="3">
        <f>BK137*其他调用!L136*其他调用!$M136</f>
        <v>14205.259748809485</v>
      </c>
      <c r="BQ137" s="3">
        <f t="shared" si="20"/>
        <v>4467475.1769741038</v>
      </c>
      <c r="BR137" s="3">
        <f>[1]服务器生态!$R134</f>
        <v>1.3816801230296038E-2</v>
      </c>
      <c r="BS137" s="3">
        <f>SUMPRODUCT((BG$6:BG137)*($BR$6:$BR137)*(其他调用!BY$5:BY136))</f>
        <v>65851.835455934735</v>
      </c>
      <c r="BT137" s="3">
        <f>SUMPRODUCT((BH$6:BH137)*($BR$6:$BR137)*(其他调用!BZ$5:BZ136))</f>
        <v>204937.46637742547</v>
      </c>
      <c r="BU137" s="3">
        <f>SUMPRODUCT((BI$6:BI137)*($BR$6:$BR137)*(其他调用!CA$5:CA136))</f>
        <v>644224.31557515136</v>
      </c>
      <c r="BV137" s="3">
        <f>SUMPRODUCT((BJ$6:BJ137)*($BR$6:$BR137)*(其他调用!CB$5:CB136))</f>
        <v>447838.55423239799</v>
      </c>
      <c r="BW137" s="3">
        <f>SUMPRODUCT((BK$6:BK137)*($BR$6:$BR137)*(其他调用!CC$5:CC136))</f>
        <v>248748.3946548455</v>
      </c>
      <c r="BX137" s="3">
        <f>SUMPRODUCT((BG$6:BG137)*($BR$6:$BR137))*'[1]功能-战损相关'!$D$2-BS137</f>
        <v>122296.26584673605</v>
      </c>
      <c r="BY137" s="3">
        <f>SUMPRODUCT((BH$6:BH137)*($BR$6:$BR137))*'[1]功能-战损相关'!$D$2-BT137</f>
        <v>380598.15184378962</v>
      </c>
      <c r="BZ137" s="3">
        <f>SUMPRODUCT((BI$6:BI137)*($BR$6:$BR137))*'[1]功能-战损相关'!$D$2-BU137</f>
        <v>1196416.586068138</v>
      </c>
      <c r="CA137" s="3">
        <f>SUMPRODUCT((BJ$6:BJ137)*($BR$6:$BR137))*'[1]功能-战损相关'!$D$2-BV137</f>
        <v>831700.17214588192</v>
      </c>
      <c r="CB137" s="3">
        <f>SUMPRODUCT((BK$6:BK137)*($BR$6:$BR137))*'[1]功能-战损相关'!$D$2-BW137</f>
        <v>461961.30435899855</v>
      </c>
    </row>
    <row r="138" spans="27:80" x14ac:dyDescent="0.2">
      <c r="AA138" s="3">
        <v>133</v>
      </c>
      <c r="AB138" s="3">
        <f>攻城基础信息!X137*$E$12</f>
        <v>220197.62653376945</v>
      </c>
      <c r="AC138" s="3">
        <f>攻城基础信息!Y137*$E$12</f>
        <v>161643.6881504652</v>
      </c>
      <c r="AD138" s="3">
        <f>攻城基础信息!Z137*$E$12</f>
        <v>230398.43772607372</v>
      </c>
      <c r="AE138" s="3">
        <f>攻城基础信息!AA137*$E$12</f>
        <v>169932.78117249976</v>
      </c>
      <c r="AF138" s="3">
        <f>攻城基础信息!AB137*$E$12</f>
        <v>249532.97084029377</v>
      </c>
      <c r="AH138" s="3">
        <f>$E$4*AB138*攻城基础信息!AC137</f>
        <v>15413833.857363852</v>
      </c>
      <c r="AI138" s="3">
        <f>$E$4*AC138*攻城基础信息!AD137</f>
        <v>11315058.170532558</v>
      </c>
      <c r="AJ138" s="3">
        <f>$E$4*AD138*攻城基础信息!AE137</f>
        <v>16127890.640825151</v>
      </c>
      <c r="AK138" s="3">
        <f>$E$4*AE138*攻城基础信息!AF137</f>
        <v>11895294.682074975</v>
      </c>
      <c r="AL138" s="3">
        <f>$E$4*AF138*攻城基础信息!AG137</f>
        <v>17467307.958820552</v>
      </c>
      <c r="AN138" s="3">
        <v>133</v>
      </c>
      <c r="AO138" s="3">
        <f>求节点(节奏总纲!D$4:D$163,AH$6:AH$165,$AN138)*其他调用!H137*其他调用!$M137</f>
        <v>465912166.62853545</v>
      </c>
      <c r="AP138" s="3">
        <f>求节点(节奏总纲!E$4:E$163,AI$6:AI$165,$AN138)*其他调用!I137*其他调用!$M137</f>
        <v>574558979.23051488</v>
      </c>
      <c r="AQ138" s="3">
        <f>求节点(节奏总纲!F$4:F$163,AJ$6:AJ$165,$AN138)*其他调用!J137*其他调用!$M137</f>
        <v>45230639.920735113</v>
      </c>
      <c r="AR138" s="3">
        <f>求节点(节奏总纲!G$4:G$163,AK$6:AK$165,$AN138)*其他调用!K137*其他调用!$M137</f>
        <v>10502299.293523878</v>
      </c>
      <c r="AS138" s="3">
        <f>求节点(节奏总纲!H$4:H$163,AL$6:AL$165,$AN138)*其他调用!L137*其他调用!$M137</f>
        <v>3471103.4375768197</v>
      </c>
      <c r="AT138" s="3">
        <f t="shared" si="19"/>
        <v>1099675188.510886</v>
      </c>
      <c r="AY138" s="3">
        <v>133</v>
      </c>
      <c r="AZ138" s="3">
        <f>其他调用!R137*6*(其他调用!AH$2*$AZ$1*MIN(其他调用!$AJ137/其他调用!AH137,1)+$E$4*0%*攻城基础信息!AC137)</f>
        <v>31455.580180920508</v>
      </c>
      <c r="BA138" s="3">
        <f>其他调用!S137*6*(其他调用!AI$2*$AZ$1*MIN(其他调用!$AJ137/其他调用!AI137,1)+$E$4*0%*攻城基础信息!AD137)</f>
        <v>94737.382594085531</v>
      </c>
      <c r="BB138" s="3">
        <f>其他调用!T137*6*(其他调用!AJ$2*$AZ$1*MIN(其他调用!$AJ137/其他调用!AJ137,1)+$E$4*0%*攻城基础信息!AE137)</f>
        <v>285347.25516017614</v>
      </c>
      <c r="BC138" s="3">
        <f>其他调用!U137*6*(其他调用!AK$2*$AZ$1*MIN(其他调用!$AJ137/其他调用!AK137,1)+$E$4*0%*攻城基础信息!AF137)</f>
        <v>120489.00347503526</v>
      </c>
      <c r="BD138" s="3">
        <f>其他调用!V137*6*(其他调用!AL$2*$AZ$1*MIN(其他调用!$AJ137/其他调用!AL137,1)+$E$4*0%*攻城基础信息!AG137)</f>
        <v>34205.360738685522</v>
      </c>
      <c r="BF138" s="3">
        <v>133</v>
      </c>
      <c r="BG138" s="3">
        <f>求节点(节奏总纲!D$4:D$163,AZ$6:AZ$165,$AN138)</f>
        <v>18891.643971180682</v>
      </c>
      <c r="BH138" s="3">
        <f>求节点(节奏总纲!E$4:E$163,BA$6:BA$165,$AN138)</f>
        <v>58396.283610198057</v>
      </c>
      <c r="BI138" s="3">
        <f>求节点(节奏总纲!F$4:F$163,BB$6:BB$165,$AN138)</f>
        <v>181987.23463893877</v>
      </c>
      <c r="BJ138" s="3">
        <f>求节点(节奏总纲!G$4:G$163,BC$6:BC$165,$AN138)</f>
        <v>128115.36067648786</v>
      </c>
      <c r="BK138" s="3">
        <f>求节点(节奏总纲!H$4:H$163,BD$6:BD$165,$AN138)</f>
        <v>71584.69375858616</v>
      </c>
      <c r="BL138" s="3">
        <f>BG138*其他调用!H137*其他调用!$M137</f>
        <v>906091.42327286303</v>
      </c>
      <c r="BM138" s="3">
        <f>BH138*其他调用!I137*其他调用!$M137</f>
        <v>2761648.6484783613</v>
      </c>
      <c r="BN138" s="3">
        <f>BI138*其他调用!J137*其他调用!$M137</f>
        <v>702547.1629072323</v>
      </c>
      <c r="BO138" s="3">
        <f>BJ138*其他调用!K137*其他调用!$M137</f>
        <v>87989.117251169184</v>
      </c>
      <c r="BP138" s="3">
        <f>BK138*其他调用!L137*其他调用!$M137</f>
        <v>14225.31034370624</v>
      </c>
      <c r="BQ138" s="3">
        <f t="shared" si="20"/>
        <v>4472501.6622533314</v>
      </c>
      <c r="BR138" s="3">
        <f>[1]服务器生态!$R135</f>
        <v>1.3216070742022298E-2</v>
      </c>
      <c r="BS138" s="3">
        <f>SUMPRODUCT((BG$6:BG138)*($BR$6:$BR138)*(其他调用!BY$5:BY137))</f>
        <v>65895.528283987078</v>
      </c>
      <c r="BT138" s="3">
        <f>SUMPRODUCT((BH$6:BH138)*($BR$6:$BR138)*(其他调用!BZ$5:BZ137))</f>
        <v>205072.52602509659</v>
      </c>
      <c r="BU138" s="3">
        <f>SUMPRODUCT((BI$6:BI138)*($BR$6:$BR138)*(其他调用!CA$5:CA137))</f>
        <v>644645.21790439961</v>
      </c>
      <c r="BV138" s="3">
        <f>SUMPRODUCT((BJ$6:BJ138)*($BR$6:$BR138)*(其他调用!CB$5:CB137))</f>
        <v>448134.86102462001</v>
      </c>
      <c r="BW138" s="3">
        <f>SUMPRODUCT((BK$6:BK138)*($BR$6:$BR138)*(其他调用!CC$5:CC137))</f>
        <v>248913.95662077839</v>
      </c>
      <c r="BX138" s="3">
        <f>SUMPRODUCT((BG$6:BG138)*($BR$6:$BR138))*'[1]功能-战损相关'!$D$2-BS138</f>
        <v>122377.40967026181</v>
      </c>
      <c r="BY138" s="3">
        <f>SUMPRODUCT((BH$6:BH138)*($BR$6:$BR138))*'[1]功能-战损相关'!$D$2-BT138</f>
        <v>380848.97690375027</v>
      </c>
      <c r="BZ138" s="3">
        <f>SUMPRODUCT((BI$6:BI138)*($BR$6:$BR138))*'[1]功能-战损相关'!$D$2-BU138</f>
        <v>1197198.2618224565</v>
      </c>
      <c r="CA138" s="3">
        <f>SUMPRODUCT((BJ$6:BJ138)*($BR$6:$BR138))*'[1]功能-战损相关'!$D$2-BV138</f>
        <v>832250.45618858002</v>
      </c>
      <c r="CB138" s="3">
        <f>SUMPRODUCT((BK$6:BK138)*($BR$6:$BR138))*'[1]功能-战损相关'!$D$2-BW138</f>
        <v>462268.77658144536</v>
      </c>
    </row>
    <row r="139" spans="27:80" x14ac:dyDescent="0.2">
      <c r="AA139" s="3">
        <v>134</v>
      </c>
      <c r="AB139" s="3">
        <f>攻城基础信息!X138*$E$12</f>
        <v>220197.62653376945</v>
      </c>
      <c r="AC139" s="3">
        <f>攻城基础信息!Y138*$E$12</f>
        <v>161643.6881504652</v>
      </c>
      <c r="AD139" s="3">
        <f>攻城基础信息!Z138*$E$12</f>
        <v>230398.43772607372</v>
      </c>
      <c r="AE139" s="3">
        <f>攻城基础信息!AA138*$E$12</f>
        <v>169932.78117249976</v>
      </c>
      <c r="AF139" s="3">
        <f>攻城基础信息!AB138*$E$12</f>
        <v>249532.97084029377</v>
      </c>
      <c r="AH139" s="3">
        <f>$E$4*AB139*攻城基础信息!AC138</f>
        <v>15413833.857363852</v>
      </c>
      <c r="AI139" s="3">
        <f>$E$4*AC139*攻城基础信息!AD138</f>
        <v>11315058.170532558</v>
      </c>
      <c r="AJ139" s="3">
        <f>$E$4*AD139*攻城基础信息!AE138</f>
        <v>16127890.640825151</v>
      </c>
      <c r="AK139" s="3">
        <f>$E$4*AE139*攻城基础信息!AF138</f>
        <v>11895294.682074975</v>
      </c>
      <c r="AL139" s="3">
        <f>$E$4*AF139*攻城基础信息!AG138</f>
        <v>17467307.958820552</v>
      </c>
      <c r="AN139" s="3">
        <v>134</v>
      </c>
      <c r="AO139" s="3">
        <f>求节点(节奏总纲!D$4:D$163,AH$6:AH$165,$AN139)*其他调用!H138*其他调用!$M138</f>
        <v>467326628.94947726</v>
      </c>
      <c r="AP139" s="3">
        <f>求节点(节奏总纲!E$4:E$163,AI$6:AI$165,$AN139)*其他调用!I138*其他调用!$M138</f>
        <v>576340464.28689802</v>
      </c>
      <c r="AQ139" s="3">
        <f>求节点(节奏总纲!F$4:F$163,AJ$6:AJ$165,$AN139)*其他调用!J138*其他调用!$M138</f>
        <v>45370522.944727845</v>
      </c>
      <c r="AR139" s="3">
        <f>求节点(节奏总纲!G$4:G$163,AK$6:AK$165,$AN139)*其他调用!K138*其他调用!$M138</f>
        <v>10320911.909665111</v>
      </c>
      <c r="AS139" s="3">
        <f>求节点(节奏总纲!H$4:H$163,AL$6:AL$165,$AN139)*其他调用!L138*其他调用!$M138</f>
        <v>3471103.4375768197</v>
      </c>
      <c r="AT139" s="3">
        <f t="shared" si="19"/>
        <v>1102829631.5283451</v>
      </c>
      <c r="AY139" s="3">
        <v>134</v>
      </c>
      <c r="AZ139" s="3">
        <f>其他调用!R138*6*(其他调用!AH$2*$AZ$1*MIN(其他调用!$AJ138/其他调用!AH138,1)+$E$4*0%*攻城基础信息!AC138)</f>
        <v>31660.07387439883</v>
      </c>
      <c r="BA139" s="3">
        <f>其他调用!S138*6*(其他调用!AI$2*$AZ$1*MIN(其他调用!$AJ138/其他调用!AI138,1)+$E$4*0%*攻城基础信息!AD138)</f>
        <v>95327.139022799151</v>
      </c>
      <c r="BB139" s="3">
        <f>其他调用!T138*6*(其他调用!AJ$2*$AZ$1*MIN(其他调用!$AJ138/其他调用!AJ138,1)+$E$4*0%*攻城基础信息!AE138)</f>
        <v>287068.96822622448</v>
      </c>
      <c r="BC139" s="3">
        <f>其他调用!U138*6*(其他调用!AK$2*$AZ$1*MIN(其他调用!$AJ138/其他调用!AK138,1)+$E$4*0%*攻城基础信息!AF138)</f>
        <v>120799.1435431541</v>
      </c>
      <c r="BD139" s="3">
        <f>其他调用!V138*6*(其他调用!AL$2*$AZ$1*MIN(其他调用!$AJ138/其他调用!AL138,1)+$E$4*0%*攻城基础信息!AG138)</f>
        <v>34426.703415320088</v>
      </c>
      <c r="BF139" s="3">
        <v>134</v>
      </c>
      <c r="BG139" s="3">
        <f>求节点(节奏总纲!D$4:D$163,AZ$6:AZ$165,$AN139)</f>
        <v>18913.825042643366</v>
      </c>
      <c r="BH139" s="3">
        <f>求节点(节奏总纲!E$4:E$163,BA$6:BA$165,$AN139)</f>
        <v>58461.913345834248</v>
      </c>
      <c r="BI139" s="3">
        <f>求节点(节奏总纲!F$4:F$163,BB$6:BB$165,$AN139)</f>
        <v>182181.15280411419</v>
      </c>
      <c r="BJ139" s="3">
        <f>求节点(节奏总纲!G$4:G$163,BC$6:BC$165,$AN139)</f>
        <v>128246.75168552549</v>
      </c>
      <c r="BK139" s="3">
        <f>求节点(节奏总纲!H$4:H$163,BD$6:BD$165,$AN139)</f>
        <v>71685.592484918467</v>
      </c>
      <c r="BL139" s="3">
        <f>BG139*其他调用!H138*其他调用!$M138</f>
        <v>907155.28402749076</v>
      </c>
      <c r="BM139" s="3">
        <f>BH139*其他调用!I138*其他调用!$M138</f>
        <v>2764752.3780226847</v>
      </c>
      <c r="BN139" s="3">
        <f>BI139*其他调用!J138*其他调用!$M138</f>
        <v>703295.76847316907</v>
      </c>
      <c r="BO139" s="3">
        <f>BJ139*其他调用!K138*其他调用!$M138</f>
        <v>88079.356070612193</v>
      </c>
      <c r="BP139" s="3">
        <f>BK139*其他调用!L138*其他调用!$M138</f>
        <v>14245.360938602997</v>
      </c>
      <c r="BQ139" s="3">
        <f t="shared" si="20"/>
        <v>4477528.1475325599</v>
      </c>
      <c r="BR139" s="3">
        <f>[1]服务器生态!$R136</f>
        <v>1.2615340253748556E-2</v>
      </c>
      <c r="BS139" s="3">
        <f>SUMPRODUCT((BG$6:BG139)*($BR$6:$BR139)*(其他调用!BY$5:BY138))</f>
        <v>65937.284043209322</v>
      </c>
      <c r="BT139" s="3">
        <f>SUMPRODUCT((BH$6:BH139)*($BR$6:$BR139)*(其他调用!BZ$5:BZ138))</f>
        <v>205201.5914876266</v>
      </c>
      <c r="BU139" s="3">
        <f>SUMPRODUCT((BI$6:BI139)*($BR$6:$BR139)*(其他调用!CA$5:CA138))</f>
        <v>645047.41641972738</v>
      </c>
      <c r="BV139" s="3">
        <f>SUMPRODUCT((BJ$6:BJ139)*($BR$6:$BR139)*(其他调用!CB$5:CB138))</f>
        <v>448417.98939618643</v>
      </c>
      <c r="BW139" s="3">
        <f>SUMPRODUCT((BK$6:BK139)*($BR$6:$BR139)*(其他调用!CC$5:CC138))</f>
        <v>249072.21579536394</v>
      </c>
      <c r="BX139" s="3">
        <f>SUMPRODUCT((BG$6:BG139)*($BR$6:$BR139))*'[1]功能-战损相关'!$D$2-BS139</f>
        <v>122454.95608024597</v>
      </c>
      <c r="BY139" s="3">
        <f>SUMPRODUCT((BH$6:BH139)*($BR$6:$BR139))*'[1]功能-战损相关'!$D$2-BT139</f>
        <v>381088.6699055917</v>
      </c>
      <c r="BZ139" s="3">
        <f>SUMPRODUCT((BI$6:BI139)*($BR$6:$BR139))*'[1]功能-战损相关'!$D$2-BU139</f>
        <v>1197945.2019223506</v>
      </c>
      <c r="CA139" s="3">
        <f>SUMPRODUCT((BJ$6:BJ139)*($BR$6:$BR139))*'[1]功能-战损相关'!$D$2-BV139</f>
        <v>832776.26602148905</v>
      </c>
      <c r="CB139" s="3">
        <f>SUMPRODUCT((BK$6:BK139)*($BR$6:$BR139))*'[1]功能-战损相关'!$D$2-BW139</f>
        <v>462562.68647710426</v>
      </c>
    </row>
    <row r="140" spans="27:80" x14ac:dyDescent="0.2">
      <c r="AA140" s="3">
        <v>135</v>
      </c>
      <c r="AB140" s="3">
        <f>攻城基础信息!X139*$E$12</f>
        <v>220197.62653376945</v>
      </c>
      <c r="AC140" s="3">
        <f>攻城基础信息!Y139*$E$12</f>
        <v>161643.6881504652</v>
      </c>
      <c r="AD140" s="3">
        <f>攻城基础信息!Z139*$E$12</f>
        <v>230398.43772607372</v>
      </c>
      <c r="AE140" s="3">
        <f>攻城基础信息!AA139*$E$12</f>
        <v>169932.78117249976</v>
      </c>
      <c r="AF140" s="3">
        <f>攻城基础信息!AB139*$E$12</f>
        <v>249532.97084029377</v>
      </c>
      <c r="AH140" s="3">
        <f>$E$4*AB140*攻城基础信息!AC139</f>
        <v>15413833.857363852</v>
      </c>
      <c r="AI140" s="3">
        <f>$E$4*AC140*攻城基础信息!AD139</f>
        <v>11315058.170532558</v>
      </c>
      <c r="AJ140" s="3">
        <f>$E$4*AD140*攻城基础信息!AE139</f>
        <v>16127890.640825151</v>
      </c>
      <c r="AK140" s="3">
        <f>$E$4*AE140*攻城基础信息!AF139</f>
        <v>11895294.682074975</v>
      </c>
      <c r="AL140" s="3">
        <f>$E$4*AF140*攻城基础信息!AG139</f>
        <v>17467307.958820552</v>
      </c>
      <c r="AN140" s="3">
        <v>135</v>
      </c>
      <c r="AO140" s="3">
        <f>求节点(节奏总纲!D$4:D$163,AH$6:AH$165,$AN140)*其他调用!H139*其他调用!$M139</f>
        <v>468741091.27041924</v>
      </c>
      <c r="AP140" s="3">
        <f>求节点(节奏总纲!E$4:E$163,AI$6:AI$165,$AN140)*其他调用!I139*其他调用!$M139</f>
        <v>578121949.34328127</v>
      </c>
      <c r="AQ140" s="3">
        <f>求节点(节奏总纲!F$4:F$163,AJ$6:AJ$165,$AN140)*其他调用!J139*其他调用!$M139</f>
        <v>45510405.968720578</v>
      </c>
      <c r="AR140" s="3">
        <f>求节点(节奏总纲!G$4:G$163,AK$6:AK$165,$AN140)*其他调用!K139*其他调用!$M139</f>
        <v>10139524.525806345</v>
      </c>
      <c r="AS140" s="3">
        <f>求节点(节奏总纲!H$4:H$163,AL$6:AL$165,$AN140)*其他调用!L139*其他调用!$M139</f>
        <v>3471103.4375768197</v>
      </c>
      <c r="AT140" s="3">
        <f t="shared" si="19"/>
        <v>1105984074.5458043</v>
      </c>
      <c r="AY140" s="3">
        <v>135</v>
      </c>
      <c r="AZ140" s="3">
        <f>其他调用!R139*6*(其他调用!AH$2*$AZ$1*MIN(其他调用!$AJ139/其他调用!AH139,1)+$E$4*0%*攻城基础信息!AC139)</f>
        <v>31860.714054288575</v>
      </c>
      <c r="BA140" s="3">
        <f>其他调用!S139*6*(其他调用!AI$2*$AZ$1*MIN(其他调用!$AJ139/其他调用!AI139,1)+$E$4*0%*攻城基础信息!AD139)</f>
        <v>95924.705745663843</v>
      </c>
      <c r="BB140" s="3">
        <f>其他调用!T139*6*(其他调用!AJ$2*$AZ$1*MIN(其他调用!$AJ139/其他调用!AJ139,1)+$E$4*0%*攻城基础信息!AE139)</f>
        <v>288893.87389825186</v>
      </c>
      <c r="BC140" s="3">
        <f>其他调用!U139*6*(其他调用!AK$2*$AZ$1*MIN(其他调用!$AJ139/其他调用!AK139,1)+$E$4*0%*攻城基础信息!AF139)</f>
        <v>121122.96174516414</v>
      </c>
      <c r="BD140" s="3">
        <f>其他调用!V139*6*(其他调用!AL$2*$AZ$1*MIN(其他调用!$AJ139/其他调用!AL139,1)+$E$4*0%*攻城基础信息!AG139)</f>
        <v>34665.146378505815</v>
      </c>
      <c r="BF140" s="3">
        <v>135</v>
      </c>
      <c r="BG140" s="3">
        <f>求节点(节奏总纲!D$4:D$163,AZ$6:AZ$165,$AN140)</f>
        <v>18936.006114106047</v>
      </c>
      <c r="BH140" s="3">
        <f>求节点(节奏总纲!E$4:E$163,BA$6:BA$165,$AN140)</f>
        <v>58527.543081470438</v>
      </c>
      <c r="BI140" s="3">
        <f>求节点(节奏总纲!F$4:F$163,BB$6:BB$165,$AN140)</f>
        <v>182375.07096928961</v>
      </c>
      <c r="BJ140" s="3">
        <f>求节点(节奏总纲!G$4:G$163,BC$6:BC$165,$AN140)</f>
        <v>128378.14269456311</v>
      </c>
      <c r="BK140" s="3">
        <f>求节点(节奏总纲!H$4:H$163,BD$6:BD$165,$AN140)</f>
        <v>71786.491211250774</v>
      </c>
      <c r="BL140" s="3">
        <f>BG140*其他调用!H139*其他调用!$M139</f>
        <v>908219.14478211838</v>
      </c>
      <c r="BM140" s="3">
        <f>BH140*其他调用!I139*其他调用!$M139</f>
        <v>2767856.1075670086</v>
      </c>
      <c r="BN140" s="3">
        <f>BI140*其他调用!J139*其他调用!$M139</f>
        <v>704044.37403910595</v>
      </c>
      <c r="BO140" s="3">
        <f>BJ140*其他调用!K139*其他调用!$M139</f>
        <v>88169.594890055188</v>
      </c>
      <c r="BP140" s="3">
        <f>BK140*其他调用!L139*其他调用!$M139</f>
        <v>14265.411533499753</v>
      </c>
      <c r="BQ140" s="3">
        <f t="shared" si="20"/>
        <v>4482554.6328117885</v>
      </c>
      <c r="BR140" s="3">
        <f>[1]服务器生态!$R137</f>
        <v>1.2014609765474816E-2</v>
      </c>
      <c r="BS140" s="3">
        <f>SUMPRODUCT((BG$6:BG140)*($BR$6:$BR140)*(其他调用!BY$5:BY139))</f>
        <v>65977.098069905405</v>
      </c>
      <c r="BT140" s="3">
        <f>SUMPRODUCT((BH$6:BH140)*($BR$6:$BR140)*(其他调用!BZ$5:BZ139))</f>
        <v>205324.64896599139</v>
      </c>
      <c r="BU140" s="3">
        <f>SUMPRODUCT((BI$6:BI140)*($BR$6:$BR140)*(其他调用!CA$5:CA139))</f>
        <v>645430.8703487406</v>
      </c>
      <c r="BV140" s="3">
        <f>SUMPRODUCT((BJ$6:BJ140)*($BR$6:$BR140)*(其他调用!CB$5:CB139))</f>
        <v>448687.91172139248</v>
      </c>
      <c r="BW140" s="3">
        <f>SUMPRODUCT((BK$6:BK140)*($BR$6:$BR140)*(其他调用!CC$5:CC139))</f>
        <v>249223.15096407273</v>
      </c>
      <c r="BX140" s="3">
        <f>SUMPRODUCT((BG$6:BG140)*($BR$6:$BR140))*'[1]功能-战损相关'!$D$2-BS140</f>
        <v>122528.89641553869</v>
      </c>
      <c r="BY140" s="3">
        <f>SUMPRODUCT((BH$6:BH140)*($BR$6:$BR140))*'[1]功能-战损相关'!$D$2-BT140</f>
        <v>381317.2052225548</v>
      </c>
      <c r="BZ140" s="3">
        <f>SUMPRODUCT((BI$6:BI140)*($BR$6:$BR140))*'[1]功能-战损相关'!$D$2-BU140</f>
        <v>1198657.3306476609</v>
      </c>
      <c r="CA140" s="3">
        <f>SUMPRODUCT((BJ$6:BJ140)*($BR$6:$BR140))*'[1]功能-战损相关'!$D$2-BV140</f>
        <v>833277.55033972883</v>
      </c>
      <c r="CB140" s="3">
        <f>SUMPRODUCT((BK$6:BK140)*($BR$6:$BR140))*'[1]功能-战损相关'!$D$2-BW140</f>
        <v>462842.99464756338</v>
      </c>
    </row>
    <row r="141" spans="27:80" x14ac:dyDescent="0.2">
      <c r="AA141" s="3">
        <v>136</v>
      </c>
      <c r="AB141" s="3">
        <f>攻城基础信息!X140*$E$12</f>
        <v>220197.62653376945</v>
      </c>
      <c r="AC141" s="3">
        <f>攻城基础信息!Y140*$E$12</f>
        <v>161643.6881504652</v>
      </c>
      <c r="AD141" s="3">
        <f>攻城基础信息!Z140*$E$12</f>
        <v>230398.43772607372</v>
      </c>
      <c r="AE141" s="3">
        <f>攻城基础信息!AA140*$E$12</f>
        <v>169932.78117249976</v>
      </c>
      <c r="AF141" s="3">
        <f>攻城基础信息!AB140*$E$12</f>
        <v>249532.97084029377</v>
      </c>
      <c r="AH141" s="3">
        <f>$E$4*AB141*攻城基础信息!AC140</f>
        <v>15413833.857363852</v>
      </c>
      <c r="AI141" s="3">
        <f>$E$4*AC141*攻城基础信息!AD140</f>
        <v>11315058.170532558</v>
      </c>
      <c r="AJ141" s="3">
        <f>$E$4*AD141*攻城基础信息!AE140</f>
        <v>16127890.640825151</v>
      </c>
      <c r="AK141" s="3">
        <f>$E$4*AE141*攻城基础信息!AF140</f>
        <v>11895294.682074975</v>
      </c>
      <c r="AL141" s="3">
        <f>$E$4*AF141*攻城基础信息!AG140</f>
        <v>17467307.958820552</v>
      </c>
      <c r="AN141" s="3">
        <v>136</v>
      </c>
      <c r="AO141" s="3">
        <f>求节点(节奏总纲!D$4:D$163,AH$6:AH$165,$AN141)*其他调用!H140*其他调用!$M140</f>
        <v>470155553.59136099</v>
      </c>
      <c r="AP141" s="3">
        <f>求节点(节奏总纲!E$4:E$163,AI$6:AI$165,$AN141)*其他调用!I140*其他调用!$M140</f>
        <v>579837450.22884607</v>
      </c>
      <c r="AQ141" s="3">
        <f>求节点(节奏总纲!F$4:F$163,AJ$6:AJ$165,$AN141)*其他调用!J140*其他调用!$M140</f>
        <v>45650288.992713302</v>
      </c>
      <c r="AR141" s="3">
        <f>求节点(节奏总纲!G$4:G$163,AK$6:AK$165,$AN141)*其他调用!K140*其他调用!$M140</f>
        <v>9958137.1419475805</v>
      </c>
      <c r="AS141" s="3">
        <f>求节点(节奏总纲!H$4:H$163,AL$6:AL$165,$AN141)*其他调用!L140*其他调用!$M140</f>
        <v>3471103.4375768197</v>
      </c>
      <c r="AT141" s="3">
        <f t="shared" si="19"/>
        <v>1109072533.3924446</v>
      </c>
      <c r="AY141" s="3">
        <v>136</v>
      </c>
      <c r="AZ141" s="3">
        <f>其他调用!R140*6*(其他调用!AH$2*$AZ$1*MIN(其他调用!$AJ140/其他调用!AH140,1)+$E$4*0%*攻城基础信息!AC140)</f>
        <v>32064.195290916363</v>
      </c>
      <c r="BA141" s="3">
        <f>其他调用!S140*6*(其他调用!AI$2*$AZ$1*MIN(其他调用!$AJ140/其他调用!AI140,1)+$E$4*0%*攻城基础信息!AD140)</f>
        <v>96540.905009476846</v>
      </c>
      <c r="BB141" s="3">
        <f>其他调用!T140*6*(其他调用!AJ$2*$AZ$1*MIN(其他调用!$AJ140/其他调用!AJ140,1)+$E$4*0%*攻城基础信息!AE140)</f>
        <v>290749.93996724009</v>
      </c>
      <c r="BC141" s="3">
        <f>其他调用!U140*6*(其他调用!AK$2*$AZ$1*MIN(其他调用!$AJ140/其他调用!AK140,1)+$E$4*0%*攻城基础信息!AF140)</f>
        <v>121508.36151363247</v>
      </c>
      <c r="BD141" s="3">
        <f>其他调用!V140*6*(其他调用!AL$2*$AZ$1*MIN(其他调用!$AJ140/其他调用!AL140,1)+$E$4*0%*攻城基础信息!AG140)</f>
        <v>34897.942385222479</v>
      </c>
      <c r="BF141" s="3">
        <v>136</v>
      </c>
      <c r="BG141" s="3">
        <f>求节点(节奏总纲!D$4:D$163,AZ$6:AZ$165,$AN141)</f>
        <v>18958.187185568728</v>
      </c>
      <c r="BH141" s="3">
        <f>求节点(节奏总纲!E$4:E$163,BA$6:BA$165,$AN141)</f>
        <v>58591.680143855076</v>
      </c>
      <c r="BI141" s="3">
        <f>求节点(节奏总纲!F$4:F$163,BB$6:BB$165,$AN141)</f>
        <v>182568.989134465</v>
      </c>
      <c r="BJ141" s="3">
        <f>求节点(节奏总纲!G$4:G$163,BC$6:BC$165,$AN141)</f>
        <v>128509.53370360073</v>
      </c>
      <c r="BK141" s="3">
        <f>求节点(节奏总纲!H$4:H$163,BD$6:BD$165,$AN141)</f>
        <v>71887.389937583081</v>
      </c>
      <c r="BL141" s="3">
        <f>BG141*其他调用!H140*其他调用!$M140</f>
        <v>909283.00553674612</v>
      </c>
      <c r="BM141" s="3">
        <f>BH141*其他调用!I140*其他调用!$M140</f>
        <v>2770889.2463337532</v>
      </c>
      <c r="BN141" s="3">
        <f>BI141*其他调用!J140*其他调用!$M140</f>
        <v>704792.97960504272</v>
      </c>
      <c r="BO141" s="3">
        <f>BJ141*其他调用!K140*其他调用!$M140</f>
        <v>88259.833709498183</v>
      </c>
      <c r="BP141" s="3">
        <f>BK141*其他调用!L140*其他调用!$M140</f>
        <v>14285.462128396508</v>
      </c>
      <c r="BQ141" s="3">
        <f t="shared" si="20"/>
        <v>4487510.5273134364</v>
      </c>
      <c r="BR141" s="3">
        <f>[1]服务器生态!$R138</f>
        <v>1.1413879277201075E-2</v>
      </c>
      <c r="BS141" s="3">
        <f>SUMPRODUCT((BG$6:BG141)*($BR$6:$BR141)*(其他调用!BY$5:BY140))</f>
        <v>66014.965700379267</v>
      </c>
      <c r="BT141" s="3">
        <f>SUMPRODUCT((BH$6:BH141)*($BR$6:$BR141)*(其他调用!BZ$5:BZ140))</f>
        <v>205441.68167965821</v>
      </c>
      <c r="BU141" s="3">
        <f>SUMPRODUCT((BI$6:BI141)*($BR$6:$BR141)*(其他调用!CA$5:CA140))</f>
        <v>645795.53891904536</v>
      </c>
      <c r="BV141" s="3">
        <f>SUMPRODUCT((BJ$6:BJ141)*($BR$6:$BR141)*(其他调用!CB$5:CB140))</f>
        <v>448944.60037453339</v>
      </c>
      <c r="BW141" s="3">
        <f>SUMPRODUCT((BK$6:BK141)*($BR$6:$BR141)*(其他调用!CC$5:CC140))</f>
        <v>249366.74091237533</v>
      </c>
      <c r="BX141" s="3">
        <f>SUMPRODUCT((BG$6:BG141)*($BR$6:$BR141))*'[1]功能-战损相关'!$D$2-BS141</f>
        <v>122599.22201499016</v>
      </c>
      <c r="BY141" s="3">
        <f>SUMPRODUCT((BH$6:BH141)*($BR$6:$BR141))*'[1]功能-战损相关'!$D$2-BT141</f>
        <v>381534.55169079313</v>
      </c>
      <c r="BZ141" s="3">
        <f>SUMPRODUCT((BI$6:BI141)*($BR$6:$BR141))*'[1]功能-战损相关'!$D$2-BU141</f>
        <v>1199334.5722782267</v>
      </c>
      <c r="CA141" s="3">
        <f>SUMPRODUCT((BJ$6:BJ141)*($BR$6:$BR141))*'[1]功能-战损相关'!$D$2-BV141</f>
        <v>833754.25783841917</v>
      </c>
      <c r="CB141" s="3">
        <f>SUMPRODUCT((BK$6:BK141)*($BR$6:$BR141))*'[1]功能-战损相关'!$D$2-BW141</f>
        <v>463109.66169441113</v>
      </c>
    </row>
    <row r="142" spans="27:80" x14ac:dyDescent="0.2">
      <c r="AA142" s="3">
        <v>137</v>
      </c>
      <c r="AB142" s="3">
        <f>攻城基础信息!X141*$E$12</f>
        <v>220197.62653376945</v>
      </c>
      <c r="AC142" s="3">
        <f>攻城基础信息!Y141*$E$12</f>
        <v>161643.6881504652</v>
      </c>
      <c r="AD142" s="3">
        <f>攻城基础信息!Z141*$E$12</f>
        <v>230398.43772607372</v>
      </c>
      <c r="AE142" s="3">
        <f>攻城基础信息!AA141*$E$12</f>
        <v>169932.78117249976</v>
      </c>
      <c r="AF142" s="3">
        <f>攻城基础信息!AB141*$E$12</f>
        <v>249532.97084029377</v>
      </c>
      <c r="AH142" s="3">
        <f>$E$4*AB142*攻城基础信息!AC141</f>
        <v>15413833.857363852</v>
      </c>
      <c r="AI142" s="3">
        <f>$E$4*AC142*攻城基础信息!AD141</f>
        <v>11315058.170532558</v>
      </c>
      <c r="AJ142" s="3">
        <f>$E$4*AD142*攻城基础信息!AE141</f>
        <v>16127890.640825151</v>
      </c>
      <c r="AK142" s="3">
        <f>$E$4*AE142*攻城基础信息!AF141</f>
        <v>11895294.682074975</v>
      </c>
      <c r="AL142" s="3">
        <f>$E$4*AF142*攻城基础信息!AG141</f>
        <v>17467307.958820552</v>
      </c>
      <c r="AN142" s="3">
        <v>137</v>
      </c>
      <c r="AO142" s="3">
        <f>求节点(节奏总纲!D$4:D$163,AH$6:AH$165,$AN142)*其他调用!H141*其他调用!$M141</f>
        <v>471560662.33203495</v>
      </c>
      <c r="AP142" s="3">
        <f>求节点(节奏总纲!E$4:E$163,AI$6:AI$165,$AN142)*其他调用!I141*其他调用!$M141</f>
        <v>581505950.21036005</v>
      </c>
      <c r="AQ142" s="3">
        <f>求节点(节奏总纲!F$4:F$163,AJ$6:AJ$165,$AN142)*其他调用!J141*其他调用!$M141</f>
        <v>45785618.42471192</v>
      </c>
      <c r="AR142" s="3">
        <f>求节点(节奏总纲!G$4:G$163,AK$6:AK$165,$AN142)*其他调用!K141*其他调用!$M141</f>
        <v>9776749.7580888141</v>
      </c>
      <c r="AS142" s="3">
        <f>求节点(节奏总纲!H$4:H$163,AL$6:AL$165,$AN142)*其他调用!L141*其他调用!$M141</f>
        <v>3471103.4375768197</v>
      </c>
      <c r="AT142" s="3">
        <f t="shared" si="19"/>
        <v>1112100084.1627724</v>
      </c>
      <c r="AY142" s="3">
        <v>137</v>
      </c>
      <c r="AZ142" s="3">
        <f>其他调用!R141*6*(其他调用!AH$2*$AZ$1*MIN(其他调用!$AJ141/其他调用!AH141,1)+$E$4*0%*攻城基础信息!AC141)</f>
        <v>32266.053503695111</v>
      </c>
      <c r="BA142" s="3">
        <f>其他调用!S141*6*(其他调用!AI$2*$AZ$1*MIN(其他调用!$AJ141/其他调用!AI141,1)+$E$4*0%*攻城基础信息!AD141)</f>
        <v>97150.254452016379</v>
      </c>
      <c r="BB142" s="3">
        <f>其他调用!T141*6*(其他调用!AJ$2*$AZ$1*MIN(其他调用!$AJ141/其他调用!AJ141,1)+$E$4*0%*攻城基础信息!AE141)</f>
        <v>292623.89538090234</v>
      </c>
      <c r="BC142" s="3">
        <f>其他调用!U141*6*(其他调用!AK$2*$AZ$1*MIN(其他调用!$AJ141/其他调用!AK141,1)+$E$4*0%*攻城基础信息!AF141)</f>
        <v>121880.90470165812</v>
      </c>
      <c r="BD142" s="3">
        <f>其他调用!V141*6*(其他调用!AL$2*$AZ$1*MIN(其他调用!$AJ141/其他调用!AL141,1)+$E$4*0%*攻城基础信息!AG141)</f>
        <v>35142.61974460991</v>
      </c>
      <c r="BF142" s="3">
        <v>137</v>
      </c>
      <c r="BG142" s="3">
        <f>求节点(节奏总纲!D$4:D$163,AZ$6:AZ$165,$AN142)</f>
        <v>18978.659575639089</v>
      </c>
      <c r="BH142" s="3">
        <f>求节点(节奏总纲!E$4:E$163,BA$6:BA$165,$AN142)</f>
        <v>58654.753966505006</v>
      </c>
      <c r="BI142" s="3">
        <f>求节点(节奏总纲!F$4:F$163,BB$6:BB$165,$AN142)</f>
        <v>182759.41626135874</v>
      </c>
      <c r="BJ142" s="3">
        <f>求节点(节奏总纲!G$4:G$163,BC$6:BC$165,$AN142)</f>
        <v>128640.92471263836</v>
      </c>
      <c r="BK142" s="3">
        <f>求节点(节奏总纲!H$4:H$163,BD$6:BD$165,$AN142)</f>
        <v>71988.288663915388</v>
      </c>
      <c r="BL142" s="3">
        <f>BG142*其他调用!H141*其他调用!$M141</f>
        <v>910264.91357423342</v>
      </c>
      <c r="BM142" s="3">
        <f>BH142*其他调用!I141*其他调用!$M141</f>
        <v>2773872.1028839797</v>
      </c>
      <c r="BN142" s="3">
        <f>BI142*其他调用!J141*其他调用!$M141</f>
        <v>705528.10829692706</v>
      </c>
      <c r="BO142" s="3">
        <f>BJ142*其他调用!K141*其他调用!$M141</f>
        <v>88350.072528941208</v>
      </c>
      <c r="BP142" s="3">
        <f>BK142*其他调用!L141*其他调用!$M141</f>
        <v>14305.512723293265</v>
      </c>
      <c r="BQ142" s="3">
        <f t="shared" si="20"/>
        <v>4492320.7100073751</v>
      </c>
      <c r="BR142" s="3">
        <f>[1]服务器生态!$R139</f>
        <v>1.0813148788927335E-2</v>
      </c>
      <c r="BS142" s="3">
        <f>SUMPRODUCT((BG$6:BG142)*($BR$6:$BR142)*(其他调用!BY$5:BY141))</f>
        <v>66050.879037595281</v>
      </c>
      <c r="BT142" s="3">
        <f>SUMPRODUCT((BH$6:BH142)*($BR$6:$BR142)*(其他调用!BZ$5:BZ141))</f>
        <v>205552.67413147632</v>
      </c>
      <c r="BU142" s="3">
        <f>SUMPRODUCT((BI$6:BI142)*($BR$6:$BR142)*(其他调用!CA$5:CA141))</f>
        <v>646141.37475215236</v>
      </c>
      <c r="BV142" s="3">
        <f>SUMPRODUCT((BJ$6:BJ142)*($BR$6:$BR142)*(其他调用!CB$5:CB141))</f>
        <v>449188.0277299044</v>
      </c>
      <c r="BW142" s="3">
        <f>SUMPRODUCT((BK$6:BK142)*($BR$6:$BR142)*(其他调用!CC$5:CC141))</f>
        <v>249502.96442574239</v>
      </c>
      <c r="BX142" s="3">
        <f>SUMPRODUCT((BG$6:BG142)*($BR$6:$BR142))*'[1]功能-战损相关'!$D$2-BS142</f>
        <v>122665.91821267705</v>
      </c>
      <c r="BY142" s="3">
        <f>SUMPRODUCT((BH$6:BH142)*($BR$6:$BR142))*'[1]功能-战损相关'!$D$2-BT142</f>
        <v>381740.68052988395</v>
      </c>
      <c r="BZ142" s="3">
        <f>SUMPRODUCT((BI$6:BI142)*($BR$6:$BR142))*'[1]功能-战损相关'!$D$2-BU142</f>
        <v>1199976.8388254256</v>
      </c>
      <c r="CA142" s="3">
        <f>SUMPRODUCT((BJ$6:BJ142)*($BR$6:$BR142))*'[1]功能-战损相关'!$D$2-BV142</f>
        <v>834206.33721267956</v>
      </c>
      <c r="CB142" s="3">
        <f>SUMPRODUCT((BK$6:BK142)*($BR$6:$BR142))*'[1]功能-战损相关'!$D$2-BW142</f>
        <v>463362.64821923571</v>
      </c>
    </row>
    <row r="143" spans="27:80" x14ac:dyDescent="0.2">
      <c r="AA143" s="3">
        <v>138</v>
      </c>
      <c r="AB143" s="3">
        <f>攻城基础信息!X142*$E$12</f>
        <v>220197.62653376945</v>
      </c>
      <c r="AC143" s="3">
        <f>攻城基础信息!Y142*$E$12</f>
        <v>161643.6881504652</v>
      </c>
      <c r="AD143" s="3">
        <f>攻城基础信息!Z142*$E$12</f>
        <v>230398.43772607372</v>
      </c>
      <c r="AE143" s="3">
        <f>攻城基础信息!AA142*$E$12</f>
        <v>169932.78117249976</v>
      </c>
      <c r="AF143" s="3">
        <f>攻城基础信息!AB142*$E$12</f>
        <v>249532.97084029377</v>
      </c>
      <c r="AH143" s="3">
        <f>$E$4*AB143*攻城基础信息!AC142</f>
        <v>15413833.857363852</v>
      </c>
      <c r="AI143" s="3">
        <f>$E$4*AC143*攻城基础信息!AD142</f>
        <v>11315058.170532558</v>
      </c>
      <c r="AJ143" s="3">
        <f>$E$4*AD143*攻城基础信息!AE142</f>
        <v>16127890.640825151</v>
      </c>
      <c r="AK143" s="3">
        <f>$E$4*AE143*攻城基础信息!AF142</f>
        <v>11895294.682074975</v>
      </c>
      <c r="AL143" s="3">
        <f>$E$4*AF143*攻城基础信息!AG142</f>
        <v>17467307.958820552</v>
      </c>
      <c r="AN143" s="3">
        <v>138</v>
      </c>
      <c r="AO143" s="3">
        <f>求节点(节奏总纲!D$4:D$163,AH$6:AH$165,$AN143)*其他调用!H142*其他调用!$M142</f>
        <v>472963619.58884698</v>
      </c>
      <c r="AP143" s="3">
        <f>求节点(节奏总纲!E$4:E$163,AI$6:AI$165,$AN143)*其他调用!I142*其他调用!$M142</f>
        <v>583174450.19187403</v>
      </c>
      <c r="AQ143" s="3">
        <f>求节点(节奏总纲!F$4:F$163,AJ$6:AJ$165,$AN143)*其他调用!J142*其他调用!$M142</f>
        <v>45916070.013500504</v>
      </c>
      <c r="AR143" s="3">
        <f>求节点(节奏总纲!G$4:G$163,AK$6:AK$165,$AN143)*其他调用!K142*其他调用!$M142</f>
        <v>9595362.3742300496</v>
      </c>
      <c r="AS143" s="3">
        <f>求节点(节奏总纲!H$4:H$163,AL$6:AL$165,$AN143)*其他调用!L142*其他调用!$M142</f>
        <v>3471103.4375768197</v>
      </c>
      <c r="AT143" s="3">
        <f t="shared" si="19"/>
        <v>1115120605.6060283</v>
      </c>
      <c r="AY143" s="3">
        <v>138</v>
      </c>
      <c r="AZ143" s="3">
        <f>其他调用!R142*6*(其他调用!AH$2*$AZ$1*MIN(其他调用!$AJ142/其他调用!AH142,1)+$E$4*0%*攻城基础信息!AC142)</f>
        <v>32468.536381003298</v>
      </c>
      <c r="BA143" s="3">
        <f>其他调用!S142*6*(其他调用!AI$2*$AZ$1*MIN(其他调用!$AJ142/其他调用!AI142,1)+$E$4*0%*攻城基础信息!AD142)</f>
        <v>97764.962401630459</v>
      </c>
      <c r="BB143" s="3">
        <f>其他调用!T142*6*(其他调用!AJ$2*$AZ$1*MIN(其他调用!$AJ142/其他调用!AJ142,1)+$E$4*0%*攻城基础信息!AE142)</f>
        <v>294426.75001683563</v>
      </c>
      <c r="BC143" s="3">
        <f>其他调用!U142*6*(其他调用!AK$2*$AZ$1*MIN(其他调用!$AJ142/其他调用!AK142,1)+$E$4*0%*攻城基础信息!AF142)</f>
        <v>122311.41453636943</v>
      </c>
      <c r="BD143" s="3">
        <f>其他调用!V142*6*(其他调用!AL$2*$AZ$1*MIN(其他调用!$AJ142/其他调用!AL142,1)+$E$4*0%*攻城基础信息!AG142)</f>
        <v>35372.769243454888</v>
      </c>
      <c r="BF143" s="3">
        <v>138</v>
      </c>
      <c r="BG143" s="3">
        <f>求节点(节奏总纲!D$4:D$163,AZ$6:AZ$165,$AN143)</f>
        <v>18998.738939687806</v>
      </c>
      <c r="BH143" s="3">
        <f>求节点(节奏总纲!E$4:E$163,BA$6:BA$165,$AN143)</f>
        <v>58717.827789154937</v>
      </c>
      <c r="BI143" s="3">
        <f>求节点(节奏总纲!F$4:F$163,BB$6:BB$165,$AN143)</f>
        <v>182946.10376085498</v>
      </c>
      <c r="BJ143" s="3">
        <f>求节点(节奏总纲!G$4:G$163,BC$6:BC$165,$AN143)</f>
        <v>128772.31572167597</v>
      </c>
      <c r="BK143" s="3">
        <f>求节点(节奏总纲!H$4:H$163,BD$6:BD$165,$AN143)</f>
        <v>72089.187390247695</v>
      </c>
      <c r="BL143" s="3">
        <f>BG143*其他调用!H142*其他调用!$M142</f>
        <v>911227.97108140797</v>
      </c>
      <c r="BM143" s="3">
        <f>BH143*其他调用!I142*其他调用!$M142</f>
        <v>2776854.9594342057</v>
      </c>
      <c r="BN143" s="3">
        <f>BI143*其他调用!J142*其他调用!$M142</f>
        <v>706248.80045636103</v>
      </c>
      <c r="BO143" s="3">
        <f>BJ143*其他调用!K142*其他调用!$M142</f>
        <v>88440.311348384188</v>
      </c>
      <c r="BP143" s="3">
        <f>BK143*其他调用!L142*其他调用!$M142</f>
        <v>14325.563318190021</v>
      </c>
      <c r="BQ143" s="3">
        <f t="shared" si="20"/>
        <v>4497097.6056385487</v>
      </c>
      <c r="BR143" s="3">
        <f>[1]服务器生态!$R140</f>
        <v>1.0212418300653593E-2</v>
      </c>
      <c r="BS143" s="3">
        <f>SUMPRODUCT((BG$6:BG143)*($BR$6:$BR143)*(其他调用!BY$5:BY142))</f>
        <v>66084.833074711758</v>
      </c>
      <c r="BT143" s="3">
        <f>SUMPRODUCT((BH$6:BH143)*($BR$6:$BR143)*(其他调用!BZ$5:BZ142))</f>
        <v>205657.61305981682</v>
      </c>
      <c r="BU143" s="3">
        <f>SUMPRODUCT((BI$6:BI143)*($BR$6:$BR143)*(其他调用!CA$5:CA142))</f>
        <v>646468.33112631645</v>
      </c>
      <c r="BV143" s="3">
        <f>SUMPRODUCT((BJ$6:BJ143)*($BR$6:$BR143)*(其他调用!CB$5:CB142))</f>
        <v>449418.16616180079</v>
      </c>
      <c r="BW143" s="3">
        <f>SUMPRODUCT((BK$6:BK143)*($BR$6:$BR143)*(其他调用!CC$5:CC142))</f>
        <v>249631.80028964448</v>
      </c>
      <c r="BX143" s="3">
        <f>SUMPRODUCT((BG$6:BG143)*($BR$6:$BR143))*'[1]功能-战损相关'!$D$2-BS143</f>
        <v>122728.97571017907</v>
      </c>
      <c r="BY143" s="3">
        <f>SUMPRODUCT((BH$6:BH143)*($BR$6:$BR143))*'[1]功能-战损相关'!$D$2-BT143</f>
        <v>381935.56711108779</v>
      </c>
      <c r="BZ143" s="3">
        <f>SUMPRODUCT((BI$6:BI143)*($BR$6:$BR143))*'[1]功能-战损相关'!$D$2-BU143</f>
        <v>1200584.0435203018</v>
      </c>
      <c r="CA143" s="3">
        <f>SUMPRODUCT((BJ$6:BJ143)*($BR$6:$BR143))*'[1]功能-战损相关'!$D$2-BV143</f>
        <v>834633.73715763004</v>
      </c>
      <c r="CB143" s="3">
        <f>SUMPRODUCT((BK$6:BK143)*($BR$6:$BR143))*'[1]功能-战损相关'!$D$2-BW143</f>
        <v>463601.91482362535</v>
      </c>
    </row>
    <row r="144" spans="27:80" x14ac:dyDescent="0.2">
      <c r="AA144" s="3">
        <v>139</v>
      </c>
      <c r="AB144" s="3">
        <f>攻城基础信息!X143*$E$12</f>
        <v>220197.62653376945</v>
      </c>
      <c r="AC144" s="3">
        <f>攻城基础信息!Y143*$E$12</f>
        <v>161643.6881504652</v>
      </c>
      <c r="AD144" s="3">
        <f>攻城基础信息!Z143*$E$12</f>
        <v>230398.43772607372</v>
      </c>
      <c r="AE144" s="3">
        <f>攻城基础信息!AA143*$E$12</f>
        <v>169932.78117249976</v>
      </c>
      <c r="AF144" s="3">
        <f>攻城基础信息!AB143*$E$12</f>
        <v>249532.97084029377</v>
      </c>
      <c r="AH144" s="3">
        <f>$E$4*AB144*攻城基础信息!AC143</f>
        <v>15413833.857363852</v>
      </c>
      <c r="AI144" s="3">
        <f>$E$4*AC144*攻城基础信息!AD143</f>
        <v>11315058.170532558</v>
      </c>
      <c r="AJ144" s="3">
        <f>$E$4*AD144*攻城基础信息!AE143</f>
        <v>16127890.640825151</v>
      </c>
      <c r="AK144" s="3">
        <f>$E$4*AE144*攻城基础信息!AF143</f>
        <v>11895294.682074975</v>
      </c>
      <c r="AL144" s="3">
        <f>$E$4*AF144*攻城基础信息!AG143</f>
        <v>17467307.958820552</v>
      </c>
      <c r="AN144" s="3">
        <v>139</v>
      </c>
      <c r="AO144" s="3">
        <f>求节点(节奏总纲!D$4:D$163,AH$6:AH$165,$AN144)*其他调用!H143*其他调用!$M143</f>
        <v>474366576.84565902</v>
      </c>
      <c r="AP144" s="3">
        <f>求节点(节奏总纲!E$4:E$163,AI$6:AI$165,$AN144)*其他调用!I143*其他调用!$M143</f>
        <v>584842950.173388</v>
      </c>
      <c r="AQ144" s="3">
        <f>求节点(节奏总纲!F$4:F$163,AJ$6:AJ$165,$AN144)*其他调用!J143*其他调用!$M143</f>
        <v>46046521.602289088</v>
      </c>
      <c r="AR144" s="3">
        <f>求节点(节奏总纲!G$4:G$163,AK$6:AK$165,$AN144)*其他调用!K143*其他调用!$M143</f>
        <v>9413974.9903712831</v>
      </c>
      <c r="AS144" s="3">
        <f>求节点(节奏总纲!H$4:H$163,AL$6:AL$165,$AN144)*其他调用!L143*其他调用!$M143</f>
        <v>3471103.4375768197</v>
      </c>
      <c r="AT144" s="3">
        <f t="shared" si="19"/>
        <v>1118141127.0492842</v>
      </c>
      <c r="AY144" s="3">
        <v>139</v>
      </c>
      <c r="AZ144" s="3">
        <f>其他调用!R143*6*(其他调用!AH$2*$AZ$1*MIN(其他调用!$AJ143/其他调用!AH143,1)+$E$4*0%*攻城基础信息!AC143)</f>
        <v>32671.59444739042</v>
      </c>
      <c r="BA144" s="3">
        <f>其他调用!S143*6*(其他调用!AI$2*$AZ$1*MIN(其他调用!$AJ143/其他调用!AI143,1)+$E$4*0%*攻城基础信息!AD143)</f>
        <v>98367.404711749841</v>
      </c>
      <c r="BB144" s="3">
        <f>其他调用!T143*6*(其他调用!AJ$2*$AZ$1*MIN(其他调用!$AJ143/其他调用!AJ143,1)+$E$4*0%*攻城基础信息!AE143)</f>
        <v>296293.23592874175</v>
      </c>
      <c r="BC144" s="3">
        <f>其他调用!U143*6*(其他调用!AK$2*$AZ$1*MIN(其他调用!$AJ143/其他调用!AK143,1)+$E$4*0%*攻城基础信息!AF143)</f>
        <v>122675.38427480735</v>
      </c>
      <c r="BD144" s="3">
        <f>其他调用!V143*6*(其他调用!AL$2*$AZ$1*MIN(其他调用!$AJ143/其他调用!AL143,1)+$E$4*0%*攻城基础信息!AG143)</f>
        <v>35631.140370449451</v>
      </c>
      <c r="BF144" s="3">
        <v>139</v>
      </c>
      <c r="BG144" s="3">
        <f>求节点(节奏总纲!D$4:D$163,AZ$6:AZ$165,$AN144)</f>
        <v>19018.818303736527</v>
      </c>
      <c r="BH144" s="3">
        <f>求节点(节奏总纲!E$4:E$163,BA$6:BA$165,$AN144)</f>
        <v>58780.901611804868</v>
      </c>
      <c r="BI144" s="3">
        <f>求节点(节奏总纲!F$4:F$163,BB$6:BB$165,$AN144)</f>
        <v>183132.79126035119</v>
      </c>
      <c r="BJ144" s="3">
        <f>求节点(节奏总纲!G$4:G$163,BC$6:BC$165,$AN144)</f>
        <v>128903.7067307136</v>
      </c>
      <c r="BK144" s="3">
        <f>求节点(节奏总纲!H$4:H$163,BD$6:BD$165,$AN144)</f>
        <v>72188.430139059055</v>
      </c>
      <c r="BL144" s="3">
        <f>BG144*其他调用!H143*其他调用!$M143</f>
        <v>912191.02858858299</v>
      </c>
      <c r="BM144" s="3">
        <f>BH144*其他调用!I143*其他调用!$M143</f>
        <v>2779837.8159844321</v>
      </c>
      <c r="BN144" s="3">
        <f>BI144*其他调用!J143*其他调用!$M143</f>
        <v>706969.49261579465</v>
      </c>
      <c r="BO144" s="3">
        <f>BJ144*其他调用!K143*其他调用!$M143</f>
        <v>88530.550167827212</v>
      </c>
      <c r="BP144" s="3">
        <f>BK144*其他调用!L143*其他调用!$M143</f>
        <v>14345.284837233814</v>
      </c>
      <c r="BQ144" s="3">
        <f t="shared" si="20"/>
        <v>4501874.1721938709</v>
      </c>
      <c r="BR144" s="3">
        <f>[1]服务器生态!$R141</f>
        <v>1.0286421331817749E-2</v>
      </c>
      <c r="BS144" s="3">
        <f>SUMPRODUCT((BG$6:BG144)*($BR$6:$BR144)*(其他调用!BY$5:BY143))</f>
        <v>66119.069300915231</v>
      </c>
      <c r="BT144" s="3">
        <f>SUMPRODUCT((BH$6:BH144)*($BR$6:$BR144)*(其他调用!BZ$5:BZ143))</f>
        <v>205763.42595585936</v>
      </c>
      <c r="BU144" s="3">
        <f>SUMPRODUCT((BI$6:BI144)*($BR$6:$BR144)*(其他调用!CA$5:CA143))</f>
        <v>646797.99281016726</v>
      </c>
      <c r="BV144" s="3">
        <f>SUMPRODUCT((BJ$6:BJ144)*($BR$6:$BR144)*(其他调用!CB$5:CB143))</f>
        <v>449650.20878356718</v>
      </c>
      <c r="BW144" s="3">
        <f>SUMPRODUCT((BK$6:BK144)*($BR$6:$BR144)*(其他调用!CC$5:CC143))</f>
        <v>249761.74839599073</v>
      </c>
      <c r="BX144" s="3">
        <f>SUMPRODUCT((BG$6:BG144)*($BR$6:$BR144))*'[1]功能-战损相关'!$D$2-BS144</f>
        <v>122792.55727312836</v>
      </c>
      <c r="BY144" s="3">
        <f>SUMPRODUCT((BH$6:BH144)*($BR$6:$BR144))*'[1]功能-战损相关'!$D$2-BT144</f>
        <v>382132.07677516679</v>
      </c>
      <c r="BZ144" s="3">
        <f>SUMPRODUCT((BI$6:BI144)*($BR$6:$BR144))*'[1]功能-战损相关'!$D$2-BU144</f>
        <v>1201196.2723617391</v>
      </c>
      <c r="CA144" s="3">
        <f>SUMPRODUCT((BJ$6:BJ144)*($BR$6:$BR144))*'[1]功能-战损相关'!$D$2-BV144</f>
        <v>835064.6734551962</v>
      </c>
      <c r="CB144" s="3">
        <f>SUMPRODUCT((BK$6:BK144)*($BR$6:$BR144))*'[1]功能-战损相关'!$D$2-BW144</f>
        <v>463843.24702112563</v>
      </c>
    </row>
    <row r="145" spans="27:80" x14ac:dyDescent="0.2">
      <c r="AA145" s="3">
        <v>140</v>
      </c>
      <c r="AB145" s="3">
        <f>攻城基础信息!X144*$E$12</f>
        <v>220197.62653376945</v>
      </c>
      <c r="AC145" s="3">
        <f>攻城基础信息!Y144*$E$12</f>
        <v>161643.6881504652</v>
      </c>
      <c r="AD145" s="3">
        <f>攻城基础信息!Z144*$E$12</f>
        <v>230398.43772607372</v>
      </c>
      <c r="AE145" s="3">
        <f>攻城基础信息!AA144*$E$12</f>
        <v>169932.78117249976</v>
      </c>
      <c r="AF145" s="3">
        <f>攻城基础信息!AB144*$E$12</f>
        <v>249532.97084029377</v>
      </c>
      <c r="AH145" s="3">
        <f>$E$4*AB145*攻城基础信息!AC144</f>
        <v>15413833.857363852</v>
      </c>
      <c r="AI145" s="3">
        <f>$E$4*AC145*攻城基础信息!AD144</f>
        <v>11315058.170532558</v>
      </c>
      <c r="AJ145" s="3">
        <f>$E$4*AD145*攻城基础信息!AE144</f>
        <v>16127890.640825151</v>
      </c>
      <c r="AK145" s="3">
        <f>$E$4*AE145*攻城基础信息!AF144</f>
        <v>11895294.682074975</v>
      </c>
      <c r="AL145" s="3">
        <f>$E$4*AF145*攻城基础信息!AG144</f>
        <v>17467307.958820552</v>
      </c>
      <c r="AN145" s="3">
        <v>140</v>
      </c>
      <c r="AO145" s="3">
        <f>求节点(节奏总纲!D$4:D$163,AH$6:AH$165,$AN145)*其他调用!H144*其他调用!$M144</f>
        <v>475769534.10247105</v>
      </c>
      <c r="AP145" s="3">
        <f>求节点(节奏总纲!E$4:E$163,AI$6:AI$165,$AN145)*其他调用!I144*其他调用!$M144</f>
        <v>586511450.15490198</v>
      </c>
      <c r="AQ145" s="3">
        <f>求节点(节奏总纲!F$4:F$163,AJ$6:AJ$165,$AN145)*其他调用!J144*其他调用!$M144</f>
        <v>46176973.191077664</v>
      </c>
      <c r="AR145" s="3">
        <f>求节点(节奏总纲!G$4:G$163,AK$6:AK$165,$AN145)*其他调用!K144*其他调用!$M144</f>
        <v>9232587.6065125186</v>
      </c>
      <c r="AS145" s="3">
        <f>求节点(节奏总纲!H$4:H$163,AL$6:AL$165,$AN145)*其他调用!L144*其他调用!$M144</f>
        <v>3471103.4375768197</v>
      </c>
      <c r="AT145" s="3">
        <f t="shared" si="19"/>
        <v>1121161648.4925401</v>
      </c>
      <c r="AY145" s="3">
        <v>140</v>
      </c>
      <c r="AZ145" s="3">
        <f>其他调用!R144*6*(其他调用!AH$2*$AZ$1*MIN(其他调用!$AJ144/其他调用!AH144,1)+$E$4*0%*攻城基础信息!AC144)</f>
        <v>32873.092769503055</v>
      </c>
      <c r="BA145" s="3">
        <f>其他调用!S144*6*(其他调用!AI$2*$AZ$1*MIN(其他调用!$AJ144/其他调用!AI144,1)+$E$4*0%*攻城基础信息!AD144)</f>
        <v>98982.659821072622</v>
      </c>
      <c r="BB145" s="3">
        <f>其他调用!T144*6*(其他调用!AJ$2*$AZ$1*MIN(其他调用!$AJ144/其他调用!AJ144,1)+$E$4*0%*攻城基础信息!AE144)</f>
        <v>297995.36363299919</v>
      </c>
      <c r="BC145" s="3">
        <f>其他调用!U144*6*(其他调用!AK$2*$AZ$1*MIN(其他调用!$AJ144/其他调用!AK144,1)+$E$4*0%*攻城基础信息!AF144)</f>
        <v>123074.17944664073</v>
      </c>
      <c r="BD145" s="3">
        <f>其他调用!V144*6*(其他调用!AL$2*$AZ$1*MIN(其他调用!$AJ144/其他调用!AL144,1)+$E$4*0%*攻城基础信息!AG144)</f>
        <v>35900.59723386031</v>
      </c>
      <c r="BF145" s="3">
        <v>140</v>
      </c>
      <c r="BG145" s="3">
        <f>求节点(节奏总纲!D$4:D$163,AZ$6:AZ$165,$AN145)</f>
        <v>19038.897667785248</v>
      </c>
      <c r="BH145" s="3">
        <f>求节点(节奏总纲!E$4:E$163,BA$6:BA$165,$AN145)</f>
        <v>58843.975434454798</v>
      </c>
      <c r="BI145" s="3">
        <f>求节点(节奏总纲!F$4:F$163,BB$6:BB$165,$AN145)</f>
        <v>183319.47875984744</v>
      </c>
      <c r="BJ145" s="3">
        <f>求节点(节奏总纲!G$4:G$163,BC$6:BC$165,$AN145)</f>
        <v>129035.09773975122</v>
      </c>
      <c r="BK145" s="3">
        <f>求节点(节奏总纲!H$4:H$163,BD$6:BD$165,$AN145)</f>
        <v>72286.138157258494</v>
      </c>
      <c r="BL145" s="3">
        <f>BG145*其他调用!H144*其他调用!$M144</f>
        <v>913154.08609575767</v>
      </c>
      <c r="BM145" s="3">
        <f>BH145*其他调用!I144*其他调用!$M144</f>
        <v>2782820.6725346581</v>
      </c>
      <c r="BN145" s="3">
        <f>BI145*其他调用!J144*其他调用!$M144</f>
        <v>707690.1847752285</v>
      </c>
      <c r="BO145" s="3">
        <f>BJ145*其他调用!K144*其他调用!$M144</f>
        <v>88620.788987270207</v>
      </c>
      <c r="BP145" s="3">
        <f>BK145*其他调用!L144*其他调用!$M144</f>
        <v>14364.701374610406</v>
      </c>
      <c r="BQ145" s="3">
        <f t="shared" si="20"/>
        <v>4506650.4337675245</v>
      </c>
      <c r="BR145" s="3">
        <f>[1]服务器生态!$R142</f>
        <v>1.0360424362981907E-2</v>
      </c>
      <c r="BS145" s="3">
        <f>SUMPRODUCT((BG$6:BG145)*($BR$6:$BR145)*(其他调用!BY$5:BY144))</f>
        <v>66153.588236282521</v>
      </c>
      <c r="BT145" s="3">
        <f>SUMPRODUCT((BH$6:BH145)*($BR$6:$BR145)*(其他调用!BZ$5:BZ144))</f>
        <v>205870.11445328288</v>
      </c>
      <c r="BU145" s="3">
        <f>SUMPRODUCT((BI$6:BI145)*($BR$6:$BR145)*(其他调用!CA$5:CA144))</f>
        <v>647130.364639109</v>
      </c>
      <c r="BV145" s="3">
        <f>SUMPRODUCT((BJ$6:BJ145)*($BR$6:$BR145)*(其他调用!CB$5:CB144))</f>
        <v>449884.15899837017</v>
      </c>
      <c r="BW145" s="3">
        <f>SUMPRODUCT((BK$6:BK145)*($BR$6:$BR145)*(其他调用!CC$5:CC144))</f>
        <v>249892.80853269304</v>
      </c>
      <c r="BX145" s="3">
        <f>SUMPRODUCT((BG$6:BG145)*($BR$6:$BR145))*'[1]功能-战损相关'!$D$2-BS145</f>
        <v>122856.6638673819</v>
      </c>
      <c r="BY145" s="3">
        <f>SUMPRODUCT((BH$6:BH145)*($BR$6:$BR145))*'[1]功能-战损相关'!$D$2-BT145</f>
        <v>382330.21255609614</v>
      </c>
      <c r="BZ145" s="3">
        <f>SUMPRODUCT((BI$6:BI145)*($BR$6:$BR145))*'[1]功能-战损相关'!$D$2-BU145</f>
        <v>1201813.5343297736</v>
      </c>
      <c r="CA145" s="3">
        <f>SUMPRODUCT((BJ$6:BJ145)*($BR$6:$BR145))*'[1]功能-战损相关'!$D$2-BV145</f>
        <v>835499.15242554457</v>
      </c>
      <c r="CB145" s="3">
        <f>SUMPRODUCT((BK$6:BK145)*($BR$6:$BR145))*'[1]功能-战损相关'!$D$2-BW145</f>
        <v>464086.64441785845</v>
      </c>
    </row>
    <row r="146" spans="27:80" x14ac:dyDescent="0.2">
      <c r="AA146" s="3">
        <v>141</v>
      </c>
      <c r="AB146" s="3">
        <f>攻城基础信息!X145*$E$12</f>
        <v>220197.62653376945</v>
      </c>
      <c r="AC146" s="3">
        <f>攻城基础信息!Y145*$E$12</f>
        <v>161643.6881504652</v>
      </c>
      <c r="AD146" s="3">
        <f>攻城基础信息!Z145*$E$12</f>
        <v>230398.43772607372</v>
      </c>
      <c r="AE146" s="3">
        <f>攻城基础信息!AA145*$E$12</f>
        <v>169932.78117249976</v>
      </c>
      <c r="AF146" s="3">
        <f>攻城基础信息!AB145*$E$12</f>
        <v>249532.97084029377</v>
      </c>
      <c r="AH146" s="3">
        <f>$E$4*AB146*攻城基础信息!AC145</f>
        <v>15413833.857363852</v>
      </c>
      <c r="AI146" s="3">
        <f>$E$4*AC146*攻城基础信息!AD145</f>
        <v>11315058.170532558</v>
      </c>
      <c r="AJ146" s="3">
        <f>$E$4*AD146*攻城基础信息!AE145</f>
        <v>16127890.640825151</v>
      </c>
      <c r="AK146" s="3">
        <f>$E$4*AE146*攻城基础信息!AF145</f>
        <v>11895294.682074975</v>
      </c>
      <c r="AL146" s="3">
        <f>$E$4*AF146*攻城基础信息!AG145</f>
        <v>17467307.958820552</v>
      </c>
      <c r="AN146" s="3">
        <v>141</v>
      </c>
      <c r="AO146" s="3">
        <f>求节点(节奏总纲!D$4:D$163,AH$6:AH$165,$AN146)*其他调用!H145*其他调用!$M145</f>
        <v>477172491.35928315</v>
      </c>
      <c r="AP146" s="3">
        <f>求节点(节奏总纲!E$4:E$163,AI$6:AI$165,$AN146)*其他调用!I145*其他调用!$M145</f>
        <v>588179950.13641596</v>
      </c>
      <c r="AQ146" s="3">
        <f>求节点(节奏总纲!F$4:F$163,AJ$6:AJ$165,$AN146)*其他调用!J145*其他调用!$M145</f>
        <v>46307424.779866248</v>
      </c>
      <c r="AR146" s="3">
        <f>求节点(节奏总纲!G$4:G$163,AK$6:AK$165,$AN146)*其他调用!K145*其他调用!$M145</f>
        <v>9051636.4275406562</v>
      </c>
      <c r="AS146" s="3">
        <f>求节点(节奏总纲!H$4:H$163,AL$6:AL$165,$AN146)*其他调用!L145*其他调用!$M145</f>
        <v>3471103.4375768197</v>
      </c>
      <c r="AT146" s="3">
        <f t="shared" si="19"/>
        <v>1124182606.1406827</v>
      </c>
      <c r="AY146" s="3">
        <v>141</v>
      </c>
      <c r="AZ146" s="3">
        <f>其他调用!R145*6*(其他调用!AH$2*$AZ$1*MIN(其他调用!$AJ145/其他调用!AH145,1)+$E$4*0%*攻城基础信息!AC145)</f>
        <v>33077.332890857986</v>
      </c>
      <c r="BA146" s="3">
        <f>其他调用!S145*6*(其他调用!AI$2*$AZ$1*MIN(其他调用!$AJ145/其他调用!AI145,1)+$E$4*0%*攻城基础信息!AD145)</f>
        <v>99563.11442091444</v>
      </c>
      <c r="BB146" s="3">
        <f>其他调用!T145*6*(其他调用!AJ$2*$AZ$1*MIN(其他调用!$AJ145/其他调用!AJ145,1)+$E$4*0%*攻城基础信息!AE145)</f>
        <v>299792.81769679143</v>
      </c>
      <c r="BC146" s="3">
        <f>其他调用!U145*6*(其他调用!AK$2*$AZ$1*MIN(其他调用!$AJ145/其他调用!AK145,1)+$E$4*0%*攻城基础信息!AF145)</f>
        <v>123464.17335779013</v>
      </c>
      <c r="BD146" s="3">
        <f>其他调用!V145*6*(其他调用!AL$2*$AZ$1*MIN(其他调用!$AJ145/其他调用!AL145,1)+$E$4*0%*攻城基础信息!AG145)</f>
        <v>36179.353204996834</v>
      </c>
      <c r="BF146" s="3">
        <v>141</v>
      </c>
      <c r="BG146" s="3">
        <f>求节点(节奏总纲!D$4:D$163,AZ$6:AZ$165,$AN146)</f>
        <v>19058.977031833965</v>
      </c>
      <c r="BH146" s="3">
        <f>求节点(节奏总纲!E$4:E$163,BA$6:BA$165,$AN146)</f>
        <v>58907.049257104722</v>
      </c>
      <c r="BI146" s="3">
        <f>求节点(节奏总纲!F$4:F$163,BB$6:BB$165,$AN146)</f>
        <v>183506.16625934365</v>
      </c>
      <c r="BJ146" s="3">
        <f>求节点(节奏总纲!G$4:G$163,BC$6:BC$165,$AN146)</f>
        <v>129160.78756361002</v>
      </c>
      <c r="BK146" s="3">
        <f>求节点(节奏总纲!H$4:H$163,BD$6:BD$165,$AN146)</f>
        <v>72383.846175457933</v>
      </c>
      <c r="BL146" s="3">
        <f>BG146*其他调用!H145*其他调用!$M145</f>
        <v>914117.14360293222</v>
      </c>
      <c r="BM146" s="3">
        <f>BH146*其他调用!I145*其他调用!$M145</f>
        <v>2785803.5290848836</v>
      </c>
      <c r="BN146" s="3">
        <f>BI146*其他调用!J145*其他调用!$M145</f>
        <v>708410.87693466223</v>
      </c>
      <c r="BO146" s="3">
        <f>BJ146*其他调用!K145*其他调用!$M145</f>
        <v>88707.112255537126</v>
      </c>
      <c r="BP146" s="3">
        <f>BK146*其他调用!L145*其他调用!$M145</f>
        <v>14384.117911986999</v>
      </c>
      <c r="BQ146" s="3">
        <f t="shared" si="20"/>
        <v>4511422.7797900019</v>
      </c>
      <c r="BR146" s="3">
        <f>[1]服务器生态!$R143</f>
        <v>1.0434427394146063E-2</v>
      </c>
      <c r="BS146" s="3">
        <f>SUMPRODUCT((BG$6:BG146)*($BR$6:$BR146)*(其他调用!BY$5:BY145))</f>
        <v>66188.390400890465</v>
      </c>
      <c r="BT146" s="3">
        <f>SUMPRODUCT((BH$6:BH146)*($BR$6:$BR146)*(其他调用!BZ$5:BZ145))</f>
        <v>205977.68018576628</v>
      </c>
      <c r="BU146" s="3">
        <f>SUMPRODUCT((BI$6:BI146)*($BR$6:$BR146)*(其他调用!CA$5:CA145))</f>
        <v>647465.45144854591</v>
      </c>
      <c r="BV146" s="3">
        <f>SUMPRODUCT((BJ$6:BJ146)*($BR$6:$BR146)*(其他调用!CB$5:CB145))</f>
        <v>450120.00979887071</v>
      </c>
      <c r="BW146" s="3">
        <f>SUMPRODUCT((BK$6:BK146)*($BR$6:$BR146)*(其他调用!CC$5:CC145))</f>
        <v>250024.98323049274</v>
      </c>
      <c r="BX146" s="3">
        <f>SUMPRODUCT((BG$6:BG146)*($BR$6:$BR146))*'[1]功能-战损相关'!$D$2-BS146</f>
        <v>122921.29645879663</v>
      </c>
      <c r="BY146" s="3">
        <f>SUMPRODUCT((BH$6:BH146)*($BR$6:$BR146))*'[1]功能-战损相关'!$D$2-BT146</f>
        <v>382529.97748785105</v>
      </c>
      <c r="BZ146" s="3">
        <f>SUMPRODUCT((BI$6:BI146)*($BR$6:$BR146))*'[1]功能-战损相关'!$D$2-BU146</f>
        <v>1202435.8384044422</v>
      </c>
      <c r="CA146" s="3">
        <f>SUMPRODUCT((BJ$6:BJ146)*($BR$6:$BR146))*'[1]功能-战损相关'!$D$2-BV146</f>
        <v>835937.16105504567</v>
      </c>
      <c r="CB146" s="3">
        <f>SUMPRODUCT((BK$6:BK146)*($BR$6:$BR146))*'[1]功能-战损相关'!$D$2-BW146</f>
        <v>464332.11171377223</v>
      </c>
    </row>
    <row r="147" spans="27:80" x14ac:dyDescent="0.2">
      <c r="AA147" s="3">
        <v>142</v>
      </c>
      <c r="AB147" s="3">
        <f>攻城基础信息!X146*$E$12</f>
        <v>220197.62653376945</v>
      </c>
      <c r="AC147" s="3">
        <f>攻城基础信息!Y146*$E$12</f>
        <v>161643.6881504652</v>
      </c>
      <c r="AD147" s="3">
        <f>攻城基础信息!Z146*$E$12</f>
        <v>230398.43772607372</v>
      </c>
      <c r="AE147" s="3">
        <f>攻城基础信息!AA146*$E$12</f>
        <v>169932.78117249976</v>
      </c>
      <c r="AF147" s="3">
        <f>攻城基础信息!AB146*$E$12</f>
        <v>249532.97084029377</v>
      </c>
      <c r="AH147" s="3">
        <f>$E$4*AB147*攻城基础信息!AC146</f>
        <v>15413833.857363852</v>
      </c>
      <c r="AI147" s="3">
        <f>$E$4*AC147*攻城基础信息!AD146</f>
        <v>11315058.170532558</v>
      </c>
      <c r="AJ147" s="3">
        <f>$E$4*AD147*攻城基础信息!AE146</f>
        <v>16127890.640825151</v>
      </c>
      <c r="AK147" s="3">
        <f>$E$4*AE147*攻城基础信息!AF146</f>
        <v>11895294.682074975</v>
      </c>
      <c r="AL147" s="3">
        <f>$E$4*AF147*攻城基础信息!AG146</f>
        <v>17467307.958820552</v>
      </c>
      <c r="AN147" s="3">
        <v>142</v>
      </c>
      <c r="AO147" s="3">
        <f>求节点(节奏总纲!D$4:D$163,AH$6:AH$165,$AN147)*其他调用!H146*其他调用!$M146</f>
        <v>478575448.61609507</v>
      </c>
      <c r="AP147" s="3">
        <f>求节点(节奏总纲!E$4:E$163,AI$6:AI$165,$AN147)*其他调用!I146*其他调用!$M146</f>
        <v>589848450.11792994</v>
      </c>
      <c r="AQ147" s="3">
        <f>求节点(节奏总纲!F$4:F$163,AJ$6:AJ$165,$AN147)*其他调用!J146*其他调用!$M146</f>
        <v>46437876.368654832</v>
      </c>
      <c r="AR147" s="3">
        <f>求节点(节奏总纲!G$4:G$163,AK$6:AK$165,$AN147)*其他调用!K146*其他调用!$M146</f>
        <v>8872068.6558408961</v>
      </c>
      <c r="AS147" s="3">
        <f>求节点(节奏总纲!H$4:H$163,AL$6:AL$165,$AN147)*其他调用!L146*其他调用!$M146</f>
        <v>3471103.4375768197</v>
      </c>
      <c r="AT147" s="3">
        <f t="shared" si="19"/>
        <v>1127204947.1960974</v>
      </c>
      <c r="AY147" s="3">
        <v>142</v>
      </c>
      <c r="AZ147" s="3">
        <f>其他调用!R146*6*(其他调用!AH$2*$AZ$1*MIN(其他调用!$AJ146/其他调用!AH146,1)+$E$4*0%*攻城基础信息!AC146)</f>
        <v>33277.860176705828</v>
      </c>
      <c r="BA147" s="3">
        <f>其他调用!S146*6*(其他调用!AI$2*$AZ$1*MIN(其他调用!$AJ146/其他调用!AI146,1)+$E$4*0%*攻城基础信息!AD146)</f>
        <v>100185.96338783213</v>
      </c>
      <c r="BB147" s="3">
        <f>其他调用!T146*6*(其他调用!AJ$2*$AZ$1*MIN(其他调用!$AJ146/其他调用!AJ146,1)+$E$4*0%*攻城基础信息!AE146)</f>
        <v>301626.71853612212</v>
      </c>
      <c r="BC147" s="3">
        <f>其他调用!U146*6*(其他调用!AK$2*$AZ$1*MIN(其他调用!$AJ146/其他调用!AK146,1)+$E$4*0%*攻城基础信息!AF146)</f>
        <v>123862.23567849639</v>
      </c>
      <c r="BD147" s="3">
        <f>其他调用!V146*6*(其他调用!AL$2*$AZ$1*MIN(其他调用!$AJ146/其他调用!AL146,1)+$E$4*0%*攻城基础信息!AG146)</f>
        <v>36459.834022913463</v>
      </c>
      <c r="BF147" s="3">
        <v>142</v>
      </c>
      <c r="BG147" s="3">
        <f>求节点(节奏总纲!D$4:D$163,AZ$6:AZ$165,$AN147)</f>
        <v>19079.056395882686</v>
      </c>
      <c r="BH147" s="3">
        <f>求节点(节奏总纲!E$4:E$163,BA$6:BA$165,$AN147)</f>
        <v>58970.123079754652</v>
      </c>
      <c r="BI147" s="3">
        <f>求节点(节奏总纲!F$4:F$163,BB$6:BB$165,$AN147)</f>
        <v>183692.85375883989</v>
      </c>
      <c r="BJ147" s="3">
        <f>求节点(节奏总纲!G$4:G$163,BC$6:BC$165,$AN147)</f>
        <v>129268.39629467792</v>
      </c>
      <c r="BK147" s="3">
        <f>求节点(节奏总纲!H$4:H$163,BD$6:BD$165,$AN147)</f>
        <v>72481.554193657386</v>
      </c>
      <c r="BL147" s="3">
        <f>BG147*其他调用!H146*其他调用!$M146</f>
        <v>915080.20111010724</v>
      </c>
      <c r="BM147" s="3">
        <f>BH147*其他调用!I146*其他调用!$M146</f>
        <v>2788786.3856351101</v>
      </c>
      <c r="BN147" s="3">
        <f>BI147*其他调用!J146*其他调用!$M146</f>
        <v>709131.56909409608</v>
      </c>
      <c r="BO147" s="3">
        <f>BJ147*其他调用!K146*其他调用!$M146</f>
        <v>88781.017501599636</v>
      </c>
      <c r="BP147" s="3">
        <f>BK147*其他调用!L146*其他调用!$M146</f>
        <v>14403.534449363593</v>
      </c>
      <c r="BQ147" s="3">
        <f t="shared" si="20"/>
        <v>4516182.7077902779</v>
      </c>
      <c r="BR147" s="3">
        <f>[1]服务器生态!$R144</f>
        <v>1.0508430425310218E-2</v>
      </c>
      <c r="BS147" s="3">
        <f>SUMPRODUCT((BG$6:BG147)*($BR$6:$BR147)*(其他调用!BY$5:BY146))</f>
        <v>66223.476314815882</v>
      </c>
      <c r="BT147" s="3">
        <f>SUMPRODUCT((BH$6:BH147)*($BR$6:$BR147)*(其他调用!BZ$5:BZ146))</f>
        <v>206086.12478698851</v>
      </c>
      <c r="BU147" s="3">
        <f>SUMPRODUCT((BI$6:BI147)*($BR$6:$BR147)*(其他调用!CA$5:CA146))</f>
        <v>647803.25807388243</v>
      </c>
      <c r="BV147" s="3">
        <f>SUMPRODUCT((BJ$6:BJ147)*($BR$6:$BR147)*(其他调用!CB$5:CB146))</f>
        <v>450357.73118988518</v>
      </c>
      <c r="BW147" s="3">
        <f>SUMPRODUCT((BK$6:BK147)*($BR$6:$BR147)*(其他调用!CC$5:CC146))</f>
        <v>250158.27502013117</v>
      </c>
      <c r="BX147" s="3">
        <f>SUMPRODUCT((BG$6:BG147)*($BR$6:$BR147))*'[1]功能-战损相关'!$D$2-BS147</f>
        <v>122986.45601322957</v>
      </c>
      <c r="BY147" s="3">
        <f>SUMPRODUCT((BH$6:BH147)*($BR$6:$BR147))*'[1]功能-战损相关'!$D$2-BT147</f>
        <v>382731.37460440665</v>
      </c>
      <c r="BZ147" s="3">
        <f>SUMPRODUCT((BI$6:BI147)*($BR$6:$BR147))*'[1]功能-战损相关'!$D$2-BU147</f>
        <v>1203063.1935657815</v>
      </c>
      <c r="CA147" s="3">
        <f>SUMPRODUCT((BJ$6:BJ147)*($BR$6:$BR147))*'[1]功能-战损相关'!$D$2-BV147</f>
        <v>836378.64363835822</v>
      </c>
      <c r="CB147" s="3">
        <f>SUMPRODUCT((BK$6:BK147)*($BR$6:$BR147))*'[1]功能-战损相关'!$D$2-BW147</f>
        <v>464579.65360881505</v>
      </c>
    </row>
    <row r="148" spans="27:80" x14ac:dyDescent="0.2">
      <c r="AA148" s="3">
        <v>143</v>
      </c>
      <c r="AB148" s="3">
        <f>攻城基础信息!X147*$E$12</f>
        <v>220197.62653376945</v>
      </c>
      <c r="AC148" s="3">
        <f>攻城基础信息!Y147*$E$12</f>
        <v>161643.6881504652</v>
      </c>
      <c r="AD148" s="3">
        <f>攻城基础信息!Z147*$E$12</f>
        <v>230398.43772607372</v>
      </c>
      <c r="AE148" s="3">
        <f>攻城基础信息!AA147*$E$12</f>
        <v>169932.78117249976</v>
      </c>
      <c r="AF148" s="3">
        <f>攻城基础信息!AB147*$E$12</f>
        <v>249532.97084029377</v>
      </c>
      <c r="AH148" s="3">
        <f>$E$4*AB148*攻城基础信息!AC147</f>
        <v>15413833.857363852</v>
      </c>
      <c r="AI148" s="3">
        <f>$E$4*AC148*攻城基础信息!AD147</f>
        <v>11315058.170532558</v>
      </c>
      <c r="AJ148" s="3">
        <f>$E$4*AD148*攻城基础信息!AE147</f>
        <v>16127890.640825151</v>
      </c>
      <c r="AK148" s="3">
        <f>$E$4*AE148*攻城基础信息!AF147</f>
        <v>11895294.682074975</v>
      </c>
      <c r="AL148" s="3">
        <f>$E$4*AF148*攻城基础信息!AG147</f>
        <v>17467307.958820552</v>
      </c>
      <c r="AN148" s="3">
        <v>143</v>
      </c>
      <c r="AO148" s="3">
        <f>求节点(节奏总纲!D$4:D$163,AH$6:AH$165,$AN148)*其他调用!H147*其他调用!$M147</f>
        <v>479978405.8729071</v>
      </c>
      <c r="AP148" s="3">
        <f>求节点(节奏总纲!E$4:E$163,AI$6:AI$165,$AN148)*其他调用!I147*其他调用!$M147</f>
        <v>591516950.09944391</v>
      </c>
      <c r="AQ148" s="3">
        <f>求节点(节奏总纲!F$4:F$163,AJ$6:AJ$165,$AN148)*其他调用!J147*其他调用!$M147</f>
        <v>46568327.957443416</v>
      </c>
      <c r="AR148" s="3">
        <f>求节点(节奏总纲!G$4:G$163,AK$6:AK$165,$AN148)*其他调用!K147*其他调用!$M147</f>
        <v>8692500.8841411341</v>
      </c>
      <c r="AS148" s="3">
        <f>求节点(节奏总纲!H$4:H$163,AL$6:AL$165,$AN148)*其他调用!L147*其他调用!$M147</f>
        <v>3471103.4375768197</v>
      </c>
      <c r="AT148" s="3">
        <f t="shared" si="19"/>
        <v>1130227288.2515125</v>
      </c>
      <c r="AY148" s="3">
        <v>143</v>
      </c>
      <c r="AZ148" s="3">
        <f>其他调用!R147*6*(其他调用!AH$2*$AZ$1*MIN(其他调用!$AJ147/其他调用!AH147,1)+$E$4*0%*攻城基础信息!AC147)</f>
        <v>33483.264927249889</v>
      </c>
      <c r="BA148" s="3">
        <f>其他调用!S147*6*(其他调用!AI$2*$AZ$1*MIN(其他调用!$AJ147/其他调用!AI147,1)+$E$4*0%*攻城基础信息!AD147)</f>
        <v>100785.94798896427</v>
      </c>
      <c r="BB148" s="3">
        <f>其他调用!T147*6*(其他调用!AJ$2*$AZ$1*MIN(其他调用!$AJ147/其他调用!AJ147,1)+$E$4*0%*攻城基础信息!AE147)</f>
        <v>303507.76502497826</v>
      </c>
      <c r="BC148" s="3">
        <f>其他调用!U147*6*(其他调用!AK$2*$AZ$1*MIN(其他调用!$AJ147/其他调用!AK147,1)+$E$4*0%*攻城基础信息!AF147)</f>
        <v>124246.22204759698</v>
      </c>
      <c r="BD148" s="3">
        <f>其他调用!V147*6*(其他调用!AL$2*$AZ$1*MIN(其他调用!$AJ147/其他调用!AL147,1)+$E$4*0%*攻城基础信息!AG147)</f>
        <v>36745.958836572856</v>
      </c>
      <c r="BF148" s="3">
        <v>143</v>
      </c>
      <c r="BG148" s="3">
        <f>求节点(节奏总纲!D$4:D$163,AZ$6:AZ$165,$AN148)</f>
        <v>19099.135759931407</v>
      </c>
      <c r="BH148" s="3">
        <f>求节点(节奏总纲!E$4:E$163,BA$6:BA$165,$AN148)</f>
        <v>59033.196902404583</v>
      </c>
      <c r="BI148" s="3">
        <f>求节点(节奏总纲!F$4:F$163,BB$6:BB$165,$AN148)</f>
        <v>183879.5412583361</v>
      </c>
      <c r="BJ148" s="3">
        <f>求节点(节奏总纲!G$4:G$163,BC$6:BC$165,$AN148)</f>
        <v>129376.00502574581</v>
      </c>
      <c r="BK148" s="3">
        <f>求节点(节奏总纲!H$4:H$163,BD$6:BD$165,$AN148)</f>
        <v>72579.262211856825</v>
      </c>
      <c r="BL148" s="3">
        <f>BG148*其他调用!H147*其他调用!$M147</f>
        <v>916043.25861728191</v>
      </c>
      <c r="BM148" s="3">
        <f>BH148*其他调用!I147*其他调用!$M147</f>
        <v>2791769.2421853365</v>
      </c>
      <c r="BN148" s="3">
        <f>BI148*其他调用!J147*其他调用!$M147</f>
        <v>709852.26125352981</v>
      </c>
      <c r="BO148" s="3">
        <f>BJ148*其他调用!K147*其他调用!$M147</f>
        <v>88854.922747662145</v>
      </c>
      <c r="BP148" s="3">
        <f>BK148*其他调用!L147*其他调用!$M147</f>
        <v>14422.950986740187</v>
      </c>
      <c r="BQ148" s="3">
        <f t="shared" si="20"/>
        <v>4520942.6357905511</v>
      </c>
      <c r="BR148" s="3">
        <f>[1]服务器生态!$R145</f>
        <v>1.0582433456474376E-2</v>
      </c>
      <c r="BS148" s="3">
        <f>SUMPRODUCT((BG$6:BG148)*($BR$6:$BR148)*(其他调用!BY$5:BY147))</f>
        <v>66258.846498135623</v>
      </c>
      <c r="BT148" s="3">
        <f>SUMPRODUCT((BH$6:BH148)*($BR$6:$BR148)*(其他调用!BZ$5:BZ147))</f>
        <v>206195.44989062849</v>
      </c>
      <c r="BU148" s="3">
        <f>SUMPRODUCT((BI$6:BI148)*($BR$6:$BR148)*(其他调用!CA$5:CA147))</f>
        <v>648143.7893505228</v>
      </c>
      <c r="BV148" s="3">
        <f>SUMPRODUCT((BJ$6:BJ148)*($BR$6:$BR148)*(其他调用!CB$5:CB147))</f>
        <v>450597.32595859381</v>
      </c>
      <c r="BW148" s="3">
        <f>SUMPRODUCT((BK$6:BK148)*($BR$6:$BR148)*(其他调用!CC$5:CC147))</f>
        <v>250292.68643234964</v>
      </c>
      <c r="BX148" s="3">
        <f>SUMPRODUCT((BG$6:BG148)*($BR$6:$BR148))*'[1]功能-战损相关'!$D$2-BS148</f>
        <v>123052.14349653767</v>
      </c>
      <c r="BY148" s="3">
        <f>SUMPRODUCT((BH$6:BH148)*($BR$6:$BR148))*'[1]功能-战损相关'!$D$2-BT148</f>
        <v>382934.40693973796</v>
      </c>
      <c r="BZ148" s="3">
        <f>SUMPRODUCT((BI$6:BI148)*($BR$6:$BR148))*'[1]功能-战损相关'!$D$2-BU148</f>
        <v>1203695.6087938277</v>
      </c>
      <c r="CA148" s="3">
        <f>SUMPRODUCT((BJ$6:BJ148)*($BR$6:$BR148))*'[1]功能-战损相关'!$D$2-BV148</f>
        <v>836823.60535167437</v>
      </c>
      <c r="CB148" s="3">
        <f>SUMPRODUCT((BK$6:BK148)*($BR$6:$BR148))*'[1]功能-战损相关'!$D$2-BW148</f>
        <v>464829.27480293508</v>
      </c>
    </row>
    <row r="149" spans="27:80" x14ac:dyDescent="0.2">
      <c r="AA149" s="3">
        <v>144</v>
      </c>
      <c r="AB149" s="3">
        <f>攻城基础信息!X148*$E$12</f>
        <v>220197.62653376945</v>
      </c>
      <c r="AC149" s="3">
        <f>攻城基础信息!Y148*$E$12</f>
        <v>161643.6881504652</v>
      </c>
      <c r="AD149" s="3">
        <f>攻城基础信息!Z148*$E$12</f>
        <v>230398.43772607372</v>
      </c>
      <c r="AE149" s="3">
        <f>攻城基础信息!AA148*$E$12</f>
        <v>169932.78117249976</v>
      </c>
      <c r="AF149" s="3">
        <f>攻城基础信息!AB148*$E$12</f>
        <v>249532.97084029377</v>
      </c>
      <c r="AH149" s="3">
        <f>$E$4*AB149*攻城基础信息!AC148</f>
        <v>15413833.857363852</v>
      </c>
      <c r="AI149" s="3">
        <f>$E$4*AC149*攻城基础信息!AD148</f>
        <v>11315058.170532558</v>
      </c>
      <c r="AJ149" s="3">
        <f>$E$4*AD149*攻城基础信息!AE148</f>
        <v>16127890.640825151</v>
      </c>
      <c r="AK149" s="3">
        <f>$E$4*AE149*攻城基础信息!AF148</f>
        <v>11895294.682074975</v>
      </c>
      <c r="AL149" s="3">
        <f>$E$4*AF149*攻城基础信息!AG148</f>
        <v>17467307.958820552</v>
      </c>
      <c r="AN149" s="3">
        <v>144</v>
      </c>
      <c r="AO149" s="3">
        <f>求节点(节奏总纲!D$4:D$163,AH$6:AH$165,$AN149)*其他调用!H148*其他调用!$M148</f>
        <v>481381363.12971914</v>
      </c>
      <c r="AP149" s="3">
        <f>求节点(节奏总纲!E$4:E$163,AI$6:AI$165,$AN149)*其他调用!I148*其他调用!$M148</f>
        <v>593185450.08095777</v>
      </c>
      <c r="AQ149" s="3">
        <f>求节点(节奏总纲!F$4:F$163,AJ$6:AJ$165,$AN149)*其他调用!J148*其他调用!$M148</f>
        <v>46698779.546231993</v>
      </c>
      <c r="AR149" s="3">
        <f>求节点(节奏总纲!G$4:G$163,AK$6:AK$165,$AN149)*其他调用!K148*其他调用!$M148</f>
        <v>8512933.112441374</v>
      </c>
      <c r="AS149" s="3">
        <f>求节点(节奏总纲!H$4:H$163,AL$6:AL$165,$AN149)*其他调用!L148*其他调用!$M148</f>
        <v>3471103.4375768197</v>
      </c>
      <c r="AT149" s="3">
        <f t="shared" si="19"/>
        <v>1133249629.306927</v>
      </c>
      <c r="AY149" s="3">
        <v>144</v>
      </c>
      <c r="AZ149" s="3">
        <f>其他调用!R148*6*(其他调用!AH$2*$AZ$1*MIN(其他调用!$AJ148/其他调用!AH148,1)+$E$4*0%*攻城基础信息!AC148)</f>
        <v>33682.834418482264</v>
      </c>
      <c r="BA149" s="3">
        <f>其他调用!S148*6*(其他调用!AI$2*$AZ$1*MIN(其他调用!$AJ148/其他调用!AI148,1)+$E$4*0%*攻城基础信息!AD148)</f>
        <v>101408.78453845817</v>
      </c>
      <c r="BB149" s="3">
        <f>其他调用!T148*6*(其他调用!AJ$2*$AZ$1*MIN(其他调用!$AJ148/其他调用!AJ148,1)+$E$4*0%*攻城基础信息!AE148)</f>
        <v>305319.54330882203</v>
      </c>
      <c r="BC149" s="3">
        <f>其他调用!U148*6*(其他调用!AK$2*$AZ$1*MIN(其他调用!$AJ148/其他调用!AK148,1)+$E$4*0%*攻城基础信息!AF148)</f>
        <v>124649.98375254052</v>
      </c>
      <c r="BD149" s="3">
        <f>其他调用!V148*6*(其他调用!AL$2*$AZ$1*MIN(其他调用!$AJ148/其他调用!AL148,1)+$E$4*0%*攻城基础信息!AG148)</f>
        <v>37016.601041596172</v>
      </c>
      <c r="BF149" s="3">
        <v>144</v>
      </c>
      <c r="BG149" s="3">
        <f>求节点(节奏总纲!D$4:D$163,AZ$6:AZ$165,$AN149)</f>
        <v>19119.215123980128</v>
      </c>
      <c r="BH149" s="3">
        <f>求节点(节奏总纲!E$4:E$163,BA$6:BA$165,$AN149)</f>
        <v>59096.270725054514</v>
      </c>
      <c r="BI149" s="3">
        <f>求节点(节奏总纲!F$4:F$163,BB$6:BB$165,$AN149)</f>
        <v>184066.22875783234</v>
      </c>
      <c r="BJ149" s="3">
        <f>求节点(节奏总纲!G$4:G$163,BC$6:BC$165,$AN149)</f>
        <v>129483.61375681371</v>
      </c>
      <c r="BK149" s="3">
        <f>求节点(节奏总纲!H$4:H$163,BD$6:BD$165,$AN149)</f>
        <v>72676.970230056264</v>
      </c>
      <c r="BL149" s="3">
        <f>BG149*其他调用!H148*其他调用!$M148</f>
        <v>917006.31612445682</v>
      </c>
      <c r="BM149" s="3">
        <f>BH149*其他调用!I148*其他调用!$M148</f>
        <v>2794752.0987355625</v>
      </c>
      <c r="BN149" s="3">
        <f>BI149*其他调用!J148*其他调用!$M148</f>
        <v>710572.95341296366</v>
      </c>
      <c r="BO149" s="3">
        <f>BJ149*其他调用!K148*其他调用!$M148</f>
        <v>88928.827993724655</v>
      </c>
      <c r="BP149" s="3">
        <f>BK149*其他调用!L148*其他调用!$M148</f>
        <v>14442.367524116778</v>
      </c>
      <c r="BQ149" s="3">
        <f t="shared" si="20"/>
        <v>4525702.5637908252</v>
      </c>
      <c r="BR149" s="3">
        <f>[1]服务器生态!$R146</f>
        <v>1.0656436487638532E-2</v>
      </c>
      <c r="BS149" s="3">
        <f>SUMPRODUCT((BG$6:BG149)*($BR$6:$BR149)*(其他调用!BY$5:BY148))</f>
        <v>66294.501470926509</v>
      </c>
      <c r="BT149" s="3">
        <f>SUMPRODUCT((BH$6:BH149)*($BR$6:$BR149)*(其他调用!BZ$5:BZ148))</f>
        <v>206305.65713036511</v>
      </c>
      <c r="BU149" s="3">
        <f>SUMPRODUCT((BI$6:BI149)*($BR$6:$BR149)*(其他调用!CA$5:CA148))</f>
        <v>648487.05011387123</v>
      </c>
      <c r="BV149" s="3">
        <f>SUMPRODUCT((BJ$6:BJ149)*($BR$6:$BR149)*(其他调用!CB$5:CB148))</f>
        <v>450838.79689217696</v>
      </c>
      <c r="BW149" s="3">
        <f>SUMPRODUCT((BK$6:BK149)*($BR$6:$BR149)*(其他调用!CC$5:CC148))</f>
        <v>250428.21999788951</v>
      </c>
      <c r="BX149" s="3">
        <f>SUMPRODUCT((BG$6:BG149)*($BR$6:$BR149))*'[1]功能-战损相关'!$D$2-BS149</f>
        <v>123118.35987457787</v>
      </c>
      <c r="BY149" s="3">
        <f>SUMPRODUCT((BH$6:BH149)*($BR$6:$BR149))*'[1]功能-战损相关'!$D$2-BT149</f>
        <v>383139.07752782025</v>
      </c>
      <c r="BZ149" s="3">
        <f>SUMPRODUCT((BI$6:BI149)*($BR$6:$BR149))*'[1]功能-战损相关'!$D$2-BU149</f>
        <v>1204333.0930686179</v>
      </c>
      <c r="CA149" s="3">
        <f>SUMPRODUCT((BJ$6:BJ149)*($BR$6:$BR149))*'[1]功能-战损相关'!$D$2-BV149</f>
        <v>837272.05137118592</v>
      </c>
      <c r="CB149" s="3">
        <f>SUMPRODUCT((BK$6:BK149)*($BR$6:$BR149))*'[1]功能-战损相关'!$D$2-BW149</f>
        <v>465080.97999608051</v>
      </c>
    </row>
    <row r="150" spans="27:80" x14ac:dyDescent="0.2">
      <c r="AA150" s="3">
        <v>145</v>
      </c>
      <c r="AB150" s="3">
        <f>攻城基础信息!X149*$E$12</f>
        <v>220197.62653376945</v>
      </c>
      <c r="AC150" s="3">
        <f>攻城基础信息!Y149*$E$12</f>
        <v>161643.6881504652</v>
      </c>
      <c r="AD150" s="3">
        <f>攻城基础信息!Z149*$E$12</f>
        <v>230398.43772607372</v>
      </c>
      <c r="AE150" s="3">
        <f>攻城基础信息!AA149*$E$12</f>
        <v>169932.78117249976</v>
      </c>
      <c r="AF150" s="3">
        <f>攻城基础信息!AB149*$E$12</f>
        <v>249532.97084029377</v>
      </c>
      <c r="AH150" s="3">
        <f>$E$4*AB150*攻城基础信息!AC149</f>
        <v>15413833.857363852</v>
      </c>
      <c r="AI150" s="3">
        <f>$E$4*AC150*攻城基础信息!AD149</f>
        <v>11315058.170532558</v>
      </c>
      <c r="AJ150" s="3">
        <f>$E$4*AD150*攻城基础信息!AE149</f>
        <v>16127890.640825151</v>
      </c>
      <c r="AK150" s="3">
        <f>$E$4*AE150*攻城基础信息!AF149</f>
        <v>11895294.682074975</v>
      </c>
      <c r="AL150" s="3">
        <f>$E$4*AF150*攻城基础信息!AG149</f>
        <v>17467307.958820552</v>
      </c>
      <c r="AN150" s="3">
        <v>145</v>
      </c>
      <c r="AO150" s="3">
        <f>求节点(节奏总纲!D$4:D$163,AH$6:AH$165,$AN150)*其他调用!H149*其他调用!$M149</f>
        <v>482784320.38653123</v>
      </c>
      <c r="AP150" s="3">
        <f>求节点(节奏总纲!E$4:E$163,AI$6:AI$165,$AN150)*其他调用!I149*其他调用!$M149</f>
        <v>594853950.06247187</v>
      </c>
      <c r="AQ150" s="3">
        <f>求节点(节奏总纲!F$4:F$163,AJ$6:AJ$165,$AN150)*其他调用!J149*其他调用!$M149</f>
        <v>46829231.135020576</v>
      </c>
      <c r="AR150" s="3">
        <f>求节点(节奏总纲!G$4:G$163,AK$6:AK$165,$AN150)*其他调用!K149*其他调用!$M149</f>
        <v>8333365.3407416129</v>
      </c>
      <c r="AS150" s="3">
        <f>求节点(节奏总纲!H$4:H$163,AL$6:AL$165,$AN150)*其他调用!L149*其他调用!$M149</f>
        <v>3471103.4375768197</v>
      </c>
      <c r="AT150" s="3">
        <f t="shared" si="19"/>
        <v>1136271970.3623421</v>
      </c>
      <c r="AY150" s="3">
        <v>145</v>
      </c>
      <c r="AZ150" s="3">
        <f>其他调用!R149*6*(其他调用!AH$2*$AZ$1*MIN(其他调用!$AJ149/其他调用!AH149,1)+$E$4*0%*攻城基础信息!AC149)</f>
        <v>33889.386737338231</v>
      </c>
      <c r="BA150" s="3">
        <f>其他调用!S149*6*(其他调用!AI$2*$AZ$1*MIN(其他调用!$AJ149/其他调用!AI149,1)+$E$4*0%*攻城基础信息!AD149)</f>
        <v>102010.73096900596</v>
      </c>
      <c r="BB150" s="3">
        <f>其他调用!T149*6*(其他调用!AJ$2*$AZ$1*MIN(其他调用!$AJ149/其他调用!AJ149,1)+$E$4*0%*攻城基础信息!AE149)</f>
        <v>307191.71887307079</v>
      </c>
      <c r="BC150" s="3">
        <f>其他调用!U149*6*(其他调用!AK$2*$AZ$1*MIN(其他调用!$AJ149/其他调用!AK149,1)+$E$4*0%*攻城基础信息!AF149)</f>
        <v>125018.71653195946</v>
      </c>
      <c r="BD150" s="3">
        <f>其他调用!V149*6*(其他调用!AL$2*$AZ$1*MIN(其他调用!$AJ149/其他调用!AL149,1)+$E$4*0%*攻城基础信息!AG149)</f>
        <v>37286.488101292001</v>
      </c>
      <c r="BF150" s="3">
        <v>145</v>
      </c>
      <c r="BG150" s="3">
        <f>求节点(节奏总纲!D$4:D$163,AZ$6:AZ$165,$AN150)</f>
        <v>19139.294488028845</v>
      </c>
      <c r="BH150" s="3">
        <f>求节点(节奏总纲!E$4:E$163,BA$6:BA$165,$AN150)</f>
        <v>59159.344547704444</v>
      </c>
      <c r="BI150" s="3">
        <f>求节点(节奏总纲!F$4:F$163,BB$6:BB$165,$AN150)</f>
        <v>184252.91625732856</v>
      </c>
      <c r="BJ150" s="3">
        <f>求节点(节奏总纲!G$4:G$163,BC$6:BC$165,$AN150)</f>
        <v>129591.22248788161</v>
      </c>
      <c r="BK150" s="3">
        <f>求节点(节奏总纲!H$4:H$163,BD$6:BD$165,$AN150)</f>
        <v>72774.678248255717</v>
      </c>
      <c r="BL150" s="3">
        <f>BG150*其他调用!H149*其他调用!$M149</f>
        <v>917969.37363163137</v>
      </c>
      <c r="BM150" s="3">
        <f>BH150*其他调用!I149*其他调用!$M149</f>
        <v>2797734.9552857885</v>
      </c>
      <c r="BN150" s="3">
        <f>BI150*其他调用!J149*其他调用!$M149</f>
        <v>711293.64557239739</v>
      </c>
      <c r="BO150" s="3">
        <f>BJ150*其他调用!K149*其他调用!$M149</f>
        <v>89002.733239787165</v>
      </c>
      <c r="BP150" s="3">
        <f>BK150*其他调用!L149*其他调用!$M149</f>
        <v>14461.784061493376</v>
      </c>
      <c r="BQ150" s="3">
        <f t="shared" si="20"/>
        <v>4530462.4917910974</v>
      </c>
      <c r="BR150" s="3">
        <f>[1]服务器生态!$R147</f>
        <v>1.0730439518802688E-2</v>
      </c>
      <c r="BS150" s="3">
        <f>SUMPRODUCT((BG$6:BG150)*($BR$6:$BR150)*(其他调用!BY$5:BY149))</f>
        <v>66330.441753265375</v>
      </c>
      <c r="BT150" s="3">
        <f>SUMPRODUCT((BH$6:BH150)*($BR$6:$BR150)*(其他调用!BZ$5:BZ149))</f>
        <v>206416.74813987731</v>
      </c>
      <c r="BU150" s="3">
        <f>SUMPRODUCT((BI$6:BI150)*($BR$6:$BR150)*(其他调用!CA$5:CA149))</f>
        <v>648833.04519933218</v>
      </c>
      <c r="BV150" s="3">
        <f>SUMPRODUCT((BJ$6:BJ150)*($BR$6:$BR150)*(其他调用!CB$5:CB149))</f>
        <v>451082.14677781489</v>
      </c>
      <c r="BW150" s="3">
        <f>SUMPRODUCT((BK$6:BK150)*($BR$6:$BR150)*(其他调用!CC$5:CC149))</f>
        <v>250564.87824749207</v>
      </c>
      <c r="BX150" s="3">
        <f>SUMPRODUCT((BG$6:BG150)*($BR$6:$BR150))*'[1]功能-战损相关'!$D$2-BS150</f>
        <v>123185.10611320719</v>
      </c>
      <c r="BY150" s="3">
        <f>SUMPRODUCT((BH$6:BH150)*($BR$6:$BR150))*'[1]功能-战损相关'!$D$2-BT150</f>
        <v>383345.38940262864</v>
      </c>
      <c r="BZ150" s="3">
        <f>SUMPRODUCT((BI$6:BI150)*($BR$6:$BR150))*'[1]功能-战损相关'!$D$2-BU150</f>
        <v>1204975.6553701879</v>
      </c>
      <c r="CA150" s="3">
        <f>SUMPRODUCT((BJ$6:BJ150)*($BR$6:$BR150))*'[1]功能-战损相关'!$D$2-BV150</f>
        <v>837723.98687308491</v>
      </c>
      <c r="CB150" s="3">
        <f>SUMPRODUCT((BK$6:BK150)*($BR$6:$BR150))*'[1]功能-战损相关'!$D$2-BW150</f>
        <v>465334.77388819953</v>
      </c>
    </row>
    <row r="151" spans="27:80" x14ac:dyDescent="0.2">
      <c r="AA151" s="3">
        <v>146</v>
      </c>
      <c r="AB151" s="3">
        <f>攻城基础信息!X150*$E$12</f>
        <v>220197.62653376945</v>
      </c>
      <c r="AC151" s="3">
        <f>攻城基础信息!Y150*$E$12</f>
        <v>161643.6881504652</v>
      </c>
      <c r="AD151" s="3">
        <f>攻城基础信息!Z150*$E$12</f>
        <v>230398.43772607372</v>
      </c>
      <c r="AE151" s="3">
        <f>攻城基础信息!AA150*$E$12</f>
        <v>169932.78117249976</v>
      </c>
      <c r="AF151" s="3">
        <f>攻城基础信息!AB150*$E$12</f>
        <v>249532.97084029377</v>
      </c>
      <c r="AH151" s="3">
        <f>$E$4*AB151*攻城基础信息!AC150</f>
        <v>15413833.857363852</v>
      </c>
      <c r="AI151" s="3">
        <f>$E$4*AC151*攻城基础信息!AD150</f>
        <v>11315058.170532558</v>
      </c>
      <c r="AJ151" s="3">
        <f>$E$4*AD151*攻城基础信息!AE150</f>
        <v>16127890.640825151</v>
      </c>
      <c r="AK151" s="3">
        <f>$E$4*AE151*攻城基础信息!AF150</f>
        <v>11895294.682074975</v>
      </c>
      <c r="AL151" s="3">
        <f>$E$4*AF151*攻城基础信息!AG150</f>
        <v>17467307.958820552</v>
      </c>
      <c r="AN151" s="3">
        <v>146</v>
      </c>
      <c r="AO151" s="3">
        <f>求节点(节奏总纲!D$4:D$163,AH$6:AH$165,$AN151)*其他调用!H150*其他调用!$M150</f>
        <v>484187277.64334315</v>
      </c>
      <c r="AP151" s="3">
        <f>求节点(节奏总纲!E$4:E$163,AI$6:AI$165,$AN151)*其他调用!I150*其他调用!$M150</f>
        <v>596418256.01149213</v>
      </c>
      <c r="AQ151" s="3">
        <f>求节点(节奏总纲!F$4:F$163,AJ$6:AJ$165,$AN151)*其他调用!J150*其他调用!$M150</f>
        <v>46959682.723809153</v>
      </c>
      <c r="AR151" s="3">
        <f>求节点(节奏总纲!G$4:G$163,AK$6:AK$165,$AN151)*其他调用!K150*其他调用!$M150</f>
        <v>8153797.5690418519</v>
      </c>
      <c r="AS151" s="3">
        <f>求节点(节奏总纲!H$4:H$163,AL$6:AL$165,$AN151)*其他调用!L150*其他调用!$M150</f>
        <v>3471103.4375768197</v>
      </c>
      <c r="AT151" s="3">
        <f t="shared" si="19"/>
        <v>1139190117.3852632</v>
      </c>
      <c r="AY151" s="3">
        <v>146</v>
      </c>
      <c r="AZ151" s="3">
        <f>其他调用!R150*6*(其他调用!AH$2*$AZ$1*MIN(其他调用!$AJ150/其他调用!AH150,1)+$E$4*0%*攻城基础信息!AC150)</f>
        <v>34088.011405948673</v>
      </c>
      <c r="BA151" s="3">
        <f>其他调用!S150*6*(其他调用!AI$2*$AZ$1*MIN(其他调用!$AJ150/其他调用!AI150,1)+$E$4*0%*攻城基础信息!AD150)</f>
        <v>102629.64105478687</v>
      </c>
      <c r="BB151" s="3">
        <f>其他调用!T150*6*(其他调用!AJ$2*$AZ$1*MIN(其他调用!$AJ150/其他调用!AJ150,1)+$E$4*0%*攻城基础信息!AE150)</f>
        <v>308932.98887151555</v>
      </c>
      <c r="BC151" s="3">
        <f>其他调用!U150*6*(其他调用!AK$2*$AZ$1*MIN(其他调用!$AJ150/其他调用!AK150,1)+$E$4*0%*攻城基础信息!AF150)</f>
        <v>125381.07283217415</v>
      </c>
      <c r="BD151" s="3">
        <f>其他调用!V150*6*(其他调用!AL$2*$AZ$1*MIN(其他调用!$AJ150/其他调用!AL150,1)+$E$4*0%*攻城基础信息!AG150)</f>
        <v>37553.362601403576</v>
      </c>
      <c r="BF151" s="3">
        <v>146</v>
      </c>
      <c r="BG151" s="3">
        <f>求节点(节奏总纲!D$4:D$163,AZ$6:AZ$165,$AN151)</f>
        <v>19159.373852077566</v>
      </c>
      <c r="BH151" s="3">
        <f>求节点(节奏总纲!E$4:E$163,BA$6:BA$165,$AN151)</f>
        <v>59216.545305202038</v>
      </c>
      <c r="BI151" s="3">
        <f>求节点(节奏总纲!F$4:F$163,BB$6:BB$165,$AN151)</f>
        <v>184439.6037568248</v>
      </c>
      <c r="BJ151" s="3">
        <f>求节点(节奏总纲!G$4:G$163,BC$6:BC$165,$AN151)</f>
        <v>129698.83121894949</v>
      </c>
      <c r="BK151" s="3">
        <f>求节点(节奏总纲!H$4:H$163,BD$6:BD$165,$AN151)</f>
        <v>72872.386266455156</v>
      </c>
      <c r="BL151" s="3">
        <f>BG151*其他调用!H150*其他调用!$M150</f>
        <v>918932.43113880639</v>
      </c>
      <c r="BM151" s="3">
        <f>BH151*其他调用!I150*其他调用!$M150</f>
        <v>2800440.0656946911</v>
      </c>
      <c r="BN151" s="3">
        <f>BI151*其他调用!J150*其他调用!$M150</f>
        <v>712014.33773183124</v>
      </c>
      <c r="BO151" s="3">
        <f>BJ151*其他调用!K150*其他调用!$M150</f>
        <v>89076.63848584966</v>
      </c>
      <c r="BP151" s="3">
        <f>BK151*其他调用!L150*其他调用!$M150</f>
        <v>14481.200598869968</v>
      </c>
      <c r="BQ151" s="3">
        <f t="shared" si="20"/>
        <v>4534944.6736500487</v>
      </c>
      <c r="BR151" s="3">
        <f>[1]服务器生态!$R148</f>
        <v>1.0804442549966846E-2</v>
      </c>
      <c r="BS151" s="3">
        <f>SUMPRODUCT((BG$6:BG151)*($BR$6:$BR151)*(其他调用!BY$5:BY150))</f>
        <v>66366.667865229043</v>
      </c>
      <c r="BT151" s="3">
        <f>SUMPRODUCT((BH$6:BH151)*($BR$6:$BR151)*(其他调用!BZ$5:BZ150))</f>
        <v>206528.71344818489</v>
      </c>
      <c r="BU151" s="3">
        <f>SUMPRODUCT((BI$6:BI151)*($BR$6:$BR151)*(其他调用!CA$5:CA150))</f>
        <v>649181.77944230975</v>
      </c>
      <c r="BV151" s="3">
        <f>SUMPRODUCT((BJ$6:BJ151)*($BR$6:$BR151)*(其他调用!CB$5:CB150))</f>
        <v>451327.3784026879</v>
      </c>
      <c r="BW151" s="3">
        <f>SUMPRODUCT((BK$6:BK151)*($BR$6:$BR151)*(其他调用!CC$5:CC150))</f>
        <v>250702.66371189867</v>
      </c>
      <c r="BX151" s="3">
        <f>SUMPRODUCT((BG$6:BG151)*($BR$6:$BR151))*'[1]功能-战损相关'!$D$2-BS151</f>
        <v>123252.38317828259</v>
      </c>
      <c r="BY151" s="3">
        <f>SUMPRODUCT((BH$6:BH151)*($BR$6:$BR151))*'[1]功能-战损相关'!$D$2-BT151</f>
        <v>383553.32497519988</v>
      </c>
      <c r="BZ151" s="3">
        <f>SUMPRODUCT((BI$6:BI151)*($BR$6:$BR151))*'[1]功能-战损相关'!$D$2-BU151</f>
        <v>1205623.3046785751</v>
      </c>
      <c r="CA151" s="3">
        <f>SUMPRODUCT((BJ$6:BJ151)*($BR$6:$BR151))*'[1]功能-战损相关'!$D$2-BV151</f>
        <v>838179.4170335636</v>
      </c>
      <c r="CB151" s="3">
        <f>SUMPRODUCT((BK$6:BK151)*($BR$6:$BR151))*'[1]功能-战损相关'!$D$2-BW151</f>
        <v>465590.66117924039</v>
      </c>
    </row>
    <row r="152" spans="27:80" x14ac:dyDescent="0.2">
      <c r="AA152" s="3">
        <v>147</v>
      </c>
      <c r="AB152" s="3">
        <f>攻城基础信息!X151*$E$12</f>
        <v>220197.62653376945</v>
      </c>
      <c r="AC152" s="3">
        <f>攻城基础信息!Y151*$E$12</f>
        <v>161643.6881504652</v>
      </c>
      <c r="AD152" s="3">
        <f>攻城基础信息!Z151*$E$12</f>
        <v>230398.43772607372</v>
      </c>
      <c r="AE152" s="3">
        <f>攻城基础信息!AA151*$E$12</f>
        <v>169932.78117249976</v>
      </c>
      <c r="AF152" s="3">
        <f>攻城基础信息!AB151*$E$12</f>
        <v>249532.97084029377</v>
      </c>
      <c r="AH152" s="3">
        <f>$E$4*AB152*攻城基础信息!AC151</f>
        <v>15413833.857363852</v>
      </c>
      <c r="AI152" s="3">
        <f>$E$4*AC152*攻城基础信息!AD151</f>
        <v>11315058.170532558</v>
      </c>
      <c r="AJ152" s="3">
        <f>$E$4*AD152*攻城基础信息!AE151</f>
        <v>16127890.640825151</v>
      </c>
      <c r="AK152" s="3">
        <f>$E$4*AE152*攻城基础信息!AF151</f>
        <v>11895294.682074975</v>
      </c>
      <c r="AL152" s="3">
        <f>$E$4*AF152*攻城基础信息!AG151</f>
        <v>17467307.958820552</v>
      </c>
      <c r="AN152" s="3">
        <v>147</v>
      </c>
      <c r="AO152" s="3">
        <f>求节点(节奏总纲!D$4:D$163,AH$6:AH$165,$AN152)*其他调用!H151*其他调用!$M151</f>
        <v>485520543.45513153</v>
      </c>
      <c r="AP152" s="3">
        <f>求节点(节奏总纲!E$4:E$163,AI$6:AI$165,$AN152)*其他调用!I151*其他调用!$M151</f>
        <v>597962158.18838334</v>
      </c>
      <c r="AQ152" s="3">
        <f>求节点(节奏总纲!F$4:F$163,AJ$6:AJ$165,$AN152)*其他调用!J151*其他调用!$M151</f>
        <v>47087959.695662148</v>
      </c>
      <c r="AR152" s="3">
        <f>求节点(节奏总纲!G$4:G$163,AK$6:AK$165,$AN152)*其他调用!K151*其他调用!$M151</f>
        <v>7974229.7973420909</v>
      </c>
      <c r="AS152" s="3">
        <f>求节点(节奏总纲!H$4:H$163,AL$6:AL$165,$AN152)*其他调用!L151*其他调用!$M151</f>
        <v>3471103.4375768197</v>
      </c>
      <c r="AT152" s="3">
        <f t="shared" si="19"/>
        <v>1142015994.574096</v>
      </c>
      <c r="AY152" s="3">
        <v>147</v>
      </c>
      <c r="AZ152" s="3">
        <f>其他调用!R151*6*(其他调用!AH$2*$AZ$1*MIN(其他调用!$AJ151/其他调用!AH151,1)+$E$4*0%*攻城基础信息!AC151)</f>
        <v>34295.694589069361</v>
      </c>
      <c r="BA152" s="3">
        <f>其他调用!S151*6*(其他调用!AI$2*$AZ$1*MIN(其他调用!$AJ151/其他调用!AI151,1)+$E$4*0%*攻城基础信息!AD151)</f>
        <v>103205.77142119344</v>
      </c>
      <c r="BB152" s="3">
        <f>其他调用!T151*6*(其他调用!AJ$2*$AZ$1*MIN(其他调用!$AJ151/其他调用!AJ151,1)+$E$4*0%*攻城基础信息!AE151)</f>
        <v>310673.73955694644</v>
      </c>
      <c r="BC152" s="3">
        <f>其他调用!U151*6*(其他调用!AK$2*$AZ$1*MIN(其他调用!$AJ151/其他调用!AK151,1)+$E$4*0%*攻城基础信息!AF151)</f>
        <v>125736.12916160173</v>
      </c>
      <c r="BD152" s="3">
        <f>其他调用!V151*6*(其他调用!AL$2*$AZ$1*MIN(其他调用!$AJ151/其他调用!AL151,1)+$E$4*0%*攻城基础信息!AG151)</f>
        <v>37817.721933761539</v>
      </c>
      <c r="BF152" s="3">
        <v>147</v>
      </c>
      <c r="BG152" s="3">
        <f>求节点(节奏总纲!D$4:D$163,AZ$6:AZ$165,$AN152)</f>
        <v>19178.837235503568</v>
      </c>
      <c r="BH152" s="3">
        <f>求节点(节奏总纲!E$4:E$163,BA$6:BA$165,$AN152)</f>
        <v>59272.595971084986</v>
      </c>
      <c r="BI152" s="3">
        <f>求节点(节奏总纲!F$4:F$163,BB$6:BB$165,$AN152)</f>
        <v>184616.98582613081</v>
      </c>
      <c r="BJ152" s="3">
        <f>求节点(节奏总纲!G$4:G$163,BC$6:BC$165,$AN152)</f>
        <v>129806.43995001739</v>
      </c>
      <c r="BK152" s="3">
        <f>求节点(节奏总纲!H$4:H$163,BD$6:BD$165,$AN152)</f>
        <v>72970.09428465461</v>
      </c>
      <c r="BL152" s="3">
        <f>BG152*其他调用!H151*其他调用!$M151</f>
        <v>919865.94464441098</v>
      </c>
      <c r="BM152" s="3">
        <f>BH152*其他调用!I151*其他调用!$M151</f>
        <v>2803090.7865302018</v>
      </c>
      <c r="BN152" s="3">
        <f>BI152*其他调用!J151*其他调用!$M151</f>
        <v>712699.10702231911</v>
      </c>
      <c r="BO152" s="3">
        <f>BJ152*其他调用!K151*其他调用!$M151</f>
        <v>89150.54373191217</v>
      </c>
      <c r="BP152" s="3">
        <f>BK152*其他调用!L151*其他调用!$M151</f>
        <v>14500.617136246561</v>
      </c>
      <c r="BQ152" s="3">
        <f t="shared" si="20"/>
        <v>4539306.9990650909</v>
      </c>
      <c r="BR152" s="3">
        <f>[1]服务器生态!$R149</f>
        <v>1.0878445581131001E-2</v>
      </c>
      <c r="BS152" s="3">
        <f>SUMPRODUCT((BG$6:BG152)*($BR$6:$BR152)*(其他调用!BY$5:BY151))</f>
        <v>66403.179154234807</v>
      </c>
      <c r="BT152" s="3">
        <f>SUMPRODUCT((BH$6:BH152)*($BR$6:$BR152)*(其他调用!BZ$5:BZ151))</f>
        <v>206641.55234738655</v>
      </c>
      <c r="BU152" s="3">
        <f>SUMPRODUCT((BI$6:BI152)*($BR$6:$BR152)*(其他调用!CA$5:CA151))</f>
        <v>649533.23996320064</v>
      </c>
      <c r="BV152" s="3">
        <f>SUMPRODUCT((BJ$6:BJ152)*($BR$6:$BR152)*(其他调用!CB$5:CB151))</f>
        <v>451574.49455397628</v>
      </c>
      <c r="BW152" s="3">
        <f>SUMPRODUCT((BK$6:BK152)*($BR$6:$BR152)*(其他调用!CC$5:CC151))</f>
        <v>250841.57892185065</v>
      </c>
      <c r="BX152" s="3">
        <f>SUMPRODUCT((BG$6:BG152)*($BR$6:$BR152))*'[1]功能-战损相关'!$D$2-BS152</f>
        <v>123320.18985786471</v>
      </c>
      <c r="BY152" s="3">
        <f>SUMPRODUCT((BH$6:BH152)*($BR$6:$BR152))*'[1]功能-战损相关'!$D$2-BT152</f>
        <v>383762.8829308601</v>
      </c>
      <c r="BZ152" s="3">
        <f>SUMPRODUCT((BI$6:BI152)*($BR$6:$BR152))*'[1]功能-战损相关'!$D$2-BU152</f>
        <v>1206276.0170745151</v>
      </c>
      <c r="CA152" s="3">
        <f>SUMPRODUCT((BJ$6:BJ152)*($BR$6:$BR152))*'[1]功能-战损相关'!$D$2-BV152</f>
        <v>838638.34702881356</v>
      </c>
      <c r="CB152" s="3">
        <f>SUMPRODUCT((BK$6:BK152)*($BR$6:$BR152))*'[1]功能-战损相关'!$D$2-BW152</f>
        <v>465848.6465691512</v>
      </c>
    </row>
    <row r="153" spans="27:80" x14ac:dyDescent="0.2">
      <c r="AA153" s="3">
        <v>148</v>
      </c>
      <c r="AB153" s="3">
        <f>攻城基础信息!X152*$E$12</f>
        <v>220197.62653376945</v>
      </c>
      <c r="AC153" s="3">
        <f>攻城基础信息!Y152*$E$12</f>
        <v>161643.6881504652</v>
      </c>
      <c r="AD153" s="3">
        <f>攻城基础信息!Z152*$E$12</f>
        <v>230398.43772607372</v>
      </c>
      <c r="AE153" s="3">
        <f>攻城基础信息!AA152*$E$12</f>
        <v>169932.78117249976</v>
      </c>
      <c r="AF153" s="3">
        <f>攻城基础信息!AB152*$E$12</f>
        <v>249532.97084029377</v>
      </c>
      <c r="AH153" s="3">
        <f>$E$4*AB153*攻城基础信息!AC152</f>
        <v>15413833.857363852</v>
      </c>
      <c r="AI153" s="3">
        <f>$E$4*AC153*攻城基础信息!AD152</f>
        <v>11315058.170532558</v>
      </c>
      <c r="AJ153" s="3">
        <f>$E$4*AD153*攻城基础信息!AE152</f>
        <v>16127890.640825151</v>
      </c>
      <c r="AK153" s="3">
        <f>$E$4*AE153*攻城基础信息!AF152</f>
        <v>11895294.682074975</v>
      </c>
      <c r="AL153" s="3">
        <f>$E$4*AF153*攻城基础信息!AG152</f>
        <v>17467307.958820552</v>
      </c>
      <c r="AN153" s="3">
        <v>148</v>
      </c>
      <c r="AO153" s="3">
        <f>求节点(节奏总纲!D$4:D$163,AH$6:AH$165,$AN153)*其他调用!H152*其他调用!$M152</f>
        <v>486851401.92895859</v>
      </c>
      <c r="AP153" s="3">
        <f>求节点(节奏总纲!E$4:E$163,AI$6:AI$165,$AN153)*其他调用!I152*其他调用!$M152</f>
        <v>599506060.36527467</v>
      </c>
      <c r="AQ153" s="3">
        <f>求节点(节奏总纲!F$4:F$163,AJ$6:AJ$165,$AN153)*其他调用!J152*其他调用!$M152</f>
        <v>47213766.493262686</v>
      </c>
      <c r="AR153" s="3">
        <f>求节点(节奏总纲!G$4:G$163,AK$6:AK$165,$AN153)*其他调用!K152*其他调用!$M152</f>
        <v>7794662.0256423298</v>
      </c>
      <c r="AS153" s="3">
        <f>求节点(节奏总纲!H$4:H$163,AL$6:AL$165,$AN153)*其他调用!L152*其他调用!$M152</f>
        <v>3471103.4375768197</v>
      </c>
      <c r="AT153" s="3">
        <f t="shared" si="19"/>
        <v>1144836994.2507153</v>
      </c>
      <c r="AY153" s="3">
        <v>148</v>
      </c>
      <c r="AZ153" s="3">
        <f>其他调用!R152*6*(其他调用!AH$2*$AZ$1*MIN(其他调用!$AJ152/其他调用!AH152,1)+$E$4*0%*攻城基础信息!AC152)</f>
        <v>34493.387144748769</v>
      </c>
      <c r="BA153" s="3">
        <f>其他调用!S152*6*(其他调用!AI$2*$AZ$1*MIN(其他调用!$AJ152/其他调用!AI152,1)+$E$4*0%*攻城基础信息!AD152)</f>
        <v>103821.7232640439</v>
      </c>
      <c r="BB153" s="3">
        <f>其他调用!T152*6*(其他调用!AJ$2*$AZ$1*MIN(其他调用!$AJ152/其他调用!AJ152,1)+$E$4*0%*攻城基础信息!AE152)</f>
        <v>312486.42165622622</v>
      </c>
      <c r="BC153" s="3">
        <f>其他调用!U152*6*(其他调用!AK$2*$AZ$1*MIN(其他调用!$AJ152/其他调用!AK152,1)+$E$4*0%*攻城基础信息!AF152)</f>
        <v>126127.61492495824</v>
      </c>
      <c r="BD153" s="3">
        <f>其他调用!V152*6*(其他调用!AL$2*$AZ$1*MIN(其他调用!$AJ152/其他调用!AL152,1)+$E$4*0%*攻城基础信息!AG152)</f>
        <v>38083.059785659992</v>
      </c>
      <c r="BF153" s="3">
        <v>148</v>
      </c>
      <c r="BG153" s="3">
        <f>求节点(节奏总纲!D$4:D$163,AZ$6:AZ$165,$AN153)</f>
        <v>19198.27934123134</v>
      </c>
      <c r="BH153" s="3">
        <f>求节点(节奏总纲!E$4:E$163,BA$6:BA$165,$AN153)</f>
        <v>59328.64663696794</v>
      </c>
      <c r="BI153" s="3">
        <f>求节点(节奏总纲!F$4:F$163,BB$6:BB$165,$AN153)</f>
        <v>184783.79774228131</v>
      </c>
      <c r="BJ153" s="3">
        <f>求节点(节奏总纲!G$4:G$163,BC$6:BC$165,$AN153)</f>
        <v>129914.04868108529</v>
      </c>
      <c r="BK153" s="3">
        <f>求节点(节奏总纲!H$4:H$163,BD$6:BD$165,$AN153)</f>
        <v>73067.605421923727</v>
      </c>
      <c r="BL153" s="3">
        <f>BG153*其他调用!H152*其他调用!$M152</f>
        <v>920798.43761734501</v>
      </c>
      <c r="BM153" s="3">
        <f>BH153*其他调用!I152*其他调用!$M152</f>
        <v>2805741.5073657134</v>
      </c>
      <c r="BN153" s="3">
        <f>BI153*其他调用!J152*其他调用!$M152</f>
        <v>713343.07108201354</v>
      </c>
      <c r="BO153" s="3">
        <f>BJ153*其他调用!K152*其他调用!$M152</f>
        <v>89224.44897797468</v>
      </c>
      <c r="BP153" s="3">
        <f>BK153*其他调用!L152*其他调用!$M152</f>
        <v>14519.99454944468</v>
      </c>
      <c r="BQ153" s="3">
        <f t="shared" si="20"/>
        <v>4543627.4595924914</v>
      </c>
      <c r="BR153" s="3">
        <f>[1]服务器生态!$R150</f>
        <v>1.0952448612295157E-2</v>
      </c>
      <c r="BS153" s="3">
        <f>SUMPRODUCT((BG$6:BG153)*($BR$6:$BR153)*(其他调用!BY$5:BY152))</f>
        <v>66439.976083622445</v>
      </c>
      <c r="BT153" s="3">
        <f>SUMPRODUCT((BH$6:BH153)*($BR$6:$BR153)*(其他调用!BZ$5:BZ152))</f>
        <v>206755.26628925401</v>
      </c>
      <c r="BU153" s="3">
        <f>SUMPRODUCT((BI$6:BI153)*($BR$6:$BR153)*(其他调用!CA$5:CA152))</f>
        <v>649887.41109680315</v>
      </c>
      <c r="BV153" s="3">
        <f>SUMPRODUCT((BJ$6:BJ153)*($BR$6:$BR153)*(其他调用!CB$5:CB152))</f>
        <v>451823.49801886035</v>
      </c>
      <c r="BW153" s="3">
        <f>SUMPRODUCT((BK$6:BK153)*($BR$6:$BR153)*(其他调用!CC$5:CC152))</f>
        <v>250981.62603073189</v>
      </c>
      <c r="BX153" s="3">
        <f>SUMPRODUCT((BG$6:BG153)*($BR$6:$BR153))*'[1]功能-战损相关'!$D$2-BS153</f>
        <v>123388.52701244173</v>
      </c>
      <c r="BY153" s="3">
        <f>SUMPRODUCT((BH$6:BH153)*($BR$6:$BR153))*'[1]功能-战损相关'!$D$2-BT153</f>
        <v>383974.06596575683</v>
      </c>
      <c r="BZ153" s="3">
        <f>SUMPRODUCT((BI$6:BI153)*($BR$6:$BR153))*'[1]功能-战损相关'!$D$2-BU153</f>
        <v>1206933.7634654911</v>
      </c>
      <c r="CA153" s="3">
        <f>SUMPRODUCT((BJ$6:BJ153)*($BR$6:$BR153))*'[1]功能-战损相关'!$D$2-BV153</f>
        <v>839100.78203502693</v>
      </c>
      <c r="CB153" s="3">
        <f>SUMPRODUCT((BK$6:BK153)*($BR$6:$BR153))*'[1]功能-战损相关'!$D$2-BW153</f>
        <v>466108.73405707354</v>
      </c>
    </row>
    <row r="154" spans="27:80" x14ac:dyDescent="0.2">
      <c r="AA154" s="3">
        <v>149</v>
      </c>
      <c r="AB154" s="3">
        <f>攻城基础信息!X153*$E$12</f>
        <v>220197.62653376945</v>
      </c>
      <c r="AC154" s="3">
        <f>攻城基础信息!Y153*$E$12</f>
        <v>161643.6881504652</v>
      </c>
      <c r="AD154" s="3">
        <f>攻城基础信息!Z153*$E$12</f>
        <v>230398.43772607372</v>
      </c>
      <c r="AE154" s="3">
        <f>攻城基础信息!AA153*$E$12</f>
        <v>169932.78117249976</v>
      </c>
      <c r="AF154" s="3">
        <f>攻城基础信息!AB153*$E$12</f>
        <v>249532.97084029377</v>
      </c>
      <c r="AH154" s="3">
        <f>$E$4*AB154*攻城基础信息!AC153</f>
        <v>15413833.857363852</v>
      </c>
      <c r="AI154" s="3">
        <f>$E$4*AC154*攻城基础信息!AD153</f>
        <v>11315058.170532558</v>
      </c>
      <c r="AJ154" s="3">
        <f>$E$4*AD154*攻城基础信息!AE153</f>
        <v>16127890.640825151</v>
      </c>
      <c r="AK154" s="3">
        <f>$E$4*AE154*攻城基础信息!AF153</f>
        <v>11895294.682074975</v>
      </c>
      <c r="AL154" s="3">
        <f>$E$4*AF154*攻城基础信息!AG153</f>
        <v>17467307.958820552</v>
      </c>
      <c r="AN154" s="3">
        <v>149</v>
      </c>
      <c r="AO154" s="3">
        <f>求节点(节奏总纲!D$4:D$163,AH$6:AH$165,$AN154)*其他调用!H153*其他调用!$M153</f>
        <v>488182260.4027856</v>
      </c>
      <c r="AP154" s="3">
        <f>求节点(节奏总纲!E$4:E$163,AI$6:AI$165,$AN154)*其他调用!I153*其他调用!$M153</f>
        <v>601049962.54216588</v>
      </c>
      <c r="AQ154" s="3">
        <f>求节点(节奏总纲!F$4:F$163,AJ$6:AJ$165,$AN154)*其他调用!J153*其他调用!$M153</f>
        <v>47339573.290863231</v>
      </c>
      <c r="AR154" s="3">
        <f>求节点(节奏总纲!G$4:G$163,AK$6:AK$165,$AN154)*其他调用!K153*其他调用!$M153</f>
        <v>7615094.2539425679</v>
      </c>
      <c r="AS154" s="3">
        <f>求节点(节奏总纲!H$4:H$163,AL$6:AL$165,$AN154)*其他调用!L153*其他调用!$M153</f>
        <v>3471103.4375768197</v>
      </c>
      <c r="AT154" s="3">
        <f t="shared" si="19"/>
        <v>1147657993.9273341</v>
      </c>
      <c r="AY154" s="3">
        <v>149</v>
      </c>
      <c r="AZ154" s="3">
        <f>其他调用!R153*6*(其他调用!AH$2*$AZ$1*MIN(其他调用!$AJ153/其他调用!AH153,1)+$E$4*0%*攻城基础信息!AC153)</f>
        <v>34700.962371914764</v>
      </c>
      <c r="BA154" s="3">
        <f>其他调用!S153*6*(其他调用!AI$2*$AZ$1*MIN(其他调用!$AJ153/其他调用!AI153,1)+$E$4*0%*攻城基础信息!AD153)</f>
        <v>104424.54433410875</v>
      </c>
      <c r="BB154" s="3">
        <f>其他调用!T153*6*(其他调用!AJ$2*$AZ$1*MIN(其他调用!$AJ153/其他调用!AJ153,1)+$E$4*0%*攻城基础信息!AE153)</f>
        <v>314307.22130457585</v>
      </c>
      <c r="BC154" s="3">
        <f>其他调用!U153*6*(其他调用!AK$2*$AZ$1*MIN(其他调用!$AJ153/其他调用!AK153,1)+$E$4*0%*攻城基础信息!AF153)</f>
        <v>126524.79441198315</v>
      </c>
      <c r="BD154" s="3">
        <f>其他调用!V153*6*(其他调用!AL$2*$AZ$1*MIN(其他调用!$AJ153/其他调用!AL153,1)+$E$4*0%*攻城基础信息!AG153)</f>
        <v>38326.106231448037</v>
      </c>
      <c r="BF154" s="3">
        <v>149</v>
      </c>
      <c r="BG154" s="3">
        <f>求节点(节奏总纲!D$4:D$163,AZ$6:AZ$165,$AN154)</f>
        <v>19217.721446959113</v>
      </c>
      <c r="BH154" s="3">
        <f>求节点(节奏总纲!E$4:E$163,BA$6:BA$165,$AN154)</f>
        <v>59384.697302850887</v>
      </c>
      <c r="BI154" s="3">
        <f>求节点(节奏总纲!F$4:F$163,BB$6:BB$165,$AN154)</f>
        <v>184950.60965843184</v>
      </c>
      <c r="BJ154" s="3">
        <f>求节点(节奏总纲!G$4:G$163,BC$6:BC$165,$AN154)</f>
        <v>130021.65741215319</v>
      </c>
      <c r="BK154" s="3">
        <f>求节点(节奏总纲!H$4:H$163,BD$6:BD$165,$AN154)</f>
        <v>73163.491085092377</v>
      </c>
      <c r="BL154" s="3">
        <f>BG154*其他调用!H153*其他调用!$M153</f>
        <v>921730.93059027905</v>
      </c>
      <c r="BM154" s="3">
        <f>BH154*其他调用!I153*其他调用!$M153</f>
        <v>2808392.228201224</v>
      </c>
      <c r="BN154" s="3">
        <f>BI154*其他调用!J153*其他调用!$M153</f>
        <v>713987.0351417081</v>
      </c>
      <c r="BO154" s="3">
        <f>BJ154*其他调用!K153*其他调用!$M153</f>
        <v>89298.35422403719</v>
      </c>
      <c r="BP154" s="3">
        <f>BK154*其他调用!L153*其他调用!$M153</f>
        <v>14539.048948429556</v>
      </c>
      <c r="BQ154" s="3">
        <f t="shared" si="20"/>
        <v>4547947.5971056782</v>
      </c>
      <c r="BR154" s="3">
        <f>[1]服务器生态!$R151</f>
        <v>1.1026451643459315E-2</v>
      </c>
      <c r="BS154" s="3">
        <f>SUMPRODUCT((BG$6:BG154)*($BR$6:$BR154)*(其他调用!BY$5:BY153))</f>
        <v>66477.059156963107</v>
      </c>
      <c r="BT154" s="3">
        <f>SUMPRODUCT((BH$6:BH154)*($BR$6:$BR154)*(其他调用!BZ$5:BZ153))</f>
        <v>206869.85672555899</v>
      </c>
      <c r="BU154" s="3">
        <f>SUMPRODUCT((BI$6:BI154)*($BR$6:$BR154)*(其他调用!CA$5:CA153))</f>
        <v>650244.29716372292</v>
      </c>
      <c r="BV154" s="3">
        <f>SUMPRODUCT((BJ$6:BJ154)*($BR$6:$BR154)*(其他调用!CB$5:CB153))</f>
        <v>452074.3915845204</v>
      </c>
      <c r="BW154" s="3">
        <f>SUMPRODUCT((BK$6:BK154)*($BR$6:$BR154)*(其他调用!CC$5:CC153))</f>
        <v>251122.80442762226</v>
      </c>
      <c r="BX154" s="3">
        <f>SUMPRODUCT((BG$6:BG154)*($BR$6:$BR154))*'[1]功能-战损相关'!$D$2-BS154</f>
        <v>123457.39557721725</v>
      </c>
      <c r="BY154" s="3">
        <f>SUMPRODUCT((BH$6:BH154)*($BR$6:$BR154))*'[1]功能-战损相关'!$D$2-BT154</f>
        <v>384186.8767760375</v>
      </c>
      <c r="BZ154" s="3">
        <f>SUMPRODUCT((BI$6:BI154)*($BR$6:$BR154))*'[1]功能-战损相关'!$D$2-BU154</f>
        <v>1207596.5518754846</v>
      </c>
      <c r="CA154" s="3">
        <f>SUMPRODUCT((BJ$6:BJ154)*($BR$6:$BR154))*'[1]功能-战损相关'!$D$2-BV154</f>
        <v>839566.72722839564</v>
      </c>
      <c r="CB154" s="3">
        <f>SUMPRODUCT((BK$6:BK154)*($BR$6:$BR154))*'[1]功能-战损相关'!$D$2-BW154</f>
        <v>466370.92250844138</v>
      </c>
    </row>
    <row r="155" spans="27:80" x14ac:dyDescent="0.2">
      <c r="AA155" s="3">
        <v>150</v>
      </c>
      <c r="AB155" s="3">
        <f>攻城基础信息!X154*$E$12</f>
        <v>220197.62653376945</v>
      </c>
      <c r="AC155" s="3">
        <f>攻城基础信息!Y154*$E$12</f>
        <v>161643.6881504652</v>
      </c>
      <c r="AD155" s="3">
        <f>攻城基础信息!Z154*$E$12</f>
        <v>230398.43772607372</v>
      </c>
      <c r="AE155" s="3">
        <f>攻城基础信息!AA154*$E$12</f>
        <v>169932.78117249976</v>
      </c>
      <c r="AF155" s="3">
        <f>攻城基础信息!AB154*$E$12</f>
        <v>249532.97084029377</v>
      </c>
      <c r="AH155" s="3">
        <f>$E$4*AB155*攻城基础信息!AC154</f>
        <v>15413833.857363852</v>
      </c>
      <c r="AI155" s="3">
        <f>$E$4*AC155*攻城基础信息!AD154</f>
        <v>11315058.170532558</v>
      </c>
      <c r="AJ155" s="3">
        <f>$E$4*AD155*攻城基础信息!AE154</f>
        <v>16127890.640825151</v>
      </c>
      <c r="AK155" s="3">
        <f>$E$4*AE155*攻城基础信息!AF154</f>
        <v>11895294.682074975</v>
      </c>
      <c r="AL155" s="3">
        <f>$E$4*AF155*攻城基础信息!AG154</f>
        <v>17467307.958820552</v>
      </c>
      <c r="AN155" s="3">
        <v>150</v>
      </c>
      <c r="AO155" s="3">
        <f>求节点(节奏总纲!D$4:D$163,AH$6:AH$165,$AN155)*其他调用!H154*其他调用!$M154</f>
        <v>489513118.87661272</v>
      </c>
      <c r="AP155" s="3">
        <f>求节点(节奏总纲!E$4:E$163,AI$6:AI$165,$AN155)*其他调用!I154*其他调用!$M154</f>
        <v>602593864.71905732</v>
      </c>
      <c r="AQ155" s="3">
        <f>求节点(节奏总纲!F$4:F$163,AJ$6:AJ$165,$AN155)*其他调用!J154*其他调用!$M154</f>
        <v>47465380.088463783</v>
      </c>
      <c r="AR155" s="3">
        <f>求节点(节奏总纲!G$4:G$163,AK$6:AK$165,$AN155)*其他调用!K154*其他调用!$M154</f>
        <v>7435526.4822428087</v>
      </c>
      <c r="AS155" s="3">
        <f>求节点(节奏总纲!H$4:H$163,AL$6:AL$165,$AN155)*其他调用!L154*其他调用!$M154</f>
        <v>3471103.4375768197</v>
      </c>
      <c r="AT155" s="3">
        <f t="shared" si="19"/>
        <v>1150478993.6039534</v>
      </c>
      <c r="AY155" s="3">
        <v>150</v>
      </c>
      <c r="AZ155" s="3">
        <f>其他调用!R154*6*(其他调用!AH$2*$AZ$1*MIN(其他调用!$AJ154/其他调用!AH154,1)+$E$4*0%*攻城基础信息!AC154)</f>
        <v>34874.227739133785</v>
      </c>
      <c r="BA155" s="3">
        <f>其他调用!S154*6*(其他调用!AI$2*$AZ$1*MIN(其他调用!$AJ154/其他调用!AI154,1)+$E$4*0%*攻城基础信息!AD154)</f>
        <v>104976.53053130186</v>
      </c>
      <c r="BB155" s="3">
        <f>其他调用!T154*6*(其他调用!AJ$2*$AZ$1*MIN(其他调用!$AJ154/其他调用!AJ154,1)+$E$4*0%*攻城基础信息!AE154)</f>
        <v>316120.09286142583</v>
      </c>
      <c r="BC155" s="3">
        <f>其他调用!U154*6*(其他调用!AK$2*$AZ$1*MIN(其他调用!$AJ154/其他调用!AK154,1)+$E$4*0%*攻城基础信息!AF154)</f>
        <v>126912.99535337534</v>
      </c>
      <c r="BD155" s="3">
        <f>其他调用!V154*6*(其他调用!AL$2*$AZ$1*MIN(其他调用!$AJ154/其他调用!AL154,1)+$E$4*0%*攻城基础信息!AG154)</f>
        <v>38581.27264507686</v>
      </c>
      <c r="BF155" s="3">
        <v>150</v>
      </c>
      <c r="BG155" s="3">
        <f>求节点(节奏总纲!D$4:D$163,AZ$6:AZ$165,$AN155)</f>
        <v>19237.163552686885</v>
      </c>
      <c r="BH155" s="3">
        <f>求节点(节奏总纲!E$4:E$163,BA$6:BA$165,$AN155)</f>
        <v>59440.747968733835</v>
      </c>
      <c r="BI155" s="3">
        <f>求节点(节奏总纲!F$4:F$163,BB$6:BB$165,$AN155)</f>
        <v>185117.42157458235</v>
      </c>
      <c r="BJ155" s="3">
        <f>求节点(节奏总纲!G$4:G$163,BC$6:BC$165,$AN155)</f>
        <v>130129.26614322107</v>
      </c>
      <c r="BK155" s="3">
        <f>求节点(节奏总纲!H$4:H$163,BD$6:BD$165,$AN155)</f>
        <v>73259.376748261013</v>
      </c>
      <c r="BL155" s="3">
        <f>BG155*其他调用!H154*其他调用!$M154</f>
        <v>922663.42356321309</v>
      </c>
      <c r="BM155" s="3">
        <f>BH155*其他调用!I154*其他调用!$M154</f>
        <v>2811042.9490367351</v>
      </c>
      <c r="BN155" s="3">
        <f>BI155*其他调用!J154*其他调用!$M154</f>
        <v>714630.99920140253</v>
      </c>
      <c r="BO155" s="3">
        <f>BJ155*其他调用!K154*其他调用!$M154</f>
        <v>89372.259470099685</v>
      </c>
      <c r="BP155" s="3">
        <f>BK155*其他调用!L154*其他调用!$M154</f>
        <v>14558.103347414428</v>
      </c>
      <c r="BQ155" s="3">
        <f t="shared" si="20"/>
        <v>4552267.734618864</v>
      </c>
      <c r="BR155" s="3">
        <f>[1]服务器生态!$R152</f>
        <v>1.1100454674623471E-2</v>
      </c>
      <c r="BS155" s="3">
        <f>SUMPRODUCT((BG$6:BG155)*($BR$6:$BR155)*(其他调用!BY$5:BY154))</f>
        <v>66514.428877827973</v>
      </c>
      <c r="BT155" s="3">
        <f>SUMPRODUCT((BH$6:BH155)*($BR$6:$BR155)*(其他调用!BZ$5:BZ154))</f>
        <v>206985.32510807322</v>
      </c>
      <c r="BU155" s="3">
        <f>SUMPRODUCT((BI$6:BI155)*($BR$6:$BR155)*(其他调用!CA$5:CA154))</f>
        <v>650603.90248456551</v>
      </c>
      <c r="BV155" s="3">
        <f>SUMPRODUCT((BJ$6:BJ155)*($BR$6:$BR155)*(其他调用!CB$5:CB154))</f>
        <v>452327.17803813674</v>
      </c>
      <c r="BW155" s="3">
        <f>SUMPRODUCT((BK$6:BK155)*($BR$6:$BR155)*(其他调用!CC$5:CC154))</f>
        <v>251265.11659606217</v>
      </c>
      <c r="BX155" s="3">
        <f>SUMPRODUCT((BG$6:BG155)*($BR$6:$BR155))*'[1]功能-战损相关'!$D$2-BS155</f>
        <v>123526.79648739484</v>
      </c>
      <c r="BY155" s="3">
        <f>SUMPRODUCT((BH$6:BH155)*($BR$6:$BR155))*'[1]功能-战损相关'!$D$2-BT155</f>
        <v>384401.31805784965</v>
      </c>
      <c r="BZ155" s="3">
        <f>SUMPRODUCT((BI$6:BI155)*($BR$6:$BR155))*'[1]功能-战损相关'!$D$2-BU155</f>
        <v>1208264.3903284781</v>
      </c>
      <c r="CA155" s="3">
        <f>SUMPRODUCT((BJ$6:BJ155)*($BR$6:$BR155))*'[1]功能-战损相关'!$D$2-BV155</f>
        <v>840036.18778511183</v>
      </c>
      <c r="CB155" s="3">
        <f>SUMPRODUCT((BK$6:BK155)*($BR$6:$BR155))*'[1]功能-战损相关'!$D$2-BW155</f>
        <v>466635.21653554402</v>
      </c>
    </row>
    <row r="156" spans="27:80" x14ac:dyDescent="0.2">
      <c r="AA156" s="3">
        <v>151</v>
      </c>
      <c r="AB156" s="3">
        <f>攻城基础信息!X155*$E$12</f>
        <v>220197.62653376945</v>
      </c>
      <c r="AC156" s="3">
        <f>攻城基础信息!Y155*$E$12</f>
        <v>161643.6881504652</v>
      </c>
      <c r="AD156" s="3">
        <f>攻城基础信息!Z155*$E$12</f>
        <v>230398.43772607372</v>
      </c>
      <c r="AE156" s="3">
        <f>攻城基础信息!AA155*$E$12</f>
        <v>169932.78117249976</v>
      </c>
      <c r="AF156" s="3">
        <f>攻城基础信息!AB155*$E$12</f>
        <v>249532.97084029377</v>
      </c>
      <c r="AH156" s="3">
        <f>$E$4*AB156*攻城基础信息!AC155</f>
        <v>15413833.857363852</v>
      </c>
      <c r="AI156" s="3">
        <f>$E$4*AC156*攻城基础信息!AD155</f>
        <v>11315058.170532558</v>
      </c>
      <c r="AJ156" s="3">
        <f>$E$4*AD156*攻城基础信息!AE155</f>
        <v>16127890.640825151</v>
      </c>
      <c r="AK156" s="3">
        <f>$E$4*AE156*攻城基础信息!AF155</f>
        <v>11895294.682074975</v>
      </c>
      <c r="AL156" s="3">
        <f>$E$4*AF156*攻城基础信息!AG155</f>
        <v>17467307.958820552</v>
      </c>
      <c r="AN156" s="3">
        <v>151</v>
      </c>
      <c r="AO156" s="3">
        <f>求节点(节奏总纲!D$4:D$163,AH$6:AH$165,$AN156)*其他调用!H155*其他调用!$M155</f>
        <v>490843977.35043991</v>
      </c>
      <c r="AP156" s="3">
        <f>求节点(节奏总纲!E$4:E$163,AI$6:AI$165,$AN156)*其他调用!I155*其他调用!$M155</f>
        <v>604137766.89594841</v>
      </c>
      <c r="AQ156" s="3">
        <f>求节点(节奏总纲!F$4:F$163,AJ$6:AJ$165,$AN156)*其他调用!J155*其他调用!$M155</f>
        <v>47591186.886064328</v>
      </c>
      <c r="AR156" s="3">
        <f>求节点(节奏总纲!G$4:G$163,AK$6:AK$165,$AN156)*其他调用!K155*其他调用!$M155</f>
        <v>7290371.6226634178</v>
      </c>
      <c r="AS156" s="3">
        <f>求节点(节奏总纲!H$4:H$163,AL$6:AL$165,$AN156)*其他调用!L155*其他调用!$M155</f>
        <v>3471103.4375768197</v>
      </c>
      <c r="AT156" s="3">
        <f t="shared" si="19"/>
        <v>1153334406.192693</v>
      </c>
      <c r="AY156" s="3">
        <v>151</v>
      </c>
      <c r="AZ156" s="3">
        <f>其他调用!R155*6*(其他调用!AH$2*$AZ$1*MIN(其他调用!$AJ155/其他调用!AH155,1)+$E$4*0%*攻城基础信息!AC155)</f>
        <v>35028.986468985771</v>
      </c>
      <c r="BA156" s="3">
        <f>其他调用!S155*6*(其他调用!AI$2*$AZ$1*MIN(其他调用!$AJ155/其他调用!AI155,1)+$E$4*0%*攻城基础信息!AD155)</f>
        <v>105424.44300084258</v>
      </c>
      <c r="BB156" s="3">
        <f>其他调用!T155*6*(其他调用!AJ$2*$AZ$1*MIN(其他调用!$AJ155/其他调用!AJ155,1)+$E$4*0%*攻城基础信息!AE155)</f>
        <v>317478.36242660513</v>
      </c>
      <c r="BC156" s="3">
        <f>其他调用!U155*6*(其他调用!AK$2*$AZ$1*MIN(其他调用!$AJ155/其他调用!AK155,1)+$E$4*0%*攻城基础信息!AF155)</f>
        <v>127199.15090790084</v>
      </c>
      <c r="BD156" s="3">
        <f>其他调用!V155*6*(其他调用!AL$2*$AZ$1*MIN(其他调用!$AJ155/其他调用!AL155,1)+$E$4*0%*攻城基础信息!AG155)</f>
        <v>38829.325876002564</v>
      </c>
      <c r="BF156" s="3">
        <v>151</v>
      </c>
      <c r="BG156" s="3">
        <f>求节点(节奏总纲!D$4:D$163,AZ$6:AZ$165,$AN156)</f>
        <v>19256.605658414657</v>
      </c>
      <c r="BH156" s="3">
        <f>求节点(节奏总纲!E$4:E$163,BA$6:BA$165,$AN156)</f>
        <v>59496.798634616782</v>
      </c>
      <c r="BI156" s="3">
        <f>求节点(节奏总纲!F$4:F$163,BB$6:BB$165,$AN156)</f>
        <v>185284.23349073285</v>
      </c>
      <c r="BJ156" s="3">
        <f>求节点(节奏总纲!G$4:G$163,BC$6:BC$165,$AN156)</f>
        <v>130230.24617449174</v>
      </c>
      <c r="BK156" s="3">
        <f>求节点(节奏总纲!H$4:H$163,BD$6:BD$165,$AN156)</f>
        <v>73355.262411429663</v>
      </c>
      <c r="BL156" s="3">
        <f>BG156*其他调用!H155*其他调用!$M155</f>
        <v>923595.91653614736</v>
      </c>
      <c r="BM156" s="3">
        <f>BH156*其他调用!I155*其他调用!$M155</f>
        <v>2813693.6698722458</v>
      </c>
      <c r="BN156" s="3">
        <f>BI156*其他调用!J155*其他调用!$M155</f>
        <v>715274.96326109697</v>
      </c>
      <c r="BO156" s="3">
        <f>BJ156*其他调用!K155*其他调用!$M155</f>
        <v>89441.612151656256</v>
      </c>
      <c r="BP156" s="3">
        <f>BK156*其他调用!L155*其他调用!$M155</f>
        <v>14577.1577463993</v>
      </c>
      <c r="BQ156" s="3">
        <f t="shared" si="20"/>
        <v>4556583.3195675462</v>
      </c>
      <c r="BR156" s="3">
        <f>[1]服务器生态!$R153</f>
        <v>1.1174457705787627E-2</v>
      </c>
      <c r="BS156" s="3">
        <f>SUMPRODUCT((BG$6:BG156)*($BR$6:$BR156)*(其他调用!BY$5:BY155))</f>
        <v>66552.085749788195</v>
      </c>
      <c r="BT156" s="3">
        <f>SUMPRODUCT((BH$6:BH156)*($BR$6:$BR156)*(其他调用!BZ$5:BZ155))</f>
        <v>207101.67288856837</v>
      </c>
      <c r="BU156" s="3">
        <f>SUMPRODUCT((BI$6:BI156)*($BR$6:$BR156)*(其他调用!CA$5:CA155))</f>
        <v>650966.23137993657</v>
      </c>
      <c r="BV156" s="3">
        <f>SUMPRODUCT((BJ$6:BJ156)*($BR$6:$BR156)*(其他调用!CB$5:CB155))</f>
        <v>452581.84720426769</v>
      </c>
      <c r="BW156" s="3">
        <f>SUMPRODUCT((BK$6:BK156)*($BR$6:$BR156)*(其他调用!CC$5:CC155))</f>
        <v>251408.56501959203</v>
      </c>
      <c r="BX156" s="3">
        <f>SUMPRODUCT((BG$6:BG156)*($BR$6:$BR156))*'[1]功能-战损相关'!$D$2-BS156</f>
        <v>123596.73067817809</v>
      </c>
      <c r="BY156" s="3">
        <f>SUMPRODUCT((BH$6:BH156)*($BR$6:$BR156))*'[1]功能-战损相关'!$D$2-BT156</f>
        <v>384617.39250734064</v>
      </c>
      <c r="BZ156" s="3">
        <f>SUMPRODUCT((BI$6:BI156)*($BR$6:$BR156))*'[1]功能-战损相关'!$D$2-BU156</f>
        <v>1208937.2868484529</v>
      </c>
      <c r="CA156" s="3">
        <f>SUMPRODUCT((BJ$6:BJ156)*($BR$6:$BR156))*'[1]功能-战损相关'!$D$2-BV156</f>
        <v>840509.14480792638</v>
      </c>
      <c r="CB156" s="3">
        <f>SUMPRODUCT((BK$6:BK156)*($BR$6:$BR156))*'[1]功能-战损相关'!$D$2-BW156</f>
        <v>466901.6207506709</v>
      </c>
    </row>
    <row r="157" spans="27:80" x14ac:dyDescent="0.2">
      <c r="AA157" s="3">
        <v>152</v>
      </c>
      <c r="AB157" s="3">
        <f>攻城基础信息!X156*$E$12</f>
        <v>220197.62653376945</v>
      </c>
      <c r="AC157" s="3">
        <f>攻城基础信息!Y156*$E$12</f>
        <v>161643.6881504652</v>
      </c>
      <c r="AD157" s="3">
        <f>攻城基础信息!Z156*$E$12</f>
        <v>230398.43772607372</v>
      </c>
      <c r="AE157" s="3">
        <f>攻城基础信息!AA156*$E$12</f>
        <v>169932.78117249976</v>
      </c>
      <c r="AF157" s="3">
        <f>攻城基础信息!AB156*$E$12</f>
        <v>249532.97084029377</v>
      </c>
      <c r="AH157" s="3">
        <f>$E$4*AB157*攻城基础信息!AC156</f>
        <v>15413833.857363852</v>
      </c>
      <c r="AI157" s="3">
        <f>$E$4*AC157*攻城基础信息!AD156</f>
        <v>11315058.170532558</v>
      </c>
      <c r="AJ157" s="3">
        <f>$E$4*AD157*攻城基础信息!AE156</f>
        <v>16127890.640825151</v>
      </c>
      <c r="AK157" s="3">
        <f>$E$4*AE157*攻城基础信息!AF156</f>
        <v>11895294.682074975</v>
      </c>
      <c r="AL157" s="3">
        <f>$E$4*AF157*攻城基础信息!AG156</f>
        <v>17467307.958820552</v>
      </c>
      <c r="AN157" s="3">
        <v>152</v>
      </c>
      <c r="AO157" s="3">
        <f>求节点(节奏总纲!D$4:D$163,AH$6:AH$165,$AN157)*其他调用!H156*其他调用!$M156</f>
        <v>492174835.82426703</v>
      </c>
      <c r="AP157" s="3">
        <f>求节点(节奏总纲!E$4:E$163,AI$6:AI$165,$AN157)*其他调用!I156*其他调用!$M156</f>
        <v>605681669.07283974</v>
      </c>
      <c r="AQ157" s="3">
        <f>求节点(节奏总纲!F$4:F$163,AJ$6:AJ$165,$AN157)*其他调用!J156*其他调用!$M156</f>
        <v>47716993.683664873</v>
      </c>
      <c r="AR157" s="3">
        <f>求节点(节奏总纲!G$4:G$163,AK$6:AK$165,$AN157)*其他调用!K156*其他调用!$M156</f>
        <v>7294011.4760505836</v>
      </c>
      <c r="AS157" s="3">
        <f>求节点(节奏总纲!H$4:H$163,AL$6:AL$165,$AN157)*其他调用!L156*其他调用!$M156</f>
        <v>3471103.4375768197</v>
      </c>
      <c r="AT157" s="3">
        <f t="shared" si="19"/>
        <v>1156338613.4943988</v>
      </c>
      <c r="AY157" s="3">
        <v>152</v>
      </c>
      <c r="AZ157" s="3">
        <f>其他调用!R156*6*(其他调用!AH$2*$AZ$1*MIN(其他调用!$AJ156/其他调用!AH156,1)+$E$4*0%*攻城基础信息!AC156)</f>
        <v>35176.327706655284</v>
      </c>
      <c r="BA157" s="3">
        <f>其他调用!S156*6*(其他调用!AI$2*$AZ$1*MIN(其他调用!$AJ156/其他调用!AI156,1)+$E$4*0%*攻城基础信息!AD156)</f>
        <v>105873.71103573794</v>
      </c>
      <c r="BB157" s="3">
        <f>其他调用!T156*6*(其他调用!AJ$2*$AZ$1*MIN(其他调用!$AJ156/其他调用!AJ156,1)+$E$4*0%*攻城基础信息!AE156)</f>
        <v>318874.89796753461</v>
      </c>
      <c r="BC157" s="3">
        <f>其他调用!U156*6*(其他调用!AK$2*$AZ$1*MIN(其他调用!$AJ156/其他调用!AK156,1)+$E$4*0%*攻城基础信息!AF156)</f>
        <v>127522.1483094366</v>
      </c>
      <c r="BD157" s="3">
        <f>其他调用!V156*6*(其他调用!AL$2*$AZ$1*MIN(其他调用!$AJ156/其他调用!AL156,1)+$E$4*0%*攻城基础信息!AG156)</f>
        <v>38964.575889776665</v>
      </c>
      <c r="BF157" s="3">
        <v>152</v>
      </c>
      <c r="BG157" s="3">
        <f>求节点(节奏总纲!D$4:D$163,AZ$6:AZ$165,$AN157)</f>
        <v>19276.04776414243</v>
      </c>
      <c r="BH157" s="3">
        <f>求节点(节奏总纲!E$4:E$163,BA$6:BA$165,$AN157)</f>
        <v>59552.849300499729</v>
      </c>
      <c r="BI157" s="3">
        <f>求节点(节奏总纲!F$4:F$163,BB$6:BB$165,$AN157)</f>
        <v>185451.04540688338</v>
      </c>
      <c r="BJ157" s="3">
        <f>求节点(节奏总纲!G$4:G$163,BC$6:BC$165,$AN157)</f>
        <v>130302.56500207755</v>
      </c>
      <c r="BK157" s="3">
        <f>求节点(节奏总纲!H$4:H$163,BD$6:BD$165,$AN157)</f>
        <v>73451.148074598314</v>
      </c>
      <c r="BL157" s="3">
        <f>BG157*其他调用!H156*其他调用!$M156</f>
        <v>924528.40950908139</v>
      </c>
      <c r="BM157" s="3">
        <f>BH157*其他调用!I156*其他调用!$M156</f>
        <v>2816344.3907077564</v>
      </c>
      <c r="BN157" s="3">
        <f>BI157*其他调用!J156*其他调用!$M156</f>
        <v>715918.92732079152</v>
      </c>
      <c r="BO157" s="3">
        <f>BJ157*其他调用!K156*其他调用!$M156</f>
        <v>89491.280433166874</v>
      </c>
      <c r="BP157" s="3">
        <f>BK157*其他调用!L156*其他调用!$M156</f>
        <v>14596.212145384176</v>
      </c>
      <c r="BQ157" s="3">
        <f t="shared" si="20"/>
        <v>4560879.2201161804</v>
      </c>
      <c r="BR157" s="3">
        <f>[1]服务器生态!$R154</f>
        <v>2.9218906041832033</v>
      </c>
      <c r="BS157" s="3">
        <f>SUMPRODUCT((BG$6:BG157)*($BR$6:$BR157)*(其他调用!BY$5:BY156))</f>
        <v>76408.523748159219</v>
      </c>
      <c r="BT157" s="3">
        <f>SUMPRODUCT((BH$6:BH157)*($BR$6:$BR157)*(其他调用!BZ$5:BZ156))</f>
        <v>237552.88228267533</v>
      </c>
      <c r="BU157" s="3">
        <f>SUMPRODUCT((BI$6:BI157)*($BR$6:$BR157)*(其他调用!CA$5:CA156))</f>
        <v>745793.07312424341</v>
      </c>
      <c r="BV157" s="3">
        <f>SUMPRODUCT((BJ$6:BJ157)*($BR$6:$BR157)*(其他调用!CB$5:CB156))</f>
        <v>519209.56927086244</v>
      </c>
      <c r="BW157" s="3">
        <f>SUMPRODUCT((BK$6:BK157)*($BR$6:$BR157)*(其他调用!CC$5:CC156))</f>
        <v>288966.40341907868</v>
      </c>
      <c r="BX157" s="3">
        <f>SUMPRODUCT((BG$6:BG157)*($BR$6:$BR157))*'[1]功能-战损相关'!$D$2-BS157</f>
        <v>141901.5441037243</v>
      </c>
      <c r="BY157" s="3">
        <f>SUMPRODUCT((BH$6:BH157)*($BR$6:$BR157))*'[1]功能-战损相关'!$D$2-BT157</f>
        <v>441169.63852496783</v>
      </c>
      <c r="BZ157" s="3">
        <f>SUMPRODUCT((BI$6:BI157)*($BR$6:$BR157))*'[1]功能-战损相关'!$D$2-BU157</f>
        <v>1385044.2786593083</v>
      </c>
      <c r="CA157" s="3">
        <f>SUMPRODUCT((BJ$6:BJ157)*($BR$6:$BR157))*'[1]功能-战损相关'!$D$2-BV157</f>
        <v>964246.34293160238</v>
      </c>
      <c r="CB157" s="3">
        <f>SUMPRODUCT((BK$6:BK157)*($BR$6:$BR157))*'[1]功能-战损相关'!$D$2-BW157</f>
        <v>536651.89206400327</v>
      </c>
    </row>
    <row r="158" spans="27:80" x14ac:dyDescent="0.2">
      <c r="AA158" s="3">
        <v>153</v>
      </c>
      <c r="AB158" s="3">
        <f>攻城基础信息!X157*$E$12</f>
        <v>220197.62653376945</v>
      </c>
      <c r="AC158" s="3">
        <f>攻城基础信息!Y157*$E$12</f>
        <v>161643.6881504652</v>
      </c>
      <c r="AD158" s="3">
        <f>攻城基础信息!Z157*$E$12</f>
        <v>230398.43772607372</v>
      </c>
      <c r="AE158" s="3">
        <f>攻城基础信息!AA157*$E$12</f>
        <v>169932.78117249976</v>
      </c>
      <c r="AF158" s="3">
        <f>攻城基础信息!AB157*$E$12</f>
        <v>249532.97084029377</v>
      </c>
      <c r="AH158" s="3">
        <f>$E$4*AB158*攻城基础信息!AC157</f>
        <v>15413833.857363852</v>
      </c>
      <c r="AI158" s="3">
        <f>$E$4*AC158*攻城基础信息!AD157</f>
        <v>11315058.170532558</v>
      </c>
      <c r="AJ158" s="3">
        <f>$E$4*AD158*攻城基础信息!AE157</f>
        <v>16127890.640825151</v>
      </c>
      <c r="AK158" s="3">
        <f>$E$4*AE158*攻城基础信息!AF157</f>
        <v>11895294.682074975</v>
      </c>
      <c r="AL158" s="3">
        <f>$E$4*AF158*攻城基础信息!AG157</f>
        <v>17467307.958820552</v>
      </c>
      <c r="AN158" s="3">
        <v>153</v>
      </c>
      <c r="AO158" s="3">
        <f>求节点(节奏总纲!D$4:D$163,AH$6:AH$165,$AN158)*其他调用!H157*其他调用!$M157</f>
        <v>493505694.29809415</v>
      </c>
      <c r="AP158" s="3">
        <f>求节点(节奏总纲!E$4:E$163,AI$6:AI$165,$AN158)*其他调用!I157*其他调用!$M157</f>
        <v>607225571.24973094</v>
      </c>
      <c r="AQ158" s="3">
        <f>求节点(节奏总纲!F$4:F$163,AJ$6:AJ$165,$AN158)*其他调用!J157*其他调用!$M157</f>
        <v>47842800.481265418</v>
      </c>
      <c r="AR158" s="3">
        <f>求节点(节奏总纲!G$4:G$163,AK$6:AK$165,$AN158)*其他调用!K157*其他调用!$M157</f>
        <v>7297651.3294377495</v>
      </c>
      <c r="AS158" s="3">
        <f>求节点(节奏总纲!H$4:H$163,AL$6:AL$165,$AN158)*其他调用!L157*其他调用!$M157</f>
        <v>3471103.4375768197</v>
      </c>
      <c r="AT158" s="3">
        <f t="shared" si="19"/>
        <v>1159342820.7961049</v>
      </c>
      <c r="AY158" s="3">
        <v>153</v>
      </c>
      <c r="AZ158" s="3">
        <f>其他调用!R157*6*(其他调用!AH$2*$AZ$1*MIN(其他调用!$AJ157/其他调用!AH157,1)+$E$4*0%*攻城基础信息!AC157)</f>
        <v>35330.113853183459</v>
      </c>
      <c r="BA158" s="3">
        <f>其他调用!S157*6*(其他调用!AI$2*$AZ$1*MIN(其他调用!$AJ157/其他调用!AI157,1)+$E$4*0%*攻城基础信息!AD157)</f>
        <v>106366.52606298811</v>
      </c>
      <c r="BB158" s="3">
        <f>其他调用!T157*6*(其他调用!AJ$2*$AZ$1*MIN(其他调用!$AJ157/其他调用!AJ157,1)+$E$4*0%*攻城基础信息!AE157)</f>
        <v>320362.44905226195</v>
      </c>
      <c r="BC158" s="3">
        <f>其他调用!U157*6*(其他调用!AK$2*$AZ$1*MIN(其他调用!$AJ157/其他调用!AK157,1)+$E$4*0%*攻城基础信息!AF157)</f>
        <v>127557.38733500722</v>
      </c>
      <c r="BD158" s="3">
        <f>其他调用!V157*6*(其他调用!AL$2*$AZ$1*MIN(其他调用!$AJ157/其他调用!AL157,1)+$E$4*0%*攻城基础信息!AG157)</f>
        <v>38995.752457545263</v>
      </c>
      <c r="BF158" s="3">
        <v>153</v>
      </c>
      <c r="BG158" s="3">
        <f>求节点(节奏总纲!D$4:D$163,AZ$6:AZ$165,$AN158)</f>
        <v>19295.489869870202</v>
      </c>
      <c r="BH158" s="3">
        <f>求节点(节奏总纲!E$4:E$163,BA$6:BA$165,$AN158)</f>
        <v>59608.899966382676</v>
      </c>
      <c r="BI158" s="3">
        <f>求节点(节奏总纲!F$4:F$163,BB$6:BB$165,$AN158)</f>
        <v>185617.85732303388</v>
      </c>
      <c r="BJ158" s="3">
        <f>求节点(节奏总纲!G$4:G$163,BC$6:BC$165,$AN158)</f>
        <v>130374.88382966336</v>
      </c>
      <c r="BK158" s="3">
        <f>求节点(节奏总纲!H$4:H$163,BD$6:BD$165,$AN158)</f>
        <v>73547.033737766949</v>
      </c>
      <c r="BL158" s="3">
        <f>BG158*其他调用!H157*其他调用!$M157</f>
        <v>925460.90248201543</v>
      </c>
      <c r="BM158" s="3">
        <f>BH158*其他调用!I157*其他调用!$M157</f>
        <v>2818995.1115432675</v>
      </c>
      <c r="BN158" s="3">
        <f>BI158*其他调用!J157*其他调用!$M157</f>
        <v>716562.89138048596</v>
      </c>
      <c r="BO158" s="3">
        <f>BJ158*其他调用!K157*其他调用!$M157</f>
        <v>89540.948714677506</v>
      </c>
      <c r="BP158" s="3">
        <f>BK158*其他调用!L157*其他调用!$M157</f>
        <v>14615.266544369046</v>
      </c>
      <c r="BQ158" s="3">
        <f t="shared" si="20"/>
        <v>4565175.1206648154</v>
      </c>
      <c r="BR158" s="3">
        <f>[1]服务器生态!$R155</f>
        <v>2.5271917331507723</v>
      </c>
      <c r="BS158" s="3">
        <f>SUMPRODUCT((BG$6:BG158)*($BR$6:$BR158)*(其他调用!BY$5:BY157))</f>
        <v>84942.119183249539</v>
      </c>
      <c r="BT158" s="3">
        <f>SUMPRODUCT((BH$6:BH158)*($BR$6:$BR158)*(其他调用!BZ$5:BZ157))</f>
        <v>263915.42814569472</v>
      </c>
      <c r="BU158" s="3">
        <f>SUMPRODUCT((BI$6:BI158)*($BR$6:$BR158)*(其他调用!CA$5:CA157))</f>
        <v>827884.15817083127</v>
      </c>
      <c r="BV158" s="3">
        <f>SUMPRODUCT((BJ$6:BJ158)*($BR$6:$BR158)*(其他调用!CB$5:CB157))</f>
        <v>576868.9767802055</v>
      </c>
      <c r="BW158" s="3">
        <f>SUMPRODUCT((BK$6:BK158)*($BR$6:$BR158)*(其他调用!CC$5:CC157))</f>
        <v>321493.20815955166</v>
      </c>
      <c r="BX158" s="3">
        <f>SUMPRODUCT((BG$6:BG158)*($BR$6:$BR158))*'[1]功能-战损相关'!$D$2-BS158</f>
        <v>157749.64991174918</v>
      </c>
      <c r="BY158" s="3">
        <f>SUMPRODUCT((BH$6:BH158)*($BR$6:$BR158))*'[1]功能-战损相关'!$D$2-BT158</f>
        <v>490128.65227057535</v>
      </c>
      <c r="BZ158" s="3">
        <f>SUMPRODUCT((BI$6:BI158)*($BR$6:$BR158))*'[1]功能-战损相关'!$D$2-BU158</f>
        <v>1537499.1508886856</v>
      </c>
      <c r="CA158" s="3">
        <f>SUMPRODUCT((BJ$6:BJ158)*($BR$6:$BR158))*'[1]功能-战损相关'!$D$2-BV158</f>
        <v>1071328.0997346682</v>
      </c>
      <c r="CB158" s="3">
        <f>SUMPRODUCT((BK$6:BK158)*($BR$6:$BR158))*'[1]功能-战损相关'!$D$2-BW158</f>
        <v>597058.81515345303</v>
      </c>
    </row>
    <row r="159" spans="27:80" x14ac:dyDescent="0.2">
      <c r="AA159" s="3">
        <v>154</v>
      </c>
      <c r="AB159" s="3">
        <f>攻城基础信息!X158*$E$12</f>
        <v>220197.62653376945</v>
      </c>
      <c r="AC159" s="3">
        <f>攻城基础信息!Y158*$E$12</f>
        <v>161643.6881504652</v>
      </c>
      <c r="AD159" s="3">
        <f>攻城基础信息!Z158*$E$12</f>
        <v>230398.43772607372</v>
      </c>
      <c r="AE159" s="3">
        <f>攻城基础信息!AA158*$E$12</f>
        <v>169932.78117249976</v>
      </c>
      <c r="AF159" s="3">
        <f>攻城基础信息!AB158*$E$12</f>
        <v>249532.97084029377</v>
      </c>
      <c r="AH159" s="3">
        <f>$E$4*AB159*攻城基础信息!AC158</f>
        <v>15413833.857363852</v>
      </c>
      <c r="AI159" s="3">
        <f>$E$4*AC159*攻城基础信息!AD158</f>
        <v>11315058.170532558</v>
      </c>
      <c r="AJ159" s="3">
        <f>$E$4*AD159*攻城基础信息!AE158</f>
        <v>16127890.640825151</v>
      </c>
      <c r="AK159" s="3">
        <f>$E$4*AE159*攻城基础信息!AF158</f>
        <v>11895294.682074975</v>
      </c>
      <c r="AL159" s="3">
        <f>$E$4*AF159*攻城基础信息!AG158</f>
        <v>17467307.958820552</v>
      </c>
      <c r="AN159" s="3">
        <v>154</v>
      </c>
      <c r="AO159" s="3">
        <f>求节点(节奏总纲!D$4:D$163,AH$6:AH$165,$AN159)*其他调用!H158*其他调用!$M158</f>
        <v>494836552.77192128</v>
      </c>
      <c r="AP159" s="3">
        <f>求节点(节奏总纲!E$4:E$163,AI$6:AI$165,$AN159)*其他调用!I158*其他调用!$M158</f>
        <v>608769473.42662227</v>
      </c>
      <c r="AQ159" s="3">
        <f>求节点(节奏总纲!F$4:F$163,AJ$6:AJ$165,$AN159)*其他调用!J158*其他调用!$M158</f>
        <v>47968607.278865971</v>
      </c>
      <c r="AR159" s="3">
        <f>求节点(节奏总纲!G$4:G$163,AK$6:AK$165,$AN159)*其他调用!K158*其他调用!$M158</f>
        <v>7301291.1828249171</v>
      </c>
      <c r="AS159" s="3">
        <f>求节点(节奏总纲!H$4:H$163,AL$6:AL$165,$AN159)*其他调用!L158*其他调用!$M158</f>
        <v>3471103.4375768197</v>
      </c>
      <c r="AT159" s="3">
        <f t="shared" si="19"/>
        <v>1162347028.0978112</v>
      </c>
      <c r="AY159" s="3">
        <v>154</v>
      </c>
      <c r="AZ159" s="3">
        <f>其他调用!R158*6*(其他调用!AH$2*$AZ$1*MIN(其他调用!$AJ158/其他调用!AH158,1)+$E$4*0%*攻城基础信息!AC158)</f>
        <v>35470.668320174809</v>
      </c>
      <c r="BA159" s="3">
        <f>其他调用!S158*6*(其他调用!AI$2*$AZ$1*MIN(其他调用!$AJ158/其他调用!AI158,1)+$E$4*0%*攻城基础信息!AD158)</f>
        <v>106827.68591196185</v>
      </c>
      <c r="BB159" s="3">
        <f>其他调用!T158*6*(其他调用!AJ$2*$AZ$1*MIN(其他调用!$AJ158/其他调用!AJ158,1)+$E$4*0%*攻城基础信息!AE158)</f>
        <v>321030</v>
      </c>
      <c r="BC159" s="3">
        <f>其他调用!U158*6*(其他调用!AK$2*$AZ$1*MIN(其他调用!$AJ158/其他调用!AK158,1)+$E$4*0%*攻城基础信息!AF158)</f>
        <v>127286.14079994484</v>
      </c>
      <c r="BD159" s="3">
        <f>其他调用!V158*6*(其他调用!AL$2*$AZ$1*MIN(其他调用!$AJ158/其他调用!AL158,1)+$E$4*0%*攻城基础信息!AG158)</f>
        <v>39026.353737574515</v>
      </c>
      <c r="BF159" s="3">
        <v>154</v>
      </c>
      <c r="BG159" s="3">
        <f>求节点(节奏总纲!D$4:D$163,AZ$6:AZ$165,$AN159)</f>
        <v>19314.931975597974</v>
      </c>
      <c r="BH159" s="3">
        <f>求节点(节奏总纲!E$4:E$163,BA$6:BA$165,$AN159)</f>
        <v>59664.950632265623</v>
      </c>
      <c r="BI159" s="3">
        <f>求节点(节奏总纲!F$4:F$163,BB$6:BB$165,$AN159)</f>
        <v>185784.66923918441</v>
      </c>
      <c r="BJ159" s="3">
        <f>求节点(节奏总纲!G$4:G$163,BC$6:BC$165,$AN159)</f>
        <v>130447.20265724916</v>
      </c>
      <c r="BK159" s="3">
        <f>求节点(节奏总纲!H$4:H$163,BD$6:BD$165,$AN159)</f>
        <v>73642.9194009356</v>
      </c>
      <c r="BL159" s="3">
        <f>BG159*其他调用!H158*其他调用!$M158</f>
        <v>926393.39545494947</v>
      </c>
      <c r="BM159" s="3">
        <f>BH159*其他调用!I158*其他调用!$M158</f>
        <v>2821645.8323787786</v>
      </c>
      <c r="BN159" s="3">
        <f>BI159*其他调用!J158*其他调用!$M158</f>
        <v>717206.8554401804</v>
      </c>
      <c r="BO159" s="3">
        <f>BJ159*其他调用!K158*其他调用!$M158</f>
        <v>89590.616996188124</v>
      </c>
      <c r="BP159" s="3">
        <f>BK159*其他调用!L158*其他调用!$M158</f>
        <v>14634.320943353921</v>
      </c>
      <c r="BQ159" s="3">
        <f t="shared" si="20"/>
        <v>4569471.0212134505</v>
      </c>
      <c r="BR159" s="3">
        <f>[1]服务器生态!$R156</f>
        <v>2.1414089949602779</v>
      </c>
      <c r="BS159" s="3">
        <f>SUMPRODUCT((BG$6:BG159)*($BR$6:$BR159)*(其他调用!BY$5:BY158))</f>
        <v>92180.323770428033</v>
      </c>
      <c r="BT159" s="3">
        <f>SUMPRODUCT((BH$6:BH159)*($BR$6:$BR159)*(其他调用!BZ$5:BZ158))</f>
        <v>286274.66399005876</v>
      </c>
      <c r="BU159" s="3">
        <f>SUMPRODUCT((BI$6:BI159)*($BR$6:$BR159)*(其他调用!CA$5:CA158))</f>
        <v>897506.32649187045</v>
      </c>
      <c r="BV159" s="3">
        <f>SUMPRODUCT((BJ$6:BJ159)*($BR$6:$BR159)*(其他调用!CB$5:CB158))</f>
        <v>625753.6190792924</v>
      </c>
      <c r="BW159" s="3">
        <f>SUMPRODUCT((BK$6:BK159)*($BR$6:$BR159)*(其他调用!CC$5:CC158))</f>
        <v>349090.63991310383</v>
      </c>
      <c r="BX159" s="3">
        <f>SUMPRODUCT((BG$6:BG159)*($BR$6:$BR159))*'[1]功能-战损相关'!$D$2-BS159</f>
        <v>171192.02985936642</v>
      </c>
      <c r="BY159" s="3">
        <f>SUMPRODUCT((BH$6:BH159)*($BR$6:$BR159))*'[1]功能-战损相关'!$D$2-BT159</f>
        <v>531652.94741010852</v>
      </c>
      <c r="BZ159" s="3">
        <f>SUMPRODUCT((BI$6:BI159)*($BR$6:$BR159))*'[1]功能-战损相关'!$D$2-BU159</f>
        <v>1666797.4634849015</v>
      </c>
      <c r="CA159" s="3">
        <f>SUMPRODUCT((BJ$6:BJ159)*($BR$6:$BR159))*'[1]功能-战损相关'!$D$2-BV159</f>
        <v>1162113.864004401</v>
      </c>
      <c r="CB159" s="3">
        <f>SUMPRODUCT((BK$6:BK159)*($BR$6:$BR159))*'[1]功能-战损相关'!$D$2-BW159</f>
        <v>648311.18841005</v>
      </c>
    </row>
    <row r="160" spans="27:80" x14ac:dyDescent="0.2">
      <c r="AA160" s="3">
        <v>155</v>
      </c>
      <c r="AB160" s="3">
        <f>攻城基础信息!X159*$E$12</f>
        <v>220197.62653376945</v>
      </c>
      <c r="AC160" s="3">
        <f>攻城基础信息!Y159*$E$12</f>
        <v>161643.6881504652</v>
      </c>
      <c r="AD160" s="3">
        <f>攻城基础信息!Z159*$E$12</f>
        <v>230398.43772607372</v>
      </c>
      <c r="AE160" s="3">
        <f>攻城基础信息!AA159*$E$12</f>
        <v>169932.78117249976</v>
      </c>
      <c r="AF160" s="3">
        <f>攻城基础信息!AB159*$E$12</f>
        <v>249532.97084029377</v>
      </c>
      <c r="AH160" s="3">
        <f>$E$4*AB160*攻城基础信息!AC159</f>
        <v>15413833.857363852</v>
      </c>
      <c r="AI160" s="3">
        <f>$E$4*AC160*攻城基础信息!AD159</f>
        <v>11315058.170532558</v>
      </c>
      <c r="AJ160" s="3">
        <f>$E$4*AD160*攻城基础信息!AE159</f>
        <v>16127890.640825151</v>
      </c>
      <c r="AK160" s="3">
        <f>$E$4*AE160*攻城基础信息!AF159</f>
        <v>11895294.682074975</v>
      </c>
      <c r="AL160" s="3">
        <f>$E$4*AF160*攻城基础信息!AG159</f>
        <v>17467307.958820552</v>
      </c>
      <c r="AN160" s="3">
        <v>155</v>
      </c>
      <c r="AO160" s="3">
        <f>求节点(节奏总纲!D$4:D$163,AH$6:AH$165,$AN160)*其他调用!H159*其他调用!$M159</f>
        <v>496167411.24574828</v>
      </c>
      <c r="AP160" s="3">
        <f>求节点(节奏总纲!E$4:E$163,AI$6:AI$165,$AN160)*其他调用!I159*其他调用!$M159</f>
        <v>610313375.60351348</v>
      </c>
      <c r="AQ160" s="3">
        <f>求节点(节奏总纲!F$4:F$163,AJ$6:AJ$165,$AN160)*其他调用!J159*其他调用!$M159</f>
        <v>48094414.076466516</v>
      </c>
      <c r="AR160" s="3">
        <f>求节点(节奏总纲!G$4:G$163,AK$6:AK$165,$AN160)*其他调用!K159*其他调用!$M159</f>
        <v>7304931.036212083</v>
      </c>
      <c r="AS160" s="3">
        <f>求节点(节奏总纲!H$4:H$163,AL$6:AL$165,$AN160)*其他调用!L159*其他调用!$M159</f>
        <v>3471103.4375768197</v>
      </c>
      <c r="AT160" s="3">
        <f t="shared" si="19"/>
        <v>1165351235.3995171</v>
      </c>
      <c r="AY160" s="3">
        <v>155</v>
      </c>
      <c r="AZ160" s="3">
        <f>其他调用!R159*6*(其他调用!AH$2*$AZ$1*MIN(其他调用!$AJ159/其他调用!AH159,1)+$E$4*0%*攻城基础信息!AC159)</f>
        <v>35615.32553826768</v>
      </c>
      <c r="BA160" s="3">
        <f>其他调用!S159*6*(其他调用!AI$2*$AZ$1*MIN(其他调用!$AJ159/其他调用!AI159,1)+$E$4*0%*攻城基础信息!AD159)</f>
        <v>107010</v>
      </c>
      <c r="BB160" s="3">
        <f>其他调用!T159*6*(其他调用!AJ$2*$AZ$1*MIN(其他调用!$AJ159/其他调用!AJ159,1)+$E$4*0%*攻城基础信息!AE159)</f>
        <v>321030</v>
      </c>
      <c r="BC160" s="3">
        <f>其他调用!U159*6*(其他调用!AK$2*$AZ$1*MIN(其他调用!$AJ159/其他调用!AK159,1)+$E$4*0%*攻城基础信息!AF159)</f>
        <v>127021.38438328559</v>
      </c>
      <c r="BD160" s="3">
        <f>其他调用!V159*6*(其他调用!AL$2*$AZ$1*MIN(其他调用!$AJ159/其他调用!AL159,1)+$E$4*0%*攻城基础信息!AG159)</f>
        <v>39056.39550759882</v>
      </c>
      <c r="BF160" s="3">
        <v>155</v>
      </c>
      <c r="BG160" s="3">
        <f>求节点(节奏总纲!D$4:D$163,AZ$6:AZ$165,$AN160)</f>
        <v>19334.374081325746</v>
      </c>
      <c r="BH160" s="3">
        <f>求节点(节奏总纲!E$4:E$163,BA$6:BA$165,$AN160)</f>
        <v>59721.001298148578</v>
      </c>
      <c r="BI160" s="3">
        <f>求节点(节奏总纲!F$4:F$163,BB$6:BB$165,$AN160)</f>
        <v>185951.48115533491</v>
      </c>
      <c r="BJ160" s="3">
        <f>求节点(节奏总纲!G$4:G$163,BC$6:BC$165,$AN160)</f>
        <v>130519.52148483497</v>
      </c>
      <c r="BK160" s="3">
        <f>求节点(节奏总纲!H$4:H$163,BD$6:BD$165,$AN160)</f>
        <v>73738.80506410425</v>
      </c>
      <c r="BL160" s="3">
        <f>BG160*其他调用!H159*其他调用!$M159</f>
        <v>927325.8884278835</v>
      </c>
      <c r="BM160" s="3">
        <f>BH160*其他调用!I159*其他调用!$M159</f>
        <v>2824296.5532142892</v>
      </c>
      <c r="BN160" s="3">
        <f>BI160*其他调用!J159*其他调用!$M159</f>
        <v>717850.81949987484</v>
      </c>
      <c r="BO160" s="3">
        <f>BJ160*其他调用!K159*其他调用!$M159</f>
        <v>89640.285277698742</v>
      </c>
      <c r="BP160" s="3">
        <f>BK160*其他调用!L159*其他调用!$M159</f>
        <v>14653.375342338793</v>
      </c>
      <c r="BQ160" s="3">
        <f t="shared" si="20"/>
        <v>4573766.9217620846</v>
      </c>
      <c r="BR160" s="3">
        <f>[1]服务器生态!$R157</f>
        <v>1.7645423896117198</v>
      </c>
      <c r="BS160" s="3">
        <f>SUMPRODUCT((BG$6:BG160)*($BR$6:$BR160)*(其他调用!BY$5:BY159))</f>
        <v>98150.680232972183</v>
      </c>
      <c r="BT160" s="3">
        <f>SUMPRODUCT((BH$6:BH160)*($BR$6:$BR160)*(其他调用!BZ$5:BZ159))</f>
        <v>304716.20569967071</v>
      </c>
      <c r="BU160" s="3">
        <f>SUMPRODUCT((BI$6:BI160)*($BR$6:$BR160)*(其他调用!CA$5:CA159))</f>
        <v>954927.1989010633</v>
      </c>
      <c r="BV160" s="3">
        <f>SUMPRODUCT((BJ$6:BJ160)*($BR$6:$BR160)*(其他调用!CB$5:CB159))</f>
        <v>666057.38403736241</v>
      </c>
      <c r="BW160" s="3">
        <f>SUMPRODUCT((BK$6:BK160)*($BR$6:$BR160)*(其他调用!CC$5:CC159))</f>
        <v>371860.80818971613</v>
      </c>
      <c r="BX160" s="3">
        <f>SUMPRODUCT((BG$6:BG160)*($BR$6:$BR160))*'[1]功能-战损相关'!$D$2-BS160</f>
        <v>182279.83471837698</v>
      </c>
      <c r="BY160" s="3">
        <f>SUMPRODUCT((BH$6:BH160)*($BR$6:$BR160))*'[1]功能-战损相关'!$D$2-BT160</f>
        <v>565901.5248708165</v>
      </c>
      <c r="BZ160" s="3">
        <f>SUMPRODUCT((BI$6:BI160)*($BR$6:$BR160))*'[1]功能-战损相关'!$D$2-BU160</f>
        <v>1773436.2265305454</v>
      </c>
      <c r="CA160" s="3">
        <f>SUMPRODUCT((BJ$6:BJ160)*($BR$6:$BR160))*'[1]功能-战损相关'!$D$2-BV160</f>
        <v>1236963.7132122456</v>
      </c>
      <c r="CB160" s="3">
        <f>SUMPRODUCT((BK$6:BK160)*($BR$6:$BR160))*'[1]功能-战损相关'!$D$2-BW160</f>
        <v>690598.64378090133</v>
      </c>
    </row>
    <row r="161" spans="27:80" x14ac:dyDescent="0.2">
      <c r="AA161" s="3">
        <v>156</v>
      </c>
      <c r="AB161" s="3">
        <f>攻城基础信息!X160*$E$12</f>
        <v>220197.62653376945</v>
      </c>
      <c r="AC161" s="3">
        <f>攻城基础信息!Y160*$E$12</f>
        <v>161643.6881504652</v>
      </c>
      <c r="AD161" s="3">
        <f>攻城基础信息!Z160*$E$12</f>
        <v>230398.43772607372</v>
      </c>
      <c r="AE161" s="3">
        <f>攻城基础信息!AA160*$E$12</f>
        <v>169932.78117249976</v>
      </c>
      <c r="AF161" s="3">
        <f>攻城基础信息!AB160*$E$12</f>
        <v>249532.97084029377</v>
      </c>
      <c r="AH161" s="3">
        <f>$E$4*AB161*攻城基础信息!AC160</f>
        <v>15413833.857363852</v>
      </c>
      <c r="AI161" s="3">
        <f>$E$4*AC161*攻城基础信息!AD160</f>
        <v>11315058.170532558</v>
      </c>
      <c r="AJ161" s="3">
        <f>$E$4*AD161*攻城基础信息!AE160</f>
        <v>16127890.640825151</v>
      </c>
      <c r="AK161" s="3">
        <f>$E$4*AE161*攻城基础信息!AF160</f>
        <v>11895294.682074975</v>
      </c>
      <c r="AL161" s="3">
        <f>$E$4*AF161*攻城基础信息!AG160</f>
        <v>17467307.958820552</v>
      </c>
      <c r="AN161" s="3">
        <v>156</v>
      </c>
      <c r="AO161" s="3">
        <f>求节点(节奏总纲!D$4:D$163,AH$6:AH$165,$AN161)*其他调用!H160*其他调用!$M160</f>
        <v>497498269.71957546</v>
      </c>
      <c r="AP161" s="3">
        <f>求节点(节奏总纲!E$4:E$163,AI$6:AI$165,$AN161)*其他调用!I160*其他调用!$M160</f>
        <v>611836551.1023078</v>
      </c>
      <c r="AQ161" s="3">
        <f>求节点(节奏总纲!F$4:F$163,AJ$6:AJ$165,$AN161)*其他调用!J160*其他调用!$M160</f>
        <v>48220220.874067061</v>
      </c>
      <c r="AR161" s="3">
        <f>求节点(节奏总纲!G$4:G$163,AK$6:AK$165,$AN161)*其他调用!K160*其他调用!$M160</f>
        <v>7308570.8895992488</v>
      </c>
      <c r="AS161" s="3">
        <f>求节点(节奏总纲!H$4:H$163,AL$6:AL$165,$AN161)*其他调用!L160*其他调用!$M160</f>
        <v>3471103.4375768197</v>
      </c>
      <c r="AT161" s="3">
        <f t="shared" si="19"/>
        <v>1168334716.0231264</v>
      </c>
      <c r="AY161" s="3">
        <v>156</v>
      </c>
      <c r="AZ161" s="3">
        <f>其他调用!R160*6*(其他调用!AH$2*$AZ$1*MIN(其他调用!$AJ160/其他调用!AH160,1)+$E$4*0%*攻城基础信息!AC160)</f>
        <v>35670</v>
      </c>
      <c r="BA161" s="3">
        <f>其他调用!S160*6*(其他调用!AI$2*$AZ$1*MIN(其他调用!$AJ160/其他调用!AI160,1)+$E$4*0%*攻城基础信息!AD160)</f>
        <v>107010</v>
      </c>
      <c r="BB161" s="3">
        <f>其他调用!T160*6*(其他调用!AJ$2*$AZ$1*MIN(其他调用!$AJ160/其他调用!AJ160,1)+$E$4*0%*攻城基础信息!AE160)</f>
        <v>321030</v>
      </c>
      <c r="BC161" s="3">
        <f>其他调用!U160*6*(其他调用!AK$2*$AZ$1*MIN(其他调用!$AJ160/其他调用!AK160,1)+$E$4*0%*攻城基础信息!AF160)</f>
        <v>126762.88790510176</v>
      </c>
      <c r="BD161" s="3">
        <f>其他调用!V160*6*(其他调用!AL$2*$AZ$1*MIN(其他调用!$AJ160/其他调用!AL160,1)+$E$4*0%*攻城基础信息!AG160)</f>
        <v>39085.892973623049</v>
      </c>
      <c r="BF161" s="3">
        <v>156</v>
      </c>
      <c r="BG161" s="3">
        <f>求节点(节奏总纲!D$4:D$163,AZ$6:AZ$165,$AN161)</f>
        <v>19353.816187053519</v>
      </c>
      <c r="BH161" s="3">
        <f>求节点(节奏总纲!E$4:E$163,BA$6:BA$165,$AN161)</f>
        <v>59776.814960101823</v>
      </c>
      <c r="BI161" s="3">
        <f>求节点(节奏总纲!F$4:F$163,BB$6:BB$165,$AN161)</f>
        <v>186118.29307148544</v>
      </c>
      <c r="BJ161" s="3">
        <f>求节点(节奏总纲!G$4:G$163,BC$6:BC$165,$AN161)</f>
        <v>130591.84031242078</v>
      </c>
      <c r="BK161" s="3">
        <f>求节点(节奏总纲!H$4:H$163,BD$6:BD$165,$AN161)</f>
        <v>73834.6907272729</v>
      </c>
      <c r="BL161" s="3">
        <f>BG161*其他调用!H160*其他调用!$M160</f>
        <v>928258.38140081777</v>
      </c>
      <c r="BM161" s="3">
        <f>BH161*其他调用!I160*其他调用!$M160</f>
        <v>2826936.0657752035</v>
      </c>
      <c r="BN161" s="3">
        <f>BI161*其他调用!J160*其他调用!$M160</f>
        <v>718494.78355956939</v>
      </c>
      <c r="BO161" s="3">
        <f>BJ161*其他调用!K160*其他调用!$M160</f>
        <v>89689.953559209374</v>
      </c>
      <c r="BP161" s="3">
        <f>BK161*其他调用!L160*其他调用!$M160</f>
        <v>14672.429741323669</v>
      </c>
      <c r="BQ161" s="3">
        <f t="shared" si="20"/>
        <v>4578051.6140361242</v>
      </c>
      <c r="BR161" s="3">
        <f>[1]服务器生态!$R158</f>
        <v>1.3876757842631615</v>
      </c>
      <c r="BS161" s="3">
        <f>SUMPRODUCT((BG$6:BG161)*($BR$6:$BR161)*(其他调用!BY$5:BY160))</f>
        <v>102850.62409274673</v>
      </c>
      <c r="BT161" s="3">
        <f>SUMPRODUCT((BH$6:BH161)*($BR$6:$BR161)*(其他调用!BZ$5:BZ160))</f>
        <v>319232.60245126049</v>
      </c>
      <c r="BU161" s="3">
        <f>SUMPRODUCT((BI$6:BI161)*($BR$6:$BR161)*(其他调用!CA$5:CA160))</f>
        <v>1000124.7723542098</v>
      </c>
      <c r="BV161" s="3">
        <f>SUMPRODUCT((BJ$6:BJ161)*($BR$6:$BR161)*(其他调用!CB$5:CB160))</f>
        <v>697770.73256154638</v>
      </c>
      <c r="BW161" s="3">
        <f>SUMPRODUCT((BK$6:BK161)*($BR$6:$BR161)*(其他调用!CC$5:CC160))</f>
        <v>389791.06535285548</v>
      </c>
      <c r="BX161" s="3">
        <f>SUMPRODUCT((BG$6:BG161)*($BR$6:$BR161))*'[1]功能-战损相关'!$D$2-BS161</f>
        <v>191008.30188652975</v>
      </c>
      <c r="BY161" s="3">
        <f>SUMPRODUCT((BH$6:BH161)*($BR$6:$BR161))*'[1]功能-战损相关'!$D$2-BT161</f>
        <v>592860.54740948323</v>
      </c>
      <c r="BZ161" s="3">
        <f>SUMPRODUCT((BI$6:BI161)*($BR$6:$BR161))*'[1]功能-战损相关'!$D$2-BU161</f>
        <v>1857374.577229246</v>
      </c>
      <c r="CA161" s="3">
        <f>SUMPRODUCT((BJ$6:BJ161)*($BR$6:$BR161))*'[1]功能-战损相关'!$D$2-BV161</f>
        <v>1295859.9319000156</v>
      </c>
      <c r="CB161" s="3">
        <f>SUMPRODUCT((BK$6:BK161)*($BR$6:$BR161))*'[1]功能-战损相关'!$D$2-BW161</f>
        <v>723897.69279816025</v>
      </c>
    </row>
    <row r="162" spans="27:80" x14ac:dyDescent="0.2">
      <c r="AA162" s="3">
        <v>157</v>
      </c>
      <c r="AB162" s="3">
        <f>攻城基础信息!X161*$E$12</f>
        <v>220197.62653376945</v>
      </c>
      <c r="AC162" s="3">
        <f>攻城基础信息!Y161*$E$12</f>
        <v>161643.6881504652</v>
      </c>
      <c r="AD162" s="3">
        <f>攻城基础信息!Z161*$E$12</f>
        <v>230398.43772607372</v>
      </c>
      <c r="AE162" s="3">
        <f>攻城基础信息!AA161*$E$12</f>
        <v>169932.78117249976</v>
      </c>
      <c r="AF162" s="3">
        <f>攻城基础信息!AB161*$E$12</f>
        <v>249532.97084029377</v>
      </c>
      <c r="AH162" s="3">
        <f>$E$4*AB162*攻城基础信息!AC161</f>
        <v>15413833.857363852</v>
      </c>
      <c r="AI162" s="3">
        <f>$E$4*AC162*攻城基础信息!AD161</f>
        <v>11315058.170532558</v>
      </c>
      <c r="AJ162" s="3">
        <f>$E$4*AD162*攻城基础信息!AE161</f>
        <v>16127890.640825151</v>
      </c>
      <c r="AK162" s="3">
        <f>$E$4*AE162*攻城基础信息!AF161</f>
        <v>11895294.682074975</v>
      </c>
      <c r="AL162" s="3">
        <f>$E$4*AF162*攻城基础信息!AG161</f>
        <v>17467307.958820552</v>
      </c>
      <c r="AN162" s="3">
        <v>157</v>
      </c>
      <c r="AO162" s="3">
        <f>求节点(节奏总纲!D$4:D$163,AH$6:AH$165,$AN162)*其他调用!H161*其他调用!$M161</f>
        <v>498801784.46135336</v>
      </c>
      <c r="AP162" s="3">
        <f>求节点(节奏总纲!E$4:E$163,AI$6:AI$165,$AN162)*其他调用!I161*其他调用!$M161</f>
        <v>613296631.40185273</v>
      </c>
      <c r="AQ162" s="3">
        <f>求节点(节奏总纲!F$4:F$163,AJ$6:AJ$165,$AN162)*其他调用!J161*其他调用!$M161</f>
        <v>48346027.671667598</v>
      </c>
      <c r="AR162" s="3">
        <f>求节点(节奏总纲!G$4:G$163,AK$6:AK$165,$AN162)*其他调用!K161*其他调用!$M161</f>
        <v>7312210.7429864164</v>
      </c>
      <c r="AS162" s="3">
        <f>求节点(节奏总纲!H$4:H$163,AL$6:AL$165,$AN162)*其他调用!L161*其他调用!$M161</f>
        <v>3471103.4375768197</v>
      </c>
      <c r="AT162" s="3">
        <f t="shared" si="19"/>
        <v>1171227757.7154369</v>
      </c>
      <c r="AY162" s="3">
        <v>157</v>
      </c>
      <c r="AZ162" s="3">
        <f>其他调用!R161*6*(其他调用!AH$2*$AZ$1*MIN(其他调用!$AJ161/其他调用!AH161,1)+$E$4*0%*攻城基础信息!AC161)</f>
        <v>35670</v>
      </c>
      <c r="BA162" s="3">
        <f>其他调用!S161*6*(其他调用!AI$2*$AZ$1*MIN(其他调用!$AJ161/其他调用!AI161,1)+$E$4*0%*攻城基础信息!AD161)</f>
        <v>107010</v>
      </c>
      <c r="BB162" s="3">
        <f>其他调用!T161*6*(其他调用!AJ$2*$AZ$1*MIN(其他调用!$AJ161/其他调用!AJ161,1)+$E$4*0%*攻城基础信息!AE161)</f>
        <v>321030</v>
      </c>
      <c r="BC162" s="3">
        <f>其他调用!U161*6*(其他调用!AK$2*$AZ$1*MIN(其他调用!$AJ161/其他调用!AK161,1)+$E$4*0%*攻城基础信息!AF161)</f>
        <v>126510.43194310206</v>
      </c>
      <c r="BD162" s="3">
        <f>其他调用!V161*6*(其他调用!AL$2*$AZ$1*MIN(其他调用!$AJ161/其他调用!AL161,1)+$E$4*0%*攻城基础信息!AG161)</f>
        <v>39114.860795586806</v>
      </c>
      <c r="BF162" s="3">
        <v>157</v>
      </c>
      <c r="BG162" s="3">
        <f>求节点(节奏总纲!D$4:D$163,AZ$6:AZ$165,$AN162)</f>
        <v>19372.40254442568</v>
      </c>
      <c r="BH162" s="3">
        <f>求节点(节奏总纲!E$4:E$163,BA$6:BA$165,$AN162)</f>
        <v>59831.907145603429</v>
      </c>
      <c r="BI162" s="3">
        <f>求节点(节奏总纲!F$4:F$163,BB$6:BB$165,$AN162)</f>
        <v>186285.10498763595</v>
      </c>
      <c r="BJ162" s="3">
        <f>求节点(节奏总纲!G$4:G$163,BC$6:BC$165,$AN162)</f>
        <v>130664.1591400066</v>
      </c>
      <c r="BK162" s="3">
        <f>求节点(节奏总纲!H$4:H$163,BD$6:BD$165,$AN162)</f>
        <v>73930.576390441536</v>
      </c>
      <c r="BL162" s="3">
        <f>BG162*其他调用!H161*其他调用!$M161</f>
        <v>929149.83050024463</v>
      </c>
      <c r="BM162" s="3">
        <f>BH162*其他调用!I161*其他调用!$M161</f>
        <v>2829541.4586225948</v>
      </c>
      <c r="BN162" s="3">
        <f>BI162*其他调用!J161*其他调用!$M161</f>
        <v>719138.74761926394</v>
      </c>
      <c r="BO162" s="3">
        <f>BJ162*其他调用!K161*其他调用!$M161</f>
        <v>89739.621840719992</v>
      </c>
      <c r="BP162" s="3">
        <f>BK162*其他调用!L161*其他调用!$M161</f>
        <v>14691.484140308541</v>
      </c>
      <c r="BQ162" s="3">
        <f t="shared" si="20"/>
        <v>4582261.1427231319</v>
      </c>
      <c r="BR162" s="3">
        <f>[1]服务器生态!$R159</f>
        <v>1.107709193325197</v>
      </c>
      <c r="BS162" s="3">
        <f>SUMPRODUCT((BG$6:BG162)*($BR$6:$BR162)*(其他调用!BY$5:BY161))</f>
        <v>106605.94706191667</v>
      </c>
      <c r="BT162" s="3">
        <f>SUMPRODUCT((BH$6:BH162)*($BR$6:$BR162)*(其他调用!BZ$5:BZ161))</f>
        <v>330830.9643311493</v>
      </c>
      <c r="BU162" s="3">
        <f>SUMPRODUCT((BI$6:BI162)*($BR$6:$BR162)*(其他调用!CA$5:CA161))</f>
        <v>1036235.9739447217</v>
      </c>
      <c r="BV162" s="3">
        <f>SUMPRODUCT((BJ$6:BJ162)*($BR$6:$BR162)*(其他调用!CB$5:CB161))</f>
        <v>723099.86336710746</v>
      </c>
      <c r="BW162" s="3">
        <f>SUMPRODUCT((BK$6:BK162)*($BR$6:$BR162)*(其他调用!CC$5:CC161))</f>
        <v>404122.44170157198</v>
      </c>
      <c r="BX162" s="3">
        <f>SUMPRODUCT((BG$6:BG162)*($BR$6:$BR162))*'[1]功能-战损相关'!$D$2-BS162</f>
        <v>197982.47311498821</v>
      </c>
      <c r="BY162" s="3">
        <f>SUMPRODUCT((BH$6:BH162)*($BR$6:$BR162))*'[1]功能-战损相关'!$D$2-BT162</f>
        <v>614400.36232927674</v>
      </c>
      <c r="BZ162" s="3">
        <f>SUMPRODUCT((BI$6:BI162)*($BR$6:$BR162))*'[1]功能-战损相关'!$D$2-BU162</f>
        <v>1924438.2373259109</v>
      </c>
      <c r="CA162" s="3">
        <f>SUMPRODUCT((BJ$6:BJ162)*($BR$6:$BR162))*'[1]功能-战损相关'!$D$2-BV162</f>
        <v>1342899.7462532003</v>
      </c>
      <c r="CB162" s="3">
        <f>SUMPRODUCT((BK$6:BK162)*($BR$6:$BR162))*'[1]功能-战损相关'!$D$2-BW162</f>
        <v>750513.10601720517</v>
      </c>
    </row>
    <row r="163" spans="27:80" x14ac:dyDescent="0.2">
      <c r="AA163" s="3">
        <v>158</v>
      </c>
      <c r="AB163" s="3">
        <f>攻城基础信息!X162*$E$12</f>
        <v>220197.62653376945</v>
      </c>
      <c r="AC163" s="3">
        <f>攻城基础信息!Y162*$E$12</f>
        <v>161643.6881504652</v>
      </c>
      <c r="AD163" s="3">
        <f>攻城基础信息!Z162*$E$12</f>
        <v>230398.43772607372</v>
      </c>
      <c r="AE163" s="3">
        <f>攻城基础信息!AA162*$E$12</f>
        <v>169932.78117249976</v>
      </c>
      <c r="AF163" s="3">
        <f>攻城基础信息!AB162*$E$12</f>
        <v>249532.97084029377</v>
      </c>
      <c r="AH163" s="3">
        <f>$E$4*AB163*攻城基础信息!AC162</f>
        <v>15413833.857363852</v>
      </c>
      <c r="AI163" s="3">
        <f>$E$4*AC163*攻城基础信息!AD162</f>
        <v>11315058.170532558</v>
      </c>
      <c r="AJ163" s="3">
        <f>$E$4*AD163*攻城基础信息!AE162</f>
        <v>16127890.640825151</v>
      </c>
      <c r="AK163" s="3">
        <f>$E$4*AE163*攻城基础信息!AF162</f>
        <v>11895294.682074975</v>
      </c>
      <c r="AL163" s="3">
        <f>$E$4*AF163*攻城基础信息!AG162</f>
        <v>17467307.958820552</v>
      </c>
      <c r="AN163" s="3">
        <v>158</v>
      </c>
      <c r="AO163" s="3">
        <f>求节点(节奏总纲!D$4:D$163,AH$6:AH$165,$AN163)*其他调用!H162*其他调用!$M162</f>
        <v>500066517.8224867</v>
      </c>
      <c r="AP163" s="3">
        <f>求节点(节奏总纲!E$4:E$163,AI$6:AI$165,$AN163)*其他调用!I162*其他调用!$M162</f>
        <v>614756711.70139754</v>
      </c>
      <c r="AQ163" s="3">
        <f>求节点(节奏总纲!F$4:F$163,AJ$6:AJ$165,$AN163)*其他调用!J162*其他调用!$M162</f>
        <v>48474890.41241461</v>
      </c>
      <c r="AR163" s="3">
        <f>求节点(节奏总纲!G$4:G$163,AK$6:AK$165,$AN163)*其他调用!K162*其他调用!$M162</f>
        <v>7315850.5963735823</v>
      </c>
      <c r="AS163" s="3">
        <f>求节点(节奏总纲!H$4:H$163,AL$6:AL$165,$AN163)*其他调用!L162*其他调用!$M162</f>
        <v>3471103.4375768197</v>
      </c>
      <c r="AT163" s="3">
        <f t="shared" si="19"/>
        <v>1174085073.9702492</v>
      </c>
      <c r="AY163" s="3">
        <v>158</v>
      </c>
      <c r="AZ163" s="3">
        <f>其他调用!R162*6*(其他调用!AH$2*$AZ$1*MIN(其他调用!$AJ162/其他调用!AH162,1)+$E$4*0%*攻城基础信息!AC162)</f>
        <v>35670</v>
      </c>
      <c r="BA163" s="3">
        <f>其他调用!S162*6*(其他调用!AI$2*$AZ$1*MIN(其他调用!$AJ162/其他调用!AI162,1)+$E$4*0%*攻城基础信息!AD162)</f>
        <v>107010</v>
      </c>
      <c r="BB163" s="3">
        <f>其他调用!T162*6*(其他调用!AJ$2*$AZ$1*MIN(其他调用!$AJ162/其他调用!AJ162,1)+$E$4*0%*攻城基础信息!AE162)</f>
        <v>321030</v>
      </c>
      <c r="BC163" s="3">
        <f>其他调用!U162*6*(其他调用!AK$2*$AZ$1*MIN(其他调用!$AJ162/其他调用!AK162,1)+$E$4*0%*攻城基础信息!AF162)</f>
        <v>126271.5407233944</v>
      </c>
      <c r="BD163" s="3">
        <f>其他调用!V162*6*(其他调用!AL$2*$AZ$1*MIN(其他调用!$AJ162/其他调用!AL162,1)+$E$4*0%*攻城基础信息!AG162)</f>
        <v>39147.636113897766</v>
      </c>
      <c r="BF163" s="3">
        <v>158</v>
      </c>
      <c r="BG163" s="3">
        <f>求节点(节奏总纲!D$4:D$163,AZ$6:AZ$165,$AN163)</f>
        <v>19389.775201244636</v>
      </c>
      <c r="BH163" s="3">
        <f>求节点(节奏总纲!E$4:E$163,BA$6:BA$165,$AN163)</f>
        <v>59886.999331105042</v>
      </c>
      <c r="BI163" s="3">
        <f>求节点(节奏总纲!F$4:F$163,BB$6:BB$165,$AN163)</f>
        <v>186449.10760634928</v>
      </c>
      <c r="BJ163" s="3">
        <f>求节点(节奏总纲!G$4:G$163,BC$6:BC$165,$AN163)</f>
        <v>130736.47796759239</v>
      </c>
      <c r="BK163" s="3">
        <f>求节点(节奏总纲!H$4:H$163,BD$6:BD$165,$AN163)</f>
        <v>74022.807182465374</v>
      </c>
      <c r="BL163" s="3">
        <f>BG163*其他调用!H162*其他调用!$M162</f>
        <v>929983.06742589979</v>
      </c>
      <c r="BM163" s="3">
        <f>BH163*其他调用!I162*其他调用!$M162</f>
        <v>2832146.8514699861</v>
      </c>
      <c r="BN163" s="3">
        <f>BI163*其他调用!J162*其他调用!$M162</f>
        <v>719771.86661090632</v>
      </c>
      <c r="BO163" s="3">
        <f>BJ163*其他调用!K162*其他调用!$M162</f>
        <v>89789.29012223061</v>
      </c>
      <c r="BP163" s="3">
        <f>BK163*其他调用!L162*其他调用!$M162</f>
        <v>14709.812243299519</v>
      </c>
      <c r="BQ163" s="3">
        <f t="shared" si="20"/>
        <v>4586400.8878723225</v>
      </c>
      <c r="BR163" s="3">
        <f>[1]服务器生态!$R160</f>
        <v>0.97309262400311947</v>
      </c>
      <c r="BS163" s="3">
        <f>SUMPRODUCT((BG$6:BG163)*($BR$6:$BR163)*(其他调用!BY$5:BY162))</f>
        <v>109907.85532706337</v>
      </c>
      <c r="BT163" s="3">
        <f>SUMPRODUCT((BH$6:BH163)*($BR$6:$BR163)*(其他调用!BZ$5:BZ162))</f>
        <v>341029.19386263547</v>
      </c>
      <c r="BU163" s="3">
        <f>SUMPRODUCT((BI$6:BI163)*($BR$6:$BR163)*(其他调用!CA$5:CA162))</f>
        <v>1067986.6179333697</v>
      </c>
      <c r="BV163" s="3">
        <f>SUMPRODUCT((BJ$6:BJ163)*($BR$6:$BR163)*(其他调用!CB$5:CB162))</f>
        <v>745363.13628682925</v>
      </c>
      <c r="BW163" s="3">
        <f>SUMPRODUCT((BK$6:BK163)*($BR$6:$BR163)*(其他调用!CC$5:CC162))</f>
        <v>416727.87504509289</v>
      </c>
      <c r="BX163" s="3">
        <f>SUMPRODUCT((BG$6:BG163)*($BR$6:$BR163))*'[1]功能-战损相关'!$D$2-BS163</f>
        <v>204114.58846454642</v>
      </c>
      <c r="BY163" s="3">
        <f>SUMPRODUCT((BH$6:BH163)*($BR$6:$BR163))*'[1]功能-战损相关'!$D$2-BT163</f>
        <v>633339.93145917961</v>
      </c>
      <c r="BZ163" s="3">
        <f>SUMPRODUCT((BI$6:BI163)*($BR$6:$BR163))*'[1]功能-战损相关'!$D$2-BU163</f>
        <v>1983403.719019114</v>
      </c>
      <c r="CA163" s="3">
        <f>SUMPRODUCT((BJ$6:BJ163)*($BR$6:$BR163))*'[1]功能-战损相关'!$D$2-BV163</f>
        <v>1384245.8245326839</v>
      </c>
      <c r="CB163" s="3">
        <f>SUMPRODUCT((BK$6:BK163)*($BR$6:$BR163))*'[1]功能-战损相关'!$D$2-BW163</f>
        <v>773923.19651231531</v>
      </c>
    </row>
    <row r="164" spans="27:80" x14ac:dyDescent="0.2">
      <c r="AA164" s="3">
        <v>159</v>
      </c>
      <c r="AB164" s="3">
        <f>攻城基础信息!X163*$E$12</f>
        <v>220197.62653376945</v>
      </c>
      <c r="AC164" s="3">
        <f>攻城基础信息!Y163*$E$12</f>
        <v>161643.6881504652</v>
      </c>
      <c r="AD164" s="3">
        <f>攻城基础信息!Z163*$E$12</f>
        <v>230398.43772607372</v>
      </c>
      <c r="AE164" s="3">
        <f>攻城基础信息!AA163*$E$12</f>
        <v>169932.78117249976</v>
      </c>
      <c r="AF164" s="3">
        <f>攻城基础信息!AB163*$E$12</f>
        <v>249532.97084029377</v>
      </c>
      <c r="AH164" s="3">
        <f>$E$4*AB164*攻城基础信息!AC163</f>
        <v>15413833.857363852</v>
      </c>
      <c r="AI164" s="3">
        <f>$E$4*AC164*攻城基础信息!AD163</f>
        <v>11315058.170532558</v>
      </c>
      <c r="AJ164" s="3">
        <f>$E$4*AD164*攻城基础信息!AE163</f>
        <v>16127890.640825151</v>
      </c>
      <c r="AK164" s="3">
        <f>$E$4*AE164*攻城基础信息!AF163</f>
        <v>11895294.682074975</v>
      </c>
      <c r="AL164" s="3">
        <f>$E$4*AF164*攻城基础信息!AG163</f>
        <v>17467307.958820552</v>
      </c>
      <c r="AN164" s="3">
        <v>159</v>
      </c>
      <c r="AO164" s="3">
        <f>求节点(节奏总纲!D$4:D$163,AH$6:AH$165,$AN164)*其他调用!H163*其他调用!$M163</f>
        <v>501331251.18361998</v>
      </c>
      <c r="AP164" s="3">
        <f>求节点(节奏总纲!E$4:E$163,AI$6:AI$165,$AN164)*其他调用!I163*其他调用!$M163</f>
        <v>616216792.00094235</v>
      </c>
      <c r="AQ164" s="3">
        <f>求节点(节奏总纲!F$4:F$163,AJ$6:AJ$165,$AN164)*其他调用!J163*其他调用!$M163</f>
        <v>48604680.717486091</v>
      </c>
      <c r="AR164" s="3">
        <f>求节点(节奏总纲!G$4:G$163,AK$6:AK$165,$AN164)*其他调用!K163*其他调用!$M163</f>
        <v>7319490.4497607481</v>
      </c>
      <c r="AS164" s="3">
        <f>求节点(节奏总纲!H$4:H$163,AL$6:AL$165,$AN164)*其他调用!L163*其他调用!$M163</f>
        <v>3471103.4375768197</v>
      </c>
      <c r="AT164" s="3">
        <f t="shared" si="19"/>
        <v>1176943317.7893858</v>
      </c>
      <c r="AY164" s="3">
        <v>159</v>
      </c>
      <c r="AZ164" s="3">
        <f>其他调用!R163*6*(其他调用!AH$2*$AZ$1*MIN(其他调用!$AJ163/其他调用!AH163,1)+$E$4*0%*攻城基础信息!AC163)</f>
        <v>35670</v>
      </c>
      <c r="BA164" s="3">
        <f>其他调用!S163*6*(其他调用!AI$2*$AZ$1*MIN(其他调用!$AJ163/其他调用!AI163,1)+$E$4*0%*攻城基础信息!AD163)</f>
        <v>107010</v>
      </c>
      <c r="BB164" s="3">
        <f>其他调用!T163*6*(其他调用!AJ$2*$AZ$1*MIN(其他调用!$AJ163/其他调用!AJ163,1)+$E$4*0%*攻城基础信息!AE163)</f>
        <v>321030</v>
      </c>
      <c r="BC164" s="3">
        <f>其他调用!U163*6*(其他调用!AK$2*$AZ$1*MIN(其他调用!$AJ163/其他调用!AK163,1)+$E$4*0%*攻城基础信息!AF163)</f>
        <v>126040.42495419884</v>
      </c>
      <c r="BD164" s="3">
        <f>其他调用!V163*6*(其他调用!AL$2*$AZ$1*MIN(其他调用!$AJ163/其他调用!AL163,1)+$E$4*0%*攻城基础信息!AG163)</f>
        <v>39184.034462334304</v>
      </c>
      <c r="BF164" s="3">
        <v>159</v>
      </c>
      <c r="BG164" s="3">
        <f>求节点(节奏总纲!D$4:D$163,AZ$6:AZ$165,$AN164)</f>
        <v>19407.147858063592</v>
      </c>
      <c r="BH164" s="3">
        <f>求节点(节奏总纲!E$4:E$163,BA$6:BA$165,$AN164)</f>
        <v>59942.091516606655</v>
      </c>
      <c r="BI164" s="3">
        <f>求节点(节奏总纲!F$4:F$163,BB$6:BB$165,$AN164)</f>
        <v>186612.25752461803</v>
      </c>
      <c r="BJ164" s="3">
        <f>求节点(节奏总纲!G$4:G$163,BC$6:BC$165,$AN164)</f>
        <v>130808.7967951782</v>
      </c>
      <c r="BK164" s="3">
        <f>求节点(节奏总纲!H$4:H$163,BD$6:BD$165,$AN164)</f>
        <v>74108.386975440866</v>
      </c>
      <c r="BL164" s="3">
        <f>BG164*其他调用!H163*其他调用!$M163</f>
        <v>930816.30435155472</v>
      </c>
      <c r="BM164" s="3">
        <f>BH164*其他调用!I163*其他调用!$M163</f>
        <v>2834752.2443173775</v>
      </c>
      <c r="BN164" s="3">
        <f>BI164*其他调用!J163*其他调用!$M163</f>
        <v>720401.69382068666</v>
      </c>
      <c r="BO164" s="3">
        <f>BJ164*其他调用!K163*其他调用!$M163</f>
        <v>89838.958403741228</v>
      </c>
      <c r="BP164" s="3">
        <f>BK164*其他调用!L163*其他调用!$M163</f>
        <v>14726.818659759607</v>
      </c>
      <c r="BQ164" s="3">
        <f t="shared" si="20"/>
        <v>4590536.0195531202</v>
      </c>
      <c r="BR164" s="3">
        <f>[1]服务器生态!$R161</f>
        <v>0.83847605468104214</v>
      </c>
      <c r="BS164" s="3">
        <f>SUMPRODUCT((BG$6:BG164)*($BR$6:$BR164)*(其他调用!BY$5:BY163))</f>
        <v>112755.53036157551</v>
      </c>
      <c r="BT164" s="3">
        <f>SUMPRODUCT((BH$6:BH164)*($BR$6:$BR164)*(其他调用!BZ$5:BZ163))</f>
        <v>349824.69533336599</v>
      </c>
      <c r="BU164" s="3">
        <f>SUMPRODUCT((BI$6:BI164)*($BR$6:$BR164)*(其他调用!CA$5:CA163))</f>
        <v>1095368.8520861336</v>
      </c>
      <c r="BV164" s="3">
        <f>SUMPRODUCT((BJ$6:BJ164)*($BR$6:$BR164)*(其他调用!CB$5:CB163))</f>
        <v>764557.14396134845</v>
      </c>
      <c r="BW164" s="3">
        <f>SUMPRODUCT((BK$6:BK164)*($BR$6:$BR164)*(其他调用!CC$5:CC163))</f>
        <v>427602.04393283301</v>
      </c>
      <c r="BX164" s="3">
        <f>SUMPRODUCT((BG$6:BG164)*($BR$6:$BR164))*'[1]功能-战损相关'!$D$2-BS164</f>
        <v>209403.1278143547</v>
      </c>
      <c r="BY164" s="3">
        <f>SUMPRODUCT((BH$6:BH164)*($BR$6:$BR164))*'[1]功能-战损相关'!$D$2-BT164</f>
        <v>649674.43419053615</v>
      </c>
      <c r="BZ164" s="3">
        <f>SUMPRODUCT((BI$6:BI164)*($BR$6:$BR164))*'[1]功能-战损相关'!$D$2-BU164</f>
        <v>2034256.4395885326</v>
      </c>
      <c r="CA164" s="3">
        <f>SUMPRODUCT((BJ$6:BJ164)*($BR$6:$BR164))*'[1]功能-战损相关'!$D$2-BV164</f>
        <v>1419891.838785362</v>
      </c>
      <c r="CB164" s="3">
        <f>SUMPRODUCT((BK$6:BK164)*($BR$6:$BR164))*'[1]功能-战损相关'!$D$2-BW164</f>
        <v>794118.08158954699</v>
      </c>
    </row>
    <row r="165" spans="27:80" x14ac:dyDescent="0.2">
      <c r="AA165" s="3">
        <v>160</v>
      </c>
      <c r="AB165" s="3">
        <f>攻城基础信息!X164*$E$12</f>
        <v>220197.62653376945</v>
      </c>
      <c r="AC165" s="3">
        <f>攻城基础信息!Y164*$E$12</f>
        <v>161643.6881504652</v>
      </c>
      <c r="AD165" s="3">
        <f>攻城基础信息!Z164*$E$12</f>
        <v>230398.43772607372</v>
      </c>
      <c r="AE165" s="3">
        <f>攻城基础信息!AA164*$E$12</f>
        <v>169932.78117249976</v>
      </c>
      <c r="AF165" s="3">
        <f>攻城基础信息!AB164*$E$12</f>
        <v>249532.97084029377</v>
      </c>
      <c r="AH165" s="3">
        <f>$E$4*AB165*攻城基础信息!AC164</f>
        <v>15413833.857363852</v>
      </c>
      <c r="AI165" s="3">
        <f>$E$4*AC165*攻城基础信息!AD164</f>
        <v>11315058.170532558</v>
      </c>
      <c r="AJ165" s="3">
        <f>$E$4*AD165*攻城基础信息!AE164</f>
        <v>16127890.640825151</v>
      </c>
      <c r="AK165" s="3">
        <f>$E$4*AE165*攻城基础信息!AF164</f>
        <v>11895294.682074975</v>
      </c>
      <c r="AL165" s="3">
        <f>$E$4*AF165*攻城基础信息!AG164</f>
        <v>17467307.958820552</v>
      </c>
      <c r="AN165" s="3">
        <v>160</v>
      </c>
      <c r="AO165" s="3">
        <f>求节点(节奏总纲!D$4:D$163,AH$6:AH$165,$AN165)*其他调用!H164*其他调用!$M164</f>
        <v>502595984.54475331</v>
      </c>
      <c r="AP165" s="3">
        <f>求节点(节奏总纲!E$4:E$163,AI$6:AI$165,$AN165)*其他调用!I164*其他调用!$M164</f>
        <v>617676872.30048716</v>
      </c>
      <c r="AQ165" s="3">
        <f>求节点(节奏总纲!F$4:F$163,AJ$6:AJ$165,$AN165)*其他调用!J164*其他调用!$M164</f>
        <v>48734471.022557564</v>
      </c>
      <c r="AR165" s="3">
        <f>求节点(节奏总纲!G$4:G$163,AK$6:AK$165,$AN165)*其他调用!K164*其他调用!$M164</f>
        <v>7323130.3031479158</v>
      </c>
      <c r="AS165" s="3">
        <f>求节点(节奏总纲!H$4:H$163,AL$6:AL$165,$AN165)*其他调用!L164*其他调用!$M164</f>
        <v>3471103.4375768197</v>
      </c>
      <c r="AT165" s="3">
        <f t="shared" si="19"/>
        <v>1179801561.6085229</v>
      </c>
      <c r="AY165" s="3">
        <v>160</v>
      </c>
      <c r="AZ165" s="3">
        <f>其他调用!R164*6*(其他调用!AH$2*$AZ$1*MIN(其他调用!$AJ164/其他调用!AH164,1)+$E$4*0%*攻城基础信息!AC164)</f>
        <v>35670</v>
      </c>
      <c r="BA165" s="3">
        <f>其他调用!S164*6*(其他调用!AI$2*$AZ$1*MIN(其他调用!$AJ164/其他调用!AI164,1)+$E$4*0%*攻城基础信息!AD164)</f>
        <v>107010</v>
      </c>
      <c r="BB165" s="3">
        <f>其他调用!T164*6*(其他调用!AJ$2*$AZ$1*MIN(其他调用!$AJ164/其他调用!AJ164,1)+$E$4*0%*攻城基础信息!AE164)</f>
        <v>321030</v>
      </c>
      <c r="BC165" s="3">
        <f>其他调用!U164*6*(其他调用!AK$2*$AZ$1*MIN(其他调用!$AJ164/其他调用!AK164,1)+$E$4*0%*攻城基础信息!AF164)</f>
        <v>125814.52697869568</v>
      </c>
      <c r="BD165" s="3">
        <f>其他调用!V164*6*(其他调用!AL$2*$AZ$1*MIN(其他调用!$AJ164/其他调用!AL164,1)+$E$4*0%*攻城基础信息!AG164)</f>
        <v>39219.80611690045</v>
      </c>
      <c r="BF165" s="3">
        <v>160</v>
      </c>
      <c r="BG165" s="3">
        <f>求节点(节奏总纲!D$4:D$163,AZ$6:AZ$165,$AN165)</f>
        <v>19424.520514882548</v>
      </c>
      <c r="BH165" s="3">
        <f>求节点(节奏总纲!E$4:E$163,BA$6:BA$165,$AN165)</f>
        <v>59997.183702108268</v>
      </c>
      <c r="BI165" s="3">
        <f>求节点(节奏总纲!F$4:F$163,BB$6:BB$165,$AN165)</f>
        <v>186775.40744288679</v>
      </c>
      <c r="BJ165" s="3">
        <f>求节点(节奏总纲!G$4:G$163,BC$6:BC$165,$AN165)</f>
        <v>130881.11562276402</v>
      </c>
      <c r="BK165" s="3">
        <f>求节点(节奏总纲!H$4:H$163,BD$6:BD$165,$AN165)</f>
        <v>74193.966768416358</v>
      </c>
      <c r="BL165" s="3">
        <f>BG165*其他调用!H164*其他调用!$M164</f>
        <v>931649.54127721</v>
      </c>
      <c r="BM165" s="3">
        <f>BH165*其他调用!I164*其他调用!$M164</f>
        <v>2837357.6371647688</v>
      </c>
      <c r="BN165" s="3">
        <f>BI165*其他调用!J164*其他调用!$M164</f>
        <v>721031.52103046677</v>
      </c>
      <c r="BO165" s="3">
        <f>BJ165*其他调用!K164*其他调用!$M164</f>
        <v>89888.62668525186</v>
      </c>
      <c r="BP165" s="3">
        <f>BK165*其他调用!L164*其他调用!$M164</f>
        <v>14743.825076219695</v>
      </c>
      <c r="BQ165" s="3">
        <f t="shared" si="20"/>
        <v>4594671.1512339171</v>
      </c>
      <c r="BR165" s="3">
        <f>[1]服务器生态!$R162</f>
        <v>0.7038594853589647</v>
      </c>
      <c r="BS165" s="3">
        <f>SUMPRODUCT((BG$6:BG165)*($BR$6:$BR165)*(其他调用!BY$5:BY164))</f>
        <v>115148.15363884174</v>
      </c>
      <c r="BT165" s="3">
        <f>SUMPRODUCT((BH$6:BH165)*($BR$6:$BR165)*(其他调用!BZ$5:BZ164))</f>
        <v>357214.8730309878</v>
      </c>
      <c r="BU165" s="3">
        <f>SUMPRODUCT((BI$6:BI165)*($BR$6:$BR165)*(其他调用!CA$5:CA164))</f>
        <v>1118374.9894642143</v>
      </c>
      <c r="BV165" s="3">
        <f>SUMPRODUCT((BJ$6:BJ165)*($BR$6:$BR165)*(其他调用!CB$5:CB164))</f>
        <v>780678.47903130145</v>
      </c>
      <c r="BW165" s="3">
        <f>SUMPRODUCT((BK$6:BK165)*($BR$6:$BR165)*(其他调用!CC$5:CC164))</f>
        <v>436740.91620444559</v>
      </c>
      <c r="BX165" s="3">
        <f>SUMPRODUCT((BG$6:BG165)*($BR$6:$BR165))*'[1]功能-战损相关'!$D$2-BS165</f>
        <v>213846.57104356337</v>
      </c>
      <c r="BY165" s="3">
        <f>SUMPRODUCT((BH$6:BH165)*($BR$6:$BR165))*'[1]功能-战损相关'!$D$2-BT165</f>
        <v>663399.04991469102</v>
      </c>
      <c r="BZ165" s="3">
        <f>SUMPRODUCT((BI$6:BI165)*($BR$6:$BR165))*'[1]功能-战损相关'!$D$2-BU165</f>
        <v>2076982.1232906824</v>
      </c>
      <c r="CA165" s="3">
        <f>SUMPRODUCT((BJ$6:BJ165)*($BR$6:$BR165))*'[1]功能-战损相关'!$D$2-BV165</f>
        <v>1449831.4610581319</v>
      </c>
      <c r="CB165" s="3">
        <f>SUMPRODUCT((BK$6:BK165)*($BR$6:$BR165))*'[1]功能-战损相关'!$D$2-BW165</f>
        <v>811090.27295111329</v>
      </c>
    </row>
    <row r="166" spans="27:80" x14ac:dyDescent="0.2">
      <c r="AN166" s="3">
        <v>161</v>
      </c>
      <c r="AO166" s="3">
        <f>求节点(节奏总纲!D$4:D$163,AH$6:AH$165,$AN166)*其他调用!H165*其他调用!$M165</f>
        <v>503860717.90588665</v>
      </c>
      <c r="AP166" s="3">
        <f>求节点(节奏总纲!E$4:E$163,AI$6:AI$165,$AN166)*其他调用!I165*其他调用!$M165</f>
        <v>619136952.60003197</v>
      </c>
      <c r="AQ166" s="3">
        <f>求节点(节奏总纲!F$4:F$163,AJ$6:AJ$165,$AN166)*其他调用!J165*其他调用!$M165</f>
        <v>48864261.327629045</v>
      </c>
      <c r="AR166" s="3">
        <f>求节点(节奏总纲!G$4:G$163,AK$6:AK$165,$AN166)*其他调用!K165*其他调用!$M165</f>
        <v>7326770.1565350816</v>
      </c>
      <c r="AS166" s="3">
        <f>求节点(节奏总纲!H$4:H$163,AL$6:AL$165,$AN166)*其他调用!L165*其他调用!$M165</f>
        <v>3471103.4375768197</v>
      </c>
      <c r="AT166" s="3">
        <f t="shared" si="19"/>
        <v>1182659805.4276595</v>
      </c>
      <c r="BF166" s="3">
        <v>161</v>
      </c>
      <c r="BG166" s="3">
        <f>求节点(节奏总纲!D$4:D$163,AZ$6:AZ$165,$AN166)</f>
        <v>19441.893171701504</v>
      </c>
      <c r="BH166" s="3">
        <f>求节点(节奏总纲!E$4:E$163,BA$6:BA$165,$AN166)</f>
        <v>60052.275887609874</v>
      </c>
      <c r="BI166" s="3">
        <f>求节点(节奏总纲!F$4:F$163,BB$6:BB$165,$AN166)</f>
        <v>186938.55736115557</v>
      </c>
      <c r="BJ166" s="3">
        <f>求节点(节奏总纲!G$4:G$163,BC$6:BC$165,$AN166)</f>
        <v>130953.43445034983</v>
      </c>
      <c r="BK166" s="3">
        <f>求节点(节奏总纲!H$4:H$163,BD$6:BD$165,$AN166)</f>
        <v>74279.54656139185</v>
      </c>
      <c r="BL166" s="3">
        <f>BG166*其他调用!H165*其他调用!$M165</f>
        <v>932482.77820286516</v>
      </c>
      <c r="BM166" s="3">
        <f>BH166*其他调用!I165*其他调用!$M165</f>
        <v>2839963.0300121596</v>
      </c>
      <c r="BN166" s="3">
        <f>BI166*其他调用!J165*其他调用!$M165</f>
        <v>721661.34824024711</v>
      </c>
      <c r="BO166" s="3">
        <f>BJ166*其他调用!K165*其他调用!$M165</f>
        <v>89938.294966762493</v>
      </c>
      <c r="BP166" s="3">
        <f>BK166*其他调用!L165*其他调用!$M165</f>
        <v>14760.831492679787</v>
      </c>
      <c r="BQ166" s="3">
        <f t="shared" si="20"/>
        <v>4598806.2829147149</v>
      </c>
      <c r="BR166" s="3">
        <f>[1]服务器生态!$R163</f>
        <v>0.56924291603688726</v>
      </c>
      <c r="BS166" s="3">
        <f>SUMPRODUCT((BG$6:BG166)*($BR$6:$BR166)*(其他调用!BY$5:BY165))</f>
        <v>117084.90663225073</v>
      </c>
      <c r="BT166" s="3">
        <f>SUMPRODUCT((BH$6:BH166)*($BR$6:$BR166)*(其他调用!BZ$5:BZ165))</f>
        <v>363197.13124314789</v>
      </c>
      <c r="BU166" s="3">
        <f>SUMPRODUCT((BI$6:BI166)*($BR$6:$BR166)*(其他调用!CA$5:CA165))</f>
        <v>1136997.3431288132</v>
      </c>
      <c r="BV166" s="3">
        <f>SUMPRODUCT((BJ$6:BJ166)*($BR$6:$BR166)*(其他调用!CB$5:CB165))</f>
        <v>793723.73413732485</v>
      </c>
      <c r="BW166" s="3">
        <f>SUMPRODUCT((BK$6:BK166)*($BR$6:$BR166)*(其他调用!CC$5:CC165))</f>
        <v>444140.45969958388</v>
      </c>
      <c r="BX166" s="3">
        <f>SUMPRODUCT((BG$6:BG166)*($BR$6:$BR166))*'[1]功能-战损相关'!$D$2-BS166</f>
        <v>217443.3980313229</v>
      </c>
      <c r="BY166" s="3">
        <f>SUMPRODUCT((BH$6:BH166)*($BR$6:$BR166))*'[1]功能-战损相关'!$D$2-BT166</f>
        <v>674508.95802298828</v>
      </c>
      <c r="BZ166" s="3">
        <f>SUMPRODUCT((BI$6:BI166)*($BR$6:$BR166))*'[1]功能-战损相关'!$D$2-BU166</f>
        <v>2111566.4943820797</v>
      </c>
      <c r="CA166" s="3">
        <f>SUMPRODUCT((BJ$6:BJ166)*($BR$6:$BR166))*'[1]功能-战损相关'!$D$2-BV166</f>
        <v>1474058.36339789</v>
      </c>
      <c r="CB166" s="3">
        <f>SUMPRODUCT((BK$6:BK166)*($BR$6:$BR166))*'[1]功能-战损相关'!$D$2-BW166</f>
        <v>824832.28229922708</v>
      </c>
    </row>
    <row r="167" spans="27:80" x14ac:dyDescent="0.2">
      <c r="AN167" s="3">
        <v>162</v>
      </c>
      <c r="AO167" s="3">
        <f>求节点(节奏总纲!D$4:D$163,AH$6:AH$165,$AN167)*其他调用!H166*其他调用!$M166</f>
        <v>505125451.26701993</v>
      </c>
      <c r="AP167" s="3">
        <f>求节点(节奏总纲!E$4:E$163,AI$6:AI$165,$AN167)*其他调用!I166*其他调用!$M166</f>
        <v>620597032.8995769</v>
      </c>
      <c r="AQ167" s="3">
        <f>求节点(节奏总纲!F$4:F$163,AJ$6:AJ$165,$AN167)*其他调用!J166*其他调用!$M166</f>
        <v>48994051.632700525</v>
      </c>
      <c r="AR167" s="3">
        <f>求节点(节奏总纲!G$4:G$163,AK$6:AK$165,$AN167)*其他调用!K166*其他调用!$M166</f>
        <v>7332941.7243390158</v>
      </c>
      <c r="AS167" s="3">
        <f>求节点(节奏总纲!H$4:H$163,AL$6:AL$165,$AN167)*其他调用!L166*其他调用!$M166</f>
        <v>3471103.4375768197</v>
      </c>
      <c r="AT167" s="3">
        <f t="shared" si="19"/>
        <v>1185520580.9612131</v>
      </c>
      <c r="BF167" s="3">
        <v>162</v>
      </c>
      <c r="BG167" s="3">
        <f>求节点(节奏总纲!D$4:D$163,AZ$6:AZ$165,$AN167)</f>
        <v>19459.26582852046</v>
      </c>
      <c r="BH167" s="3">
        <f>求节点(节奏总纲!E$4:E$163,BA$6:BA$165,$AN167)</f>
        <v>60107.368073111487</v>
      </c>
      <c r="BI167" s="3">
        <f>求节点(节奏总纲!F$4:F$163,BB$6:BB$165,$AN167)</f>
        <v>187101.70727942433</v>
      </c>
      <c r="BJ167" s="3">
        <f>求节点(节奏总纲!G$4:G$163,BC$6:BC$165,$AN167)</f>
        <v>131033.35747094722</v>
      </c>
      <c r="BK167" s="3">
        <f>求节点(节奏总纲!H$4:H$163,BD$6:BD$165,$AN167)</f>
        <v>74365.126354367356</v>
      </c>
      <c r="BL167" s="3">
        <f>BG167*其他调用!H166*其他调用!$M166</f>
        <v>933316.01512852032</v>
      </c>
      <c r="BM167" s="3">
        <f>BH167*其他调用!I166*其他调用!$M166</f>
        <v>2842568.4228595509</v>
      </c>
      <c r="BN167" s="3">
        <f>BI167*其他调用!J166*其他调用!$M166</f>
        <v>722291.17545002734</v>
      </c>
      <c r="BO167" s="3">
        <f>BJ167*其他调用!K166*其他调用!$M166</f>
        <v>89993.185777616687</v>
      </c>
      <c r="BP167" s="3">
        <f>BK167*其他调用!L166*其他调用!$M166</f>
        <v>14777.837909139878</v>
      </c>
      <c r="BQ167" s="3">
        <f t="shared" si="20"/>
        <v>4602946.6371248551</v>
      </c>
      <c r="BR167" s="3">
        <f>[1]服务器生态!$R164</f>
        <v>0.43462634671480987</v>
      </c>
      <c r="BS167" s="3">
        <f>SUMPRODUCT((BG$6:BG167)*($BR$6:$BR167)*(其他调用!BY$5:BY166))</f>
        <v>118564.9708151911</v>
      </c>
      <c r="BT167" s="3">
        <f>SUMPRODUCT((BH$6:BH167)*($BR$6:$BR167)*(其他调用!BZ$5:BZ166))</f>
        <v>367768.87425749318</v>
      </c>
      <c r="BU167" s="3">
        <f>SUMPRODUCT((BI$6:BI167)*($BR$6:$BR167)*(其他调用!CA$5:CA166))</f>
        <v>1151228.2261411313</v>
      </c>
      <c r="BV167" s="3">
        <f>SUMPRODUCT((BJ$6:BJ167)*($BR$6:$BR167)*(其他调用!CB$5:CB166))</f>
        <v>803690.08029201522</v>
      </c>
      <c r="BW167" s="3">
        <f>SUMPRODUCT((BK$6:BK167)*($BR$6:$BR167)*(其他调用!CC$5:CC166))</f>
        <v>449796.64225790108</v>
      </c>
      <c r="BX167" s="3">
        <f>SUMPRODUCT((BG$6:BG167)*($BR$6:$BR167))*'[1]功能-战损相关'!$D$2-BS167</f>
        <v>220192.08865678363</v>
      </c>
      <c r="BY167" s="3">
        <f>SUMPRODUCT((BH$6:BH167)*($BR$6:$BR167))*'[1]功能-战损相关'!$D$2-BT167</f>
        <v>682999.33790677239</v>
      </c>
      <c r="BZ167" s="3">
        <f>SUMPRODUCT((BI$6:BI167)*($BR$6:$BR167))*'[1]功能-战损相关'!$D$2-BU167</f>
        <v>2137995.2771192417</v>
      </c>
      <c r="CA167" s="3">
        <f>SUMPRODUCT((BJ$6:BJ167)*($BR$6:$BR167))*'[1]功能-战损相关'!$D$2-BV167</f>
        <v>1492567.2919708863</v>
      </c>
      <c r="CB167" s="3">
        <f>SUMPRODUCT((BK$6:BK167)*($BR$6:$BR167))*'[1]功能-战损相关'!$D$2-BW167</f>
        <v>835336.62133610179</v>
      </c>
    </row>
    <row r="168" spans="27:80" x14ac:dyDescent="0.2">
      <c r="AN168" s="3">
        <v>163</v>
      </c>
      <c r="AO168" s="3">
        <f>求节点(节奏总纲!D$4:D$163,AH$6:AH$165,$AN168)*其他调用!H167*其他调用!$M167</f>
        <v>506390184.62815332</v>
      </c>
      <c r="AP168" s="3">
        <f>求节点(节奏总纲!E$4:E$163,AI$6:AI$165,$AN168)*其他调用!I167*其他调用!$M167</f>
        <v>622057113.19912171</v>
      </c>
      <c r="AQ168" s="3">
        <f>求节点(节奏总纲!F$4:F$163,AJ$6:AJ$165,$AN168)*其他调用!J167*其他调用!$M167</f>
        <v>49123841.937772006</v>
      </c>
      <c r="AR168" s="3">
        <f>求节点(节奏总纲!G$4:G$163,AK$6:AK$165,$AN168)*其他调用!K167*其他调用!$M167</f>
        <v>7342597.4142678399</v>
      </c>
      <c r="AS168" s="3">
        <f>求节点(节奏总纲!H$4:H$163,AL$6:AL$165,$AN168)*其他调用!L167*其他调用!$M167</f>
        <v>3471103.4375768197</v>
      </c>
      <c r="AT168" s="3">
        <f t="shared" si="19"/>
        <v>1188384840.6168916</v>
      </c>
      <c r="BF168" s="3">
        <v>163</v>
      </c>
      <c r="BG168" s="3">
        <f>求节点(节奏总纲!D$4:D$163,AZ$6:AZ$165,$AN168)</f>
        <v>19476.638485339419</v>
      </c>
      <c r="BH168" s="3">
        <f>求节点(节奏总纲!E$4:E$163,BA$6:BA$165,$AN168)</f>
        <v>60162.4602586131</v>
      </c>
      <c r="BI168" s="3">
        <f>求节点(节奏总纲!F$4:F$163,BB$6:BB$165,$AN168)</f>
        <v>187264.85719769308</v>
      </c>
      <c r="BJ168" s="3">
        <f>求节点(节奏总纲!G$4:G$163,BC$6:BC$165,$AN168)</f>
        <v>131123.74531211762</v>
      </c>
      <c r="BK168" s="3">
        <f>求节点(节奏总纲!H$4:H$163,BD$6:BD$165,$AN168)</f>
        <v>74450.706147342848</v>
      </c>
      <c r="BL168" s="3">
        <f>BG168*其他调用!H167*其他调用!$M167</f>
        <v>934149.25205417571</v>
      </c>
      <c r="BM168" s="3">
        <f>BH168*其他调用!I167*其他调用!$M167</f>
        <v>2845173.8157069422</v>
      </c>
      <c r="BN168" s="3">
        <f>BI168*其他调用!J167*其他调用!$M167</f>
        <v>722921.00265980756</v>
      </c>
      <c r="BO168" s="3">
        <f>BJ168*其他调用!K167*其他调用!$M167</f>
        <v>90055.263785381161</v>
      </c>
      <c r="BP168" s="3">
        <f>BK168*其他调用!L167*其他调用!$M167</f>
        <v>14794.844325599968</v>
      </c>
      <c r="BQ168" s="3">
        <f t="shared" si="20"/>
        <v>4607094.1785319066</v>
      </c>
      <c r="BR168" s="3">
        <f>[1]服务器生态!$R165</f>
        <v>0.40277508366331644</v>
      </c>
      <c r="BS168" s="3">
        <f>SUMPRODUCT((BG$6:BG168)*($BR$6:$BR168)*(其他调用!BY$5:BY167))</f>
        <v>119937.79413688833</v>
      </c>
      <c r="BT168" s="3">
        <f>SUMPRODUCT((BH$6:BH168)*($BR$6:$BR168)*(其他调用!BZ$5:BZ167))</f>
        <v>372009.46375120262</v>
      </c>
      <c r="BU168" s="3">
        <f>SUMPRODUCT((BI$6:BI168)*($BR$6:$BR168)*(其他调用!CA$5:CA167))</f>
        <v>1164427.7093830062</v>
      </c>
      <c r="BV168" s="3">
        <f>SUMPRODUCT((BJ$6:BJ168)*($BR$6:$BR168)*(其他调用!CB$5:CB167))</f>
        <v>812932.4213524739</v>
      </c>
      <c r="BW168" s="3">
        <f>SUMPRODUCT((BK$6:BK168)*($BR$6:$BR168)*(其他调用!CC$5:CC167))</f>
        <v>455044.34790242667</v>
      </c>
      <c r="BX168" s="3">
        <f>SUMPRODUCT((BG$6:BG168)*($BR$6:$BR168))*'[1]功能-战损相关'!$D$2-BS168</f>
        <v>222741.61768279277</v>
      </c>
      <c r="BY168" s="3">
        <f>SUMPRODUCT((BH$6:BH168)*($BR$6:$BR168))*'[1]功能-战损相关'!$D$2-BT168</f>
        <v>690874.71839508973</v>
      </c>
      <c r="BZ168" s="3">
        <f>SUMPRODUCT((BI$6:BI168)*($BR$6:$BR168))*'[1]功能-战损相关'!$D$2-BU168</f>
        <v>2162508.6031398671</v>
      </c>
      <c r="CA168" s="3">
        <f>SUMPRODUCT((BJ$6:BJ168)*($BR$6:$BR168))*'[1]功能-战损相关'!$D$2-BV168</f>
        <v>1509731.6396545954</v>
      </c>
      <c r="CB168" s="3">
        <f>SUMPRODUCT((BK$6:BK168)*($BR$6:$BR168))*'[1]功能-战损相关'!$D$2-BW168</f>
        <v>845082.36039022077</v>
      </c>
    </row>
    <row r="169" spans="27:80" x14ac:dyDescent="0.2">
      <c r="AN169" s="3">
        <v>164</v>
      </c>
      <c r="AO169" s="3">
        <f>求节点(节奏总纲!D$4:D$163,AH$6:AH$165,$AN169)*其他调用!H168*其他调用!$M168</f>
        <v>507654917.98928666</v>
      </c>
      <c r="AP169" s="3">
        <f>求节点(节奏总纲!E$4:E$163,AI$6:AI$165,$AN169)*其他调用!I168*其他调用!$M168</f>
        <v>623517193.49866652</v>
      </c>
      <c r="AQ169" s="3">
        <f>求节点(节奏总纲!F$4:F$163,AJ$6:AJ$165,$AN169)*其他调用!J168*其他调用!$M168</f>
        <v>49253632.242843479</v>
      </c>
      <c r="AR169" s="3">
        <f>求节点(节奏总纲!G$4:G$163,AK$6:AK$165,$AN169)*其他调用!K168*其他调用!$M168</f>
        <v>7352253.1041966649</v>
      </c>
      <c r="AS169" s="3">
        <f>求节点(节奏总纲!H$4:H$163,AL$6:AL$165,$AN169)*其他调用!L168*其他调用!$M168</f>
        <v>3471103.4375768197</v>
      </c>
      <c r="AT169" s="3">
        <f t="shared" si="19"/>
        <v>1191249100.2725699</v>
      </c>
      <c r="BF169" s="3">
        <v>164</v>
      </c>
      <c r="BG169" s="3">
        <f>求节点(节奏总纲!D$4:D$163,AZ$6:AZ$165,$AN169)</f>
        <v>19494.011142158375</v>
      </c>
      <c r="BH169" s="3">
        <f>求节点(节奏总纲!E$4:E$163,BA$6:BA$165,$AN169)</f>
        <v>60217.552444114714</v>
      </c>
      <c r="BI169" s="3">
        <f>求节点(节奏总纲!F$4:F$163,BB$6:BB$165,$AN169)</f>
        <v>187428.00711596184</v>
      </c>
      <c r="BJ169" s="3">
        <f>求节点(节奏总纲!G$4:G$163,BC$6:BC$165,$AN169)</f>
        <v>131214.13315328801</v>
      </c>
      <c r="BK169" s="3">
        <f>求节点(节奏总纲!H$4:H$163,BD$6:BD$165,$AN169)</f>
        <v>74536.285940318339</v>
      </c>
      <c r="BL169" s="3">
        <f>BG169*其他调用!H168*其他调用!$M168</f>
        <v>934982.48897983087</v>
      </c>
      <c r="BM169" s="3">
        <f>BH169*其他调用!I168*其他调用!$M168</f>
        <v>2847779.208554334</v>
      </c>
      <c r="BN169" s="3">
        <f>BI169*其他调用!J168*其他调用!$M168</f>
        <v>723550.82986958779</v>
      </c>
      <c r="BO169" s="3">
        <f>BJ169*其他调用!K168*其他调用!$M168</f>
        <v>90117.341793145621</v>
      </c>
      <c r="BP169" s="3">
        <f>BK169*其他调用!L168*其他调用!$M168</f>
        <v>14811.85074206006</v>
      </c>
      <c r="BQ169" s="3">
        <f t="shared" si="20"/>
        <v>4611241.7199389581</v>
      </c>
      <c r="BR169" s="3">
        <f>[1]服务器生态!$R166</f>
        <v>0.370923820611823</v>
      </c>
      <c r="BS169" s="3">
        <f>SUMPRODUCT((BG$6:BG169)*($BR$6:$BR169)*(其他调用!BY$5:BY168))</f>
        <v>121203.18292797063</v>
      </c>
      <c r="BT169" s="3">
        <f>SUMPRODUCT((BH$6:BH169)*($BR$6:$BR169)*(其他调用!BZ$5:BZ168))</f>
        <v>375918.28555978381</v>
      </c>
      <c r="BU169" s="3">
        <f>SUMPRODUCT((BI$6:BI169)*($BR$6:$BR169)*(其他调用!CA$5:CA168))</f>
        <v>1176593.9740686009</v>
      </c>
      <c r="BV169" s="3">
        <f>SUMPRODUCT((BJ$6:BJ169)*($BR$6:$BR169)*(其他调用!CB$5:CB168))</f>
        <v>821449.74968028395</v>
      </c>
      <c r="BW169" s="3">
        <f>SUMPRODUCT((BK$6:BK169)*($BR$6:$BR169)*(其他调用!CC$5:CC168))</f>
        <v>459882.62259458634</v>
      </c>
      <c r="BX169" s="3">
        <f>SUMPRODUCT((BG$6:BG169)*($BR$6:$BR169))*'[1]功能-战损相关'!$D$2-BS169</f>
        <v>225091.62543765988</v>
      </c>
      <c r="BY169" s="3">
        <f>SUMPRODUCT((BH$6:BH169)*($BR$6:$BR169))*'[1]功能-战损相关'!$D$2-BT169</f>
        <v>698133.95889674046</v>
      </c>
      <c r="BZ169" s="3">
        <f>SUMPRODUCT((BI$6:BI169)*($BR$6:$BR169))*'[1]功能-战损相关'!$D$2-BU169</f>
        <v>2185103.0946988286</v>
      </c>
      <c r="CA169" s="3">
        <f>SUMPRODUCT((BJ$6:BJ169)*($BR$6:$BR169))*'[1]功能-战损相关'!$D$2-BV169</f>
        <v>1525549.5351205287</v>
      </c>
      <c r="CB169" s="3">
        <f>SUMPRODUCT((BK$6:BK169)*($BR$6:$BR169))*'[1]功能-战损相关'!$D$2-BW169</f>
        <v>854067.72767566028</v>
      </c>
    </row>
    <row r="170" spans="27:80" x14ac:dyDescent="0.2">
      <c r="AN170" s="3">
        <v>165</v>
      </c>
      <c r="AO170" s="3">
        <f>求节点(节奏总纲!D$4:D$163,AH$6:AH$165,$AN170)*其他调用!H169*其他调用!$M169</f>
        <v>508919651.35042</v>
      </c>
      <c r="AP170" s="3">
        <f>求节点(节奏总纲!E$4:E$163,AI$6:AI$165,$AN170)*其他调用!I169*其他调用!$M169</f>
        <v>624977273.79821134</v>
      </c>
      <c r="AQ170" s="3">
        <f>求节点(节奏总纲!F$4:F$163,AJ$6:AJ$165,$AN170)*其他调用!J169*其他调用!$M169</f>
        <v>49383422.547914959</v>
      </c>
      <c r="AR170" s="3">
        <f>求节点(节奏总纲!G$4:G$163,AK$6:AK$165,$AN170)*其他调用!K169*其他调用!$M169</f>
        <v>7361908.7941254908</v>
      </c>
      <c r="AS170" s="3">
        <f>求节点(节奏总纲!H$4:H$163,AL$6:AL$165,$AN170)*其他调用!L169*其他调用!$M169</f>
        <v>3471103.4375768197</v>
      </c>
      <c r="AT170" s="3">
        <f t="shared" si="19"/>
        <v>1194113359.9282486</v>
      </c>
      <c r="BF170" s="3">
        <v>165</v>
      </c>
      <c r="BG170" s="3">
        <f>求节点(节奏总纲!D$4:D$163,AZ$6:AZ$165,$AN170)</f>
        <v>19511.383798977331</v>
      </c>
      <c r="BH170" s="3">
        <f>求节点(节奏总纲!E$4:E$163,BA$6:BA$165,$AN170)</f>
        <v>60272.644629616319</v>
      </c>
      <c r="BI170" s="3">
        <f>求节点(节奏总纲!F$4:F$163,BB$6:BB$165,$AN170)</f>
        <v>187591.15703423062</v>
      </c>
      <c r="BJ170" s="3">
        <f>求节点(节奏总纲!G$4:G$163,BC$6:BC$165,$AN170)</f>
        <v>131304.52099445841</v>
      </c>
      <c r="BK170" s="3">
        <f>求节点(节奏总纲!H$4:H$163,BD$6:BD$165,$AN170)</f>
        <v>74621.865733293831</v>
      </c>
      <c r="BL170" s="3">
        <f>BG170*其他调用!H169*其他调用!$M169</f>
        <v>935815.72590548603</v>
      </c>
      <c r="BM170" s="3">
        <f>BH170*其他调用!I169*其他调用!$M169</f>
        <v>2850384.6014017249</v>
      </c>
      <c r="BN170" s="3">
        <f>BI170*其他调用!J169*其他调用!$M169</f>
        <v>724180.65707936813</v>
      </c>
      <c r="BO170" s="3">
        <f>BJ170*其他调用!K169*其他调用!$M169</f>
        <v>90179.41980091008</v>
      </c>
      <c r="BP170" s="3">
        <f>BK170*其他调用!L169*其他调用!$M169</f>
        <v>14828.857158520148</v>
      </c>
      <c r="BQ170" s="3">
        <f t="shared" si="20"/>
        <v>4615389.2613460096</v>
      </c>
      <c r="BR170" s="3">
        <f>[1]服务器生态!$R167</f>
        <v>0.33907255756032961</v>
      </c>
      <c r="BS170" s="3">
        <f>SUMPRODUCT((BG$6:BG170)*($BR$6:$BR170)*(其他调用!BY$5:BY169))</f>
        <v>122360.9435190662</v>
      </c>
      <c r="BT170" s="3">
        <f>SUMPRODUCT((BH$6:BH170)*($BR$6:$BR170)*(其他调用!BZ$5:BZ169))</f>
        <v>379494.72551874438</v>
      </c>
      <c r="BU170" s="3">
        <f>SUMPRODUCT((BI$6:BI170)*($BR$6:$BR170)*(其他调用!CA$5:CA169))</f>
        <v>1187725.201412078</v>
      </c>
      <c r="BV170" s="3">
        <f>SUMPRODUCT((BJ$6:BJ170)*($BR$6:$BR170)*(其他调用!CB$5:CB169))</f>
        <v>829241.05763702828</v>
      </c>
      <c r="BW170" s="3">
        <f>SUMPRODUCT((BK$6:BK170)*($BR$6:$BR170)*(其他调用!CC$5:CC169))</f>
        <v>464310.51229580585</v>
      </c>
      <c r="BX170" s="3">
        <f>SUMPRODUCT((BG$6:BG170)*($BR$6:$BR170))*'[1]功能-战损相关'!$D$2-BS170</f>
        <v>227241.75224969455</v>
      </c>
      <c r="BY170" s="3">
        <f>SUMPRODUCT((BH$6:BH170)*($BR$6:$BR170))*'[1]功能-战损相关'!$D$2-BT170</f>
        <v>704775.91882052436</v>
      </c>
      <c r="BZ170" s="3">
        <f>SUMPRODUCT((BI$6:BI170)*($BR$6:$BR170))*'[1]功能-战损相关'!$D$2-BU170</f>
        <v>2205775.3740510005</v>
      </c>
      <c r="CA170" s="3">
        <f>SUMPRODUCT((BJ$6:BJ170)*($BR$6:$BR170))*'[1]功能-战损相关'!$D$2-BV170</f>
        <v>1540019.1070401967</v>
      </c>
      <c r="CB170" s="3">
        <f>SUMPRODUCT((BK$6:BK170)*($BR$6:$BR170))*'[1]功能-战损相关'!$D$2-BW170</f>
        <v>862290.95140649658</v>
      </c>
    </row>
    <row r="171" spans="27:80" x14ac:dyDescent="0.2">
      <c r="AN171" s="3">
        <v>166</v>
      </c>
      <c r="AO171" s="3">
        <f>求节点(节奏总纲!D$4:D$163,AH$6:AH$165,$AN171)*其他调用!H170*其他调用!$M170</f>
        <v>510184384.71155328</v>
      </c>
      <c r="AP171" s="3">
        <f>求节点(节奏总纲!E$4:E$163,AI$6:AI$165,$AN171)*其他调用!I170*其他调用!$M170</f>
        <v>626437354.09775627</v>
      </c>
      <c r="AQ171" s="3">
        <f>求节点(节奏总纲!F$4:F$163,AJ$6:AJ$165,$AN171)*其他调用!J170*其他调用!$M170</f>
        <v>49513212.85298644</v>
      </c>
      <c r="AR171" s="3">
        <f>求节点(节奏总纲!G$4:G$163,AK$6:AK$165,$AN171)*其他调用!K170*其他调用!$M170</f>
        <v>7371564.4840543158</v>
      </c>
      <c r="AS171" s="3">
        <f>求节点(节奏总纲!H$4:H$163,AL$6:AL$165,$AN171)*其他调用!L170*其他调用!$M170</f>
        <v>3471103.4375768197</v>
      </c>
      <c r="AT171" s="3">
        <f t="shared" si="19"/>
        <v>1196977619.5839269</v>
      </c>
      <c r="BF171" s="3">
        <v>166</v>
      </c>
      <c r="BG171" s="3">
        <f>求节点(节奏总纲!D$4:D$163,AZ$6:AZ$165,$AN171)</f>
        <v>19528.756455796287</v>
      </c>
      <c r="BH171" s="3">
        <f>求节点(节奏总纲!E$4:E$163,BA$6:BA$165,$AN171)</f>
        <v>60327.736815117933</v>
      </c>
      <c r="BI171" s="3">
        <f>求节点(节奏总纲!F$4:F$163,BB$6:BB$165,$AN171)</f>
        <v>187754.30695249938</v>
      </c>
      <c r="BJ171" s="3">
        <f>求节点(节奏总纲!G$4:G$163,BC$6:BC$165,$AN171)</f>
        <v>131394.9088356288</v>
      </c>
      <c r="BK171" s="3">
        <f>求节点(节奏总纲!H$4:H$163,BD$6:BD$165,$AN171)</f>
        <v>74707.445526269337</v>
      </c>
      <c r="BL171" s="3">
        <f>BG171*其他调用!H170*其他调用!$M170</f>
        <v>936648.96283114119</v>
      </c>
      <c r="BM171" s="3">
        <f>BH171*其他调用!I170*其他调用!$M170</f>
        <v>2852989.9942491162</v>
      </c>
      <c r="BN171" s="3">
        <f>BI171*其他调用!J170*其他调用!$M170</f>
        <v>724810.48428914824</v>
      </c>
      <c r="BO171" s="3">
        <f>BJ171*其他调用!K170*其他调用!$M170</f>
        <v>90241.49780867454</v>
      </c>
      <c r="BP171" s="3">
        <f>BK171*其他调用!L170*其他调用!$M170</f>
        <v>14845.86357498024</v>
      </c>
      <c r="BQ171" s="3">
        <f t="shared" si="20"/>
        <v>4619536.8027530592</v>
      </c>
      <c r="BR171" s="3">
        <f>[1]服务器生态!$R168</f>
        <v>0.30722129450883617</v>
      </c>
      <c r="BS171" s="3">
        <f>SUMPRODUCT((BG$6:BG171)*($BR$6:$BR171)*(其他调用!BY$5:BY170))</f>
        <v>123410.88224080327</v>
      </c>
      <c r="BT171" s="3">
        <f>SUMPRODUCT((BH$6:BH171)*($BR$6:$BR171)*(其他调用!BZ$5:BZ170))</f>
        <v>382738.16946359194</v>
      </c>
      <c r="BU171" s="3">
        <f>SUMPRODUCT((BI$6:BI171)*($BR$6:$BR171)*(其他调用!CA$5:CA170))</f>
        <v>1197819.5726276003</v>
      </c>
      <c r="BV171" s="3">
        <f>SUMPRODUCT((BJ$6:BJ171)*($BR$6:$BR171)*(其他调用!CB$5:CB170))</f>
        <v>836305.33758428995</v>
      </c>
      <c r="BW171" s="3">
        <f>SUMPRODUCT((BK$6:BK171)*($BR$6:$BR171)*(其他调用!CC$5:CC170))</f>
        <v>468327.06296751089</v>
      </c>
      <c r="BX171" s="3">
        <f>SUMPRODUCT((BG$6:BG171)*($BR$6:$BR171))*'[1]功能-战损相关'!$D$2-BS171</f>
        <v>229191.63844720623</v>
      </c>
      <c r="BY171" s="3">
        <f>SUMPRODUCT((BH$6:BH171)*($BR$6:$BR171))*'[1]功能-战损相关'!$D$2-BT171</f>
        <v>710799.45757524134</v>
      </c>
      <c r="BZ171" s="3">
        <f>SUMPRODUCT((BI$6:BI171)*($BR$6:$BR171))*'[1]功能-战损相关'!$D$2-BU171</f>
        <v>2224522.0634512561</v>
      </c>
      <c r="CA171" s="3">
        <f>SUMPRODUCT((BJ$6:BJ171)*($BR$6:$BR171))*'[1]功能-战损相关'!$D$2-BV171</f>
        <v>1553138.4840851112</v>
      </c>
      <c r="CB171" s="3">
        <f>SUMPRODUCT((BK$6:BK171)*($BR$6:$BR171))*'[1]功能-战损相关'!$D$2-BW171</f>
        <v>869750.25979680591</v>
      </c>
    </row>
    <row r="172" spans="27:80" x14ac:dyDescent="0.2">
      <c r="AN172" s="3">
        <v>167</v>
      </c>
      <c r="AO172" s="3">
        <f>求节点(节奏总纲!D$4:D$163,AH$6:AH$165,$AN172)*其他调用!H171*其他调用!$M171</f>
        <v>511449118.07268661</v>
      </c>
      <c r="AP172" s="3">
        <f>求节点(节奏总纲!E$4:E$163,AI$6:AI$165,$AN172)*其他调用!I171*其他调用!$M171</f>
        <v>627895181.28031135</v>
      </c>
      <c r="AQ172" s="3">
        <f>求节点(节奏总纲!F$4:F$163,AJ$6:AJ$165,$AN172)*其他调用!J171*其他调用!$M171</f>
        <v>49643003.158057921</v>
      </c>
      <c r="AR172" s="3">
        <f>求节点(节奏总纲!G$4:G$163,AK$6:AK$165,$AN172)*其他调用!K171*其他调用!$M171</f>
        <v>7381220.1739831418</v>
      </c>
      <c r="AS172" s="3">
        <f>求节点(节奏总纲!H$4:H$163,AL$6:AL$165,$AN172)*其他调用!L171*其他调用!$M171</f>
        <v>3471103.4375768197</v>
      </c>
      <c r="AT172" s="3">
        <f t="shared" si="19"/>
        <v>1199839626.1226158</v>
      </c>
      <c r="BF172" s="3">
        <v>167</v>
      </c>
      <c r="BG172" s="3">
        <f>求节点(节奏总纲!D$4:D$163,AZ$6:AZ$165,$AN172)</f>
        <v>19546.129112615243</v>
      </c>
      <c r="BH172" s="3">
        <f>求节点(节奏总纲!E$4:E$163,BA$6:BA$165,$AN172)</f>
        <v>60382.663407123669</v>
      </c>
      <c r="BI172" s="3">
        <f>求节点(节奏总纲!F$4:F$163,BB$6:BB$165,$AN172)</f>
        <v>187917.45687076813</v>
      </c>
      <c r="BJ172" s="3">
        <f>求节点(节奏总纲!G$4:G$163,BC$6:BC$165,$AN172)</f>
        <v>131485.29667679922</v>
      </c>
      <c r="BK172" s="3">
        <f>求节点(节奏总纲!H$4:H$163,BD$6:BD$165,$AN172)</f>
        <v>74793.025319244829</v>
      </c>
      <c r="BL172" s="3">
        <f>BG172*其他调用!H171*其他调用!$M171</f>
        <v>937482.19975679636</v>
      </c>
      <c r="BM172" s="3">
        <f>BH172*其他调用!I171*其他调用!$M171</f>
        <v>2855587.5559294228</v>
      </c>
      <c r="BN172" s="3">
        <f>BI172*其他调用!J171*其他调用!$M171</f>
        <v>725440.31149892858</v>
      </c>
      <c r="BO172" s="3">
        <f>BJ172*其他调用!K171*其他调用!$M171</f>
        <v>90303.575816439028</v>
      </c>
      <c r="BP172" s="3">
        <f>BK172*其他调用!L171*其他调用!$M171</f>
        <v>14862.869991440331</v>
      </c>
      <c r="BQ172" s="3">
        <f t="shared" si="20"/>
        <v>4623676.5129930275</v>
      </c>
      <c r="BR172" s="3">
        <f>[1]服务器生态!$R169</f>
        <v>0.27537003145734273</v>
      </c>
      <c r="BS172" s="3">
        <f>SUMPRODUCT((BG$6:BG172)*($BR$6:$BR172)*(其他调用!BY$5:BY171))</f>
        <v>124352.80542381004</v>
      </c>
      <c r="BT172" s="3">
        <f>SUMPRODUCT((BH$6:BH172)*($BR$6:$BR172)*(其他调用!BZ$5:BZ171))</f>
        <v>385647.99524992408</v>
      </c>
      <c r="BU172" s="3">
        <f>SUMPRODUCT((BI$6:BI172)*($BR$6:$BR172)*(其他调用!CA$5:CA171))</f>
        <v>1206875.2689293306</v>
      </c>
      <c r="BV172" s="3">
        <f>SUMPRODUCT((BJ$6:BJ172)*($BR$6:$BR172)*(其他调用!CB$5:CB171))</f>
        <v>842641.5818836519</v>
      </c>
      <c r="BW172" s="3">
        <f>SUMPRODUCT((BK$6:BK172)*($BR$6:$BR172)*(其他调用!CC$5:CC171))</f>
        <v>471931.32057112717</v>
      </c>
      <c r="BX172" s="3">
        <f>SUMPRODUCT((BG$6:BG172)*($BR$6:$BR172))*'[1]功能-战损相关'!$D$2-BS172</f>
        <v>230940.92435850453</v>
      </c>
      <c r="BY172" s="3">
        <f>SUMPRODUCT((BH$6:BH172)*($BR$6:$BR172))*'[1]功能-战损相关'!$D$2-BT172</f>
        <v>716203.41974985809</v>
      </c>
      <c r="BZ172" s="3">
        <f>SUMPRODUCT((BI$6:BI172)*($BR$6:$BR172))*'[1]功能-战损相关'!$D$2-BU172</f>
        <v>2241339.7851544693</v>
      </c>
      <c r="CA172" s="3">
        <f>SUMPRODUCT((BJ$6:BJ172)*($BR$6:$BR172))*'[1]功能-战损相关'!$D$2-BV172</f>
        <v>1564905.7949267833</v>
      </c>
      <c r="CB172" s="3">
        <f>SUMPRODUCT((BK$6:BK172)*($BR$6:$BR172))*'[1]功能-战损相关'!$D$2-BW172</f>
        <v>876443.88106066477</v>
      </c>
    </row>
    <row r="173" spans="27:80" x14ac:dyDescent="0.2">
      <c r="AN173" s="3">
        <v>168</v>
      </c>
      <c r="AO173" s="3">
        <f>求节点(节奏总纲!D$4:D$163,AH$6:AH$165,$AN173)*其他调用!H172*其他调用!$M172</f>
        <v>512707153.94785541</v>
      </c>
      <c r="AP173" s="3">
        <f>求节点(节奏总纲!E$4:E$163,AI$6:AI$165,$AN173)*其他调用!I172*其他调用!$M172</f>
        <v>629267113.4766258</v>
      </c>
      <c r="AQ173" s="3">
        <f>求节点(节奏总纲!F$4:F$163,AJ$6:AJ$165,$AN173)*其他调用!J172*其他调用!$M172</f>
        <v>49772793.463129401</v>
      </c>
      <c r="AR173" s="3">
        <f>求节点(节奏总纲!G$4:G$163,AK$6:AK$165,$AN173)*其他调用!K172*其他调用!$M172</f>
        <v>7390875.8639119668</v>
      </c>
      <c r="AS173" s="3">
        <f>求节点(节奏总纲!H$4:H$163,AL$6:AL$165,$AN173)*其他调用!L172*其他调用!$M172</f>
        <v>3471103.4375768197</v>
      </c>
      <c r="AT173" s="3">
        <f t="shared" si="19"/>
        <v>1202609040.1890991</v>
      </c>
      <c r="BF173" s="3">
        <v>168</v>
      </c>
      <c r="BG173" s="3">
        <f>求节点(节奏总纲!D$4:D$163,AZ$6:AZ$165,$AN173)</f>
        <v>19563.465183557575</v>
      </c>
      <c r="BH173" s="3">
        <f>求节点(节奏总纲!E$4:E$163,BA$6:BA$165,$AN173)</f>
        <v>60431.277121851352</v>
      </c>
      <c r="BI173" s="3">
        <f>求节点(节奏总纲!F$4:F$163,BB$6:BB$165,$AN173)</f>
        <v>188080.60678903689</v>
      </c>
      <c r="BJ173" s="3">
        <f>求节点(节奏总纲!G$4:G$163,BC$6:BC$165,$AN173)</f>
        <v>131575.68451796961</v>
      </c>
      <c r="BK173" s="3">
        <f>求节点(节奏总纲!H$4:H$163,BD$6:BD$165,$AN173)</f>
        <v>74878.605112220321</v>
      </c>
      <c r="BL173" s="3">
        <f>BG173*其他调用!H172*其他调用!$M172</f>
        <v>938313.68193050567</v>
      </c>
      <c r="BM173" s="3">
        <f>BH173*其他调用!I172*其他调用!$M172</f>
        <v>2857886.5720872208</v>
      </c>
      <c r="BN173" s="3">
        <f>BI173*其他调用!J172*其他调用!$M172</f>
        <v>726070.13870870881</v>
      </c>
      <c r="BO173" s="3">
        <f>BJ173*其他调用!K172*其他调用!$M172</f>
        <v>90365.653824203473</v>
      </c>
      <c r="BP173" s="3">
        <f>BK173*其他调用!L172*其他调用!$M172</f>
        <v>14879.87640790042</v>
      </c>
      <c r="BQ173" s="3">
        <f t="shared" si="20"/>
        <v>4627515.9229585398</v>
      </c>
      <c r="BR173" s="3">
        <f>[1]服务器生态!$R170</f>
        <v>0.2435187684058493</v>
      </c>
      <c r="BS173" s="3">
        <f>SUMPRODUCT((BG$6:BG173)*($BR$6:$BR173)*(其他调用!BY$5:BY172))</f>
        <v>125186.51783957891</v>
      </c>
      <c r="BT173" s="3">
        <f>SUMPRODUCT((BH$6:BH173)*($BR$6:$BR173)*(其他调用!BZ$5:BZ172))</f>
        <v>388223.32153105759</v>
      </c>
      <c r="BU173" s="3">
        <f>SUMPRODUCT((BI$6:BI173)*($BR$6:$BR173)*(其他调用!CA$5:CA172))</f>
        <v>1214890.4715314317</v>
      </c>
      <c r="BV173" s="3">
        <f>SUMPRODUCT((BJ$6:BJ173)*($BR$6:$BR173)*(其他调用!CB$5:CB172))</f>
        <v>848248.78289669706</v>
      </c>
      <c r="BW173" s="3">
        <f>SUMPRODUCT((BK$6:BK173)*($BR$6:$BR173)*(其他调用!CC$5:CC172))</f>
        <v>475122.33106808044</v>
      </c>
      <c r="BX173" s="3">
        <f>SUMPRODUCT((BG$6:BG173)*($BR$6:$BR173))*'[1]功能-战损相关'!$D$2-BS173</f>
        <v>232489.247416361</v>
      </c>
      <c r="BY173" s="3">
        <f>SUMPRODUCT((BH$6:BH173)*($BR$6:$BR173))*'[1]功能-战损相关'!$D$2-BT173</f>
        <v>720986.16855767742</v>
      </c>
      <c r="BZ173" s="3">
        <f>SUMPRODUCT((BI$6:BI173)*($BR$6:$BR173))*'[1]功能-战损相关'!$D$2-BU173</f>
        <v>2256225.1614155136</v>
      </c>
      <c r="CA173" s="3">
        <f>SUMPRODUCT((BJ$6:BJ173)*($BR$6:$BR173))*'[1]功能-战损相关'!$D$2-BV173</f>
        <v>1575319.1682367246</v>
      </c>
      <c r="CB173" s="3">
        <f>SUMPRODUCT((BK$6:BK173)*($BR$6:$BR173))*'[1]功能-战损相关'!$D$2-BW173</f>
        <v>882370.04341214942</v>
      </c>
    </row>
    <row r="174" spans="27:80" x14ac:dyDescent="0.2">
      <c r="AN174" s="3">
        <v>169</v>
      </c>
      <c r="AO174" s="3">
        <f>求节点(节奏总纲!D$4:D$163,AH$6:AH$165,$AN174)*其他调用!H173*其他调用!$M173</f>
        <v>513906855.23133361</v>
      </c>
      <c r="AP174" s="3">
        <f>求节点(节奏总纲!E$4:E$163,AI$6:AI$165,$AN174)*其他调用!I173*其他调用!$M173</f>
        <v>630639045.67294025</v>
      </c>
      <c r="AQ174" s="3">
        <f>求节点(节奏总纲!F$4:F$163,AJ$6:AJ$165,$AN174)*其他调用!J173*其他调用!$M173</f>
        <v>49902693.33519607</v>
      </c>
      <c r="AR174" s="3">
        <f>求节点(节奏总纲!G$4:G$163,AK$6:AK$165,$AN174)*其他调用!K173*其他调用!$M173</f>
        <v>7400531.5538407918</v>
      </c>
      <c r="AS174" s="3">
        <f>求节点(节奏总纲!H$4:H$163,AL$6:AL$165,$AN174)*其他调用!L173*其他调用!$M173</f>
        <v>3471103.4375768197</v>
      </c>
      <c r="AT174" s="3">
        <f t="shared" si="19"/>
        <v>1205320229.2308877</v>
      </c>
      <c r="BF174" s="3">
        <v>169</v>
      </c>
      <c r="BG174" s="3">
        <f>求节点(节奏总纲!D$4:D$163,AZ$6:AZ$165,$AN174)</f>
        <v>19580.482594306257</v>
      </c>
      <c r="BH174" s="3">
        <f>求节点(节奏总纲!E$4:E$163,BA$6:BA$165,$AN174)</f>
        <v>60479.890836579034</v>
      </c>
      <c r="BI174" s="3">
        <f>求节点(节奏总纲!F$4:F$163,BB$6:BB$165,$AN174)</f>
        <v>188239.47625754107</v>
      </c>
      <c r="BJ174" s="3">
        <f>求节点(节奏总纲!G$4:G$163,BC$6:BC$165,$AN174)</f>
        <v>131666.07235914</v>
      </c>
      <c r="BK174" s="3">
        <f>求节点(节奏总纲!H$4:H$163,BD$6:BD$165,$AN174)</f>
        <v>74962.521416788048</v>
      </c>
      <c r="BL174" s="3">
        <f>BG174*其他调用!H173*其他调用!$M173</f>
        <v>939129.88034866413</v>
      </c>
      <c r="BM174" s="3">
        <f>BH174*其他调用!I173*其他调用!$M173</f>
        <v>2860185.5882450198</v>
      </c>
      <c r="BN174" s="3">
        <f>BI174*其他调用!J173*其他调用!$M173</f>
        <v>726683.44158454856</v>
      </c>
      <c r="BO174" s="3">
        <f>BJ174*其他调用!K173*其他调用!$M173</f>
        <v>90427.731831967947</v>
      </c>
      <c r="BP174" s="3">
        <f>BK174*其他调用!L173*其他调用!$M173</f>
        <v>14896.552255944118</v>
      </c>
      <c r="BQ174" s="3">
        <f t="shared" si="20"/>
        <v>4631323.1942661451</v>
      </c>
      <c r="BR174" s="3">
        <f>[1]服务器生态!$R171</f>
        <v>0.21166750535435586</v>
      </c>
      <c r="BS174" s="3">
        <f>SUMPRODUCT((BG$6:BG174)*($BR$6:$BR174)*(其他调用!BY$5:BY173))</f>
        <v>125911.81442284388</v>
      </c>
      <c r="BT174" s="3">
        <f>SUMPRODUCT((BH$6:BH174)*($BR$6:$BR174)*(其他调用!BZ$5:BZ173))</f>
        <v>390463.606364117</v>
      </c>
      <c r="BU174" s="3">
        <f>SUMPRODUCT((BI$6:BI174)*($BR$6:$BR174)*(其他调用!CA$5:CA173))</f>
        <v>1221863.2030924445</v>
      </c>
      <c r="BV174" s="3">
        <f>SUMPRODUCT((BJ$6:BJ174)*($BR$6:$BR174)*(其他调用!CB$5:CB173))</f>
        <v>853125.93298500846</v>
      </c>
      <c r="BW174" s="3">
        <f>SUMPRODUCT((BK$6:BK174)*($BR$6:$BR174)*(其他调用!CC$5:CC173))</f>
        <v>477899.07880116912</v>
      </c>
      <c r="BX174" s="3">
        <f>SUMPRODUCT((BG$6:BG174)*($BR$6:$BR174))*'[1]功能-战损相关'!$D$2-BS174</f>
        <v>233836.22678528167</v>
      </c>
      <c r="BY174" s="3">
        <f>SUMPRODUCT((BH$6:BH174)*($BR$6:$BR174))*'[1]功能-战损相关'!$D$2-BT174</f>
        <v>725146.69753335929</v>
      </c>
      <c r="BZ174" s="3">
        <f>SUMPRODUCT((BI$6:BI174)*($BR$6:$BR174))*'[1]功能-战损相关'!$D$2-BU174</f>
        <v>2269174.5200288231</v>
      </c>
      <c r="CA174" s="3">
        <f>SUMPRODUCT((BJ$6:BJ174)*($BR$6:$BR174))*'[1]功能-战损相关'!$D$2-BV174</f>
        <v>1584376.7326864458</v>
      </c>
      <c r="CB174" s="3">
        <f>SUMPRODUCT((BK$6:BK174)*($BR$6:$BR174))*'[1]功能-战损相关'!$D$2-BW174</f>
        <v>887526.86063074274</v>
      </c>
    </row>
    <row r="175" spans="27:80" x14ac:dyDescent="0.2">
      <c r="AN175" s="3">
        <v>170</v>
      </c>
      <c r="AO175" s="3">
        <f>求节点(节奏总纲!D$4:D$163,AH$6:AH$165,$AN175)*其他调用!H174*其他调用!$M174</f>
        <v>515106556.51481169</v>
      </c>
      <c r="AP175" s="3">
        <f>求节点(节奏总纲!E$4:E$163,AI$6:AI$165,$AN175)*其他调用!I174*其他调用!$M174</f>
        <v>632010977.86925483</v>
      </c>
      <c r="AQ175" s="3">
        <f>求节点(节奏总纲!F$4:F$163,AJ$6:AJ$165,$AN175)*其他调用!J174*其他调用!$M174</f>
        <v>50032897.667256661</v>
      </c>
      <c r="AR175" s="3">
        <f>求节点(节奏总纲!G$4:G$163,AK$6:AK$165,$AN175)*其他调用!K174*其他调用!$M174</f>
        <v>7410187.2437696159</v>
      </c>
      <c r="AS175" s="3">
        <f>求节点(节奏总纲!H$4:H$163,AL$6:AL$165,$AN175)*其他调用!L174*其他调用!$M174</f>
        <v>3471103.4375768197</v>
      </c>
      <c r="AT175" s="3">
        <f t="shared" si="19"/>
        <v>1208031722.7326696</v>
      </c>
      <c r="BF175" s="3">
        <v>170</v>
      </c>
      <c r="BG175" s="3">
        <f>求节点(节奏总纲!D$4:D$163,AZ$6:AZ$165,$AN175)</f>
        <v>19597.500005054935</v>
      </c>
      <c r="BH175" s="3">
        <f>求节点(节奏总纲!E$4:E$163,BA$6:BA$165,$AN175)</f>
        <v>60528.504551306716</v>
      </c>
      <c r="BI175" s="3">
        <f>求节点(节奏总纲!F$4:F$163,BB$6:BB$165,$AN175)</f>
        <v>188386.4513986799</v>
      </c>
      <c r="BJ175" s="3">
        <f>求节点(节奏总纲!G$4:G$163,BC$6:BC$165,$AN175)</f>
        <v>131756.46020031042</v>
      </c>
      <c r="BK175" s="3">
        <f>求节点(节奏总纲!H$4:H$163,BD$6:BD$165,$AN175)</f>
        <v>75045.541843850398</v>
      </c>
      <c r="BL175" s="3">
        <f>BG175*其他调用!H174*其他调用!$M174</f>
        <v>939946.07876682258</v>
      </c>
      <c r="BM175" s="3">
        <f>BH175*其他调用!I174*其他调用!$M174</f>
        <v>2862484.6044028178</v>
      </c>
      <c r="BN175" s="3">
        <f>BI175*其他调用!J174*其他调用!$M174</f>
        <v>727250.82736097311</v>
      </c>
      <c r="BO175" s="3">
        <f>BJ175*其他调用!K174*其他调用!$M174</f>
        <v>90489.809839732421</v>
      </c>
      <c r="BP175" s="3">
        <f>BK175*其他调用!L174*其他调用!$M174</f>
        <v>14913.050075209949</v>
      </c>
      <c r="BQ175" s="3">
        <f t="shared" si="20"/>
        <v>4635084.3704455551</v>
      </c>
      <c r="BR175" s="3">
        <f>[1]服务器生态!$R172</f>
        <v>0.17981624230286242</v>
      </c>
      <c r="BS175" s="3">
        <f>SUMPRODUCT((BG$6:BG175)*($BR$6:$BR175)*(其他调用!BY$5:BY174))</f>
        <v>126528.50546449576</v>
      </c>
      <c r="BT175" s="3">
        <f>SUMPRODUCT((BH$6:BH175)*($BR$6:$BR175)*(其他调用!BZ$5:BZ174))</f>
        <v>392368.30780622683</v>
      </c>
      <c r="BU175" s="3">
        <f>SUMPRODUCT((BI$6:BI175)*($BR$6:$BR175)*(其他调用!CA$5:CA174))</f>
        <v>1227791.3182559188</v>
      </c>
      <c r="BV175" s="3">
        <f>SUMPRODUCT((BJ$6:BJ175)*($BR$6:$BR175)*(其他调用!CB$5:CB174))</f>
        <v>857272.02451016905</v>
      </c>
      <c r="BW175" s="3">
        <f>SUMPRODUCT((BK$6:BK175)*($BR$6:$BR175)*(其他调用!CC$5:CC174))</f>
        <v>480260.60008495924</v>
      </c>
      <c r="BX175" s="3">
        <f>SUMPRODUCT((BG$6:BG175)*($BR$6:$BR175))*'[1]功能-战损相关'!$D$2-BS175</f>
        <v>234981.51014834945</v>
      </c>
      <c r="BY175" s="3">
        <f>SUMPRODUCT((BH$6:BH175)*($BR$6:$BR175))*'[1]功能-战损相关'!$D$2-BT175</f>
        <v>728684.00021156319</v>
      </c>
      <c r="BZ175" s="3">
        <f>SUMPRODUCT((BI$6:BI175)*($BR$6:$BR175))*'[1]功能-战损相关'!$D$2-BU175</f>
        <v>2280183.8767609894</v>
      </c>
      <c r="CA175" s="3">
        <f>SUMPRODUCT((BJ$6:BJ175)*($BR$6:$BR175))*'[1]功能-战损相关'!$D$2-BV175</f>
        <v>1592076.6169474586</v>
      </c>
      <c r="CB175" s="3">
        <f>SUMPRODUCT((BK$6:BK175)*($BR$6:$BR175))*'[1]功能-战损相关'!$D$2-BW175</f>
        <v>891912.54301492427</v>
      </c>
    </row>
    <row r="176" spans="27:80" x14ac:dyDescent="0.2">
      <c r="AN176" s="3">
        <v>171</v>
      </c>
      <c r="AO176" s="3">
        <f>求节点(节奏总纲!D$4:D$163,AH$6:AH$165,$AN176)*其他调用!H175*其他调用!$M175</f>
        <v>516306257.7982899</v>
      </c>
      <c r="AP176" s="3">
        <f>求节点(节奏总纲!E$4:E$163,AI$6:AI$165,$AN176)*其他调用!I175*其他调用!$M175</f>
        <v>633382910.0655694</v>
      </c>
      <c r="AQ176" s="3">
        <f>求节点(节奏总纲!F$4:F$163,AJ$6:AJ$165,$AN176)*其他调用!J175*其他调用!$M175</f>
        <v>50163101.999317251</v>
      </c>
      <c r="AR176" s="3">
        <f>求节点(节奏总纲!G$4:G$163,AK$6:AK$165,$AN176)*其他调用!K175*其他调用!$M175</f>
        <v>7419842.9336984409</v>
      </c>
      <c r="AS176" s="3">
        <f>求节点(节奏总纲!H$4:H$163,AL$6:AL$165,$AN176)*其他调用!L175*其他调用!$M175</f>
        <v>3471103.4375768197</v>
      </c>
      <c r="AT176" s="3">
        <f t="shared" si="19"/>
        <v>1210743216.2344515</v>
      </c>
      <c r="BF176" s="3">
        <v>171</v>
      </c>
      <c r="BG176" s="3">
        <f>求节点(节奏总纲!D$4:D$163,AZ$6:AZ$165,$AN176)</f>
        <v>19614.517415803617</v>
      </c>
      <c r="BH176" s="3">
        <f>求节点(节奏总纲!E$4:E$163,BA$6:BA$165,$AN176)</f>
        <v>60577.118266034398</v>
      </c>
      <c r="BI176" s="3">
        <f>求节点(节奏总纲!F$4:F$163,BB$6:BB$165,$AN176)</f>
        <v>188533.42653981873</v>
      </c>
      <c r="BJ176" s="3">
        <f>求节点(节奏总纲!G$4:G$163,BC$6:BC$165,$AN176)</f>
        <v>131846.84804148081</v>
      </c>
      <c r="BK176" s="3">
        <f>求节点(节奏总纲!H$4:H$163,BD$6:BD$165,$AN176)</f>
        <v>75128.562270912749</v>
      </c>
      <c r="BL176" s="3">
        <f>BG176*其他调用!H175*其他调用!$M175</f>
        <v>940762.27718498104</v>
      </c>
      <c r="BM176" s="3">
        <f>BH176*其他调用!I175*其他调用!$M175</f>
        <v>2864783.6205606158</v>
      </c>
      <c r="BN176" s="3">
        <f>BI176*其他调用!J175*其他调用!$M175</f>
        <v>727818.21313739766</v>
      </c>
      <c r="BO176" s="3">
        <f>BJ176*其他调用!K175*其他调用!$M175</f>
        <v>90551.887847496881</v>
      </c>
      <c r="BP176" s="3">
        <f>BK176*其他调用!L175*其他调用!$M175</f>
        <v>14929.54789447578</v>
      </c>
      <c r="BQ176" s="3">
        <f t="shared" si="20"/>
        <v>4638845.5466249678</v>
      </c>
      <c r="BR176" s="3">
        <f>[1]服务器生态!$R173</f>
        <v>0.14796497925136898</v>
      </c>
      <c r="BS176" s="3">
        <f>SUMPRODUCT((BG$6:BG176)*($BR$6:$BR176)*(其他调用!BY$5:BY175))</f>
        <v>127036.40125542539</v>
      </c>
      <c r="BT176" s="3">
        <f>SUMPRODUCT((BH$6:BH176)*($BR$6:$BR176)*(其他调用!BZ$5:BZ175))</f>
        <v>393936.88391451159</v>
      </c>
      <c r="BU176" s="3">
        <f>SUMPRODUCT((BI$6:BI176)*($BR$6:$BR176)*(其他调用!CA$5:CA175))</f>
        <v>1232673.1785514958</v>
      </c>
      <c r="BV176" s="3">
        <f>SUMPRODUCT((BJ$6:BJ176)*($BR$6:$BR176)*(其他调用!CB$5:CB175))</f>
        <v>860686.04983376188</v>
      </c>
      <c r="BW176" s="3">
        <f>SUMPRODUCT((BK$6:BK176)*($BR$6:$BR176)*(其他调用!CC$5:CC175))</f>
        <v>482205.96941253939</v>
      </c>
      <c r="BX176" s="3">
        <f>SUMPRODUCT((BG$6:BG176)*($BR$6:$BR176))*'[1]功能-战损相关'!$D$2-BS176</f>
        <v>235924.74518864733</v>
      </c>
      <c r="BY176" s="3">
        <f>SUMPRODUCT((BH$6:BH176)*($BR$6:$BR176))*'[1]功能-战损相关'!$D$2-BT176</f>
        <v>731597.07012694911</v>
      </c>
      <c r="BZ176" s="3">
        <f>SUMPRODUCT((BI$6:BI176)*($BR$6:$BR176))*'[1]功能-战损相关'!$D$2-BU176</f>
        <v>2289250.1887384895</v>
      </c>
      <c r="CA176" s="3">
        <f>SUMPRODUCT((BJ$6:BJ176)*($BR$6:$BR176))*'[1]功能-战损相关'!$D$2-BV176</f>
        <v>1598416.9496912737</v>
      </c>
      <c r="CB176" s="3">
        <f>SUMPRODUCT((BK$6:BK176)*($BR$6:$BR176))*'[1]功能-战损相关'!$D$2-BW176</f>
        <v>895525.37176614464</v>
      </c>
    </row>
    <row r="177" spans="40:80" x14ac:dyDescent="0.2">
      <c r="AN177" s="3">
        <v>172</v>
      </c>
      <c r="AO177" s="3">
        <f>求节点(节奏总纲!D$4:D$163,AH$6:AH$165,$AN177)*其他调用!H176*其他调用!$M176</f>
        <v>517505959.08176804</v>
      </c>
      <c r="AP177" s="3">
        <f>求节点(节奏总纲!E$4:E$163,AI$6:AI$165,$AN177)*其他调用!I176*其他调用!$M176</f>
        <v>634754842.26188385</v>
      </c>
      <c r="AQ177" s="3">
        <f>求节点(节奏总纲!F$4:F$163,AJ$6:AJ$165,$AN177)*其他调用!J176*其他调用!$M176</f>
        <v>50293306.331377849</v>
      </c>
      <c r="AR177" s="3">
        <f>求节点(节奏总纲!G$4:G$163,AK$6:AK$165,$AN177)*其他调用!K176*其他调用!$M176</f>
        <v>7429498.6236272659</v>
      </c>
      <c r="AS177" s="3">
        <f>求节点(节奏总纲!H$4:H$163,AL$6:AL$165,$AN177)*其他调用!L176*其他调用!$M176</f>
        <v>3471103.4375768197</v>
      </c>
      <c r="AT177" s="3">
        <f t="shared" si="19"/>
        <v>1213454709.7362335</v>
      </c>
      <c r="BF177" s="3">
        <v>172</v>
      </c>
      <c r="BG177" s="3">
        <f>求节点(节奏总纲!D$4:D$163,AZ$6:AZ$165,$AN177)</f>
        <v>19631.534826552295</v>
      </c>
      <c r="BH177" s="3">
        <f>求节点(节奏总纲!E$4:E$163,BA$6:BA$165,$AN177)</f>
        <v>60625.731980762081</v>
      </c>
      <c r="BI177" s="3">
        <f>求节点(节奏总纲!F$4:F$163,BB$6:BB$165,$AN177)</f>
        <v>188680.40168095753</v>
      </c>
      <c r="BJ177" s="3">
        <f>求节点(节奏总纲!G$4:G$163,BC$6:BC$165,$AN177)</f>
        <v>131937.23588265121</v>
      </c>
      <c r="BK177" s="3">
        <f>求节点(节奏总纲!H$4:H$163,BD$6:BD$165,$AN177)</f>
        <v>75211.5826979751</v>
      </c>
      <c r="BL177" s="3">
        <f>BG177*其他调用!H176*其他调用!$M176</f>
        <v>941578.47560313949</v>
      </c>
      <c r="BM177" s="3">
        <f>BH177*其他调用!I176*其他调用!$M176</f>
        <v>2867082.6367184143</v>
      </c>
      <c r="BN177" s="3">
        <f>BI177*其他调用!J176*其他调用!$M176</f>
        <v>728385.59891382209</v>
      </c>
      <c r="BO177" s="3">
        <f>BJ177*其他调用!K176*其他调用!$M176</f>
        <v>90613.96585526134</v>
      </c>
      <c r="BP177" s="3">
        <f>BK177*其他调用!L176*其他调用!$M176</f>
        <v>14946.045713741609</v>
      </c>
      <c r="BQ177" s="3">
        <f t="shared" si="20"/>
        <v>4642606.7228043787</v>
      </c>
      <c r="BR177" s="3">
        <f>[1]服务器生态!$R174</f>
        <v>0.12918576198811574</v>
      </c>
      <c r="BS177" s="3">
        <f>SUMPRODUCT((BG$6:BG177)*($BR$6:$BR177)*(其他调用!BY$5:BY176))</f>
        <v>127480.22134289915</v>
      </c>
      <c r="BT177" s="3">
        <f>SUMPRODUCT((BH$6:BH177)*($BR$6:$BR177)*(其他调用!BZ$5:BZ176))</f>
        <v>395307.48065636546</v>
      </c>
      <c r="BU177" s="3">
        <f>SUMPRODUCT((BI$6:BI177)*($BR$6:$BR177)*(其他调用!CA$5:CA176))</f>
        <v>1236938.7723075869</v>
      </c>
      <c r="BV177" s="3">
        <f>SUMPRODUCT((BJ$6:BJ177)*($BR$6:$BR177)*(其他调用!CB$5:CB176))</f>
        <v>863668.82199538045</v>
      </c>
      <c r="BW177" s="3">
        <f>SUMPRODUCT((BK$6:BK177)*($BR$6:$BR177)*(其他调用!CC$5:CC176))</f>
        <v>483906.31589624414</v>
      </c>
      <c r="BX177" s="3">
        <f>SUMPRODUCT((BG$6:BG177)*($BR$6:$BR177))*'[1]功能-战损相关'!$D$2-BS177</f>
        <v>236748.98249395576</v>
      </c>
      <c r="BY177" s="3">
        <f>SUMPRODUCT((BH$6:BH177)*($BR$6:$BR177))*'[1]功能-战损相关'!$D$2-BT177</f>
        <v>734142.46407610644</v>
      </c>
      <c r="BZ177" s="3">
        <f>SUMPRODUCT((BI$6:BI177)*($BR$6:$BR177))*'[1]功能-战损相关'!$D$2-BU177</f>
        <v>2297172.0057140873</v>
      </c>
      <c r="CA177" s="3">
        <f>SUMPRODUCT((BJ$6:BJ177)*($BR$6:$BR177))*'[1]功能-战损相关'!$D$2-BV177</f>
        <v>1603956.3837057082</v>
      </c>
      <c r="CB177" s="3">
        <f>SUMPRODUCT((BK$6:BK177)*($BR$6:$BR177))*'[1]功能-战损相关'!$D$2-BW177</f>
        <v>898683.15809302486</v>
      </c>
    </row>
    <row r="178" spans="40:80" x14ac:dyDescent="0.2">
      <c r="AN178" s="3">
        <v>173</v>
      </c>
      <c r="AO178" s="3">
        <f>求节点(节奏总纲!D$4:D$163,AH$6:AH$165,$AN178)*其他调用!H177*其他调用!$M177</f>
        <v>518705660.36524624</v>
      </c>
      <c r="AP178" s="3">
        <f>求节点(节奏总纲!E$4:E$163,AI$6:AI$165,$AN178)*其他调用!I177*其他调用!$M177</f>
        <v>636126774.45819843</v>
      </c>
      <c r="AQ178" s="3">
        <f>求节点(节奏总纲!F$4:F$163,AJ$6:AJ$165,$AN178)*其他调用!J177*其他调用!$M177</f>
        <v>50423510.663438439</v>
      </c>
      <c r="AR178" s="3">
        <f>求节点(节奏总纲!G$4:G$163,AK$6:AK$165,$AN178)*其他调用!K177*其他调用!$M177</f>
        <v>7439048.5847658198</v>
      </c>
      <c r="AS178" s="3">
        <f>求节点(节奏总纲!H$4:H$163,AL$6:AL$165,$AN178)*其他调用!L177*其他调用!$M177</f>
        <v>3471103.4375768197</v>
      </c>
      <c r="AT178" s="3">
        <f t="shared" si="19"/>
        <v>1216166097.5092258</v>
      </c>
      <c r="BF178" s="3">
        <v>173</v>
      </c>
      <c r="BG178" s="3">
        <f>求节点(节奏总纲!D$4:D$163,AZ$6:AZ$165,$AN178)</f>
        <v>19648.552237300977</v>
      </c>
      <c r="BH178" s="3">
        <f>求节点(节奏总纲!E$4:E$163,BA$6:BA$165,$AN178)</f>
        <v>60674.345695489763</v>
      </c>
      <c r="BI178" s="3">
        <f>求节点(节奏总纲!F$4:F$163,BB$6:BB$165,$AN178)</f>
        <v>188827.37682209635</v>
      </c>
      <c r="BJ178" s="3">
        <f>求节点(节奏总纲!G$4:G$163,BC$6:BC$165,$AN178)</f>
        <v>132027.4462706862</v>
      </c>
      <c r="BK178" s="3">
        <f>求节点(节奏总纲!H$4:H$163,BD$6:BD$165,$AN178)</f>
        <v>75294.603125037451</v>
      </c>
      <c r="BL178" s="3">
        <f>BG178*其他调用!H177*其他调用!$M177</f>
        <v>942394.67402129795</v>
      </c>
      <c r="BM178" s="3">
        <f>BH178*其他调用!I177*其他调用!$M177</f>
        <v>2869381.6528762127</v>
      </c>
      <c r="BN178" s="3">
        <f>BI178*其他调用!J177*其他调用!$M177</f>
        <v>728952.98469024675</v>
      </c>
      <c r="BO178" s="3">
        <f>BJ178*其他调用!K177*其他调用!$M177</f>
        <v>90675.921988922215</v>
      </c>
      <c r="BP178" s="3">
        <f>BK178*其他调用!L177*其他调用!$M177</f>
        <v>14962.54353300744</v>
      </c>
      <c r="BQ178" s="3">
        <f t="shared" si="20"/>
        <v>4646367.7771096872</v>
      </c>
      <c r="BR178" s="3">
        <f>[1]服务器生态!$R175</f>
        <v>0.1234785905131027</v>
      </c>
      <c r="BS178" s="3">
        <f>SUMPRODUCT((BG$6:BG178)*($BR$6:$BR178)*(其他调用!BY$5:BY177))</f>
        <v>127904.80206167903</v>
      </c>
      <c r="BT178" s="3">
        <f>SUMPRODUCT((BH$6:BH178)*($BR$6:$BR178)*(其他调用!BZ$5:BZ177))</f>
        <v>396618.57762655261</v>
      </c>
      <c r="BU178" s="3">
        <f>SUMPRODUCT((BI$6:BI178)*($BR$6:$BR178)*(其他调用!CA$5:CA177))</f>
        <v>1241019.0965171356</v>
      </c>
      <c r="BV178" s="3">
        <f>SUMPRODUCT((BJ$6:BJ178)*($BR$6:$BR178)*(其他调用!CB$5:CB177))</f>
        <v>866521.77051592653</v>
      </c>
      <c r="BW178" s="3">
        <f>SUMPRODUCT((BK$6:BK178)*($BR$6:$BR178)*(其他调用!CC$5:CC177))</f>
        <v>485533.33840299066</v>
      </c>
      <c r="BX178" s="3">
        <f>SUMPRODUCT((BG$6:BG178)*($BR$6:$BR178))*'[1]功能-战损相关'!$D$2-BS178</f>
        <v>237537.4895431184</v>
      </c>
      <c r="BY178" s="3">
        <f>SUMPRODUCT((BH$6:BH178)*($BR$6:$BR178))*'[1]功能-战损相关'!$D$2-BT178</f>
        <v>736577.358449311</v>
      </c>
      <c r="BZ178" s="3">
        <f>SUMPRODUCT((BI$6:BI178)*($BR$6:$BR178))*'[1]功能-战损相关'!$D$2-BU178</f>
        <v>2304749.750674678</v>
      </c>
      <c r="CA178" s="3">
        <f>SUMPRODUCT((BJ$6:BJ178)*($BR$6:$BR178))*'[1]功能-战损相关'!$D$2-BV178</f>
        <v>1609254.7166724363</v>
      </c>
      <c r="CB178" s="3">
        <f>SUMPRODUCT((BK$6:BK178)*($BR$6:$BR178))*'[1]功能-战损相关'!$D$2-BW178</f>
        <v>901704.77131983987</v>
      </c>
    </row>
    <row r="179" spans="40:80" x14ac:dyDescent="0.2">
      <c r="AN179" s="3">
        <v>174</v>
      </c>
      <c r="AO179" s="3">
        <f>求节点(节奏总纲!D$4:D$163,AH$6:AH$165,$AN179)*其他调用!H178*其他调用!$M178</f>
        <v>519905361.64872432</v>
      </c>
      <c r="AP179" s="3">
        <f>求节点(节奏总纲!E$4:E$163,AI$6:AI$165,$AN179)*其他调用!I178*其他调用!$M178</f>
        <v>637498706.654513</v>
      </c>
      <c r="AQ179" s="3">
        <f>求节点(节奏总纲!F$4:F$163,AJ$6:AJ$165,$AN179)*其他调用!J178*其他调用!$M178</f>
        <v>50553714.995499022</v>
      </c>
      <c r="AR179" s="3">
        <f>求节点(节奏总纲!G$4:G$163,AK$6:AK$165,$AN179)*其他调用!K178*其他调用!$M178</f>
        <v>7444023.6649682904</v>
      </c>
      <c r="AS179" s="3">
        <f>求节点(节奏总纲!H$4:H$163,AL$6:AL$165,$AN179)*其他调用!L178*其他调用!$M178</f>
        <v>3471103.4375768197</v>
      </c>
      <c r="AT179" s="3">
        <f t="shared" si="19"/>
        <v>1218872910.4012816</v>
      </c>
      <c r="BF179" s="3">
        <v>174</v>
      </c>
      <c r="BG179" s="3">
        <f>求节点(节奏总纲!D$4:D$163,AZ$6:AZ$165,$AN179)</f>
        <v>19665.569648049659</v>
      </c>
      <c r="BH179" s="3">
        <f>求节点(节奏总纲!E$4:E$163,BA$6:BA$165,$AN179)</f>
        <v>60722.959410217445</v>
      </c>
      <c r="BI179" s="3">
        <f>求节点(节奏总纲!F$4:F$163,BB$6:BB$165,$AN179)</f>
        <v>188974.35196323518</v>
      </c>
      <c r="BJ179" s="3">
        <f>求节点(节奏总纲!G$4:G$163,BC$6:BC$165,$AN179)</f>
        <v>132109.97826796168</v>
      </c>
      <c r="BK179" s="3">
        <f>求节点(节奏总纲!H$4:H$163,BD$6:BD$165,$AN179)</f>
        <v>75377.623552099802</v>
      </c>
      <c r="BL179" s="3">
        <f>BG179*其他调用!H178*其他调用!$M178</f>
        <v>943210.87243945664</v>
      </c>
      <c r="BM179" s="3">
        <f>BH179*其他调用!I178*其他调用!$M178</f>
        <v>2871680.6690340107</v>
      </c>
      <c r="BN179" s="3">
        <f>BI179*其他调用!J178*其他调用!$M178</f>
        <v>729520.3704666713</v>
      </c>
      <c r="BO179" s="3">
        <f>BJ179*其他调用!K178*其他调用!$M178</f>
        <v>90732.604634523028</v>
      </c>
      <c r="BP179" s="3">
        <f>BK179*其他调用!L178*其他调用!$M178</f>
        <v>14979.041352273271</v>
      </c>
      <c r="BQ179" s="3">
        <f t="shared" si="20"/>
        <v>4650123.5579269351</v>
      </c>
      <c r="BR179" s="3">
        <f>[1]服务器生态!$R176</f>
        <v>0.11777141903808966</v>
      </c>
      <c r="BS179" s="3">
        <f>SUMPRODUCT((BG$6:BG179)*($BR$6:$BR179)*(其他调用!BY$5:BY178))</f>
        <v>128310.10941931659</v>
      </c>
      <c r="BT179" s="3">
        <f>SUMPRODUCT((BH$6:BH179)*($BR$6:$BR179)*(其他调用!BZ$5:BZ178))</f>
        <v>397870.07771869097</v>
      </c>
      <c r="BU179" s="3">
        <f>SUMPRODUCT((BI$6:BI179)*($BR$6:$BR179)*(其他调用!CA$5:CA178))</f>
        <v>1244913.8575958256</v>
      </c>
      <c r="BV179" s="3">
        <f>SUMPRODUCT((BJ$6:BJ179)*($BR$6:$BR179)*(其他调用!CB$5:CB178))</f>
        <v>869244.55694762559</v>
      </c>
      <c r="BW179" s="3">
        <f>SUMPRODUCT((BK$6:BK179)*($BR$6:$BR179)*(其他调用!CC$5:CC178))</f>
        <v>487086.87109864433</v>
      </c>
      <c r="BX179" s="3">
        <f>SUMPRODUCT((BG$6:BG179)*($BR$6:$BR179))*'[1]功能-战损相关'!$D$2-BS179</f>
        <v>238290.20320730243</v>
      </c>
      <c r="BY179" s="3">
        <f>SUMPRODUCT((BH$6:BH179)*($BR$6:$BR179))*'[1]功能-战损相关'!$D$2-BT179</f>
        <v>738901.57290613954</v>
      </c>
      <c r="BZ179" s="3">
        <f>SUMPRODUCT((BI$6:BI179)*($BR$6:$BR179))*'[1]功能-战损相关'!$D$2-BU179</f>
        <v>2311982.8783922447</v>
      </c>
      <c r="CA179" s="3">
        <f>SUMPRODUCT((BJ$6:BJ179)*($BR$6:$BR179))*'[1]功能-战损相关'!$D$2-BV179</f>
        <v>1614311.3200455918</v>
      </c>
      <c r="CB179" s="3">
        <f>SUMPRODUCT((BK$6:BK179)*($BR$6:$BR179))*'[1]功能-战损相关'!$D$2-BW179</f>
        <v>904589.90346891107</v>
      </c>
    </row>
    <row r="180" spans="40:80" x14ac:dyDescent="0.2">
      <c r="AN180" s="3">
        <v>175</v>
      </c>
      <c r="AO180" s="3">
        <f>求节点(节奏总纲!D$4:D$163,AH$6:AH$165,$AN180)*其他调用!H179*其他调用!$M179</f>
        <v>521105062.93220252</v>
      </c>
      <c r="AP180" s="3">
        <f>求节点(节奏总纲!E$4:E$163,AI$6:AI$165,$AN180)*其他调用!I179*其他调用!$M179</f>
        <v>638870638.85082746</v>
      </c>
      <c r="AQ180" s="3">
        <f>求节点(节奏总纲!F$4:F$163,AJ$6:AJ$165,$AN180)*其他调用!J179*其他调用!$M179</f>
        <v>50683919.32755962</v>
      </c>
      <c r="AR180" s="3">
        <f>求节点(节奏总纲!G$4:G$163,AK$6:AK$165,$AN180)*其他调用!K179*其他调用!$M179</f>
        <v>7448998.7451707609</v>
      </c>
      <c r="AS180" s="3">
        <f>求节点(节奏总纲!H$4:H$163,AL$6:AL$165,$AN180)*其他调用!L179*其他调用!$M179</f>
        <v>3471103.4375768197</v>
      </c>
      <c r="AT180" s="3">
        <f t="shared" si="19"/>
        <v>1221579723.2933373</v>
      </c>
      <c r="BF180" s="3">
        <v>175</v>
      </c>
      <c r="BG180" s="3">
        <f>求节点(节奏总纲!D$4:D$163,AZ$6:AZ$165,$AN180)</f>
        <v>19682.587058798337</v>
      </c>
      <c r="BH180" s="3">
        <f>求节点(节奏总纲!E$4:E$163,BA$6:BA$165,$AN180)</f>
        <v>60771.573124945127</v>
      </c>
      <c r="BI180" s="3">
        <f>求节点(节奏总纲!F$4:F$163,BB$6:BB$165,$AN180)</f>
        <v>189121.32710437401</v>
      </c>
      <c r="BJ180" s="3">
        <f>求节点(节奏总纲!G$4:G$163,BC$6:BC$165,$AN180)</f>
        <v>132192.51026523713</v>
      </c>
      <c r="BK180" s="3">
        <f>求节点(节奏总纲!H$4:H$163,BD$6:BD$165,$AN180)</f>
        <v>75460.643979162152</v>
      </c>
      <c r="BL180" s="3">
        <f>BG180*其他调用!H179*其他调用!$M179</f>
        <v>944027.07085761486</v>
      </c>
      <c r="BM180" s="3">
        <f>BH180*其他调用!I179*其他调用!$M179</f>
        <v>2873979.6851918092</v>
      </c>
      <c r="BN180" s="3">
        <f>BI180*其他调用!J179*其他调用!$M179</f>
        <v>730087.75624309585</v>
      </c>
      <c r="BO180" s="3">
        <f>BJ180*其他调用!K179*其他调用!$M179</f>
        <v>90789.287280123826</v>
      </c>
      <c r="BP180" s="3">
        <f>BK180*其他调用!L179*其他调用!$M179</f>
        <v>14995.539171539102</v>
      </c>
      <c r="BQ180" s="3">
        <f t="shared" si="20"/>
        <v>4653879.3387441831</v>
      </c>
      <c r="BR180" s="3">
        <f>[1]服务器生态!$R177</f>
        <v>0.11206424756307662</v>
      </c>
      <c r="BS180" s="3">
        <f>SUMPRODUCT((BG$6:BG180)*($BR$6:$BR180)*(其他调用!BY$5:BY179))</f>
        <v>128696.10942336342</v>
      </c>
      <c r="BT180" s="3">
        <f>SUMPRODUCT((BH$6:BH180)*($BR$6:$BR180)*(其他调用!BZ$5:BZ179))</f>
        <v>399061.88382639847</v>
      </c>
      <c r="BU180" s="3">
        <f>SUMPRODUCT((BI$6:BI180)*($BR$6:$BR180)*(其他调用!CA$5:CA179))</f>
        <v>1248622.76195934</v>
      </c>
      <c r="BV180" s="3">
        <f>SUMPRODUCT((BJ$6:BJ180)*($BR$6:$BR180)*(其他调用!CB$5:CB179))</f>
        <v>871837.01643198647</v>
      </c>
      <c r="BW180" s="3">
        <f>SUMPRODUCT((BK$6:BK180)*($BR$6:$BR180)*(其他调用!CC$5:CC179))</f>
        <v>488566.7481490706</v>
      </c>
      <c r="BX180" s="3">
        <f>SUMPRODUCT((BG$6:BG180)*($BR$6:$BR180))*'[1]功能-战损相关'!$D$2-BS180</f>
        <v>239007.06035767507</v>
      </c>
      <c r="BY180" s="3">
        <f>SUMPRODUCT((BH$6:BH180)*($BR$6:$BR180))*'[1]功能-战损相关'!$D$2-BT180</f>
        <v>741114.92710616766</v>
      </c>
      <c r="BZ180" s="3">
        <f>SUMPRODUCT((BI$6:BI180)*($BR$6:$BR180))*'[1]功能-战损相关'!$D$2-BU180</f>
        <v>2318870.8436387712</v>
      </c>
      <c r="CA180" s="3">
        <f>SUMPRODUCT((BJ$6:BJ180)*($BR$6:$BR180))*'[1]功能-战损相关'!$D$2-BV180</f>
        <v>1619125.8876594054</v>
      </c>
      <c r="CB180" s="3">
        <f>SUMPRODUCT((BK$6:BK180)*($BR$6:$BR180))*'[1]功能-战损相关'!$D$2-BW180</f>
        <v>907338.24656255986</v>
      </c>
    </row>
    <row r="181" spans="40:80" x14ac:dyDescent="0.2">
      <c r="AN181" s="3">
        <v>176</v>
      </c>
      <c r="AO181" s="3">
        <f>求节点(节奏总纲!D$4:D$163,AH$6:AH$165,$AN181)*其他调用!H180*其他调用!$M180</f>
        <v>522304764.21568066</v>
      </c>
      <c r="AP181" s="3">
        <f>求节点(节奏总纲!E$4:E$163,AI$6:AI$165,$AN181)*其他调用!I180*其他调用!$M180</f>
        <v>640242571.04714191</v>
      </c>
      <c r="AQ181" s="3">
        <f>求节点(节奏总纲!F$4:F$163,AJ$6:AJ$165,$AN181)*其他调用!J180*其他调用!$M180</f>
        <v>50814123.659620211</v>
      </c>
      <c r="AR181" s="3">
        <f>求节点(节奏总纲!G$4:G$163,AK$6:AK$165,$AN181)*其他调用!K180*其他调用!$M180</f>
        <v>7453973.8253732296</v>
      </c>
      <c r="AS181" s="3">
        <f>求节点(节奏总纲!H$4:H$163,AL$6:AL$165,$AN181)*其他调用!L180*其他调用!$M180</f>
        <v>3471103.4375768197</v>
      </c>
      <c r="AT181" s="3">
        <f t="shared" si="19"/>
        <v>1224286536.1853929</v>
      </c>
      <c r="BF181" s="3">
        <v>176</v>
      </c>
      <c r="BG181" s="3">
        <f>求节点(节奏总纲!D$4:D$163,AZ$6:AZ$165,$AN181)</f>
        <v>19699.604469547019</v>
      </c>
      <c r="BH181" s="3">
        <f>求节点(节奏总纲!E$4:E$163,BA$6:BA$165,$AN181)</f>
        <v>60820.186839672802</v>
      </c>
      <c r="BI181" s="3">
        <f>求节点(节奏总纲!F$4:F$163,BB$6:BB$165,$AN181)</f>
        <v>189268.30224551284</v>
      </c>
      <c r="BJ181" s="3">
        <f>求节点(节奏总纲!G$4:G$163,BC$6:BC$165,$AN181)</f>
        <v>132275.04226251258</v>
      </c>
      <c r="BK181" s="3">
        <f>求节点(节奏总纲!H$4:H$163,BD$6:BD$165,$AN181)</f>
        <v>75543.664406224503</v>
      </c>
      <c r="BL181" s="3">
        <f>BG181*其他调用!H180*其他调用!$M180</f>
        <v>944843.26927577355</v>
      </c>
      <c r="BM181" s="3">
        <f>BH181*其他调用!I180*其他调用!$M180</f>
        <v>2876278.7013496072</v>
      </c>
      <c r="BN181" s="3">
        <f>BI181*其他调用!J180*其他调用!$M180</f>
        <v>730655.1420195204</v>
      </c>
      <c r="BO181" s="3">
        <f>BJ181*其他调用!K180*其他调用!$M180</f>
        <v>90845.96992572461</v>
      </c>
      <c r="BP181" s="3">
        <f>BK181*其他调用!L180*其他调用!$M180</f>
        <v>15012.036990804932</v>
      </c>
      <c r="BQ181" s="3">
        <f t="shared" si="20"/>
        <v>4657635.119561431</v>
      </c>
      <c r="BR181" s="3">
        <f>[1]服务器生态!$R178</f>
        <v>0.10635707608806358</v>
      </c>
      <c r="BS181" s="3">
        <f>SUMPRODUCT((BG$6:BG181)*($BR$6:$BR181)*(其他调用!BY$5:BY180))</f>
        <v>129062.76808137109</v>
      </c>
      <c r="BT181" s="3">
        <f>SUMPRODUCT((BH$6:BH181)*($BR$6:$BR181)*(其他调用!BZ$5:BZ180))</f>
        <v>400193.89884329302</v>
      </c>
      <c r="BU181" s="3">
        <f>SUMPRODUCT((BI$6:BI181)*($BR$6:$BR181)*(其他调用!CA$5:CA180))</f>
        <v>1252145.5160233623</v>
      </c>
      <c r="BV181" s="3">
        <f>SUMPRODUCT((BJ$6:BJ181)*($BR$6:$BR181)*(其他调用!CB$5:CB180))</f>
        <v>874298.98411051801</v>
      </c>
      <c r="BW181" s="3">
        <f>SUMPRODUCT((BK$6:BK181)*($BR$6:$BR181)*(其他调用!CC$5:CC180))</f>
        <v>489972.80372013478</v>
      </c>
      <c r="BX181" s="3">
        <f>SUMPRODUCT((BG$6:BG181)*($BR$6:$BR181))*'[1]功能-战损相关'!$D$2-BS181</f>
        <v>239687.99786540359</v>
      </c>
      <c r="BY181" s="3">
        <f>SUMPRODUCT((BH$6:BH181)*($BR$6:$BR181))*'[1]功能-战损相关'!$D$2-BT181</f>
        <v>743217.24070897186</v>
      </c>
      <c r="BZ181" s="3">
        <f>SUMPRODUCT((BI$6:BI181)*($BR$6:$BR181))*'[1]功能-战损相关'!$D$2-BU181</f>
        <v>2325413.101186241</v>
      </c>
      <c r="CA181" s="3">
        <f>SUMPRODUCT((BJ$6:BJ181)*($BR$6:$BR181))*'[1]功能-战损相关'!$D$2-BV181</f>
        <v>1623698.1133481069</v>
      </c>
      <c r="CB181" s="3">
        <f>SUMPRODUCT((BK$6:BK181)*($BR$6:$BR181))*'[1]功能-战损相关'!$D$2-BW181</f>
        <v>909949.49262310774</v>
      </c>
    </row>
    <row r="182" spans="40:80" x14ac:dyDescent="0.2">
      <c r="AN182" s="3">
        <v>177</v>
      </c>
      <c r="AO182" s="3">
        <f>求节点(节奏总纲!D$4:D$163,AH$6:AH$165,$AN182)*其他调用!H181*其他调用!$M181</f>
        <v>523504465.49915886</v>
      </c>
      <c r="AP182" s="3">
        <f>求节点(节奏总纲!E$4:E$163,AI$6:AI$165,$AN182)*其他调用!I181*其他调用!$M181</f>
        <v>641614503.24345648</v>
      </c>
      <c r="AQ182" s="3">
        <f>求节点(节奏总纲!F$4:F$163,AJ$6:AJ$165,$AN182)*其他调用!J181*其他调用!$M181</f>
        <v>50944327.991680801</v>
      </c>
      <c r="AR182" s="3">
        <f>求节点(节奏总纲!G$4:G$163,AK$6:AK$165,$AN182)*其他调用!K181*其他调用!$M181</f>
        <v>7458948.905575702</v>
      </c>
      <c r="AS182" s="3">
        <f>求节点(节奏总纲!H$4:H$163,AL$6:AL$165,$AN182)*其他调用!L181*其他调用!$M181</f>
        <v>3471103.4375768197</v>
      </c>
      <c r="AT182" s="3">
        <f t="shared" si="19"/>
        <v>1226993349.0774486</v>
      </c>
      <c r="BF182" s="3">
        <v>177</v>
      </c>
      <c r="BG182" s="3">
        <f>求节点(节奏总纲!D$4:D$163,AZ$6:AZ$165,$AN182)</f>
        <v>19716.621880295697</v>
      </c>
      <c r="BH182" s="3">
        <f>求节点(节奏总纲!E$4:E$163,BA$6:BA$165,$AN182)</f>
        <v>60868.800554400485</v>
      </c>
      <c r="BI182" s="3">
        <f>求节点(节奏总纲!F$4:F$163,BB$6:BB$165,$AN182)</f>
        <v>189415.27738665167</v>
      </c>
      <c r="BJ182" s="3">
        <f>求节点(节奏总纲!G$4:G$163,BC$6:BC$165,$AN182)</f>
        <v>132357.57425978806</v>
      </c>
      <c r="BK182" s="3">
        <f>求节点(节奏总纲!H$4:H$163,BD$6:BD$165,$AN182)</f>
        <v>75626.684833286854</v>
      </c>
      <c r="BL182" s="3">
        <f>BG182*其他调用!H181*其他调用!$M181</f>
        <v>945659.46769393177</v>
      </c>
      <c r="BM182" s="3">
        <f>BH182*其他调用!I181*其他调用!$M181</f>
        <v>2878577.7175074052</v>
      </c>
      <c r="BN182" s="3">
        <f>BI182*其他调用!J181*其他调用!$M181</f>
        <v>731222.52779594506</v>
      </c>
      <c r="BO182" s="3">
        <f>BJ182*其他调用!K181*其他调用!$M181</f>
        <v>90902.652571325423</v>
      </c>
      <c r="BP182" s="3">
        <f>BK182*其他调用!L181*其他调用!$M181</f>
        <v>15028.534810070762</v>
      </c>
      <c r="BQ182" s="3">
        <f t="shared" si="20"/>
        <v>4661390.900378678</v>
      </c>
      <c r="BR182" s="3">
        <f>[1]服务器生态!$R179</f>
        <v>0.10064990461305054</v>
      </c>
      <c r="BS182" s="3">
        <f>SUMPRODUCT((BG$6:BG182)*($BR$6:$BR182)*(其他调用!BY$5:BY181))</f>
        <v>129410.05140089117</v>
      </c>
      <c r="BT182" s="3">
        <f>SUMPRODUCT((BH$6:BH182)*($BR$6:$BR182)*(其他调用!BZ$5:BZ181))</f>
        <v>401266.0256629925</v>
      </c>
      <c r="BU182" s="3">
        <f>SUMPRODUCT((BI$6:BI182)*($BR$6:$BR182)*(其他调用!CA$5:CA181))</f>
        <v>1255481.8262035761</v>
      </c>
      <c r="BV182" s="3">
        <f>SUMPRODUCT((BJ$6:BJ182)*($BR$6:$BR182)*(其他调用!CB$5:CB181))</f>
        <v>876630.29512472893</v>
      </c>
      <c r="BW182" s="3">
        <f>SUMPRODUCT((BK$6:BK182)*($BR$6:$BR182)*(其他调用!CC$5:CC181))</f>
        <v>491304.87197770231</v>
      </c>
      <c r="BX182" s="3">
        <f>SUMPRODUCT((BG$6:BG182)*($BR$6:$BR182))*'[1]功能-战损相关'!$D$2-BS182</f>
        <v>240332.95260165521</v>
      </c>
      <c r="BY182" s="3">
        <f>SUMPRODUCT((BH$6:BH182)*($BR$6:$BR182))*'[1]功能-战损相关'!$D$2-BT182</f>
        <v>745208.33337412809</v>
      </c>
      <c r="BZ182" s="3">
        <f>SUMPRODUCT((BI$6:BI182)*($BR$6:$BR182))*'[1]功能-战损相关'!$D$2-BU182</f>
        <v>2331609.1058066376</v>
      </c>
      <c r="CA182" s="3">
        <f>SUMPRODUCT((BJ$6:BJ182)*($BR$6:$BR182))*'[1]功能-战损相关'!$D$2-BV182</f>
        <v>1628027.6909459268</v>
      </c>
      <c r="CB182" s="3">
        <f>SUMPRODUCT((BK$6:BK182)*($BR$6:$BR182))*'[1]功能-战损相关'!$D$2-BW182</f>
        <v>912423.333672876</v>
      </c>
    </row>
    <row r="183" spans="40:80" x14ac:dyDescent="0.2">
      <c r="AN183" s="3">
        <v>178</v>
      </c>
      <c r="AO183" s="3">
        <f>求节点(节奏总纲!D$4:D$163,AH$6:AH$165,$AN183)*其他调用!H182*其他调用!$M182</f>
        <v>524704166.78263694</v>
      </c>
      <c r="AP183" s="3">
        <f>求节点(节奏总纲!E$4:E$163,AI$6:AI$165,$AN183)*其他调用!I182*其他调用!$M182</f>
        <v>642986435.43977094</v>
      </c>
      <c r="AQ183" s="3">
        <f>求节点(节奏总纲!F$4:F$163,AJ$6:AJ$165,$AN183)*其他调用!J182*其他调用!$M182</f>
        <v>51074532.323741391</v>
      </c>
      <c r="AR183" s="3">
        <f>求节点(节奏总纲!G$4:G$163,AK$6:AK$165,$AN183)*其他调用!K182*其他调用!$M182</f>
        <v>7463923.9857781706</v>
      </c>
      <c r="AS183" s="3">
        <f>求节点(节奏总纲!H$4:H$163,AL$6:AL$165,$AN183)*其他调用!L182*其他调用!$M182</f>
        <v>3471103.4375768197</v>
      </c>
      <c r="AT183" s="3">
        <f t="shared" si="19"/>
        <v>1229700161.9695041</v>
      </c>
      <c r="BF183" s="3">
        <v>178</v>
      </c>
      <c r="BG183" s="3">
        <f>求节点(节奏总纲!D$4:D$163,AZ$6:AZ$165,$AN183)</f>
        <v>19733.639291044379</v>
      </c>
      <c r="BH183" s="3">
        <f>求节点(节奏总纲!E$4:E$163,BA$6:BA$165,$AN183)</f>
        <v>60917.414269128167</v>
      </c>
      <c r="BI183" s="3">
        <f>求节点(节奏总纲!F$4:F$163,BB$6:BB$165,$AN183)</f>
        <v>189562.25252779049</v>
      </c>
      <c r="BJ183" s="3">
        <f>求节点(节奏总纲!G$4:G$163,BC$6:BC$165,$AN183)</f>
        <v>132440.10625706351</v>
      </c>
      <c r="BK183" s="3">
        <f>求节点(节奏总纲!H$4:H$163,BD$6:BD$165,$AN183)</f>
        <v>75709.705260349219</v>
      </c>
      <c r="BL183" s="3">
        <f>BG183*其他调用!H182*其他调用!$M182</f>
        <v>946475.66611209046</v>
      </c>
      <c r="BM183" s="3">
        <f>BH183*其他调用!I182*其他调用!$M182</f>
        <v>2880876.7336652037</v>
      </c>
      <c r="BN183" s="3">
        <f>BI183*其他调用!J182*其他调用!$M182</f>
        <v>731789.91357236961</v>
      </c>
      <c r="BO183" s="3">
        <f>BJ183*其他调用!K182*其他调用!$M182</f>
        <v>90959.335216926222</v>
      </c>
      <c r="BP183" s="3">
        <f>BK183*其他调用!L182*其他调用!$M182</f>
        <v>15045.032629336594</v>
      </c>
      <c r="BQ183" s="3">
        <f t="shared" si="20"/>
        <v>4665146.6811959269</v>
      </c>
      <c r="BR183" s="3">
        <f>[1]服务器生态!$R180</f>
        <v>9.4942733138037499E-2</v>
      </c>
      <c r="BS183" s="3">
        <f>SUMPRODUCT((BG$6:BG183)*($BR$6:$BR183)*(其他调用!BY$5:BY182))</f>
        <v>129737.92538947526</v>
      </c>
      <c r="BT183" s="3">
        <f>SUMPRODUCT((BH$6:BH183)*($BR$6:$BR183)*(其他调用!BZ$5:BZ182))</f>
        <v>402278.16717911477</v>
      </c>
      <c r="BU183" s="3">
        <f>SUMPRODUCT((BI$6:BI183)*($BR$6:$BR183)*(其他调用!CA$5:CA182))</f>
        <v>1258631.3989156645</v>
      </c>
      <c r="BV183" s="3">
        <f>SUMPRODUCT((BJ$6:BJ183)*($BR$6:$BR183)*(其他调用!CB$5:CB182))</f>
        <v>878830.78461612808</v>
      </c>
      <c r="BW183" s="3">
        <f>SUMPRODUCT((BK$6:BK183)*($BR$6:$BR183)*(其他调用!CC$5:CC182))</f>
        <v>492562.78708763857</v>
      </c>
      <c r="BX183" s="3">
        <f>SUMPRODUCT((BG$6:BG183)*($BR$6:$BR183))*'[1]功能-战损相关'!$D$2-BS183</f>
        <v>240941.86143759708</v>
      </c>
      <c r="BY183" s="3">
        <f>SUMPRODUCT((BH$6:BH183)*($BR$6:$BR183))*'[1]功能-战损相关'!$D$2-BT183</f>
        <v>747088.02476121241</v>
      </c>
      <c r="BZ183" s="3">
        <f>SUMPRODUCT((BI$6:BI183)*($BR$6:$BR183))*'[1]功能-战损相关'!$D$2-BU183</f>
        <v>2337458.3122719452</v>
      </c>
      <c r="CA183" s="3">
        <f>SUMPRODUCT((BJ$6:BJ183)*($BR$6:$BR183))*'[1]功能-战损相关'!$D$2-BV183</f>
        <v>1632114.3142870967</v>
      </c>
      <c r="CB183" s="3">
        <f>SUMPRODUCT((BK$6:BK183)*($BR$6:$BR183))*'[1]功能-战损相关'!$D$2-BW183</f>
        <v>914759.46173418593</v>
      </c>
    </row>
    <row r="184" spans="40:80" x14ac:dyDescent="0.2">
      <c r="AN184" s="3">
        <v>179</v>
      </c>
      <c r="AO184" s="3">
        <f>求节点(节奏总纲!D$4:D$163,AH$6:AH$165,$AN184)*其他调用!H183*其他调用!$M183</f>
        <v>525903868.06611514</v>
      </c>
      <c r="AP184" s="3">
        <f>求节点(节奏总纲!E$4:E$163,AI$6:AI$165,$AN184)*其他调用!I183*其他调用!$M183</f>
        <v>644358367.63608551</v>
      </c>
      <c r="AQ184" s="3">
        <f>求节点(节奏总纲!F$4:F$163,AJ$6:AJ$165,$AN184)*其他调用!J183*其他调用!$M183</f>
        <v>51204736.655801989</v>
      </c>
      <c r="AR184" s="3">
        <f>求节点(节奏总纲!G$4:G$163,AK$6:AK$165,$AN184)*其他调用!K183*其他调用!$M183</f>
        <v>7468899.0659806412</v>
      </c>
      <c r="AS184" s="3">
        <f>求节点(节奏总纲!H$4:H$163,AL$6:AL$165,$AN184)*其他调用!L183*其他调用!$M183</f>
        <v>3471103.4375768197</v>
      </c>
      <c r="AT184" s="3">
        <f t="shared" si="19"/>
        <v>1232406974.8615601</v>
      </c>
      <c r="BF184" s="3">
        <v>179</v>
      </c>
      <c r="BG184" s="3">
        <f>求节点(节奏总纲!D$4:D$163,AZ$6:AZ$165,$AN184)</f>
        <v>19750.656701793057</v>
      </c>
      <c r="BH184" s="3">
        <f>求节点(节奏总纲!E$4:E$163,BA$6:BA$165,$AN184)</f>
        <v>60966.027983855849</v>
      </c>
      <c r="BI184" s="3">
        <f>求节点(节奏总纲!F$4:F$163,BB$6:BB$165,$AN184)</f>
        <v>189709.22766892929</v>
      </c>
      <c r="BJ184" s="3">
        <f>求节点(节奏总纲!G$4:G$163,BC$6:BC$165,$AN184)</f>
        <v>132522.63825433896</v>
      </c>
      <c r="BK184" s="3">
        <f>求节点(节奏总纲!H$4:H$163,BD$6:BD$165,$AN184)</f>
        <v>75792.72568741157</v>
      </c>
      <c r="BL184" s="3">
        <f>BG184*其他调用!H183*其他调用!$M183</f>
        <v>947291.86453024868</v>
      </c>
      <c r="BM184" s="3">
        <f>BH184*其他调用!I183*其他调用!$M183</f>
        <v>2883175.7498230017</v>
      </c>
      <c r="BN184" s="3">
        <f>BI184*其他调用!J183*其他调用!$M183</f>
        <v>732357.29934879404</v>
      </c>
      <c r="BO184" s="3">
        <f>BJ184*其他调用!K183*其他调用!$M183</f>
        <v>91016.017862527005</v>
      </c>
      <c r="BP184" s="3">
        <f>BK184*其他调用!L183*其他调用!$M183</f>
        <v>15061.530448602425</v>
      </c>
      <c r="BQ184" s="3">
        <f t="shared" si="20"/>
        <v>4668902.4620131738</v>
      </c>
      <c r="BR184" s="3">
        <f>[1]服务器生态!$R181</f>
        <v>8.923556166302446E-2</v>
      </c>
      <c r="BS184" s="3">
        <f>SUMPRODUCT((BG$6:BG184)*($BR$6:$BR184)*(其他调用!BY$5:BY183))</f>
        <v>130046.35605467492</v>
      </c>
      <c r="BT184" s="3">
        <f>SUMPRODUCT((BH$6:BH184)*($BR$6:$BR184)*(其他调用!BZ$5:BZ183))</f>
        <v>403230.22628527781</v>
      </c>
      <c r="BU184" s="3">
        <f>SUMPRODUCT((BI$6:BI184)*($BR$6:$BR184)*(其他调用!CA$5:CA183))</f>
        <v>1261593.9405753112</v>
      </c>
      <c r="BV184" s="3">
        <f>SUMPRODUCT((BJ$6:BJ184)*($BR$6:$BR184)*(其他调用!CB$5:CB183))</f>
        <v>880900.28772622417</v>
      </c>
      <c r="BW184" s="3">
        <f>SUMPRODUCT((BK$6:BK184)*($BR$6:$BR184)*(其他调用!CC$5:CC183))</f>
        <v>493746.38321580895</v>
      </c>
      <c r="BX184" s="3">
        <f>SUMPRODUCT((BG$6:BG184)*($BR$6:$BR184))*'[1]功能-战损相关'!$D$2-BS184</f>
        <v>241514.66124439644</v>
      </c>
      <c r="BY184" s="3">
        <f>SUMPRODUCT((BH$6:BH184)*($BR$6:$BR184))*'[1]功能-战损相关'!$D$2-BT184</f>
        <v>748856.13452980085</v>
      </c>
      <c r="BZ184" s="3">
        <f>SUMPRODUCT((BI$6:BI184)*($BR$6:$BR184))*'[1]功能-战损相关'!$D$2-BU184</f>
        <v>2342960.1753541464</v>
      </c>
      <c r="CA184" s="3">
        <f>SUMPRODUCT((BJ$6:BJ184)*($BR$6:$BR184))*'[1]功能-战损相关'!$D$2-BV184</f>
        <v>1635957.6772058464</v>
      </c>
      <c r="CB184" s="3">
        <f>SUMPRODUCT((BK$6:BK184)*($BR$6:$BR184))*'[1]功能-战损相关'!$D$2-BW184</f>
        <v>916957.56882935949</v>
      </c>
    </row>
    <row r="185" spans="40:80" x14ac:dyDescent="0.2">
      <c r="AN185" s="3">
        <v>180</v>
      </c>
      <c r="AO185" s="3">
        <f>求节点(节奏总纲!D$4:D$163,AH$6:AH$165,$AN185)*其他调用!H184*其他调用!$M184</f>
        <v>527103569.34959328</v>
      </c>
      <c r="AP185" s="3">
        <f>求节点(节奏总纲!E$4:E$163,AI$6:AI$165,$AN185)*其他调用!I184*其他调用!$M184</f>
        <v>645654561.52255654</v>
      </c>
      <c r="AQ185" s="3">
        <f>求节点(节奏总纲!F$4:F$163,AJ$6:AJ$165,$AN185)*其他调用!J184*其他调用!$M184</f>
        <v>51334940.98786258</v>
      </c>
      <c r="AR185" s="3">
        <f>求节点(节奏总纲!G$4:G$163,AK$6:AK$165,$AN185)*其他调用!K184*其他调用!$M184</f>
        <v>7473874.1461831117</v>
      </c>
      <c r="AS185" s="3">
        <f>求节点(节奏总纲!H$4:H$163,AL$6:AL$165,$AN185)*其他调用!L184*其他调用!$M184</f>
        <v>3471103.4375768197</v>
      </c>
      <c r="AT185" s="3">
        <f t="shared" si="19"/>
        <v>1235038049.4437723</v>
      </c>
      <c r="BF185" s="3">
        <v>180</v>
      </c>
      <c r="BG185" s="3">
        <f>求节点(节奏总纲!D$4:D$163,AZ$6:AZ$165,$AN185)</f>
        <v>19767.674112541739</v>
      </c>
      <c r="BH185" s="3">
        <f>求节点(节奏总纲!E$4:E$163,BA$6:BA$165,$AN185)</f>
        <v>61013.78514556263</v>
      </c>
      <c r="BI185" s="3">
        <f>求节点(节奏总纲!F$4:F$163,BB$6:BB$165,$AN185)</f>
        <v>189856.20281006812</v>
      </c>
      <c r="BJ185" s="3">
        <f>求节点(节奏总纲!G$4:G$163,BC$6:BC$165,$AN185)</f>
        <v>132605.17025161444</v>
      </c>
      <c r="BK185" s="3">
        <f>求节点(节奏总纲!H$4:H$163,BD$6:BD$165,$AN185)</f>
        <v>75875.169840695788</v>
      </c>
      <c r="BL185" s="3">
        <f>BG185*其他调用!H184*其他调用!$M184</f>
        <v>948108.06294840737</v>
      </c>
      <c r="BM185" s="3">
        <f>BH185*其他调用!I184*其他调用!$M184</f>
        <v>2885434.2582918466</v>
      </c>
      <c r="BN185" s="3">
        <f>BI185*其他调用!J184*其他调用!$M184</f>
        <v>732924.68512521859</v>
      </c>
      <c r="BO185" s="3">
        <f>BJ185*其他调用!K184*其他调用!$M184</f>
        <v>91072.700508127818</v>
      </c>
      <c r="BP185" s="3">
        <f>BK185*其他调用!L184*其他调用!$M184</f>
        <v>15077.913750743064</v>
      </c>
      <c r="BQ185" s="3">
        <f t="shared" si="20"/>
        <v>4672617.6206243439</v>
      </c>
      <c r="BR185" s="3">
        <f>[1]服务器生态!$R182</f>
        <v>8.352839018801142E-2</v>
      </c>
      <c r="BS185" s="3">
        <f>SUMPRODUCT((BG$6:BG185)*($BR$6:$BR185)*(其他调用!BY$5:BY184))</f>
        <v>130335.30940404175</v>
      </c>
      <c r="BT185" s="3">
        <f>SUMPRODUCT((BH$6:BH185)*($BR$6:$BR185)*(其他调用!BZ$5:BZ184))</f>
        <v>404122.09335446288</v>
      </c>
      <c r="BU185" s="3">
        <f>SUMPRODUCT((BI$6:BI185)*($BR$6:$BR185)*(其他调用!CA$5:CA184))</f>
        <v>1264369.1575981996</v>
      </c>
      <c r="BV185" s="3">
        <f>SUMPRODUCT((BJ$6:BJ185)*($BR$6:$BR185)*(其他调用!CB$5:CB184))</f>
        <v>882838.63959652593</v>
      </c>
      <c r="BW185" s="3">
        <f>SUMPRODUCT((BK$6:BK185)*($BR$6:$BR185)*(其他调用!CC$5:CC184))</f>
        <v>494855.48610441515</v>
      </c>
      <c r="BX185" s="3">
        <f>SUMPRODUCT((BG$6:BG185)*($BR$6:$BR185))*'[1]功能-战损相关'!$D$2-BS185</f>
        <v>242051.28889322054</v>
      </c>
      <c r="BY185" s="3">
        <f>SUMPRODUCT((BH$6:BH185)*($BR$6:$BR185))*'[1]功能-战损相关'!$D$2-BT185</f>
        <v>750512.4590868589</v>
      </c>
      <c r="BZ185" s="3">
        <f>SUMPRODUCT((BI$6:BI185)*($BR$6:$BR185))*'[1]功能-战损相关'!$D$2-BU185</f>
        <v>2348114.1498252247</v>
      </c>
      <c r="CA185" s="3">
        <f>SUMPRODUCT((BJ$6:BJ185)*($BR$6:$BR185))*'[1]功能-战损相关'!$D$2-BV185</f>
        <v>1639557.4735364066</v>
      </c>
      <c r="CB185" s="3">
        <f>SUMPRODUCT((BK$6:BK185)*($BR$6:$BR185))*'[1]功能-战损相关'!$D$2-BW185</f>
        <v>919017.33133677102</v>
      </c>
    </row>
    <row r="186" spans="40:80" x14ac:dyDescent="0.2">
      <c r="AN186" s="3">
        <v>181</v>
      </c>
      <c r="AO186" s="3">
        <f>求节点(节奏总纲!D$4:D$163,AH$6:AH$165,$AN186)*其他调用!H185*其他调用!$M185</f>
        <v>528267491.82179028</v>
      </c>
      <c r="AP186" s="3">
        <f>求节点(节奏总纲!E$4:E$163,AI$6:AI$165,$AN186)*其他调用!I185*其他调用!$M185</f>
        <v>646940001.62000859</v>
      </c>
      <c r="AQ186" s="3">
        <f>求节点(节奏总纲!F$4:F$163,AJ$6:AJ$165,$AN186)*其他调用!J185*其他调用!$M185</f>
        <v>51440185.406647615</v>
      </c>
      <c r="AR186" s="3">
        <f>求节点(节奏总纲!G$4:G$163,AK$6:AK$165,$AN186)*其他调用!K185*其他调用!$M185</f>
        <v>7478849.2263855804</v>
      </c>
      <c r="AS186" s="3">
        <f>求节点(节奏总纲!H$4:H$163,AL$6:AL$165,$AN186)*其他调用!L185*其他调用!$M185</f>
        <v>3471103.4375768197</v>
      </c>
      <c r="AT186" s="3">
        <f t="shared" si="19"/>
        <v>1237597631.512409</v>
      </c>
      <c r="BF186" s="3">
        <v>181</v>
      </c>
      <c r="BG186" s="3">
        <f>求节点(节奏总纲!D$4:D$163,AZ$6:AZ$165,$AN186)</f>
        <v>19782.765078482804</v>
      </c>
      <c r="BH186" s="3">
        <f>求节点(节奏总纲!E$4:E$163,BA$6:BA$165,$AN186)</f>
        <v>61061.420688626356</v>
      </c>
      <c r="BI186" s="3">
        <f>求节点(节奏总纲!F$4:F$163,BB$6:BB$165,$AN186)</f>
        <v>190001.33074143771</v>
      </c>
      <c r="BJ186" s="3">
        <f>求节点(节奏总纲!G$4:G$163,BC$6:BC$165,$AN186)</f>
        <v>132687.70224888989</v>
      </c>
      <c r="BK186" s="3">
        <f>求节点(节奏总纲!H$4:H$163,BD$6:BD$165,$AN186)</f>
        <v>75956.576969249232</v>
      </c>
      <c r="BL186" s="3">
        <f>BG186*其他调用!H185*其他调用!$M185</f>
        <v>948831.8641606766</v>
      </c>
      <c r="BM186" s="3">
        <f>BH186*其他调用!I185*其他调用!$M185</f>
        <v>2887687.015230963</v>
      </c>
      <c r="BN186" s="3">
        <f>BI186*其他调用!J185*其他调用!$M185</f>
        <v>733484.93989607971</v>
      </c>
      <c r="BO186" s="3">
        <f>BJ186*其他调用!K185*其他调用!$M185</f>
        <v>91129.383153728617</v>
      </c>
      <c r="BP186" s="3">
        <f>BK186*其他调用!L185*其他调用!$M185</f>
        <v>15094.090975329205</v>
      </c>
      <c r="BQ186" s="3">
        <f t="shared" si="20"/>
        <v>4676227.2934167767</v>
      </c>
      <c r="BR186" s="3">
        <f>[1]服务器生态!$R183</f>
        <v>7.782121871299838E-2</v>
      </c>
      <c r="BS186" s="3">
        <f>SUMPRODUCT((BG$6:BG186)*($BR$6:$BR186)*(其他调用!BY$5:BY185))</f>
        <v>130604.72520942784</v>
      </c>
      <c r="BT186" s="3">
        <f>SUMPRODUCT((BH$6:BH186)*($BR$6:$BR186)*(其他调用!BZ$5:BZ185))</f>
        <v>404953.67133497167</v>
      </c>
      <c r="BU186" s="3">
        <f>SUMPRODUCT((BI$6:BI186)*($BR$6:$BR186)*(其他调用!CA$5:CA185))</f>
        <v>1266956.7312433929</v>
      </c>
      <c r="BV186" s="3">
        <f>SUMPRODUCT((BJ$6:BJ186)*($BR$6:$BR186)*(其他调用!CB$5:CB185))</f>
        <v>884645.6753685422</v>
      </c>
      <c r="BW186" s="3">
        <f>SUMPRODUCT((BK$6:BK186)*($BR$6:$BR186)*(其他调用!CC$5:CC185))</f>
        <v>495889.91694749269</v>
      </c>
      <c r="BX186" s="3">
        <f>SUMPRODUCT((BG$6:BG186)*($BR$6:$BR186))*'[1]功能-战损相关'!$D$2-BS186</f>
        <v>242551.63253179466</v>
      </c>
      <c r="BY186" s="3">
        <f>SUMPRODUCT((BH$6:BH186)*($BR$6:$BR186))*'[1]功能-战损相关'!$D$2-BT186</f>
        <v>752056.81819351809</v>
      </c>
      <c r="BZ186" s="3">
        <f>SUMPRODUCT((BI$6:BI186)*($BR$6:$BR186))*'[1]功能-战损相关'!$D$2-BU186</f>
        <v>2352919.6437377259</v>
      </c>
      <c r="CA186" s="3">
        <f>SUMPRODUCT((BJ$6:BJ186)*($BR$6:$BR186))*'[1]功能-战损相关'!$D$2-BV186</f>
        <v>1642913.3971130084</v>
      </c>
      <c r="CB186" s="3">
        <f>SUMPRODUCT((BK$6:BK186)*($BR$6:$BR186))*'[1]功能-战损相关'!$D$2-BW186</f>
        <v>920938.41718820087</v>
      </c>
    </row>
    <row r="187" spans="40:80" x14ac:dyDescent="0.2">
      <c r="AN187" s="3">
        <v>182</v>
      </c>
      <c r="AO187" s="3">
        <f>求节点(节奏总纲!D$4:D$163,AH$6:AH$165,$AN187)*其他调用!H186*其他调用!$M186</f>
        <v>529430708.83472461</v>
      </c>
      <c r="AP187" s="3">
        <f>求节点(节奏总纲!E$4:E$163,AI$6:AI$165,$AN187)*其他调用!I186*其他调用!$M186</f>
        <v>648225441.71746063</v>
      </c>
      <c r="AQ187" s="3">
        <f>求节点(节奏总纲!F$4:F$163,AJ$6:AJ$165,$AN187)*其他调用!J186*其他调用!$M186</f>
        <v>51532799.507871531</v>
      </c>
      <c r="AR187" s="3">
        <f>求节点(节奏总纲!G$4:G$163,AK$6:AK$165,$AN187)*其他调用!K186*其他调用!$M186</f>
        <v>7483824.3065880509</v>
      </c>
      <c r="AS187" s="3">
        <f>求节点(节奏总纲!H$4:H$163,AL$6:AL$165,$AN187)*其他调用!L186*其他调用!$M186</f>
        <v>3471103.4375768197</v>
      </c>
      <c r="AT187" s="3">
        <f t="shared" si="19"/>
        <v>1240143877.8042216</v>
      </c>
      <c r="BF187" s="3">
        <v>182</v>
      </c>
      <c r="BG187" s="3">
        <f>求节点(节奏总纲!D$4:D$163,AZ$6:AZ$165,$AN187)</f>
        <v>19797.81806025713</v>
      </c>
      <c r="BH187" s="3">
        <f>求节点(节奏总纲!E$4:E$163,BA$6:BA$165,$AN187)</f>
        <v>61109.056231690083</v>
      </c>
      <c r="BI187" s="3">
        <f>求节点(节奏总纲!F$4:F$163,BB$6:BB$165,$AN187)</f>
        <v>190145.52394015295</v>
      </c>
      <c r="BJ187" s="3">
        <f>求节点(节奏总纲!G$4:G$163,BC$6:BC$165,$AN187)</f>
        <v>132770.23424616535</v>
      </c>
      <c r="BK187" s="3">
        <f>求节点(节奏总纲!H$4:H$163,BD$6:BD$165,$AN187)</f>
        <v>76037.984097802662</v>
      </c>
      <c r="BL187" s="3">
        <f>BG187*其他调用!H186*其他调用!$M186</f>
        <v>949553.84355544008</v>
      </c>
      <c r="BM187" s="3">
        <f>BH187*其他调用!I186*其他调用!$M186</f>
        <v>2889939.7721700794</v>
      </c>
      <c r="BN187" s="3">
        <f>BI187*其他调用!J186*其他调用!$M186</f>
        <v>734041.58620629436</v>
      </c>
      <c r="BO187" s="3">
        <f>BJ187*其他调用!K186*其他调用!$M186</f>
        <v>91186.065799329401</v>
      </c>
      <c r="BP187" s="3">
        <f>BK187*其他调用!L186*其他调用!$M186</f>
        <v>15110.268199915341</v>
      </c>
      <c r="BQ187" s="3">
        <f t="shared" si="20"/>
        <v>4679831.5359310582</v>
      </c>
      <c r="BR187" s="3">
        <f>[1]服务器生态!$R184</f>
        <v>7.211404723798534E-2</v>
      </c>
      <c r="BS187" s="3">
        <f>SUMPRODUCT((BG$6:BG187)*($BR$6:$BR187)*(其他调用!BY$5:BY186))</f>
        <v>130854.57284711897</v>
      </c>
      <c r="BT187" s="3">
        <f>SUMPRODUCT((BH$6:BH187)*($BR$6:$BR187)*(其他调用!BZ$5:BZ186))</f>
        <v>405724.86507432983</v>
      </c>
      <c r="BU187" s="3">
        <f>SUMPRODUCT((BI$6:BI187)*($BR$6:$BR187)*(其他调用!CA$5:CA186))</f>
        <v>1269356.3598201075</v>
      </c>
      <c r="BV187" s="3">
        <f>SUMPRODUCT((BJ$6:BJ187)*($BR$6:$BR187)*(其他调用!CB$5:CB186))</f>
        <v>886321.23018378182</v>
      </c>
      <c r="BW187" s="3">
        <f>SUMPRODUCT((BK$6:BK187)*($BR$6:$BR187)*(其他调用!CC$5:CC186))</f>
        <v>496849.51313348697</v>
      </c>
      <c r="BX187" s="3">
        <f>SUMPRODUCT((BG$6:BG187)*($BR$6:$BR187))*'[1]功能-战损相关'!$D$2-BS187</f>
        <v>243015.63528750674</v>
      </c>
      <c r="BY187" s="3">
        <f>SUMPRODUCT((BH$6:BH187)*($BR$6:$BR187))*'[1]功能-战损相关'!$D$2-BT187</f>
        <v>753489.03513804032</v>
      </c>
      <c r="BZ187" s="3">
        <f>SUMPRODUCT((BI$6:BI187)*($BR$6:$BR187))*'[1]功能-战损相关'!$D$2-BU187</f>
        <v>2357376.0968087674</v>
      </c>
      <c r="CA187" s="3">
        <f>SUMPRODUCT((BJ$6:BJ187)*($BR$6:$BR187))*'[1]功能-战损相关'!$D$2-BV187</f>
        <v>1646025.1417698821</v>
      </c>
      <c r="CB187" s="3">
        <f>SUMPRODUCT((BK$6:BK187)*($BR$6:$BR187))*'[1]功能-战损相关'!$D$2-BW187</f>
        <v>922720.52439076151</v>
      </c>
    </row>
    <row r="188" spans="40:80" x14ac:dyDescent="0.2">
      <c r="AN188" s="3">
        <v>183</v>
      </c>
      <c r="AO188" s="3">
        <f>求节点(节奏总纲!D$4:D$163,AH$6:AH$165,$AN188)*其他调用!H187*其他调用!$M187</f>
        <v>530593925.84765899</v>
      </c>
      <c r="AP188" s="3">
        <f>求节点(节奏总纲!E$4:E$163,AI$6:AI$165,$AN188)*其他调用!I187*其他调用!$M187</f>
        <v>649510881.81491256</v>
      </c>
      <c r="AQ188" s="3">
        <f>求节点(节奏总纲!F$4:F$163,AJ$6:AJ$165,$AN188)*其他调用!J187*其他调用!$M187</f>
        <v>51625413.609095447</v>
      </c>
      <c r="AR188" s="3">
        <f>求节点(节奏总纲!G$4:G$163,AK$6:AK$165,$AN188)*其他调用!K187*其他调用!$M187</f>
        <v>7488799.3867905214</v>
      </c>
      <c r="AS188" s="3">
        <f>求节点(节奏总纲!H$4:H$163,AL$6:AL$165,$AN188)*其他调用!L187*其他调用!$M187</f>
        <v>3471103.4375768197</v>
      </c>
      <c r="AT188" s="3">
        <f t="shared" si="19"/>
        <v>1242690124.096034</v>
      </c>
      <c r="BF188" s="3">
        <v>183</v>
      </c>
      <c r="BG188" s="3">
        <f>求节点(节奏总纲!D$4:D$163,AZ$6:AZ$165,$AN188)</f>
        <v>19812.87104203146</v>
      </c>
      <c r="BH188" s="3">
        <f>求节点(节奏总纲!E$4:E$163,BA$6:BA$165,$AN188)</f>
        <v>61156.691774753803</v>
      </c>
      <c r="BI188" s="3">
        <f>求节点(节奏总纲!F$4:F$163,BB$6:BB$165,$AN188)</f>
        <v>190289.7171388682</v>
      </c>
      <c r="BJ188" s="3">
        <f>求节点(节奏总纲!G$4:G$163,BC$6:BC$165,$AN188)</f>
        <v>132852.76624344083</v>
      </c>
      <c r="BK188" s="3">
        <f>求节点(节奏总纲!H$4:H$163,BD$6:BD$165,$AN188)</f>
        <v>76119.391226356107</v>
      </c>
      <c r="BL188" s="3">
        <f>BG188*其他调用!H187*其他调用!$M187</f>
        <v>950275.82295020367</v>
      </c>
      <c r="BM188" s="3">
        <f>BH188*其他调用!I187*其他调用!$M187</f>
        <v>2892192.5291091949</v>
      </c>
      <c r="BN188" s="3">
        <f>BI188*其他调用!J187*其他调用!$M187</f>
        <v>734598.2325165089</v>
      </c>
      <c r="BO188" s="3">
        <f>BJ188*其他调用!K187*其他调用!$M187</f>
        <v>91242.748444930214</v>
      </c>
      <c r="BP188" s="3">
        <f>BK188*其他调用!L187*其他调用!$M187</f>
        <v>15126.445424501484</v>
      </c>
      <c r="BQ188" s="3">
        <f t="shared" si="20"/>
        <v>4683435.7784453398</v>
      </c>
      <c r="BR188" s="3">
        <f>[1]服务器生态!$R185</f>
        <v>6.6406875762972287E-2</v>
      </c>
      <c r="BS188" s="3">
        <f>SUMPRODUCT((BG$6:BG188)*($BR$6:$BR188)*(其他调用!BY$5:BY187))</f>
        <v>131084.82224863325</v>
      </c>
      <c r="BT188" s="3">
        <f>SUMPRODUCT((BH$6:BH188)*($BR$6:$BR188)*(其他调用!BZ$5:BZ187))</f>
        <v>406435.57942006289</v>
      </c>
      <c r="BU188" s="3">
        <f>SUMPRODUCT((BI$6:BI188)*($BR$6:$BR188)*(其他调用!CA$5:CA187))</f>
        <v>1271567.7553009845</v>
      </c>
      <c r="BV188" s="3">
        <f>SUMPRODUCT((BJ$6:BJ188)*($BR$6:$BR188)*(其他调用!CB$5:CB187))</f>
        <v>887865.13918375352</v>
      </c>
      <c r="BW188" s="3">
        <f>SUMPRODUCT((BK$6:BK188)*($BR$6:$BR188)*(其他调用!CC$5:CC187))</f>
        <v>497734.11205084325</v>
      </c>
      <c r="BX188" s="3">
        <f>SUMPRODUCT((BG$6:BG188)*($BR$6:$BR188))*'[1]功能-战损相关'!$D$2-BS188</f>
        <v>243443.24131889042</v>
      </c>
      <c r="BY188" s="3">
        <f>SUMPRODUCT((BH$6:BH188)*($BR$6:$BR188))*'[1]功能-战损相关'!$D$2-BT188</f>
        <v>754808.93320868746</v>
      </c>
      <c r="BZ188" s="3">
        <f>SUMPRODUCT((BI$6:BI188)*($BR$6:$BR188))*'[1]功能-战损相关'!$D$2-BU188</f>
        <v>2361482.9741303967</v>
      </c>
      <c r="CA188" s="3">
        <f>SUMPRODUCT((BJ$6:BJ188)*($BR$6:$BR188))*'[1]功能-战损相关'!$D$2-BV188</f>
        <v>1648892.4013412581</v>
      </c>
      <c r="CB188" s="3">
        <f>SUMPRODUCT((BK$6:BK188)*($BR$6:$BR188))*'[1]功能-战损相关'!$D$2-BW188</f>
        <v>924363.35095156613</v>
      </c>
    </row>
    <row r="189" spans="40:80" x14ac:dyDescent="0.2">
      <c r="AN189" s="3">
        <v>184</v>
      </c>
      <c r="AO189" s="3">
        <f>求节点(节奏总纲!D$4:D$163,AH$6:AH$165,$AN189)*其他调用!H188*其他调用!$M188</f>
        <v>531757142.86059326</v>
      </c>
      <c r="AP189" s="3">
        <f>求节点(节奏总纲!E$4:E$163,AI$6:AI$165,$AN189)*其他调用!I188*其他调用!$M188</f>
        <v>650796321.91236472</v>
      </c>
      <c r="AQ189" s="3">
        <f>求节点(节奏总纲!F$4:F$163,AJ$6:AJ$165,$AN189)*其他调用!J188*其他调用!$M188</f>
        <v>51718027.71031937</v>
      </c>
      <c r="AR189" s="3">
        <f>求节点(节奏总纲!G$4:G$163,AK$6:AK$165,$AN189)*其他调用!K188*其他调用!$M188</f>
        <v>7493774.466992992</v>
      </c>
      <c r="AS189" s="3">
        <f>求节点(节奏总纲!H$4:H$163,AL$6:AL$165,$AN189)*其他调用!L188*其他调用!$M188</f>
        <v>3471103.4375768197</v>
      </c>
      <c r="AT189" s="3">
        <f t="shared" si="19"/>
        <v>1245236370.3878472</v>
      </c>
      <c r="BF189" s="3">
        <v>184</v>
      </c>
      <c r="BG189" s="3">
        <f>求节点(节奏总纲!D$4:D$163,AZ$6:AZ$165,$AN189)</f>
        <v>19827.924023805786</v>
      </c>
      <c r="BH189" s="3">
        <f>求节点(节奏总纲!E$4:E$163,BA$6:BA$165,$AN189)</f>
        <v>61204.32731781753</v>
      </c>
      <c r="BI189" s="3">
        <f>求节点(节奏总纲!F$4:F$163,BB$6:BB$165,$AN189)</f>
        <v>190433.91033758345</v>
      </c>
      <c r="BJ189" s="3">
        <f>求节点(节奏总纲!G$4:G$163,BC$6:BC$165,$AN189)</f>
        <v>132935.29824071628</v>
      </c>
      <c r="BK189" s="3">
        <f>求节点(节奏总纲!H$4:H$163,BD$6:BD$165,$AN189)</f>
        <v>76200.798354909537</v>
      </c>
      <c r="BL189" s="3">
        <f>BG189*其他调用!H188*其他调用!$M188</f>
        <v>950997.80234496715</v>
      </c>
      <c r="BM189" s="3">
        <f>BH189*其他调用!I188*其他调用!$M188</f>
        <v>2894445.2860483113</v>
      </c>
      <c r="BN189" s="3">
        <f>BI189*其他调用!J188*其他调用!$M188</f>
        <v>735154.87882672343</v>
      </c>
      <c r="BO189" s="3">
        <f>BJ189*其他调用!K188*其他调用!$M188</f>
        <v>91299.431090530998</v>
      </c>
      <c r="BP189" s="3">
        <f>BK189*其他调用!L188*其他调用!$M188</f>
        <v>15142.622649087622</v>
      </c>
      <c r="BQ189" s="3">
        <f t="shared" si="20"/>
        <v>4687040.0209596204</v>
      </c>
      <c r="BR189" s="3">
        <f>[1]服务器生态!$R186</f>
        <v>6.0699704287959247E-2</v>
      </c>
      <c r="BS189" s="3">
        <f>SUMPRODUCT((BG$6:BG189)*($BR$6:$BR189)*(其他调用!BY$5:BY188))</f>
        <v>131295.44334548886</v>
      </c>
      <c r="BT189" s="3">
        <f>SUMPRODUCT((BH$6:BH189)*($BR$6:$BR189)*(其他调用!BZ$5:BZ188))</f>
        <v>407085.71921969653</v>
      </c>
      <c r="BU189" s="3">
        <f>SUMPRODUCT((BI$6:BI189)*($BR$6:$BR189)*(其他调用!CA$5:CA188))</f>
        <v>1273590.6296586655</v>
      </c>
      <c r="BV189" s="3">
        <f>SUMPRODUCT((BJ$6:BJ189)*($BR$6:$BR189)*(其他调用!CB$5:CB188))</f>
        <v>889277.23750996601</v>
      </c>
      <c r="BW189" s="3">
        <f>SUMPRODUCT((BK$6:BK189)*($BR$6:$BR189)*(其他调用!CC$5:CC188))</f>
        <v>498543.55108800688</v>
      </c>
      <c r="BX189" s="3">
        <f>SUMPRODUCT((BG$6:BG189)*($BR$6:$BR189))*'[1]功能-战损相关'!$D$2-BS189</f>
        <v>243834.3947844794</v>
      </c>
      <c r="BY189" s="3">
        <f>SUMPRODUCT((BH$6:BH189)*($BR$6:$BR189))*'[1]功能-战损相关'!$D$2-BT189</f>
        <v>756016.33569372143</v>
      </c>
      <c r="BZ189" s="3">
        <f>SUMPRODUCT((BI$6:BI189)*($BR$6:$BR189))*'[1]功能-战损相关'!$D$2-BU189</f>
        <v>2365239.740794661</v>
      </c>
      <c r="CA189" s="3">
        <f>SUMPRODUCT((BJ$6:BJ189)*($BR$6:$BR189))*'[1]功能-战损相关'!$D$2-BV189</f>
        <v>1651514.8696613675</v>
      </c>
      <c r="CB189" s="3">
        <f>SUMPRODUCT((BK$6:BK189)*($BR$6:$BR189))*'[1]功能-战损相关'!$D$2-BW189</f>
        <v>925866.5948777271</v>
      </c>
    </row>
    <row r="190" spans="40:80" x14ac:dyDescent="0.2">
      <c r="AN190" s="3">
        <v>185</v>
      </c>
      <c r="AO190" s="3">
        <f>求节点(节奏总纲!D$4:D$163,AH$6:AH$165,$AN190)*其他调用!H189*其他调用!$M189</f>
        <v>532920359.87352765</v>
      </c>
      <c r="AP190" s="3">
        <f>求节点(节奏总纲!E$4:E$163,AI$6:AI$165,$AN190)*其他调用!I189*其他调用!$M189</f>
        <v>652081762.00981677</v>
      </c>
      <c r="AQ190" s="3">
        <f>求节点(节奏总纲!F$4:F$163,AJ$6:AJ$165,$AN190)*其他调用!J189*其他调用!$M189</f>
        <v>51810641.811543278</v>
      </c>
      <c r="AR190" s="3">
        <f>求节点(节奏总纲!G$4:G$163,AK$6:AK$165,$AN190)*其他调用!K189*其他调用!$M189</f>
        <v>7498749.5471954606</v>
      </c>
      <c r="AS190" s="3">
        <f>求节点(节奏总纲!H$4:H$163,AL$6:AL$165,$AN190)*其他调用!L189*其他调用!$M189</f>
        <v>3471103.4375768197</v>
      </c>
      <c r="AT190" s="3">
        <f t="shared" ref="AT190:AT253" si="21">SUM(AO190:AS190)</f>
        <v>1247782616.6796598</v>
      </c>
      <c r="BF190" s="3">
        <v>185</v>
      </c>
      <c r="BG190" s="3">
        <f>求节点(节奏总纲!D$4:D$163,AZ$6:AZ$165,$AN190)</f>
        <v>19842.977005580113</v>
      </c>
      <c r="BH190" s="3">
        <f>求节点(节奏总纲!E$4:E$163,BA$6:BA$165,$AN190)</f>
        <v>61251.962860881256</v>
      </c>
      <c r="BI190" s="3">
        <f>求节点(节奏总纲!F$4:F$163,BB$6:BB$165,$AN190)</f>
        <v>190578.1035362987</v>
      </c>
      <c r="BJ190" s="3">
        <f>求节点(节奏总纲!G$4:G$163,BC$6:BC$165,$AN190)</f>
        <v>133017.83023799176</v>
      </c>
      <c r="BK190" s="3">
        <f>求节点(节奏总纲!H$4:H$163,BD$6:BD$165,$AN190)</f>
        <v>76282.205483462982</v>
      </c>
      <c r="BL190" s="3">
        <f>BG190*其他调用!H189*其他调用!$M189</f>
        <v>951719.78173973062</v>
      </c>
      <c r="BM190" s="3">
        <f>BH190*其他调用!I189*其他调用!$M189</f>
        <v>2896698.0429874277</v>
      </c>
      <c r="BN190" s="3">
        <f>BI190*其他调用!J189*其他调用!$M189</f>
        <v>735711.52513693797</v>
      </c>
      <c r="BO190" s="3">
        <f>BJ190*其他调用!K189*其他调用!$M189</f>
        <v>91356.113736131811</v>
      </c>
      <c r="BP190" s="3">
        <f>BK190*其他调用!L189*其他调用!$M189</f>
        <v>15158.799873673761</v>
      </c>
      <c r="BQ190" s="3">
        <f t="shared" ref="BQ190:BQ253" si="22">SUM(BL190:BP190)</f>
        <v>4690644.2634739019</v>
      </c>
      <c r="BR190" s="3">
        <f>[1]服务器生态!$R187</f>
        <v>5.4992532812946207E-2</v>
      </c>
      <c r="BS190" s="3">
        <f>SUMPRODUCT((BG$6:BG190)*($BR$6:$BR190)*(其他调用!BY$5:BY189))</f>
        <v>131486.40606920389</v>
      </c>
      <c r="BT190" s="3">
        <f>SUMPRODUCT((BH$6:BH190)*($BR$6:$BR190)*(其他调用!BZ$5:BZ189))</f>
        <v>407675.1893207563</v>
      </c>
      <c r="BU190" s="3">
        <f>SUMPRODUCT((BI$6:BI190)*($BR$6:$BR190)*(其他调用!CA$5:CA189))</f>
        <v>1275424.6948657916</v>
      </c>
      <c r="BV190" s="3">
        <f>SUMPRODUCT((BJ$6:BJ190)*($BR$6:$BR190)*(其他调用!CB$5:CB189))</f>
        <v>890557.36030392826</v>
      </c>
      <c r="BW190" s="3">
        <f>SUMPRODUCT((BK$6:BK190)*($BR$6:$BR190)*(其他调用!CC$5:CC189))</f>
        <v>499277.66763342317</v>
      </c>
      <c r="BX190" s="3">
        <f>SUMPRODUCT((BG$6:BG190)*($BR$6:$BR190))*'[1]功能-战损相关'!$D$2-BS190</f>
        <v>244189.03984280731</v>
      </c>
      <c r="BY190" s="3">
        <f>SUMPRODUCT((BH$6:BH190)*($BR$6:$BR190))*'[1]功能-战损相关'!$D$2-BT190</f>
        <v>757111.06588140363</v>
      </c>
      <c r="BZ190" s="3">
        <f>SUMPRODUCT((BI$6:BI190)*($BR$6:$BR190))*'[1]功能-战损相关'!$D$2-BU190</f>
        <v>2368645.8618936092</v>
      </c>
      <c r="CA190" s="3">
        <f>SUMPRODUCT((BJ$6:BJ190)*($BR$6:$BR190))*'[1]功能-战损相关'!$D$2-BV190</f>
        <v>1653892.2405644399</v>
      </c>
      <c r="CB190" s="3">
        <f>SUMPRODUCT((BK$6:BK190)*($BR$6:$BR190))*'[1]功能-战损相关'!$D$2-BW190</f>
        <v>927229.95417635748</v>
      </c>
    </row>
    <row r="191" spans="40:80" x14ac:dyDescent="0.2">
      <c r="AN191" s="3">
        <v>186</v>
      </c>
      <c r="AO191" s="3">
        <f>求节点(节奏总纲!D$4:D$163,AH$6:AH$165,$AN191)*其他调用!H190*其他调用!$M190</f>
        <v>534083576.88646203</v>
      </c>
      <c r="AP191" s="3">
        <f>求节点(节奏总纲!E$4:E$163,AI$6:AI$165,$AN191)*其他调用!I190*其他调用!$M190</f>
        <v>653367202.10726869</v>
      </c>
      <c r="AQ191" s="3">
        <f>求节点(节奏总纲!F$4:F$163,AJ$6:AJ$165,$AN191)*其他调用!J190*其他调用!$M190</f>
        <v>51903255.912767202</v>
      </c>
      <c r="AR191" s="3">
        <f>求节点(节奏总纲!G$4:G$163,AK$6:AK$165,$AN191)*其他调用!K190*其他调用!$M190</f>
        <v>7503541.5631847177</v>
      </c>
      <c r="AS191" s="3">
        <f>求节点(节奏总纲!H$4:H$163,AL$6:AL$165,$AN191)*其他调用!L190*其他调用!$M190</f>
        <v>3471103.4375768197</v>
      </c>
      <c r="AT191" s="3">
        <f t="shared" si="21"/>
        <v>1250328679.9072595</v>
      </c>
      <c r="BF191" s="3">
        <v>186</v>
      </c>
      <c r="BG191" s="3">
        <f>求节点(节奏总纲!D$4:D$163,AZ$6:AZ$165,$AN191)</f>
        <v>19858.029987354439</v>
      </c>
      <c r="BH191" s="3">
        <f>求节点(节奏总纲!E$4:E$163,BA$6:BA$165,$AN191)</f>
        <v>61299.598403944976</v>
      </c>
      <c r="BI191" s="3">
        <f>求节点(节奏总纲!F$4:F$163,BB$6:BB$165,$AN191)</f>
        <v>190722.29673501395</v>
      </c>
      <c r="BJ191" s="3">
        <f>求节点(节奏总纲!G$4:G$163,BC$6:BC$165,$AN191)</f>
        <v>133099.01796948473</v>
      </c>
      <c r="BK191" s="3">
        <f>求节点(节奏总纲!H$4:H$163,BD$6:BD$165,$AN191)</f>
        <v>76363.612612016426</v>
      </c>
      <c r="BL191" s="3">
        <f>BG191*其他调用!H190*其他调用!$M190</f>
        <v>952441.7611344941</v>
      </c>
      <c r="BM191" s="3">
        <f>BH191*其他调用!I190*其他调用!$M190</f>
        <v>2898950.7999265436</v>
      </c>
      <c r="BN191" s="3">
        <f>BI191*其他调用!J190*其他调用!$M190</f>
        <v>736268.1714471525</v>
      </c>
      <c r="BO191" s="3">
        <f>BJ191*其他调用!K190*其他调用!$M190</f>
        <v>91411.873145370264</v>
      </c>
      <c r="BP191" s="3">
        <f>BK191*其他调用!L190*其他调用!$M190</f>
        <v>15174.977098259902</v>
      </c>
      <c r="BQ191" s="3">
        <f t="shared" si="22"/>
        <v>4694247.5827518199</v>
      </c>
      <c r="BR191" s="3">
        <f>[1]服务器生态!$R188</f>
        <v>4.9285361337933167E-2</v>
      </c>
      <c r="BS191" s="3">
        <f>SUMPRODUCT((BG$6:BG191)*($BR$6:$BR191)*(其他调用!BY$5:BY190))</f>
        <v>131657.6803512965</v>
      </c>
      <c r="BT191" s="3">
        <f>SUMPRODUCT((BH$6:BH191)*($BR$6:$BR191)*(其他调用!BZ$5:BZ190))</f>
        <v>408203.89457076782</v>
      </c>
      <c r="BU191" s="3">
        <f>SUMPRODUCT((BI$6:BI191)*($BR$6:$BR191)*(其他调用!CA$5:CA190))</f>
        <v>1277069.662895004</v>
      </c>
      <c r="BV191" s="3">
        <f>SUMPRODUCT((BJ$6:BJ191)*($BR$6:$BR191)*(其他调用!CB$5:CB190))</f>
        <v>891705.33111293952</v>
      </c>
      <c r="BW191" s="3">
        <f>SUMPRODUCT((BK$6:BK191)*($BR$6:$BR191)*(其他调用!CC$5:CC190))</f>
        <v>499936.29907553748</v>
      </c>
      <c r="BX191" s="3">
        <f>SUMPRODUCT((BG$6:BG191)*($BR$6:$BR191))*'[1]功能-战损相关'!$D$2-BS191</f>
        <v>244507.12065240782</v>
      </c>
      <c r="BY191" s="3">
        <f>SUMPRODUCT((BH$6:BH191)*($BR$6:$BR191))*'[1]功能-战损相关'!$D$2-BT191</f>
        <v>758092.94705999643</v>
      </c>
      <c r="BZ191" s="3">
        <f>SUMPRODUCT((BI$6:BI191)*($BR$6:$BR191))*'[1]功能-战损相关'!$D$2-BU191</f>
        <v>2371700.8025192898</v>
      </c>
      <c r="CA191" s="3">
        <f>SUMPRODUCT((BJ$6:BJ191)*($BR$6:$BR191))*'[1]功能-战损相关'!$D$2-BV191</f>
        <v>1656024.1863526036</v>
      </c>
      <c r="CB191" s="3">
        <f>SUMPRODUCT((BK$6:BK191)*($BR$6:$BR191))*'[1]功能-战损相关'!$D$2-BW191</f>
        <v>928453.12685456977</v>
      </c>
    </row>
    <row r="192" spans="40:80" x14ac:dyDescent="0.2">
      <c r="AN192" s="3">
        <v>187</v>
      </c>
      <c r="AO192" s="3">
        <f>求节点(节奏总纲!D$4:D$163,AH$6:AH$165,$AN192)*其他调用!H191*其他调用!$M191</f>
        <v>535246793.89939636</v>
      </c>
      <c r="AP192" s="3">
        <f>求节点(节奏总纲!E$4:E$163,AI$6:AI$165,$AN192)*其他调用!I191*其他调用!$M191</f>
        <v>654652642.20472074</v>
      </c>
      <c r="AQ192" s="3">
        <f>求节点(节奏总纲!F$4:F$163,AJ$6:AJ$165,$AN192)*其他调用!J191*其他调用!$M191</f>
        <v>51995870.013991117</v>
      </c>
      <c r="AR192" s="3">
        <f>求节点(节奏总纲!G$4:G$163,AK$6:AK$165,$AN192)*其他调用!K191*其他调用!$M191</f>
        <v>7508087.0388332969</v>
      </c>
      <c r="AS192" s="3">
        <f>求节点(节奏总纲!H$4:H$163,AL$6:AL$165,$AN192)*其他调用!L191*其他调用!$M191</f>
        <v>3471103.4375768197</v>
      </c>
      <c r="AT192" s="3">
        <f t="shared" si="21"/>
        <v>1252874496.5945184</v>
      </c>
      <c r="BF192" s="3">
        <v>187</v>
      </c>
      <c r="BG192" s="3">
        <f>求节点(节奏总纲!D$4:D$163,AZ$6:AZ$165,$AN192)</f>
        <v>19873.082969128769</v>
      </c>
      <c r="BH192" s="3">
        <f>求节点(节奏总纲!E$4:E$163,BA$6:BA$165,$AN192)</f>
        <v>61347.233947008703</v>
      </c>
      <c r="BI192" s="3">
        <f>求节点(节奏总纲!F$4:F$163,BB$6:BB$165,$AN192)</f>
        <v>190866.4899337292</v>
      </c>
      <c r="BJ192" s="3">
        <f>求节点(节奏总纲!G$4:G$163,BC$6:BC$165,$AN192)</f>
        <v>133178.39532123087</v>
      </c>
      <c r="BK192" s="3">
        <f>求节点(节奏总纲!H$4:H$163,BD$6:BD$165,$AN192)</f>
        <v>76445.019740569856</v>
      </c>
      <c r="BL192" s="3">
        <f>BG192*其他调用!H191*其他调用!$M191</f>
        <v>953163.74052925769</v>
      </c>
      <c r="BM192" s="3">
        <f>BH192*其他调用!I191*其他调用!$M191</f>
        <v>2901203.5568656595</v>
      </c>
      <c r="BN192" s="3">
        <f>BI192*其他调用!J191*其他调用!$M191</f>
        <v>736824.81775736704</v>
      </c>
      <c r="BO192" s="3">
        <f>BJ192*其他调用!K191*其他调用!$M191</f>
        <v>91466.389193040101</v>
      </c>
      <c r="BP192" s="3">
        <f>BK192*其他调用!L191*其他调用!$M191</f>
        <v>15191.15432284604</v>
      </c>
      <c r="BQ192" s="3">
        <f t="shared" si="22"/>
        <v>4697849.6586681707</v>
      </c>
      <c r="BR192" s="3">
        <f>[1]服务器生态!$R189</f>
        <v>4.3578189862920128E-2</v>
      </c>
      <c r="BS192" s="3">
        <f>SUMPRODUCT((BG$6:BG192)*($BR$6:$BR192)*(其他调用!BY$5:BY191))</f>
        <v>131809.23612328479</v>
      </c>
      <c r="BT192" s="3">
        <f>SUMPRODUCT((BH$6:BH192)*($BR$6:$BR192)*(其他调用!BZ$5:BZ191))</f>
        <v>408671.73981725669</v>
      </c>
      <c r="BU192" s="3">
        <f>SUMPRODUCT((BI$6:BI192)*($BR$6:$BR192)*(其他调用!CA$5:CA191))</f>
        <v>1278525.2457189444</v>
      </c>
      <c r="BV192" s="3">
        <f>SUMPRODUCT((BJ$6:BJ192)*($BR$6:$BR192)*(其他调用!CB$5:CB191))</f>
        <v>892720.97395740531</v>
      </c>
      <c r="BW192" s="3">
        <f>SUMPRODUCT((BK$6:BK192)*($BR$6:$BR192)*(其他调用!CC$5:CC191))</f>
        <v>500519.28280279512</v>
      </c>
      <c r="BX192" s="3">
        <f>SUMPRODUCT((BG$6:BG192)*($BR$6:$BR192))*'[1]功能-战损相关'!$D$2-BS192</f>
        <v>244788.58137181465</v>
      </c>
      <c r="BY192" s="3">
        <f>SUMPRODUCT((BH$6:BH192)*($BR$6:$BR192))*'[1]功能-战损相关'!$D$2-BT192</f>
        <v>758961.80251776159</v>
      </c>
      <c r="BZ192" s="3">
        <f>SUMPRODUCT((BI$6:BI192)*($BR$6:$BR192))*'[1]功能-战损相关'!$D$2-BU192</f>
        <v>2374404.0277637499</v>
      </c>
      <c r="CA192" s="3">
        <f>SUMPRODUCT((BJ$6:BJ192)*($BR$6:$BR192))*'[1]功能-战损相关'!$D$2-BV192</f>
        <v>1657910.3802066115</v>
      </c>
      <c r="CB192" s="3">
        <f>SUMPRODUCT((BK$6:BK192)*($BR$6:$BR192))*'[1]功能-战损相关'!$D$2-BW192</f>
        <v>929535.81091947691</v>
      </c>
    </row>
    <row r="193" spans="40:80" x14ac:dyDescent="0.2">
      <c r="AN193" s="3">
        <v>188</v>
      </c>
      <c r="AO193" s="3">
        <f>求节点(节奏总纲!D$4:D$163,AH$6:AH$165,$AN193)*其他调用!H192*其他调用!$M192</f>
        <v>536410010.91233075</v>
      </c>
      <c r="AP193" s="3">
        <f>求节点(节奏总纲!E$4:E$163,AI$6:AI$165,$AN193)*其他调用!I192*其他调用!$M192</f>
        <v>655938082.30217278</v>
      </c>
      <c r="AQ193" s="3">
        <f>求节点(节奏总纲!F$4:F$163,AJ$6:AJ$165,$AN193)*其他调用!J192*其他调用!$M192</f>
        <v>52088484.115215033</v>
      </c>
      <c r="AR193" s="3">
        <f>求节点(节奏总纲!G$4:G$163,AK$6:AK$165,$AN193)*其他调用!K192*其他调用!$M192</f>
        <v>7512632.514481877</v>
      </c>
      <c r="AS193" s="3">
        <f>求节点(节奏总纲!H$4:H$163,AL$6:AL$165,$AN193)*其他调用!L192*其他调用!$M192</f>
        <v>3471103.4375768197</v>
      </c>
      <c r="AT193" s="3">
        <f t="shared" si="21"/>
        <v>1255420313.2817771</v>
      </c>
      <c r="BF193" s="3">
        <v>188</v>
      </c>
      <c r="BG193" s="3">
        <f>求节点(节奏总纲!D$4:D$163,AZ$6:AZ$165,$AN193)</f>
        <v>19888.135950903095</v>
      </c>
      <c r="BH193" s="3">
        <f>求节点(节奏总纲!E$4:E$163,BA$6:BA$165,$AN193)</f>
        <v>61394.869490072429</v>
      </c>
      <c r="BI193" s="3">
        <f>求节点(节奏总纲!F$4:F$163,BB$6:BB$165,$AN193)</f>
        <v>191010.68313244445</v>
      </c>
      <c r="BJ193" s="3">
        <f>求节点(节奏总纲!G$4:G$163,BC$6:BC$165,$AN193)</f>
        <v>133257.77267297704</v>
      </c>
      <c r="BK193" s="3">
        <f>求节点(节奏总纲!H$4:H$163,BD$6:BD$165,$AN193)</f>
        <v>76526.426869123301</v>
      </c>
      <c r="BL193" s="3">
        <f>BG193*其他调用!H192*其他调用!$M192</f>
        <v>953885.71992402116</v>
      </c>
      <c r="BM193" s="3">
        <f>BH193*其他调用!I192*其他调用!$M192</f>
        <v>2903456.3138047759</v>
      </c>
      <c r="BN193" s="3">
        <f>BI193*其他调用!J192*其他调用!$M192</f>
        <v>737381.46406758169</v>
      </c>
      <c r="BO193" s="3">
        <f>BJ193*其他调用!K192*其他调用!$M192</f>
        <v>91520.905240709966</v>
      </c>
      <c r="BP193" s="3">
        <f>BK193*其他调用!L192*其他调用!$M192</f>
        <v>15207.331547432183</v>
      </c>
      <c r="BQ193" s="3">
        <f t="shared" si="22"/>
        <v>4701451.7345845215</v>
      </c>
      <c r="BR193" s="3">
        <f>[1]服务器生态!$R190</f>
        <v>4.024549113570286E-2</v>
      </c>
      <c r="BS193" s="3">
        <f>SUMPRODUCT((BG$6:BG193)*($BR$6:$BR193)*(其他调用!BY$5:BY192))</f>
        <v>131949.30748813041</v>
      </c>
      <c r="BT193" s="3">
        <f>SUMPRODUCT((BH$6:BH193)*($BR$6:$BR193)*(其他调用!BZ$5:BZ192))</f>
        <v>409104.14148552873</v>
      </c>
      <c r="BU193" s="3">
        <f>SUMPRODUCT((BI$6:BI193)*($BR$6:$BR193)*(其他调用!CA$5:CA192))</f>
        <v>1279870.5265010397</v>
      </c>
      <c r="BV193" s="3">
        <f>SUMPRODUCT((BJ$6:BJ193)*($BR$6:$BR193)*(其他调用!CB$5:CB192))</f>
        <v>893659.50324645825</v>
      </c>
      <c r="BW193" s="3">
        <f>SUMPRODUCT((BK$6:BK193)*($BR$6:$BR193)*(其他调用!CC$5:CC192))</f>
        <v>501058.25543878158</v>
      </c>
      <c r="BX193" s="3">
        <f>SUMPRODUCT((BG$6:BG193)*($BR$6:$BR193))*'[1]功能-战损相关'!$D$2-BS193</f>
        <v>245048.7139065279</v>
      </c>
      <c r="BY193" s="3">
        <f>SUMPRODUCT((BH$6:BH193)*($BR$6:$BR193))*'[1]功能-战损相关'!$D$2-BT193</f>
        <v>759764.83418740961</v>
      </c>
      <c r="BZ193" s="3">
        <f>SUMPRODUCT((BI$6:BI193)*($BR$6:$BR193))*'[1]功能-战损相关'!$D$2-BU193</f>
        <v>2376902.40635907</v>
      </c>
      <c r="CA193" s="3">
        <f>SUMPRODUCT((BJ$6:BJ193)*($BR$6:$BR193))*'[1]功能-战损相关'!$D$2-BV193</f>
        <v>1659653.3631719956</v>
      </c>
      <c r="CB193" s="3">
        <f>SUMPRODUCT((BK$6:BK193)*($BR$6:$BR193))*'[1]功能-战损相关'!$D$2-BW193</f>
        <v>930536.76010059449</v>
      </c>
    </row>
    <row r="194" spans="40:80" x14ac:dyDescent="0.2">
      <c r="AN194" s="3">
        <v>189</v>
      </c>
      <c r="AO194" s="3">
        <f>求节点(节奏总纲!D$4:D$163,AH$6:AH$165,$AN194)*其他调用!H193*其他调用!$M193</f>
        <v>537573227.92526507</v>
      </c>
      <c r="AP194" s="3">
        <f>求节点(节奏总纲!E$4:E$163,AI$6:AI$165,$AN194)*其他调用!I193*其他调用!$M193</f>
        <v>657223522.39962471</v>
      </c>
      <c r="AQ194" s="3">
        <f>求节点(节奏总纲!F$4:F$163,AJ$6:AJ$165,$AN194)*其他调用!J193*其他调用!$M193</f>
        <v>52181098.216438949</v>
      </c>
      <c r="AR194" s="3">
        <f>求节点(节奏总纲!G$4:G$163,AK$6:AK$165,$AN194)*其他调用!K193*其他调用!$M193</f>
        <v>7517177.9901304543</v>
      </c>
      <c r="AS194" s="3">
        <f>求节点(节奏总纲!H$4:H$163,AL$6:AL$165,$AN194)*其他调用!L193*其他调用!$M193</f>
        <v>3471103.4375768197</v>
      </c>
      <c r="AT194" s="3">
        <f t="shared" si="21"/>
        <v>1257966129.9690359</v>
      </c>
      <c r="BF194" s="3">
        <v>189</v>
      </c>
      <c r="BG194" s="3">
        <f>求节点(节奏总纲!D$4:D$163,AZ$6:AZ$165,$AN194)</f>
        <v>19903.188932677422</v>
      </c>
      <c r="BH194" s="3">
        <f>求节点(节奏总纲!E$4:E$163,BA$6:BA$165,$AN194)</f>
        <v>61442.505033136156</v>
      </c>
      <c r="BI194" s="3">
        <f>求节点(节奏总纲!F$4:F$163,BB$6:BB$165,$AN194)</f>
        <v>191154.8763311597</v>
      </c>
      <c r="BJ194" s="3">
        <f>求节点(节奏总纲!G$4:G$163,BC$6:BC$165,$AN194)</f>
        <v>133337.15002472317</v>
      </c>
      <c r="BK194" s="3">
        <f>求节点(节奏总纲!H$4:H$163,BD$6:BD$165,$AN194)</f>
        <v>76607.833997676746</v>
      </c>
      <c r="BL194" s="3">
        <f>BG194*其他调用!H193*其他调用!$M193</f>
        <v>954607.69931878452</v>
      </c>
      <c r="BM194" s="3">
        <f>BH194*其他调用!I193*其他调用!$M193</f>
        <v>2905709.0707438923</v>
      </c>
      <c r="BN194" s="3">
        <f>BI194*其他调用!J193*其他调用!$M193</f>
        <v>737938.11037779623</v>
      </c>
      <c r="BO194" s="3">
        <f>BJ194*其他调用!K193*其他调用!$M193</f>
        <v>91575.421288379803</v>
      </c>
      <c r="BP194" s="3">
        <f>BK194*其他调用!L193*其他调用!$M193</f>
        <v>15223.50877201832</v>
      </c>
      <c r="BQ194" s="3">
        <f t="shared" si="22"/>
        <v>4705053.8105008705</v>
      </c>
      <c r="BR194" s="3">
        <f>[1]服务器生态!$R191</f>
        <v>3.9287265156281365E-2</v>
      </c>
      <c r="BS194" s="3">
        <f>SUMPRODUCT((BG$6:BG194)*($BR$6:$BR194)*(其他调用!BY$5:BY193))</f>
        <v>132086.14731381478</v>
      </c>
      <c r="BT194" s="3">
        <f>SUMPRODUCT((BH$6:BH194)*($BR$6:$BR194)*(其他调用!BZ$5:BZ193))</f>
        <v>409526.57538327173</v>
      </c>
      <c r="BU194" s="3">
        <f>SUMPRODUCT((BI$6:BI194)*($BR$6:$BR194)*(其他调用!CA$5:CA193))</f>
        <v>1281184.7681556989</v>
      </c>
      <c r="BV194" s="3">
        <f>SUMPRODUCT((BJ$6:BJ194)*($BR$6:$BR194)*(其他调用!CB$5:CB193))</f>
        <v>894576.23234089394</v>
      </c>
      <c r="BW194" s="3">
        <f>SUMPRODUCT((BK$6:BK194)*($BR$6:$BR194)*(其他调用!CC$5:CC193))</f>
        <v>501584.9550890617</v>
      </c>
      <c r="BX194" s="3">
        <f>SUMPRODUCT((BG$6:BG194)*($BR$6:$BR194))*'[1]功能-战损相关'!$D$2-BS194</f>
        <v>245302.84501137037</v>
      </c>
      <c r="BY194" s="3">
        <f>SUMPRODUCT((BH$6:BH194)*($BR$6:$BR194))*'[1]功能-战损相关'!$D$2-BT194</f>
        <v>760549.35428321804</v>
      </c>
      <c r="BZ194" s="3">
        <f>SUMPRODUCT((BI$6:BI194)*($BR$6:$BR194))*'[1]功能-战损相关'!$D$2-BU194</f>
        <v>2379343.1408605799</v>
      </c>
      <c r="CA194" s="3">
        <f>SUMPRODUCT((BJ$6:BJ194)*($BR$6:$BR194))*'[1]功能-战损相关'!$D$2-BV194</f>
        <v>1661355.860061662</v>
      </c>
      <c r="CB194" s="3">
        <f>SUMPRODUCT((BK$6:BK194)*($BR$6:$BR194))*'[1]功能-战损相关'!$D$2-BW194</f>
        <v>931514.9165939719</v>
      </c>
    </row>
    <row r="195" spans="40:80" x14ac:dyDescent="0.2">
      <c r="AN195" s="3">
        <v>190</v>
      </c>
      <c r="AO195" s="3">
        <f>求节点(节奏总纲!D$4:D$163,AH$6:AH$165,$AN195)*其他调用!H194*其他调用!$M194</f>
        <v>538736444.9381994</v>
      </c>
      <c r="AP195" s="3">
        <f>求节点(节奏总纲!E$4:E$163,AI$6:AI$165,$AN195)*其他调用!I194*其他调用!$M194</f>
        <v>658508962.49707675</v>
      </c>
      <c r="AQ195" s="3">
        <f>求节点(节奏总纲!F$4:F$163,AJ$6:AJ$165,$AN195)*其他调用!J194*其他调用!$M194</f>
        <v>52273712.317662857</v>
      </c>
      <c r="AR195" s="3">
        <f>求节点(节奏总纲!G$4:G$163,AK$6:AK$165,$AN195)*其他调用!K194*其他调用!$M194</f>
        <v>7521723.4657790326</v>
      </c>
      <c r="AS195" s="3">
        <f>求节点(节奏总纲!H$4:H$163,AL$6:AL$165,$AN195)*其他调用!L194*其他调用!$M194</f>
        <v>3471103.4375768197</v>
      </c>
      <c r="AT195" s="3">
        <f t="shared" si="21"/>
        <v>1260511946.6562948</v>
      </c>
      <c r="BF195" s="3">
        <v>190</v>
      </c>
      <c r="BG195" s="3">
        <f>求节点(节奏总纲!D$4:D$163,AZ$6:AZ$165,$AN195)</f>
        <v>19918.241914451748</v>
      </c>
      <c r="BH195" s="3">
        <f>求节点(节奏总纲!E$4:E$163,BA$6:BA$165,$AN195)</f>
        <v>61490.140576199876</v>
      </c>
      <c r="BI195" s="3">
        <f>求节点(节奏总纲!F$4:F$163,BB$6:BB$165,$AN195)</f>
        <v>191299.06952987495</v>
      </c>
      <c r="BJ195" s="3">
        <f>求节点(节奏总纲!G$4:G$163,BC$6:BC$165,$AN195)</f>
        <v>133416.52737646931</v>
      </c>
      <c r="BK195" s="3">
        <f>求节点(节奏总纲!H$4:H$163,BD$6:BD$165,$AN195)</f>
        <v>76689.241126230176</v>
      </c>
      <c r="BL195" s="3">
        <f>BG195*其他调用!H194*其他调用!$M194</f>
        <v>955329.67871354811</v>
      </c>
      <c r="BM195" s="3">
        <f>BH195*其他调用!I194*其他调用!$M194</f>
        <v>2907961.8276830083</v>
      </c>
      <c r="BN195" s="3">
        <f>BI195*其他调用!J194*其他调用!$M194</f>
        <v>738494.75668801076</v>
      </c>
      <c r="BO195" s="3">
        <f>BJ195*其他调用!K194*其他调用!$M194</f>
        <v>91629.937336049654</v>
      </c>
      <c r="BP195" s="3">
        <f>BK195*其他调用!L194*其他调用!$M194</f>
        <v>15239.685996604459</v>
      </c>
      <c r="BQ195" s="3">
        <f t="shared" si="22"/>
        <v>4708655.8864172213</v>
      </c>
      <c r="BR195" s="3">
        <f>[1]服务器生态!$R192</f>
        <v>3.8329039176859869E-2</v>
      </c>
      <c r="BS195" s="3">
        <f>SUMPRODUCT((BG$6:BG195)*($BR$6:$BR195)*(其他调用!BY$5:BY194))</f>
        <v>132219.75055188261</v>
      </c>
      <c r="BT195" s="3">
        <f>SUMPRODUCT((BH$6:BH195)*($BR$6:$BR195)*(其他调用!BZ$5:BZ194))</f>
        <v>409939.02553452051</v>
      </c>
      <c r="BU195" s="3">
        <f>SUMPRODUCT((BI$6:BI195)*($BR$6:$BR195)*(其他调用!CA$5:CA194))</f>
        <v>1282467.9223235378</v>
      </c>
      <c r="BV195" s="3">
        <f>SUMPRODUCT((BJ$6:BJ195)*($BR$6:$BR195)*(其他调用!CB$5:CB194))</f>
        <v>895471.13461920829</v>
      </c>
      <c r="BW195" s="3">
        <f>SUMPRODUCT((BK$6:BK195)*($BR$6:$BR195)*(其他调用!CC$5:CC194))</f>
        <v>502099.35445138661</v>
      </c>
      <c r="BX195" s="3">
        <f>SUMPRODUCT((BG$6:BG195)*($BR$6:$BR195))*'[1]功能-战损相关'!$D$2-BS195</f>
        <v>245550.96531063912</v>
      </c>
      <c r="BY195" s="3">
        <f>SUMPRODUCT((BH$6:BH195)*($BR$6:$BR195))*'[1]功能-战损相关'!$D$2-BT195</f>
        <v>761315.33313553722</v>
      </c>
      <c r="BZ195" s="3">
        <f>SUMPRODUCT((BI$6:BI195)*($BR$6:$BR195))*'[1]功能-战损相关'!$D$2-BU195</f>
        <v>2381726.1414579954</v>
      </c>
      <c r="CA195" s="3">
        <f>SUMPRODUCT((BJ$6:BJ195)*($BR$6:$BR195))*'[1]功能-战损相关'!$D$2-BV195</f>
        <v>1663017.8214356743</v>
      </c>
      <c r="CB195" s="3">
        <f>SUMPRODUCT((BK$6:BK195)*($BR$6:$BR195))*'[1]功能-战损相关'!$D$2-BW195</f>
        <v>932470.22969543247</v>
      </c>
    </row>
    <row r="196" spans="40:80" x14ac:dyDescent="0.2">
      <c r="AN196" s="3">
        <v>191</v>
      </c>
      <c r="AO196" s="3">
        <f>求节点(节奏总纲!D$4:D$163,AH$6:AH$165,$AN196)*其他调用!H195*其他调用!$M195</f>
        <v>539899661.95113385</v>
      </c>
      <c r="AP196" s="3">
        <f>求节点(节奏总纲!E$4:E$163,AI$6:AI$165,$AN196)*其他调用!I195*其他调用!$M195</f>
        <v>659794402.59452868</v>
      </c>
      <c r="AQ196" s="3">
        <f>求节点(节奏总纲!F$4:F$163,AJ$6:AJ$165,$AN196)*其他调用!J195*其他调用!$M195</f>
        <v>52366326.418886781</v>
      </c>
      <c r="AR196" s="3">
        <f>求节点(节奏总纲!G$4:G$163,AK$6:AK$165,$AN196)*其他调用!K195*其他调用!$M195</f>
        <v>7526268.9414276117</v>
      </c>
      <c r="AS196" s="3">
        <f>求节点(节奏总纲!H$4:H$163,AL$6:AL$165,$AN196)*其他调用!L195*其他调用!$M195</f>
        <v>3471103.4375768197</v>
      </c>
      <c r="AT196" s="3">
        <f t="shared" si="21"/>
        <v>1263057763.3435535</v>
      </c>
      <c r="BF196" s="3">
        <v>191</v>
      </c>
      <c r="BG196" s="3">
        <f>求节点(节奏总纲!D$4:D$163,AZ$6:AZ$165,$AN196)</f>
        <v>19933.294896226078</v>
      </c>
      <c r="BH196" s="3">
        <f>求节点(节奏总纲!E$4:E$163,BA$6:BA$165,$AN196)</f>
        <v>61537.776119263603</v>
      </c>
      <c r="BI196" s="3">
        <f>求节点(节奏总纲!F$4:F$163,BB$6:BB$165,$AN196)</f>
        <v>191443.2627285902</v>
      </c>
      <c r="BJ196" s="3">
        <f>求节点(节奏总纲!G$4:G$163,BC$6:BC$165,$AN196)</f>
        <v>133495.90472821548</v>
      </c>
      <c r="BK196" s="3">
        <f>求节点(节奏总纲!H$4:H$163,BD$6:BD$165,$AN196)</f>
        <v>76770.64825478362</v>
      </c>
      <c r="BL196" s="3">
        <f>BG196*其他调用!H195*其他调用!$M195</f>
        <v>956051.65810831171</v>
      </c>
      <c r="BM196" s="3">
        <f>BH196*其他调用!I195*其他调用!$M195</f>
        <v>2910214.5846221242</v>
      </c>
      <c r="BN196" s="3">
        <f>BI196*其他调用!J195*其他调用!$M195</f>
        <v>739051.4029982253</v>
      </c>
      <c r="BO196" s="3">
        <f>BJ196*其他调用!K195*其他调用!$M195</f>
        <v>91684.453383719505</v>
      </c>
      <c r="BP196" s="3">
        <f>BK196*其他调用!L195*其他调用!$M195</f>
        <v>15255.863221190601</v>
      </c>
      <c r="BQ196" s="3">
        <f t="shared" si="22"/>
        <v>4712257.9623335712</v>
      </c>
      <c r="BR196" s="3">
        <f>[1]服务器生态!$R193</f>
        <v>3.7370813197438367E-2</v>
      </c>
      <c r="BS196" s="3">
        <f>SUMPRODUCT((BG$6:BG196)*($BR$6:$BR196)*(其他调用!BY$5:BY195))</f>
        <v>132350.11215387846</v>
      </c>
      <c r="BT196" s="3">
        <f>SUMPRODUCT((BH$6:BH196)*($BR$6:$BR196)*(其他调用!BZ$5:BZ195))</f>
        <v>410341.47596330981</v>
      </c>
      <c r="BU196" s="3">
        <f>SUMPRODUCT((BI$6:BI196)*($BR$6:$BR196)*(其他调用!CA$5:CA195))</f>
        <v>1283719.940645172</v>
      </c>
      <c r="BV196" s="3">
        <f>SUMPRODUCT((BJ$6:BJ196)*($BR$6:$BR196)*(其他调用!CB$5:CB195))</f>
        <v>896344.18345989694</v>
      </c>
      <c r="BW196" s="3">
        <f>SUMPRODUCT((BK$6:BK196)*($BR$6:$BR196)*(其他调用!CC$5:CC195))</f>
        <v>502601.42622350738</v>
      </c>
      <c r="BX196" s="3">
        <f>SUMPRODUCT((BG$6:BG196)*($BR$6:$BR196))*'[1]功能-战损相关'!$D$2-BS196</f>
        <v>245793.06542863141</v>
      </c>
      <c r="BY196" s="3">
        <f>SUMPRODUCT((BH$6:BH196)*($BR$6:$BR196))*'[1]功能-战损相关'!$D$2-BT196</f>
        <v>762062.74107471714</v>
      </c>
      <c r="BZ196" s="3">
        <f>SUMPRODUCT((BI$6:BI196)*($BR$6:$BR196))*'[1]功能-战损相关'!$D$2-BU196</f>
        <v>2384051.3183410298</v>
      </c>
      <c r="CA196" s="3">
        <f>SUMPRODUCT((BJ$6:BJ196)*($BR$6:$BR196))*'[1]功能-战损相关'!$D$2-BV196</f>
        <v>1664639.1978540961</v>
      </c>
      <c r="CB196" s="3">
        <f>SUMPRODUCT((BK$6:BK196)*($BR$6:$BR196))*'[1]功能-战损相关'!$D$2-BW196</f>
        <v>933402.64870079956</v>
      </c>
    </row>
    <row r="197" spans="40:80" x14ac:dyDescent="0.2">
      <c r="AN197" s="3">
        <v>192</v>
      </c>
      <c r="AO197" s="3">
        <f>求节点(节奏总纲!D$4:D$163,AH$6:AH$165,$AN197)*其他调用!H196*其他调用!$M196</f>
        <v>541062878.96406817</v>
      </c>
      <c r="AP197" s="3">
        <f>求节点(节奏总纲!E$4:E$163,AI$6:AI$165,$AN197)*其他调用!I196*其他调用!$M196</f>
        <v>661079842.69198072</v>
      </c>
      <c r="AQ197" s="3">
        <f>求节点(节奏总纲!F$4:F$163,AJ$6:AJ$165,$AN197)*其他调用!J196*其他调用!$M196</f>
        <v>52458940.520110704</v>
      </c>
      <c r="AR197" s="3">
        <f>求节点(节奏总纲!G$4:G$163,AK$6:AK$165,$AN197)*其他调用!K196*其他调用!$M196</f>
        <v>7530814.4170761909</v>
      </c>
      <c r="AS197" s="3">
        <f>求节点(节奏总纲!H$4:H$163,AL$6:AL$165,$AN197)*其他调用!L196*其他调用!$M196</f>
        <v>3471103.4375768197</v>
      </c>
      <c r="AT197" s="3">
        <f t="shared" si="21"/>
        <v>1265603580.0308123</v>
      </c>
      <c r="BF197" s="3">
        <v>192</v>
      </c>
      <c r="BG197" s="3">
        <f>求节点(节奏总纲!D$4:D$163,AZ$6:AZ$165,$AN197)</f>
        <v>19948.347878000404</v>
      </c>
      <c r="BH197" s="3">
        <f>求节点(节奏总纲!E$4:E$163,BA$6:BA$165,$AN197)</f>
        <v>61585.411662327329</v>
      </c>
      <c r="BI197" s="3">
        <f>求节点(节奏总纲!F$4:F$163,BB$6:BB$165,$AN197)</f>
        <v>191587.45592730548</v>
      </c>
      <c r="BJ197" s="3">
        <f>求节点(节奏总纲!G$4:G$163,BC$6:BC$165,$AN197)</f>
        <v>133575.28207996162</v>
      </c>
      <c r="BK197" s="3">
        <f>求节点(节奏总纲!H$4:H$163,BD$6:BD$165,$AN197)</f>
        <v>76852.05538333705</v>
      </c>
      <c r="BL197" s="3">
        <f>BG197*其他调用!H196*其他调用!$M196</f>
        <v>956773.63750307518</v>
      </c>
      <c r="BM197" s="3">
        <f>BH197*其他调用!I196*其他调用!$M196</f>
        <v>2912467.3415612406</v>
      </c>
      <c r="BN197" s="3">
        <f>BI197*其他调用!J196*其他调用!$M196</f>
        <v>739608.04930844007</v>
      </c>
      <c r="BO197" s="3">
        <f>BJ197*其他调用!K196*其他调用!$M196</f>
        <v>91738.969431389341</v>
      </c>
      <c r="BP197" s="3">
        <f>BK197*其他调用!L196*其他调用!$M196</f>
        <v>15272.040445776736</v>
      </c>
      <c r="BQ197" s="3">
        <f t="shared" si="22"/>
        <v>4715860.0382499211</v>
      </c>
      <c r="BR197" s="3">
        <f>[1]服务器生态!$R194</f>
        <v>3.6412587218016872E-2</v>
      </c>
      <c r="BS197" s="3">
        <f>SUMPRODUCT((BG$6:BG197)*($BR$6:$BR197)*(其他调用!BY$5:BY196))</f>
        <v>132477.22707134701</v>
      </c>
      <c r="BT197" s="3">
        <f>SUMPRODUCT((BH$6:BH197)*($BR$6:$BR197)*(其他调用!BZ$5:BZ196))</f>
        <v>410733.91069367441</v>
      </c>
      <c r="BU197" s="3">
        <f>SUMPRODUCT((BI$6:BI197)*($BR$6:$BR197)*(其他调用!CA$5:CA196))</f>
        <v>1284940.7747612174</v>
      </c>
      <c r="BV197" s="3">
        <f>SUMPRODUCT((BJ$6:BJ197)*($BR$6:$BR197)*(其他调用!CB$5:CB196))</f>
        <v>897195.35224145581</v>
      </c>
      <c r="BW197" s="3">
        <f>SUMPRODUCT((BK$6:BK197)*($BR$6:$BR197)*(其他调用!CC$5:CC196))</f>
        <v>503091.14310317504</v>
      </c>
      <c r="BX197" s="3">
        <f>SUMPRODUCT((BG$6:BG197)*($BR$6:$BR197))*'[1]功能-战损相关'!$D$2-BS197</f>
        <v>246029.13598964439</v>
      </c>
      <c r="BY197" s="3">
        <f>SUMPRODUCT((BH$6:BH197)*($BR$6:$BR197))*'[1]功能-战损相关'!$D$2-BT197</f>
        <v>762791.54843110871</v>
      </c>
      <c r="BZ197" s="3">
        <f>SUMPRODUCT((BI$6:BI197)*($BR$6:$BR197))*'[1]功能-战损相关'!$D$2-BU197</f>
        <v>2386318.5816994002</v>
      </c>
      <c r="CA197" s="3">
        <f>SUMPRODUCT((BJ$6:BJ197)*($BR$6:$BR197))*'[1]功能-战损相关'!$D$2-BV197</f>
        <v>1666219.9398769911</v>
      </c>
      <c r="CB197" s="3">
        <f>SUMPRODUCT((BK$6:BK197)*($BR$6:$BR197))*'[1]功能-战损相关'!$D$2-BW197</f>
        <v>934312.12290589674</v>
      </c>
    </row>
    <row r="198" spans="40:80" x14ac:dyDescent="0.2">
      <c r="AN198" s="3">
        <v>193</v>
      </c>
      <c r="AO198" s="3">
        <f>求节点(节奏总纲!D$4:D$163,AH$6:AH$165,$AN198)*其他调用!H197*其他调用!$M197</f>
        <v>542226095.9770025</v>
      </c>
      <c r="AP198" s="3">
        <f>求节点(节奏总纲!E$4:E$163,AI$6:AI$165,$AN198)*其他调用!I197*其他调用!$M197</f>
        <v>662277853.47759438</v>
      </c>
      <c r="AQ198" s="3">
        <f>求节点(节奏总纲!F$4:F$163,AJ$6:AJ$165,$AN198)*其他调用!J197*其他调用!$M197</f>
        <v>52551282.948644981</v>
      </c>
      <c r="AR198" s="3">
        <f>求节点(节奏总纲!G$4:G$163,AK$6:AK$165,$AN198)*其他调用!K197*其他调用!$M197</f>
        <v>7535359.8927247701</v>
      </c>
      <c r="AS198" s="3">
        <f>求节点(节奏总纲!H$4:H$163,AL$6:AL$165,$AN198)*其他调用!L197*其他调用!$M197</f>
        <v>3471103.4375768197</v>
      </c>
      <c r="AT198" s="3">
        <f t="shared" si="21"/>
        <v>1268061695.7335434</v>
      </c>
      <c r="BF198" s="3">
        <v>193</v>
      </c>
      <c r="BG198" s="3">
        <f>求节点(节奏总纲!D$4:D$163,AZ$6:AZ$165,$AN198)</f>
        <v>19963.400859774731</v>
      </c>
      <c r="BH198" s="3">
        <f>求节点(节奏总纲!E$4:E$163,BA$6:BA$165,$AN198)</f>
        <v>61628.152429283829</v>
      </c>
      <c r="BI198" s="3">
        <f>求节点(节奏总纲!F$4:F$163,BB$6:BB$165,$AN198)</f>
        <v>191726.67735445529</v>
      </c>
      <c r="BJ198" s="3">
        <f>求节点(节奏总纲!G$4:G$163,BC$6:BC$165,$AN198)</f>
        <v>133654.65943170775</v>
      </c>
      <c r="BK198" s="3">
        <f>求节点(节奏总纲!H$4:H$163,BD$6:BD$165,$AN198)</f>
        <v>76932.847495713781</v>
      </c>
      <c r="BL198" s="3">
        <f>BG198*其他调用!H197*其他调用!$M197</f>
        <v>957495.61689783854</v>
      </c>
      <c r="BM198" s="3">
        <f>BH198*其他调用!I197*其他调用!$M197</f>
        <v>2914488.6171288476</v>
      </c>
      <c r="BN198" s="3">
        <f>BI198*其他调用!J197*其他调用!$M197</f>
        <v>740145.50249219791</v>
      </c>
      <c r="BO198" s="3">
        <f>BJ198*其他调用!K197*其他调用!$M197</f>
        <v>91793.485479059193</v>
      </c>
      <c r="BP198" s="3">
        <f>BK198*其他调用!L197*其他调用!$M197</f>
        <v>15288.09545434824</v>
      </c>
      <c r="BQ198" s="3">
        <f t="shared" si="22"/>
        <v>4719211.317452292</v>
      </c>
      <c r="BR198" s="3">
        <f>[1]服务器生态!$R195</f>
        <v>3.5454361238595376E-2</v>
      </c>
      <c r="BS198" s="3">
        <f>SUMPRODUCT((BG$6:BG198)*($BR$6:$BR198)*(其他调用!BY$5:BY197))</f>
        <v>132601.09025583285</v>
      </c>
      <c r="BT198" s="3">
        <f>SUMPRODUCT((BH$6:BH198)*($BR$6:$BR198)*(其他调用!BZ$5:BZ197))</f>
        <v>411116.28337994602</v>
      </c>
      <c r="BU198" s="3">
        <f>SUMPRODUCT((BI$6:BI198)*($BR$6:$BR198)*(其他调用!CA$5:CA197))</f>
        <v>1286130.3454648675</v>
      </c>
      <c r="BV198" s="3">
        <f>SUMPRODUCT((BJ$6:BJ198)*($BR$6:$BR198)*(其他调用!CB$5:CB197))</f>
        <v>898024.61434238066</v>
      </c>
      <c r="BW198" s="3">
        <f>SUMPRODUCT((BK$6:BK198)*($BR$6:$BR198)*(其他调用!CC$5:CC197))</f>
        <v>503568.47397226474</v>
      </c>
      <c r="BX198" s="3">
        <f>SUMPRODUCT((BG$6:BG198)*($BR$6:$BR198))*'[1]功能-战损相关'!$D$2-BS198</f>
        <v>246259.16761797524</v>
      </c>
      <c r="BY198" s="3">
        <f>SUMPRODUCT((BH$6:BH198)*($BR$6:$BR198))*'[1]功能-战损相关'!$D$2-BT198</f>
        <v>763501.6691341846</v>
      </c>
      <c r="BZ198" s="3">
        <f>SUMPRODUCT((BI$6:BI198)*($BR$6:$BR198))*'[1]功能-战损相关'!$D$2-BU198</f>
        <v>2388527.7844347502</v>
      </c>
      <c r="CA198" s="3">
        <f>SUMPRODUCT((BJ$6:BJ198)*($BR$6:$BR198))*'[1]功能-战损相关'!$D$2-BV198</f>
        <v>1667759.9980644225</v>
      </c>
      <c r="CB198" s="3">
        <f>SUMPRODUCT((BK$6:BK198)*($BR$6:$BR198))*'[1]功能-战损相关'!$D$2-BW198</f>
        <v>935198.59451992065</v>
      </c>
    </row>
    <row r="199" spans="40:80" x14ac:dyDescent="0.2">
      <c r="AN199" s="3">
        <v>194</v>
      </c>
      <c r="AO199" s="3">
        <f>求节点(节奏总纲!D$4:D$163,AH$6:AH$165,$AN199)*其他调用!H198*其他调用!$M198</f>
        <v>543330495.37169659</v>
      </c>
      <c r="AP199" s="3">
        <f>求节点(节奏总纲!E$4:E$163,AI$6:AI$165,$AN199)*其他调用!I198*其他调用!$M198</f>
        <v>663471951.7929976</v>
      </c>
      <c r="AQ199" s="3">
        <f>求节点(节奏总纲!F$4:F$163,AJ$6:AJ$165,$AN199)*其他调用!J198*其他调用!$M198</f>
        <v>52643063.698782943</v>
      </c>
      <c r="AR199" s="3">
        <f>求节点(节奏总纲!G$4:G$163,AK$6:AK$165,$AN199)*其他调用!K198*其他调用!$M198</f>
        <v>7539905.3683733484</v>
      </c>
      <c r="AS199" s="3">
        <f>求节点(节奏总纲!H$4:H$163,AL$6:AL$165,$AN199)*其他调用!L198*其他调用!$M198</f>
        <v>3471103.4375768197</v>
      </c>
      <c r="AT199" s="3">
        <f t="shared" si="21"/>
        <v>1270456519.6694274</v>
      </c>
      <c r="BF199" s="3">
        <v>194</v>
      </c>
      <c r="BG199" s="3">
        <f>求节点(节奏总纲!D$4:D$163,AZ$6:AZ$165,$AN199)</f>
        <v>19978.127388082838</v>
      </c>
      <c r="BH199" s="3">
        <f>求节点(节奏总纲!E$4:E$163,BA$6:BA$165,$AN199)</f>
        <v>61670.67415453335</v>
      </c>
      <c r="BI199" s="3">
        <f>求节点(节奏总纲!F$4:F$163,BB$6:BB$165,$AN199)</f>
        <v>191855.61973337439</v>
      </c>
      <c r="BJ199" s="3">
        <f>求节点(节奏总纲!G$4:G$163,BC$6:BC$165,$AN199)</f>
        <v>133734.03678345392</v>
      </c>
      <c r="BK199" s="3">
        <f>求节点(节奏总纲!H$4:H$163,BD$6:BD$165,$AN199)</f>
        <v>77010.293738201697</v>
      </c>
      <c r="BL199" s="3">
        <f>BG199*其他调用!H198*其他调用!$M198</f>
        <v>958201.93875182432</v>
      </c>
      <c r="BM199" s="3">
        <f>BH199*其他调用!I198*其他调用!$M198</f>
        <v>2916499.5338825602</v>
      </c>
      <c r="BN199" s="3">
        <f>BI199*其他调用!J198*其他调用!$M198</f>
        <v>740643.27423244028</v>
      </c>
      <c r="BO199" s="3">
        <f>BJ199*其他调用!K198*其他调用!$M198</f>
        <v>91848.001526729044</v>
      </c>
      <c r="BP199" s="3">
        <f>BK199*其他调用!L198*其他调用!$M198</f>
        <v>15303.485571655441</v>
      </c>
      <c r="BQ199" s="3">
        <f t="shared" si="22"/>
        <v>4722496.2339652097</v>
      </c>
      <c r="BR199" s="3">
        <f>[1]服务器生态!$R196</f>
        <v>3.4496135259173881E-2</v>
      </c>
      <c r="BS199" s="3">
        <f>SUMPRODUCT((BG$6:BG199)*($BR$6:$BR199)*(其他调用!BY$5:BY198))</f>
        <v>132721.69468813861</v>
      </c>
      <c r="BT199" s="3">
        <f>SUMPRODUCT((BH$6:BH199)*($BR$6:$BR199)*(其他调用!BZ$5:BZ198))</f>
        <v>411488.57836544886</v>
      </c>
      <c r="BU199" s="3">
        <f>SUMPRODUCT((BI$6:BI199)*($BR$6:$BR199)*(其他调用!CA$5:CA198))</f>
        <v>1287288.5440113647</v>
      </c>
      <c r="BV199" s="3">
        <f>SUMPRODUCT((BJ$6:BJ199)*($BR$6:$BR199)*(其他调用!CB$5:CB198))</f>
        <v>898831.94314116717</v>
      </c>
      <c r="BW199" s="3">
        <f>SUMPRODUCT((BK$6:BK199)*($BR$6:$BR199)*(其他调用!CC$5:CC198))</f>
        <v>504033.37153636455</v>
      </c>
      <c r="BX199" s="3">
        <f>SUMPRODUCT((BG$6:BG199)*($BR$6:$BR199))*'[1]功能-战损相关'!$D$2-BS199</f>
        <v>246483.14727797161</v>
      </c>
      <c r="BY199" s="3">
        <f>SUMPRODUCT((BH$6:BH199)*($BR$6:$BR199))*'[1]功能-战损相关'!$D$2-BT199</f>
        <v>764193.07410726137</v>
      </c>
      <c r="BZ199" s="3">
        <f>SUMPRODUCT((BI$6:BI199)*($BR$6:$BR199))*'[1]功能-战损相关'!$D$2-BU199</f>
        <v>2390678.7245925306</v>
      </c>
      <c r="CA199" s="3">
        <f>SUMPRODUCT((BJ$6:BJ199)*($BR$6:$BR199))*'[1]功能-战损相关'!$D$2-BV199</f>
        <v>1669259.3229764551</v>
      </c>
      <c r="CB199" s="3">
        <f>SUMPRODUCT((BK$6:BK199)*($BR$6:$BR199))*'[1]功能-战损相关'!$D$2-BW199</f>
        <v>936061.97571039153</v>
      </c>
    </row>
    <row r="200" spans="40:80" x14ac:dyDescent="0.2">
      <c r="AN200" s="3">
        <v>195</v>
      </c>
      <c r="AO200" s="3">
        <f>求节点(节奏总纲!D$4:D$163,AH$6:AH$165,$AN200)*其他调用!H199*其他调用!$M199</f>
        <v>544434197.21808791</v>
      </c>
      <c r="AP200" s="3">
        <f>求节点(节奏总纲!E$4:E$163,AI$6:AI$165,$AN200)*其他调用!I199*其他调用!$M199</f>
        <v>664666050.10840094</v>
      </c>
      <c r="AQ200" s="3">
        <f>求节点(节奏总纲!F$4:F$163,AJ$6:AJ$165,$AN200)*其他调用!J199*其他调用!$M199</f>
        <v>52734844.448920913</v>
      </c>
      <c r="AR200" s="3">
        <f>求节点(节奏总纲!G$4:G$163,AK$6:AK$165,$AN200)*其他调用!K199*其他调用!$M199</f>
        <v>7544450.8440219257</v>
      </c>
      <c r="AS200" s="3">
        <f>求节点(节奏总纲!H$4:H$163,AL$6:AL$165,$AN200)*其他调用!L199*其他调用!$M199</f>
        <v>3471103.4375768197</v>
      </c>
      <c r="AT200" s="3">
        <f t="shared" si="21"/>
        <v>1272850646.0570087</v>
      </c>
      <c r="BF200" s="3">
        <v>195</v>
      </c>
      <c r="BG200" s="3">
        <f>求节点(节奏总纲!D$4:D$163,AZ$6:AZ$165,$AN200)</f>
        <v>19992.850044811843</v>
      </c>
      <c r="BH200" s="3">
        <f>求节点(节奏总纲!E$4:E$163,BA$6:BA$165,$AN200)</f>
        <v>61713.195879782863</v>
      </c>
      <c r="BI200" s="3">
        <f>求节点(节奏总纲!F$4:F$163,BB$6:BB$165,$AN200)</f>
        <v>191984.56211229347</v>
      </c>
      <c r="BJ200" s="3">
        <f>求节点(节奏总纲!G$4:G$163,BC$6:BC$165,$AN200)</f>
        <v>133813.41413520006</v>
      </c>
      <c r="BK200" s="3">
        <f>求节点(节奏总纲!H$4:H$163,BD$6:BD$165,$AN200)</f>
        <v>77087.739980689614</v>
      </c>
      <c r="BL200" s="3">
        <f>BG200*其他调用!H199*其他调用!$M199</f>
        <v>958908.07491500268</v>
      </c>
      <c r="BM200" s="3">
        <f>BH200*其他调用!I199*其他调用!$M199</f>
        <v>2918510.4506362728</v>
      </c>
      <c r="BN200" s="3">
        <f>BI200*其他调用!J199*其他调用!$M199</f>
        <v>741141.04597268265</v>
      </c>
      <c r="BO200" s="3">
        <f>BJ200*其他调用!K199*其他调用!$M199</f>
        <v>91902.51757439888</v>
      </c>
      <c r="BP200" s="3">
        <f>BK200*其他调用!L199*其他调用!$M199</f>
        <v>15318.875688962638</v>
      </c>
      <c r="BQ200" s="3">
        <f t="shared" si="22"/>
        <v>4725780.9647873193</v>
      </c>
      <c r="BR200" s="3">
        <f>[1]服务器生态!$R197</f>
        <v>3.3537909279752386E-2</v>
      </c>
      <c r="BS200" s="3">
        <f>SUMPRODUCT((BG$6:BG200)*($BR$6:$BR200)*(其他调用!BY$5:BY199))</f>
        <v>132839.03540657175</v>
      </c>
      <c r="BT200" s="3">
        <f>SUMPRODUCT((BH$6:BH200)*($BR$6:$BR200)*(其他调用!BZ$5:BZ199))</f>
        <v>411850.78138928534</v>
      </c>
      <c r="BU200" s="3">
        <f>SUMPRODUCT((BI$6:BI200)*($BR$6:$BR200)*(其他调用!CA$5:CA199))</f>
        <v>1288415.3271561309</v>
      </c>
      <c r="BV200" s="3">
        <f>SUMPRODUCT((BJ$6:BJ200)*($BR$6:$BR200)*(其他调用!CB$5:CB199))</f>
        <v>899617.31201631122</v>
      </c>
      <c r="BW200" s="3">
        <f>SUMPRODUCT((BK$6:BK200)*($BR$6:$BR200)*(其他调用!CC$5:CC199))</f>
        <v>504485.8098216239</v>
      </c>
      <c r="BX200" s="3">
        <f>SUMPRODUCT((BG$6:BG200)*($BR$6:$BR200))*'[1]功能-战损相关'!$D$2-BS200</f>
        <v>246701.06575506175</v>
      </c>
      <c r="BY200" s="3">
        <f>SUMPRODUCT((BH$6:BH200)*($BR$6:$BR200))*'[1]功能-战损相关'!$D$2-BT200</f>
        <v>764865.73686581478</v>
      </c>
      <c r="BZ200" s="3">
        <f>SUMPRODUCT((BI$6:BI200)*($BR$6:$BR200))*'[1]功能-战损相关'!$D$2-BU200</f>
        <v>2392771.3218613816</v>
      </c>
      <c r="CA200" s="3">
        <f>SUMPRODUCT((BJ$6:BJ200)*($BR$6:$BR200))*'[1]功能-战损相关'!$D$2-BV200</f>
        <v>1670717.8651731513</v>
      </c>
      <c r="CB200" s="3">
        <f>SUMPRODUCT((BK$6:BK200)*($BR$6:$BR200))*'[1]功能-战损相关'!$D$2-BW200</f>
        <v>936902.2182401591</v>
      </c>
    </row>
    <row r="201" spans="40:80" x14ac:dyDescent="0.2">
      <c r="AN201" s="3">
        <v>196</v>
      </c>
      <c r="AO201" s="3">
        <f>求节点(节奏总纲!D$4:D$163,AH$6:AH$165,$AN201)*其他调用!H200*其他调用!$M200</f>
        <v>545537899.06447923</v>
      </c>
      <c r="AP201" s="3">
        <f>求节点(节奏总纲!E$4:E$163,AI$6:AI$165,$AN201)*其他调用!I200*其他调用!$M200</f>
        <v>665860148.42380428</v>
      </c>
      <c r="AQ201" s="3">
        <f>求节点(节奏总纲!F$4:F$163,AJ$6:AJ$165,$AN201)*其他调用!J200*其他调用!$M200</f>
        <v>52826625.199058875</v>
      </c>
      <c r="AR201" s="3">
        <f>求节点(节奏总纲!G$4:G$163,AK$6:AK$165,$AN201)*其他调用!K200*其他调用!$M200</f>
        <v>7548996.3196705049</v>
      </c>
      <c r="AS201" s="3">
        <f>求节点(节奏总纲!H$4:H$163,AL$6:AL$165,$AN201)*其他调用!L200*其他调用!$M200</f>
        <v>3471103.4375768197</v>
      </c>
      <c r="AT201" s="3">
        <f t="shared" si="21"/>
        <v>1275244772.4445896</v>
      </c>
      <c r="BF201" s="3">
        <v>196</v>
      </c>
      <c r="BG201" s="3">
        <f>求节点(节奏总纲!D$4:D$163,AZ$6:AZ$165,$AN201)</f>
        <v>20007.572701540852</v>
      </c>
      <c r="BH201" s="3">
        <f>求节点(节奏总纲!E$4:E$163,BA$6:BA$165,$AN201)</f>
        <v>61755.717605032383</v>
      </c>
      <c r="BI201" s="3">
        <f>求节点(节奏总纲!F$4:F$163,BB$6:BB$165,$AN201)</f>
        <v>192113.50449121257</v>
      </c>
      <c r="BJ201" s="3">
        <f>求节点(节奏总纲!G$4:G$163,BC$6:BC$165,$AN201)</f>
        <v>133892.7914869462</v>
      </c>
      <c r="BK201" s="3">
        <f>求节点(节奏总纲!H$4:H$163,BD$6:BD$165,$AN201)</f>
        <v>77165.186223177516</v>
      </c>
      <c r="BL201" s="3">
        <f>BG201*其他调用!H200*其他调用!$M200</f>
        <v>959614.21107818128</v>
      </c>
      <c r="BM201" s="3">
        <f>BH201*其他调用!I200*其他调用!$M200</f>
        <v>2920521.3673899858</v>
      </c>
      <c r="BN201" s="3">
        <f>BI201*其他调用!J200*其他调用!$M200</f>
        <v>741638.81771292503</v>
      </c>
      <c r="BO201" s="3">
        <f>BJ201*其他调用!K200*其他调用!$M200</f>
        <v>91957.033622068731</v>
      </c>
      <c r="BP201" s="3">
        <f>BK201*其他调用!L200*其他调用!$M200</f>
        <v>15334.265806269836</v>
      </c>
      <c r="BQ201" s="3">
        <f t="shared" si="22"/>
        <v>4729065.6956094308</v>
      </c>
      <c r="BR201" s="3">
        <f>[1]服务器生态!$R198</f>
        <v>3.2579683300330883E-2</v>
      </c>
      <c r="BS201" s="3">
        <f>SUMPRODUCT((BG$6:BG201)*($BR$6:$BR201)*(其他调用!BY$5:BY200))</f>
        <v>132953.10747346104</v>
      </c>
      <c r="BT201" s="3">
        <f>SUMPRODUCT((BH$6:BH201)*($BR$6:$BR201)*(其他调用!BZ$5:BZ200))</f>
        <v>412202.87819055776</v>
      </c>
      <c r="BU201" s="3">
        <f>SUMPRODUCT((BI$6:BI201)*($BR$6:$BR201)*(其他调用!CA$5:CA200))</f>
        <v>1289510.6516545881</v>
      </c>
      <c r="BV201" s="3">
        <f>SUMPRODUCT((BJ$6:BJ201)*($BR$6:$BR201)*(其他调用!CB$5:CB200))</f>
        <v>900380.69434630859</v>
      </c>
      <c r="BW201" s="3">
        <f>SUMPRODUCT((BK$6:BK201)*($BR$6:$BR201)*(其他调用!CC$5:CC200))</f>
        <v>504925.76285419229</v>
      </c>
      <c r="BX201" s="3">
        <f>SUMPRODUCT((BG$6:BG201)*($BR$6:$BR201))*'[1]功能-战损相关'!$D$2-BS201</f>
        <v>246912.91387928472</v>
      </c>
      <c r="BY201" s="3">
        <f>SUMPRODUCT((BH$6:BH201)*($BR$6:$BR201))*'[1]功能-战损相关'!$D$2-BT201</f>
        <v>765519.63092532079</v>
      </c>
      <c r="BZ201" s="3">
        <f>SUMPRODUCT((BI$6:BI201)*($BR$6:$BR201))*'[1]功能-战损相关'!$D$2-BU201</f>
        <v>2394805.4959299448</v>
      </c>
      <c r="CA201" s="3">
        <f>SUMPRODUCT((BJ$6:BJ201)*($BR$6:$BR201))*'[1]功能-战损相关'!$D$2-BV201</f>
        <v>1672135.5752145746</v>
      </c>
      <c r="CB201" s="3">
        <f>SUMPRODUCT((BK$6:BK201)*($BR$6:$BR201))*'[1]功能-战损相关'!$D$2-BW201</f>
        <v>937719.27387207176</v>
      </c>
    </row>
    <row r="202" spans="40:80" x14ac:dyDescent="0.2">
      <c r="AN202" s="3">
        <v>197</v>
      </c>
      <c r="AO202" s="3">
        <f>求节点(节奏总纲!D$4:D$163,AH$6:AH$165,$AN202)*其他调用!H201*其他调用!$M201</f>
        <v>546641600.91087031</v>
      </c>
      <c r="AP202" s="3">
        <f>求节点(节奏总纲!E$4:E$163,AI$6:AI$165,$AN202)*其他调用!I201*其他调用!$M201</f>
        <v>667054246.73920763</v>
      </c>
      <c r="AQ202" s="3">
        <f>求节点(节奏总纲!F$4:F$163,AJ$6:AJ$165,$AN202)*其他调用!J201*其他调用!$M201</f>
        <v>52918405.949196838</v>
      </c>
      <c r="AR202" s="3">
        <f>求节点(节奏总纲!G$4:G$163,AK$6:AK$165,$AN202)*其他调用!K201*其他调用!$M201</f>
        <v>7553541.7953190841</v>
      </c>
      <c r="AS202" s="3">
        <f>求节点(节奏总纲!H$4:H$163,AL$6:AL$165,$AN202)*其他调用!L201*其他调用!$M201</f>
        <v>3471103.4375768197</v>
      </c>
      <c r="AT202" s="3">
        <f t="shared" si="21"/>
        <v>1277638898.8321705</v>
      </c>
      <c r="BF202" s="3">
        <v>197</v>
      </c>
      <c r="BG202" s="3">
        <f>求节点(节奏总纲!D$4:D$163,AZ$6:AZ$165,$AN202)</f>
        <v>20022.295358269861</v>
      </c>
      <c r="BH202" s="3">
        <f>求节点(节奏总纲!E$4:E$163,BA$6:BA$165,$AN202)</f>
        <v>61798.239330281904</v>
      </c>
      <c r="BI202" s="3">
        <f>求节点(节奏总纲!F$4:F$163,BB$6:BB$165,$AN202)</f>
        <v>192242.44687013168</v>
      </c>
      <c r="BJ202" s="3">
        <f>求节点(节奏总纲!G$4:G$163,BC$6:BC$165,$AN202)</f>
        <v>133972.16883869236</v>
      </c>
      <c r="BK202" s="3">
        <f>求节点(节奏总纲!H$4:H$163,BD$6:BD$165,$AN202)</f>
        <v>77242.632465665432</v>
      </c>
      <c r="BL202" s="3">
        <f>BG202*其他调用!H201*其他调用!$M201</f>
        <v>960320.34724135988</v>
      </c>
      <c r="BM202" s="3">
        <f>BH202*其他调用!I201*其他调用!$M201</f>
        <v>2922532.2841436979</v>
      </c>
      <c r="BN202" s="3">
        <f>BI202*其他调用!J201*其他调用!$M201</f>
        <v>742136.58945316751</v>
      </c>
      <c r="BO202" s="3">
        <f>BJ202*其他调用!K201*其他调用!$M201</f>
        <v>92011.549669738582</v>
      </c>
      <c r="BP202" s="3">
        <f>BK202*其他调用!L201*其他调用!$M201</f>
        <v>15349.655923577033</v>
      </c>
      <c r="BQ202" s="3">
        <f t="shared" si="22"/>
        <v>4732350.4264315413</v>
      </c>
      <c r="BR202" s="3">
        <f>[1]服务器生态!$R199</f>
        <v>3.1621457320909388E-2</v>
      </c>
      <c r="BS202" s="3">
        <f>SUMPRODUCT((BG$6:BG202)*($BR$6:$BR202)*(其他调用!BY$5:BY201))</f>
        <v>133063.90595113524</v>
      </c>
      <c r="BT202" s="3">
        <f>SUMPRODUCT((BH$6:BH202)*($BR$6:$BR202)*(其他调用!BZ$5:BZ201))</f>
        <v>412544.85450836847</v>
      </c>
      <c r="BU202" s="3">
        <f>SUMPRODUCT((BI$6:BI202)*($BR$6:$BR202)*(其他调用!CA$5:CA201))</f>
        <v>1290574.4742621579</v>
      </c>
      <c r="BV202" s="3">
        <f>SUMPRODUCT((BJ$6:BJ202)*($BR$6:$BR202)*(其他调用!CB$5:CB201))</f>
        <v>901122.06350965495</v>
      </c>
      <c r="BW202" s="3">
        <f>SUMPRODUCT((BK$6:BK202)*($BR$6:$BR202)*(其他调用!CC$5:CC201))</f>
        <v>505353.20466021914</v>
      </c>
      <c r="BX202" s="3">
        <f>SUMPRODUCT((BG$6:BG202)*($BR$6:$BR202))*'[1]功能-战损相关'!$D$2-BS202</f>
        <v>247118.68248067962</v>
      </c>
      <c r="BY202" s="3">
        <f>SUMPRODUCT((BH$6:BH202)*($BR$6:$BR202))*'[1]功能-战损相关'!$D$2-BT202</f>
        <v>766154.72980125481</v>
      </c>
      <c r="BZ202" s="3">
        <f>SUMPRODUCT((BI$6:BI202)*($BR$6:$BR202))*'[1]功能-战损相关'!$D$2-BU202</f>
        <v>2396781.1664868603</v>
      </c>
      <c r="CA202" s="3">
        <f>SUMPRODUCT((BJ$6:BJ202)*($BR$6:$BR202))*'[1]功能-战损相关'!$D$2-BV202</f>
        <v>1673512.4036607894</v>
      </c>
      <c r="CB202" s="3">
        <f>SUMPRODUCT((BK$6:BK202)*($BR$6:$BR202))*'[1]功能-战损相关'!$D$2-BW202</f>
        <v>938513.09436897887</v>
      </c>
    </row>
    <row r="203" spans="40:80" x14ac:dyDescent="0.2">
      <c r="AN203" s="3">
        <v>198</v>
      </c>
      <c r="AO203" s="3">
        <f>求节点(节奏总纲!D$4:D$163,AH$6:AH$165,$AN203)*其他调用!H202*其他调用!$M202</f>
        <v>547745302.75726175</v>
      </c>
      <c r="AP203" s="3">
        <f>求节点(节奏总纲!E$4:E$163,AI$6:AI$165,$AN203)*其他调用!I202*其他调用!$M202</f>
        <v>668248345.05461097</v>
      </c>
      <c r="AQ203" s="3">
        <f>求节点(节奏总纲!F$4:F$163,AJ$6:AJ$165,$AN203)*其他调用!J202*其他调用!$M202</f>
        <v>53010186.6993348</v>
      </c>
      <c r="AR203" s="3">
        <f>求节点(节奏总纲!G$4:G$163,AK$6:AK$165,$AN203)*其他调用!K202*其他调用!$M202</f>
        <v>7558087.2709676642</v>
      </c>
      <c r="AS203" s="3">
        <f>求节点(节奏总纲!H$4:H$163,AL$6:AL$165,$AN203)*其他调用!L202*其他调用!$M202</f>
        <v>3471103.4375768197</v>
      </c>
      <c r="AT203" s="3">
        <f t="shared" si="21"/>
        <v>1280033025.2197521</v>
      </c>
      <c r="BF203" s="3">
        <v>198</v>
      </c>
      <c r="BG203" s="3">
        <f>求节点(节奏总纲!D$4:D$163,AZ$6:AZ$165,$AN203)</f>
        <v>20037.01801499887</v>
      </c>
      <c r="BH203" s="3">
        <f>求节点(节奏总纲!E$4:E$163,BA$6:BA$165,$AN203)</f>
        <v>61840.761055531417</v>
      </c>
      <c r="BI203" s="3">
        <f>求节点(节奏总纲!F$4:F$163,BB$6:BB$165,$AN203)</f>
        <v>192371.38924905079</v>
      </c>
      <c r="BJ203" s="3">
        <f>求节点(节奏总纲!G$4:G$163,BC$6:BC$165,$AN203)</f>
        <v>134051.5461904385</v>
      </c>
      <c r="BK203" s="3">
        <f>求节点(节奏总纲!H$4:H$163,BD$6:BD$165,$AN203)</f>
        <v>77320.078708153349</v>
      </c>
      <c r="BL203" s="3">
        <f>BG203*其他调用!H202*其他调用!$M202</f>
        <v>961026.48340453848</v>
      </c>
      <c r="BM203" s="3">
        <f>BH203*其他调用!I202*其他调用!$M202</f>
        <v>2924543.2008974105</v>
      </c>
      <c r="BN203" s="3">
        <f>BI203*其他调用!J202*其他调用!$M202</f>
        <v>742634.36119340989</v>
      </c>
      <c r="BO203" s="3">
        <f>BJ203*其他调用!K202*其他调用!$M202</f>
        <v>92066.065717408419</v>
      </c>
      <c r="BP203" s="3">
        <f>BK203*其他调用!L202*其他调用!$M202</f>
        <v>15365.046040884232</v>
      </c>
      <c r="BQ203" s="3">
        <f t="shared" si="22"/>
        <v>4735635.1572536519</v>
      </c>
      <c r="BR203" s="3">
        <f>[1]服务器生态!$R200</f>
        <v>3.0663231341487893E-2</v>
      </c>
      <c r="BS203" s="3">
        <f>SUMPRODUCT((BG$6:BG203)*($BR$6:$BR203)*(其他调用!BY$5:BY202))</f>
        <v>133171.42590192304</v>
      </c>
      <c r="BT203" s="3">
        <f>SUMPRODUCT((BH$6:BH203)*($BR$6:$BR203)*(其他调用!BZ$5:BZ202))</f>
        <v>412876.69608181989</v>
      </c>
      <c r="BU203" s="3">
        <f>SUMPRODUCT((BI$6:BI203)*($BR$6:$BR203)*(其他调用!CA$5:CA202))</f>
        <v>1291606.7517342626</v>
      </c>
      <c r="BV203" s="3">
        <f>SUMPRODUCT((BJ$6:BJ203)*($BR$6:$BR203)*(其他调用!CB$5:CB202))</f>
        <v>901841.39288484619</v>
      </c>
      <c r="BW203" s="3">
        <f>SUMPRODUCT((BK$6:BK203)*($BR$6:$BR203)*(其他调用!CC$5:CC202))</f>
        <v>505768.10926585394</v>
      </c>
      <c r="BX203" s="3">
        <f>SUMPRODUCT((BG$6:BG203)*($BR$6:$BR203))*'[1]功能-战损相关'!$D$2-BS203</f>
        <v>247318.36238928558</v>
      </c>
      <c r="BY203" s="3">
        <f>SUMPRODUCT((BH$6:BH203)*($BR$6:$BR203))*'[1]功能-战损相关'!$D$2-BT203</f>
        <v>766771.00700909318</v>
      </c>
      <c r="BZ203" s="3">
        <f>SUMPRODUCT((BI$6:BI203)*($BR$6:$BR203))*'[1]功能-战损相关'!$D$2-BU203</f>
        <v>2398698.2532207696</v>
      </c>
      <c r="CA203" s="3">
        <f>SUMPRODUCT((BJ$6:BJ203)*($BR$6:$BR203))*'[1]功能-战损相关'!$D$2-BV203</f>
        <v>1674848.301071859</v>
      </c>
      <c r="CB203" s="3">
        <f>SUMPRODUCT((BK$6:BK203)*($BR$6:$BR203))*'[1]功能-战损相关'!$D$2-BW203</f>
        <v>939283.63149372931</v>
      </c>
    </row>
    <row r="204" spans="40:80" x14ac:dyDescent="0.2">
      <c r="AN204" s="3">
        <v>199</v>
      </c>
      <c r="AO204" s="3">
        <f>求节点(节奏总纲!D$4:D$163,AH$6:AH$165,$AN204)*其他调用!H203*其他调用!$M203</f>
        <v>548849004.60365295</v>
      </c>
      <c r="AP204" s="3">
        <f>求节点(节奏总纲!E$4:E$163,AI$6:AI$165,$AN204)*其他调用!I203*其他调用!$M203</f>
        <v>669442443.37001419</v>
      </c>
      <c r="AQ204" s="3">
        <f>求节点(节奏总纲!F$4:F$163,AJ$6:AJ$165,$AN204)*其他调用!J203*其他调用!$M203</f>
        <v>53101967.449472763</v>
      </c>
      <c r="AR204" s="3">
        <f>求节点(节奏总纲!G$4:G$163,AK$6:AK$165,$AN204)*其他调用!K203*其他调用!$M203</f>
        <v>7562632.7466162415</v>
      </c>
      <c r="AS204" s="3">
        <f>求节点(节奏总纲!H$4:H$163,AL$6:AL$165,$AN204)*其他调用!L203*其他调用!$M203</f>
        <v>3471103.4375768197</v>
      </c>
      <c r="AT204" s="3">
        <f t="shared" si="21"/>
        <v>1282427151.6073327</v>
      </c>
      <c r="BF204" s="3">
        <v>199</v>
      </c>
      <c r="BG204" s="3">
        <f>求节点(节奏总纲!D$4:D$163,AZ$6:AZ$165,$AN204)</f>
        <v>20051.740671727875</v>
      </c>
      <c r="BH204" s="3">
        <f>求节点(节奏总纲!E$4:E$163,BA$6:BA$165,$AN204)</f>
        <v>61883.282780780937</v>
      </c>
      <c r="BI204" s="3">
        <f>求节点(节奏总纲!F$4:F$163,BB$6:BB$165,$AN204)</f>
        <v>192500.33162796989</v>
      </c>
      <c r="BJ204" s="3">
        <f>求节点(节奏总纲!G$4:G$163,BC$6:BC$165,$AN204)</f>
        <v>134130.92354218464</v>
      </c>
      <c r="BK204" s="3">
        <f>求节点(节奏总纲!H$4:H$163,BD$6:BD$165,$AN204)</f>
        <v>77397.524950641251</v>
      </c>
      <c r="BL204" s="3">
        <f>BG204*其他调用!H203*其他调用!$M203</f>
        <v>961732.61956771696</v>
      </c>
      <c r="BM204" s="3">
        <f>BH204*其他调用!I203*其他调用!$M203</f>
        <v>2926554.1176511231</v>
      </c>
      <c r="BN204" s="3">
        <f>BI204*其他调用!J203*其他调用!$M203</f>
        <v>743132.13293365226</v>
      </c>
      <c r="BO204" s="3">
        <f>BJ204*其他调用!K203*其他调用!$M203</f>
        <v>92120.58176507827</v>
      </c>
      <c r="BP204" s="3">
        <f>BK204*其他调用!L203*其他调用!$M203</f>
        <v>15380.436158191427</v>
      </c>
      <c r="BQ204" s="3">
        <f t="shared" si="22"/>
        <v>4738919.8880757615</v>
      </c>
      <c r="BR204" s="3">
        <f>[1]服务器生态!$R201</f>
        <v>2.9705005362066397E-2</v>
      </c>
      <c r="BS204" s="3">
        <f>SUMPRODUCT((BG$6:BG204)*($BR$6:$BR204)*(其他调用!BY$5:BY203))</f>
        <v>133275.66238815323</v>
      </c>
      <c r="BT204" s="3">
        <f>SUMPRODUCT((BH$6:BH204)*($BR$6:$BR204)*(其他调用!BZ$5:BZ203))</f>
        <v>413198.3886500143</v>
      </c>
      <c r="BU204" s="3">
        <f>SUMPRODUCT((BI$6:BI204)*($BR$6:$BR204)*(其他调用!CA$5:CA203))</f>
        <v>1292607.440826324</v>
      </c>
      <c r="BV204" s="3">
        <f>SUMPRODUCT((BJ$6:BJ204)*($BR$6:$BR204)*(其他调用!CB$5:CB203))</f>
        <v>902538.6558503781</v>
      </c>
      <c r="BW204" s="3">
        <f>SUMPRODUCT((BK$6:BK204)*($BR$6:$BR204)*(其他调用!CC$5:CC203))</f>
        <v>506170.45069724612</v>
      </c>
      <c r="BX204" s="3">
        <f>SUMPRODUCT((BG$6:BG204)*($BR$6:$BR204))*'[1]功能-战损相关'!$D$2-BS204</f>
        <v>247511.9444351416</v>
      </c>
      <c r="BY204" s="3">
        <f>SUMPRODUCT((BH$6:BH204)*($BR$6:$BR204))*'[1]功能-战损相关'!$D$2-BT204</f>
        <v>767368.43606431154</v>
      </c>
      <c r="BZ204" s="3">
        <f>SUMPRODUCT((BI$6:BI204)*($BR$6:$BR204))*'[1]功能-战损相关'!$D$2-BU204</f>
        <v>2400556.6758203125</v>
      </c>
      <c r="CA204" s="3">
        <f>SUMPRODUCT((BJ$6:BJ204)*($BR$6:$BR204))*'[1]功能-战损相关'!$D$2-BV204</f>
        <v>1676143.218007847</v>
      </c>
      <c r="CB204" s="3">
        <f>SUMPRODUCT((BK$6:BK204)*($BR$6:$BR204))*'[1]功能-战损相关'!$D$2-BW204</f>
        <v>940030.83700917184</v>
      </c>
    </row>
    <row r="205" spans="40:80" x14ac:dyDescent="0.2">
      <c r="AN205" s="3">
        <v>200</v>
      </c>
      <c r="AO205" s="3">
        <f>求节点(节奏总纲!D$4:D$163,AH$6:AH$165,$AN205)*其他调用!H204*其他调用!$M204</f>
        <v>549952706.45004416</v>
      </c>
      <c r="AP205" s="3">
        <f>求节点(节奏总纲!E$4:E$163,AI$6:AI$165,$AN205)*其他调用!I204*其他调用!$M204</f>
        <v>670636541.68541753</v>
      </c>
      <c r="AQ205" s="3">
        <f>求节点(节奏总纲!F$4:F$163,AJ$6:AJ$165,$AN205)*其他调用!J204*其他调用!$M204</f>
        <v>53193748.199610718</v>
      </c>
      <c r="AR205" s="3">
        <f>求节点(节奏总纲!G$4:G$163,AK$6:AK$165,$AN205)*其他调用!K204*其他调用!$M204</f>
        <v>7567293.8165037865</v>
      </c>
      <c r="AS205" s="3">
        <f>求节点(节奏总纲!H$4:H$163,AL$6:AL$165,$AN205)*其他调用!L204*其他调用!$M204</f>
        <v>3471103.4375768197</v>
      </c>
      <c r="AT205" s="3">
        <f t="shared" si="21"/>
        <v>1284821393.5891531</v>
      </c>
      <c r="BF205" s="3">
        <v>200</v>
      </c>
      <c r="BG205" s="3">
        <f>求节点(节奏总纲!D$4:D$163,AZ$6:AZ$165,$AN205)</f>
        <v>20066.463328456884</v>
      </c>
      <c r="BH205" s="3">
        <f>求节点(节奏总纲!E$4:E$163,BA$6:BA$165,$AN205)</f>
        <v>61925.804506030458</v>
      </c>
      <c r="BI205" s="3">
        <f>求节点(节奏总纲!F$4:F$163,BB$6:BB$165,$AN205)</f>
        <v>192629.274006889</v>
      </c>
      <c r="BJ205" s="3">
        <f>求节点(节奏总纲!G$4:G$163,BC$6:BC$165,$AN205)</f>
        <v>134206.93476976853</v>
      </c>
      <c r="BK205" s="3">
        <f>求节点(节奏总纲!H$4:H$163,BD$6:BD$165,$AN205)</f>
        <v>77474.971193129168</v>
      </c>
      <c r="BL205" s="3">
        <f>BG205*其他调用!H204*其他调用!$M204</f>
        <v>962438.75573089556</v>
      </c>
      <c r="BM205" s="3">
        <f>BH205*其他调用!I204*其他调用!$M204</f>
        <v>2928565.0344048361</v>
      </c>
      <c r="BN205" s="3">
        <f>BI205*其他调用!J204*其他调用!$M204</f>
        <v>743629.90467389463</v>
      </c>
      <c r="BO205" s="3">
        <f>BJ205*其他调用!K204*其他调用!$M204</f>
        <v>92172.785972137979</v>
      </c>
      <c r="BP205" s="3">
        <f>BK205*其他调用!L204*其他调用!$M204</f>
        <v>15395.826275498626</v>
      </c>
      <c r="BQ205" s="3">
        <f t="shared" si="22"/>
        <v>4742202.3070572633</v>
      </c>
      <c r="BR205" s="3">
        <f>[1]服务器生态!$R202</f>
        <v>2.8746779382644902E-2</v>
      </c>
      <c r="BS205" s="3">
        <f>SUMPRODUCT((BG$6:BG205)*($BR$6:$BR205)*(其他调用!BY$5:BY204))</f>
        <v>133376.61047215451</v>
      </c>
      <c r="BT205" s="3">
        <f>SUMPRODUCT((BH$6:BH205)*($BR$6:$BR205)*(其他调用!BZ$5:BZ204))</f>
        <v>413509.91795205412</v>
      </c>
      <c r="BU205" s="3">
        <f>SUMPRODUCT((BI$6:BI205)*($BR$6:$BR205)*(其他调用!CA$5:CA204))</f>
        <v>1293576.4982937642</v>
      </c>
      <c r="BV205" s="3">
        <f>SUMPRODUCT((BJ$6:BJ205)*($BR$6:$BR205)*(其他调用!CB$5:CB204))</f>
        <v>903213.80885083147</v>
      </c>
      <c r="BW205" s="3">
        <f>SUMPRODUCT((BK$6:BK205)*($BR$6:$BR205)*(其他调用!CC$5:CC204))</f>
        <v>506560.20298054512</v>
      </c>
      <c r="BX205" s="3">
        <f>SUMPRODUCT((BG$6:BG205)*($BR$6:$BR205))*'[1]功能-战损相关'!$D$2-BS205</f>
        <v>247699.41944828688</v>
      </c>
      <c r="BY205" s="3">
        <f>SUMPRODUCT((BH$6:BH205)*($BR$6:$BR205))*'[1]功能-战损相关'!$D$2-BT205</f>
        <v>767946.9904823855</v>
      </c>
      <c r="BZ205" s="3">
        <f>SUMPRODUCT((BI$6:BI205)*($BR$6:$BR205))*'[1]功能-战损相关'!$D$2-BU205</f>
        <v>2402356.35397413</v>
      </c>
      <c r="CA205" s="3">
        <f>SUMPRODUCT((BJ$6:BJ205)*($BR$6:$BR205))*'[1]功能-战损相关'!$D$2-BV205</f>
        <v>1677397.0735801174</v>
      </c>
      <c r="CB205" s="3">
        <f>SUMPRODUCT((BK$6:BK205)*($BR$6:$BR205))*'[1]功能-战损相关'!$D$2-BW205</f>
        <v>940754.66267815558</v>
      </c>
    </row>
    <row r="206" spans="40:80" x14ac:dyDescent="0.2">
      <c r="AN206" s="3">
        <v>201</v>
      </c>
      <c r="AO206" s="3">
        <f>求节点(节奏总纲!D$4:D$163,AH$6:AH$165,$AN206)*其他调用!H205*其他调用!$M205</f>
        <v>551056408.29643548</v>
      </c>
      <c r="AP206" s="3">
        <f>求节点(节奏总纲!E$4:E$163,AI$6:AI$165,$AN206)*其他调用!I205*其他调用!$M205</f>
        <v>671830640.00082088</v>
      </c>
      <c r="AQ206" s="3">
        <f>求节点(节奏总纲!F$4:F$163,AJ$6:AJ$165,$AN206)*其他调用!J205*其他调用!$M205</f>
        <v>53285528.94974868</v>
      </c>
      <c r="AR206" s="3">
        <f>求节点(节奏总纲!G$4:G$163,AK$6:AK$165,$AN206)*其他调用!K205*其他调用!$M205</f>
        <v>7572030.1919266423</v>
      </c>
      <c r="AS206" s="3">
        <f>求节点(节奏总纲!H$4:H$163,AL$6:AL$165,$AN206)*其他调用!L205*其他调用!$M205</f>
        <v>3471103.4375768197</v>
      </c>
      <c r="AT206" s="3">
        <f t="shared" si="21"/>
        <v>1287215710.8765087</v>
      </c>
      <c r="BF206" s="3">
        <v>201</v>
      </c>
      <c r="BG206" s="3">
        <f>求节点(节奏总纲!D$4:D$163,AZ$6:AZ$165,$AN206)</f>
        <v>20081.185985185894</v>
      </c>
      <c r="BH206" s="3">
        <f>求节点(节奏总纲!E$4:E$163,BA$6:BA$165,$AN206)</f>
        <v>61968.326231279971</v>
      </c>
      <c r="BI206" s="3">
        <f>求节点(节奏总纲!F$4:F$163,BB$6:BB$165,$AN206)</f>
        <v>192758.2163858081</v>
      </c>
      <c r="BJ206" s="3">
        <f>求节点(节奏总纲!G$4:G$163,BC$6:BC$165,$AN206)</f>
        <v>134280.75308718462</v>
      </c>
      <c r="BK206" s="3">
        <f>求节点(节奏总纲!H$4:H$163,BD$6:BD$165,$AN206)</f>
        <v>77552.417435617084</v>
      </c>
      <c r="BL206" s="3">
        <f>BG206*其他调用!H205*其他调用!$M205</f>
        <v>963144.89189407416</v>
      </c>
      <c r="BM206" s="3">
        <f>BH206*其他调用!I205*其他调用!$M205</f>
        <v>2930575.9511585482</v>
      </c>
      <c r="BN206" s="3">
        <f>BI206*其他调用!J205*其他调用!$M205</f>
        <v>744127.67641413701</v>
      </c>
      <c r="BO206" s="3">
        <f>BJ206*其他调用!K205*其他调用!$M205</f>
        <v>92223.484097266075</v>
      </c>
      <c r="BP206" s="3">
        <f>BK206*其他调用!L205*其他调用!$M205</f>
        <v>15411.216392805823</v>
      </c>
      <c r="BQ206" s="3">
        <f t="shared" si="22"/>
        <v>4745483.2199568311</v>
      </c>
      <c r="BR206" s="3">
        <f>[1]服务器生态!$R203</f>
        <v>2.7788553403223407E-2</v>
      </c>
      <c r="BS206" s="3">
        <f>SUMPRODUCT((BG$6:BG206)*($BR$6:$BR206)*(其他调用!BY$5:BY205))</f>
        <v>133474.26521625565</v>
      </c>
      <c r="BT206" s="3">
        <f>SUMPRODUCT((BH$6:BH206)*($BR$6:$BR206)*(其他调用!BZ$5:BZ205))</f>
        <v>413811.26972704171</v>
      </c>
      <c r="BU206" s="3">
        <f>SUMPRODUCT((BI$6:BI206)*($BR$6:$BR206)*(其他调用!CA$5:CA205))</f>
        <v>1294513.8808920051</v>
      </c>
      <c r="BV206" s="3">
        <f>SUMPRODUCT((BJ$6:BJ206)*($BR$6:$BR206)*(其他调用!CB$5:CB205))</f>
        <v>903866.81572951446</v>
      </c>
      <c r="BW206" s="3">
        <f>SUMPRODUCT((BK$6:BK206)*($BR$6:$BR206)*(其他调用!CC$5:CC205))</f>
        <v>506937.34014190041</v>
      </c>
      <c r="BX206" s="3">
        <f>SUMPRODUCT((BG$6:BG206)*($BR$6:$BR206))*'[1]功能-战损相关'!$D$2-BS206</f>
        <v>247880.77825876043</v>
      </c>
      <c r="BY206" s="3">
        <f>SUMPRODUCT((BH$6:BH206)*($BR$6:$BR206))*'[1]功能-战损相关'!$D$2-BT206</f>
        <v>768506.64377879119</v>
      </c>
      <c r="BZ206" s="3">
        <f>SUMPRODUCT((BI$6:BI206)*($BR$6:$BR206))*'[1]功能-战损相关'!$D$2-BU206</f>
        <v>2404097.2073708624</v>
      </c>
      <c r="CA206" s="3">
        <f>SUMPRODUCT((BJ$6:BJ206)*($BR$6:$BR206))*'[1]功能-战损相关'!$D$2-BV206</f>
        <v>1678609.8006405283</v>
      </c>
      <c r="CB206" s="3">
        <f>SUMPRODUCT((BK$6:BK206)*($BR$6:$BR206))*'[1]功能-战损相关'!$D$2-BW206</f>
        <v>941455.06026352965</v>
      </c>
    </row>
    <row r="207" spans="40:80" x14ac:dyDescent="0.2">
      <c r="AN207" s="3">
        <v>202</v>
      </c>
      <c r="AO207" s="3">
        <f>求节点(节奏总纲!D$4:D$163,AH$6:AH$165,$AN207)*其他调用!H206*其他调用!$M206</f>
        <v>552160110.1428268</v>
      </c>
      <c r="AP207" s="3">
        <f>求节点(节奏总纲!E$4:E$163,AI$6:AI$165,$AN207)*其他调用!I206*其他调用!$M206</f>
        <v>673024738.31622422</v>
      </c>
      <c r="AQ207" s="3">
        <f>求节点(节奏总纲!F$4:F$163,AJ$6:AJ$165,$AN207)*其他调用!J206*其他调用!$M206</f>
        <v>53377309.699886642</v>
      </c>
      <c r="AR207" s="3">
        <f>求节点(节奏总纲!G$4:G$163,AK$6:AK$165,$AN207)*其他调用!K206*其他调用!$M206</f>
        <v>7576766.5673494982</v>
      </c>
      <c r="AS207" s="3">
        <f>求节点(节奏总纲!H$4:H$163,AL$6:AL$165,$AN207)*其他调用!L206*其他调用!$M206</f>
        <v>3471103.4375768197</v>
      </c>
      <c r="AT207" s="3">
        <f t="shared" si="21"/>
        <v>1289610028.1638639</v>
      </c>
      <c r="BF207" s="3">
        <v>202</v>
      </c>
      <c r="BG207" s="3">
        <f>求节点(节奏总纲!D$4:D$163,AZ$6:AZ$165,$AN207)</f>
        <v>20095.908641914899</v>
      </c>
      <c r="BH207" s="3">
        <f>求节点(节奏总纲!E$4:E$163,BA$6:BA$165,$AN207)</f>
        <v>62010.847956529491</v>
      </c>
      <c r="BI207" s="3">
        <f>求节点(节奏总纲!F$4:F$163,BB$6:BB$165,$AN207)</f>
        <v>192887.15876472718</v>
      </c>
      <c r="BJ207" s="3">
        <f>求节点(节奏总纲!G$4:G$163,BC$6:BC$165,$AN207)</f>
        <v>134354.57140460075</v>
      </c>
      <c r="BK207" s="3">
        <f>求节点(节奏总纲!H$4:H$163,BD$6:BD$165,$AN207)</f>
        <v>77629.863678104986</v>
      </c>
      <c r="BL207" s="3">
        <f>BG207*其他调用!H206*其他调用!$M206</f>
        <v>963851.02805725252</v>
      </c>
      <c r="BM207" s="3">
        <f>BH207*其他调用!I206*其他调用!$M206</f>
        <v>2932586.8679122608</v>
      </c>
      <c r="BN207" s="3">
        <f>BI207*其他调用!J206*其他调用!$M206</f>
        <v>744625.44815437926</v>
      </c>
      <c r="BO207" s="3">
        <f>BJ207*其他调用!K206*其他调用!$M206</f>
        <v>92274.1822223942</v>
      </c>
      <c r="BP207" s="3">
        <f>BK207*其他调用!L206*其他调用!$M206</f>
        <v>15426.606510113021</v>
      </c>
      <c r="BQ207" s="3">
        <f t="shared" si="22"/>
        <v>4748764.1328563998</v>
      </c>
      <c r="BR207" s="3">
        <f>[1]服务器生态!$R204</f>
        <v>2.6830327423801908E-2</v>
      </c>
      <c r="BS207" s="3">
        <f>SUMPRODUCT((BG$6:BG207)*($BR$6:$BR207)*(其他调用!BY$5:BY206))</f>
        <v>133568.62168278539</v>
      </c>
      <c r="BT207" s="3">
        <f>SUMPRODUCT((BH$6:BH207)*($BR$6:$BR207)*(其他调用!BZ$5:BZ206))</f>
        <v>414102.42971407942</v>
      </c>
      <c r="BU207" s="3">
        <f>SUMPRODUCT((BI$6:BI207)*($BR$6:$BR207)*(其他调用!CA$5:CA206))</f>
        <v>1295419.5453764684</v>
      </c>
      <c r="BV207" s="3">
        <f>SUMPRODUCT((BJ$6:BJ207)*($BR$6:$BR207)*(其他调用!CB$5:CB206))</f>
        <v>904497.65172930667</v>
      </c>
      <c r="BW207" s="3">
        <f>SUMPRODUCT((BK$6:BK207)*($BR$6:$BR207)*(其他调用!CC$5:CC206))</f>
        <v>507301.83620746143</v>
      </c>
      <c r="BX207" s="3">
        <f>SUMPRODUCT((BG$6:BG207)*($BR$6:$BR207))*'[1]功能-战损相关'!$D$2-BS207</f>
        <v>248056.0116966014</v>
      </c>
      <c r="BY207" s="3">
        <f>SUMPRODUCT((BH$6:BH207)*($BR$6:$BR207))*'[1]功能-战损相关'!$D$2-BT207</f>
        <v>769047.36946900398</v>
      </c>
      <c r="BZ207" s="3">
        <f>SUMPRODUCT((BI$6:BI207)*($BR$6:$BR207))*'[1]功能-战损相关'!$D$2-BU207</f>
        <v>2405779.1556991516</v>
      </c>
      <c r="CA207" s="3">
        <f>SUMPRODUCT((BJ$6:BJ207)*($BR$6:$BR207))*'[1]功能-战损相关'!$D$2-BV207</f>
        <v>1679781.353211571</v>
      </c>
      <c r="CB207" s="3">
        <f>SUMPRODUCT((BK$6:BK207)*($BR$6:$BR207))*'[1]功能-战损相关'!$D$2-BW207</f>
        <v>942131.98152814282</v>
      </c>
    </row>
    <row r="208" spans="40:80" x14ac:dyDescent="0.2">
      <c r="AN208" s="3">
        <v>203</v>
      </c>
      <c r="AO208" s="3">
        <f>求节点(节奏总纲!D$4:D$163,AH$6:AH$165,$AN208)*其他调用!H207*其他调用!$M207</f>
        <v>553263811.989218</v>
      </c>
      <c r="AP208" s="3">
        <f>求节点(节奏总纲!E$4:E$163,AI$6:AI$165,$AN208)*其他调用!I207*其他调用!$M207</f>
        <v>674218836.63162756</v>
      </c>
      <c r="AQ208" s="3">
        <f>求节点(节奏总纲!F$4:F$163,AJ$6:AJ$165,$AN208)*其他调用!J207*其他调用!$M207</f>
        <v>53469090.450024605</v>
      </c>
      <c r="AR208" s="3">
        <f>求节点(节奏总纲!G$4:G$163,AK$6:AK$165,$AN208)*其他调用!K207*其他调用!$M207</f>
        <v>7581502.942772354</v>
      </c>
      <c r="AS208" s="3">
        <f>求节点(节奏总纲!H$4:H$163,AL$6:AL$165,$AN208)*其他调用!L207*其他调用!$M207</f>
        <v>3471103.4375768197</v>
      </c>
      <c r="AT208" s="3">
        <f t="shared" si="21"/>
        <v>1292004345.4512193</v>
      </c>
      <c r="BF208" s="3">
        <v>203</v>
      </c>
      <c r="BG208" s="3">
        <f>求节点(节奏总纲!D$4:D$163,AZ$6:AZ$165,$AN208)</f>
        <v>20110.631298643908</v>
      </c>
      <c r="BH208" s="3">
        <f>求节点(节奏总纲!E$4:E$163,BA$6:BA$165,$AN208)</f>
        <v>62053.369681779004</v>
      </c>
      <c r="BI208" s="3">
        <f>求节点(节奏总纲!F$4:F$163,BB$6:BB$165,$AN208)</f>
        <v>193016.10114364629</v>
      </c>
      <c r="BJ208" s="3">
        <f>求节点(节奏总纲!G$4:G$163,BC$6:BC$165,$AN208)</f>
        <v>134428.38972201687</v>
      </c>
      <c r="BK208" s="3">
        <f>求节点(节奏总纲!H$4:H$163,BD$6:BD$165,$AN208)</f>
        <v>77707.309920592903</v>
      </c>
      <c r="BL208" s="3">
        <f>BG208*其他调用!H207*其他调用!$M207</f>
        <v>964557.16422043112</v>
      </c>
      <c r="BM208" s="3">
        <f>BH208*其他调用!I207*其他调用!$M207</f>
        <v>2934597.7846659734</v>
      </c>
      <c r="BN208" s="3">
        <f>BI208*其他调用!J207*其他调用!$M207</f>
        <v>745123.21989462175</v>
      </c>
      <c r="BO208" s="3">
        <f>BJ208*其他调用!K207*其他调用!$M207</f>
        <v>92324.880347522325</v>
      </c>
      <c r="BP208" s="3">
        <f>BK208*其他调用!L207*其他调用!$M207</f>
        <v>15441.996627420222</v>
      </c>
      <c r="BQ208" s="3">
        <f t="shared" si="22"/>
        <v>4752045.0457559684</v>
      </c>
      <c r="BR208" s="3">
        <f>[1]服务器生态!$R205</f>
        <v>2.5872101444380409E-2</v>
      </c>
      <c r="BS208" s="3">
        <f>SUMPRODUCT((BG$6:BG208)*($BR$6:$BR208)*(其他调用!BY$5:BY207))</f>
        <v>133659.67493407248</v>
      </c>
      <c r="BT208" s="3">
        <f>SUMPRODUCT((BH$6:BH208)*($BR$6:$BR208)*(其他调用!BZ$5:BZ207))</f>
        <v>414383.38365226961</v>
      </c>
      <c r="BU208" s="3">
        <f>SUMPRODUCT((BI$6:BI208)*($BR$6:$BR208)*(其他调用!CA$5:CA207))</f>
        <v>1296293.4485025762</v>
      </c>
      <c r="BV208" s="3">
        <f>SUMPRODUCT((BJ$6:BJ208)*($BR$6:$BR208)*(其他调用!CB$5:CB207))</f>
        <v>905106.29209308792</v>
      </c>
      <c r="BW208" s="3">
        <f>SUMPRODUCT((BK$6:BK208)*($BR$6:$BR208)*(其他调用!CC$5:CC207))</f>
        <v>507653.66520337766</v>
      </c>
      <c r="BX208" s="3">
        <f>SUMPRODUCT((BG$6:BG208)*($BR$6:$BR208))*'[1]功能-战损相关'!$D$2-BS208</f>
        <v>248225.11059184885</v>
      </c>
      <c r="BY208" s="3">
        <f>SUMPRODUCT((BH$6:BH208)*($BR$6:$BR208))*'[1]功能-战损相关'!$D$2-BT208</f>
        <v>769569.14106850023</v>
      </c>
      <c r="BZ208" s="3">
        <f>SUMPRODUCT((BI$6:BI208)*($BR$6:$BR208))*'[1]功能-战损相关'!$D$2-BU208</f>
        <v>2407402.1186476378</v>
      </c>
      <c r="CA208" s="3">
        <f>SUMPRODUCT((BJ$6:BJ208)*($BR$6:$BR208))*'[1]功能-战损相关'!$D$2-BV208</f>
        <v>1680911.6853157361</v>
      </c>
      <c r="CB208" s="3">
        <f>SUMPRODUCT((BK$6:BK208)*($BR$6:$BR208))*'[1]功能-战损相关'!$D$2-BW208</f>
        <v>942785.37823484442</v>
      </c>
    </row>
    <row r="209" spans="40:80" x14ac:dyDescent="0.2">
      <c r="AN209" s="3">
        <v>204</v>
      </c>
      <c r="AO209" s="3">
        <f>求节点(节奏总纲!D$4:D$163,AH$6:AH$165,$AN209)*其他调用!H208*其他调用!$M208</f>
        <v>554367513.8356092</v>
      </c>
      <c r="AP209" s="3">
        <f>求节点(节奏总纲!E$4:E$163,AI$6:AI$165,$AN209)*其他调用!I208*其他调用!$M208</f>
        <v>675412934.94703078</v>
      </c>
      <c r="AQ209" s="3">
        <f>求节点(节奏总纲!F$4:F$163,AJ$6:AJ$165,$AN209)*其他调用!J208*其他调用!$M208</f>
        <v>53560871.20016256</v>
      </c>
      <c r="AR209" s="3">
        <f>求节点(节奏总纲!G$4:G$163,AK$6:AK$165,$AN209)*其他调用!K208*其他调用!$M208</f>
        <v>7586239.3181952098</v>
      </c>
      <c r="AS209" s="3">
        <f>求节点(节奏总纲!H$4:H$163,AL$6:AL$165,$AN209)*其他调用!L208*其他调用!$M208</f>
        <v>3471103.4375768197</v>
      </c>
      <c r="AT209" s="3">
        <f t="shared" si="21"/>
        <v>1294398662.7385745</v>
      </c>
      <c r="BF209" s="3">
        <v>204</v>
      </c>
      <c r="BG209" s="3">
        <f>求节点(节奏总纲!D$4:D$163,AZ$6:AZ$165,$AN209)</f>
        <v>20125.353955372917</v>
      </c>
      <c r="BH209" s="3">
        <f>求节点(节奏总纲!E$4:E$163,BA$6:BA$165,$AN209)</f>
        <v>62095.891407028525</v>
      </c>
      <c r="BI209" s="3">
        <f>求节点(节奏总纲!F$4:F$163,BB$6:BB$165,$AN209)</f>
        <v>193145.04352256539</v>
      </c>
      <c r="BJ209" s="3">
        <f>求节点(节奏总纲!G$4:G$163,BC$6:BC$165,$AN209)</f>
        <v>134502.208039433</v>
      </c>
      <c r="BK209" s="3">
        <f>求节点(节奏总纲!H$4:H$163,BD$6:BD$165,$AN209)</f>
        <v>77784.75616308082</v>
      </c>
      <c r="BL209" s="3">
        <f>BG209*其他调用!H208*其他调用!$M208</f>
        <v>965263.30038360972</v>
      </c>
      <c r="BM209" s="3">
        <f>BH209*其他调用!I208*其他调用!$M208</f>
        <v>2936608.7014196864</v>
      </c>
      <c r="BN209" s="3">
        <f>BI209*其他调用!J208*其他调用!$M208</f>
        <v>745620.99163486413</v>
      </c>
      <c r="BO209" s="3">
        <f>BJ209*其他调用!K208*其他调用!$M208</f>
        <v>92375.57847265045</v>
      </c>
      <c r="BP209" s="3">
        <f>BK209*其他调用!L208*其他调用!$M208</f>
        <v>15457.386744727419</v>
      </c>
      <c r="BQ209" s="3">
        <f t="shared" si="22"/>
        <v>4755325.958655538</v>
      </c>
      <c r="BR209" s="3">
        <f>[1]服务器生态!$R206</f>
        <v>2.4913875464958914E-2</v>
      </c>
      <c r="BS209" s="3">
        <f>SUMPRODUCT((BG$6:BG209)*($BR$6:$BR209)*(其他调用!BY$5:BY208))</f>
        <v>133747.42003244563</v>
      </c>
      <c r="BT209" s="3">
        <f>SUMPRODUCT((BH$6:BH209)*($BR$6:$BR209)*(其他调用!BZ$5:BZ208))</f>
        <v>414654.11728071468</v>
      </c>
      <c r="BU209" s="3">
        <f>SUMPRODUCT((BI$6:BI209)*($BR$6:$BR209)*(其他调用!CA$5:CA208))</f>
        <v>1297135.5470257504</v>
      </c>
      <c r="BV209" s="3">
        <f>SUMPRODUCT((BJ$6:BJ209)*($BR$6:$BR209)*(其他调用!CB$5:CB208))</f>
        <v>905692.7120637378</v>
      </c>
      <c r="BW209" s="3">
        <f>SUMPRODUCT((BK$6:BK209)*($BR$6:$BR209)*(其他调用!CC$5:CC208))</f>
        <v>507992.80115579854</v>
      </c>
      <c r="BX209" s="3">
        <f>SUMPRODUCT((BG$6:BG209)*($BR$6:$BR209))*'[1]功能-战损相关'!$D$2-BS209</f>
        <v>248388.06577454187</v>
      </c>
      <c r="BY209" s="3">
        <f>SUMPRODUCT((BH$6:BH209)*($BR$6:$BR209))*'[1]功能-战损相关'!$D$2-BT209</f>
        <v>770071.93209275533</v>
      </c>
      <c r="BZ209" s="3">
        <f>SUMPRODUCT((BI$6:BI209)*($BR$6:$BR209))*'[1]功能-战损相关'!$D$2-BU209</f>
        <v>2408966.0159049612</v>
      </c>
      <c r="CA209" s="3">
        <f>SUMPRODUCT((BJ$6:BJ209)*($BR$6:$BR209))*'[1]功能-战损相关'!$D$2-BV209</f>
        <v>1682000.7509755148</v>
      </c>
      <c r="CB209" s="3">
        <f>SUMPRODUCT((BK$6:BK209)*($BR$6:$BR209))*'[1]功能-战损相关'!$D$2-BW209</f>
        <v>943415.20214648312</v>
      </c>
    </row>
    <row r="210" spans="40:80" x14ac:dyDescent="0.2">
      <c r="AN210" s="3">
        <v>205</v>
      </c>
      <c r="AO210" s="3">
        <f>求节点(节奏总纲!D$4:D$163,AH$6:AH$165,$AN210)*其他调用!H209*其他调用!$M209</f>
        <v>555471215.68200052</v>
      </c>
      <c r="AP210" s="3">
        <f>求节点(节奏总纲!E$4:E$163,AI$6:AI$165,$AN210)*其他调用!I209*其他调用!$M209</f>
        <v>676607033.26243412</v>
      </c>
      <c r="AQ210" s="3">
        <f>求节点(节奏总纲!F$4:F$163,AJ$6:AJ$165,$AN210)*其他调用!J209*其他调用!$M209</f>
        <v>53652651.95030053</v>
      </c>
      <c r="AR210" s="3">
        <f>求节点(节奏总纲!G$4:G$163,AK$6:AK$165,$AN210)*其他调用!K209*其他调用!$M209</f>
        <v>7590975.6936180657</v>
      </c>
      <c r="AS210" s="3">
        <f>求节点(节奏总纲!H$4:H$163,AL$6:AL$165,$AN210)*其他调用!L209*其他调用!$M209</f>
        <v>3471103.4375768197</v>
      </c>
      <c r="AT210" s="3">
        <f t="shared" si="21"/>
        <v>1296792980.0259299</v>
      </c>
      <c r="BF210" s="3">
        <v>205</v>
      </c>
      <c r="BG210" s="3">
        <f>求节点(节奏总纲!D$4:D$163,AZ$6:AZ$165,$AN210)</f>
        <v>20140.076612101926</v>
      </c>
      <c r="BH210" s="3">
        <f>求节点(节奏总纲!E$4:E$163,BA$6:BA$165,$AN210)</f>
        <v>62138.413132278045</v>
      </c>
      <c r="BI210" s="3">
        <f>求节点(节奏总纲!F$4:F$163,BB$6:BB$165,$AN210)</f>
        <v>193273.9859014845</v>
      </c>
      <c r="BJ210" s="3">
        <f>求节点(节奏总纲!G$4:G$163,BC$6:BC$165,$AN210)</f>
        <v>134576.02635684912</v>
      </c>
      <c r="BK210" s="3">
        <f>求节点(节奏总纲!H$4:H$163,BD$6:BD$165,$AN210)</f>
        <v>77862.202405568722</v>
      </c>
      <c r="BL210" s="3">
        <f>BG210*其他调用!H209*其他调用!$M209</f>
        <v>965969.43654678832</v>
      </c>
      <c r="BM210" s="3">
        <f>BH210*其他调用!I209*其他调用!$M209</f>
        <v>2938619.6181733985</v>
      </c>
      <c r="BN210" s="3">
        <f>BI210*其他调用!J209*其他调用!$M209</f>
        <v>746118.76337510662</v>
      </c>
      <c r="BO210" s="3">
        <f>BJ210*其他调用!K209*其他调用!$M209</f>
        <v>92426.276597778575</v>
      </c>
      <c r="BP210" s="3">
        <f>BK210*其他调用!L209*其他调用!$M209</f>
        <v>15472.776862034616</v>
      </c>
      <c r="BQ210" s="3">
        <f t="shared" si="22"/>
        <v>4758606.8715551058</v>
      </c>
      <c r="BR210" s="3">
        <f>[1]服务器生态!$R207</f>
        <v>2.3955649485537418E-2</v>
      </c>
      <c r="BS210" s="3">
        <f>SUMPRODUCT((BG$6:BG210)*($BR$6:$BR210)*(其他调用!BY$5:BY209))</f>
        <v>133831.85204023361</v>
      </c>
      <c r="BT210" s="3">
        <f>SUMPRODUCT((BH$6:BH210)*($BR$6:$BR210)*(其他调用!BZ$5:BZ209))</f>
        <v>414914.61633851693</v>
      </c>
      <c r="BU210" s="3">
        <f>SUMPRODUCT((BI$6:BI210)*($BR$6:$BR210)*(其他调用!CA$5:CA209))</f>
        <v>1297945.7977014128</v>
      </c>
      <c r="BV210" s="3">
        <f>SUMPRODUCT((BJ$6:BJ210)*($BR$6:$BR210)*(其他调用!CB$5:CB209))</f>
        <v>906256.88688413601</v>
      </c>
      <c r="BW210" s="3">
        <f>SUMPRODUCT((BK$6:BK210)*($BR$6:$BR210)*(其他调用!CC$5:CC209))</f>
        <v>508319.2180908735</v>
      </c>
      <c r="BX210" s="3">
        <f>SUMPRODUCT((BG$6:BG210)*($BR$6:$BR210))*'[1]功能-战损相关'!$D$2-BS210</f>
        <v>248544.86807471956</v>
      </c>
      <c r="BY210" s="3">
        <f>SUMPRODUCT((BH$6:BH210)*($BR$6:$BR210))*'[1]功能-战损相关'!$D$2-BT210</f>
        <v>770555.71605724527</v>
      </c>
      <c r="BZ210" s="3">
        <f>SUMPRODUCT((BI$6:BI210)*($BR$6:$BR210))*'[1]功能-战损相关'!$D$2-BU210</f>
        <v>2410470.7671597633</v>
      </c>
      <c r="CA210" s="3">
        <f>SUMPRODUCT((BJ$6:BJ210)*($BR$6:$BR210))*'[1]功能-战损相关'!$D$2-BV210</f>
        <v>1683048.5042133969</v>
      </c>
      <c r="CB210" s="3">
        <f>SUMPRODUCT((BK$6:BK210)*($BR$6:$BR210))*'[1]功能-战损相关'!$D$2-BW210</f>
        <v>944021.40502590826</v>
      </c>
    </row>
    <row r="211" spans="40:80" x14ac:dyDescent="0.2">
      <c r="AN211" s="3">
        <v>206</v>
      </c>
      <c r="AO211" s="3">
        <f>求节点(节奏总纲!D$4:D$163,AH$6:AH$165,$AN211)*其他调用!H210*其他调用!$M210</f>
        <v>556574917.52839184</v>
      </c>
      <c r="AP211" s="3">
        <f>求节点(节奏总纲!E$4:E$163,AI$6:AI$165,$AN211)*其他调用!I210*其他调用!$M210</f>
        <v>677801131.57783747</v>
      </c>
      <c r="AQ211" s="3">
        <f>求节点(节奏总纲!F$4:F$163,AJ$6:AJ$165,$AN211)*其他调用!J210*其他调用!$M210</f>
        <v>53744432.700438485</v>
      </c>
      <c r="AR211" s="3">
        <f>求节点(节奏总纲!G$4:G$163,AK$6:AK$165,$AN211)*其他调用!K210*其他调用!$M210</f>
        <v>7595712.0690409197</v>
      </c>
      <c r="AS211" s="3">
        <f>求节点(节奏总纲!H$4:H$163,AL$6:AL$165,$AN211)*其他调用!L210*其他调用!$M210</f>
        <v>3471103.4375768197</v>
      </c>
      <c r="AT211" s="3">
        <f t="shared" si="21"/>
        <v>1299187297.3132856</v>
      </c>
      <c r="BF211" s="3">
        <v>206</v>
      </c>
      <c r="BG211" s="3">
        <f>求节点(节奏总纲!D$4:D$163,AZ$6:AZ$165,$AN211)</f>
        <v>20154.799268830931</v>
      </c>
      <c r="BH211" s="3">
        <f>求节点(节奏总纲!E$4:E$163,BA$6:BA$165,$AN211)</f>
        <v>62180.934857527558</v>
      </c>
      <c r="BI211" s="3">
        <f>求节点(节奏总纲!F$4:F$163,BB$6:BB$165,$AN211)</f>
        <v>193402.9282804036</v>
      </c>
      <c r="BJ211" s="3">
        <f>求节点(节奏总纲!G$4:G$163,BC$6:BC$165,$AN211)</f>
        <v>134649.84467426524</v>
      </c>
      <c r="BK211" s="3">
        <f>求节点(节奏总纲!H$4:H$163,BD$6:BD$165,$AN211)</f>
        <v>77939.648648056638</v>
      </c>
      <c r="BL211" s="3">
        <f>BG211*其他调用!H210*其他调用!$M210</f>
        <v>966675.5727099668</v>
      </c>
      <c r="BM211" s="3">
        <f>BH211*其他调用!I210*其他调用!$M210</f>
        <v>2940630.5349271111</v>
      </c>
      <c r="BN211" s="3">
        <f>BI211*其他调用!J210*其他调用!$M210</f>
        <v>746616.53511534899</v>
      </c>
      <c r="BO211" s="3">
        <f>BJ211*其他调用!K210*其他调用!$M210</f>
        <v>92476.9747229067</v>
      </c>
      <c r="BP211" s="3">
        <f>BK211*其他调用!L210*其他调用!$M210</f>
        <v>15488.166979341813</v>
      </c>
      <c r="BQ211" s="3">
        <f t="shared" si="22"/>
        <v>4761887.7844546754</v>
      </c>
      <c r="BR211" s="3">
        <f>[1]服务器生态!$R208</f>
        <v>2.2997423506115923E-2</v>
      </c>
      <c r="BS211" s="3">
        <f>SUMPRODUCT((BG$6:BG211)*($BR$6:$BR211)*(其他调用!BY$5:BY210))</f>
        <v>133912.96601976518</v>
      </c>
      <c r="BT211" s="3">
        <f>SUMPRODUCT((BH$6:BH211)*($BR$6:$BR211)*(其他调用!BZ$5:BZ210))</f>
        <v>415164.86656477879</v>
      </c>
      <c r="BU211" s="3">
        <f>SUMPRODUCT((BI$6:BI211)*($BR$6:$BR211)*(其他调用!CA$5:CA210))</f>
        <v>1298724.1572849855</v>
      </c>
      <c r="BV211" s="3">
        <f>SUMPRODUCT((BJ$6:BJ211)*($BR$6:$BR211)*(其他调用!CB$5:CB210))</f>
        <v>906798.79179716215</v>
      </c>
      <c r="BW211" s="3">
        <f>SUMPRODUCT((BK$6:BK211)*($BR$6:$BR211)*(其他调用!CC$5:CC210))</f>
        <v>508632.89003475202</v>
      </c>
      <c r="BX211" s="3">
        <f>SUMPRODUCT((BG$6:BG211)*($BR$6:$BR211))*'[1]功能-战损相关'!$D$2-BS211</f>
        <v>248695.508322421</v>
      </c>
      <c r="BY211" s="3">
        <f>SUMPRODUCT((BH$6:BH211)*($BR$6:$BR211))*'[1]功能-战损相关'!$D$2-BT211</f>
        <v>771020.46647744579</v>
      </c>
      <c r="BZ211" s="3">
        <f>SUMPRODUCT((BI$6:BI211)*($BR$6:$BR211))*'[1]功能-战损相关'!$D$2-BU211</f>
        <v>2411916.2921006838</v>
      </c>
      <c r="CA211" s="3">
        <f>SUMPRODUCT((BJ$6:BJ211)*($BR$6:$BR211))*'[1]功能-战损相关'!$D$2-BV211</f>
        <v>1684054.8990518744</v>
      </c>
      <c r="CB211" s="3">
        <f>SUMPRODUCT((BK$6:BK211)*($BR$6:$BR211))*'[1]功能-战损相关'!$D$2-BW211</f>
        <v>944603.93863596837</v>
      </c>
    </row>
    <row r="212" spans="40:80" x14ac:dyDescent="0.2">
      <c r="AN212" s="3">
        <v>207</v>
      </c>
      <c r="AO212" s="3">
        <f>求节点(节奏总纲!D$4:D$163,AH$6:AH$165,$AN212)*其他调用!H211*其他调用!$M211</f>
        <v>557674784.84936845</v>
      </c>
      <c r="AP212" s="3">
        <f>求节点(节奏总纲!E$4:E$163,AI$6:AI$165,$AN212)*其他调用!I211*其他调用!$M211</f>
        <v>678933310.94399166</v>
      </c>
      <c r="AQ212" s="3">
        <f>求节点(节奏总纲!F$4:F$163,AJ$6:AJ$165,$AN212)*其他调用!J211*其他调用!$M211</f>
        <v>53828053.402299978</v>
      </c>
      <c r="AR212" s="3">
        <f>求节点(节奏总纲!G$4:G$163,AK$6:AK$165,$AN212)*其他调用!K211*其他调用!$M211</f>
        <v>7600448.4444637755</v>
      </c>
      <c r="AS212" s="3">
        <f>求节点(节奏总纲!H$4:H$163,AL$6:AL$165,$AN212)*其他调用!L211*其他调用!$M211</f>
        <v>3471103.4375768197</v>
      </c>
      <c r="AT212" s="3">
        <f t="shared" si="21"/>
        <v>1301507701.0777006</v>
      </c>
      <c r="BF212" s="3">
        <v>207</v>
      </c>
      <c r="BG212" s="3">
        <f>求节点(节奏总纲!D$4:D$163,AZ$6:AZ$165,$AN212)</f>
        <v>20169.425664954677</v>
      </c>
      <c r="BH212" s="3">
        <f>求节点(节奏总纲!E$4:E$163,BA$6:BA$165,$AN212)</f>
        <v>62222.13074766325</v>
      </c>
      <c r="BI212" s="3">
        <f>求节点(节奏总纲!F$4:F$163,BB$6:BB$165,$AN212)</f>
        <v>193527.71669051552</v>
      </c>
      <c r="BJ212" s="3">
        <f>求节点(节奏总纲!G$4:G$163,BC$6:BC$165,$AN212)</f>
        <v>134723.66299168137</v>
      </c>
      <c r="BK212" s="3">
        <f>求节点(节奏总纲!H$4:H$163,BD$6:BD$165,$AN212)</f>
        <v>78017.251241124235</v>
      </c>
      <c r="BL212" s="3">
        <f>BG212*其他调用!H211*其他调用!$M211</f>
        <v>967377.09196902835</v>
      </c>
      <c r="BM212" s="3">
        <f>BH212*其他调用!I211*其他调用!$M211</f>
        <v>2942578.7509313268</v>
      </c>
      <c r="BN212" s="3">
        <f>BI212*其他调用!J211*其他调用!$M211</f>
        <v>747098.27079127019</v>
      </c>
      <c r="BO212" s="3">
        <f>BJ212*其他调用!K211*其他调用!$M211</f>
        <v>92527.672848034825</v>
      </c>
      <c r="BP212" s="3">
        <f>BK212*其他调用!L211*其他调用!$M211</f>
        <v>15503.588166636206</v>
      </c>
      <c r="BQ212" s="3">
        <f t="shared" si="22"/>
        <v>4765085.3747062963</v>
      </c>
      <c r="BR212" s="3">
        <f>[1]服务器生态!$R209</f>
        <v>2.2039197526694424E-2</v>
      </c>
      <c r="BS212" s="3">
        <f>SUMPRODUCT((BG$6:BG212)*($BR$6:$BR212)*(其他调用!BY$5:BY211))</f>
        <v>133990.75666210541</v>
      </c>
      <c r="BT212" s="3">
        <f>SUMPRODUCT((BH$6:BH212)*($BR$6:$BR212)*(其他调用!BZ$5:BZ211))</f>
        <v>415404.8485850427</v>
      </c>
      <c r="BU212" s="3">
        <f>SUMPRODUCT((BI$6:BI212)*($BR$6:$BR212)*(其他调用!CA$5:CA211))</f>
        <v>1299470.5665106161</v>
      </c>
      <c r="BV212" s="3">
        <f>SUMPRODUCT((BJ$6:BJ212)*($BR$6:$BR212)*(其他调用!CB$5:CB211))</f>
        <v>907318.40204569604</v>
      </c>
      <c r="BW212" s="3">
        <f>SUMPRODUCT((BK$6:BK212)*($BR$6:$BR212)*(其他调用!CC$5:CC211))</f>
        <v>508933.79161660577</v>
      </c>
      <c r="BX212" s="3">
        <f>SUMPRODUCT((BG$6:BG212)*($BR$6:$BR212))*'[1]功能-战损相关'!$D$2-BS212</f>
        <v>248839.97665819569</v>
      </c>
      <c r="BY212" s="3">
        <f>SUMPRODUCT((BH$6:BH212)*($BR$6:$BR212))*'[1]功能-战损相关'!$D$2-BT212</f>
        <v>771466.14737222181</v>
      </c>
      <c r="BZ212" s="3">
        <f>SUMPRODUCT((BI$6:BI212)*($BR$6:$BR212))*'[1]功能-战损相关'!$D$2-BU212</f>
        <v>2413302.4806625694</v>
      </c>
      <c r="CA212" s="3">
        <f>SUMPRODUCT((BJ$6:BJ212)*($BR$6:$BR212))*'[1]功能-战损相关'!$D$2-BV212</f>
        <v>1685019.8895134372</v>
      </c>
      <c r="CB212" s="3">
        <f>SUMPRODUCT((BK$6:BK212)*($BR$6:$BR212))*'[1]功能-战损相关'!$D$2-BW212</f>
        <v>945162.75585941086</v>
      </c>
    </row>
    <row r="213" spans="40:80" x14ac:dyDescent="0.2">
      <c r="AN213" s="3">
        <v>208</v>
      </c>
      <c r="AO213" s="3">
        <f>求节点(节奏总纲!D$4:D$163,AH$6:AH$165,$AN213)*其他调用!H212*其他调用!$M212</f>
        <v>558717992.37236059</v>
      </c>
      <c r="AP213" s="3">
        <f>求节点(节奏总纲!E$4:E$163,AI$6:AI$165,$AN213)*其他调用!I212*其他调用!$M212</f>
        <v>680060191.92601907</v>
      </c>
      <c r="AQ213" s="3">
        <f>求节点(节奏总纲!F$4:F$163,AJ$6:AJ$165,$AN213)*其他调用!J212*其他调用!$M212</f>
        <v>53906722.993923061</v>
      </c>
      <c r="AR213" s="3">
        <f>求节点(节奏总纲!G$4:G$163,AK$6:AK$165,$AN213)*其他调用!K212*其他调用!$M212</f>
        <v>7605184.8198866313</v>
      </c>
      <c r="AS213" s="3">
        <f>求节点(节奏总纲!H$4:H$163,AL$6:AL$165,$AN213)*其他调用!L212*其他调用!$M212</f>
        <v>3471103.4375768197</v>
      </c>
      <c r="AT213" s="3">
        <f t="shared" si="21"/>
        <v>1303761195.5497661</v>
      </c>
      <c r="BF213" s="3">
        <v>208</v>
      </c>
      <c r="BG213" s="3">
        <f>求节点(节奏总纲!D$4:D$163,AZ$6:AZ$165,$AN213)</f>
        <v>20182.629693025385</v>
      </c>
      <c r="BH213" s="3">
        <f>求节点(节奏总纲!E$4:E$163,BA$6:BA$165,$AN213)</f>
        <v>62263.213186524219</v>
      </c>
      <c r="BI213" s="3">
        <f>求节点(节奏总纲!F$4:F$163,BB$6:BB$165,$AN213)</f>
        <v>193649.98467957179</v>
      </c>
      <c r="BJ213" s="3">
        <f>求节点(节奏总纲!G$4:G$163,BC$6:BC$165,$AN213)</f>
        <v>134797.48130909749</v>
      </c>
      <c r="BK213" s="3">
        <f>求节点(节奏总纲!H$4:H$163,BD$6:BD$165,$AN213)</f>
        <v>78095.814375742688</v>
      </c>
      <c r="BL213" s="3">
        <f>BG213*其他调用!H212*其他调用!$M212</f>
        <v>968010.39082887198</v>
      </c>
      <c r="BM213" s="3">
        <f>BH213*其他调用!I212*其他调用!$M212</f>
        <v>2944521.601653025</v>
      </c>
      <c r="BN213" s="3">
        <f>BI213*其他调用!J212*其他调用!$M212</f>
        <v>747570.2765833044</v>
      </c>
      <c r="BO213" s="3">
        <f>BJ213*其他调用!K212*其他调用!$M212</f>
        <v>92578.37097316295</v>
      </c>
      <c r="BP213" s="3">
        <f>BK213*其他调用!L212*其他调用!$M212</f>
        <v>15519.200232747586</v>
      </c>
      <c r="BQ213" s="3">
        <f t="shared" si="22"/>
        <v>4768199.8402711125</v>
      </c>
      <c r="BR213" s="3">
        <f>[1]服务器生态!$R210</f>
        <v>2.1080971547272929E-2</v>
      </c>
      <c r="BS213" s="3">
        <f>SUMPRODUCT((BG$6:BG213)*($BR$6:$BR213)*(其他调用!BY$5:BY212))</f>
        <v>134065.21381450928</v>
      </c>
      <c r="BT213" s="3">
        <f>SUMPRODUCT((BH$6:BH213)*($BR$6:$BR213)*(其他调用!BZ$5:BZ212))</f>
        <v>415634.5481645274</v>
      </c>
      <c r="BU213" s="3">
        <f>SUMPRODUCT((BI$6:BI213)*($BR$6:$BR213)*(其他调用!CA$5:CA212))</f>
        <v>1300184.9742286191</v>
      </c>
      <c r="BV213" s="3">
        <f>SUMPRODUCT((BJ$6:BJ213)*($BR$6:$BR213)*(其他调用!CB$5:CB212))</f>
        <v>907815.69287261728</v>
      </c>
      <c r="BW213" s="3">
        <f>SUMPRODUCT((BK$6:BK213)*($BR$6:$BR213)*(其他调用!CC$5:CC212))</f>
        <v>509221.90035374858</v>
      </c>
      <c r="BX213" s="3">
        <f>SUMPRODUCT((BG$6:BG213)*($BR$6:$BR213))*'[1]功能-战损相关'!$D$2-BS213</f>
        <v>248978.25422694575</v>
      </c>
      <c r="BY213" s="3">
        <f>SUMPRODUCT((BH$6:BH213)*($BR$6:$BR213))*'[1]功能-战损相关'!$D$2-BT213</f>
        <v>771892.73230555048</v>
      </c>
      <c r="BZ213" s="3">
        <f>SUMPRODUCT((BI$6:BI213)*($BR$6:$BR213))*'[1]功能-战损相关'!$D$2-BU213</f>
        <v>2414629.2378531466</v>
      </c>
      <c r="CA213" s="3">
        <f>SUMPRODUCT((BJ$6:BJ213)*($BR$6:$BR213))*'[1]功能-战损相关'!$D$2-BV213</f>
        <v>1685943.4296205766</v>
      </c>
      <c r="CB213" s="3">
        <f>SUMPRODUCT((BK$6:BK213)*($BR$6:$BR213))*'[1]功能-战损相关'!$D$2-BW213</f>
        <v>945697.81494267611</v>
      </c>
    </row>
    <row r="214" spans="40:80" x14ac:dyDescent="0.2">
      <c r="AN214" s="3">
        <v>209</v>
      </c>
      <c r="AO214" s="3">
        <f>求节点(节奏总纲!D$4:D$163,AH$6:AH$165,$AN214)*其他调用!H213*其他调用!$M213</f>
        <v>559761199.89535272</v>
      </c>
      <c r="AP214" s="3">
        <f>求节点(节奏总纲!E$4:E$163,AI$6:AI$165,$AN214)*其他调用!I213*其他调用!$M213</f>
        <v>681187072.90804648</v>
      </c>
      <c r="AQ214" s="3">
        <f>求节点(节奏总纲!F$4:F$163,AJ$6:AJ$165,$AN214)*其他调用!J213*其他调用!$M213</f>
        <v>53985392.585546136</v>
      </c>
      <c r="AR214" s="3">
        <f>求节点(节奏总纲!G$4:G$163,AK$6:AK$165,$AN214)*其他调用!K213*其他调用!$M213</f>
        <v>7609921.1953094872</v>
      </c>
      <c r="AS214" s="3">
        <f>求节点(节奏总纲!H$4:H$163,AL$6:AL$165,$AN214)*其他调用!L213*其他调用!$M213</f>
        <v>3471103.4375768197</v>
      </c>
      <c r="AT214" s="3">
        <f t="shared" si="21"/>
        <v>1306014690.0218313</v>
      </c>
      <c r="BF214" s="3">
        <v>209</v>
      </c>
      <c r="BG214" s="3">
        <f>求节点(节奏总纲!D$4:D$163,AZ$6:AZ$165,$AN214)</f>
        <v>20195.833721096096</v>
      </c>
      <c r="BH214" s="3">
        <f>求节点(节奏总纲!E$4:E$163,BA$6:BA$165,$AN214)</f>
        <v>62304.295625385181</v>
      </c>
      <c r="BI214" s="3">
        <f>求节点(节奏总纲!F$4:F$163,BB$6:BB$165,$AN214)</f>
        <v>193772.25266862806</v>
      </c>
      <c r="BJ214" s="3">
        <f>求节点(节奏总纲!G$4:G$163,BC$6:BC$165,$AN214)</f>
        <v>134871.29962651362</v>
      </c>
      <c r="BK214" s="3">
        <f>求节点(节奏总纲!H$4:H$163,BD$6:BD$165,$AN214)</f>
        <v>78174.377510361141</v>
      </c>
      <c r="BL214" s="3">
        <f>BG214*其他调用!H213*其他调用!$M213</f>
        <v>968643.68968871585</v>
      </c>
      <c r="BM214" s="3">
        <f>BH214*其他调用!I213*其他调用!$M213</f>
        <v>2946464.4523747237</v>
      </c>
      <c r="BN214" s="3">
        <f>BI214*其他调用!J213*其他调用!$M213</f>
        <v>748042.28237533849</v>
      </c>
      <c r="BO214" s="3">
        <f>BJ214*其他调用!K213*其他调用!$M213</f>
        <v>92629.069098291075</v>
      </c>
      <c r="BP214" s="3">
        <f>BK214*其他调用!L213*其他调用!$M213</f>
        <v>15534.812298858964</v>
      </c>
      <c r="BQ214" s="3">
        <f t="shared" si="22"/>
        <v>4771314.3058359278</v>
      </c>
      <c r="BR214" s="3">
        <f>[1]服务器生态!$R211</f>
        <v>2.0122745567851433E-2</v>
      </c>
      <c r="BS214" s="3">
        <f>SUMPRODUCT((BG$6:BG214)*($BR$6:$BR214)*(其他调用!BY$5:BY213))</f>
        <v>134136.33304862183</v>
      </c>
      <c r="BT214" s="3">
        <f>SUMPRODUCT((BH$6:BH214)*($BR$6:$BR214)*(其他调用!BZ$5:BZ213))</f>
        <v>415853.95152504183</v>
      </c>
      <c r="BU214" s="3">
        <f>SUMPRODUCT((BI$6:BI214)*($BR$6:$BR214)*(其他调用!CA$5:CA213))</f>
        <v>1300867.3394328672</v>
      </c>
      <c r="BV214" s="3">
        <f>SUMPRODUCT((BJ$6:BJ214)*($BR$6:$BR214)*(其他调用!CB$5:CB213))</f>
        <v>908290.63952080545</v>
      </c>
      <c r="BW214" s="3">
        <f>SUMPRODUCT((BK$6:BK214)*($BR$6:$BR214)*(其他调用!CC$5:CC213))</f>
        <v>509497.18989774765</v>
      </c>
      <c r="BX214" s="3">
        <f>SUMPRODUCT((BG$6:BG214)*($BR$6:$BR214))*'[1]功能-战损相关'!$D$2-BS214</f>
        <v>249110.3328045833</v>
      </c>
      <c r="BY214" s="3">
        <f>SUMPRODUCT((BH$6:BH214)*($BR$6:$BR214))*'[1]功能-战损相关'!$D$2-BT214</f>
        <v>772300.19568936294</v>
      </c>
      <c r="BZ214" s="3">
        <f>SUMPRODUCT((BI$6:BI214)*($BR$6:$BR214))*'[1]功能-战损相关'!$D$2-BU214</f>
        <v>2415896.4875181788</v>
      </c>
      <c r="CA214" s="3">
        <f>SUMPRODUCT((BJ$6:BJ214)*($BR$6:$BR214))*'[1]功能-战损相关'!$D$2-BV214</f>
        <v>1686825.4733957835</v>
      </c>
      <c r="CB214" s="3">
        <f>SUMPRODUCT((BK$6:BK214)*($BR$6:$BR214))*'[1]功能-战损相关'!$D$2-BW214</f>
        <v>946209.0669529601</v>
      </c>
    </row>
    <row r="215" spans="40:80" x14ac:dyDescent="0.2">
      <c r="AN215" s="3">
        <v>210</v>
      </c>
      <c r="AO215" s="3">
        <f>求节点(节奏总纲!D$4:D$163,AH$6:AH$165,$AN215)*其他调用!H214*其他调用!$M214</f>
        <v>560804407.41834497</v>
      </c>
      <c r="AP215" s="3">
        <f>求节点(节奏总纲!E$4:E$163,AI$6:AI$165,$AN215)*其他调用!I214*其他调用!$M214</f>
        <v>682313953.8900739</v>
      </c>
      <c r="AQ215" s="3">
        <f>求节点(节奏总纲!F$4:F$163,AJ$6:AJ$165,$AN215)*其他调用!J214*其他调用!$M214</f>
        <v>54064062.177169204</v>
      </c>
      <c r="AR215" s="3">
        <f>求节点(节奏总纲!G$4:G$163,AK$6:AK$165,$AN215)*其他调用!K214*其他调用!$M214</f>
        <v>7614657.570732343</v>
      </c>
      <c r="AS215" s="3">
        <f>求节点(节奏总纲!H$4:H$163,AL$6:AL$165,$AN215)*其他调用!L214*其他调用!$M214</f>
        <v>3471103.4375768197</v>
      </c>
      <c r="AT215" s="3">
        <f t="shared" si="21"/>
        <v>1308268184.4938972</v>
      </c>
      <c r="BF215" s="3">
        <v>210</v>
      </c>
      <c r="BG215" s="3">
        <f>求节点(节奏总纲!D$4:D$163,AZ$6:AZ$165,$AN215)</f>
        <v>20209.037749166808</v>
      </c>
      <c r="BH215" s="3">
        <f>求节点(节奏总纲!E$4:E$163,BA$6:BA$165,$AN215)</f>
        <v>62345.37806424615</v>
      </c>
      <c r="BI215" s="3">
        <f>求节点(节奏总纲!F$4:F$163,BB$6:BB$165,$AN215)</f>
        <v>193894.52065768433</v>
      </c>
      <c r="BJ215" s="3">
        <f>求节点(节奏总纲!G$4:G$163,BC$6:BC$165,$AN215)</f>
        <v>134945.11794392974</v>
      </c>
      <c r="BK215" s="3">
        <f>求节点(节奏总纲!H$4:H$163,BD$6:BD$165,$AN215)</f>
        <v>78252.940644979579</v>
      </c>
      <c r="BL215" s="3">
        <f>BG215*其他调用!H214*其他调用!$M214</f>
        <v>969276.98854855984</v>
      </c>
      <c r="BM215" s="3">
        <f>BH215*其他调用!I214*其他调用!$M214</f>
        <v>2948407.303096422</v>
      </c>
      <c r="BN215" s="3">
        <f>BI215*其他调用!J214*其他调用!$M214</f>
        <v>748514.28816737258</v>
      </c>
      <c r="BO215" s="3">
        <f>BJ215*其他调用!K214*其他调用!$M214</f>
        <v>92679.7672234192</v>
      </c>
      <c r="BP215" s="3">
        <f>BK215*其他调用!L214*其他调用!$M214</f>
        <v>15550.42436497034</v>
      </c>
      <c r="BQ215" s="3">
        <f t="shared" si="22"/>
        <v>4774428.7714007441</v>
      </c>
      <c r="BR215" s="3">
        <f>[1]服务器生态!$R212</f>
        <v>1.9164519588429935E-2</v>
      </c>
      <c r="BS215" s="3">
        <f>SUMPRODUCT((BG$6:BG215)*($BR$6:$BR215)*(其他调用!BY$5:BY214))</f>
        <v>134204.10993608809</v>
      </c>
      <c r="BT215" s="3">
        <f>SUMPRODUCT((BH$6:BH215)*($BR$6:$BR215)*(其他调用!BZ$5:BZ214))</f>
        <v>416063.04488839488</v>
      </c>
      <c r="BU215" s="3">
        <f>SUMPRODUCT((BI$6:BI215)*($BR$6:$BR215)*(其他调用!CA$5:CA214))</f>
        <v>1301517.6211172331</v>
      </c>
      <c r="BV215" s="3">
        <f>SUMPRODUCT((BJ$6:BJ215)*($BR$6:$BR215)*(其他调用!CB$5:CB214))</f>
        <v>908743.21723314037</v>
      </c>
      <c r="BW215" s="3">
        <f>SUMPRODUCT((BK$6:BK215)*($BR$6:$BR215)*(其他调用!CC$5:CC214))</f>
        <v>509759.63390017016</v>
      </c>
      <c r="BX215" s="3">
        <f>SUMPRODUCT((BG$6:BG215)*($BR$6:$BR215))*'[1]功能-战损相关'!$D$2-BS215</f>
        <v>249236.20416702068</v>
      </c>
      <c r="BY215" s="3">
        <f>SUMPRODUCT((BH$6:BH215)*($BR$6:$BR215))*'[1]功能-战损相关'!$D$2-BT215</f>
        <v>772688.51193559007</v>
      </c>
      <c r="BZ215" s="3">
        <f>SUMPRODUCT((BI$6:BI215)*($BR$6:$BR215))*'[1]功能-战损相关'!$D$2-BU215</f>
        <v>2417104.1535034301</v>
      </c>
      <c r="CA215" s="3">
        <f>SUMPRODUCT((BJ$6:BJ215)*($BR$6:$BR215))*'[1]功能-战损相关'!$D$2-BV215</f>
        <v>1687665.9748615478</v>
      </c>
      <c r="CB215" s="3">
        <f>SUMPRODUCT((BK$6:BK215)*($BR$6:$BR215))*'[1]功能-战损相关'!$D$2-BW215</f>
        <v>946696.46295745904</v>
      </c>
    </row>
    <row r="216" spans="40:80" x14ac:dyDescent="0.2">
      <c r="AN216" s="3">
        <v>211</v>
      </c>
      <c r="AO216" s="3">
        <f>求节点(节奏总纲!D$4:D$163,AH$6:AH$165,$AN216)*其他调用!H215*其他调用!$M215</f>
        <v>561847614.94133723</v>
      </c>
      <c r="AP216" s="3">
        <f>求节点(节奏总纲!E$4:E$163,AI$6:AI$165,$AN216)*其他调用!I215*其他调用!$M215</f>
        <v>683440834.87210131</v>
      </c>
      <c r="AQ216" s="3">
        <f>求节点(节奏总纲!F$4:F$163,AJ$6:AJ$165,$AN216)*其他调用!J215*其他调用!$M215</f>
        <v>54142731.768792287</v>
      </c>
      <c r="AR216" s="3">
        <f>求节点(节奏总纲!G$4:G$163,AK$6:AK$165,$AN216)*其他调用!K215*其他调用!$M215</f>
        <v>7619393.9461551988</v>
      </c>
      <c r="AS216" s="3">
        <f>求节点(节奏总纲!H$4:H$163,AL$6:AL$165,$AN216)*其他调用!L215*其他调用!$M215</f>
        <v>3471103.4375768197</v>
      </c>
      <c r="AT216" s="3">
        <f t="shared" si="21"/>
        <v>1310521678.9659629</v>
      </c>
      <c r="BF216" s="3">
        <v>211</v>
      </c>
      <c r="BG216" s="3">
        <f>求节点(节奏总纲!D$4:D$163,AZ$6:AZ$165,$AN216)</f>
        <v>20222.241777237519</v>
      </c>
      <c r="BH216" s="3">
        <f>求节点(节奏总纲!E$4:E$163,BA$6:BA$165,$AN216)</f>
        <v>62386.460503107111</v>
      </c>
      <c r="BI216" s="3">
        <f>求节点(节奏总纲!F$4:F$163,BB$6:BB$165,$AN216)</f>
        <v>194016.78864674061</v>
      </c>
      <c r="BJ216" s="3">
        <f>求节点(节奏总纲!G$4:G$163,BC$6:BC$165,$AN216)</f>
        <v>135018.93626134584</v>
      </c>
      <c r="BK216" s="3">
        <f>求节点(节奏总纲!H$4:H$163,BD$6:BD$165,$AN216)</f>
        <v>78331.503779598032</v>
      </c>
      <c r="BL216" s="3">
        <f>BG216*其他调用!H215*其他调用!$M215</f>
        <v>969910.2874084037</v>
      </c>
      <c r="BM216" s="3">
        <f>BH216*其他调用!I215*其他调用!$M215</f>
        <v>2950350.1538181202</v>
      </c>
      <c r="BN216" s="3">
        <f>BI216*其他调用!J215*其他调用!$M215</f>
        <v>748986.29395940679</v>
      </c>
      <c r="BO216" s="3">
        <f>BJ216*其他调用!K215*其他调用!$M215</f>
        <v>92730.465348547295</v>
      </c>
      <c r="BP216" s="3">
        <f>BK216*其他调用!L215*其他调用!$M215</f>
        <v>15566.036431081719</v>
      </c>
      <c r="BQ216" s="3">
        <f t="shared" si="22"/>
        <v>4777543.2369655594</v>
      </c>
      <c r="BR216" s="3">
        <f>[1]服务器生态!$R213</f>
        <v>1.8206293609008439E-2</v>
      </c>
      <c r="BS216" s="3">
        <f>SUMPRODUCT((BG$6:BG216)*($BR$6:$BR216)*(其他调用!BY$5:BY215))</f>
        <v>134268.54004855311</v>
      </c>
      <c r="BT216" s="3">
        <f>SUMPRODUCT((BH$6:BH216)*($BR$6:$BR216)*(其他调用!BZ$5:BZ215))</f>
        <v>416261.81447639549</v>
      </c>
      <c r="BU216" s="3">
        <f>SUMPRODUCT((BI$6:BI216)*($BR$6:$BR216)*(其他调用!CA$5:CA215))</f>
        <v>1302135.7782755895</v>
      </c>
      <c r="BV216" s="3">
        <f>SUMPRODUCT((BJ$6:BJ216)*($BR$6:$BR216)*(其他调用!CB$5:CB215))</f>
        <v>909173.40125250164</v>
      </c>
      <c r="BW216" s="3">
        <f>SUMPRODUCT((BK$6:BK216)*($BR$6:$BR216)*(其他调用!CC$5:CC215))</f>
        <v>510009.20601258328</v>
      </c>
      <c r="BX216" s="3">
        <f>SUMPRODUCT((BG$6:BG216)*($BR$6:$BR216))*'[1]功能-战损相关'!$D$2-BS216</f>
        <v>249355.86009017003</v>
      </c>
      <c r="BY216" s="3">
        <f>SUMPRODUCT((BH$6:BH216)*($BR$6:$BR216))*'[1]功能-战损相关'!$D$2-BT216</f>
        <v>773057.65545616276</v>
      </c>
      <c r="BZ216" s="3">
        <f>SUMPRODUCT((BI$6:BI216)*($BR$6:$BR216))*'[1]功能-战损相关'!$D$2-BU216</f>
        <v>2418252.1596546634</v>
      </c>
      <c r="CA216" s="3">
        <f>SUMPRODUCT((BJ$6:BJ216)*($BR$6:$BR216))*'[1]功能-战损相关'!$D$2-BV216</f>
        <v>1688464.8880403615</v>
      </c>
      <c r="CB216" s="3">
        <f>SUMPRODUCT((BK$6:BK216)*($BR$6:$BR216))*'[1]功能-战损相关'!$D$2-BW216</f>
        <v>947159.95402336912</v>
      </c>
    </row>
    <row r="217" spans="40:80" x14ac:dyDescent="0.2">
      <c r="AN217" s="3">
        <v>212</v>
      </c>
      <c r="AO217" s="3">
        <f>求节点(节奏总纲!D$4:D$163,AH$6:AH$165,$AN217)*其他调用!H216*其他调用!$M216</f>
        <v>562890822.46432936</v>
      </c>
      <c r="AP217" s="3">
        <f>求节点(节奏总纲!E$4:E$163,AI$6:AI$165,$AN217)*其他调用!I216*其他调用!$M216</f>
        <v>684567715.8541286</v>
      </c>
      <c r="AQ217" s="3">
        <f>求节点(节奏总纲!F$4:F$163,AJ$6:AJ$165,$AN217)*其他调用!J216*其他调用!$M216</f>
        <v>54221401.360415354</v>
      </c>
      <c r="AR217" s="3">
        <f>求节点(节奏总纲!G$4:G$163,AK$6:AK$165,$AN217)*其他调用!K216*其他调用!$M216</f>
        <v>7624130.3215780528</v>
      </c>
      <c r="AS217" s="3">
        <f>求节点(节奏总纲!H$4:H$163,AL$6:AL$165,$AN217)*其他调用!L216*其他调用!$M216</f>
        <v>3471103.4375768197</v>
      </c>
      <c r="AT217" s="3">
        <f t="shared" si="21"/>
        <v>1312775173.4380283</v>
      </c>
      <c r="BF217" s="3">
        <v>212</v>
      </c>
      <c r="BG217" s="3">
        <f>求节点(节奏总纲!D$4:D$163,AZ$6:AZ$165,$AN217)</f>
        <v>20235.445805308227</v>
      </c>
      <c r="BH217" s="3">
        <f>求节点(节奏总纲!E$4:E$163,BA$6:BA$165,$AN217)</f>
        <v>62427.54294196808</v>
      </c>
      <c r="BI217" s="3">
        <f>求节点(节奏总纲!F$4:F$163,BB$6:BB$165,$AN217)</f>
        <v>194139.05663579685</v>
      </c>
      <c r="BJ217" s="3">
        <f>求节点(节奏总纲!G$4:G$163,BC$6:BC$165,$AN217)</f>
        <v>135092.75457876196</v>
      </c>
      <c r="BK217" s="3">
        <f>求节点(节奏总纲!H$4:H$163,BD$6:BD$165,$AN217)</f>
        <v>78410.066914216484</v>
      </c>
      <c r="BL217" s="3">
        <f>BG217*其他调用!H216*其他调用!$M216</f>
        <v>970543.58626824745</v>
      </c>
      <c r="BM217" s="3">
        <f>BH217*其他调用!I216*其他调用!$M216</f>
        <v>2952293.0045398194</v>
      </c>
      <c r="BN217" s="3">
        <f>BI217*其他调用!J216*其他调用!$M216</f>
        <v>749458.29975144076</v>
      </c>
      <c r="BO217" s="3">
        <f>BJ217*其他调用!K216*其他调用!$M216</f>
        <v>92781.163473675435</v>
      </c>
      <c r="BP217" s="3">
        <f>BK217*其他调用!L216*其他调用!$M216</f>
        <v>15581.648497193097</v>
      </c>
      <c r="BQ217" s="3">
        <f t="shared" si="22"/>
        <v>4780657.7025303757</v>
      </c>
      <c r="BR217" s="3">
        <f>[1]服务器生态!$R214</f>
        <v>1.7248067629586944E-2</v>
      </c>
      <c r="BS217" s="3">
        <f>SUMPRODUCT((BG$6:BG217)*($BR$6:$BR217)*(其他调用!BY$5:BY216))</f>
        <v>134329.61895766197</v>
      </c>
      <c r="BT217" s="3">
        <f>SUMPRODUCT((BH$6:BH217)*($BR$6:$BR217)*(其他调用!BZ$5:BZ216))</f>
        <v>416450.24651085259</v>
      </c>
      <c r="BU217" s="3">
        <f>SUMPRODUCT((BI$6:BI217)*($BR$6:$BR217)*(其他调用!CA$5:CA216))</f>
        <v>1302721.7699018093</v>
      </c>
      <c r="BV217" s="3">
        <f>SUMPRODUCT((BJ$6:BJ217)*($BR$6:$BR217)*(其他调用!CB$5:CB216))</f>
        <v>909581.16682176897</v>
      </c>
      <c r="BW217" s="3">
        <f>SUMPRODUCT((BK$6:BK217)*($BR$6:$BR217)*(其他调用!CC$5:CC216))</f>
        <v>510245.8798865542</v>
      </c>
      <c r="BX217" s="3">
        <f>SUMPRODUCT((BG$6:BG217)*($BR$6:$BR217))*'[1]功能-战损相关'!$D$2-BS217</f>
        <v>249469.2923499436</v>
      </c>
      <c r="BY217" s="3">
        <f>SUMPRODUCT((BH$6:BH217)*($BR$6:$BR217))*'[1]功能-战损相关'!$D$2-BT217</f>
        <v>773407.60066301166</v>
      </c>
      <c r="BZ217" s="3">
        <f>SUMPRODUCT((BI$6:BI217)*($BR$6:$BR217))*'[1]功能-战损相关'!$D$2-BU217</f>
        <v>2419340.429817643</v>
      </c>
      <c r="CA217" s="3">
        <f>SUMPRODUCT((BJ$6:BJ217)*($BR$6:$BR217))*'[1]功能-战损相关'!$D$2-BV217</f>
        <v>1689222.1669547148</v>
      </c>
      <c r="CB217" s="3">
        <f>SUMPRODUCT((BK$6:BK217)*($BR$6:$BR217))*'[1]功能-战损相关'!$D$2-BW217</f>
        <v>947599.49121788668</v>
      </c>
    </row>
    <row r="218" spans="40:80" x14ac:dyDescent="0.2">
      <c r="AN218" s="3">
        <v>213</v>
      </c>
      <c r="AO218" s="3">
        <f>求节点(节奏总纲!D$4:D$163,AH$6:AH$165,$AN218)*其他调用!H217*其他调用!$M217</f>
        <v>563934029.9873215</v>
      </c>
      <c r="AP218" s="3">
        <f>求节点(节奏总纲!E$4:E$163,AI$6:AI$165,$AN218)*其他调用!I217*其他调用!$M217</f>
        <v>685694596.83615601</v>
      </c>
      <c r="AQ218" s="3">
        <f>求节点(节奏总纲!F$4:F$163,AJ$6:AJ$165,$AN218)*其他调用!J217*其他调用!$M217</f>
        <v>54300070.95203843</v>
      </c>
      <c r="AR218" s="3">
        <f>求节点(节奏总纲!G$4:G$163,AK$6:AK$165,$AN218)*其他调用!K217*其他调用!$M217</f>
        <v>7640440.9718325464</v>
      </c>
      <c r="AS218" s="3">
        <f>求节点(节奏总纲!H$4:H$163,AL$6:AL$165,$AN218)*其他调用!L217*其他调用!$M217</f>
        <v>3471103.4375768197</v>
      </c>
      <c r="AT218" s="3">
        <f t="shared" si="21"/>
        <v>1315040242.1849253</v>
      </c>
      <c r="BF218" s="3">
        <v>213</v>
      </c>
      <c r="BG218" s="3">
        <f>求节点(节奏总纲!D$4:D$163,AZ$6:AZ$165,$AN218)</f>
        <v>20248.649833378939</v>
      </c>
      <c r="BH218" s="3">
        <f>求节点(节奏总纲!E$4:E$163,BA$6:BA$165,$AN218)</f>
        <v>62468.625380829049</v>
      </c>
      <c r="BI218" s="3">
        <f>求节点(节奏总纲!F$4:F$163,BB$6:BB$165,$AN218)</f>
        <v>194261.32462485312</v>
      </c>
      <c r="BJ218" s="3">
        <f>求节点(节奏总纲!G$4:G$163,BC$6:BC$165,$AN218)</f>
        <v>135166.97586165357</v>
      </c>
      <c r="BK218" s="3">
        <f>求节点(节奏总纲!H$4:H$163,BD$6:BD$165,$AN218)</f>
        <v>78488.630048834937</v>
      </c>
      <c r="BL218" s="3">
        <f>BG218*其他调用!H217*其他调用!$M217</f>
        <v>971176.88512809144</v>
      </c>
      <c r="BM218" s="3">
        <f>BH218*其他调用!I217*其他调用!$M217</f>
        <v>2954235.8552615177</v>
      </c>
      <c r="BN218" s="3">
        <f>BI218*其他调用!J217*其他调用!$M217</f>
        <v>749930.30554347497</v>
      </c>
      <c r="BO218" s="3">
        <f>BJ218*其他调用!K217*其他调用!$M217</f>
        <v>92832.138353880247</v>
      </c>
      <c r="BP218" s="3">
        <f>BK218*其他调用!L217*其他调用!$M217</f>
        <v>15597.260563304477</v>
      </c>
      <c r="BQ218" s="3">
        <f t="shared" si="22"/>
        <v>4783772.4448502697</v>
      </c>
      <c r="BR218" s="3">
        <f>[1]服务器生态!$R215</f>
        <v>1.6289841650165445E-2</v>
      </c>
      <c r="BS218" s="3">
        <f>SUMPRODUCT((BG$6:BG218)*($BR$6:$BR218)*(其他调用!BY$5:BY217))</f>
        <v>134387.34223505965</v>
      </c>
      <c r="BT218" s="3">
        <f>SUMPRODUCT((BH$6:BH218)*($BR$6:$BR218)*(其他调用!BZ$5:BZ217))</f>
        <v>416628.32721357513</v>
      </c>
      <c r="BU218" s="3">
        <f>SUMPRODUCT((BI$6:BI218)*($BR$6:$BR218)*(其他调用!CA$5:CA217))</f>
        <v>1303275.5549897652</v>
      </c>
      <c r="BV218" s="3">
        <f>SUMPRODUCT((BJ$6:BJ218)*($BR$6:$BR218)*(其他调用!CB$5:CB217))</f>
        <v>909966.49033256469</v>
      </c>
      <c r="BW218" s="3">
        <f>SUMPRODUCT((BK$6:BK218)*($BR$6:$BR218)*(其他调用!CC$5:CC217))</f>
        <v>510469.62917365012</v>
      </c>
      <c r="BX218" s="3">
        <f>SUMPRODUCT((BG$6:BG218)*($BR$6:$BR218))*'[1]功能-战损相关'!$D$2-BS218</f>
        <v>249576.49272225361</v>
      </c>
      <c r="BY218" s="3">
        <f>SUMPRODUCT((BH$6:BH218)*($BR$6:$BR218))*'[1]功能-战损相关'!$D$2-BT218</f>
        <v>773738.32196806767</v>
      </c>
      <c r="BZ218" s="3">
        <f>SUMPRODUCT((BI$6:BI218)*($BR$6:$BR218))*'[1]功能-战损相关'!$D$2-BU218</f>
        <v>2420368.8878381327</v>
      </c>
      <c r="CA218" s="3">
        <f>SUMPRODUCT((BJ$6:BJ218)*($BR$6:$BR218))*'[1]功能-战损相关'!$D$2-BV218</f>
        <v>1689937.767760478</v>
      </c>
      <c r="CB218" s="3">
        <f>SUMPRODUCT((BK$6:BK218)*($BR$6:$BR218))*'[1]功能-战损相关'!$D$2-BW218</f>
        <v>948015.02560820756</v>
      </c>
    </row>
    <row r="219" spans="40:80" x14ac:dyDescent="0.2">
      <c r="AN219" s="3">
        <v>214</v>
      </c>
      <c r="AO219" s="3">
        <f>求节点(节奏总纲!D$4:D$163,AH$6:AH$165,$AN219)*其他调用!H218*其他调用!$M218</f>
        <v>564977237.51031363</v>
      </c>
      <c r="AP219" s="3">
        <f>求节点(节奏总纲!E$4:E$163,AI$6:AI$165,$AN219)*其他调用!I218*其他调用!$M218</f>
        <v>686821477.81818342</v>
      </c>
      <c r="AQ219" s="3">
        <f>求节点(节奏总纲!F$4:F$163,AJ$6:AJ$165,$AN219)*其他调用!J218*其他调用!$M218</f>
        <v>54378740.543661512</v>
      </c>
      <c r="AR219" s="3">
        <f>求节点(节奏总纲!G$4:G$163,AK$6:AK$165,$AN219)*其他调用!K218*其他调用!$M218</f>
        <v>7672803.6498886719</v>
      </c>
      <c r="AS219" s="3">
        <f>求节点(节奏总纲!H$4:H$163,AL$6:AL$165,$AN219)*其他调用!L218*其他调用!$M218</f>
        <v>3471103.4375768197</v>
      </c>
      <c r="AT219" s="3">
        <f t="shared" si="21"/>
        <v>1317321362.9596241</v>
      </c>
      <c r="BF219" s="3">
        <v>214</v>
      </c>
      <c r="BG219" s="3">
        <f>求节点(节奏总纲!D$4:D$163,AZ$6:AZ$165,$AN219)</f>
        <v>20261.85386144965</v>
      </c>
      <c r="BH219" s="3">
        <f>求节点(节奏总纲!E$4:E$163,BA$6:BA$165,$AN219)</f>
        <v>62509.707819690011</v>
      </c>
      <c r="BI219" s="3">
        <f>求节点(节奏总纲!F$4:F$163,BB$6:BB$165,$AN219)</f>
        <v>194383.59261390939</v>
      </c>
      <c r="BJ219" s="3">
        <f>求节点(节奏总纲!G$4:G$163,BC$6:BC$165,$AN219)</f>
        <v>135241.75600573598</v>
      </c>
      <c r="BK219" s="3">
        <f>求节点(节奏总纲!H$4:H$163,BD$6:BD$165,$AN219)</f>
        <v>78567.19318345339</v>
      </c>
      <c r="BL219" s="3">
        <f>BG219*其他调用!H218*其他调用!$M218</f>
        <v>971810.18398793531</v>
      </c>
      <c r="BM219" s="3">
        <f>BH219*其他调用!I218*其他调用!$M218</f>
        <v>2956178.7059832159</v>
      </c>
      <c r="BN219" s="3">
        <f>BI219*其他调用!J218*其他调用!$M218</f>
        <v>750402.31133550918</v>
      </c>
      <c r="BO219" s="3">
        <f>BJ219*其他调用!K218*其他调用!$M218</f>
        <v>92883.497057715475</v>
      </c>
      <c r="BP219" s="3">
        <f>BK219*其他调用!L218*其他调用!$M218</f>
        <v>15612.872629415855</v>
      </c>
      <c r="BQ219" s="3">
        <f t="shared" si="22"/>
        <v>4786887.5709937913</v>
      </c>
      <c r="BR219" s="3">
        <f>[1]服务器生态!$R216</f>
        <v>1.6289841650165445E-2</v>
      </c>
      <c r="BS219" s="3">
        <f>SUMPRODUCT((BG$6:BG219)*($BR$6:$BR219)*(其他调用!BY$5:BY218))</f>
        <v>134445.10315347445</v>
      </c>
      <c r="BT219" s="3">
        <f>SUMPRODUCT((BH$6:BH219)*($BR$6:$BR219)*(其他调用!BZ$5:BZ218))</f>
        <v>416806.5250309218</v>
      </c>
      <c r="BU219" s="3">
        <f>SUMPRODUCT((BI$6:BI219)*($BR$6:$BR219)*(其他调用!CA$5:CA218))</f>
        <v>1303829.6886298025</v>
      </c>
      <c r="BV219" s="3">
        <f>SUMPRODUCT((BJ$6:BJ219)*($BR$6:$BR219)*(其他调用!CB$5:CB218))</f>
        <v>910352.02702078386</v>
      </c>
      <c r="BW219" s="3">
        <f>SUMPRODUCT((BK$6:BK219)*($BR$6:$BR219)*(其他调用!CC$5:CC218))</f>
        <v>510693.602422425</v>
      </c>
      <c r="BX219" s="3">
        <f>SUMPRODUCT((BG$6:BG219)*($BR$6:$BR219))*'[1]功能-战损相关'!$D$2-BS219</f>
        <v>249683.76299930969</v>
      </c>
      <c r="BY219" s="3">
        <f>SUMPRODUCT((BH$6:BH219)*($BR$6:$BR219))*'[1]功能-战损相关'!$D$2-BT219</f>
        <v>774069.26077171147</v>
      </c>
      <c r="BZ219" s="3">
        <f>SUMPRODUCT((BI$6:BI219)*($BR$6:$BR219))*'[1]功能-战损相关'!$D$2-BU219</f>
        <v>2421397.9931696309</v>
      </c>
      <c r="CA219" s="3">
        <f>SUMPRODUCT((BJ$6:BJ219)*($BR$6:$BR219))*'[1]功能-战损相关'!$D$2-BV219</f>
        <v>1690653.7644671707</v>
      </c>
      <c r="CB219" s="3">
        <f>SUMPRODUCT((BK$6:BK219)*($BR$6:$BR219))*'[1]功能-战损相关'!$D$2-BW219</f>
        <v>948430.97592736082</v>
      </c>
    </row>
    <row r="220" spans="40:80" x14ac:dyDescent="0.2">
      <c r="AN220" s="3">
        <v>215</v>
      </c>
      <c r="AO220" s="3">
        <f>求节点(节奏总纲!D$4:D$163,AH$6:AH$165,$AN220)*其他调用!H219*其他调用!$M219</f>
        <v>566020445.03330588</v>
      </c>
      <c r="AP220" s="3">
        <f>求节点(节奏总纲!E$4:E$163,AI$6:AI$165,$AN220)*其他调用!I219*其他调用!$M219</f>
        <v>687948358.80021083</v>
      </c>
      <c r="AQ220" s="3">
        <f>求节点(节奏总纲!F$4:F$163,AJ$6:AJ$165,$AN220)*其他调用!J219*其他调用!$M219</f>
        <v>54457410.13528458</v>
      </c>
      <c r="AR220" s="3">
        <f>求节点(节奏总纲!G$4:G$163,AK$6:AK$165,$AN220)*其他调用!K219*其他调用!$M219</f>
        <v>7705166.3279447965</v>
      </c>
      <c r="AS220" s="3">
        <f>求节点(节奏总纲!H$4:H$163,AL$6:AL$165,$AN220)*其他调用!L219*其他调用!$M219</f>
        <v>3471103.4375768197</v>
      </c>
      <c r="AT220" s="3">
        <f t="shared" si="21"/>
        <v>1319602483.7343228</v>
      </c>
      <c r="BF220" s="3">
        <v>215</v>
      </c>
      <c r="BG220" s="3">
        <f>求节点(节奏总纲!D$4:D$163,AZ$6:AZ$165,$AN220)</f>
        <v>20275.057889520362</v>
      </c>
      <c r="BH220" s="3">
        <f>求节点(节奏总纲!E$4:E$163,BA$6:BA$165,$AN220)</f>
        <v>62550.79025855098</v>
      </c>
      <c r="BI220" s="3">
        <f>求节点(节奏总纲!F$4:F$163,BB$6:BB$165,$AN220)</f>
        <v>194505.86060296567</v>
      </c>
      <c r="BJ220" s="3">
        <f>求节点(节奏总纲!G$4:G$163,BC$6:BC$165,$AN220)</f>
        <v>135316.53614981842</v>
      </c>
      <c r="BK220" s="3">
        <f>求节点(节奏总纲!H$4:H$163,BD$6:BD$165,$AN220)</f>
        <v>78645.756318071843</v>
      </c>
      <c r="BL220" s="3">
        <f>BG220*其他调用!H219*其他调用!$M219</f>
        <v>972443.48284777917</v>
      </c>
      <c r="BM220" s="3">
        <f>BH220*其他调用!I219*其他调用!$M219</f>
        <v>2958121.5567049147</v>
      </c>
      <c r="BN220" s="3">
        <f>BI220*其他调用!J219*其他调用!$M219</f>
        <v>750874.31712754327</v>
      </c>
      <c r="BO220" s="3">
        <f>BJ220*其他调用!K219*其他调用!$M219</f>
        <v>92934.855761550716</v>
      </c>
      <c r="BP220" s="3">
        <f>BK220*其他调用!L219*其他调用!$M219</f>
        <v>15628.484695527235</v>
      </c>
      <c r="BQ220" s="3">
        <f t="shared" si="22"/>
        <v>4790002.6971373139</v>
      </c>
      <c r="BR220" s="3">
        <f>[1]服务器生态!$R217</f>
        <v>1.6289841650165445E-2</v>
      </c>
      <c r="BS220" s="3">
        <f>SUMPRODUCT((BG$6:BG220)*($BR$6:$BR220)*(其他调用!BY$5:BY219))</f>
        <v>134502.9017129064</v>
      </c>
      <c r="BT220" s="3">
        <f>SUMPRODUCT((BH$6:BH220)*($BR$6:$BR220)*(其他调用!BZ$5:BZ219))</f>
        <v>416984.83996289258</v>
      </c>
      <c r="BU220" s="3">
        <f>SUMPRODUCT((BI$6:BI220)*($BR$6:$BR220)*(其他调用!CA$5:CA219))</f>
        <v>1304384.1708219217</v>
      </c>
      <c r="BV220" s="3">
        <f>SUMPRODUCT((BJ$6:BJ220)*($BR$6:$BR220)*(其他调用!CB$5:CB219))</f>
        <v>910737.77688642649</v>
      </c>
      <c r="BW220" s="3">
        <f>SUMPRODUCT((BK$6:BK220)*($BR$6:$BR220)*(其他调用!CC$5:CC219))</f>
        <v>510917.7996328788</v>
      </c>
      <c r="BX220" s="3">
        <f>SUMPRODUCT((BG$6:BG220)*($BR$6:$BR220))*'[1]功能-战损相关'!$D$2-BS220</f>
        <v>249791.10318111183</v>
      </c>
      <c r="BY220" s="3">
        <f>SUMPRODUCT((BH$6:BH220)*($BR$6:$BR220))*'[1]功能-战损相关'!$D$2-BT220</f>
        <v>774400.41707394284</v>
      </c>
      <c r="BZ220" s="3">
        <f>SUMPRODUCT((BI$6:BI220)*($BR$6:$BR220))*'[1]功能-战损相关'!$D$2-BU220</f>
        <v>2422427.7458121376</v>
      </c>
      <c r="CA220" s="3">
        <f>SUMPRODUCT((BJ$6:BJ220)*($BR$6:$BR220))*'[1]功能-战损相关'!$D$2-BV220</f>
        <v>1691370.1570747928</v>
      </c>
      <c r="CB220" s="3">
        <f>SUMPRODUCT((BK$6:BK220)*($BR$6:$BR220))*'[1]功能-战损相关'!$D$2-BW220</f>
        <v>948847.34217534657</v>
      </c>
    </row>
    <row r="221" spans="40:80" x14ac:dyDescent="0.2">
      <c r="AN221" s="3">
        <v>216</v>
      </c>
      <c r="AO221" s="3">
        <f>求节点(节奏总纲!D$4:D$163,AH$6:AH$165,$AN221)*其他调用!H220*其他调用!$M220</f>
        <v>567063652.55629802</v>
      </c>
      <c r="AP221" s="3">
        <f>求节点(节奏总纲!E$4:E$163,AI$6:AI$165,$AN221)*其他调用!I220*其他调用!$M220</f>
        <v>689075239.78223825</v>
      </c>
      <c r="AQ221" s="3">
        <f>求节点(节奏总纲!F$4:F$163,AJ$6:AJ$165,$AN221)*其他调用!J220*其他调用!$M220</f>
        <v>54536079.726907656</v>
      </c>
      <c r="AR221" s="3">
        <f>求节点(节奏总纲!G$4:G$163,AK$6:AK$165,$AN221)*其他调用!K220*其他调用!$M220</f>
        <v>7737529.0060009211</v>
      </c>
      <c r="AS221" s="3">
        <f>求节点(节奏总纲!H$4:H$163,AL$6:AL$165,$AN221)*其他调用!L220*其他调用!$M220</f>
        <v>3471103.4375768197</v>
      </c>
      <c r="AT221" s="3">
        <f t="shared" si="21"/>
        <v>1321883604.5090218</v>
      </c>
      <c r="BF221" s="3">
        <v>216</v>
      </c>
      <c r="BG221" s="3">
        <f>求节点(节奏总纲!D$4:D$163,AZ$6:AZ$165,$AN221)</f>
        <v>20288.26191759107</v>
      </c>
      <c r="BH221" s="3">
        <f>求节点(节奏总纲!E$4:E$163,BA$6:BA$165,$AN221)</f>
        <v>62591.872697411942</v>
      </c>
      <c r="BI221" s="3">
        <f>求节点(节奏总纲!F$4:F$163,BB$6:BB$165,$AN221)</f>
        <v>194628.12859202191</v>
      </c>
      <c r="BJ221" s="3">
        <f>求节点(节奏总纲!G$4:G$163,BC$6:BC$165,$AN221)</f>
        <v>135391.31629390086</v>
      </c>
      <c r="BK221" s="3">
        <f>求节点(节奏总纲!H$4:H$163,BD$6:BD$165,$AN221)</f>
        <v>78724.319452690281</v>
      </c>
      <c r="BL221" s="3">
        <f>BG221*其他调用!H220*其他调用!$M220</f>
        <v>973076.78170762304</v>
      </c>
      <c r="BM221" s="3">
        <f>BH221*其他调用!I220*其他调用!$M220</f>
        <v>2960064.4074266129</v>
      </c>
      <c r="BN221" s="3">
        <f>BI221*其他调用!J220*其他调用!$M220</f>
        <v>751346.32291957736</v>
      </c>
      <c r="BO221" s="3">
        <f>BJ221*其他调用!K220*其他调用!$M220</f>
        <v>92986.214465385972</v>
      </c>
      <c r="BP221" s="3">
        <f>BK221*其他调用!L220*其他调用!$M220</f>
        <v>15644.09676163861</v>
      </c>
      <c r="BQ221" s="3">
        <f t="shared" si="22"/>
        <v>4793117.8232808383</v>
      </c>
      <c r="BR221" s="3">
        <f>[1]服务器生态!$R218</f>
        <v>1.6289841650165445E-2</v>
      </c>
      <c r="BS221" s="3">
        <f>SUMPRODUCT((BG$6:BG221)*($BR$6:$BR221)*(其他调用!BY$5:BY220))</f>
        <v>134560.73791335546</v>
      </c>
      <c r="BT221" s="3">
        <f>SUMPRODUCT((BH$6:BH221)*($BR$6:$BR221)*(其他调用!BZ$5:BZ220))</f>
        <v>417163.2720094875</v>
      </c>
      <c r="BU221" s="3">
        <f>SUMPRODUCT((BI$6:BI221)*($BR$6:$BR221)*(其他调用!CA$5:CA220))</f>
        <v>1304939.0015661223</v>
      </c>
      <c r="BV221" s="3">
        <f>SUMPRODUCT((BJ$6:BJ221)*($BR$6:$BR221)*(其他调用!CB$5:CB220))</f>
        <v>911123.73992949259</v>
      </c>
      <c r="BW221" s="3">
        <f>SUMPRODUCT((BK$6:BK221)*($BR$6:$BR221)*(其他调用!CC$5:CC220))</f>
        <v>511142.22080501152</v>
      </c>
      <c r="BX221" s="3">
        <f>SUMPRODUCT((BG$6:BG221)*($BR$6:$BR221))*'[1]功能-战损相关'!$D$2-BS221</f>
        <v>249898.51326766011</v>
      </c>
      <c r="BY221" s="3">
        <f>SUMPRODUCT((BH$6:BH221)*($BR$6:$BR221))*'[1]功能-战损相关'!$D$2-BT221</f>
        <v>774731.79087476199</v>
      </c>
      <c r="BZ221" s="3">
        <f>SUMPRODUCT((BI$6:BI221)*($BR$6:$BR221))*'[1]功能-战损相关'!$D$2-BU221</f>
        <v>2423458.1457656529</v>
      </c>
      <c r="CA221" s="3">
        <f>SUMPRODUCT((BJ$6:BJ221)*($BR$6:$BR221))*'[1]功能-战损相关'!$D$2-BV221</f>
        <v>1692086.945583344</v>
      </c>
      <c r="CB221" s="3">
        <f>SUMPRODUCT((BK$6:BK221)*($BR$6:$BR221))*'[1]功能-战损相关'!$D$2-BW221</f>
        <v>949264.12435216457</v>
      </c>
    </row>
    <row r="222" spans="40:80" x14ac:dyDescent="0.2">
      <c r="AN222" s="3">
        <v>217</v>
      </c>
      <c r="AO222" s="3">
        <f>求节点(节奏总纲!D$4:D$163,AH$6:AH$165,$AN222)*其他调用!H221*其他调用!$M221</f>
        <v>568106860.07929027</v>
      </c>
      <c r="AP222" s="3">
        <f>求节点(节奏总纲!E$4:E$163,AI$6:AI$165,$AN222)*其他调用!I221*其他调用!$M221</f>
        <v>690202120.76426554</v>
      </c>
      <c r="AQ222" s="3">
        <f>求节点(节奏总纲!F$4:F$163,AJ$6:AJ$165,$AN222)*其他调用!J221*其他调用!$M221</f>
        <v>54614749.318530738</v>
      </c>
      <c r="AR222" s="3">
        <f>求节点(节奏总纲!G$4:G$163,AK$6:AK$165,$AN222)*其他调用!K221*其他调用!$M221</f>
        <v>7769891.6840570467</v>
      </c>
      <c r="AS222" s="3">
        <f>求节点(节奏总纲!H$4:H$163,AL$6:AL$165,$AN222)*其他调用!L221*其他调用!$M221</f>
        <v>3471103.4375768197</v>
      </c>
      <c r="AT222" s="3">
        <f t="shared" si="21"/>
        <v>1324164725.2837205</v>
      </c>
      <c r="BF222" s="3">
        <v>217</v>
      </c>
      <c r="BG222" s="3">
        <f>求节点(节奏总纲!D$4:D$163,AZ$6:AZ$165,$AN222)</f>
        <v>20301.465945661781</v>
      </c>
      <c r="BH222" s="3">
        <f>求节点(节奏总纲!E$4:E$163,BA$6:BA$165,$AN222)</f>
        <v>62632.955136272911</v>
      </c>
      <c r="BI222" s="3">
        <f>求节点(节奏总纲!F$4:F$163,BB$6:BB$165,$AN222)</f>
        <v>194750.39658107818</v>
      </c>
      <c r="BJ222" s="3">
        <f>求节点(节奏总纲!G$4:G$163,BC$6:BC$165,$AN222)</f>
        <v>135466.09643798327</v>
      </c>
      <c r="BK222" s="3">
        <f>求节点(节奏总纲!H$4:H$163,BD$6:BD$165,$AN222)</f>
        <v>78802.882587308733</v>
      </c>
      <c r="BL222" s="3">
        <f>BG222*其他调用!H221*其他调用!$M221</f>
        <v>973710.08056746691</v>
      </c>
      <c r="BM222" s="3">
        <f>BH222*其他调用!I221*其他调用!$M221</f>
        <v>2962007.2581483112</v>
      </c>
      <c r="BN222" s="3">
        <f>BI222*其他调用!J221*其他调用!$M221</f>
        <v>751818.32871161145</v>
      </c>
      <c r="BO222" s="3">
        <f>BJ222*其他调用!K221*其他调用!$M221</f>
        <v>93037.573169221185</v>
      </c>
      <c r="BP222" s="3">
        <f>BK222*其他调用!L221*其他调用!$M221</f>
        <v>15659.70882774999</v>
      </c>
      <c r="BQ222" s="3">
        <f t="shared" si="22"/>
        <v>4796232.9494243609</v>
      </c>
      <c r="BR222" s="3">
        <f>[1]服务器生态!$R219</f>
        <v>1.6289841650165445E-2</v>
      </c>
      <c r="BS222" s="3">
        <f>SUMPRODUCT((BG$6:BG222)*($BR$6:$BR222)*(其他调用!BY$5:BY221))</f>
        <v>134618.61175482164</v>
      </c>
      <c r="BT222" s="3">
        <f>SUMPRODUCT((BH$6:BH222)*($BR$6:$BR222)*(其他调用!BZ$5:BZ221))</f>
        <v>417341.82117070653</v>
      </c>
      <c r="BU222" s="3">
        <f>SUMPRODUCT((BI$6:BI222)*($BR$6:$BR222)*(其他调用!CA$5:CA221))</f>
        <v>1305494.1808624044</v>
      </c>
      <c r="BV222" s="3">
        <f>SUMPRODUCT((BJ$6:BJ222)*($BR$6:$BR222)*(其他调用!CB$5:CB221))</f>
        <v>911509.91614998225</v>
      </c>
      <c r="BW222" s="3">
        <f>SUMPRODUCT((BK$6:BK222)*($BR$6:$BR222)*(其他调用!CC$5:CC221))</f>
        <v>511366.8659388232</v>
      </c>
      <c r="BX222" s="3">
        <f>SUMPRODUCT((BG$6:BG222)*($BR$6:$BR222))*'[1]功能-战损相关'!$D$2-BS222</f>
        <v>250005.99325895446</v>
      </c>
      <c r="BY222" s="3">
        <f>SUMPRODUCT((BH$6:BH222)*($BR$6:$BR222))*'[1]功能-战损相关'!$D$2-BT222</f>
        <v>775063.38217416895</v>
      </c>
      <c r="BZ222" s="3">
        <f>SUMPRODUCT((BI$6:BI222)*($BR$6:$BR222))*'[1]功能-战损相关'!$D$2-BU222</f>
        <v>2424489.1930301771</v>
      </c>
      <c r="CA222" s="3">
        <f>SUMPRODUCT((BJ$6:BJ222)*($BR$6:$BR222))*'[1]功能-战损相关'!$D$2-BV222</f>
        <v>1692804.1299928245</v>
      </c>
      <c r="CB222" s="3">
        <f>SUMPRODUCT((BK$6:BK222)*($BR$6:$BR222))*'[1]功能-战损相关'!$D$2-BW222</f>
        <v>949681.32245781482</v>
      </c>
    </row>
    <row r="223" spans="40:80" x14ac:dyDescent="0.2">
      <c r="AN223" s="3">
        <v>218</v>
      </c>
      <c r="AO223" s="3">
        <f>求节点(节奏总纲!D$4:D$163,AH$6:AH$165,$AN223)*其他调用!H222*其他调用!$M222</f>
        <v>569150067.60228252</v>
      </c>
      <c r="AP223" s="3">
        <f>求节点(节奏总纲!E$4:E$163,AI$6:AI$165,$AN223)*其他调用!I222*其他调用!$M222</f>
        <v>691329001.74629295</v>
      </c>
      <c r="AQ223" s="3">
        <f>求节点(节奏总纲!F$4:F$163,AJ$6:AJ$165,$AN223)*其他调用!J222*其他调用!$M222</f>
        <v>54693418.910153806</v>
      </c>
      <c r="AR223" s="3">
        <f>求节点(节奏总纲!G$4:G$163,AK$6:AK$165,$AN223)*其他调用!K222*其他调用!$M222</f>
        <v>7802254.3621131713</v>
      </c>
      <c r="AS223" s="3">
        <f>求节点(节奏总纲!H$4:H$163,AL$6:AL$165,$AN223)*其他调用!L222*其他调用!$M222</f>
        <v>3471103.4375768197</v>
      </c>
      <c r="AT223" s="3">
        <f t="shared" si="21"/>
        <v>1326445846.0584195</v>
      </c>
      <c r="BF223" s="3">
        <v>218</v>
      </c>
      <c r="BG223" s="3">
        <f>求节点(节奏总纲!D$4:D$163,AZ$6:AZ$165,$AN223)</f>
        <v>20314.669973732493</v>
      </c>
      <c r="BH223" s="3">
        <f>求节点(节奏总纲!E$4:E$163,BA$6:BA$165,$AN223)</f>
        <v>62674.037575133872</v>
      </c>
      <c r="BI223" s="3">
        <f>求节点(节奏总纲!F$4:F$163,BB$6:BB$165,$AN223)</f>
        <v>194872.66457013445</v>
      </c>
      <c r="BJ223" s="3">
        <f>求节点(节奏总纲!G$4:G$163,BC$6:BC$165,$AN223)</f>
        <v>135540.87658206571</v>
      </c>
      <c r="BK223" s="3">
        <f>求节点(节奏总纲!H$4:H$163,BD$6:BD$165,$AN223)</f>
        <v>78881.445721927186</v>
      </c>
      <c r="BL223" s="3">
        <f>BG223*其他调用!H222*其他调用!$M222</f>
        <v>974343.37942731078</v>
      </c>
      <c r="BM223" s="3">
        <f>BH223*其他调用!I222*其他调用!$M222</f>
        <v>2963950.1088700099</v>
      </c>
      <c r="BN223" s="3">
        <f>BI223*其他调用!J222*其他调用!$M222</f>
        <v>752290.33450364554</v>
      </c>
      <c r="BO223" s="3">
        <f>BJ223*其他调用!K222*其他调用!$M222</f>
        <v>93088.931873056441</v>
      </c>
      <c r="BP223" s="3">
        <f>BK223*其他调用!L222*其他调用!$M222</f>
        <v>15675.320893861368</v>
      </c>
      <c r="BQ223" s="3">
        <f t="shared" si="22"/>
        <v>4799348.0755678834</v>
      </c>
      <c r="BR223" s="3">
        <f>[1]服务器生态!$R220</f>
        <v>1.6289841650165445E-2</v>
      </c>
      <c r="BS223" s="3">
        <f>SUMPRODUCT((BG$6:BG223)*($BR$6:$BR223)*(其他调用!BY$5:BY222))</f>
        <v>134676.52323730494</v>
      </c>
      <c r="BT223" s="3">
        <f>SUMPRODUCT((BH$6:BH223)*($BR$6:$BR223)*(其他调用!BZ$5:BZ222))</f>
        <v>417520.48744654976</v>
      </c>
      <c r="BU223" s="3">
        <f>SUMPRODUCT((BI$6:BI223)*($BR$6:$BR223)*(其他调用!CA$5:CA222))</f>
        <v>1306049.7087107683</v>
      </c>
      <c r="BV223" s="3">
        <f>SUMPRODUCT((BJ$6:BJ223)*($BR$6:$BR223)*(其他调用!CB$5:CB222))</f>
        <v>911896.30554789538</v>
      </c>
      <c r="BW223" s="3">
        <f>SUMPRODUCT((BK$6:BK223)*($BR$6:$BR223)*(其他调用!CC$5:CC222))</f>
        <v>511591.73503431381</v>
      </c>
      <c r="BX223" s="3">
        <f>SUMPRODUCT((BG$6:BG223)*($BR$6:$BR223))*'[1]功能-战损相关'!$D$2-BS223</f>
        <v>250113.5431549949</v>
      </c>
      <c r="BY223" s="3">
        <f>SUMPRODUCT((BH$6:BH223)*($BR$6:$BR223))*'[1]功能-战损相关'!$D$2-BT223</f>
        <v>775395.19097216334</v>
      </c>
      <c r="BZ223" s="3">
        <f>SUMPRODUCT((BI$6:BI223)*($BR$6:$BR223))*'[1]功能-战损相关'!$D$2-BU223</f>
        <v>2425520.88760571</v>
      </c>
      <c r="CA223" s="3">
        <f>SUMPRODUCT((BJ$6:BJ223)*($BR$6:$BR223))*'[1]功能-战损相关'!$D$2-BV223</f>
        <v>1693521.7103032344</v>
      </c>
      <c r="CB223" s="3">
        <f>SUMPRODUCT((BK$6:BK223)*($BR$6:$BR223))*'[1]功能-战损相关'!$D$2-BW223</f>
        <v>950098.93649229733</v>
      </c>
    </row>
    <row r="224" spans="40:80" x14ac:dyDescent="0.2">
      <c r="AN224" s="3">
        <v>219</v>
      </c>
      <c r="AO224" s="3">
        <f>求节点(节奏总纲!D$4:D$163,AH$6:AH$165,$AN224)*其他调用!H223*其他调用!$M223</f>
        <v>570193275.12527466</v>
      </c>
      <c r="AP224" s="3">
        <f>求节点(节奏总纲!E$4:E$163,AI$6:AI$165,$AN224)*其他调用!I223*其他调用!$M223</f>
        <v>692455882.72832036</v>
      </c>
      <c r="AQ224" s="3">
        <f>求节点(节奏总纲!F$4:F$163,AJ$6:AJ$165,$AN224)*其他调用!J223*其他调用!$M223</f>
        <v>54772088.501776882</v>
      </c>
      <c r="AR224" s="3">
        <f>求节点(节奏总纲!G$4:G$163,AK$6:AK$165,$AN224)*其他调用!K223*其他调用!$M223</f>
        <v>7834617.0401692959</v>
      </c>
      <c r="AS224" s="3">
        <f>求节点(节奏总纲!H$4:H$163,AL$6:AL$165,$AN224)*其他调用!L223*其他调用!$M223</f>
        <v>3471103.4375768197</v>
      </c>
      <c r="AT224" s="3">
        <f t="shared" si="21"/>
        <v>1328726966.833118</v>
      </c>
      <c r="BF224" s="3">
        <v>219</v>
      </c>
      <c r="BG224" s="3">
        <f>求节点(节奏总纲!D$4:D$163,AZ$6:AZ$165,$AN224)</f>
        <v>20327.874001803204</v>
      </c>
      <c r="BH224" s="3">
        <f>求节点(节奏总纲!E$4:E$163,BA$6:BA$165,$AN224)</f>
        <v>62715.120013994841</v>
      </c>
      <c r="BI224" s="3">
        <f>求节点(节奏总纲!F$4:F$163,BB$6:BB$165,$AN224)</f>
        <v>194994.93255919073</v>
      </c>
      <c r="BJ224" s="3">
        <f>求节点(节奏总纲!G$4:G$163,BC$6:BC$165,$AN224)</f>
        <v>135615.65672614813</v>
      </c>
      <c r="BK224" s="3">
        <f>求节点(节奏总纲!H$4:H$163,BD$6:BD$165,$AN224)</f>
        <v>78960.008856545639</v>
      </c>
      <c r="BL224" s="3">
        <f>BG224*其他调用!H223*其他调用!$M223</f>
        <v>974976.67828715476</v>
      </c>
      <c r="BM224" s="3">
        <f>BH224*其他调用!I223*其他调用!$M223</f>
        <v>2965892.9595917081</v>
      </c>
      <c r="BN224" s="3">
        <f>BI224*其他调用!J223*其他调用!$M223</f>
        <v>752762.34029567975</v>
      </c>
      <c r="BO224" s="3">
        <f>BJ224*其他调用!K223*其他调用!$M223</f>
        <v>93140.290576891653</v>
      </c>
      <c r="BP224" s="3">
        <f>BK224*其他调用!L223*其他调用!$M223</f>
        <v>15690.932959972746</v>
      </c>
      <c r="BQ224" s="3">
        <f t="shared" si="22"/>
        <v>4802463.2017114079</v>
      </c>
      <c r="BR224" s="3">
        <f>[1]服务器生态!$R221</f>
        <v>1.6289841650165445E-2</v>
      </c>
      <c r="BS224" s="3">
        <f>SUMPRODUCT((BG$6:BG224)*($BR$6:$BR224)*(其他调用!BY$5:BY223))</f>
        <v>134734.47236080538</v>
      </c>
      <c r="BT224" s="3">
        <f>SUMPRODUCT((BH$6:BH224)*($BR$6:$BR224)*(其他调用!BZ$5:BZ223))</f>
        <v>417699.2708370171</v>
      </c>
      <c r="BU224" s="3">
        <f>SUMPRODUCT((BI$6:BI224)*($BR$6:$BR224)*(其他调用!CA$5:CA223))</f>
        <v>1306605.5851112136</v>
      </c>
      <c r="BV224" s="3">
        <f>SUMPRODUCT((BJ$6:BJ224)*($BR$6:$BR224)*(其他调用!CB$5:CB223))</f>
        <v>912282.90812323196</v>
      </c>
      <c r="BW224" s="3">
        <f>SUMPRODUCT((BK$6:BK224)*($BR$6:$BR224)*(其他调用!CC$5:CC223))</f>
        <v>511816.82809148333</v>
      </c>
      <c r="BX224" s="3">
        <f>SUMPRODUCT((BG$6:BG224)*($BR$6:$BR224))*'[1]功能-战损相关'!$D$2-BS224</f>
        <v>250221.16295578139</v>
      </c>
      <c r="BY224" s="3">
        <f>SUMPRODUCT((BH$6:BH224)*($BR$6:$BR224))*'[1]功能-战损相关'!$D$2-BT224</f>
        <v>775727.21726874565</v>
      </c>
      <c r="BZ224" s="3">
        <f>SUMPRODUCT((BI$6:BI224)*($BR$6:$BR224))*'[1]功能-战损相关'!$D$2-BU224</f>
        <v>2426553.2294922518</v>
      </c>
      <c r="CA224" s="3">
        <f>SUMPRODUCT((BJ$6:BJ224)*($BR$6:$BR224))*'[1]功能-战损相关'!$D$2-BV224</f>
        <v>1694239.6865145741</v>
      </c>
      <c r="CB224" s="3">
        <f>SUMPRODUCT((BK$6:BK224)*($BR$6:$BR224))*'[1]功能-战损相关'!$D$2-BW224</f>
        <v>950516.9664556121</v>
      </c>
    </row>
    <row r="225" spans="40:80" x14ac:dyDescent="0.2">
      <c r="AN225" s="3">
        <v>220</v>
      </c>
      <c r="AO225" s="3">
        <f>求节点(节奏总纲!D$4:D$163,AH$6:AH$165,$AN225)*其他调用!H224*其他调用!$M224</f>
        <v>571236482.64826679</v>
      </c>
      <c r="AP225" s="3">
        <f>求节点(节奏总纲!E$4:E$163,AI$6:AI$165,$AN225)*其他调用!I224*其他调用!$M224</f>
        <v>693582763.71034777</v>
      </c>
      <c r="AQ225" s="3">
        <f>求节点(节奏总纲!F$4:F$163,AJ$6:AJ$165,$AN225)*其他调用!J224*其他调用!$M224</f>
        <v>54850758.093399964</v>
      </c>
      <c r="AR225" s="3">
        <f>求节点(节奏总纲!G$4:G$163,AK$6:AK$165,$AN225)*其他调用!K224*其他调用!$M224</f>
        <v>7866979.7182254214</v>
      </c>
      <c r="AS225" s="3">
        <f>求节点(节奏总纲!H$4:H$163,AL$6:AL$165,$AN225)*其他调用!L224*其他调用!$M224</f>
        <v>3471103.4375768197</v>
      </c>
      <c r="AT225" s="3">
        <f t="shared" si="21"/>
        <v>1331008087.6078167</v>
      </c>
      <c r="BF225" s="3">
        <v>220</v>
      </c>
      <c r="BG225" s="3">
        <f>求节点(节奏总纲!D$4:D$163,AZ$6:AZ$165,$AN225)</f>
        <v>20341.078029873912</v>
      </c>
      <c r="BH225" s="3">
        <f>求节点(节奏总纲!E$4:E$163,BA$6:BA$165,$AN225)</f>
        <v>62756.202452855803</v>
      </c>
      <c r="BI225" s="3">
        <f>求节点(节奏总纲!F$4:F$163,BB$6:BB$165,$AN225)</f>
        <v>195117.200548247</v>
      </c>
      <c r="BJ225" s="3">
        <f>求节点(节奏总纲!G$4:G$163,BC$6:BC$165,$AN225)</f>
        <v>135690.43687023057</v>
      </c>
      <c r="BK225" s="3">
        <f>求节点(节奏总纲!H$4:H$163,BD$6:BD$165,$AN225)</f>
        <v>79038.571991164092</v>
      </c>
      <c r="BL225" s="3">
        <f>BG225*其他调用!H224*其他调用!$M224</f>
        <v>975609.9771469984</v>
      </c>
      <c r="BM225" s="3">
        <f>BH225*其他调用!I224*其他调用!$M224</f>
        <v>2967835.8103134064</v>
      </c>
      <c r="BN225" s="3">
        <f>BI225*其他调用!J224*其他调用!$M224</f>
        <v>753234.34608771384</v>
      </c>
      <c r="BO225" s="3">
        <f>BJ225*其他调用!K224*其他调用!$M224</f>
        <v>93191.649280726895</v>
      </c>
      <c r="BP225" s="3">
        <f>BK225*其他调用!L224*其他调用!$M224</f>
        <v>15706.545026084126</v>
      </c>
      <c r="BQ225" s="3">
        <f t="shared" si="22"/>
        <v>4805578.3278549304</v>
      </c>
      <c r="BR225" s="3">
        <f>[1]服务器生态!$R222</f>
        <v>1.6289841650165445E-2</v>
      </c>
      <c r="BS225" s="3">
        <f>SUMPRODUCT((BG$6:BG225)*($BR$6:$BR225)*(其他调用!BY$5:BY224))</f>
        <v>134792.45912532293</v>
      </c>
      <c r="BT225" s="3">
        <f>SUMPRODUCT((BH$6:BH225)*($BR$6:$BR225)*(其他调用!BZ$5:BZ224))</f>
        <v>417878.17134210857</v>
      </c>
      <c r="BU225" s="3">
        <f>SUMPRODUCT((BI$6:BI225)*($BR$6:$BR225)*(其他调用!CA$5:CA224))</f>
        <v>1307161.8100637407</v>
      </c>
      <c r="BV225" s="3">
        <f>SUMPRODUCT((BJ$6:BJ225)*($BR$6:$BR225)*(其他调用!CB$5:CB224))</f>
        <v>912669.72387599212</v>
      </c>
      <c r="BW225" s="3">
        <f>SUMPRODUCT((BK$6:BK225)*($BR$6:$BR225)*(其他调用!CC$5:CC224))</f>
        <v>512042.14511033182</v>
      </c>
      <c r="BX225" s="3">
        <f>SUMPRODUCT((BG$6:BG225)*($BR$6:$BR225))*'[1]功能-战损相关'!$D$2-BS225</f>
        <v>250328.85266131401</v>
      </c>
      <c r="BY225" s="3">
        <f>SUMPRODUCT((BH$6:BH225)*($BR$6:$BR225))*'[1]功能-战损相关'!$D$2-BT225</f>
        <v>776059.4610639154</v>
      </c>
      <c r="BZ225" s="3">
        <f>SUMPRODUCT((BI$6:BI225)*($BR$6:$BR225))*'[1]功能-战损相关'!$D$2-BU225</f>
        <v>2427586.2186898016</v>
      </c>
      <c r="CA225" s="3">
        <f>SUMPRODUCT((BJ$6:BJ225)*($BR$6:$BR225))*'[1]功能-战损相关'!$D$2-BV225</f>
        <v>1694958.0586268432</v>
      </c>
      <c r="CB225" s="3">
        <f>SUMPRODUCT((BK$6:BK225)*($BR$6:$BR225))*'[1]功能-战损相关'!$D$2-BW225</f>
        <v>950935.41234775924</v>
      </c>
    </row>
    <row r="226" spans="40:80" x14ac:dyDescent="0.2">
      <c r="AN226" s="3">
        <v>221</v>
      </c>
      <c r="AO226" s="3">
        <f>求节点(节奏总纲!D$4:D$163,AH$6:AH$165,$AN226)*其他调用!H225*其他调用!$M225</f>
        <v>572279690.17125893</v>
      </c>
      <c r="AP226" s="3">
        <f>求节点(节奏总纲!E$4:E$163,AI$6:AI$165,$AN226)*其他调用!I225*其他调用!$M225</f>
        <v>694709644.69237518</v>
      </c>
      <c r="AQ226" s="3">
        <f>求节点(节奏总纲!F$4:F$163,AJ$6:AJ$165,$AN226)*其他调用!J225*其他调用!$M225</f>
        <v>54929427.685023032</v>
      </c>
      <c r="AR226" s="3">
        <f>求节点(节奏总纲!G$4:G$163,AK$6:AK$165,$AN226)*其他调用!K225*其他调用!$M225</f>
        <v>7899342.3962815478</v>
      </c>
      <c r="AS226" s="3">
        <f>求节点(节奏总纲!H$4:H$163,AL$6:AL$165,$AN226)*其他调用!L225*其他调用!$M225</f>
        <v>3471103.4375768197</v>
      </c>
      <c r="AT226" s="3">
        <f t="shared" si="21"/>
        <v>1333289208.3825154</v>
      </c>
      <c r="BF226" s="3">
        <v>221</v>
      </c>
      <c r="BG226" s="3">
        <f>求节点(节奏总纲!D$4:D$163,AZ$6:AZ$165,$AN226)</f>
        <v>20354.282057944623</v>
      </c>
      <c r="BH226" s="3">
        <f>求节点(节奏总纲!E$4:E$163,BA$6:BA$165,$AN226)</f>
        <v>62797.284891716772</v>
      </c>
      <c r="BI226" s="3">
        <f>求节点(节奏总纲!F$4:F$163,BB$6:BB$165,$AN226)</f>
        <v>195239.46853730324</v>
      </c>
      <c r="BJ226" s="3">
        <f>求节点(节奏总纲!G$4:G$163,BC$6:BC$165,$AN226)</f>
        <v>135765.21701431301</v>
      </c>
      <c r="BK226" s="3">
        <f>求节点(节奏总纲!H$4:H$163,BD$6:BD$165,$AN226)</f>
        <v>79117.13512578253</v>
      </c>
      <c r="BL226" s="3">
        <f>BG226*其他调用!H225*其他调用!$M225</f>
        <v>976243.27600684226</v>
      </c>
      <c r="BM226" s="3">
        <f>BH226*其他调用!I225*其他调用!$M225</f>
        <v>2969778.6610351051</v>
      </c>
      <c r="BN226" s="3">
        <f>BI226*其他调用!J225*其他调用!$M225</f>
        <v>753706.35187974793</v>
      </c>
      <c r="BO226" s="3">
        <f>BJ226*其他调用!K225*其他调用!$M225</f>
        <v>93243.007984562137</v>
      </c>
      <c r="BP226" s="3">
        <f>BK226*其他调用!L225*其他调用!$M225</f>
        <v>15722.157092195503</v>
      </c>
      <c r="BQ226" s="3">
        <f t="shared" si="22"/>
        <v>4808693.453998453</v>
      </c>
      <c r="BR226" s="3">
        <f>[1]服务器生态!$R223</f>
        <v>1.6289841650165445E-2</v>
      </c>
      <c r="BS226" s="3">
        <f>SUMPRODUCT((BG$6:BG226)*($BR$6:$BR226)*(其他调用!BY$5:BY225))</f>
        <v>134850.4835308576</v>
      </c>
      <c r="BT226" s="3">
        <f>SUMPRODUCT((BH$6:BH226)*($BR$6:$BR226)*(其他调用!BZ$5:BZ225))</f>
        <v>418057.18896182417</v>
      </c>
      <c r="BU226" s="3">
        <f>SUMPRODUCT((BI$6:BI226)*($BR$6:$BR226)*(其他调用!CA$5:CA225))</f>
        <v>1307718.3835683493</v>
      </c>
      <c r="BV226" s="3">
        <f>SUMPRODUCT((BJ$6:BJ226)*($BR$6:$BR226)*(其他调用!CB$5:CB225))</f>
        <v>913056.75280617573</v>
      </c>
      <c r="BW226" s="3">
        <f>SUMPRODUCT((BK$6:BK226)*($BR$6:$BR226)*(其他调用!CC$5:CC225))</f>
        <v>512267.68609085924</v>
      </c>
      <c r="BX226" s="3">
        <f>SUMPRODUCT((BG$6:BG226)*($BR$6:$BR226))*'[1]功能-战损相关'!$D$2-BS226</f>
        <v>250436.61227159272</v>
      </c>
      <c r="BY226" s="3">
        <f>SUMPRODUCT((BH$6:BH226)*($BR$6:$BR226))*'[1]功能-战损相关'!$D$2-BT226</f>
        <v>776391.92235767306</v>
      </c>
      <c r="BZ226" s="3">
        <f>SUMPRODUCT((BI$6:BI226)*($BR$6:$BR226))*'[1]功能-战损相关'!$D$2-BU226</f>
        <v>2428619.8551983605</v>
      </c>
      <c r="CA226" s="3">
        <f>SUMPRODUCT((BJ$6:BJ226)*($BR$6:$BR226))*'[1]功能-战损相关'!$D$2-BV226</f>
        <v>1695676.8266400413</v>
      </c>
      <c r="CB226" s="3">
        <f>SUMPRODUCT((BK$6:BK226)*($BR$6:$BR226))*'[1]功能-战损相关'!$D$2-BW226</f>
        <v>951354.27416873875</v>
      </c>
    </row>
    <row r="227" spans="40:80" x14ac:dyDescent="0.2">
      <c r="AN227" s="3">
        <v>222</v>
      </c>
      <c r="AO227" s="3">
        <f>求节点(节奏总纲!D$4:D$163,AH$6:AH$165,$AN227)*其他调用!H226*其他调用!$M226</f>
        <v>573309984.77577472</v>
      </c>
      <c r="AP227" s="3">
        <f>求节点(节奏总纲!E$4:E$163,AI$6:AI$165,$AN227)*其他调用!I226*其他调用!$M226</f>
        <v>695513910.67890334</v>
      </c>
      <c r="AQ227" s="3">
        <f>求节点(节奏总纲!F$4:F$163,AJ$6:AJ$165,$AN227)*其他调用!J226*其他调用!$M226</f>
        <v>55006401.707459278</v>
      </c>
      <c r="AR227" s="3">
        <f>求节点(节奏总纲!G$4:G$163,AK$6:AK$165,$AN227)*其他调用!K226*其他调用!$M226</f>
        <v>7931705.0743376724</v>
      </c>
      <c r="AS227" s="3">
        <f>求节点(节奏总纲!H$4:H$163,AL$6:AL$165,$AN227)*其他调用!L226*其他调用!$M226</f>
        <v>3471103.4375768197</v>
      </c>
      <c r="AT227" s="3">
        <f t="shared" si="21"/>
        <v>1335233105.6740518</v>
      </c>
      <c r="BF227" s="3">
        <v>222</v>
      </c>
      <c r="BG227" s="3">
        <f>求节点(节奏总纲!D$4:D$163,AZ$6:AZ$165,$AN227)</f>
        <v>20367.421318908746</v>
      </c>
      <c r="BH227" s="3">
        <f>求节点(节奏总纲!E$4:E$163,BA$6:BA$165,$AN227)</f>
        <v>62835.427727553892</v>
      </c>
      <c r="BI227" s="3">
        <f>求节点(节奏总纲!F$4:F$163,BB$6:BB$165,$AN227)</f>
        <v>195357.63029882437</v>
      </c>
      <c r="BJ227" s="3">
        <f>求节点(节奏总纲!G$4:G$163,BC$6:BC$165,$AN227)</f>
        <v>135839.99715839542</v>
      </c>
      <c r="BK227" s="3">
        <f>求节点(节奏总纲!H$4:H$163,BD$6:BD$165,$AN227)</f>
        <v>79195.698260400983</v>
      </c>
      <c r="BL227" s="3">
        <f>BG227*其他调用!H226*其他调用!$M226</f>
        <v>976873.46847108204</v>
      </c>
      <c r="BM227" s="3">
        <f>BH227*其他调用!I226*其他调用!$M226</f>
        <v>2971582.493480023</v>
      </c>
      <c r="BN227" s="3">
        <f>BI227*其他调用!J226*其他调用!$M226</f>
        <v>754162.50590882299</v>
      </c>
      <c r="BO227" s="3">
        <f>BJ227*其他调用!K226*其他调用!$M226</f>
        <v>93294.366688397364</v>
      </c>
      <c r="BP227" s="3">
        <f>BK227*其他调用!L226*其他调用!$M226</f>
        <v>15737.769158306881</v>
      </c>
      <c r="BQ227" s="3">
        <f t="shared" si="22"/>
        <v>4811650.6037066318</v>
      </c>
      <c r="BR227" s="3">
        <f>[1]服务器生态!$R224</f>
        <v>1.6289841650165445E-2</v>
      </c>
      <c r="BS227" s="3">
        <f>SUMPRODUCT((BG$6:BG227)*($BR$6:$BR227)*(其他调用!BY$5:BY226))</f>
        <v>134908.54539277637</v>
      </c>
      <c r="BT227" s="3">
        <f>SUMPRODUCT((BH$6:BH227)*($BR$6:$BR227)*(其他调用!BZ$5:BZ226))</f>
        <v>418236.31531617208</v>
      </c>
      <c r="BU227" s="3">
        <f>SUMPRODUCT((BI$6:BI227)*($BR$6:$BR227)*(其他调用!CA$5:CA226))</f>
        <v>1308275.2939193251</v>
      </c>
      <c r="BV227" s="3">
        <f>SUMPRODUCT((BJ$6:BJ227)*($BR$6:$BR227)*(其他调用!CB$5:CB226))</f>
        <v>913443.99491378281</v>
      </c>
      <c r="BW227" s="3">
        <f>SUMPRODUCT((BK$6:BK227)*($BR$6:$BR227)*(其他调用!CC$5:CC226))</f>
        <v>512493.45103306556</v>
      </c>
      <c r="BX227" s="3">
        <f>SUMPRODUCT((BG$6:BG227)*($BR$6:$BR227))*'[1]功能-战损相关'!$D$2-BS227</f>
        <v>250544.44144372758</v>
      </c>
      <c r="BY227" s="3">
        <f>SUMPRODUCT((BH$6:BH227)*($BR$6:$BR227))*'[1]功能-战损相关'!$D$2-BT227</f>
        <v>776724.58558717626</v>
      </c>
      <c r="BZ227" s="3">
        <f>SUMPRODUCT((BI$6:BI227)*($BR$6:$BR227))*'[1]功能-战损相关'!$D$2-BU227</f>
        <v>2429654.1172787445</v>
      </c>
      <c r="CA227" s="3">
        <f>SUMPRODUCT((BJ$6:BJ227)*($BR$6:$BR227))*'[1]功能-战损相关'!$D$2-BV227</f>
        <v>1696395.9905541688</v>
      </c>
      <c r="CB227" s="3">
        <f>SUMPRODUCT((BK$6:BK227)*($BR$6:$BR227))*'[1]功能-战损相关'!$D$2-BW227</f>
        <v>951773.55191855063</v>
      </c>
    </row>
    <row r="228" spans="40:80" x14ac:dyDescent="0.2">
      <c r="AN228" s="3">
        <v>223</v>
      </c>
      <c r="AO228" s="3">
        <f>求节点(节奏总纲!D$4:D$163,AH$6:AH$165,$AN228)*其他调用!H227*其他调用!$M227</f>
        <v>574260330.88032925</v>
      </c>
      <c r="AP228" s="3">
        <f>求节点(节奏总纲!E$4:E$163,AI$6:AI$165,$AN228)*其他调用!I227*其他调用!$M227</f>
        <v>696288206.96639609</v>
      </c>
      <c r="AQ228" s="3">
        <f>求节点(节奏总纲!F$4:F$163,AJ$6:AJ$165,$AN228)*其他调用!J227*其他调用!$M227</f>
        <v>55081262.928461887</v>
      </c>
      <c r="AR228" s="3">
        <f>求节点(节奏总纲!G$4:G$163,AK$6:AK$165,$AN228)*其他调用!K227*其他调用!$M227</f>
        <v>7964067.7523937961</v>
      </c>
      <c r="AS228" s="3">
        <f>求节点(节奏总纲!H$4:H$163,AL$6:AL$165,$AN228)*其他调用!L227*其他调用!$M227</f>
        <v>3471103.4375768197</v>
      </c>
      <c r="AT228" s="3">
        <f t="shared" si="21"/>
        <v>1337064971.9651577</v>
      </c>
      <c r="BF228" s="3">
        <v>223</v>
      </c>
      <c r="BG228" s="3">
        <f>求节点(节奏总纲!D$4:D$163,AZ$6:AZ$165,$AN228)</f>
        <v>20380.159583535118</v>
      </c>
      <c r="BH228" s="3">
        <f>求节点(节奏总纲!E$4:E$163,BA$6:BA$165,$AN228)</f>
        <v>62873.297485514478</v>
      </c>
      <c r="BI228" s="3">
        <f>求节点(节奏总纲!F$4:F$163,BB$6:BB$165,$AN228)</f>
        <v>195470.67540483503</v>
      </c>
      <c r="BJ228" s="3">
        <f>求节点(节奏总纲!G$4:G$163,BC$6:BC$165,$AN228)</f>
        <v>135914.77730247786</v>
      </c>
      <c r="BK228" s="3">
        <f>求节点(节奏总纲!H$4:H$163,BD$6:BD$165,$AN228)</f>
        <v>79274.261395019435</v>
      </c>
      <c r="BL228" s="3">
        <f>BG228*其他调用!H227*其他调用!$M227</f>
        <v>977484.42812832212</v>
      </c>
      <c r="BM228" s="3">
        <f>BH228*其他调用!I227*其他调用!$M227</f>
        <v>2973373.4116587923</v>
      </c>
      <c r="BN228" s="3">
        <f>BI228*其他调用!J227*其他调用!$M227</f>
        <v>754598.90749856038</v>
      </c>
      <c r="BO228" s="3">
        <f>BJ228*其他调用!K227*其他调用!$M227</f>
        <v>93345.725392232605</v>
      </c>
      <c r="BP228" s="3">
        <f>BK228*其他调用!L227*其他调用!$M227</f>
        <v>15753.381224418259</v>
      </c>
      <c r="BQ228" s="3">
        <f t="shared" si="22"/>
        <v>4814555.853902326</v>
      </c>
      <c r="BR228" s="3">
        <f>[1]服务器生态!$R225</f>
        <v>1.6289841650165445E-2</v>
      </c>
      <c r="BS228" s="3">
        <f>SUMPRODUCT((BG$6:BG228)*($BR$6:$BR228)*(其他调用!BY$5:BY227))</f>
        <v>134966.64356795003</v>
      </c>
      <c r="BT228" s="3">
        <f>SUMPRODUCT((BH$6:BH228)*($BR$6:$BR228)*(其他调用!BZ$5:BZ227))</f>
        <v>418415.54962668306</v>
      </c>
      <c r="BU228" s="3">
        <f>SUMPRODUCT((BI$6:BI228)*($BR$6:$BR228)*(其他调用!CA$5:CA227))</f>
        <v>1308832.5265305045</v>
      </c>
      <c r="BV228" s="3">
        <f>SUMPRODUCT((BJ$6:BJ228)*($BR$6:$BR228)*(其他调用!CB$5:CB227))</f>
        <v>913831.45019881346</v>
      </c>
      <c r="BW228" s="3">
        <f>SUMPRODUCT((BK$6:BK228)*($BR$6:$BR228)*(其他调用!CC$5:CC227))</f>
        <v>512719.43993695086</v>
      </c>
      <c r="BX228" s="3">
        <f>SUMPRODUCT((BG$6:BG228)*($BR$6:$BR228))*'[1]功能-战损相关'!$D$2-BS228</f>
        <v>250652.33805476435</v>
      </c>
      <c r="BY228" s="3">
        <f>SUMPRODUCT((BH$6:BH228)*($BR$6:$BR228))*'[1]功能-战损相关'!$D$2-BT228</f>
        <v>777057.44930669665</v>
      </c>
      <c r="BZ228" s="3">
        <f>SUMPRODUCT((BI$6:BI228)*($BR$6:$BR228))*'[1]功能-战损相关'!$D$2-BU228</f>
        <v>2430688.9778423626</v>
      </c>
      <c r="CA228" s="3">
        <f>SUMPRODUCT((BJ$6:BJ228)*($BR$6:$BR228))*'[1]功能-战损相关'!$D$2-BV228</f>
        <v>1697115.5503692259</v>
      </c>
      <c r="CB228" s="3">
        <f>SUMPRODUCT((BK$6:BK228)*($BR$6:$BR228))*'[1]功能-战损相关'!$D$2-BW228</f>
        <v>952193.24559719465</v>
      </c>
    </row>
    <row r="229" spans="40:80" x14ac:dyDescent="0.2">
      <c r="AN229" s="3">
        <v>224</v>
      </c>
      <c r="AO229" s="3">
        <f>求节点(节奏总纲!D$4:D$163,AH$6:AH$165,$AN229)*其他调用!H228*其他调用!$M228</f>
        <v>575210676.98488355</v>
      </c>
      <c r="AP229" s="3">
        <f>求节点(节奏总纲!E$4:E$163,AI$6:AI$165,$AN229)*其他调用!I228*其他调用!$M228</f>
        <v>697062503.25388873</v>
      </c>
      <c r="AQ229" s="3">
        <f>求节点(节奏总纲!F$4:F$163,AJ$6:AJ$165,$AN229)*其他调用!J228*其他调用!$M228</f>
        <v>55156124.149464503</v>
      </c>
      <c r="AR229" s="3">
        <f>求节点(节奏总纲!G$4:G$163,AK$6:AK$165,$AN229)*其他调用!K228*其他调用!$M228</f>
        <v>7996430.4304499226</v>
      </c>
      <c r="AS229" s="3">
        <f>求节点(节奏总纲!H$4:H$163,AL$6:AL$165,$AN229)*其他调用!L228*其他调用!$M228</f>
        <v>3471103.4375768197</v>
      </c>
      <c r="AT229" s="3">
        <f t="shared" si="21"/>
        <v>1338896838.2562637</v>
      </c>
      <c r="BF229" s="3">
        <v>224</v>
      </c>
      <c r="BG229" s="3">
        <f>求节点(节奏总纲!D$4:D$163,AZ$6:AZ$165,$AN229)</f>
        <v>20392.897848161494</v>
      </c>
      <c r="BH229" s="3">
        <f>求节点(节奏总纲!E$4:E$163,BA$6:BA$165,$AN229)</f>
        <v>62911.167243475065</v>
      </c>
      <c r="BI229" s="3">
        <f>求节点(节奏总纲!F$4:F$163,BB$6:BB$165,$AN229)</f>
        <v>195583.72051084568</v>
      </c>
      <c r="BJ229" s="3">
        <f>求节点(节奏总纲!G$4:G$163,BC$6:BC$165,$AN229)</f>
        <v>135989.55744656027</v>
      </c>
      <c r="BK229" s="3">
        <f>求节点(节奏总纲!H$4:H$163,BD$6:BD$165,$AN229)</f>
        <v>79350.068322308798</v>
      </c>
      <c r="BL229" s="3">
        <f>BG229*其他调用!H228*其他调用!$M228</f>
        <v>978095.38778556255</v>
      </c>
      <c r="BM229" s="3">
        <f>BH229*其他调用!I228*其他调用!$M228</f>
        <v>2975164.3298375611</v>
      </c>
      <c r="BN229" s="3">
        <f>BI229*其他调用!J228*其他调用!$M228</f>
        <v>755035.30908829765</v>
      </c>
      <c r="BO229" s="3">
        <f>BJ229*其他调用!K228*其他调用!$M228</f>
        <v>93397.084096067832</v>
      </c>
      <c r="BP229" s="3">
        <f>BK229*其他调用!L228*其他调用!$M228</f>
        <v>15768.445577009203</v>
      </c>
      <c r="BQ229" s="3">
        <f t="shared" si="22"/>
        <v>4817460.5563844983</v>
      </c>
      <c r="BR229" s="3">
        <f>[1]服务器生态!$R226</f>
        <v>1.6289841650165445E-2</v>
      </c>
      <c r="BS229" s="3">
        <f>SUMPRODUCT((BG$6:BG229)*($BR$6:$BR229)*(其他调用!BY$5:BY228))</f>
        <v>135024.77805637856</v>
      </c>
      <c r="BT229" s="3">
        <f>SUMPRODUCT((BH$6:BH229)*($BR$6:$BR229)*(其他调用!BZ$5:BZ228))</f>
        <v>418594.89189335715</v>
      </c>
      <c r="BU229" s="3">
        <f>SUMPRODUCT((BI$6:BI229)*($BR$6:$BR229)*(其他调用!CA$5:CA228))</f>
        <v>1309390.0814018871</v>
      </c>
      <c r="BV229" s="3">
        <f>SUMPRODUCT((BJ$6:BJ229)*($BR$6:$BR229)*(其他调用!CB$5:CB228))</f>
        <v>914219.11866126757</v>
      </c>
      <c r="BW229" s="3">
        <f>SUMPRODUCT((BK$6:BK229)*($BR$6:$BR229)*(其他调用!CC$5:CC228))</f>
        <v>512945.64494533342</v>
      </c>
      <c r="BX229" s="3">
        <f>SUMPRODUCT((BG$6:BG229)*($BR$6:$BR229))*'[1]功能-战损相关'!$D$2-BS229</f>
        <v>250760.30210470306</v>
      </c>
      <c r="BY229" s="3">
        <f>SUMPRODUCT((BH$6:BH229)*($BR$6:$BR229))*'[1]功能-战损相关'!$D$2-BT229</f>
        <v>777390.51351623435</v>
      </c>
      <c r="BZ229" s="3">
        <f>SUMPRODUCT((BI$6:BI229)*($BR$6:$BR229))*'[1]功能-战损相关'!$D$2-BU229</f>
        <v>2431724.4368892163</v>
      </c>
      <c r="CA229" s="3">
        <f>SUMPRODUCT((BJ$6:BJ229)*($BR$6:$BR229))*'[1]功能-战损相关'!$D$2-BV229</f>
        <v>1697835.5060852119</v>
      </c>
      <c r="CB229" s="3">
        <f>SUMPRODUCT((BK$6:BK229)*($BR$6:$BR229))*'[1]功能-战损相关'!$D$2-BW229</f>
        <v>952613.34061276214</v>
      </c>
    </row>
    <row r="230" spans="40:80" x14ac:dyDescent="0.2">
      <c r="AN230" s="3">
        <v>225</v>
      </c>
      <c r="AO230" s="3">
        <f>求节点(节奏总纲!D$4:D$163,AH$6:AH$165,$AN230)*其他调用!H229*其他调用!$M229</f>
        <v>576161023.08943808</v>
      </c>
      <c r="AP230" s="3">
        <f>求节点(节奏总纲!E$4:E$163,AI$6:AI$165,$AN230)*其他调用!I229*其他调用!$M229</f>
        <v>697836799.54138136</v>
      </c>
      <c r="AQ230" s="3">
        <f>求节点(节奏总纲!F$4:F$163,AJ$6:AJ$165,$AN230)*其他调用!J229*其他调用!$M229</f>
        <v>55230985.370467111</v>
      </c>
      <c r="AR230" s="3">
        <f>求节点(节奏总纲!G$4:G$163,AK$6:AK$165,$AN230)*其他调用!K229*其他调用!$M229</f>
        <v>8028793.1085060481</v>
      </c>
      <c r="AS230" s="3">
        <f>求节点(节奏总纲!H$4:H$163,AL$6:AL$165,$AN230)*其他调用!L229*其他调用!$M229</f>
        <v>3471103.4375768197</v>
      </c>
      <c r="AT230" s="3">
        <f t="shared" si="21"/>
        <v>1340728704.5473692</v>
      </c>
      <c r="BF230" s="3">
        <v>225</v>
      </c>
      <c r="BG230" s="3">
        <f>求节点(节奏总纲!D$4:D$163,AZ$6:AZ$165,$AN230)</f>
        <v>20405.636112787866</v>
      </c>
      <c r="BH230" s="3">
        <f>求节点(节奏总纲!E$4:E$163,BA$6:BA$165,$AN230)</f>
        <v>62949.037001435652</v>
      </c>
      <c r="BI230" s="3">
        <f>求节点(节奏总纲!F$4:F$163,BB$6:BB$165,$AN230)</f>
        <v>195696.76561685637</v>
      </c>
      <c r="BJ230" s="3">
        <f>求节点(节奏总纲!G$4:G$163,BC$6:BC$165,$AN230)</f>
        <v>136064.33759064271</v>
      </c>
      <c r="BK230" s="3">
        <f>求节点(节奏总纲!H$4:H$163,BD$6:BD$165,$AN230)</f>
        <v>79424.667705370739</v>
      </c>
      <c r="BL230" s="3">
        <f>BG230*其他调用!H229*其他调用!$M229</f>
        <v>978706.34744280274</v>
      </c>
      <c r="BM230" s="3">
        <f>BH230*其他调用!I229*其他调用!$M229</f>
        <v>2976955.2480163304</v>
      </c>
      <c r="BN230" s="3">
        <f>BI230*其他调用!J229*其他调用!$M229</f>
        <v>755471.71067803516</v>
      </c>
      <c r="BO230" s="3">
        <f>BJ230*其他调用!K229*其他调用!$M229</f>
        <v>93448.442799903074</v>
      </c>
      <c r="BP230" s="3">
        <f>BK230*其他调用!L229*其他调用!$M229</f>
        <v>15783.269966411272</v>
      </c>
      <c r="BQ230" s="3">
        <f t="shared" si="22"/>
        <v>4820365.0189034836</v>
      </c>
      <c r="BR230" s="3">
        <f>[1]服务器生态!$R227</f>
        <v>1.6289841650165445E-2</v>
      </c>
      <c r="BS230" s="3">
        <f>SUMPRODUCT((BG$6:BG230)*($BR$6:$BR230)*(其他调用!BY$5:BY229))</f>
        <v>135082.94885806201</v>
      </c>
      <c r="BT230" s="3">
        <f>SUMPRODUCT((BH$6:BH230)*($BR$6:$BR230)*(其他调用!BZ$5:BZ229))</f>
        <v>418774.34211619431</v>
      </c>
      <c r="BU230" s="3">
        <f>SUMPRODUCT((BI$6:BI230)*($BR$6:$BR230)*(其他调用!CA$5:CA229))</f>
        <v>1309947.9585334731</v>
      </c>
      <c r="BV230" s="3">
        <f>SUMPRODUCT((BJ$6:BJ230)*($BR$6:$BR230)*(其他调用!CB$5:CB229))</f>
        <v>914607.00030114513</v>
      </c>
      <c r="BW230" s="3">
        <f>SUMPRODUCT((BK$6:BK230)*($BR$6:$BR230)*(其他调用!CC$5:CC229))</f>
        <v>513172.06261584</v>
      </c>
      <c r="BX230" s="3">
        <f>SUMPRODUCT((BG$6:BG230)*($BR$6:$BR230))*'[1]功能-战损相关'!$D$2-BS230</f>
        <v>250868.33359354371</v>
      </c>
      <c r="BY230" s="3">
        <f>SUMPRODUCT((BH$6:BH230)*($BR$6:$BR230))*'[1]功能-战损相关'!$D$2-BT230</f>
        <v>777723.778215789</v>
      </c>
      <c r="BZ230" s="3">
        <f>SUMPRODUCT((BI$6:BI230)*($BR$6:$BR230))*'[1]功能-战损相关'!$D$2-BU230</f>
        <v>2432760.4944193037</v>
      </c>
      <c r="CA230" s="3">
        <f>SUMPRODUCT((BJ$6:BJ230)*($BR$6:$BR230))*'[1]功能-战损相关'!$D$2-BV230</f>
        <v>1698555.8577021277</v>
      </c>
      <c r="CB230" s="3">
        <f>SUMPRODUCT((BK$6:BK230)*($BR$6:$BR230))*'[1]功能-战损相关'!$D$2-BW230</f>
        <v>953033.83057227428</v>
      </c>
    </row>
    <row r="231" spans="40:80" x14ac:dyDescent="0.2">
      <c r="AN231" s="3">
        <v>226</v>
      </c>
      <c r="AO231" s="3">
        <f>求节点(节奏总纲!D$4:D$163,AH$6:AH$165,$AN231)*其他调用!H230*其他调用!$M230</f>
        <v>577111369.1939925</v>
      </c>
      <c r="AP231" s="3">
        <f>求节点(节奏总纲!E$4:E$163,AI$6:AI$165,$AN231)*其他调用!I230*其他调用!$M230</f>
        <v>698611095.82887411</v>
      </c>
      <c r="AQ231" s="3">
        <f>求节点(节奏总纲!F$4:F$163,AJ$6:AJ$165,$AN231)*其他调用!J230*其他调用!$M230</f>
        <v>55305846.591469727</v>
      </c>
      <c r="AR231" s="3">
        <f>求节点(节奏总纲!G$4:G$163,AK$6:AK$165,$AN231)*其他调用!K230*其他调用!$M230</f>
        <v>8061155.7865621708</v>
      </c>
      <c r="AS231" s="3">
        <f>求节点(节奏总纲!H$4:H$163,AL$6:AL$165,$AN231)*其他调用!L230*其他调用!$M230</f>
        <v>3471103.4375768197</v>
      </c>
      <c r="AT231" s="3">
        <f t="shared" si="21"/>
        <v>1342560570.8384755</v>
      </c>
      <c r="BF231" s="3">
        <v>226</v>
      </c>
      <c r="BG231" s="3">
        <f>求节点(节奏总纲!D$4:D$163,AZ$6:AZ$165,$AN231)</f>
        <v>20418.374377414242</v>
      </c>
      <c r="BH231" s="3">
        <f>求节点(节奏总纲!E$4:E$163,BA$6:BA$165,$AN231)</f>
        <v>62986.906759396239</v>
      </c>
      <c r="BI231" s="3">
        <f>求节点(节奏总纲!F$4:F$163,BB$6:BB$165,$AN231)</f>
        <v>195809.81072286703</v>
      </c>
      <c r="BJ231" s="3">
        <f>求节点(节奏总纲!G$4:G$163,BC$6:BC$165,$AN231)</f>
        <v>136139.11773472512</v>
      </c>
      <c r="BK231" s="3">
        <f>求节点(节奏总纲!H$4:H$163,BD$6:BD$165,$AN231)</f>
        <v>79499.267088432694</v>
      </c>
      <c r="BL231" s="3">
        <f>BG231*其他调用!H230*其他调用!$M230</f>
        <v>979317.30710004305</v>
      </c>
      <c r="BM231" s="3">
        <f>BH231*其他调用!I230*其他调用!$M230</f>
        <v>2978746.1661950992</v>
      </c>
      <c r="BN231" s="3">
        <f>BI231*其他调用!J230*其他调用!$M230</f>
        <v>755908.11226777255</v>
      </c>
      <c r="BO231" s="3">
        <f>BJ231*其他调用!K230*其他调用!$M230</f>
        <v>93499.801503738301</v>
      </c>
      <c r="BP231" s="3">
        <f>BK231*其他调用!L230*其他调用!$M230</f>
        <v>15798.094355813342</v>
      </c>
      <c r="BQ231" s="3">
        <f t="shared" si="22"/>
        <v>4823269.4814224662</v>
      </c>
      <c r="BR231" s="3">
        <f>[1]服务器生态!$R228</f>
        <v>1.6289841650165445E-2</v>
      </c>
      <c r="BS231" s="3">
        <f>SUMPRODUCT((BG$6:BG231)*($BR$6:$BR231)*(其他调用!BY$5:BY230))</f>
        <v>135141.15597300034</v>
      </c>
      <c r="BT231" s="3">
        <f>SUMPRODUCT((BH$6:BH231)*($BR$6:$BR231)*(其他调用!BZ$5:BZ230))</f>
        <v>418953.90029519459</v>
      </c>
      <c r="BU231" s="3">
        <f>SUMPRODUCT((BI$6:BI231)*($BR$6:$BR231)*(其他调用!CA$5:CA230))</f>
        <v>1310506.1579252623</v>
      </c>
      <c r="BV231" s="3">
        <f>SUMPRODUCT((BJ$6:BJ231)*($BR$6:$BR231)*(其他调用!CB$5:CB230))</f>
        <v>914995.09511844616</v>
      </c>
      <c r="BW231" s="3">
        <f>SUMPRODUCT((BK$6:BK231)*($BR$6:$BR231)*(其他调用!CC$5:CC230))</f>
        <v>513398.69294847059</v>
      </c>
      <c r="BX231" s="3">
        <f>SUMPRODUCT((BG$6:BG231)*($BR$6:$BR231))*'[1]功能-战损相关'!$D$2-BS231</f>
        <v>250976.4325212863</v>
      </c>
      <c r="BY231" s="3">
        <f>SUMPRODUCT((BH$6:BH231)*($BR$6:$BR231))*'[1]功能-战损相关'!$D$2-BT231</f>
        <v>778057.24340536084</v>
      </c>
      <c r="BZ231" s="3">
        <f>SUMPRODUCT((BI$6:BI231)*($BR$6:$BR231))*'[1]功能-战损相关'!$D$2-BU231</f>
        <v>2433797.1504326267</v>
      </c>
      <c r="CA231" s="3">
        <f>SUMPRODUCT((BJ$6:BJ231)*($BR$6:$BR231))*'[1]功能-战损相关'!$D$2-BV231</f>
        <v>1699276.6052199723</v>
      </c>
      <c r="CB231" s="3">
        <f>SUMPRODUCT((BK$6:BK231)*($BR$6:$BR231))*'[1]功能-战损相关'!$D$2-BW231</f>
        <v>953454.71547573106</v>
      </c>
    </row>
    <row r="232" spans="40:80" x14ac:dyDescent="0.2">
      <c r="AN232" s="3">
        <v>227</v>
      </c>
      <c r="AO232" s="3">
        <f>求节点(节奏总纲!D$4:D$163,AH$6:AH$165,$AN232)*其他调用!H231*其他调用!$M231</f>
        <v>578061715.29854691</v>
      </c>
      <c r="AP232" s="3">
        <f>求节点(节奏总纲!E$4:E$163,AI$6:AI$165,$AN232)*其他调用!I231*其他调用!$M231</f>
        <v>699385392.11636674</v>
      </c>
      <c r="AQ232" s="3">
        <f>求节点(节奏总纲!F$4:F$163,AJ$6:AJ$165,$AN232)*其他调用!J231*其他调用!$M231</f>
        <v>55380707.812472329</v>
      </c>
      <c r="AR232" s="3">
        <f>求节点(节奏总纲!G$4:G$163,AK$6:AK$165,$AN232)*其他调用!K231*其他调用!$M231</f>
        <v>8065202.5314566419</v>
      </c>
      <c r="AS232" s="3">
        <f>求节点(节奏总纲!H$4:H$163,AL$6:AL$165,$AN232)*其他调用!L231*其他调用!$M231</f>
        <v>3471103.4375768197</v>
      </c>
      <c r="AT232" s="3">
        <f t="shared" si="21"/>
        <v>1344364121.1964195</v>
      </c>
      <c r="BF232" s="3">
        <v>227</v>
      </c>
      <c r="BG232" s="3">
        <f>求节点(节奏总纲!D$4:D$163,AZ$6:AZ$165,$AN232)</f>
        <v>20431.112642040614</v>
      </c>
      <c r="BH232" s="3">
        <f>求节点(节奏总纲!E$4:E$163,BA$6:BA$165,$AN232)</f>
        <v>63024.776517356826</v>
      </c>
      <c r="BI232" s="3">
        <f>求节点(节奏总纲!F$4:F$163,BB$6:BB$165,$AN232)</f>
        <v>195922.85582887771</v>
      </c>
      <c r="BJ232" s="3">
        <f>求节点(节奏总纲!G$4:G$163,BC$6:BC$165,$AN232)</f>
        <v>136214.47145805819</v>
      </c>
      <c r="BK232" s="3">
        <f>求节点(节奏总纲!H$4:H$163,BD$6:BD$165,$AN232)</f>
        <v>79573.86647149465</v>
      </c>
      <c r="BL232" s="3">
        <f>BG232*其他调用!H231*其他调用!$M231</f>
        <v>979928.26675728324</v>
      </c>
      <c r="BM232" s="3">
        <f>BH232*其他调用!I231*其他调用!$M231</f>
        <v>2980537.0843738685</v>
      </c>
      <c r="BN232" s="3">
        <f>BI232*其他调用!J231*其他调用!$M231</f>
        <v>756344.51385750994</v>
      </c>
      <c r="BO232" s="3">
        <f>BJ232*其他调用!K231*其他调用!$M231</f>
        <v>93551.55413950856</v>
      </c>
      <c r="BP232" s="3">
        <f>BK232*其他调用!L231*其他调用!$M231</f>
        <v>15812.918745215415</v>
      </c>
      <c r="BQ232" s="3">
        <f t="shared" si="22"/>
        <v>4826174.3378733862</v>
      </c>
      <c r="BR232" s="3">
        <f>[1]服务器生态!$R229</f>
        <v>1.6289841650165445E-2</v>
      </c>
      <c r="BS232" s="3">
        <f>SUMPRODUCT((BG$6:BG232)*($BR$6:$BR232)*(其他调用!BY$5:BY231))</f>
        <v>135199.39940119354</v>
      </c>
      <c r="BT232" s="3">
        <f>SUMPRODUCT((BH$6:BH232)*($BR$6:$BR232)*(其他调用!BZ$5:BZ231))</f>
        <v>419133.56643035793</v>
      </c>
      <c r="BU232" s="3">
        <f>SUMPRODUCT((BI$6:BI232)*($BR$6:$BR232)*(其他调用!CA$5:CA231))</f>
        <v>1311064.6795772549</v>
      </c>
      <c r="BV232" s="3">
        <f>SUMPRODUCT((BJ$6:BJ232)*($BR$6:$BR232)*(其他调用!CB$5:CB231))</f>
        <v>915383.40474828589</v>
      </c>
      <c r="BW232" s="3">
        <f>SUMPRODUCT((BK$6:BK232)*($BR$6:$BR232)*(其他调用!CC$5:CC231))</f>
        <v>513625.5359432252</v>
      </c>
      <c r="BX232" s="3">
        <f>SUMPRODUCT((BG$6:BG232)*($BR$6:$BR232))*'[1]功能-战损相关'!$D$2-BS232</f>
        <v>251084.59888793086</v>
      </c>
      <c r="BY232" s="3">
        <f>SUMPRODUCT((BH$6:BH232)*($BR$6:$BR232))*'[1]功能-战损相关'!$D$2-BT232</f>
        <v>778390.90908494988</v>
      </c>
      <c r="BZ232" s="3">
        <f>SUMPRODUCT((BI$6:BI232)*($BR$6:$BR232))*'[1]功能-战损相关'!$D$2-BU232</f>
        <v>2434834.4049291844</v>
      </c>
      <c r="CA232" s="3">
        <f>SUMPRODUCT((BJ$6:BJ232)*($BR$6:$BR232))*'[1]功能-战损相关'!$D$2-BV232</f>
        <v>1699997.751675389</v>
      </c>
      <c r="CB232" s="3">
        <f>SUMPRODUCT((BK$6:BK232)*($BR$6:$BR232))*'[1]功能-战损相关'!$D$2-BW232</f>
        <v>953875.99532313249</v>
      </c>
    </row>
    <row r="233" spans="40:80" x14ac:dyDescent="0.2">
      <c r="AN233" s="3">
        <v>228</v>
      </c>
      <c r="AO233" s="3">
        <f>求节点(节奏总纲!D$4:D$163,AH$6:AH$165,$AN233)*其他调用!H232*其他调用!$M232</f>
        <v>579012061.40310133</v>
      </c>
      <c r="AP233" s="3">
        <f>求节点(节奏总纲!E$4:E$163,AI$6:AI$165,$AN233)*其他调用!I232*其他调用!$M232</f>
        <v>700159688.4038595</v>
      </c>
      <c r="AQ233" s="3">
        <f>求节点(节奏总纲!F$4:F$163,AJ$6:AJ$165,$AN233)*其他调用!J232*其他调用!$M232</f>
        <v>55455569.033474937</v>
      </c>
      <c r="AR233" s="3">
        <f>求节点(节奏总纲!G$4:G$163,AK$6:AK$165,$AN233)*其他调用!K232*其他调用!$M232</f>
        <v>8069030.59595419</v>
      </c>
      <c r="AS233" s="3">
        <f>求节点(节奏总纲!H$4:H$163,AL$6:AL$165,$AN233)*其他调用!L232*其他调用!$M232</f>
        <v>3471103.4375768197</v>
      </c>
      <c r="AT233" s="3">
        <f t="shared" si="21"/>
        <v>1346167452.8739667</v>
      </c>
      <c r="BF233" s="3">
        <v>228</v>
      </c>
      <c r="BG233" s="3">
        <f>求节点(节奏总纲!D$4:D$163,AZ$6:AZ$165,$AN233)</f>
        <v>20443.85090666699</v>
      </c>
      <c r="BH233" s="3">
        <f>求节点(节奏总纲!E$4:E$163,BA$6:BA$165,$AN233)</f>
        <v>63062.646275317413</v>
      </c>
      <c r="BI233" s="3">
        <f>求节点(节奏总纲!F$4:F$163,BB$6:BB$165,$AN233)</f>
        <v>196035.90093488837</v>
      </c>
      <c r="BJ233" s="3">
        <f>求节点(节奏总纲!G$4:G$163,BC$6:BC$165,$AN233)</f>
        <v>136289.82961107179</v>
      </c>
      <c r="BK233" s="3">
        <f>求节点(节奏总纲!H$4:H$163,BD$6:BD$165,$AN233)</f>
        <v>79648.465854556605</v>
      </c>
      <c r="BL233" s="3">
        <f>BG233*其他调用!H232*其他调用!$M232</f>
        <v>980539.22641452355</v>
      </c>
      <c r="BM233" s="3">
        <f>BH233*其他调用!I232*其他调用!$M232</f>
        <v>2982328.0025526374</v>
      </c>
      <c r="BN233" s="3">
        <f>BI233*其他调用!J232*其他调用!$M232</f>
        <v>756780.91544724733</v>
      </c>
      <c r="BO233" s="3">
        <f>BJ233*其他调用!K232*其他调用!$M232</f>
        <v>93603.309817565678</v>
      </c>
      <c r="BP233" s="3">
        <f>BK233*其他调用!L232*其他调用!$M232</f>
        <v>15827.743134617487</v>
      </c>
      <c r="BQ233" s="3">
        <f t="shared" si="22"/>
        <v>4829079.1973665915</v>
      </c>
      <c r="BR233" s="3">
        <f>[1]服务器生态!$R230</f>
        <v>1.6289841650165445E-2</v>
      </c>
      <c r="BS233" s="3">
        <f>SUMPRODUCT((BG$6:BG233)*($BR$6:$BR233)*(其他调用!BY$5:BY232))</f>
        <v>135257.67914264166</v>
      </c>
      <c r="BT233" s="3">
        <f>SUMPRODUCT((BH$6:BH233)*($BR$6:$BR233)*(其他调用!BZ$5:BZ232))</f>
        <v>419313.34052168438</v>
      </c>
      <c r="BU233" s="3">
        <f>SUMPRODUCT((BI$6:BI233)*($BR$6:$BR233)*(其他调用!CA$5:CA232))</f>
        <v>1311623.5234894508</v>
      </c>
      <c r="BV233" s="3">
        <f>SUMPRODUCT((BJ$6:BJ233)*($BR$6:$BR233)*(其他调用!CB$5:CB232))</f>
        <v>915771.92920329201</v>
      </c>
      <c r="BW233" s="3">
        <f>SUMPRODUCT((BK$6:BK233)*($BR$6:$BR233)*(其他调用!CC$5:CC232))</f>
        <v>513852.59160010383</v>
      </c>
      <c r="BX233" s="3">
        <f>SUMPRODUCT((BG$6:BG233)*($BR$6:$BR233))*'[1]功能-战损相关'!$D$2-BS233</f>
        <v>251192.83269347734</v>
      </c>
      <c r="BY233" s="3">
        <f>SUMPRODUCT((BH$6:BH233)*($BR$6:$BR233))*'[1]功能-战损相关'!$D$2-BT233</f>
        <v>778724.77525455621</v>
      </c>
      <c r="BZ233" s="3">
        <f>SUMPRODUCT((BI$6:BI233)*($BR$6:$BR233))*'[1]功能-战损相关'!$D$2-BU233</f>
        <v>2435872.2579089776</v>
      </c>
      <c r="CA233" s="3">
        <f>SUMPRODUCT((BJ$6:BJ233)*($BR$6:$BR233))*'[1]功能-战损相关'!$D$2-BV233</f>
        <v>1700719.2970918291</v>
      </c>
      <c r="CB233" s="3">
        <f>SUMPRODUCT((BK$6:BK233)*($BR$6:$BR233))*'[1]功能-战损相关'!$D$2-BW233</f>
        <v>954297.67011447856</v>
      </c>
    </row>
    <row r="234" spans="40:80" x14ac:dyDescent="0.2">
      <c r="AN234" s="3">
        <v>229</v>
      </c>
      <c r="AO234" s="3">
        <f>求节点(节奏总纲!D$4:D$163,AH$6:AH$165,$AN234)*其他调用!H233*其他调用!$M233</f>
        <v>579962407.50765586</v>
      </c>
      <c r="AP234" s="3">
        <f>求节点(节奏总纲!E$4:E$163,AI$6:AI$165,$AN234)*其他调用!I233*其他调用!$M233</f>
        <v>700933984.69135225</v>
      </c>
      <c r="AQ234" s="3">
        <f>求节点(节奏总纲!F$4:F$163,AJ$6:AJ$165,$AN234)*其他调用!J233*其他调用!$M233</f>
        <v>55530430.254477553</v>
      </c>
      <c r="AR234" s="3">
        <f>求节点(节奏总纲!G$4:G$163,AK$6:AK$165,$AN234)*其他调用!K233*其他调用!$M233</f>
        <v>8072858.6604517372</v>
      </c>
      <c r="AS234" s="3">
        <f>求节点(节奏总纲!H$4:H$163,AL$6:AL$165,$AN234)*其他调用!L233*其他调用!$M233</f>
        <v>3471103.4375768197</v>
      </c>
      <c r="AT234" s="3">
        <f t="shared" si="21"/>
        <v>1347970784.5515139</v>
      </c>
      <c r="BF234" s="3">
        <v>229</v>
      </c>
      <c r="BG234" s="3">
        <f>求节点(节奏总纲!D$4:D$163,AZ$6:AZ$165,$AN234)</f>
        <v>20456.589171293363</v>
      </c>
      <c r="BH234" s="3">
        <f>求节点(节奏总纲!E$4:E$163,BA$6:BA$165,$AN234)</f>
        <v>63100.516033278</v>
      </c>
      <c r="BI234" s="3">
        <f>求节点(节奏总纲!F$4:F$163,BB$6:BB$165,$AN234)</f>
        <v>196148.94604089903</v>
      </c>
      <c r="BJ234" s="3">
        <f>求节点(节奏总纲!G$4:G$163,BC$6:BC$165,$AN234)</f>
        <v>136365.18776408542</v>
      </c>
      <c r="BK234" s="3">
        <f>求节点(节奏总纲!H$4:H$163,BD$6:BD$165,$AN234)</f>
        <v>79723.065237618561</v>
      </c>
      <c r="BL234" s="3">
        <f>BG234*其他调用!H233*其他调用!$M233</f>
        <v>981150.18607176375</v>
      </c>
      <c r="BM234" s="3">
        <f>BH234*其他调用!I233*其他调用!$M233</f>
        <v>2984118.9207314067</v>
      </c>
      <c r="BN234" s="3">
        <f>BI234*其他调用!J233*其他调用!$M233</f>
        <v>757217.3170369846</v>
      </c>
      <c r="BO234" s="3">
        <f>BJ234*其他调用!K233*其他调用!$M233</f>
        <v>93655.065495622839</v>
      </c>
      <c r="BP234" s="3">
        <f>BK234*其他调用!L233*其他调用!$M233</f>
        <v>15842.567524019558</v>
      </c>
      <c r="BQ234" s="3">
        <f t="shared" si="22"/>
        <v>4831984.0568597978</v>
      </c>
      <c r="BR234" s="3">
        <f>[1]服务器生态!$R231</f>
        <v>1.6289841650165445E-2</v>
      </c>
      <c r="BS234" s="3">
        <f>SUMPRODUCT((BG$6:BG234)*($BR$6:$BR234)*(其他调用!BY$5:BY233))</f>
        <v>135315.99519734466</v>
      </c>
      <c r="BT234" s="3">
        <f>SUMPRODUCT((BH$6:BH234)*($BR$6:$BR234)*(其他调用!BZ$5:BZ233))</f>
        <v>419493.2225691739</v>
      </c>
      <c r="BU234" s="3">
        <f>SUMPRODUCT((BI$6:BI234)*($BR$6:$BR234)*(其他调用!CA$5:CA233))</f>
        <v>1312182.68966185</v>
      </c>
      <c r="BV234" s="3">
        <f>SUMPRODUCT((BJ$6:BJ234)*($BR$6:$BR234)*(其他调用!CB$5:CB233))</f>
        <v>916160.66848346463</v>
      </c>
      <c r="BW234" s="3">
        <f>SUMPRODUCT((BK$6:BK234)*($BR$6:$BR234)*(其他调用!CC$5:CC233))</f>
        <v>514079.85991910647</v>
      </c>
      <c r="BX234" s="3">
        <f>SUMPRODUCT((BG$6:BG234)*($BR$6:$BR234))*'[1]功能-战损相关'!$D$2-BS234</f>
        <v>251301.13393792577</v>
      </c>
      <c r="BY234" s="3">
        <f>SUMPRODUCT((BH$6:BH234)*($BR$6:$BR234))*'[1]功能-战损相关'!$D$2-BT234</f>
        <v>779058.8419141795</v>
      </c>
      <c r="BZ234" s="3">
        <f>SUMPRODUCT((BI$6:BI234)*($BR$6:$BR234))*'[1]功能-战损相关'!$D$2-BU234</f>
        <v>2436910.7093720045</v>
      </c>
      <c r="CA234" s="3">
        <f>SUMPRODUCT((BJ$6:BJ234)*($BR$6:$BR234))*'[1]功能-战损相关'!$D$2-BV234</f>
        <v>1701441.2414692924</v>
      </c>
      <c r="CB234" s="3">
        <f>SUMPRODUCT((BK$6:BK234)*($BR$6:$BR234))*'[1]功能-战损相关'!$D$2-BW234</f>
        <v>954719.73984976916</v>
      </c>
    </row>
    <row r="235" spans="40:80" x14ac:dyDescent="0.2">
      <c r="AN235" s="3">
        <v>230</v>
      </c>
      <c r="AO235" s="3">
        <f>求节点(节奏总纲!D$4:D$163,AH$6:AH$165,$AN235)*其他调用!H234*其他调用!$M234</f>
        <v>580912753.61221027</v>
      </c>
      <c r="AP235" s="3">
        <f>求节点(节奏总纲!E$4:E$163,AI$6:AI$165,$AN235)*其他调用!I234*其他调用!$M234</f>
        <v>701708280.97884488</v>
      </c>
      <c r="AQ235" s="3">
        <f>求节点(节奏总纲!F$4:F$163,AJ$6:AJ$165,$AN235)*其他调用!J234*其他调用!$M234</f>
        <v>55605291.475480169</v>
      </c>
      <c r="AR235" s="3">
        <f>求节点(节奏总纲!G$4:G$163,AK$6:AK$165,$AN235)*其他调用!K234*其他调用!$M234</f>
        <v>8076686.7249492873</v>
      </c>
      <c r="AS235" s="3">
        <f>求节点(节奏总纲!H$4:H$163,AL$6:AL$165,$AN235)*其他调用!L234*其他调用!$M234</f>
        <v>3471103.4375768197</v>
      </c>
      <c r="AT235" s="3">
        <f t="shared" si="21"/>
        <v>1349774116.2290614</v>
      </c>
      <c r="BF235" s="3">
        <v>230</v>
      </c>
      <c r="BG235" s="3">
        <f>求节点(节奏总纲!D$4:D$163,AZ$6:AZ$165,$AN235)</f>
        <v>20469.327435919738</v>
      </c>
      <c r="BH235" s="3">
        <f>求节点(节奏总纲!E$4:E$163,BA$6:BA$165,$AN235)</f>
        <v>63138.385791238587</v>
      </c>
      <c r="BI235" s="3">
        <f>求节点(节奏总纲!F$4:F$163,BB$6:BB$165,$AN235)</f>
        <v>196261.99114690971</v>
      </c>
      <c r="BJ235" s="3">
        <f>求节点(节奏总纲!G$4:G$163,BC$6:BC$165,$AN235)</f>
        <v>136440.54591709902</v>
      </c>
      <c r="BK235" s="3">
        <f>求节点(节奏总纲!H$4:H$163,BD$6:BD$165,$AN235)</f>
        <v>79797.664620680516</v>
      </c>
      <c r="BL235" s="3">
        <f>BG235*其他调用!H234*其他调用!$M234</f>
        <v>981761.14572900406</v>
      </c>
      <c r="BM235" s="3">
        <f>BH235*其他调用!I234*其他调用!$M234</f>
        <v>2985909.8389101755</v>
      </c>
      <c r="BN235" s="3">
        <f>BI235*其他调用!J234*其他调用!$M234</f>
        <v>757653.71862672211</v>
      </c>
      <c r="BO235" s="3">
        <f>BJ235*其他调用!K234*其他调用!$M234</f>
        <v>93706.821173679957</v>
      </c>
      <c r="BP235" s="3">
        <f>BK235*其他调用!L234*其他调用!$M234</f>
        <v>15857.39191342163</v>
      </c>
      <c r="BQ235" s="3">
        <f t="shared" si="22"/>
        <v>4834888.9163530031</v>
      </c>
      <c r="BR235" s="3">
        <f>[1]服务器生态!$R232</f>
        <v>1.6289841650165445E-2</v>
      </c>
      <c r="BS235" s="3">
        <f>SUMPRODUCT((BG$6:BG235)*($BR$6:$BR235)*(其他调用!BY$5:BY234))</f>
        <v>135374.34756530254</v>
      </c>
      <c r="BT235" s="3">
        <f>SUMPRODUCT((BH$6:BH235)*($BR$6:$BR235)*(其他调用!BZ$5:BZ234))</f>
        <v>419673.21257282648</v>
      </c>
      <c r="BU235" s="3">
        <f>SUMPRODUCT((BI$6:BI235)*($BR$6:$BR235)*(其他调用!CA$5:CA234))</f>
        <v>1312742.1780944527</v>
      </c>
      <c r="BV235" s="3">
        <f>SUMPRODUCT((BJ$6:BJ235)*($BR$6:$BR235)*(其他调用!CB$5:CB234))</f>
        <v>916549.62258880364</v>
      </c>
      <c r="BW235" s="3">
        <f>SUMPRODUCT((BK$6:BK235)*($BR$6:$BR235)*(其他调用!CC$5:CC234))</f>
        <v>514307.34090023313</v>
      </c>
      <c r="BX235" s="3">
        <f>SUMPRODUCT((BG$6:BG235)*($BR$6:$BR235))*'[1]功能-战损相关'!$D$2-BS235</f>
        <v>251409.50262127616</v>
      </c>
      <c r="BY235" s="3">
        <f>SUMPRODUCT((BH$6:BH235)*($BR$6:$BR235))*'[1]功能-战损相关'!$D$2-BT235</f>
        <v>779393.10906381998</v>
      </c>
      <c r="BZ235" s="3">
        <f>SUMPRODUCT((BI$6:BI235)*($BR$6:$BR235))*'[1]功能-战损相关'!$D$2-BU235</f>
        <v>2437949.7593182665</v>
      </c>
      <c r="CA235" s="3">
        <f>SUMPRODUCT((BJ$6:BJ235)*($BR$6:$BR235))*'[1]功能-战损相关'!$D$2-BV235</f>
        <v>1702163.5848077792</v>
      </c>
      <c r="CB235" s="3">
        <f>SUMPRODUCT((BK$6:BK235)*($BR$6:$BR235))*'[1]功能-战损相关'!$D$2-BW235</f>
        <v>955142.20452900452</v>
      </c>
    </row>
    <row r="236" spans="40:80" x14ac:dyDescent="0.2">
      <c r="AN236" s="3">
        <v>231</v>
      </c>
      <c r="AO236" s="3">
        <f>求节点(节奏总纲!D$4:D$163,AH$6:AH$165,$AN236)*其他调用!H235*其他调用!$M235</f>
        <v>581863099.71676469</v>
      </c>
      <c r="AP236" s="3">
        <f>求节点(节奏总纲!E$4:E$163,AI$6:AI$165,$AN236)*其他调用!I235*其他调用!$M235</f>
        <v>702482577.26633751</v>
      </c>
      <c r="AQ236" s="3">
        <f>求节点(节奏总纲!F$4:F$163,AJ$6:AJ$165,$AN236)*其他调用!J235*其他调用!$M235</f>
        <v>55680152.69648277</v>
      </c>
      <c r="AR236" s="3">
        <f>求节点(节奏总纲!G$4:G$163,AK$6:AK$165,$AN236)*其他调用!K235*其他调用!$M235</f>
        <v>8080514.7894468363</v>
      </c>
      <c r="AS236" s="3">
        <f>求节点(节奏总纲!H$4:H$163,AL$6:AL$165,$AN236)*其他调用!L235*其他调用!$M235</f>
        <v>3471103.4375768197</v>
      </c>
      <c r="AT236" s="3">
        <f t="shared" si="21"/>
        <v>1351577447.9066086</v>
      </c>
      <c r="BF236" s="3">
        <v>231</v>
      </c>
      <c r="BG236" s="3">
        <f>求节点(节奏总纲!D$4:D$163,AZ$6:AZ$165,$AN236)</f>
        <v>20482.065700546111</v>
      </c>
      <c r="BH236" s="3">
        <f>求节点(节奏总纲!E$4:E$163,BA$6:BA$165,$AN236)</f>
        <v>63176.255549199173</v>
      </c>
      <c r="BI236" s="3">
        <f>求节点(节奏总纲!F$4:F$163,BB$6:BB$165,$AN236)</f>
        <v>196375.03625292037</v>
      </c>
      <c r="BJ236" s="3">
        <f>求节点(节奏总纲!G$4:G$163,BC$6:BC$165,$AN236)</f>
        <v>136515.90407011262</v>
      </c>
      <c r="BK236" s="3">
        <f>求节点(节奏总纲!H$4:H$163,BD$6:BD$165,$AN236)</f>
        <v>79872.264003742472</v>
      </c>
      <c r="BL236" s="3">
        <f>BG236*其他调用!H235*其他调用!$M235</f>
        <v>982372.10538624425</v>
      </c>
      <c r="BM236" s="3">
        <f>BH236*其他调用!I235*其他调用!$M235</f>
        <v>2987700.7570889448</v>
      </c>
      <c r="BN236" s="3">
        <f>BI236*其他调用!J235*其他调用!$M235</f>
        <v>758090.12021645939</v>
      </c>
      <c r="BO236" s="3">
        <f>BJ236*其他调用!K235*其他调用!$M235</f>
        <v>93758.576851737103</v>
      </c>
      <c r="BP236" s="3">
        <f>BK236*其他调用!L235*其他调用!$M235</f>
        <v>15872.216302823703</v>
      </c>
      <c r="BQ236" s="3">
        <f t="shared" si="22"/>
        <v>4837793.7758462084</v>
      </c>
      <c r="BR236" s="3">
        <f>[1]服务器生态!$R233</f>
        <v>1.6289841650165445E-2</v>
      </c>
      <c r="BS236" s="3">
        <f>SUMPRODUCT((BG$6:BG236)*($BR$6:$BR236)*(其他调用!BY$5:BY235))</f>
        <v>135432.73624651533</v>
      </c>
      <c r="BT236" s="3">
        <f>SUMPRODUCT((BH$6:BH236)*($BR$6:$BR236)*(其他调用!BZ$5:BZ235))</f>
        <v>419853.31053264218</v>
      </c>
      <c r="BU236" s="3">
        <f>SUMPRODUCT((BI$6:BI236)*($BR$6:$BR236)*(其他调用!CA$5:CA235))</f>
        <v>1313301.9887872587</v>
      </c>
      <c r="BV236" s="3">
        <f>SUMPRODUCT((BJ$6:BJ236)*($BR$6:$BR236)*(其他调用!CB$5:CB235))</f>
        <v>916938.79151930916</v>
      </c>
      <c r="BW236" s="3">
        <f>SUMPRODUCT((BK$6:BK236)*($BR$6:$BR236)*(其他调用!CC$5:CC235))</f>
        <v>514535.03454348381</v>
      </c>
      <c r="BX236" s="3">
        <f>SUMPRODUCT((BG$6:BG236)*($BR$6:$BR236))*'[1]功能-战损相关'!$D$2-BS236</f>
        <v>251517.93874352847</v>
      </c>
      <c r="BY236" s="3">
        <f>SUMPRODUCT((BH$6:BH236)*($BR$6:$BR236))*'[1]功能-战损相关'!$D$2-BT236</f>
        <v>779727.57670347777</v>
      </c>
      <c r="BZ236" s="3">
        <f>SUMPRODUCT((BI$6:BI236)*($BR$6:$BR236))*'[1]功能-战损相关'!$D$2-BU236</f>
        <v>2438989.4077477632</v>
      </c>
      <c r="CA236" s="3">
        <f>SUMPRODUCT((BJ$6:BJ236)*($BR$6:$BR236))*'[1]功能-战损相关'!$D$2-BV236</f>
        <v>1702886.3271072891</v>
      </c>
      <c r="CB236" s="3">
        <f>SUMPRODUCT((BK$6:BK236)*($BR$6:$BR236))*'[1]功能-战损相关'!$D$2-BW236</f>
        <v>955565.06415218441</v>
      </c>
    </row>
    <row r="237" spans="40:80" x14ac:dyDescent="0.2">
      <c r="AN237" s="3">
        <v>232</v>
      </c>
      <c r="AO237" s="3">
        <f>求节点(节奏总纲!D$4:D$163,AH$6:AH$165,$AN237)*其他调用!H236*其他调用!$M236</f>
        <v>582813445.8213191</v>
      </c>
      <c r="AP237" s="3">
        <f>求节点(节奏总纲!E$4:E$163,AI$6:AI$165,$AN237)*其他调用!I236*其他调用!$M236</f>
        <v>703256873.55383027</v>
      </c>
      <c r="AQ237" s="3">
        <f>求节点(节奏总纲!F$4:F$163,AJ$6:AJ$165,$AN237)*其他调用!J236*其他调用!$M236</f>
        <v>55755013.917485394</v>
      </c>
      <c r="AR237" s="3">
        <f>求节点(节奏总纲!G$4:G$163,AK$6:AK$165,$AN237)*其他调用!K236*其他调用!$M236</f>
        <v>8084342.8539443836</v>
      </c>
      <c r="AS237" s="3">
        <f>求节点(节奏总纲!H$4:H$163,AL$6:AL$165,$AN237)*其他调用!L236*其他调用!$M236</f>
        <v>3471103.4375768197</v>
      </c>
      <c r="AT237" s="3">
        <f t="shared" si="21"/>
        <v>1353380779.5841558</v>
      </c>
      <c r="BF237" s="3">
        <v>232</v>
      </c>
      <c r="BG237" s="3">
        <f>求节点(节奏总纲!D$4:D$163,AZ$6:AZ$165,$AN237)</f>
        <v>20494.803965172487</v>
      </c>
      <c r="BH237" s="3">
        <f>求节点(节奏总纲!E$4:E$163,BA$6:BA$165,$AN237)</f>
        <v>63214.12530715976</v>
      </c>
      <c r="BI237" s="3">
        <f>求节点(节奏总纲!F$4:F$163,BB$6:BB$165,$AN237)</f>
        <v>196488.08135893103</v>
      </c>
      <c r="BJ237" s="3">
        <f>求节点(节奏总纲!G$4:G$163,BC$6:BC$165,$AN237)</f>
        <v>136591.26222312622</v>
      </c>
      <c r="BK237" s="3">
        <f>求节点(节奏总纲!H$4:H$163,BD$6:BD$165,$AN237)</f>
        <v>79946.863386804413</v>
      </c>
      <c r="BL237" s="3">
        <f>BG237*其他调用!H236*其他调用!$M236</f>
        <v>982983.06504348456</v>
      </c>
      <c r="BM237" s="3">
        <f>BH237*其他调用!I236*其他调用!$M236</f>
        <v>2989491.6752677136</v>
      </c>
      <c r="BN237" s="3">
        <f>BI237*其他调用!J236*其他调用!$M236</f>
        <v>758526.52180619666</v>
      </c>
      <c r="BO237" s="3">
        <f>BJ237*其他调用!K236*其他调用!$M236</f>
        <v>93810.332529794221</v>
      </c>
      <c r="BP237" s="3">
        <f>BK237*其他调用!L236*其他调用!$M236</f>
        <v>15887.04069222577</v>
      </c>
      <c r="BQ237" s="3">
        <f t="shared" si="22"/>
        <v>4840698.6353394147</v>
      </c>
      <c r="BR237" s="3">
        <f>[1]服务器生态!$R234</f>
        <v>1.6289841650165445E-2</v>
      </c>
      <c r="BS237" s="3">
        <f>SUMPRODUCT((BG$6:BG237)*($BR$6:$BR237)*(其他调用!BY$5:BY236))</f>
        <v>135491.161240983</v>
      </c>
      <c r="BT237" s="3">
        <f>SUMPRODUCT((BH$6:BH237)*($BR$6:$BR237)*(其他调用!BZ$5:BZ236))</f>
        <v>420033.51644862094</v>
      </c>
      <c r="BU237" s="3">
        <f>SUMPRODUCT((BI$6:BI237)*($BR$6:$BR237)*(其他调用!CA$5:CA236))</f>
        <v>1313862.1217402681</v>
      </c>
      <c r="BV237" s="3">
        <f>SUMPRODUCT((BJ$6:BJ237)*($BR$6:$BR237)*(其他调用!CB$5:CB236))</f>
        <v>917328.17527498107</v>
      </c>
      <c r="BW237" s="3">
        <f>SUMPRODUCT((BK$6:BK237)*($BR$6:$BR237)*(其他调用!CC$5:CC236))</f>
        <v>514762.94084885856</v>
      </c>
      <c r="BX237" s="3">
        <f>SUMPRODUCT((BG$6:BG237)*($BR$6:$BR237))*'[1]功能-战损相关'!$D$2-BS237</f>
        <v>251626.44230468274</v>
      </c>
      <c r="BY237" s="3">
        <f>SUMPRODUCT((BH$6:BH237)*($BR$6:$BR237))*'[1]功能-战损相关'!$D$2-BT237</f>
        <v>780062.24483315274</v>
      </c>
      <c r="BZ237" s="3">
        <f>SUMPRODUCT((BI$6:BI237)*($BR$6:$BR237))*'[1]功能-战损相关'!$D$2-BU237</f>
        <v>2440029.654660495</v>
      </c>
      <c r="CA237" s="3">
        <f>SUMPRODUCT((BJ$6:BJ237)*($BR$6:$BR237))*'[1]功能-战损相关'!$D$2-BV237</f>
        <v>1703609.4683678225</v>
      </c>
      <c r="CB237" s="3">
        <f>SUMPRODUCT((BK$6:BK237)*($BR$6:$BR237))*'[1]功能-战损相关'!$D$2-BW237</f>
        <v>955988.31871930882</v>
      </c>
    </row>
    <row r="238" spans="40:80" x14ac:dyDescent="0.2">
      <c r="AN238" s="3">
        <v>233</v>
      </c>
      <c r="AO238" s="3">
        <f>求节点(节奏总纲!D$4:D$163,AH$6:AH$165,$AN238)*其他调用!H237*其他调用!$M237</f>
        <v>583763791.92587364</v>
      </c>
      <c r="AP238" s="3">
        <f>求节点(节奏总纲!E$4:E$163,AI$6:AI$165,$AN238)*其他调用!I237*其他调用!$M237</f>
        <v>704031169.8413229</v>
      </c>
      <c r="AQ238" s="3">
        <f>求节点(节奏总纲!F$4:F$163,AJ$6:AJ$165,$AN238)*其他调用!J237*其他调用!$M237</f>
        <v>55829875.138487995</v>
      </c>
      <c r="AR238" s="3">
        <f>求节点(节奏总纲!G$4:G$163,AK$6:AK$165,$AN238)*其他调用!K237*其他调用!$M237</f>
        <v>8088170.9184419336</v>
      </c>
      <c r="AS238" s="3">
        <f>求节点(节奏总纲!H$4:H$163,AL$6:AL$165,$AN238)*其他调用!L237*其他调用!$M237</f>
        <v>3471103.4375768197</v>
      </c>
      <c r="AT238" s="3">
        <f t="shared" si="21"/>
        <v>1355184111.2617035</v>
      </c>
      <c r="BF238" s="3">
        <v>233</v>
      </c>
      <c r="BG238" s="3">
        <f>求节点(节奏总纲!D$4:D$163,AZ$6:AZ$165,$AN238)</f>
        <v>20507.542229798859</v>
      </c>
      <c r="BH238" s="3">
        <f>求节点(节奏总纲!E$4:E$163,BA$6:BA$165,$AN238)</f>
        <v>63251.995065120347</v>
      </c>
      <c r="BI238" s="3">
        <f>求节点(节奏总纲!F$4:F$163,BB$6:BB$165,$AN238)</f>
        <v>196601.12646494171</v>
      </c>
      <c r="BJ238" s="3">
        <f>求节点(节奏总纲!G$4:G$163,BC$6:BC$165,$AN238)</f>
        <v>136666.62037613985</v>
      </c>
      <c r="BK238" s="3">
        <f>求节点(节奏总纲!H$4:H$163,BD$6:BD$165,$AN238)</f>
        <v>80021.462769866368</v>
      </c>
      <c r="BL238" s="3">
        <f>BG238*其他调用!H237*其他调用!$M237</f>
        <v>983594.02470072475</v>
      </c>
      <c r="BM238" s="3">
        <f>BH238*其他调用!I237*其他调用!$M237</f>
        <v>2991282.5934464829</v>
      </c>
      <c r="BN238" s="3">
        <f>BI238*其他调用!J237*其他调用!$M237</f>
        <v>758962.92339593417</v>
      </c>
      <c r="BO238" s="3">
        <f>BJ238*其他调用!K237*其他调用!$M237</f>
        <v>93862.088207851368</v>
      </c>
      <c r="BP238" s="3">
        <f>BK238*其他调用!L237*其他调用!$M237</f>
        <v>15901.865081627844</v>
      </c>
      <c r="BQ238" s="3">
        <f t="shared" si="22"/>
        <v>4843603.494832621</v>
      </c>
      <c r="BR238" s="3">
        <f>[1]服务器生态!$R235</f>
        <v>1.6289841650165445E-2</v>
      </c>
      <c r="BS238" s="3">
        <f>SUMPRODUCT((BG$6:BG238)*($BR$6:$BR238)*(其他调用!BY$5:BY237))</f>
        <v>135549.62254870555</v>
      </c>
      <c r="BT238" s="3">
        <f>SUMPRODUCT((BH$6:BH238)*($BR$6:$BR238)*(其他调用!BZ$5:BZ237))</f>
        <v>420213.83032076282</v>
      </c>
      <c r="BU238" s="3">
        <f>SUMPRODUCT((BI$6:BI238)*($BR$6:$BR238)*(其他调用!CA$5:CA237))</f>
        <v>1314422.5769534807</v>
      </c>
      <c r="BV238" s="3">
        <f>SUMPRODUCT((BJ$6:BJ238)*($BR$6:$BR238)*(其他调用!CB$5:CB237))</f>
        <v>917717.77385581937</v>
      </c>
      <c r="BW238" s="3">
        <f>SUMPRODUCT((BK$6:BK238)*($BR$6:$BR238)*(其他调用!CC$5:CC237))</f>
        <v>514991.05981635733</v>
      </c>
      <c r="BX238" s="3">
        <f>SUMPRODUCT((BG$6:BG238)*($BR$6:$BR238))*'[1]功能-战损相关'!$D$2-BS238</f>
        <v>251735.01330473897</v>
      </c>
      <c r="BY238" s="3">
        <f>SUMPRODUCT((BH$6:BH238)*($BR$6:$BR238))*'[1]功能-战损相关'!$D$2-BT238</f>
        <v>780397.1134528449</v>
      </c>
      <c r="BZ238" s="3">
        <f>SUMPRODUCT((BI$6:BI238)*($BR$6:$BR238))*'[1]功能-战损相关'!$D$2-BU238</f>
        <v>2441070.5000564614</v>
      </c>
      <c r="CA238" s="3">
        <f>SUMPRODUCT((BJ$6:BJ238)*($BR$6:$BR238))*'[1]功能-战损相关'!$D$2-BV238</f>
        <v>1704333.0085893795</v>
      </c>
      <c r="CB238" s="3">
        <f>SUMPRODUCT((BK$6:BK238)*($BR$6:$BR238))*'[1]功能-战损相关'!$D$2-BW238</f>
        <v>956411.968230378</v>
      </c>
    </row>
    <row r="239" spans="40:80" x14ac:dyDescent="0.2">
      <c r="AN239" s="3">
        <v>234</v>
      </c>
      <c r="AO239" s="3">
        <f>求节点(节奏总纲!D$4:D$163,AH$6:AH$165,$AN239)*其他调用!H238*其他调用!$M238</f>
        <v>584714138.03042793</v>
      </c>
      <c r="AP239" s="3">
        <f>求节点(节奏总纲!E$4:E$163,AI$6:AI$165,$AN239)*其他调用!I238*其他调用!$M238</f>
        <v>704805466.12881565</v>
      </c>
      <c r="AQ239" s="3">
        <f>求节点(节奏总纲!F$4:F$163,AJ$6:AJ$165,$AN239)*其他调用!J238*其他调用!$M238</f>
        <v>55904736.359490603</v>
      </c>
      <c r="AR239" s="3">
        <f>求节点(节奏总纲!G$4:G$163,AK$6:AK$165,$AN239)*其他调用!K238*其他调用!$M238</f>
        <v>8091998.9829394817</v>
      </c>
      <c r="AS239" s="3">
        <f>求节点(节奏总纲!H$4:H$163,AL$6:AL$165,$AN239)*其他调用!L238*其他调用!$M238</f>
        <v>3471103.4375768197</v>
      </c>
      <c r="AT239" s="3">
        <f t="shared" si="21"/>
        <v>1356987442.9392505</v>
      </c>
      <c r="BF239" s="3">
        <v>234</v>
      </c>
      <c r="BG239" s="3">
        <f>求节点(节奏总纲!D$4:D$163,AZ$6:AZ$165,$AN239)</f>
        <v>20520.280494425235</v>
      </c>
      <c r="BH239" s="3">
        <f>求节点(节奏总纲!E$4:E$163,BA$6:BA$165,$AN239)</f>
        <v>63289.864823080934</v>
      </c>
      <c r="BI239" s="3">
        <f>求节点(节奏总纲!F$4:F$163,BB$6:BB$165,$AN239)</f>
        <v>196714.17157095237</v>
      </c>
      <c r="BJ239" s="3">
        <f>求节点(节奏总纲!G$4:G$163,BC$6:BC$165,$AN239)</f>
        <v>136741.97852915345</v>
      </c>
      <c r="BK239" s="3">
        <f>求节点(节奏总纲!H$4:H$163,BD$6:BD$165,$AN239)</f>
        <v>80096.062152928323</v>
      </c>
      <c r="BL239" s="3">
        <f>BG239*其他调用!H238*其他调用!$M238</f>
        <v>984204.98435796506</v>
      </c>
      <c r="BM239" s="3">
        <f>BH239*其他调用!I238*其他调用!$M238</f>
        <v>2993073.5116252517</v>
      </c>
      <c r="BN239" s="3">
        <f>BI239*其他调用!J238*其他调用!$M238</f>
        <v>759399.32498567156</v>
      </c>
      <c r="BO239" s="3">
        <f>BJ239*其他调用!K238*其他调用!$M238</f>
        <v>93913.8438859085</v>
      </c>
      <c r="BP239" s="3">
        <f>BK239*其他调用!L238*其他调用!$M238</f>
        <v>15916.689471029915</v>
      </c>
      <c r="BQ239" s="3">
        <f t="shared" si="22"/>
        <v>4846508.3543258272</v>
      </c>
      <c r="BR239" s="3">
        <f>[1]服务器生态!$R236</f>
        <v>1.6289841650165445E-2</v>
      </c>
      <c r="BS239" s="3">
        <f>SUMPRODUCT((BG$6:BG239)*($BR$6:$BR239)*(其他调用!BY$5:BY238))</f>
        <v>135608.12016968301</v>
      </c>
      <c r="BT239" s="3">
        <f>SUMPRODUCT((BH$6:BH239)*($BR$6:$BR239)*(其他调用!BZ$5:BZ238))</f>
        <v>420394.25214906776</v>
      </c>
      <c r="BU239" s="3">
        <f>SUMPRODUCT((BI$6:BI239)*($BR$6:$BR239)*(其他调用!CA$5:CA238))</f>
        <v>1314983.3544268967</v>
      </c>
      <c r="BV239" s="3">
        <f>SUMPRODUCT((BJ$6:BJ239)*($BR$6:$BR239)*(其他调用!CB$5:CB238))</f>
        <v>918107.58726182417</v>
      </c>
      <c r="BW239" s="3">
        <f>SUMPRODUCT((BK$6:BK239)*($BR$6:$BR239)*(其他调用!CC$5:CC238))</f>
        <v>515219.39144598012</v>
      </c>
      <c r="BX239" s="3">
        <f>SUMPRODUCT((BG$6:BG239)*($BR$6:$BR239))*'[1]功能-战损相关'!$D$2-BS239</f>
        <v>251843.65174369706</v>
      </c>
      <c r="BY239" s="3">
        <f>SUMPRODUCT((BH$6:BH239)*($BR$6:$BR239))*'[1]功能-战损相关'!$D$2-BT239</f>
        <v>780732.18256255402</v>
      </c>
      <c r="BZ239" s="3">
        <f>SUMPRODUCT((BI$6:BI239)*($BR$6:$BR239))*'[1]功能-战损相关'!$D$2-BU239</f>
        <v>2442111.9439356625</v>
      </c>
      <c r="CA239" s="3">
        <f>SUMPRODUCT((BJ$6:BJ239)*($BR$6:$BR239))*'[1]功能-战损相关'!$D$2-BV239</f>
        <v>1705056.9477719597</v>
      </c>
      <c r="CB239" s="3">
        <f>SUMPRODUCT((BK$6:BK239)*($BR$6:$BR239))*'[1]功能-战损相关'!$D$2-BW239</f>
        <v>956836.01268539159</v>
      </c>
    </row>
    <row r="240" spans="40:80" x14ac:dyDescent="0.2">
      <c r="AN240" s="3">
        <v>235</v>
      </c>
      <c r="AO240" s="3">
        <f>求节点(节奏总纲!D$4:D$163,AH$6:AH$165,$AN240)*其他调用!H239*其他调用!$M239</f>
        <v>585664484.13498247</v>
      </c>
      <c r="AP240" s="3">
        <f>求节点(节奏总纲!E$4:E$163,AI$6:AI$165,$AN240)*其他调用!I239*其他调用!$M239</f>
        <v>705579762.4163084</v>
      </c>
      <c r="AQ240" s="3">
        <f>求节点(节奏总纲!F$4:F$163,AJ$6:AJ$165,$AN240)*其他调用!J239*其他调用!$M239</f>
        <v>55979597.580493219</v>
      </c>
      <c r="AR240" s="3">
        <f>求节点(节奏总纲!G$4:G$163,AK$6:AK$165,$AN240)*其他调用!K239*其他调用!$M239</f>
        <v>8095827.0474370308</v>
      </c>
      <c r="AS240" s="3">
        <f>求节点(节奏总纲!H$4:H$163,AL$6:AL$165,$AN240)*其他调用!L239*其他调用!$M239</f>
        <v>3471103.4375768197</v>
      </c>
      <c r="AT240" s="3">
        <f t="shared" si="21"/>
        <v>1358790774.6167979</v>
      </c>
      <c r="BF240" s="3">
        <v>235</v>
      </c>
      <c r="BG240" s="3">
        <f>求节点(节奏总纲!D$4:D$163,AZ$6:AZ$165,$AN240)</f>
        <v>20533.018759051607</v>
      </c>
      <c r="BH240" s="3">
        <f>求节点(节奏总纲!E$4:E$163,BA$6:BA$165,$AN240)</f>
        <v>63327.734581041521</v>
      </c>
      <c r="BI240" s="3">
        <f>求节点(节奏总纲!F$4:F$163,BB$6:BB$165,$AN240)</f>
        <v>196827.21667696303</v>
      </c>
      <c r="BJ240" s="3">
        <f>求节点(节奏总纲!G$4:G$163,BC$6:BC$165,$AN240)</f>
        <v>136817.33668216705</v>
      </c>
      <c r="BK240" s="3">
        <f>求节点(节奏总纲!H$4:H$163,BD$6:BD$165,$AN240)</f>
        <v>80170.661535990279</v>
      </c>
      <c r="BL240" s="3">
        <f>BG240*其他调用!H239*其他调用!$M239</f>
        <v>984815.94401520526</v>
      </c>
      <c r="BM240" s="3">
        <f>BH240*其他调用!I239*其他调用!$M239</f>
        <v>2994864.429804021</v>
      </c>
      <c r="BN240" s="3">
        <f>BI240*其他调用!J239*其他调用!$M239</f>
        <v>759835.72657540895</v>
      </c>
      <c r="BO240" s="3">
        <f>BJ240*其他调用!K239*其他调用!$M239</f>
        <v>93965.599563965618</v>
      </c>
      <c r="BP240" s="3">
        <f>BK240*其他调用!L239*其他调用!$M239</f>
        <v>15931.513860431985</v>
      </c>
      <c r="BQ240" s="3">
        <f t="shared" si="22"/>
        <v>4849413.2138190335</v>
      </c>
      <c r="BR240" s="3">
        <f>[1]服务器生态!$R237</f>
        <v>1.6289841650165445E-2</v>
      </c>
      <c r="BS240" s="3">
        <f>SUMPRODUCT((BG$6:BG240)*($BR$6:$BR240)*(其他调用!BY$5:BY239))</f>
        <v>135666.65410391535</v>
      </c>
      <c r="BT240" s="3">
        <f>SUMPRODUCT((BH$6:BH240)*($BR$6:$BR240)*(其他调用!BZ$5:BZ239))</f>
        <v>420574.78193353582</v>
      </c>
      <c r="BU240" s="3">
        <f>SUMPRODUCT((BI$6:BI240)*($BR$6:$BR240)*(其他调用!CA$5:CA239))</f>
        <v>1315544.4541605159</v>
      </c>
      <c r="BV240" s="3">
        <f>SUMPRODUCT((BJ$6:BJ240)*($BR$6:$BR240)*(其他调用!CB$5:CB239))</f>
        <v>918497.61549299536</v>
      </c>
      <c r="BW240" s="3">
        <f>SUMPRODUCT((BK$6:BK240)*($BR$6:$BR240)*(其他调用!CC$5:CC239))</f>
        <v>515447.93573772692</v>
      </c>
      <c r="BX240" s="3">
        <f>SUMPRODUCT((BG$6:BG240)*($BR$6:$BR240))*'[1]功能-战损相关'!$D$2-BS240</f>
        <v>251952.35762155711</v>
      </c>
      <c r="BY240" s="3">
        <f>SUMPRODUCT((BH$6:BH240)*($BR$6:$BR240))*'[1]功能-战损相关'!$D$2-BT240</f>
        <v>781067.45216228045</v>
      </c>
      <c r="BZ240" s="3">
        <f>SUMPRODUCT((BI$6:BI240)*($BR$6:$BR240))*'[1]功能-战损相关'!$D$2-BU240</f>
        <v>2443153.9862980982</v>
      </c>
      <c r="CA240" s="3">
        <f>SUMPRODUCT((BJ$6:BJ240)*($BR$6:$BR240))*'[1]功能-战损相关'!$D$2-BV240</f>
        <v>1705781.2859155633</v>
      </c>
      <c r="CB240" s="3">
        <f>SUMPRODUCT((BK$6:BK240)*($BR$6:$BR240))*'[1]功能-战损相关'!$D$2-BW240</f>
        <v>957260.45208434993</v>
      </c>
    </row>
    <row r="241" spans="40:80" x14ac:dyDescent="0.2">
      <c r="AN241" s="3">
        <v>236</v>
      </c>
      <c r="AO241" s="3">
        <f>求节点(节奏总纲!D$4:D$163,AH$6:AH$165,$AN241)*其他调用!H240*其他调用!$M240</f>
        <v>586614830.239537</v>
      </c>
      <c r="AP241" s="3">
        <f>求节点(节奏总纲!E$4:E$163,AI$6:AI$165,$AN241)*其他调用!I240*其他调用!$M240</f>
        <v>706354058.70380104</v>
      </c>
      <c r="AQ241" s="3">
        <f>求节点(节奏总纲!F$4:F$163,AJ$6:AJ$165,$AN241)*其他调用!J240*其他调用!$M240</f>
        <v>56054458.801495828</v>
      </c>
      <c r="AR241" s="3">
        <f>求节点(节奏总纲!G$4:G$163,AK$6:AK$165,$AN241)*其他调用!K240*其他调用!$M240</f>
        <v>8099655.111934579</v>
      </c>
      <c r="AS241" s="3">
        <f>求节点(节奏总纲!H$4:H$163,AL$6:AL$165,$AN241)*其他调用!L240*其他调用!$M240</f>
        <v>3471103.4375768197</v>
      </c>
      <c r="AT241" s="3">
        <f t="shared" si="21"/>
        <v>1360594106.2943451</v>
      </c>
      <c r="BF241" s="3">
        <v>236</v>
      </c>
      <c r="BG241" s="3">
        <f>求节点(节奏总纲!D$4:D$163,AZ$6:AZ$165,$AN241)</f>
        <v>20545.757023677983</v>
      </c>
      <c r="BH241" s="3">
        <f>求节点(节奏总纲!E$4:E$163,BA$6:BA$165,$AN241)</f>
        <v>63365.604339002108</v>
      </c>
      <c r="BI241" s="3">
        <f>求节点(节奏总纲!F$4:F$163,BB$6:BB$165,$AN241)</f>
        <v>196940.26178297371</v>
      </c>
      <c r="BJ241" s="3">
        <f>求节点(节奏总纲!G$4:G$163,BC$6:BC$165,$AN241)</f>
        <v>136892.69483518068</v>
      </c>
      <c r="BK241" s="3">
        <f>求节点(节奏总纲!H$4:H$163,BD$6:BD$165,$AN241)</f>
        <v>80245.260919052234</v>
      </c>
      <c r="BL241" s="3">
        <f>BG241*其他调用!H240*其他调用!$M240</f>
        <v>985426.90367244557</v>
      </c>
      <c r="BM241" s="3">
        <f>BH241*其他调用!I240*其他调用!$M240</f>
        <v>2996655.3479827899</v>
      </c>
      <c r="BN241" s="3">
        <f>BI241*其他调用!J240*其他调用!$M240</f>
        <v>760272.12816514634</v>
      </c>
      <c r="BO241" s="3">
        <f>BJ241*其他调用!K240*其他调用!$M240</f>
        <v>94017.355242022779</v>
      </c>
      <c r="BP241" s="3">
        <f>BK241*其他调用!L240*其他调用!$M240</f>
        <v>15946.338249834056</v>
      </c>
      <c r="BQ241" s="3">
        <f t="shared" si="22"/>
        <v>4852318.0733122397</v>
      </c>
      <c r="BR241" s="3">
        <f>[1]服务器生态!$R238</f>
        <v>1.6289841650165445E-2</v>
      </c>
      <c r="BS241" s="3">
        <f>SUMPRODUCT((BG$6:BG241)*($BR$6:$BR241)*(其他调用!BY$5:BY240))</f>
        <v>135725.22435140258</v>
      </c>
      <c r="BT241" s="3">
        <f>SUMPRODUCT((BH$6:BH241)*($BR$6:$BR241)*(其他调用!BZ$5:BZ240))</f>
        <v>420755.41967416694</v>
      </c>
      <c r="BU241" s="3">
        <f>SUMPRODUCT((BI$6:BI241)*($BR$6:$BR241)*(其他调用!CA$5:CA240))</f>
        <v>1316105.8761543387</v>
      </c>
      <c r="BV241" s="3">
        <f>SUMPRODUCT((BJ$6:BJ241)*($BR$6:$BR241)*(其他调用!CB$5:CB240))</f>
        <v>918887.85854933306</v>
      </c>
      <c r="BW241" s="3">
        <f>SUMPRODUCT((BK$6:BK241)*($BR$6:$BR241)*(其他调用!CC$5:CC240))</f>
        <v>515676.69269159774</v>
      </c>
      <c r="BX241" s="3">
        <f>SUMPRODUCT((BG$6:BG241)*($BR$6:$BR241))*'[1]功能-战损相关'!$D$2-BS241</f>
        <v>252061.13093831911</v>
      </c>
      <c r="BY241" s="3">
        <f>SUMPRODUCT((BH$6:BH241)*($BR$6:$BR241))*'[1]功能-战损相关'!$D$2-BT241</f>
        <v>781402.92225202406</v>
      </c>
      <c r="BZ241" s="3">
        <f>SUMPRODUCT((BI$6:BI241)*($BR$6:$BR241))*'[1]功能-战损相关'!$D$2-BU241</f>
        <v>2444196.6271437686</v>
      </c>
      <c r="CA241" s="3">
        <f>SUMPRODUCT((BJ$6:BJ241)*($BR$6:$BR241))*'[1]功能-战损相关'!$D$2-BV241</f>
        <v>1706506.0230201902</v>
      </c>
      <c r="CB241" s="3">
        <f>SUMPRODUCT((BK$6:BK241)*($BR$6:$BR241))*'[1]功能-战损相关'!$D$2-BW241</f>
        <v>957685.28642725304</v>
      </c>
    </row>
    <row r="242" spans="40:80" x14ac:dyDescent="0.2">
      <c r="AN242" s="3">
        <v>237</v>
      </c>
      <c r="AO242" s="3">
        <f>求节点(节奏总纲!D$4:D$163,AH$6:AH$165,$AN242)*其他调用!H241*其他调用!$M241</f>
        <v>587565176.3440913</v>
      </c>
      <c r="AP242" s="3">
        <f>求节点(节奏总纲!E$4:E$163,AI$6:AI$165,$AN242)*其他调用!I241*其他调用!$M241</f>
        <v>706703142.98758233</v>
      </c>
      <c r="AQ242" s="3">
        <f>求节点(节奏总纲!F$4:F$163,AJ$6:AJ$165,$AN242)*其他调用!J241*其他调用!$M241</f>
        <v>56129320.022498429</v>
      </c>
      <c r="AR242" s="3">
        <f>求节点(节奏总纲!G$4:G$163,AK$6:AK$165,$AN242)*其他调用!K241*其他调用!$M241</f>
        <v>8103483.1764321281</v>
      </c>
      <c r="AS242" s="3">
        <f>求节点(节奏总纲!H$4:H$163,AL$6:AL$165,$AN242)*其他调用!L241*其他调用!$M241</f>
        <v>3471103.4375768197</v>
      </c>
      <c r="AT242" s="3">
        <f t="shared" si="21"/>
        <v>1361972225.9681809</v>
      </c>
      <c r="BF242" s="3">
        <v>237</v>
      </c>
      <c r="BG242" s="3">
        <f>求节点(节奏总纲!D$4:D$163,AZ$6:AZ$165,$AN242)</f>
        <v>20558.495288304355</v>
      </c>
      <c r="BH242" s="3">
        <f>求节点(节奏总纲!E$4:E$163,BA$6:BA$165,$AN242)</f>
        <v>63402.164346482568</v>
      </c>
      <c r="BI242" s="3">
        <f>求节点(节奏总纲!F$4:F$163,BB$6:BB$165,$AN242)</f>
        <v>197053.30688898437</v>
      </c>
      <c r="BJ242" s="3">
        <f>求节点(节奏总纲!G$4:G$163,BC$6:BC$165,$AN242)</f>
        <v>136968.05298819428</v>
      </c>
      <c r="BK242" s="3">
        <f>求节点(节奏总纲!H$4:H$163,BD$6:BD$165,$AN242)</f>
        <v>80319.86030211419</v>
      </c>
      <c r="BL242" s="3">
        <f>BG242*其他调用!H241*其他调用!$M241</f>
        <v>986037.86332968576</v>
      </c>
      <c r="BM242" s="3">
        <f>BH242*其他调用!I241*其他调用!$M241</f>
        <v>2998384.3260787376</v>
      </c>
      <c r="BN242" s="3">
        <f>BI242*其他调用!J241*其他调用!$M241</f>
        <v>760708.52975488361</v>
      </c>
      <c r="BO242" s="3">
        <f>BJ242*其他调用!K241*其他调用!$M241</f>
        <v>94069.110920079896</v>
      </c>
      <c r="BP242" s="3">
        <f>BK242*其他调用!L241*其他调用!$M241</f>
        <v>15961.16263923613</v>
      </c>
      <c r="BQ242" s="3">
        <f t="shared" si="22"/>
        <v>4855160.9927226231</v>
      </c>
      <c r="BR242" s="3">
        <f>[1]服务器生态!$R239</f>
        <v>1.6289841650165445E-2</v>
      </c>
      <c r="BS242" s="3">
        <f>SUMPRODUCT((BG$6:BG242)*($BR$6:$BR242)*(其他调用!BY$5:BY241))</f>
        <v>135783.83091214471</v>
      </c>
      <c r="BT242" s="3">
        <f>SUMPRODUCT((BH$6:BH242)*($BR$6:$BR242)*(其他调用!BZ$5:BZ241))</f>
        <v>420936.16163722629</v>
      </c>
      <c r="BU242" s="3">
        <f>SUMPRODUCT((BI$6:BI242)*($BR$6:$BR242)*(其他调用!CA$5:CA241))</f>
        <v>1316667.6204083648</v>
      </c>
      <c r="BV242" s="3">
        <f>SUMPRODUCT((BJ$6:BJ242)*($BR$6:$BR242)*(其他调用!CB$5:CB241))</f>
        <v>919278.31643083715</v>
      </c>
      <c r="BW242" s="3">
        <f>SUMPRODUCT((BK$6:BK242)*($BR$6:$BR242)*(其他调用!CC$5:CC241))</f>
        <v>515905.66230759257</v>
      </c>
      <c r="BX242" s="3">
        <f>SUMPRODUCT((BG$6:BG242)*($BR$6:$BR242))*'[1]功能-战损相关'!$D$2-BS242</f>
        <v>252169.97169398304</v>
      </c>
      <c r="BY242" s="3">
        <f>SUMPRODUCT((BH$6:BH242)*($BR$6:$BR242))*'[1]功能-战损相关'!$D$2-BT242</f>
        <v>781738.58589770552</v>
      </c>
      <c r="BZ242" s="3">
        <f>SUMPRODUCT((BI$6:BI242)*($BR$6:$BR242))*'[1]功能-战损相关'!$D$2-BU242</f>
        <v>2445239.8664726745</v>
      </c>
      <c r="CA242" s="3">
        <f>SUMPRODUCT((BJ$6:BJ242)*($BR$6:$BR242))*'[1]功能-战损相关'!$D$2-BV242</f>
        <v>1707231.1590858407</v>
      </c>
      <c r="CB242" s="3">
        <f>SUMPRODUCT((BK$6:BK242)*($BR$6:$BR242))*'[1]功能-战损相关'!$D$2-BW242</f>
        <v>958110.51571410056</v>
      </c>
    </row>
    <row r="243" spans="40:80" x14ac:dyDescent="0.2">
      <c r="AN243" s="3">
        <v>238</v>
      </c>
      <c r="AO243" s="3">
        <f>求节点(节奏总纲!D$4:D$163,AH$6:AH$165,$AN243)*其他调用!H242*其他调用!$M242</f>
        <v>588508544.43266094</v>
      </c>
      <c r="AP243" s="3">
        <f>求节点(节奏总纲!E$4:E$163,AI$6:AI$165,$AN243)*其他调用!I242*其他调用!$M242</f>
        <v>706813910.24122691</v>
      </c>
      <c r="AQ243" s="3">
        <f>求节点(节奏总纲!F$4:F$163,AJ$6:AJ$165,$AN243)*其他调用!J242*其他调用!$M242</f>
        <v>56174994.595285252</v>
      </c>
      <c r="AR243" s="3">
        <f>求节点(节奏总纲!G$4:G$163,AK$6:AK$165,$AN243)*其他调用!K242*其他调用!$M242</f>
        <v>8107311.2409296762</v>
      </c>
      <c r="AS243" s="3">
        <f>求节点(节奏总纲!H$4:H$163,AL$6:AL$165,$AN243)*其他调用!L242*其他调用!$M242</f>
        <v>3471103.4375768197</v>
      </c>
      <c r="AT243" s="3">
        <f t="shared" si="21"/>
        <v>1363075863.9476793</v>
      </c>
      <c r="BF243" s="3">
        <v>238</v>
      </c>
      <c r="BG243" s="3">
        <f>求节点(节奏总纲!D$4:D$163,AZ$6:AZ$165,$AN243)</f>
        <v>20571.067383117206</v>
      </c>
      <c r="BH243" s="3">
        <f>求节点(节奏总纲!E$4:E$163,BA$6:BA$165,$AN243)</f>
        <v>63437.990282859864</v>
      </c>
      <c r="BI243" s="3">
        <f>求节点(节奏总纲!F$4:F$163,BB$6:BB$165,$AN243)</f>
        <v>197162.14653518045</v>
      </c>
      <c r="BJ243" s="3">
        <f>求节点(节奏总纲!G$4:G$163,BC$6:BC$165,$AN243)</f>
        <v>137043.41114120788</v>
      </c>
      <c r="BK243" s="3">
        <f>求节点(节奏总纲!H$4:H$163,BD$6:BD$165,$AN243)</f>
        <v>80394.459685176145</v>
      </c>
      <c r="BL243" s="3">
        <f>BG243*其他调用!H242*其他调用!$M242</f>
        <v>986640.85305889498</v>
      </c>
      <c r="BM243" s="3">
        <f>BH243*其他调用!I242*其他调用!$M242</f>
        <v>3000078.5888410266</v>
      </c>
      <c r="BN243" s="3">
        <f>BI243*其他调用!J242*其他调用!$M242</f>
        <v>761128.69650338439</v>
      </c>
      <c r="BO243" s="3">
        <f>BJ243*其他调用!K242*其他调用!$M242</f>
        <v>94120.866598137043</v>
      </c>
      <c r="BP243" s="3">
        <f>BK243*其他调用!L242*其他调用!$M242</f>
        <v>15975.987028638201</v>
      </c>
      <c r="BQ243" s="3">
        <f t="shared" si="22"/>
        <v>4857944.9920300804</v>
      </c>
      <c r="BR243" s="3">
        <f>[1]服务器生态!$R240</f>
        <v>1.6289841650165445E-2</v>
      </c>
      <c r="BS243" s="3">
        <f>SUMPRODUCT((BG$6:BG243)*($BR$6:$BR243)*(其他调用!BY$5:BY242))</f>
        <v>135842.47331243774</v>
      </c>
      <c r="BT243" s="3">
        <f>SUMPRODUCT((BH$6:BH243)*($BR$6:$BR243)*(其他调用!BZ$5:BZ242))</f>
        <v>421117.005730081</v>
      </c>
      <c r="BU243" s="3">
        <f>SUMPRODUCT((BI$6:BI243)*($BR$6:$BR243)*(其他调用!CA$5:CA242))</f>
        <v>1317229.6749339961</v>
      </c>
      <c r="BV243" s="3">
        <f>SUMPRODUCT((BJ$6:BJ243)*($BR$6:$BR243)*(其他调用!CB$5:CB242))</f>
        <v>919668.98913750774</v>
      </c>
      <c r="BW243" s="3">
        <f>SUMPRODUCT((BK$6:BK243)*($BR$6:$BR243)*(其他调用!CC$5:CC242))</f>
        <v>516134.84458571143</v>
      </c>
      <c r="BX243" s="3">
        <f>SUMPRODUCT((BG$6:BG243)*($BR$6:$BR243))*'[1]功能-战损相关'!$D$2-BS243</f>
        <v>252278.87900881292</v>
      </c>
      <c r="BY243" s="3">
        <f>SUMPRODUCT((BH$6:BH243)*($BR$6:$BR243))*'[1]功能-战损相关'!$D$2-BT243</f>
        <v>782074.43921300711</v>
      </c>
      <c r="BZ243" s="3">
        <f>SUMPRODUCT((BI$6:BI243)*($BR$6:$BR243))*'[1]功能-战损相关'!$D$2-BU243</f>
        <v>2446283.6820202754</v>
      </c>
      <c r="CA243" s="3">
        <f>SUMPRODUCT((BJ$6:BJ243)*($BR$6:$BR243))*'[1]功能-战损相关'!$D$2-BV243</f>
        <v>1707956.6941125144</v>
      </c>
      <c r="CB243" s="3">
        <f>SUMPRODUCT((BK$6:BK243)*($BR$6:$BR243))*'[1]功能-战损相关'!$D$2-BW243</f>
        <v>958536.13994489284</v>
      </c>
    </row>
    <row r="244" spans="40:80" x14ac:dyDescent="0.2">
      <c r="AN244" s="3">
        <v>239</v>
      </c>
      <c r="AO244" s="3">
        <f>求节点(节奏总纲!D$4:D$163,AH$6:AH$165,$AN244)*其他调用!H243*其他调用!$M243</f>
        <v>589410281.59641433</v>
      </c>
      <c r="AP244" s="3">
        <f>求节点(节奏总纲!E$4:E$163,AI$6:AI$165,$AN244)*其他调用!I243*其他调用!$M243</f>
        <v>706924677.4948715</v>
      </c>
      <c r="AQ244" s="3">
        <f>求节点(节奏总纲!F$4:F$163,AJ$6:AJ$165,$AN244)*其他调用!J243*其他调用!$M243</f>
        <v>56209797.791821659</v>
      </c>
      <c r="AR244" s="3">
        <f>求节点(节奏总纲!G$4:G$163,AK$6:AK$165,$AN244)*其他调用!K243*其他调用!$M243</f>
        <v>8111139.3054272253</v>
      </c>
      <c r="AS244" s="3">
        <f>求节点(节奏总纲!H$4:H$163,AL$6:AL$165,$AN244)*其他调用!L243*其他调用!$M243</f>
        <v>3471103.4375768197</v>
      </c>
      <c r="AT244" s="3">
        <f t="shared" si="21"/>
        <v>1364126999.6261115</v>
      </c>
      <c r="BF244" s="3">
        <v>239</v>
      </c>
      <c r="BG244" s="3">
        <f>求节点(节奏总纲!D$4:D$163,AZ$6:AZ$165,$AN244)</f>
        <v>20582.648106882956</v>
      </c>
      <c r="BH244" s="3">
        <f>求节点(节奏总纲!E$4:E$163,BA$6:BA$165,$AN244)</f>
        <v>63473.81621923716</v>
      </c>
      <c r="BI244" s="3">
        <f>求节点(节奏总纲!F$4:F$163,BB$6:BB$165,$AN244)</f>
        <v>197269.41974128337</v>
      </c>
      <c r="BJ244" s="3">
        <f>求节点(节奏总纲!G$4:G$163,BC$6:BC$165,$AN244)</f>
        <v>137118.76929422148</v>
      </c>
      <c r="BK244" s="3">
        <f>求节点(节奏总纲!H$4:H$163,BD$6:BD$165,$AN244)</f>
        <v>80469.059068238101</v>
      </c>
      <c r="BL244" s="3">
        <f>BG244*其他调用!H243*其他调用!$M243</f>
        <v>987196.29410444107</v>
      </c>
      <c r="BM244" s="3">
        <f>BH244*其他调用!I243*其他调用!$M243</f>
        <v>3001772.8516033161</v>
      </c>
      <c r="BN244" s="3">
        <f>BI244*其他调用!J243*其他调用!$M243</f>
        <v>761542.81613519858</v>
      </c>
      <c r="BO244" s="3">
        <f>BJ244*其他调用!K243*其他调用!$M243</f>
        <v>94172.622276194161</v>
      </c>
      <c r="BP244" s="3">
        <f>BK244*其他调用!L243*其他调用!$M243</f>
        <v>15990.811418040272</v>
      </c>
      <c r="BQ244" s="3">
        <f t="shared" si="22"/>
        <v>4860675.3955371911</v>
      </c>
      <c r="BR244" s="3">
        <f>[1]服务器生态!$R241</f>
        <v>1.6289841650165445E-2</v>
      </c>
      <c r="BS244" s="3">
        <f>SUMPRODUCT((BG$6:BG244)*($BR$6:$BR244)*(其他调用!BY$5:BY243))</f>
        <v>135901.14872615814</v>
      </c>
      <c r="BT244" s="3">
        <f>SUMPRODUCT((BH$6:BH244)*($BR$6:$BR244)*(其他调用!BZ$5:BZ243))</f>
        <v>421297.95195273106</v>
      </c>
      <c r="BU244" s="3">
        <f>SUMPRODUCT((BI$6:BI244)*($BR$6:$BR244)*(其他调用!CA$5:CA243))</f>
        <v>1317792.035265747</v>
      </c>
      <c r="BV244" s="3">
        <f>SUMPRODUCT((BJ$6:BJ244)*($BR$6:$BR244)*(其他调用!CB$5:CB243))</f>
        <v>920059.87666934473</v>
      </c>
      <c r="BW244" s="3">
        <f>SUMPRODUCT((BK$6:BK244)*($BR$6:$BR244)*(其他调用!CC$5:CC243))</f>
        <v>516364.2395259543</v>
      </c>
      <c r="BX244" s="3">
        <f>SUMPRODUCT((BG$6:BG244)*($BR$6:$BR244))*'[1]功能-战损相关'!$D$2-BS244</f>
        <v>252387.8476342936</v>
      </c>
      <c r="BY244" s="3">
        <f>SUMPRODUCT((BH$6:BH244)*($BR$6:$BR244))*'[1]功能-战损相关'!$D$2-BT244</f>
        <v>782410.48219792871</v>
      </c>
      <c r="BZ244" s="3">
        <f>SUMPRODUCT((BI$6:BI244)*($BR$6:$BR244))*'[1]功能-战损相关'!$D$2-BU244</f>
        <v>2447328.0654935273</v>
      </c>
      <c r="CA244" s="3">
        <f>SUMPRODUCT((BJ$6:BJ244)*($BR$6:$BR244))*'[1]功能-战损相关'!$D$2-BV244</f>
        <v>1708682.6281002115</v>
      </c>
      <c r="CB244" s="3">
        <f>SUMPRODUCT((BK$6:BK244)*($BR$6:$BR244))*'[1]功能-战损相关'!$D$2-BW244</f>
        <v>958962.15911962977</v>
      </c>
    </row>
    <row r="245" spans="40:80" x14ac:dyDescent="0.2">
      <c r="AN245" s="3">
        <v>240</v>
      </c>
      <c r="AO245" s="3">
        <f>求节点(节奏总纲!D$4:D$163,AH$6:AH$165,$AN245)*其他调用!H244*其他调用!$M244</f>
        <v>590312018.76016772</v>
      </c>
      <c r="AP245" s="3">
        <f>求节点(节奏总纲!E$4:E$163,AI$6:AI$165,$AN245)*其他调用!I244*其他调用!$M244</f>
        <v>707035444.74851608</v>
      </c>
      <c r="AQ245" s="3">
        <f>求节点(节奏总纲!F$4:F$163,AJ$6:AJ$165,$AN245)*其他调用!J244*其他调用!$M244</f>
        <v>56244600.988358073</v>
      </c>
      <c r="AR245" s="3">
        <f>求节点(节奏总纲!G$4:G$163,AK$6:AK$165,$AN245)*其他调用!K244*其他调用!$M244</f>
        <v>8114967.3699247735</v>
      </c>
      <c r="AS245" s="3">
        <f>求节点(节奏总纲!H$4:H$163,AL$6:AL$165,$AN245)*其他调用!L244*其他调用!$M244</f>
        <v>3471103.4375768197</v>
      </c>
      <c r="AT245" s="3">
        <f t="shared" si="21"/>
        <v>1365178135.3045433</v>
      </c>
      <c r="BF245" s="3">
        <v>240</v>
      </c>
      <c r="BG245" s="3">
        <f>求节点(节奏总纲!D$4:D$163,AZ$6:AZ$165,$AN245)</f>
        <v>20594.22883064871</v>
      </c>
      <c r="BH245" s="3">
        <f>求节点(节奏总纲!E$4:E$163,BA$6:BA$165,$AN245)</f>
        <v>63509.642155614456</v>
      </c>
      <c r="BI245" s="3">
        <f>求节点(节奏总纲!F$4:F$163,BB$6:BB$165,$AN245)</f>
        <v>197376.69294738627</v>
      </c>
      <c r="BJ245" s="3">
        <f>求节点(节奏总纲!G$4:G$163,BC$6:BC$165,$AN245)</f>
        <v>137194.12744723511</v>
      </c>
      <c r="BK245" s="3">
        <f>求节点(节奏总纲!H$4:H$163,BD$6:BD$165,$AN245)</f>
        <v>80543.658451300042</v>
      </c>
      <c r="BL245" s="3">
        <f>BG245*其他调用!H244*其他调用!$M244</f>
        <v>987751.73514998751</v>
      </c>
      <c r="BM245" s="3">
        <f>BH245*其他调用!I244*其他调用!$M244</f>
        <v>3003467.1143656047</v>
      </c>
      <c r="BN245" s="3">
        <f>BI245*其他调用!J244*其他调用!$M244</f>
        <v>761956.93576701276</v>
      </c>
      <c r="BO245" s="3">
        <f>BJ245*其他调用!K244*其他调用!$M244</f>
        <v>94224.377954251308</v>
      </c>
      <c r="BP245" s="3">
        <f>BK245*其他调用!L244*其他调用!$M244</f>
        <v>16005.635807442342</v>
      </c>
      <c r="BQ245" s="3">
        <f t="shared" si="22"/>
        <v>4863405.7990442989</v>
      </c>
      <c r="BR245" s="3">
        <f>[1]服务器生态!$R242</f>
        <v>1.6289841650165445E-2</v>
      </c>
      <c r="BS245" s="3">
        <f>SUMPRODUCT((BG$6:BG245)*($BR$6:$BR245)*(其他调用!BY$5:BY244))</f>
        <v>135959.85715330587</v>
      </c>
      <c r="BT245" s="3">
        <f>SUMPRODUCT((BH$6:BH245)*($BR$6:$BR245)*(其他调用!BZ$5:BZ244))</f>
        <v>421479.00030517642</v>
      </c>
      <c r="BU245" s="3">
        <f>SUMPRODUCT((BI$6:BI245)*($BR$6:$BR245)*(其他调用!CA$5:CA244))</f>
        <v>1318354.7014036176</v>
      </c>
      <c r="BV245" s="3">
        <f>SUMPRODUCT((BJ$6:BJ245)*($BR$6:$BR245)*(其他调用!CB$5:CB244))</f>
        <v>920450.9790263481</v>
      </c>
      <c r="BW245" s="3">
        <f>SUMPRODUCT((BK$6:BK245)*($BR$6:$BR245)*(其他调用!CC$5:CC244))</f>
        <v>516593.84712832124</v>
      </c>
      <c r="BX245" s="3">
        <f>SUMPRODUCT((BG$6:BG245)*($BR$6:$BR245))*'[1]功能-战损相关'!$D$2-BS245</f>
        <v>252496.87757042513</v>
      </c>
      <c r="BY245" s="3">
        <f>SUMPRODUCT((BH$6:BH245)*($BR$6:$BR245))*'[1]功能-战损相关'!$D$2-BT245</f>
        <v>782746.71485246997</v>
      </c>
      <c r="BZ245" s="3">
        <f>SUMPRODUCT((BI$6:BI245)*($BR$6:$BR245))*'[1]功能-战损相关'!$D$2-BU245</f>
        <v>2448373.0168924294</v>
      </c>
      <c r="CA245" s="3">
        <f>SUMPRODUCT((BJ$6:BJ245)*($BR$6:$BR245))*'[1]功能-战损相关'!$D$2-BV245</f>
        <v>1709408.961048932</v>
      </c>
      <c r="CB245" s="3">
        <f>SUMPRODUCT((BK$6:BK245)*($BR$6:$BR245))*'[1]功能-战损相关'!$D$2-BW245</f>
        <v>959388.5732383111</v>
      </c>
    </row>
    <row r="246" spans="40:80" x14ac:dyDescent="0.2">
      <c r="AN246" s="3">
        <v>241</v>
      </c>
      <c r="AO246" s="3">
        <f>求节点(节奏总纲!D$4:D$163,AH$6:AH$165,$AN246)*其他调用!H245*其他调用!$M245</f>
        <v>591213755.92392111</v>
      </c>
      <c r="AP246" s="3">
        <f>求节点(节奏总纲!E$4:E$163,AI$6:AI$165,$AN246)*其他调用!I245*其他调用!$M245</f>
        <v>707146212.00216079</v>
      </c>
      <c r="AQ246" s="3">
        <f>求节点(节奏总纲!F$4:F$163,AJ$6:AJ$165,$AN246)*其他调用!J245*其他调用!$M245</f>
        <v>56279404.184894495</v>
      </c>
      <c r="AR246" s="3">
        <f>求节点(节奏总纲!G$4:G$163,AK$6:AK$165,$AN246)*其他调用!K245*其他调用!$M245</f>
        <v>8118686.0374279059</v>
      </c>
      <c r="AS246" s="3">
        <f>求节点(节奏总纲!H$4:H$163,AL$6:AL$165,$AN246)*其他调用!L245*其他调用!$M245</f>
        <v>3471103.4375768197</v>
      </c>
      <c r="AT246" s="3">
        <f t="shared" si="21"/>
        <v>1366229161.5859811</v>
      </c>
      <c r="BF246" s="3">
        <v>241</v>
      </c>
      <c r="BG246" s="3">
        <f>求节点(节奏总纲!D$4:D$163,AZ$6:AZ$165,$AN246)</f>
        <v>20605.809554414463</v>
      </c>
      <c r="BH246" s="3">
        <f>求节点(节奏总纲!E$4:E$163,BA$6:BA$165,$AN246)</f>
        <v>63545.468091991752</v>
      </c>
      <c r="BI246" s="3">
        <f>求节点(节奏总纲!F$4:F$163,BB$6:BB$165,$AN246)</f>
        <v>197483.96615348919</v>
      </c>
      <c r="BJ246" s="3">
        <f>求节点(节奏总纲!G$4:G$163,BC$6:BC$165,$AN246)</f>
        <v>137268.63062545948</v>
      </c>
      <c r="BK246" s="3">
        <f>求节点(节奏总纲!H$4:H$163,BD$6:BD$165,$AN246)</f>
        <v>80618.0938415524</v>
      </c>
      <c r="BL246" s="3">
        <f>BG246*其他调用!H245*其他调用!$M245</f>
        <v>988307.17619553383</v>
      </c>
      <c r="BM246" s="3">
        <f>BH246*其他调用!I245*其他调用!$M245</f>
        <v>3005161.3771278937</v>
      </c>
      <c r="BN246" s="3">
        <f>BI246*其他调用!J245*其他调用!$M245</f>
        <v>762371.05539882707</v>
      </c>
      <c r="BO246" s="3">
        <f>BJ246*其他调用!K245*其他调用!$M245</f>
        <v>94275.546439043086</v>
      </c>
      <c r="BP246" s="3">
        <f>BK246*其他调用!L245*其他调用!$M245</f>
        <v>16020.427608193291</v>
      </c>
      <c r="BQ246" s="3">
        <f t="shared" si="22"/>
        <v>4866135.5827694908</v>
      </c>
      <c r="BR246" s="3">
        <f>[1]服务器生态!$R243</f>
        <v>1.6289841650165445E-2</v>
      </c>
      <c r="BS246" s="3">
        <f>SUMPRODUCT((BG$6:BG246)*($BR$6:$BR246)*(其他调用!BY$5:BY245))</f>
        <v>136018.59859388098</v>
      </c>
      <c r="BT246" s="3">
        <f>SUMPRODUCT((BH$6:BH246)*($BR$6:$BR246)*(其他调用!BZ$5:BZ245))</f>
        <v>421660.15078741714</v>
      </c>
      <c r="BU246" s="3">
        <f>SUMPRODUCT((BI$6:BI246)*($BR$6:$BR246)*(其他调用!CA$5:CA245))</f>
        <v>1318917.673347608</v>
      </c>
      <c r="BV246" s="3">
        <f>SUMPRODUCT((BJ$6:BJ246)*($BR$6:$BR246)*(其他调用!CB$5:CB245))</f>
        <v>920842.29377122223</v>
      </c>
      <c r="BW246" s="3">
        <f>SUMPRODUCT((BK$6:BK246)*($BR$6:$BR246)*(其他调用!CC$5:CC245))</f>
        <v>516823.66692531423</v>
      </c>
      <c r="BX246" s="3">
        <f>SUMPRODUCT((BG$6:BG246)*($BR$6:$BR246))*'[1]功能-战损相关'!$D$2-BS246</f>
        <v>252605.96881720747</v>
      </c>
      <c r="BY246" s="3">
        <f>SUMPRODUCT((BH$6:BH246)*($BR$6:$BR246))*'[1]功能-战损相关'!$D$2-BT246</f>
        <v>783083.13717663148</v>
      </c>
      <c r="BZ246" s="3">
        <f>SUMPRODUCT((BI$6:BI246)*($BR$6:$BR246))*'[1]功能-战损相关'!$D$2-BU246</f>
        <v>2449418.5362169826</v>
      </c>
      <c r="CA246" s="3">
        <f>SUMPRODUCT((BJ$6:BJ246)*($BR$6:$BR246))*'[1]功能-战损相关'!$D$2-BV246</f>
        <v>1710135.6884322697</v>
      </c>
      <c r="CB246" s="3">
        <f>SUMPRODUCT((BK$6:BK246)*($BR$6:$BR246))*'[1]功能-战损相关'!$D$2-BW246</f>
        <v>959815.38143272663</v>
      </c>
    </row>
    <row r="247" spans="40:80" x14ac:dyDescent="0.2">
      <c r="AN247" s="3">
        <v>242</v>
      </c>
      <c r="AO247" s="3">
        <f>求节点(节奏总纲!D$4:D$163,AH$6:AH$165,$AN247)*其他调用!H246*其他调用!$M246</f>
        <v>592115493.08767462</v>
      </c>
      <c r="AP247" s="3">
        <f>求节点(节奏总纲!E$4:E$163,AI$6:AI$165,$AN247)*其他调用!I246*其他调用!$M246</f>
        <v>707256979.25580537</v>
      </c>
      <c r="AQ247" s="3">
        <f>求节点(节奏总纲!F$4:F$163,AJ$6:AJ$165,$AN247)*其他调用!J246*其他调用!$M246</f>
        <v>56314207.381430909</v>
      </c>
      <c r="AR247" s="3">
        <f>求节点(节奏总纲!G$4:G$163,AK$6:AK$165,$AN247)*其他调用!K246*其他调用!$M246</f>
        <v>8122355.3326609675</v>
      </c>
      <c r="AS247" s="3">
        <f>求节点(节奏总纲!H$4:H$163,AL$6:AL$165,$AN247)*其他调用!L246*其他调用!$M246</f>
        <v>3471103.4375768197</v>
      </c>
      <c r="AT247" s="3">
        <f t="shared" si="21"/>
        <v>1367280138.4951487</v>
      </c>
      <c r="BF247" s="3">
        <v>242</v>
      </c>
      <c r="BG247" s="3">
        <f>求节点(节奏总纲!D$4:D$163,AZ$6:AZ$165,$AN247)</f>
        <v>20617.390278180217</v>
      </c>
      <c r="BH247" s="3">
        <f>求节点(节奏总纲!E$4:E$163,BA$6:BA$165,$AN247)</f>
        <v>63581.294028369048</v>
      </c>
      <c r="BI247" s="3">
        <f>求节点(节奏总纲!F$4:F$163,BB$6:BB$165,$AN247)</f>
        <v>197591.23935959209</v>
      </c>
      <c r="BJ247" s="3">
        <f>求节点(节奏总纲!G$4:G$163,BC$6:BC$165,$AN247)</f>
        <v>137342.74794256932</v>
      </c>
      <c r="BK247" s="3">
        <f>求节点(节奏总纲!H$4:H$163,BD$6:BD$165,$AN247)</f>
        <v>80691.961122842346</v>
      </c>
      <c r="BL247" s="3">
        <f>BG247*其他调用!H246*其他调用!$M246</f>
        <v>988862.61724108004</v>
      </c>
      <c r="BM247" s="3">
        <f>BH247*其他调用!I246*其他调用!$M246</f>
        <v>3006855.6398901832</v>
      </c>
      <c r="BN247" s="3">
        <f>BI247*其他调用!J246*其他调用!$M246</f>
        <v>762785.17503064114</v>
      </c>
      <c r="BO247" s="3">
        <f>BJ247*其他调用!K246*其他调用!$M246</f>
        <v>94326.449915964855</v>
      </c>
      <c r="BP247" s="3">
        <f>BK247*其他调用!L246*其他调用!$M246</f>
        <v>16035.10651433123</v>
      </c>
      <c r="BQ247" s="3">
        <f t="shared" si="22"/>
        <v>4868864.9885922</v>
      </c>
      <c r="BR247" s="3">
        <f>[1]服务器生态!$R244</f>
        <v>1.6289841650165445E-2</v>
      </c>
      <c r="BS247" s="3">
        <f>SUMPRODUCT((BG$6:BG247)*($BR$6:$BR247)*(其他调用!BY$5:BY246))</f>
        <v>136077.37304788345</v>
      </c>
      <c r="BT247" s="3">
        <f>SUMPRODUCT((BH$6:BH247)*($BR$6:$BR247)*(其他调用!BZ$5:BZ246))</f>
        <v>421841.40339945321</v>
      </c>
      <c r="BU247" s="3">
        <f>SUMPRODUCT((BI$6:BI247)*($BR$6:$BR247)*(其他调用!CA$5:CA246))</f>
        <v>1319480.9510977177</v>
      </c>
      <c r="BV247" s="3">
        <f>SUMPRODUCT((BJ$6:BJ247)*($BR$6:$BR247)*(其他调用!CB$5:CB246))</f>
        <v>921233.81980398425</v>
      </c>
      <c r="BW247" s="3">
        <f>SUMPRODUCT((BK$6:BK247)*($BR$6:$BR247)*(其他调用!CC$5:CC246))</f>
        <v>517053.69729741238</v>
      </c>
      <c r="BX247" s="3">
        <f>SUMPRODUCT((BG$6:BG247)*($BR$6:$BR247))*'[1]功能-战损相关'!$D$2-BS247</f>
        <v>252715.12137464061</v>
      </c>
      <c r="BY247" s="3">
        <f>SUMPRODUCT((BH$6:BH247)*($BR$6:$BR247))*'[1]功能-战损相关'!$D$2-BT247</f>
        <v>783419.74917041278</v>
      </c>
      <c r="BZ247" s="3">
        <f>SUMPRODUCT((BI$6:BI247)*($BR$6:$BR247))*'[1]功能-战损相关'!$D$2-BU247</f>
        <v>2450464.6234671874</v>
      </c>
      <c r="CA247" s="3">
        <f>SUMPRODUCT((BJ$6:BJ247)*($BR$6:$BR247))*'[1]功能-战损相关'!$D$2-BV247</f>
        <v>1710862.8082073992</v>
      </c>
      <c r="CB247" s="3">
        <f>SUMPRODUCT((BK$6:BK247)*($BR$6:$BR247))*'[1]功能-战损相关'!$D$2-BW247</f>
        <v>960242.58069519466</v>
      </c>
    </row>
    <row r="248" spans="40:80" x14ac:dyDescent="0.2">
      <c r="AN248" s="3">
        <v>243</v>
      </c>
      <c r="AO248" s="3">
        <f>求节点(节奏总纲!D$4:D$163,AH$6:AH$165,$AN248)*其他调用!H247*其他调用!$M247</f>
        <v>593017230.25142789</v>
      </c>
      <c r="AP248" s="3">
        <f>求节点(节奏总纲!E$4:E$163,AI$6:AI$165,$AN248)*其他调用!I247*其他调用!$M247</f>
        <v>707367746.50944996</v>
      </c>
      <c r="AQ248" s="3">
        <f>求节点(节奏总纲!F$4:F$163,AJ$6:AJ$165,$AN248)*其他调用!J247*其他调用!$M247</f>
        <v>56349010.577967323</v>
      </c>
      <c r="AR248" s="3">
        <f>求节点(节奏总纲!G$4:G$163,AK$6:AK$165,$AN248)*其他调用!K247*其他调用!$M247</f>
        <v>8126024.6278940262</v>
      </c>
      <c r="AS248" s="3">
        <f>求节点(节奏总纲!H$4:H$163,AL$6:AL$165,$AN248)*其他调用!L247*其他调用!$M247</f>
        <v>3471103.4375768197</v>
      </c>
      <c r="AT248" s="3">
        <f t="shared" si="21"/>
        <v>1368331115.4043159</v>
      </c>
      <c r="BF248" s="3">
        <v>243</v>
      </c>
      <c r="BG248" s="3">
        <f>求节点(节奏总纲!D$4:D$163,AZ$6:AZ$165,$AN248)</f>
        <v>20628.971001945967</v>
      </c>
      <c r="BH248" s="3">
        <f>求节点(节奏总纲!E$4:E$163,BA$6:BA$165,$AN248)</f>
        <v>63617.119964746344</v>
      </c>
      <c r="BI248" s="3">
        <f>求节点(节奏总纲!F$4:F$163,BB$6:BB$165,$AN248)</f>
        <v>197698.51256569501</v>
      </c>
      <c r="BJ248" s="3">
        <f>求节点(节奏总纲!G$4:G$163,BC$6:BC$165,$AN248)</f>
        <v>137416.86525967912</v>
      </c>
      <c r="BK248" s="3">
        <f>求节点(节奏总纲!H$4:H$163,BD$6:BD$165,$AN248)</f>
        <v>80765.828404132291</v>
      </c>
      <c r="BL248" s="3">
        <f>BG248*其他调用!H247*其他调用!$M247</f>
        <v>989418.05828662612</v>
      </c>
      <c r="BM248" s="3">
        <f>BH248*其他调用!I247*其他调用!$M247</f>
        <v>3008549.9026524723</v>
      </c>
      <c r="BN248" s="3">
        <f>BI248*其他调用!J247*其他调用!$M247</f>
        <v>763199.29466245545</v>
      </c>
      <c r="BO248" s="3">
        <f>BJ248*其他调用!K247*其他调用!$M247</f>
        <v>94377.353392886609</v>
      </c>
      <c r="BP248" s="3">
        <f>BK248*其他调用!L247*其他调用!$M247</f>
        <v>16049.785420469167</v>
      </c>
      <c r="BQ248" s="3">
        <f t="shared" si="22"/>
        <v>4871594.3944149092</v>
      </c>
      <c r="BR248" s="3">
        <f>[1]服务器生态!$R245</f>
        <v>1.6289841650165445E-2</v>
      </c>
      <c r="BS248" s="3">
        <f>SUMPRODUCT((BG$6:BG248)*($BR$6:$BR248)*(其他调用!BY$5:BY247))</f>
        <v>136136.18051531326</v>
      </c>
      <c r="BT248" s="3">
        <f>SUMPRODUCT((BH$6:BH248)*($BR$6:$BR248)*(其他调用!BZ$5:BZ247))</f>
        <v>422022.75814128463</v>
      </c>
      <c r="BU248" s="3">
        <f>SUMPRODUCT((BI$6:BI248)*($BR$6:$BR248)*(其他调用!CA$5:CA247))</f>
        <v>1320044.5346539472</v>
      </c>
      <c r="BV248" s="3">
        <f>SUMPRODUCT((BJ$6:BJ248)*($BR$6:$BR248)*(其他调用!CB$5:CB247))</f>
        <v>921625.55712463416</v>
      </c>
      <c r="BW248" s="3">
        <f>SUMPRODUCT((BK$6:BK248)*($BR$6:$BR248)*(其他调用!CC$5:CC247))</f>
        <v>517283.93824461574</v>
      </c>
      <c r="BX248" s="3">
        <f>SUMPRODUCT((BG$6:BG248)*($BR$6:$BR248))*'[1]功能-战损相关'!$D$2-BS248</f>
        <v>252824.3352427246</v>
      </c>
      <c r="BY248" s="3">
        <f>SUMPRODUCT((BH$6:BH248)*($BR$6:$BR248))*'[1]功能-战损相关'!$D$2-BT248</f>
        <v>783756.55083381408</v>
      </c>
      <c r="BZ248" s="3">
        <f>SUMPRODUCT((BI$6:BI248)*($BR$6:$BR248))*'[1]功能-战损相关'!$D$2-BU248</f>
        <v>2451511.2786430418</v>
      </c>
      <c r="CA248" s="3">
        <f>SUMPRODUCT((BJ$6:BJ248)*($BR$6:$BR248))*'[1]功能-战损相关'!$D$2-BV248</f>
        <v>1711590.3203743203</v>
      </c>
      <c r="CB248" s="3">
        <f>SUMPRODUCT((BK$6:BK248)*($BR$6:$BR248))*'[1]功能-战损相关'!$D$2-BW248</f>
        <v>960670.1710257153</v>
      </c>
    </row>
    <row r="249" spans="40:80" x14ac:dyDescent="0.2">
      <c r="AN249" s="3">
        <v>244</v>
      </c>
      <c r="AO249" s="3">
        <f>求节点(节奏总纲!D$4:D$163,AH$6:AH$165,$AN249)*其他调用!H248*其他调用!$M248</f>
        <v>593918967.4151814</v>
      </c>
      <c r="AP249" s="3">
        <f>求节点(节奏总纲!E$4:E$163,AI$6:AI$165,$AN249)*其他调用!I248*其他调用!$M248</f>
        <v>707478513.76309454</v>
      </c>
      <c r="AQ249" s="3">
        <f>求节点(节奏总纲!F$4:F$163,AJ$6:AJ$165,$AN249)*其他调用!J248*其他调用!$M248</f>
        <v>56383813.77450373</v>
      </c>
      <c r="AR249" s="3">
        <f>求节点(节奏总纲!G$4:G$163,AK$6:AK$165,$AN249)*其他调用!K248*其他调用!$M248</f>
        <v>8129693.9231270868</v>
      </c>
      <c r="AS249" s="3">
        <f>求节点(节奏总纲!H$4:H$163,AL$6:AL$165,$AN249)*其他调用!L248*其他调用!$M248</f>
        <v>3471103.4375768197</v>
      </c>
      <c r="AT249" s="3">
        <f t="shared" si="21"/>
        <v>1369382092.3134837</v>
      </c>
      <c r="BF249" s="3">
        <v>244</v>
      </c>
      <c r="BG249" s="3">
        <f>求节点(节奏总纲!D$4:D$163,AZ$6:AZ$165,$AN249)</f>
        <v>20640.551725711721</v>
      </c>
      <c r="BH249" s="3">
        <f>求节点(节奏总纲!E$4:E$163,BA$6:BA$165,$AN249)</f>
        <v>63652.945901123632</v>
      </c>
      <c r="BI249" s="3">
        <f>求节点(节奏总纲!F$4:F$163,BB$6:BB$165,$AN249)</f>
        <v>197805.78577179791</v>
      </c>
      <c r="BJ249" s="3">
        <f>求节点(节奏总纲!G$4:G$163,BC$6:BC$165,$AN249)</f>
        <v>137490.98257678893</v>
      </c>
      <c r="BK249" s="3">
        <f>求节点(节奏总纲!H$4:H$163,BD$6:BD$165,$AN249)</f>
        <v>80839.695685422237</v>
      </c>
      <c r="BL249" s="3">
        <f>BG249*其他调用!H248*其他调用!$M248</f>
        <v>989973.49933217245</v>
      </c>
      <c r="BM249" s="3">
        <f>BH249*其他调用!I248*其他调用!$M248</f>
        <v>3010244.1654147608</v>
      </c>
      <c r="BN249" s="3">
        <f>BI249*其他调用!J248*其他调用!$M248</f>
        <v>763613.41429426952</v>
      </c>
      <c r="BO249" s="3">
        <f>BJ249*其他调用!K248*其他调用!$M248</f>
        <v>94428.256869808349</v>
      </c>
      <c r="BP249" s="3">
        <f>BK249*其他调用!L248*其他调用!$M248</f>
        <v>16064.464326607105</v>
      </c>
      <c r="BQ249" s="3">
        <f t="shared" si="22"/>
        <v>4874323.8002376184</v>
      </c>
      <c r="BR249" s="3">
        <f>[1]服务器生态!$R246</f>
        <v>1.6289841650165445E-2</v>
      </c>
      <c r="BS249" s="3">
        <f>SUMPRODUCT((BG$6:BG249)*($BR$6:$BR249)*(其他调用!BY$5:BY248))</f>
        <v>136195.02099617044</v>
      </c>
      <c r="BT249" s="3">
        <f>SUMPRODUCT((BH$6:BH249)*($BR$6:$BR249)*(其他调用!BZ$5:BZ248))</f>
        <v>422204.21501291142</v>
      </c>
      <c r="BU249" s="3">
        <f>SUMPRODUCT((BI$6:BI249)*($BR$6:$BR249)*(其他调用!CA$5:CA248))</f>
        <v>1320608.4240162964</v>
      </c>
      <c r="BV249" s="3">
        <f>SUMPRODUCT((BJ$6:BJ249)*($BR$6:$BR249)*(其他调用!CB$5:CB248))</f>
        <v>922017.50573317194</v>
      </c>
      <c r="BW249" s="3">
        <f>SUMPRODUCT((BK$6:BK249)*($BR$6:$BR249)*(其他调用!CC$5:CC248))</f>
        <v>517514.38976692426</v>
      </c>
      <c r="BX249" s="3">
        <f>SUMPRODUCT((BG$6:BG249)*($BR$6:$BR249))*'[1]功能-战损相关'!$D$2-BS249</f>
        <v>252933.61042145939</v>
      </c>
      <c r="BY249" s="3">
        <f>SUMPRODUCT((BH$6:BH249)*($BR$6:$BR249))*'[1]功能-战损相关'!$D$2-BT249</f>
        <v>784093.54216683516</v>
      </c>
      <c r="BZ249" s="3">
        <f>SUMPRODUCT((BI$6:BI249)*($BR$6:$BR249))*'[1]功能-战损相关'!$D$2-BU249</f>
        <v>2452558.5017445474</v>
      </c>
      <c r="CA249" s="3">
        <f>SUMPRODUCT((BJ$6:BJ249)*($BR$6:$BR249))*'[1]功能-战损相关'!$D$2-BV249</f>
        <v>1712318.2249330333</v>
      </c>
      <c r="CB249" s="3">
        <f>SUMPRODUCT((BK$6:BK249)*($BR$6:$BR249))*'[1]功能-战损相关'!$D$2-BW249</f>
        <v>961098.15242428822</v>
      </c>
    </row>
    <row r="250" spans="40:80" x14ac:dyDescent="0.2">
      <c r="AN250" s="3">
        <v>245</v>
      </c>
      <c r="AO250" s="3">
        <f>求节点(节奏总纲!D$4:D$163,AH$6:AH$165,$AN250)*其他调用!H249*其他调用!$M249</f>
        <v>594820704.57893479</v>
      </c>
      <c r="AP250" s="3">
        <f>求节点(节奏总纲!E$4:E$163,AI$6:AI$165,$AN250)*其他调用!I249*其他调用!$M249</f>
        <v>707589281.01673913</v>
      </c>
      <c r="AQ250" s="3">
        <f>求节点(节奏总纲!F$4:F$163,AJ$6:AJ$165,$AN250)*其他调用!J249*其他调用!$M249</f>
        <v>56418616.971040145</v>
      </c>
      <c r="AR250" s="3">
        <f>求节点(节奏总纲!G$4:G$163,AK$6:AK$165,$AN250)*其他调用!K249*其他调用!$M249</f>
        <v>8133363.2183601484</v>
      </c>
      <c r="AS250" s="3">
        <f>求节点(节奏总纲!H$4:H$163,AL$6:AL$165,$AN250)*其他调用!L249*其他调用!$M249</f>
        <v>3471103.4375768197</v>
      </c>
      <c r="AT250" s="3">
        <f t="shared" si="21"/>
        <v>1370433069.2226512</v>
      </c>
      <c r="BF250" s="3">
        <v>245</v>
      </c>
      <c r="BG250" s="3">
        <f>求节点(节奏总纲!D$4:D$163,AZ$6:AZ$165,$AN250)</f>
        <v>20652.132449477474</v>
      </c>
      <c r="BH250" s="3">
        <f>求节点(节奏总纲!E$4:E$163,BA$6:BA$165,$AN250)</f>
        <v>63688.771837500928</v>
      </c>
      <c r="BI250" s="3">
        <f>求节点(节奏总纲!F$4:F$163,BB$6:BB$165,$AN250)</f>
        <v>197913.05897790083</v>
      </c>
      <c r="BJ250" s="3">
        <f>求节点(节奏总纲!G$4:G$163,BC$6:BC$165,$AN250)</f>
        <v>137565.09989389876</v>
      </c>
      <c r="BK250" s="3">
        <f>求节点(节奏总纲!H$4:H$163,BD$6:BD$165,$AN250)</f>
        <v>80913.562966712183</v>
      </c>
      <c r="BL250" s="3">
        <f>BG250*其他调用!H249*其他调用!$M249</f>
        <v>990528.94037771889</v>
      </c>
      <c r="BM250" s="3">
        <f>BH250*其他调用!I249*其他调用!$M249</f>
        <v>3011938.4281770503</v>
      </c>
      <c r="BN250" s="3">
        <f>BI250*其他调用!J249*其他调用!$M249</f>
        <v>764027.53392608382</v>
      </c>
      <c r="BO250" s="3">
        <f>BJ250*其他调用!K249*其他调用!$M249</f>
        <v>94479.160346730117</v>
      </c>
      <c r="BP250" s="3">
        <f>BK250*其他调用!L249*其他调用!$M249</f>
        <v>16079.143232745042</v>
      </c>
      <c r="BQ250" s="3">
        <f t="shared" si="22"/>
        <v>4877053.2060603276</v>
      </c>
      <c r="BR250" s="3">
        <f>[1]服务器生态!$R247</f>
        <v>1.6289841650165445E-2</v>
      </c>
      <c r="BS250" s="3">
        <f>SUMPRODUCT((BG$6:BG250)*($BR$6:$BR250)*(其他调用!BY$5:BY249))</f>
        <v>136253.89449045499</v>
      </c>
      <c r="BT250" s="3">
        <f>SUMPRODUCT((BH$6:BH250)*($BR$6:$BR250)*(其他调用!BZ$5:BZ249))</f>
        <v>422385.77401433355</v>
      </c>
      <c r="BU250" s="3">
        <f>SUMPRODUCT((BI$6:BI250)*($BR$6:$BR250)*(其他调用!CA$5:CA249))</f>
        <v>1321172.619184765</v>
      </c>
      <c r="BV250" s="3">
        <f>SUMPRODUCT((BJ$6:BJ250)*($BR$6:$BR250)*(其他调用!CB$5:CB249))</f>
        <v>922409.66562959761</v>
      </c>
      <c r="BW250" s="3">
        <f>SUMPRODUCT((BK$6:BK250)*($BR$6:$BR250)*(其他调用!CC$5:CC249))</f>
        <v>517745.05186433799</v>
      </c>
      <c r="BX250" s="3">
        <f>SUMPRODUCT((BG$6:BG250)*($BR$6:$BR250))*'[1]功能-战损相关'!$D$2-BS250</f>
        <v>253042.94691084494</v>
      </c>
      <c r="BY250" s="3">
        <f>SUMPRODUCT((BH$6:BH250)*($BR$6:$BR250))*'[1]功能-战损相关'!$D$2-BT250</f>
        <v>784430.72316947626</v>
      </c>
      <c r="BZ250" s="3">
        <f>SUMPRODUCT((BI$6:BI250)*($BR$6:$BR250))*'[1]功能-战损相关'!$D$2-BU250</f>
        <v>2453606.2927717036</v>
      </c>
      <c r="CA250" s="3">
        <f>SUMPRODUCT((BJ$6:BJ250)*($BR$6:$BR250))*'[1]功能-战损相关'!$D$2-BV250</f>
        <v>1713046.5218835382</v>
      </c>
      <c r="CB250" s="3">
        <f>SUMPRODUCT((BK$6:BK250)*($BR$6:$BR250))*'[1]功能-战损相关'!$D$2-BW250</f>
        <v>961526.52489091374</v>
      </c>
    </row>
    <row r="251" spans="40:80" x14ac:dyDescent="0.2">
      <c r="AN251" s="3">
        <v>246</v>
      </c>
      <c r="AO251" s="3">
        <f>求节点(节奏总纲!D$4:D$163,AH$6:AH$165,$AN251)*其他调用!H250*其他调用!$M250</f>
        <v>595722441.74268818</v>
      </c>
      <c r="AP251" s="3">
        <f>求节点(节奏总纲!E$4:E$163,AI$6:AI$165,$AN251)*其他调用!I250*其他调用!$M250</f>
        <v>707700048.27038372</v>
      </c>
      <c r="AQ251" s="3">
        <f>求节点(节奏总纲!F$4:F$163,AJ$6:AJ$165,$AN251)*其他调用!J250*其他调用!$M250</f>
        <v>56453420.167576566</v>
      </c>
      <c r="AR251" s="3">
        <f>求节点(节奏总纲!G$4:G$163,AK$6:AK$165,$AN251)*其他调用!K250*其他调用!$M250</f>
        <v>8137032.5135932071</v>
      </c>
      <c r="AS251" s="3">
        <f>求节点(节奏总纲!H$4:H$163,AL$6:AL$165,$AN251)*其他调用!L250*其他调用!$M250</f>
        <v>3471103.4375768197</v>
      </c>
      <c r="AT251" s="3">
        <f t="shared" si="21"/>
        <v>1371484046.1318185</v>
      </c>
      <c r="BF251" s="3">
        <v>246</v>
      </c>
      <c r="BG251" s="3">
        <f>求节点(节奏总纲!D$4:D$163,AZ$6:AZ$165,$AN251)</f>
        <v>20663.713173243224</v>
      </c>
      <c r="BH251" s="3">
        <f>求节点(节奏总纲!E$4:E$163,BA$6:BA$165,$AN251)</f>
        <v>63724.597773878224</v>
      </c>
      <c r="BI251" s="3">
        <f>求节点(节奏总纲!F$4:F$163,BB$6:BB$165,$AN251)</f>
        <v>198020.33218400375</v>
      </c>
      <c r="BJ251" s="3">
        <f>求节点(节奏总纲!G$4:G$163,BC$6:BC$165,$AN251)</f>
        <v>137639.21721100857</v>
      </c>
      <c r="BK251" s="3">
        <f>求节点(节奏总纲!H$4:H$163,BD$6:BD$165,$AN251)</f>
        <v>80987.430248002114</v>
      </c>
      <c r="BL251" s="3">
        <f>BG251*其他调用!H250*其他调用!$M250</f>
        <v>991084.38142326509</v>
      </c>
      <c r="BM251" s="3">
        <f>BH251*其他调用!I250*其他调用!$M250</f>
        <v>3013632.6909393389</v>
      </c>
      <c r="BN251" s="3">
        <f>BI251*其他调用!J250*其他调用!$M250</f>
        <v>764441.65355789813</v>
      </c>
      <c r="BO251" s="3">
        <f>BJ251*其他调用!K250*其他调用!$M250</f>
        <v>94530.063823651872</v>
      </c>
      <c r="BP251" s="3">
        <f>BK251*其他调用!L250*其他调用!$M250</f>
        <v>16093.822138882979</v>
      </c>
      <c r="BQ251" s="3">
        <f t="shared" si="22"/>
        <v>4879782.6118830368</v>
      </c>
      <c r="BR251" s="3">
        <f>[1]服务器生态!$R248</f>
        <v>1.6289841650165445E-2</v>
      </c>
      <c r="BS251" s="3">
        <f>SUMPRODUCT((BG$6:BG251)*($BR$6:$BR251)*(其他调用!BY$5:BY250))</f>
        <v>136312.80099816687</v>
      </c>
      <c r="BT251" s="3">
        <f>SUMPRODUCT((BH$6:BH251)*($BR$6:$BR251)*(其他调用!BZ$5:BZ250))</f>
        <v>422567.43514555105</v>
      </c>
      <c r="BU251" s="3">
        <f>SUMPRODUCT((BI$6:BI251)*($BR$6:$BR251)*(其他调用!CA$5:CA250))</f>
        <v>1321737.1201593534</v>
      </c>
      <c r="BV251" s="3">
        <f>SUMPRODUCT((BJ$6:BJ251)*($BR$6:$BR251)*(其他调用!CB$5:CB250))</f>
        <v>922802.03681391117</v>
      </c>
      <c r="BW251" s="3">
        <f>SUMPRODUCT((BK$6:BK251)*($BR$6:$BR251)*(其他调用!CC$5:CC250))</f>
        <v>517975.92453685688</v>
      </c>
      <c r="BX251" s="3">
        <f>SUMPRODUCT((BG$6:BG251)*($BR$6:$BR251))*'[1]功能-战损相关'!$D$2-BS251</f>
        <v>253152.34471088133</v>
      </c>
      <c r="BY251" s="3">
        <f>SUMPRODUCT((BH$6:BH251)*($BR$6:$BR251))*'[1]功能-战损相关'!$D$2-BT251</f>
        <v>784768.09384173714</v>
      </c>
      <c r="BZ251" s="3">
        <f>SUMPRODUCT((BI$6:BI251)*($BR$6:$BR251))*'[1]功能-战损相关'!$D$2-BU251</f>
        <v>2454654.6517245108</v>
      </c>
      <c r="CA251" s="3">
        <f>SUMPRODUCT((BJ$6:BJ251)*($BR$6:$BR251))*'[1]功能-战损相关'!$D$2-BV251</f>
        <v>1713775.2112258347</v>
      </c>
      <c r="CB251" s="3">
        <f>SUMPRODUCT((BK$6:BK251)*($BR$6:$BR251))*'[1]功能-战损相关'!$D$2-BW251</f>
        <v>961955.28842559177</v>
      </c>
    </row>
    <row r="252" spans="40:80" x14ac:dyDescent="0.2">
      <c r="AN252" s="3">
        <v>247</v>
      </c>
      <c r="AO252" s="3">
        <f>求节点(节奏总纲!D$4:D$163,AH$6:AH$165,$AN252)*其他调用!H251*其他调用!$M251</f>
        <v>596624178.90644157</v>
      </c>
      <c r="AP252" s="3">
        <f>求节点(节奏总纲!E$4:E$163,AI$6:AI$165,$AN252)*其他调用!I251*其他调用!$M251</f>
        <v>707810815.5240283</v>
      </c>
      <c r="AQ252" s="3">
        <f>求节点(节奏总纲!F$4:F$163,AJ$6:AJ$165,$AN252)*其他调用!J251*其他调用!$M251</f>
        <v>56488223.364112981</v>
      </c>
      <c r="AR252" s="3">
        <f>求节点(节奏总纲!G$4:G$163,AK$6:AK$165,$AN252)*其他调用!K251*其他调用!$M251</f>
        <v>8140701.8088262677</v>
      </c>
      <c r="AS252" s="3">
        <f>求节点(节奏总纲!H$4:H$163,AL$6:AL$165,$AN252)*其他调用!L251*其他调用!$M251</f>
        <v>3471103.4375768197</v>
      </c>
      <c r="AT252" s="3">
        <f t="shared" si="21"/>
        <v>1372535023.0409861</v>
      </c>
      <c r="BF252" s="3">
        <v>247</v>
      </c>
      <c r="BG252" s="3">
        <f>求节点(节奏总纲!D$4:D$163,AZ$6:AZ$165,$AN252)</f>
        <v>20675.293897008978</v>
      </c>
      <c r="BH252" s="3">
        <f>求节点(节奏总纲!E$4:E$163,BA$6:BA$165,$AN252)</f>
        <v>63760.42371025552</v>
      </c>
      <c r="BI252" s="3">
        <f>求节点(节奏总纲!F$4:F$163,BB$6:BB$165,$AN252)</f>
        <v>198127.60539010665</v>
      </c>
      <c r="BJ252" s="3">
        <f>求节点(节奏总纲!G$4:G$163,BC$6:BC$165,$AN252)</f>
        <v>137713.33452811837</v>
      </c>
      <c r="BK252" s="3">
        <f>求节点(节奏总纲!H$4:H$163,BD$6:BD$165,$AN252)</f>
        <v>81061.29752929206</v>
      </c>
      <c r="BL252" s="3">
        <f>BG252*其他调用!H251*其他调用!$M251</f>
        <v>991639.8224688113</v>
      </c>
      <c r="BM252" s="3">
        <f>BH252*其他调用!I251*其他调用!$M251</f>
        <v>3015326.9537016279</v>
      </c>
      <c r="BN252" s="3">
        <f>BI252*其他调用!J251*其他调用!$M251</f>
        <v>764855.7731897122</v>
      </c>
      <c r="BO252" s="3">
        <f>BJ252*其他调用!K251*其他调用!$M251</f>
        <v>94580.967300573611</v>
      </c>
      <c r="BP252" s="3">
        <f>BK252*其他调用!L251*其他调用!$M251</f>
        <v>16108.501045020916</v>
      </c>
      <c r="BQ252" s="3">
        <f t="shared" si="22"/>
        <v>4882512.017705746</v>
      </c>
      <c r="BR252" s="3">
        <f>[1]服务器生态!$R249</f>
        <v>1.6289841650165445E-2</v>
      </c>
      <c r="BS252" s="3">
        <f>SUMPRODUCT((BG$6:BG252)*($BR$6:$BR252)*(其他调用!BY$5:BY251))</f>
        <v>136371.74051930613</v>
      </c>
      <c r="BT252" s="3">
        <f>SUMPRODUCT((BH$6:BH252)*($BR$6:$BR252)*(其他调用!BZ$5:BZ251))</f>
        <v>422749.19840656384</v>
      </c>
      <c r="BU252" s="3">
        <f>SUMPRODUCT((BI$6:BI252)*($BR$6:$BR252)*(其他调用!CA$5:CA251))</f>
        <v>1322301.9269400614</v>
      </c>
      <c r="BV252" s="3">
        <f>SUMPRODUCT((BJ$6:BJ252)*($BR$6:$BR252)*(其他调用!CB$5:CB251))</f>
        <v>923194.6192861126</v>
      </c>
      <c r="BW252" s="3">
        <f>SUMPRODUCT((BK$6:BK252)*($BR$6:$BR252)*(其他调用!CC$5:CC251))</f>
        <v>518207.00778448099</v>
      </c>
      <c r="BX252" s="3">
        <f>SUMPRODUCT((BG$6:BG252)*($BR$6:$BR252))*'[1]功能-战损相关'!$D$2-BS252</f>
        <v>253261.80382156852</v>
      </c>
      <c r="BY252" s="3">
        <f>SUMPRODUCT((BH$6:BH252)*($BR$6:$BR252))*'[1]功能-战损相关'!$D$2-BT252</f>
        <v>785105.65418361826</v>
      </c>
      <c r="BZ252" s="3">
        <f>SUMPRODUCT((BI$6:BI252)*($BR$6:$BR252))*'[1]功能-战损相关'!$D$2-BU252</f>
        <v>2455703.5786029678</v>
      </c>
      <c r="CA252" s="3">
        <f>SUMPRODUCT((BJ$6:BJ252)*($BR$6:$BR252))*'[1]功能-战损相关'!$D$2-BV252</f>
        <v>1714504.2929599229</v>
      </c>
      <c r="CB252" s="3">
        <f>SUMPRODUCT((BK$6:BK252)*($BR$6:$BR252))*'[1]功能-战损相关'!$D$2-BW252</f>
        <v>962384.44302832219</v>
      </c>
    </row>
    <row r="253" spans="40:80" x14ac:dyDescent="0.2">
      <c r="AN253" s="3">
        <v>248</v>
      </c>
      <c r="AO253" s="3">
        <f>求节点(节奏总纲!D$4:D$163,AH$6:AH$165,$AN253)*其他调用!H252*其他调用!$M252</f>
        <v>597525916.07019496</v>
      </c>
      <c r="AP253" s="3">
        <f>求节点(节奏总纲!E$4:E$163,AI$6:AI$165,$AN253)*其他调用!I252*其他调用!$M252</f>
        <v>707921582.77767289</v>
      </c>
      <c r="AQ253" s="3">
        <f>求节点(节奏总纲!F$4:F$163,AJ$6:AJ$165,$AN253)*其他调用!J252*其他调用!$M252</f>
        <v>56523026.560649395</v>
      </c>
      <c r="AR253" s="3">
        <f>求节点(节奏总纲!G$4:G$163,AK$6:AK$165,$AN253)*其他调用!K252*其他调用!$M252</f>
        <v>8144371.1040593293</v>
      </c>
      <c r="AS253" s="3">
        <f>求节点(节奏总纲!H$4:H$163,AL$6:AL$165,$AN253)*其他调用!L252*其他调用!$M252</f>
        <v>3471103.4375768197</v>
      </c>
      <c r="AT253" s="3">
        <f t="shared" si="21"/>
        <v>1373585999.9501534</v>
      </c>
      <c r="BF253" s="3">
        <v>248</v>
      </c>
      <c r="BG253" s="3">
        <f>求节点(节奏总纲!D$4:D$163,AZ$6:AZ$165,$AN253)</f>
        <v>20686.874620774732</v>
      </c>
      <c r="BH253" s="3">
        <f>求节点(节奏总纲!E$4:E$163,BA$6:BA$165,$AN253)</f>
        <v>63796.249646632816</v>
      </c>
      <c r="BI253" s="3">
        <f>求节点(节奏总纲!F$4:F$163,BB$6:BB$165,$AN253)</f>
        <v>198234.87859620957</v>
      </c>
      <c r="BJ253" s="3">
        <f>求节点(节奏总纲!G$4:G$163,BC$6:BC$165,$AN253)</f>
        <v>137787.45184522818</v>
      </c>
      <c r="BK253" s="3">
        <f>求节点(节奏总纲!H$4:H$163,BD$6:BD$165,$AN253)</f>
        <v>81135.164810582006</v>
      </c>
      <c r="BL253" s="3">
        <f>BG253*其他调用!H252*其他调用!$M252</f>
        <v>992195.26351435762</v>
      </c>
      <c r="BM253" s="3">
        <f>BH253*其他调用!I252*其他调用!$M252</f>
        <v>3017021.2164639169</v>
      </c>
      <c r="BN253" s="3">
        <f>BI253*其他调用!J252*其他调用!$M252</f>
        <v>765269.89282152639</v>
      </c>
      <c r="BO253" s="3">
        <f>BJ253*其他调用!K252*其他调用!$M252</f>
        <v>94631.870777495365</v>
      </c>
      <c r="BP253" s="3">
        <f>BK253*其他调用!L252*其他调用!$M252</f>
        <v>16123.179951158854</v>
      </c>
      <c r="BQ253" s="3">
        <f t="shared" si="22"/>
        <v>4885241.4235284552</v>
      </c>
      <c r="BR253" s="3">
        <f>[1]服务器生态!$R250</f>
        <v>1.6289841650165445E-2</v>
      </c>
      <c r="BS253" s="3">
        <f>SUMPRODUCT((BG$6:BG253)*($BR$6:$BR253)*(其他调用!BY$5:BY252))</f>
        <v>136430.71305387275</v>
      </c>
      <c r="BT253" s="3">
        <f>SUMPRODUCT((BH$6:BH253)*($BR$6:$BR253)*(其他调用!BZ$5:BZ252))</f>
        <v>422931.06379737199</v>
      </c>
      <c r="BU253" s="3">
        <f>SUMPRODUCT((BI$6:BI253)*($BR$6:$BR253)*(其他调用!CA$5:CA252))</f>
        <v>1322867.0395268891</v>
      </c>
      <c r="BV253" s="3">
        <f>SUMPRODUCT((BJ$6:BJ253)*($BR$6:$BR253)*(其他调用!CB$5:CB252))</f>
        <v>923587.41304620181</v>
      </c>
      <c r="BW253" s="3">
        <f>SUMPRODUCT((BK$6:BK253)*($BR$6:$BR253)*(其他调用!CC$5:CC252))</f>
        <v>518438.30160721025</v>
      </c>
      <c r="BX253" s="3">
        <f>SUMPRODUCT((BG$6:BG253)*($BR$6:$BR253))*'[1]功能-战损相关'!$D$2-BS253</f>
        <v>253371.32424290653</v>
      </c>
      <c r="BY253" s="3">
        <f>SUMPRODUCT((BH$6:BH253)*($BR$6:$BR253))*'[1]功能-战损相关'!$D$2-BT253</f>
        <v>785443.40419511916</v>
      </c>
      <c r="BZ253" s="3">
        <f>SUMPRODUCT((BI$6:BI253)*($BR$6:$BR253))*'[1]功能-战损相关'!$D$2-BU253</f>
        <v>2456753.0734070763</v>
      </c>
      <c r="CA253" s="3">
        <f>SUMPRODUCT((BJ$6:BJ253)*($BR$6:$BR253))*'[1]功能-战损相关'!$D$2-BV253</f>
        <v>1715233.7670858032</v>
      </c>
      <c r="CB253" s="3">
        <f>SUMPRODUCT((BK$6:BK253)*($BR$6:$BR253))*'[1]功能-战损相关'!$D$2-BW253</f>
        <v>962813.9886991051</v>
      </c>
    </row>
    <row r="254" spans="40:80" x14ac:dyDescent="0.2">
      <c r="AN254" s="3">
        <v>249</v>
      </c>
      <c r="AO254" s="3">
        <f>求节点(节奏总纲!D$4:D$163,AH$6:AH$165,$AN254)*其他调用!H253*其他调用!$M253</f>
        <v>598427653.23394847</v>
      </c>
      <c r="AP254" s="3">
        <f>求节点(节奏总纲!E$4:E$163,AI$6:AI$165,$AN254)*其他调用!I253*其他调用!$M253</f>
        <v>708032350.03131747</v>
      </c>
      <c r="AQ254" s="3">
        <f>求节点(节奏总纲!F$4:F$163,AJ$6:AJ$165,$AN254)*其他调用!J253*其他调用!$M253</f>
        <v>56557829.757185817</v>
      </c>
      <c r="AR254" s="3">
        <f>求节点(节奏总纲!G$4:G$163,AK$6:AK$165,$AN254)*其他调用!K253*其他调用!$M253</f>
        <v>8148040.399292388</v>
      </c>
      <c r="AS254" s="3">
        <f>求节点(节奏总纲!H$4:H$163,AL$6:AL$165,$AN254)*其他调用!L253*其他调用!$M253</f>
        <v>3471103.4375768197</v>
      </c>
      <c r="AT254" s="3">
        <f t="shared" ref="AT254:AT317" si="23">SUM(AO254:AS254)</f>
        <v>1374636976.8593211</v>
      </c>
      <c r="BF254" s="3">
        <v>249</v>
      </c>
      <c r="BG254" s="3">
        <f>求节点(节奏总纲!D$4:D$163,AZ$6:AZ$165,$AN254)</f>
        <v>20698.455344540485</v>
      </c>
      <c r="BH254" s="3">
        <f>求节点(节奏总纲!E$4:E$163,BA$6:BA$165,$AN254)</f>
        <v>63832.075583010112</v>
      </c>
      <c r="BI254" s="3">
        <f>求节点(节奏总纲!F$4:F$163,BB$6:BB$165,$AN254)</f>
        <v>198342.15180231247</v>
      </c>
      <c r="BJ254" s="3">
        <f>求节点(节奏总纲!G$4:G$163,BC$6:BC$165,$AN254)</f>
        <v>137861.56916233801</v>
      </c>
      <c r="BK254" s="3">
        <f>求节点(节奏总纲!H$4:H$163,BD$6:BD$165,$AN254)</f>
        <v>81209.032091871952</v>
      </c>
      <c r="BL254" s="3">
        <f>BG254*其他调用!H253*其他调用!$M253</f>
        <v>992750.70455990406</v>
      </c>
      <c r="BM254" s="3">
        <f>BH254*其他调用!I253*其他调用!$M253</f>
        <v>3018715.4792262064</v>
      </c>
      <c r="BN254" s="3">
        <f>BI254*其他调用!J253*其他调用!$M253</f>
        <v>765684.01245334058</v>
      </c>
      <c r="BO254" s="3">
        <f>BJ254*其他调用!K253*其他调用!$M253</f>
        <v>94682.77425441712</v>
      </c>
      <c r="BP254" s="3">
        <f>BK254*其他调用!L253*其他调用!$M253</f>
        <v>16137.858857296791</v>
      </c>
      <c r="BQ254" s="3">
        <f t="shared" ref="BQ254:BQ317" si="24">SUM(BL254:BP254)</f>
        <v>4887970.8293511644</v>
      </c>
      <c r="BR254" s="3">
        <f>[1]服务器生态!$R251</f>
        <v>1.6289841650165445E-2</v>
      </c>
      <c r="BS254" s="3">
        <f>SUMPRODUCT((BG$6:BG254)*($BR$6:$BR254)*(其他调用!BY$5:BY253))</f>
        <v>136489.71860186674</v>
      </c>
      <c r="BT254" s="3">
        <f>SUMPRODUCT((BH$6:BH254)*($BR$6:$BR254)*(其他调用!BZ$5:BZ253))</f>
        <v>423113.03131797549</v>
      </c>
      <c r="BU254" s="3">
        <f>SUMPRODUCT((BI$6:BI254)*($BR$6:$BR254)*(其他调用!CA$5:CA253))</f>
        <v>1323432.4579198363</v>
      </c>
      <c r="BV254" s="3">
        <f>SUMPRODUCT((BJ$6:BJ254)*($BR$6:$BR254)*(其他调用!CB$5:CB253))</f>
        <v>923980.41809417889</v>
      </c>
      <c r="BW254" s="3">
        <f>SUMPRODUCT((BK$6:BK254)*($BR$6:$BR254)*(其他调用!CC$5:CC253))</f>
        <v>518669.80600504472</v>
      </c>
      <c r="BX254" s="3">
        <f>SUMPRODUCT((BG$6:BG254)*($BR$6:$BR254))*'[1]功能-战损相关'!$D$2-BS254</f>
        <v>253480.90597489534</v>
      </c>
      <c r="BY254" s="3">
        <f>SUMPRODUCT((BH$6:BH254)*($BR$6:$BR254))*'[1]功能-战损相关'!$D$2-BT254</f>
        <v>785781.34387623996</v>
      </c>
      <c r="BZ254" s="3">
        <f>SUMPRODUCT((BI$6:BI254)*($BR$6:$BR254))*'[1]功能-战损相关'!$D$2-BU254</f>
        <v>2457803.1361368354</v>
      </c>
      <c r="CA254" s="3">
        <f>SUMPRODUCT((BJ$6:BJ254)*($BR$6:$BR254))*'[1]功能-战损相关'!$D$2-BV254</f>
        <v>1715963.6336034748</v>
      </c>
      <c r="CB254" s="3">
        <f>SUMPRODUCT((BK$6:BK254)*($BR$6:$BR254))*'[1]功能-战损相关'!$D$2-BW254</f>
        <v>963243.9254379404</v>
      </c>
    </row>
    <row r="255" spans="40:80" x14ac:dyDescent="0.2">
      <c r="AN255" s="3">
        <v>250</v>
      </c>
      <c r="AO255" s="3">
        <f>求节点(节奏总纲!D$4:D$163,AH$6:AH$165,$AN255)*其他调用!H254*其他调用!$M254</f>
        <v>599329390.39770186</v>
      </c>
      <c r="AP255" s="3">
        <f>求节点(节奏总纲!E$4:E$163,AI$6:AI$165,$AN255)*其他调用!I254*其他调用!$M254</f>
        <v>708143117.28496206</v>
      </c>
      <c r="AQ255" s="3">
        <f>求节点(节奏总纲!F$4:F$163,AJ$6:AJ$165,$AN255)*其他调用!J254*其他调用!$M254</f>
        <v>56592632.953722216</v>
      </c>
      <c r="AR255" s="3">
        <f>求节点(节奏总纲!G$4:G$163,AK$6:AK$165,$AN255)*其他调用!K254*其他调用!$M254</f>
        <v>8151709.6945254486</v>
      </c>
      <c r="AS255" s="3">
        <f>求节点(节奏总纲!H$4:H$163,AL$6:AL$165,$AN255)*其他调用!L254*其他调用!$M254</f>
        <v>3471103.4375768197</v>
      </c>
      <c r="AT255" s="3">
        <f t="shared" si="23"/>
        <v>1375687953.7684884</v>
      </c>
      <c r="BF255" s="3">
        <v>250</v>
      </c>
      <c r="BG255" s="3">
        <f>求节点(节奏总纲!D$4:D$163,AZ$6:AZ$165,$AN255)</f>
        <v>20710.036068306235</v>
      </c>
      <c r="BH255" s="3">
        <f>求节点(节奏总纲!E$4:E$163,BA$6:BA$165,$AN255)</f>
        <v>63867.901519387407</v>
      </c>
      <c r="BI255" s="3">
        <f>求节点(节奏总纲!F$4:F$163,BB$6:BB$165,$AN255)</f>
        <v>198449.42500841539</v>
      </c>
      <c r="BJ255" s="3">
        <f>求节点(节奏总纲!G$4:G$163,BC$6:BC$165,$AN255)</f>
        <v>137935.68647944782</v>
      </c>
      <c r="BK255" s="3">
        <f>求节点(节奏总纲!H$4:H$163,BD$6:BD$165,$AN255)</f>
        <v>81282.899373161898</v>
      </c>
      <c r="BL255" s="3">
        <f>BG255*其他调用!H254*其他调用!$M254</f>
        <v>993306.14560545015</v>
      </c>
      <c r="BM255" s="3">
        <f>BH255*其他调用!I254*其他调用!$M254</f>
        <v>3020409.7419884955</v>
      </c>
      <c r="BN255" s="3">
        <f>BI255*其他调用!J254*其他调用!$M254</f>
        <v>766098.13208515488</v>
      </c>
      <c r="BO255" s="3">
        <f>BJ255*其他调用!K254*其他调用!$M254</f>
        <v>94733.677731338859</v>
      </c>
      <c r="BP255" s="3">
        <f>BK255*其他调用!L254*其他调用!$M254</f>
        <v>16152.537763434731</v>
      </c>
      <c r="BQ255" s="3">
        <f t="shared" si="24"/>
        <v>4890700.2351738736</v>
      </c>
      <c r="BR255" s="3">
        <f>[1]服务器生态!$R252</f>
        <v>1.6289841650165445E-2</v>
      </c>
      <c r="BS255" s="3">
        <f>SUMPRODUCT((BG$6:BG255)*($BR$6:$BR255)*(其他调用!BY$5:BY254))</f>
        <v>136548.75716328807</v>
      </c>
      <c r="BT255" s="3">
        <f>SUMPRODUCT((BH$6:BH255)*($BR$6:$BR255)*(其他调用!BZ$5:BZ254))</f>
        <v>423295.10096837435</v>
      </c>
      <c r="BU255" s="3">
        <f>SUMPRODUCT((BI$6:BI255)*($BR$6:$BR255)*(其他调用!CA$5:CA254))</f>
        <v>1323998.1821189031</v>
      </c>
      <c r="BV255" s="3">
        <f>SUMPRODUCT((BJ$6:BJ255)*($BR$6:$BR255)*(其他调用!CB$5:CB254))</f>
        <v>924373.63443004386</v>
      </c>
      <c r="BW255" s="3">
        <f>SUMPRODUCT((BK$6:BK255)*($BR$6:$BR255)*(其他调用!CC$5:CC254))</f>
        <v>518901.52097798436</v>
      </c>
      <c r="BX255" s="3">
        <f>SUMPRODUCT((BG$6:BG255)*($BR$6:$BR255))*'[1]功能-战损相关'!$D$2-BS255</f>
        <v>253590.549017535</v>
      </c>
      <c r="BY255" s="3">
        <f>SUMPRODUCT((BH$6:BH255)*($BR$6:$BR255))*'[1]功能-战损相关'!$D$2-BT255</f>
        <v>786119.47322698054</v>
      </c>
      <c r="BZ255" s="3">
        <f>SUMPRODUCT((BI$6:BI255)*($BR$6:$BR255))*'[1]功能-战损相关'!$D$2-BU255</f>
        <v>2458853.7667922452</v>
      </c>
      <c r="CA255" s="3">
        <f>SUMPRODUCT((BJ$6:BJ255)*($BR$6:$BR255))*'[1]功能-战损相关'!$D$2-BV255</f>
        <v>1716693.8925129385</v>
      </c>
      <c r="CB255" s="3">
        <f>SUMPRODUCT((BK$6:BK255)*($BR$6:$BR255))*'[1]功能-战损相关'!$D$2-BW255</f>
        <v>963674.2532448282</v>
      </c>
    </row>
    <row r="256" spans="40:80" x14ac:dyDescent="0.2">
      <c r="AN256" s="3">
        <v>251</v>
      </c>
      <c r="AO256" s="3">
        <f>求节点(节奏总纲!D$4:D$163,AH$6:AH$165,$AN256)*其他调用!H255*其他调用!$M255</f>
        <v>600231127.56145537</v>
      </c>
      <c r="AP256" s="3">
        <f>求节点(节奏总纲!E$4:E$163,AI$6:AI$165,$AN256)*其他调用!I255*其他调用!$M255</f>
        <v>708253884.53860676</v>
      </c>
      <c r="AQ256" s="3">
        <f>求节点(节奏总纲!F$4:F$163,AJ$6:AJ$165,$AN256)*其他调用!J255*其他调用!$M255</f>
        <v>56627436.150258638</v>
      </c>
      <c r="AR256" s="3">
        <f>求节点(节奏总纲!G$4:G$163,AK$6:AK$165,$AN256)*其他调用!K255*其他调用!$M255</f>
        <v>8155378.9897585083</v>
      </c>
      <c r="AS256" s="3">
        <f>求节点(节奏总纲!H$4:H$163,AL$6:AL$165,$AN256)*其他调用!L255*其他调用!$M255</f>
        <v>3471103.4375768197</v>
      </c>
      <c r="AT256" s="3">
        <f t="shared" si="23"/>
        <v>1376738930.6776559</v>
      </c>
      <c r="BF256" s="3">
        <v>251</v>
      </c>
      <c r="BG256" s="3">
        <f>求节点(节奏总纲!D$4:D$163,AZ$6:AZ$165,$AN256)</f>
        <v>20721.616792071989</v>
      </c>
      <c r="BH256" s="3">
        <f>求节点(节奏总纲!E$4:E$163,BA$6:BA$165,$AN256)</f>
        <v>63903.727455764703</v>
      </c>
      <c r="BI256" s="3">
        <f>求节点(节奏总纲!F$4:F$163,BB$6:BB$165,$AN256)</f>
        <v>198556.69821451828</v>
      </c>
      <c r="BJ256" s="3">
        <f>求节点(节奏总纲!G$4:G$163,BC$6:BC$165,$AN256)</f>
        <v>138009.80379655762</v>
      </c>
      <c r="BK256" s="3">
        <f>求节点(节奏总纲!H$4:H$163,BD$6:BD$165,$AN256)</f>
        <v>81356.766654451829</v>
      </c>
      <c r="BL256" s="3">
        <f>BG256*其他调用!H255*其他调用!$M255</f>
        <v>993861.58665099647</v>
      </c>
      <c r="BM256" s="3">
        <f>BH256*其他调用!I255*其他调用!$M255</f>
        <v>3022104.0047507845</v>
      </c>
      <c r="BN256" s="3">
        <f>BI256*其他调用!J255*其他调用!$M255</f>
        <v>766512.25171696907</v>
      </c>
      <c r="BO256" s="3">
        <f>BJ256*其他调用!K255*其他调用!$M255</f>
        <v>94784.581208260613</v>
      </c>
      <c r="BP256" s="3">
        <f>BK256*其他调用!L255*其他调用!$M255</f>
        <v>16167.216669572665</v>
      </c>
      <c r="BQ256" s="3">
        <f t="shared" si="24"/>
        <v>4893429.6409965828</v>
      </c>
      <c r="BR256" s="3">
        <f>[1]服务器生态!$R253</f>
        <v>1.6289841650165445E-2</v>
      </c>
      <c r="BS256" s="3">
        <f>SUMPRODUCT((BG$6:BG256)*($BR$6:$BR256)*(其他调用!BY$5:BY255))</f>
        <v>136607.82873813677</v>
      </c>
      <c r="BT256" s="3">
        <f>SUMPRODUCT((BH$6:BH256)*($BR$6:$BR256)*(其他调用!BZ$5:BZ255))</f>
        <v>423477.27274856856</v>
      </c>
      <c r="BU256" s="3">
        <f>SUMPRODUCT((BI$6:BI256)*($BR$6:$BR256)*(其他调用!CA$5:CA255))</f>
        <v>1324564.2121240897</v>
      </c>
      <c r="BV256" s="3">
        <f>SUMPRODUCT((BJ$6:BJ256)*($BR$6:$BR256)*(其他调用!CB$5:CB255))</f>
        <v>924767.06205379672</v>
      </c>
      <c r="BW256" s="3">
        <f>SUMPRODUCT((BK$6:BK256)*($BR$6:$BR256)*(其他调用!CC$5:CC255))</f>
        <v>519133.44652602921</v>
      </c>
      <c r="BX256" s="3">
        <f>SUMPRODUCT((BG$6:BG256)*($BR$6:$BR256))*'[1]功能-战损相关'!$D$2-BS256</f>
        <v>253700.2533708254</v>
      </c>
      <c r="BY256" s="3">
        <f>SUMPRODUCT((BH$6:BH256)*($BR$6:$BR256))*'[1]功能-战损相关'!$D$2-BT256</f>
        <v>786457.79224734125</v>
      </c>
      <c r="BZ256" s="3">
        <f>SUMPRODUCT((BI$6:BI256)*($BR$6:$BR256))*'[1]功能-战损相关'!$D$2-BU256</f>
        <v>2459904.9653733061</v>
      </c>
      <c r="CA256" s="3">
        <f>SUMPRODUCT((BJ$6:BJ256)*($BR$6:$BR256))*'[1]功能-战损相关'!$D$2-BV256</f>
        <v>1717424.5438141935</v>
      </c>
      <c r="CB256" s="3">
        <f>SUMPRODUCT((BK$6:BK256)*($BR$6:$BR256))*'[1]功能-战损相关'!$D$2-BW256</f>
        <v>964104.97211976862</v>
      </c>
    </row>
    <row r="257" spans="40:80" x14ac:dyDescent="0.2">
      <c r="AN257" s="3">
        <v>252</v>
      </c>
      <c r="AO257" s="3">
        <f>求节点(节奏总纲!D$4:D$163,AH$6:AH$165,$AN257)*其他调用!H256*其他调用!$M256</f>
        <v>601132864.72520864</v>
      </c>
      <c r="AP257" s="3">
        <f>求节点(节奏总纲!E$4:E$163,AI$6:AI$165,$AN257)*其他调用!I256*其他调用!$M256</f>
        <v>708364651.79225135</v>
      </c>
      <c r="AQ257" s="3">
        <f>求节点(节奏总纲!F$4:F$163,AJ$6:AJ$165,$AN257)*其他调用!J256*其他调用!$M256</f>
        <v>56662239.346795052</v>
      </c>
      <c r="AR257" s="3">
        <f>求节点(节奏总纲!G$4:G$163,AK$6:AK$165,$AN257)*其他调用!K256*其他调用!$M256</f>
        <v>8159048.2849915689</v>
      </c>
      <c r="AS257" s="3">
        <f>求节点(节奏总纲!H$4:H$163,AL$6:AL$165,$AN257)*其他调用!L256*其他调用!$M256</f>
        <v>3471103.4375768197</v>
      </c>
      <c r="AT257" s="3">
        <f t="shared" si="23"/>
        <v>1377789907.5868232</v>
      </c>
      <c r="BF257" s="3">
        <v>252</v>
      </c>
      <c r="BG257" s="3">
        <f>求节点(节奏总纲!D$4:D$163,AZ$6:AZ$165,$AN257)</f>
        <v>20733.197515837743</v>
      </c>
      <c r="BH257" s="3">
        <f>求节点(节奏总纲!E$4:E$163,BA$6:BA$165,$AN257)</f>
        <v>63939.553392141999</v>
      </c>
      <c r="BI257" s="3">
        <f>求节点(节奏总纲!F$4:F$163,BB$6:BB$165,$AN257)</f>
        <v>198663.97142062121</v>
      </c>
      <c r="BJ257" s="3">
        <f>求节点(节奏总纲!G$4:G$163,BC$6:BC$165,$AN257)</f>
        <v>138083.92111366746</v>
      </c>
      <c r="BK257" s="3">
        <f>求节点(节奏总纲!H$4:H$163,BD$6:BD$165,$AN257)</f>
        <v>81430.633935741775</v>
      </c>
      <c r="BL257" s="3">
        <f>BG257*其他调用!H256*其他调用!$M256</f>
        <v>994417.02769654279</v>
      </c>
      <c r="BM257" s="3">
        <f>BH257*其他调用!I256*其他调用!$M256</f>
        <v>3023798.2675130735</v>
      </c>
      <c r="BN257" s="3">
        <f>BI257*其他调用!J256*其他调用!$M256</f>
        <v>766926.37134878337</v>
      </c>
      <c r="BO257" s="3">
        <f>BJ257*其他调用!K256*其他调用!$M256</f>
        <v>94835.484685182382</v>
      </c>
      <c r="BP257" s="3">
        <f>BK257*其他调用!L256*其他调用!$M256</f>
        <v>16181.895575710603</v>
      </c>
      <c r="BQ257" s="3">
        <f t="shared" si="24"/>
        <v>4896159.0468192929</v>
      </c>
      <c r="BR257" s="3">
        <f>[1]服务器生态!$R254</f>
        <v>1.6289841650165445E-2</v>
      </c>
      <c r="BS257" s="3">
        <f>SUMPRODUCT((BG$6:BG257)*($BR$6:$BR257)*(其他调用!BY$5:BY256))</f>
        <v>136666.93332641284</v>
      </c>
      <c r="BT257" s="3">
        <f>SUMPRODUCT((BH$6:BH257)*($BR$6:$BR257)*(其他调用!BZ$5:BZ256))</f>
        <v>423659.54665855813</v>
      </c>
      <c r="BU257" s="3">
        <f>SUMPRODUCT((BI$6:BI257)*($BR$6:$BR257)*(其他调用!CA$5:CA256))</f>
        <v>1325130.5479353957</v>
      </c>
      <c r="BV257" s="3">
        <f>SUMPRODUCT((BJ$6:BJ257)*($BR$6:$BR257)*(其他调用!CB$5:CB256))</f>
        <v>925160.70096543746</v>
      </c>
      <c r="BW257" s="3">
        <f>SUMPRODUCT((BK$6:BK257)*($BR$6:$BR257)*(其他调用!CC$5:CC256))</f>
        <v>519365.58264917921</v>
      </c>
      <c r="BX257" s="3">
        <f>SUMPRODUCT((BG$6:BG257)*($BR$6:$BR257))*'[1]功能-战损相关'!$D$2-BS257</f>
        <v>253810.01903476662</v>
      </c>
      <c r="BY257" s="3">
        <f>SUMPRODUCT((BH$6:BH257)*($BR$6:$BR257))*'[1]功能-战损相关'!$D$2-BT257</f>
        <v>786796.30093732197</v>
      </c>
      <c r="BZ257" s="3">
        <f>SUMPRODUCT((BI$6:BI257)*($BR$6:$BR257))*'[1]功能-战损相关'!$D$2-BU257</f>
        <v>2460956.7318800176</v>
      </c>
      <c r="CA257" s="3">
        <f>SUMPRODUCT((BJ$6:BJ257)*($BR$6:$BR257))*'[1]功能-战损相关'!$D$2-BV257</f>
        <v>1718155.5875072405</v>
      </c>
      <c r="CB257" s="3">
        <f>SUMPRODUCT((BK$6:BK257)*($BR$6:$BR257))*'[1]功能-战损相关'!$D$2-BW257</f>
        <v>964536.0820627613</v>
      </c>
    </row>
    <row r="258" spans="40:80" x14ac:dyDescent="0.2">
      <c r="AN258" s="3">
        <v>253</v>
      </c>
      <c r="AO258" s="3">
        <f>求节点(节奏总纲!D$4:D$163,AH$6:AH$165,$AN258)*其他调用!H257*其他调用!$M257</f>
        <v>602034601.88896203</v>
      </c>
      <c r="AP258" s="3">
        <f>求节点(节奏总纲!E$4:E$163,AI$6:AI$165,$AN258)*其他调用!I257*其他调用!$M257</f>
        <v>708475419.04589593</v>
      </c>
      <c r="AQ258" s="3">
        <f>求节点(节奏总纲!F$4:F$163,AJ$6:AJ$165,$AN258)*其他调用!J257*其他调用!$M257</f>
        <v>56697042.543331467</v>
      </c>
      <c r="AR258" s="3">
        <f>求节点(节奏总纲!G$4:G$163,AK$6:AK$165,$AN258)*其他调用!K257*其他调用!$M257</f>
        <v>8162717.5802246286</v>
      </c>
      <c r="AS258" s="3">
        <f>求节点(节奏总纲!H$4:H$163,AL$6:AL$165,$AN258)*其他调用!L257*其他调用!$M257</f>
        <v>3471103.4375768197</v>
      </c>
      <c r="AT258" s="3">
        <f t="shared" si="23"/>
        <v>1378840884.4959905</v>
      </c>
      <c r="BF258" s="3">
        <v>253</v>
      </c>
      <c r="BG258" s="3">
        <f>求节点(节奏总纲!D$4:D$163,AZ$6:AZ$165,$AN258)</f>
        <v>20744.778239603496</v>
      </c>
      <c r="BH258" s="3">
        <f>求节点(节奏总纲!E$4:E$163,BA$6:BA$165,$AN258)</f>
        <v>63975.379328519295</v>
      </c>
      <c r="BI258" s="3">
        <f>求节点(节奏总纲!F$4:F$163,BB$6:BB$165,$AN258)</f>
        <v>198771.2446267241</v>
      </c>
      <c r="BJ258" s="3">
        <f>求节点(节奏总纲!G$4:G$163,BC$6:BC$165,$AN258)</f>
        <v>138158.03843077726</v>
      </c>
      <c r="BK258" s="3">
        <f>求节点(节奏总纲!H$4:H$163,BD$6:BD$165,$AN258)</f>
        <v>81504.50121703172</v>
      </c>
      <c r="BL258" s="3">
        <f>BG258*其他调用!H257*其他调用!$M257</f>
        <v>994972.46874208923</v>
      </c>
      <c r="BM258" s="3">
        <f>BH258*其他调用!I257*其他调用!$M257</f>
        <v>3025492.5302753625</v>
      </c>
      <c r="BN258" s="3">
        <f>BI258*其他调用!J257*其他调用!$M257</f>
        <v>767340.49098059745</v>
      </c>
      <c r="BO258" s="3">
        <f>BJ258*其他调用!K257*其他调用!$M257</f>
        <v>94886.388162104122</v>
      </c>
      <c r="BP258" s="3">
        <f>BK258*其他调用!L257*其他调用!$M257</f>
        <v>16196.57448184854</v>
      </c>
      <c r="BQ258" s="3">
        <f t="shared" si="24"/>
        <v>4898888.4526420021</v>
      </c>
      <c r="BR258" s="3">
        <f>[1]服务器生态!$R255</f>
        <v>1.6289841650165445E-2</v>
      </c>
      <c r="BS258" s="3">
        <f>SUMPRODUCT((BG$6:BG258)*($BR$6:$BR258)*(其他调用!BY$5:BY257))</f>
        <v>136726.07092811624</v>
      </c>
      <c r="BT258" s="3">
        <f>SUMPRODUCT((BH$6:BH258)*($BR$6:$BR258)*(其他调用!BZ$5:BZ257))</f>
        <v>423841.92269834306</v>
      </c>
      <c r="BU258" s="3">
        <f>SUMPRODUCT((BI$6:BI258)*($BR$6:$BR258)*(其他调用!CA$5:CA257))</f>
        <v>1325697.1895528215</v>
      </c>
      <c r="BV258" s="3">
        <f>SUMPRODUCT((BJ$6:BJ258)*($BR$6:$BR258)*(其他调用!CB$5:CB257))</f>
        <v>925554.55116496608</v>
      </c>
      <c r="BW258" s="3">
        <f>SUMPRODUCT((BK$6:BK258)*($BR$6:$BR258)*(其他调用!CC$5:CC257))</f>
        <v>519597.92934743443</v>
      </c>
      <c r="BX258" s="3">
        <f>SUMPRODUCT((BG$6:BG258)*($BR$6:$BR258))*'[1]功能-战损相关'!$D$2-BS258</f>
        <v>253919.84600935868</v>
      </c>
      <c r="BY258" s="3">
        <f>SUMPRODUCT((BH$6:BH258)*($BR$6:$BR258))*'[1]功能-战损相关'!$D$2-BT258</f>
        <v>787134.99929692235</v>
      </c>
      <c r="BZ258" s="3">
        <f>SUMPRODUCT((BI$6:BI258)*($BR$6:$BR258))*'[1]功能-战损相关'!$D$2-BU258</f>
        <v>2462009.0663123792</v>
      </c>
      <c r="CA258" s="3">
        <f>SUMPRODUCT((BJ$6:BJ258)*($BR$6:$BR258))*'[1]功能-战损相关'!$D$2-BV258</f>
        <v>1718887.0235920795</v>
      </c>
      <c r="CB258" s="3">
        <f>SUMPRODUCT((BK$6:BK258)*($BR$6:$BR258))*'[1]功能-战损相关'!$D$2-BW258</f>
        <v>964967.58307380683</v>
      </c>
    </row>
    <row r="259" spans="40:80" x14ac:dyDescent="0.2">
      <c r="AN259" s="3">
        <v>254</v>
      </c>
      <c r="AO259" s="3">
        <f>求节点(节奏总纲!D$4:D$163,AH$6:AH$165,$AN259)*其他调用!H258*其他调用!$M258</f>
        <v>602936339.05271554</v>
      </c>
      <c r="AP259" s="3">
        <f>求节点(节奏总纲!E$4:E$163,AI$6:AI$165,$AN259)*其他调用!I258*其他调用!$M258</f>
        <v>703399390.39569318</v>
      </c>
      <c r="AQ259" s="3">
        <f>求节点(节奏总纲!F$4:F$163,AJ$6:AJ$165,$AN259)*其他调用!J258*其他调用!$M258</f>
        <v>56731137.592518106</v>
      </c>
      <c r="AR259" s="3">
        <f>求节点(节奏总纲!G$4:G$163,AK$6:AK$165,$AN259)*其他调用!K258*其他调用!$M258</f>
        <v>8166386.8754576892</v>
      </c>
      <c r="AS259" s="3">
        <f>求节点(节奏总纲!H$4:H$163,AL$6:AL$165,$AN259)*其他调用!L258*其他调用!$M258</f>
        <v>3471103.4375768197</v>
      </c>
      <c r="AT259" s="3">
        <f t="shared" si="23"/>
        <v>1374704357.3539612</v>
      </c>
      <c r="BF259" s="3">
        <v>254</v>
      </c>
      <c r="BG259" s="3">
        <f>求节点(节奏总纲!D$4:D$163,AZ$6:AZ$165,$AN259)</f>
        <v>20756.358963369246</v>
      </c>
      <c r="BH259" s="3">
        <f>求节点(节奏总纲!E$4:E$163,BA$6:BA$165,$AN259)</f>
        <v>64008.694440421103</v>
      </c>
      <c r="BI259" s="3">
        <f>求节点(节奏总纲!F$4:F$163,BB$6:BB$165,$AN259)</f>
        <v>198877.84521556931</v>
      </c>
      <c r="BJ259" s="3">
        <f>求节点(节奏总纲!G$4:G$163,BC$6:BC$165,$AN259)</f>
        <v>138232.15574788707</v>
      </c>
      <c r="BK259" s="3">
        <f>求节点(节奏总纲!H$4:H$163,BD$6:BD$165,$AN259)</f>
        <v>81578.368498321666</v>
      </c>
      <c r="BL259" s="3">
        <f>BG259*其他调用!H258*其他调用!$M258</f>
        <v>995527.90978763532</v>
      </c>
      <c r="BM259" s="3">
        <f>BH259*其他调用!I258*其他调用!$M258</f>
        <v>3027068.0523474808</v>
      </c>
      <c r="BN259" s="3">
        <f>BI259*其他调用!J258*其他调用!$M258</f>
        <v>767752.01402728818</v>
      </c>
      <c r="BO259" s="3">
        <f>BJ259*其他调用!K258*其他调用!$M258</f>
        <v>94937.291639025876</v>
      </c>
      <c r="BP259" s="3">
        <f>BK259*其他调用!L258*其他调用!$M258</f>
        <v>16211.25338798648</v>
      </c>
      <c r="BQ259" s="3">
        <f t="shared" si="24"/>
        <v>4901496.5211894168</v>
      </c>
      <c r="BR259" s="3">
        <f>[1]服务器生态!$R256</f>
        <v>1.6289841650165445E-2</v>
      </c>
      <c r="BS259" s="3">
        <f>SUMPRODUCT((BG$6:BG259)*($BR$6:$BR259)*(其他调用!BY$5:BY258))</f>
        <v>136785.24154324702</v>
      </c>
      <c r="BT259" s="3">
        <f>SUMPRODUCT((BH$6:BH259)*($BR$6:$BR259)*(其他调用!BZ$5:BZ258))</f>
        <v>424024.39371025999</v>
      </c>
      <c r="BU259" s="3">
        <f>SUMPRODUCT((BI$6:BI259)*($BR$6:$BR259)*(其他调用!CA$5:CA258))</f>
        <v>1326264.1350589218</v>
      </c>
      <c r="BV259" s="3">
        <f>SUMPRODUCT((BJ$6:BJ259)*($BR$6:$BR259)*(其他调用!CB$5:CB258))</f>
        <v>925948.61265238258</v>
      </c>
      <c r="BW259" s="3">
        <f>SUMPRODUCT((BK$6:BK259)*($BR$6:$BR259)*(其他调用!CC$5:CC258))</f>
        <v>519830.48662079481</v>
      </c>
      <c r="BX259" s="3">
        <f>SUMPRODUCT((BG$6:BG259)*($BR$6:$BR259))*'[1]功能-战损相关'!$D$2-BS259</f>
        <v>254029.73429460154</v>
      </c>
      <c r="BY259" s="3">
        <f>SUMPRODUCT((BH$6:BH259)*($BR$6:$BR259))*'[1]功能-战损相关'!$D$2-BT259</f>
        <v>787473.87403333955</v>
      </c>
      <c r="BZ259" s="3">
        <f>SUMPRODUCT((BI$6:BI259)*($BR$6:$BR259))*'[1]功能-战损相关'!$D$2-BU259</f>
        <v>2463061.9651094228</v>
      </c>
      <c r="CA259" s="3">
        <f>SUMPRODUCT((BJ$6:BJ259)*($BR$6:$BR259))*'[1]功能-战损相关'!$D$2-BV259</f>
        <v>1719618.8520687099</v>
      </c>
      <c r="CB259" s="3">
        <f>SUMPRODUCT((BK$6:BK259)*($BR$6:$BR259))*'[1]功能-战损相关'!$D$2-BW259</f>
        <v>965399.47515290487</v>
      </c>
    </row>
    <row r="260" spans="40:80" x14ac:dyDescent="0.2">
      <c r="AN260" s="3">
        <v>255</v>
      </c>
      <c r="AO260" s="3">
        <f>求节点(节奏总纲!D$4:D$163,AH$6:AH$165,$AN260)*其他调用!H259*其他调用!$M259</f>
        <v>603838076.21646881</v>
      </c>
      <c r="AP260" s="3">
        <f>求节点(节奏总纲!E$4:E$163,AI$6:AI$165,$AN260)*其他调用!I259*其他调用!$M259</f>
        <v>697400255.8042047</v>
      </c>
      <c r="AQ260" s="3">
        <f>求节点(节奏总纲!F$4:F$163,AJ$6:AJ$165,$AN260)*其他调用!J259*其他调用!$M259</f>
        <v>56757252.078296743</v>
      </c>
      <c r="AR260" s="3">
        <f>求节点(节奏总纲!G$4:G$163,AK$6:AK$165,$AN260)*其他调用!K259*其他调用!$M259</f>
        <v>8169640.8064703671</v>
      </c>
      <c r="AS260" s="3">
        <f>求节点(节奏总纲!H$4:H$163,AL$6:AL$165,$AN260)*其他调用!L259*其他调用!$M259</f>
        <v>3471103.4375768197</v>
      </c>
      <c r="AT260" s="3">
        <f t="shared" si="23"/>
        <v>1369636328.3430173</v>
      </c>
      <c r="BF260" s="3">
        <v>255</v>
      </c>
      <c r="BG260" s="3">
        <f>求节点(节奏总纲!D$4:D$163,AZ$6:AZ$165,$AN260)</f>
        <v>20767.939687135</v>
      </c>
      <c r="BH260" s="3">
        <f>求节点(节奏总纲!E$4:E$163,BA$6:BA$165,$AN260)</f>
        <v>64041.562695142908</v>
      </c>
      <c r="BI260" s="3">
        <f>求节点(节奏总纲!F$4:F$163,BB$6:BB$165,$AN260)</f>
        <v>198976.86565223843</v>
      </c>
      <c r="BJ260" s="3">
        <f>求节点(节奏总纲!G$4:G$163,BC$6:BC$165,$AN260)</f>
        <v>138305.7888942413</v>
      </c>
      <c r="BK260" s="3">
        <f>求节点(节奏总纲!H$4:H$163,BD$6:BD$165,$AN260)</f>
        <v>81652.235779611612</v>
      </c>
      <c r="BL260" s="3">
        <f>BG260*其他调用!H259*其他调用!$M259</f>
        <v>996083.35083318164</v>
      </c>
      <c r="BM260" s="3">
        <f>BH260*其他调用!I259*其他调用!$M259</f>
        <v>3028622.4418671327</v>
      </c>
      <c r="BN260" s="3">
        <f>BI260*其他调用!J259*其他调用!$M259</f>
        <v>768134.27450280858</v>
      </c>
      <c r="BO260" s="3">
        <f>BJ260*其他调用!K259*其他调用!$M259</f>
        <v>94987.862589409371</v>
      </c>
      <c r="BP260" s="3">
        <f>BK260*其他调用!L259*其他调用!$M259</f>
        <v>16225.932294124417</v>
      </c>
      <c r="BQ260" s="3">
        <f t="shared" si="24"/>
        <v>4904053.8620866574</v>
      </c>
      <c r="BR260" s="3">
        <f>[1]服务器生态!$R257</f>
        <v>1.6289841650165445E-2</v>
      </c>
      <c r="BS260" s="3">
        <f>SUMPRODUCT((BG$6:BG260)*($BR$6:$BR260)*(其他调用!BY$5:BY259))</f>
        <v>136844.44517180516</v>
      </c>
      <c r="BT260" s="3">
        <f>SUMPRODUCT((BH$6:BH260)*($BR$6:$BR260)*(其他调用!BZ$5:BZ259))</f>
        <v>424206.95842044329</v>
      </c>
      <c r="BU260" s="3">
        <f>SUMPRODUCT((BI$6:BI260)*($BR$6:$BR260)*(其他调用!CA$5:CA259))</f>
        <v>1326831.362844788</v>
      </c>
      <c r="BV260" s="3">
        <f>SUMPRODUCT((BJ$6:BJ260)*($BR$6:$BR260)*(其他调用!CB$5:CB259))</f>
        <v>926342.8840474505</v>
      </c>
      <c r="BW260" s="3">
        <f>SUMPRODUCT((BK$6:BK260)*($BR$6:$BR260)*(其他调用!CC$5:CC259))</f>
        <v>520063.2544692604</v>
      </c>
      <c r="BX260" s="3">
        <f>SUMPRODUCT((BG$6:BG260)*($BR$6:$BR260))*'[1]功能-战损相关'!$D$2-BS260</f>
        <v>254139.68389049522</v>
      </c>
      <c r="BY260" s="3">
        <f>SUMPRODUCT((BH$6:BH260)*($BR$6:$BR260))*'[1]功能-战损相关'!$D$2-BT260</f>
        <v>787812.92278082273</v>
      </c>
      <c r="BZ260" s="3">
        <f>SUMPRODUCT((BI$6:BI260)*($BR$6:$BR260))*'[1]功能-战损相关'!$D$2-BU260</f>
        <v>2464115.3881403171</v>
      </c>
      <c r="CA260" s="3">
        <f>SUMPRODUCT((BJ$6:BJ260)*($BR$6:$BR260))*'[1]功能-战损相关'!$D$2-BV260</f>
        <v>1720351.070373836</v>
      </c>
      <c r="CB260" s="3">
        <f>SUMPRODUCT((BK$6:BK260)*($BR$6:$BR260))*'[1]功能-战损相关'!$D$2-BW260</f>
        <v>965831.75830005528</v>
      </c>
    </row>
    <row r="261" spans="40:80" x14ac:dyDescent="0.2">
      <c r="AN261" s="3">
        <v>256</v>
      </c>
      <c r="AO261" s="3">
        <f>求节点(节奏总纲!D$4:D$163,AH$6:AH$165,$AN261)*其他调用!H260*其他调用!$M260</f>
        <v>604499668.80162501</v>
      </c>
      <c r="AP261" s="3">
        <f>求节点(节奏总纲!E$4:E$163,AI$6:AI$165,$AN261)*其他调用!I260*其他调用!$M260</f>
        <v>691401121.21271598</v>
      </c>
      <c r="AQ261" s="3">
        <f>求节点(节奏总纲!F$4:F$163,AJ$6:AJ$165,$AN261)*其他调用!J260*其他调用!$M260</f>
        <v>56783366.564075395</v>
      </c>
      <c r="AR261" s="3">
        <f>求节点(节奏总纲!G$4:G$163,AK$6:AK$165,$AN261)*其他调用!K260*其他调用!$M260</f>
        <v>8169640.8064703671</v>
      </c>
      <c r="AS261" s="3">
        <f>求节点(节奏总纲!H$4:H$163,AL$6:AL$165,$AN261)*其他调用!L260*其他调用!$M260</f>
        <v>3471103.4375768197</v>
      </c>
      <c r="AT261" s="3">
        <f t="shared" si="23"/>
        <v>1364324900.8224635</v>
      </c>
      <c r="BF261" s="3">
        <v>256</v>
      </c>
      <c r="BG261" s="3">
        <f>求节点(节奏总纲!D$4:D$163,AZ$6:AZ$165,$AN261)</f>
        <v>20778.961803722948</v>
      </c>
      <c r="BH261" s="3">
        <f>求节点(节奏总纲!E$4:E$163,BA$6:BA$165,$AN261)</f>
        <v>64074.430949864705</v>
      </c>
      <c r="BI261" s="3">
        <f>求节点(节奏总纲!F$4:F$163,BB$6:BB$165,$AN261)</f>
        <v>199075.88608890751</v>
      </c>
      <c r="BJ261" s="3">
        <f>求节点(节奏总纲!G$4:G$163,BC$6:BC$165,$AN261)</f>
        <v>138375.62908453506</v>
      </c>
      <c r="BK261" s="3">
        <f>求节点(节奏总纲!H$4:H$163,BD$6:BD$165,$AN261)</f>
        <v>81726.103060901543</v>
      </c>
      <c r="BL261" s="3">
        <f>BG261*其他调用!H260*其他调用!$M260</f>
        <v>996611.99965389236</v>
      </c>
      <c r="BM261" s="3">
        <f>BH261*其他调用!I260*其他调用!$M260</f>
        <v>3030176.8313867841</v>
      </c>
      <c r="BN261" s="3">
        <f>BI261*其他调用!J260*其他调用!$M260</f>
        <v>768516.53497832885</v>
      </c>
      <c r="BO261" s="3">
        <f>BJ261*其他调用!K260*其他调用!$M260</f>
        <v>95035.828552742372</v>
      </c>
      <c r="BP261" s="3">
        <f>BK261*其他调用!L260*其他调用!$M260</f>
        <v>16240.611200262352</v>
      </c>
      <c r="BQ261" s="3">
        <f t="shared" si="24"/>
        <v>4906581.8057720112</v>
      </c>
      <c r="BR261" s="3">
        <f>[1]服务器生态!$R258</f>
        <v>1.6289841650165445E-2</v>
      </c>
      <c r="BS261" s="3">
        <f>SUMPRODUCT((BG$6:BG261)*($BR$6:$BR261)*(其他调用!BY$5:BY260))</f>
        <v>136903.68022135671</v>
      </c>
      <c r="BT261" s="3">
        <f>SUMPRODUCT((BH$6:BH261)*($BR$6:$BR261)*(其他调用!BZ$5:BZ260))</f>
        <v>424389.6168288929</v>
      </c>
      <c r="BU261" s="3">
        <f>SUMPRODUCT((BI$6:BI261)*($BR$6:$BR261)*(其他调用!CA$5:CA260))</f>
        <v>1327398.8729104202</v>
      </c>
      <c r="BV261" s="3">
        <f>SUMPRODUCT((BJ$6:BJ261)*($BR$6:$BR261)*(其他调用!CB$5:CB260))</f>
        <v>926737.35453750554</v>
      </c>
      <c r="BW261" s="3">
        <f>SUMPRODUCT((BK$6:BK261)*($BR$6:$BR261)*(其他调用!CC$5:CC260))</f>
        <v>520296.23289283115</v>
      </c>
      <c r="BX261" s="3">
        <f>SUMPRODUCT((BG$6:BG261)*($BR$6:$BR261))*'[1]功能-战损相关'!$D$2-BS261</f>
        <v>254249.69183966241</v>
      </c>
      <c r="BY261" s="3">
        <f>SUMPRODUCT((BH$6:BH261)*($BR$6:$BR261))*'[1]功能-战损相关'!$D$2-BT261</f>
        <v>788152.145539372</v>
      </c>
      <c r="BZ261" s="3">
        <f>SUMPRODUCT((BI$6:BI261)*($BR$6:$BR261))*'[1]功能-战损相关'!$D$2-BU261</f>
        <v>2465169.335405062</v>
      </c>
      <c r="CA261" s="3">
        <f>SUMPRODUCT((BJ$6:BJ261)*($BR$6:$BR261))*'[1]功能-战损相关'!$D$2-BV261</f>
        <v>1721083.6584267952</v>
      </c>
      <c r="CB261" s="3">
        <f>SUMPRODUCT((BK$6:BK261)*($BR$6:$BR261))*'[1]功能-战损相关'!$D$2-BW261</f>
        <v>966264.4325152582</v>
      </c>
    </row>
    <row r="262" spans="40:80" x14ac:dyDescent="0.2">
      <c r="AN262" s="3">
        <v>257</v>
      </c>
      <c r="AO262" s="3">
        <f>求节点(节奏总纲!D$4:D$163,AH$6:AH$165,$AN262)*其他调用!H261*其他调用!$M261</f>
        <v>605161261.38678098</v>
      </c>
      <c r="AP262" s="3">
        <f>求节点(节奏总纲!E$4:E$163,AI$6:AI$165,$AN262)*其他调用!I261*其他调用!$M261</f>
        <v>685401986.62122738</v>
      </c>
      <c r="AQ262" s="3">
        <f>求节点(节奏总纲!F$4:F$163,AJ$6:AJ$165,$AN262)*其他调用!J261*其他调用!$M261</f>
        <v>56809481.049854025</v>
      </c>
      <c r="AR262" s="3">
        <f>求节点(节奏总纲!G$4:G$163,AK$6:AK$165,$AN262)*其他调用!K261*其他调用!$M261</f>
        <v>8169640.8064703671</v>
      </c>
      <c r="AS262" s="3">
        <f>求节点(节奏总纲!H$4:H$163,AL$6:AL$165,$AN262)*其他调用!L261*其他调用!$M261</f>
        <v>3471103.4375768197</v>
      </c>
      <c r="AT262" s="3">
        <f t="shared" si="23"/>
        <v>1359013473.3019097</v>
      </c>
      <c r="BF262" s="3">
        <v>257</v>
      </c>
      <c r="BG262" s="3">
        <f>求节点(节奏总纲!D$4:D$163,AZ$6:AZ$165,$AN262)</f>
        <v>20789.983920310893</v>
      </c>
      <c r="BH262" s="3">
        <f>求节点(节奏总纲!E$4:E$163,BA$6:BA$165,$AN262)</f>
        <v>64107.29920458651</v>
      </c>
      <c r="BI262" s="3">
        <f>求节点(节奏总纲!F$4:F$163,BB$6:BB$165,$AN262)</f>
        <v>199174.90652557663</v>
      </c>
      <c r="BJ262" s="3">
        <f>求节点(节奏总纲!G$4:G$163,BC$6:BC$165,$AN262)</f>
        <v>138445.46927482882</v>
      </c>
      <c r="BK262" s="3">
        <f>求节点(节奏总纲!H$4:H$163,BD$6:BD$165,$AN262)</f>
        <v>81799.970342191489</v>
      </c>
      <c r="BL262" s="3">
        <f>BG262*其他调用!H261*其他调用!$M261</f>
        <v>997140.64847460319</v>
      </c>
      <c r="BM262" s="3">
        <f>BH262*其他调用!I261*其他调用!$M261</f>
        <v>3031731.2209064364</v>
      </c>
      <c r="BN262" s="3">
        <f>BI262*其他调用!J261*其他调用!$M261</f>
        <v>768898.79545384925</v>
      </c>
      <c r="BO262" s="3">
        <f>BJ262*其他调用!K261*其他调用!$M261</f>
        <v>95083.794516075359</v>
      </c>
      <c r="BP262" s="3">
        <f>BK262*其他调用!L261*其他调用!$M261</f>
        <v>16255.290106400289</v>
      </c>
      <c r="BQ262" s="3">
        <f t="shared" si="24"/>
        <v>4909109.749457364</v>
      </c>
      <c r="BR262" s="3">
        <f>[1]服务器生态!$R259</f>
        <v>1.6289841650165445E-2</v>
      </c>
      <c r="BS262" s="3">
        <f>SUMPRODUCT((BG$6:BG262)*($BR$6:$BR262)*(其他调用!BY$5:BY261))</f>
        <v>136962.94669190171</v>
      </c>
      <c r="BT262" s="3">
        <f>SUMPRODUCT((BH$6:BH262)*($BR$6:$BR262)*(其他调用!BZ$5:BZ261))</f>
        <v>424572.36893560883</v>
      </c>
      <c r="BU262" s="3">
        <f>SUMPRODUCT((BI$6:BI262)*($BR$6:$BR262)*(其他调用!CA$5:CA261))</f>
        <v>1327966.6652558181</v>
      </c>
      <c r="BV262" s="3">
        <f>SUMPRODUCT((BJ$6:BJ262)*($BR$6:$BR262)*(其他调用!CB$5:CB261))</f>
        <v>927132.02412254771</v>
      </c>
      <c r="BW262" s="3">
        <f>SUMPRODUCT((BK$6:BK262)*($BR$6:$BR262)*(其他调用!CC$5:CC261))</f>
        <v>520529.42189150711</v>
      </c>
      <c r="BX262" s="3">
        <f>SUMPRODUCT((BG$6:BG262)*($BR$6:$BR262))*'[1]功能-战损相关'!$D$2-BS262</f>
        <v>254359.75814210309</v>
      </c>
      <c r="BY262" s="3">
        <f>SUMPRODUCT((BH$6:BH262)*($BR$6:$BR262))*'[1]功能-战损相关'!$D$2-BT262</f>
        <v>788491.54230898735</v>
      </c>
      <c r="BZ262" s="3">
        <f>SUMPRODUCT((BI$6:BI262)*($BR$6:$BR262))*'[1]功能-战损相关'!$D$2-BU262</f>
        <v>2466223.8069036584</v>
      </c>
      <c r="CA262" s="3">
        <f>SUMPRODUCT((BJ$6:BJ262)*($BR$6:$BR262))*'[1]功能-战损相关'!$D$2-BV262</f>
        <v>1721816.6162275877</v>
      </c>
      <c r="CB262" s="3">
        <f>SUMPRODUCT((BK$6:BK262)*($BR$6:$BR262))*'[1]功能-战损相关'!$D$2-BW262</f>
        <v>966697.4977985135</v>
      </c>
    </row>
    <row r="263" spans="40:80" x14ac:dyDescent="0.2">
      <c r="AN263" s="3">
        <v>258</v>
      </c>
      <c r="AO263" s="3">
        <f>求节点(节奏总纲!D$4:D$163,AH$6:AH$165,$AN263)*其他调用!H262*其他调用!$M262</f>
        <v>605822853.97193706</v>
      </c>
      <c r="AP263" s="3">
        <f>求节点(节奏总纲!E$4:E$163,AI$6:AI$165,$AN263)*其他调用!I262*其他调用!$M262</f>
        <v>679402852.02973878</v>
      </c>
      <c r="AQ263" s="3">
        <f>求节点(节奏总纲!F$4:F$163,AJ$6:AJ$165,$AN263)*其他调用!J262*其他调用!$M262</f>
        <v>56835595.535632677</v>
      </c>
      <c r="AR263" s="3">
        <f>求节点(节奏总纲!G$4:G$163,AK$6:AK$165,$AN263)*其他调用!K262*其他调用!$M262</f>
        <v>8169640.8064703671</v>
      </c>
      <c r="AS263" s="3">
        <f>求节点(节奏总纲!H$4:H$163,AL$6:AL$165,$AN263)*其他调用!L262*其他调用!$M262</f>
        <v>3471103.4375768197</v>
      </c>
      <c r="AT263" s="3">
        <f t="shared" si="23"/>
        <v>1353702045.7813556</v>
      </c>
      <c r="BF263" s="3">
        <v>258</v>
      </c>
      <c r="BG263" s="3">
        <f>求节点(节奏总纲!D$4:D$163,AZ$6:AZ$165,$AN263)</f>
        <v>20801.006036898842</v>
      </c>
      <c r="BH263" s="3">
        <f>求节点(节奏总纲!E$4:E$163,BA$6:BA$165,$AN263)</f>
        <v>64140.167459308315</v>
      </c>
      <c r="BI263" s="3">
        <f>求节点(节奏总纲!F$4:F$163,BB$6:BB$165,$AN263)</f>
        <v>199273.92696224572</v>
      </c>
      <c r="BJ263" s="3">
        <f>求节点(节奏总纲!G$4:G$163,BC$6:BC$165,$AN263)</f>
        <v>138515.30946512255</v>
      </c>
      <c r="BK263" s="3">
        <f>求节点(节奏总纲!H$4:H$163,BD$6:BD$165,$AN263)</f>
        <v>81873.085519001179</v>
      </c>
      <c r="BL263" s="3">
        <f>BG263*其他调用!H262*其他调用!$M262</f>
        <v>997669.29729531403</v>
      </c>
      <c r="BM263" s="3">
        <f>BH263*其他调用!I262*其他调用!$M262</f>
        <v>3033285.6104260883</v>
      </c>
      <c r="BN263" s="3">
        <f>BI263*其他调用!J262*其他调用!$M262</f>
        <v>769281.05592936953</v>
      </c>
      <c r="BO263" s="3">
        <f>BJ263*其他调用!K262*其他调用!$M262</f>
        <v>95131.760479408345</v>
      </c>
      <c r="BP263" s="3">
        <f>BK263*其他调用!L262*其他调用!$M262</f>
        <v>16269.819554335914</v>
      </c>
      <c r="BQ263" s="3">
        <f t="shared" si="24"/>
        <v>4911637.5436845161</v>
      </c>
      <c r="BR263" s="3">
        <f>[1]服务器生态!$R260</f>
        <v>1.6289841650165445E-2</v>
      </c>
      <c r="BS263" s="3">
        <f>SUMPRODUCT((BG$6:BG263)*($BR$6:$BR263)*(其他调用!BY$5:BY262))</f>
        <v>137022.24458344013</v>
      </c>
      <c r="BT263" s="3">
        <f>SUMPRODUCT((BH$6:BH263)*($BR$6:$BR263)*(其他调用!BZ$5:BZ262))</f>
        <v>424755.21474059107</v>
      </c>
      <c r="BU263" s="3">
        <f>SUMPRODUCT((BI$6:BI263)*($BR$6:$BR263)*(其他调用!CA$5:CA262))</f>
        <v>1328534.7398809819</v>
      </c>
      <c r="BV263" s="3">
        <f>SUMPRODUCT((BJ$6:BJ263)*($BR$6:$BR263)*(其他调用!CB$5:CB262))</f>
        <v>927526.892802577</v>
      </c>
      <c r="BW263" s="3">
        <f>SUMPRODUCT((BK$6:BK263)*($BR$6:$BR263)*(其他调用!CC$5:CC262))</f>
        <v>520762.81932124723</v>
      </c>
      <c r="BX263" s="3">
        <f>SUMPRODUCT((BG$6:BG263)*($BR$6:$BR263))*'[1]功能-战损相关'!$D$2-BS263</f>
        <v>254469.88279781729</v>
      </c>
      <c r="BY263" s="3">
        <f>SUMPRODUCT((BH$6:BH263)*($BR$6:$BR263))*'[1]功能-战损相关'!$D$2-BT263</f>
        <v>788831.11308966856</v>
      </c>
      <c r="BZ263" s="3">
        <f>SUMPRODUCT((BI$6:BI263)*($BR$6:$BR263))*'[1]功能-战损相关'!$D$2-BU263</f>
        <v>2467278.8026361056</v>
      </c>
      <c r="CA263" s="3">
        <f>SUMPRODUCT((BJ$6:BJ263)*($BR$6:$BR263))*'[1]功能-战损相关'!$D$2-BV263</f>
        <v>1722549.9437762136</v>
      </c>
      <c r="CB263" s="3">
        <f>SUMPRODUCT((BK$6:BK263)*($BR$6:$BR263))*'[1]功能-战损相关'!$D$2-BW263</f>
        <v>967130.9501680308</v>
      </c>
    </row>
    <row r="264" spans="40:80" x14ac:dyDescent="0.2">
      <c r="AN264" s="3">
        <v>259</v>
      </c>
      <c r="AO264" s="3">
        <f>求节点(节奏总纲!D$4:D$163,AH$6:AH$165,$AN264)*其他调用!H263*其他调用!$M263</f>
        <v>606484446.55709314</v>
      </c>
      <c r="AP264" s="3">
        <f>求节点(节奏总纲!E$4:E$163,AI$6:AI$165,$AN264)*其他调用!I263*其他调用!$M263</f>
        <v>673403717.43825018</v>
      </c>
      <c r="AQ264" s="3">
        <f>求节点(节奏总纲!F$4:F$163,AJ$6:AJ$165,$AN264)*其他调用!J263*其他调用!$M263</f>
        <v>56861710.021411315</v>
      </c>
      <c r="AR264" s="3">
        <f>求节点(节奏总纲!G$4:G$163,AK$6:AK$165,$AN264)*其他调用!K263*其他调用!$M263</f>
        <v>8169640.8064703671</v>
      </c>
      <c r="AS264" s="3">
        <f>求节点(节奏总纲!H$4:H$163,AL$6:AL$165,$AN264)*其他调用!L263*其他调用!$M263</f>
        <v>3471103.4375768197</v>
      </c>
      <c r="AT264" s="3">
        <f t="shared" si="23"/>
        <v>1348390618.2608018</v>
      </c>
      <c r="BF264" s="3">
        <v>259</v>
      </c>
      <c r="BG264" s="3">
        <f>求节点(节奏总纲!D$4:D$163,AZ$6:AZ$165,$AN264)</f>
        <v>20812.02815348679</v>
      </c>
      <c r="BH264" s="3">
        <f>求节点(节奏总纲!E$4:E$163,BA$6:BA$165,$AN264)</f>
        <v>64173.03571403012</v>
      </c>
      <c r="BI264" s="3">
        <f>求节点(节奏总纲!F$4:F$163,BB$6:BB$165,$AN264)</f>
        <v>199372.94739891481</v>
      </c>
      <c r="BJ264" s="3">
        <f>求节点(节奏总纲!G$4:G$163,BC$6:BC$165,$AN264)</f>
        <v>138585.14965541632</v>
      </c>
      <c r="BK264" s="3">
        <f>求节点(节奏总纲!H$4:H$163,BD$6:BD$165,$AN264)</f>
        <v>81945.074797755849</v>
      </c>
      <c r="BL264" s="3">
        <f>BG264*其他调用!H263*其他调用!$M263</f>
        <v>998197.94611602486</v>
      </c>
      <c r="BM264" s="3">
        <f>BH264*其他调用!I263*其他调用!$M263</f>
        <v>3034839.9999457402</v>
      </c>
      <c r="BN264" s="3">
        <f>BI264*其他调用!J263*其他调用!$M263</f>
        <v>769663.31640488992</v>
      </c>
      <c r="BO264" s="3">
        <f>BJ264*其他调用!K263*其他调用!$M263</f>
        <v>95179.726442741332</v>
      </c>
      <c r="BP264" s="3">
        <f>BK264*其他调用!L263*其他调用!$M263</f>
        <v>16284.12526381004</v>
      </c>
      <c r="BQ264" s="3">
        <f t="shared" si="24"/>
        <v>4914165.1141732065</v>
      </c>
      <c r="BR264" s="3">
        <f>[1]服务器生态!$R261</f>
        <v>1.6289841650165445E-2</v>
      </c>
      <c r="BS264" s="3">
        <f>SUMPRODUCT((BG$6:BG264)*($BR$6:$BR264)*(其他调用!BY$5:BY263))</f>
        <v>137081.57389597196</v>
      </c>
      <c r="BT264" s="3">
        <f>SUMPRODUCT((BH$6:BH264)*($BR$6:$BR264)*(其他调用!BZ$5:BZ263))</f>
        <v>424938.15424383967</v>
      </c>
      <c r="BU264" s="3">
        <f>SUMPRODUCT((BI$6:BI264)*($BR$6:$BR264)*(其他调用!CA$5:CA263))</f>
        <v>1329103.0967859116</v>
      </c>
      <c r="BV264" s="3">
        <f>SUMPRODUCT((BJ$6:BJ264)*($BR$6:$BR264)*(其他调用!CB$5:CB263))</f>
        <v>927921.96057759342</v>
      </c>
      <c r="BW264" s="3">
        <f>SUMPRODUCT((BK$6:BK264)*($BR$6:$BR264)*(其他调用!CC$5:CC263))</f>
        <v>520996.42197242886</v>
      </c>
      <c r="BX264" s="3">
        <f>SUMPRODUCT((BG$6:BG264)*($BR$6:$BR264))*'[1]功能-战损相关'!$D$2-BS264</f>
        <v>254580.06580680501</v>
      </c>
      <c r="BY264" s="3">
        <f>SUMPRODUCT((BH$6:BH264)*($BR$6:$BR264))*'[1]功能-战损相关'!$D$2-BT264</f>
        <v>789170.8578814161</v>
      </c>
      <c r="BZ264" s="3">
        <f>SUMPRODUCT((BI$6:BI264)*($BR$6:$BR264))*'[1]功能-战损相关'!$D$2-BU264</f>
        <v>2468334.3226024034</v>
      </c>
      <c r="CA264" s="3">
        <f>SUMPRODUCT((BJ$6:BJ264)*($BR$6:$BR264))*'[1]功能-战损相关'!$D$2-BV264</f>
        <v>1723283.6410726726</v>
      </c>
      <c r="CB264" s="3">
        <f>SUMPRODUCT((BK$6:BK264)*($BR$6:$BR264))*'[1]功能-战损相关'!$D$2-BW264</f>
        <v>967564.7836630824</v>
      </c>
    </row>
    <row r="265" spans="40:80" x14ac:dyDescent="0.2">
      <c r="AN265" s="3">
        <v>260</v>
      </c>
      <c r="AO265" s="3">
        <f>求节点(节奏总纲!D$4:D$163,AH$6:AH$165,$AN265)*其他调用!H264*其他调用!$M264</f>
        <v>607146039.14224923</v>
      </c>
      <c r="AP265" s="3">
        <f>求节点(节奏总纲!E$4:E$163,AI$6:AI$165,$AN265)*其他调用!I264*其他调用!$M264</f>
        <v>667404582.84676158</v>
      </c>
      <c r="AQ265" s="3">
        <f>求节点(节奏总纲!F$4:F$163,AJ$6:AJ$165,$AN265)*其他调用!J264*其他调用!$M264</f>
        <v>56887824.507189959</v>
      </c>
      <c r="AR265" s="3">
        <f>求节点(节奏总纲!G$4:G$163,AK$6:AK$165,$AN265)*其他调用!K264*其他调用!$M264</f>
        <v>8169640.8064703671</v>
      </c>
      <c r="AS265" s="3">
        <f>求节点(节奏总纲!H$4:H$163,AL$6:AL$165,$AN265)*其他调用!L264*其他调用!$M264</f>
        <v>3471103.4375768197</v>
      </c>
      <c r="AT265" s="3">
        <f t="shared" si="23"/>
        <v>1343079190.740248</v>
      </c>
      <c r="BF265" s="3">
        <v>260</v>
      </c>
      <c r="BG265" s="3">
        <f>求节点(节奏总纲!D$4:D$163,AZ$6:AZ$165,$AN265)</f>
        <v>20823.050270074738</v>
      </c>
      <c r="BH265" s="3">
        <f>求节点(节奏总纲!E$4:E$163,BA$6:BA$165,$AN265)</f>
        <v>64205.903968751925</v>
      </c>
      <c r="BI265" s="3">
        <f>求节点(节奏总纲!F$4:F$163,BB$6:BB$165,$AN265)</f>
        <v>199471.96783558393</v>
      </c>
      <c r="BJ265" s="3">
        <f>求节点(节奏总纲!G$4:G$163,BC$6:BC$165,$AN265)</f>
        <v>138654.98984571008</v>
      </c>
      <c r="BK265" s="3">
        <f>求节点(节奏总纲!H$4:H$163,BD$6:BD$165,$AN265)</f>
        <v>82017.06407651052</v>
      </c>
      <c r="BL265" s="3">
        <f>BG265*其他调用!H264*其他调用!$M264</f>
        <v>998726.5949367357</v>
      </c>
      <c r="BM265" s="3">
        <f>BH265*其他调用!I264*其他调用!$M264</f>
        <v>3036394.3894653921</v>
      </c>
      <c r="BN265" s="3">
        <f>BI265*其他调用!J264*其他调用!$M264</f>
        <v>770045.5768804102</v>
      </c>
      <c r="BO265" s="3">
        <f>BJ265*其他调用!K264*其他调用!$M264</f>
        <v>95227.692406074319</v>
      </c>
      <c r="BP265" s="3">
        <f>BK265*其他调用!L264*其他调用!$M264</f>
        <v>16298.43097328417</v>
      </c>
      <c r="BQ265" s="3">
        <f t="shared" si="24"/>
        <v>4916692.684661896</v>
      </c>
      <c r="BR265" s="3">
        <f>[1]服务器生态!$R262</f>
        <v>1.6289841650165445E-2</v>
      </c>
      <c r="BS265" s="3">
        <f>SUMPRODUCT((BG$6:BG265)*($BR$6:$BR265)*(其他调用!BY$5:BY264))</f>
        <v>137140.93462949723</v>
      </c>
      <c r="BT265" s="3">
        <f>SUMPRODUCT((BH$6:BH265)*($BR$6:$BR265)*(其他调用!BZ$5:BZ264))</f>
        <v>425121.18744535459</v>
      </c>
      <c r="BU265" s="3">
        <f>SUMPRODUCT((BI$6:BI265)*($BR$6:$BR265)*(其他调用!CA$5:CA264))</f>
        <v>1329671.735970607</v>
      </c>
      <c r="BV265" s="3">
        <f>SUMPRODUCT((BJ$6:BJ265)*($BR$6:$BR265)*(其他调用!CB$5:CB264))</f>
        <v>928317.22744759696</v>
      </c>
      <c r="BW265" s="3">
        <f>SUMPRODUCT((BK$6:BK265)*($BR$6:$BR265)*(其他调用!CC$5:CC264))</f>
        <v>521230.229845052</v>
      </c>
      <c r="BX265" s="3">
        <f>SUMPRODUCT((BG$6:BG265)*($BR$6:$BR265))*'[1]功能-战损相关'!$D$2-BS265</f>
        <v>254690.30716906622</v>
      </c>
      <c r="BY265" s="3">
        <f>SUMPRODUCT((BH$6:BH265)*($BR$6:$BR265))*'[1]功能-战损相关'!$D$2-BT265</f>
        <v>789510.7766842295</v>
      </c>
      <c r="BZ265" s="3">
        <f>SUMPRODUCT((BI$6:BI265)*($BR$6:$BR265))*'[1]功能-战损相关'!$D$2-BU265</f>
        <v>2469390.3668025522</v>
      </c>
      <c r="CA265" s="3">
        <f>SUMPRODUCT((BJ$6:BJ265)*($BR$6:$BR265))*'[1]功能-战损相关'!$D$2-BV265</f>
        <v>1724017.7081169649</v>
      </c>
      <c r="CB265" s="3">
        <f>SUMPRODUCT((BK$6:BK265)*($BR$6:$BR265))*'[1]功能-战损相关'!$D$2-BW265</f>
        <v>967998.9982836683</v>
      </c>
    </row>
    <row r="266" spans="40:80" x14ac:dyDescent="0.2">
      <c r="AN266" s="3">
        <v>261</v>
      </c>
      <c r="AO266" s="3">
        <f>求节点(节奏总纲!D$4:D$163,AH$6:AH$165,$AN266)*其他调用!H265*其他调用!$M265</f>
        <v>607807631.72740519</v>
      </c>
      <c r="AP266" s="3">
        <f>求节点(节奏总纲!E$4:E$163,AI$6:AI$165,$AN266)*其他调用!I265*其他调用!$M265</f>
        <v>661405448.25527298</v>
      </c>
      <c r="AQ266" s="3">
        <f>求节点(节奏总纲!F$4:F$163,AJ$6:AJ$165,$AN266)*其他调用!J265*其他调用!$M265</f>
        <v>56913938.992968611</v>
      </c>
      <c r="AR266" s="3">
        <f>求节点(节奏总纲!G$4:G$163,AK$6:AK$165,$AN266)*其他调用!K265*其他调用!$M265</f>
        <v>8169640.8064703671</v>
      </c>
      <c r="AS266" s="3">
        <f>求节点(节奏总纲!H$4:H$163,AL$6:AL$165,$AN266)*其他调用!L265*其他调用!$M265</f>
        <v>3471103.4375768197</v>
      </c>
      <c r="AT266" s="3">
        <f t="shared" si="23"/>
        <v>1337767763.2196939</v>
      </c>
      <c r="BF266" s="3">
        <v>261</v>
      </c>
      <c r="BG266" s="3">
        <f>求节点(节奏总纲!D$4:D$163,AZ$6:AZ$165,$AN266)</f>
        <v>20834.072386662683</v>
      </c>
      <c r="BH266" s="3">
        <f>求节点(节奏总纲!E$4:E$163,BA$6:BA$165,$AN266)</f>
        <v>64238.77222347373</v>
      </c>
      <c r="BI266" s="3">
        <f>求节点(节奏总纲!F$4:F$163,BB$6:BB$165,$AN266)</f>
        <v>199570.98827225302</v>
      </c>
      <c r="BJ266" s="3">
        <f>求节点(节奏总纲!G$4:G$163,BC$6:BC$165,$AN266)</f>
        <v>138724.83003600381</v>
      </c>
      <c r="BK266" s="3">
        <f>求节点(节奏总纲!H$4:H$163,BD$6:BD$165,$AN266)</f>
        <v>82089.05335526519</v>
      </c>
      <c r="BL266" s="3">
        <f>BG266*其他调用!H265*其他调用!$M265</f>
        <v>999255.2437574463</v>
      </c>
      <c r="BM266" s="3">
        <f>BH266*其他调用!I265*其他调用!$M265</f>
        <v>3037948.778985044</v>
      </c>
      <c r="BN266" s="3">
        <f>BI266*其他调用!J265*其他调用!$M265</f>
        <v>770427.83735593059</v>
      </c>
      <c r="BO266" s="3">
        <f>BJ266*其他调用!K265*其他调用!$M265</f>
        <v>95275.658369407305</v>
      </c>
      <c r="BP266" s="3">
        <f>BK266*其他调用!L265*其他调用!$M265</f>
        <v>16312.736682758296</v>
      </c>
      <c r="BQ266" s="3">
        <f t="shared" si="24"/>
        <v>4919220.2551505864</v>
      </c>
      <c r="BR266" s="3">
        <f>[1]服务器生态!$R263</f>
        <v>1.6289841650165445E-2</v>
      </c>
      <c r="BS266" s="3">
        <f>SUMPRODUCT((BG$6:BG266)*($BR$6:$BR266)*(其他调用!BY$5:BY265))</f>
        <v>137200.32678401592</v>
      </c>
      <c r="BT266" s="3">
        <f>SUMPRODUCT((BH$6:BH266)*($BR$6:$BR266)*(其他调用!BZ$5:BZ265))</f>
        <v>425304.31434513582</v>
      </c>
      <c r="BU266" s="3">
        <f>SUMPRODUCT((BI$6:BI266)*($BR$6:$BR266)*(其他调用!CA$5:CA265))</f>
        <v>1330240.6574350684</v>
      </c>
      <c r="BV266" s="3">
        <f>SUMPRODUCT((BJ$6:BJ266)*($BR$6:$BR266)*(其他调用!CB$5:CB265))</f>
        <v>928712.69341258763</v>
      </c>
      <c r="BW266" s="3">
        <f>SUMPRODUCT((BK$6:BK266)*($BR$6:$BR266)*(其他调用!CC$5:CC265))</f>
        <v>521464.24293911661</v>
      </c>
      <c r="BX266" s="3">
        <f>SUMPRODUCT((BG$6:BG266)*($BR$6:$BR266))*'[1]功能-战损相关'!$D$2-BS266</f>
        <v>254800.60688460094</v>
      </c>
      <c r="BY266" s="3">
        <f>SUMPRODUCT((BH$6:BH266)*($BR$6:$BR266))*'[1]功能-战损相关'!$D$2-BT266</f>
        <v>789850.86949810898</v>
      </c>
      <c r="BZ266" s="3">
        <f>SUMPRODUCT((BI$6:BI266)*($BR$6:$BR266))*'[1]功能-战损相关'!$D$2-BU266</f>
        <v>2470446.9352365518</v>
      </c>
      <c r="CA266" s="3">
        <f>SUMPRODUCT((BJ$6:BJ266)*($BR$6:$BR266))*'[1]功能-战损相关'!$D$2-BV266</f>
        <v>1724752.1449090904</v>
      </c>
      <c r="CB266" s="3">
        <f>SUMPRODUCT((BK$6:BK266)*($BR$6:$BR266))*'[1]功能-战损相关'!$D$2-BW266</f>
        <v>968433.59402978816</v>
      </c>
    </row>
    <row r="267" spans="40:80" x14ac:dyDescent="0.2">
      <c r="AN267" s="3">
        <v>262</v>
      </c>
      <c r="AO267" s="3">
        <f>求节点(节奏总纲!D$4:D$163,AH$6:AH$165,$AN267)*其他调用!H266*其他调用!$M266</f>
        <v>608469224.31256127</v>
      </c>
      <c r="AP267" s="3">
        <f>求节点(节奏总纲!E$4:E$163,AI$6:AI$165,$AN267)*其他调用!I266*其他调用!$M266</f>
        <v>655406313.66378427</v>
      </c>
      <c r="AQ267" s="3">
        <f>求节点(节奏总纲!F$4:F$163,AJ$6:AJ$165,$AN267)*其他调用!J266*其他调用!$M266</f>
        <v>56940053.478747249</v>
      </c>
      <c r="AR267" s="3">
        <f>求节点(节奏总纲!G$4:G$163,AK$6:AK$165,$AN267)*其他调用!K266*其他调用!$M266</f>
        <v>8169640.8064703671</v>
      </c>
      <c r="AS267" s="3">
        <f>求节点(节奏总纲!H$4:H$163,AL$6:AL$165,$AN267)*其他调用!L266*其他调用!$M266</f>
        <v>3471103.4375768197</v>
      </c>
      <c r="AT267" s="3">
        <f t="shared" si="23"/>
        <v>1332456335.6991401</v>
      </c>
      <c r="BF267" s="3">
        <v>262</v>
      </c>
      <c r="BG267" s="3">
        <f>求节点(节奏总纲!D$4:D$163,AZ$6:AZ$165,$AN267)</f>
        <v>20845.094503250632</v>
      </c>
      <c r="BH267" s="3">
        <f>求节点(节奏总纲!E$4:E$163,BA$6:BA$165,$AN267)</f>
        <v>64271.640478195528</v>
      </c>
      <c r="BI267" s="3">
        <f>求节点(节奏总纲!F$4:F$163,BB$6:BB$165,$AN267)</f>
        <v>199670.00870892213</v>
      </c>
      <c r="BJ267" s="3">
        <f>求节点(节奏总纲!G$4:G$163,BC$6:BC$165,$AN267)</f>
        <v>138794.67022629757</v>
      </c>
      <c r="BK267" s="3">
        <f>求节点(节奏总纲!H$4:H$163,BD$6:BD$165,$AN267)</f>
        <v>82161.042634019876</v>
      </c>
      <c r="BL267" s="3">
        <f>BG267*其他调用!H266*其他调用!$M266</f>
        <v>999783.89257815701</v>
      </c>
      <c r="BM267" s="3">
        <f>BH267*其他调用!I266*其他调用!$M266</f>
        <v>3039503.1685046959</v>
      </c>
      <c r="BN267" s="3">
        <f>BI267*其他调用!J266*其他调用!$M266</f>
        <v>770810.09783145087</v>
      </c>
      <c r="BO267" s="3">
        <f>BJ267*其他调用!K266*其他调用!$M266</f>
        <v>95323.624332740292</v>
      </c>
      <c r="BP267" s="3">
        <f>BK267*其他调用!L266*其他调用!$M266</f>
        <v>16327.042392232428</v>
      </c>
      <c r="BQ267" s="3">
        <f t="shared" si="24"/>
        <v>4921747.8256392758</v>
      </c>
      <c r="BR267" s="3">
        <f>[1]服务器生态!$R264</f>
        <v>1.6289841650165445E-2</v>
      </c>
      <c r="BS267" s="3">
        <f>SUMPRODUCT((BG$6:BG267)*($BR$6:$BR267)*(其他调用!BY$5:BY266))</f>
        <v>137259.75035952806</v>
      </c>
      <c r="BT267" s="3">
        <f>SUMPRODUCT((BH$6:BH267)*($BR$6:$BR267)*(其他调用!BZ$5:BZ266))</f>
        <v>425487.53494318342</v>
      </c>
      <c r="BU267" s="3">
        <f>SUMPRODUCT((BI$6:BI267)*($BR$6:$BR267)*(其他调用!CA$5:CA266))</f>
        <v>1330809.8611792957</v>
      </c>
      <c r="BV267" s="3">
        <f>SUMPRODUCT((BJ$6:BJ267)*($BR$6:$BR267)*(其他调用!CB$5:CB266))</f>
        <v>929108.35847256542</v>
      </c>
      <c r="BW267" s="3">
        <f>SUMPRODUCT((BK$6:BK267)*($BR$6:$BR267)*(其他调用!CC$5:CC266))</f>
        <v>521698.46125462273</v>
      </c>
      <c r="BX267" s="3">
        <f>SUMPRODUCT((BG$6:BG267)*($BR$6:$BR267))*'[1]功能-战损相关'!$D$2-BS267</f>
        <v>254910.96495340916</v>
      </c>
      <c r="BY267" s="3">
        <f>SUMPRODUCT((BH$6:BH267)*($BR$6:$BR267))*'[1]功能-战损相关'!$D$2-BT267</f>
        <v>790191.13632305455</v>
      </c>
      <c r="BZ267" s="3">
        <f>SUMPRODUCT((BI$6:BI267)*($BR$6:$BR267))*'[1]功能-战损相关'!$D$2-BU267</f>
        <v>2471504.0279044025</v>
      </c>
      <c r="CA267" s="3">
        <f>SUMPRODUCT((BJ$6:BJ267)*($BR$6:$BR267))*'[1]功能-战损相关'!$D$2-BV267</f>
        <v>1725486.9514490489</v>
      </c>
      <c r="CB267" s="3">
        <f>SUMPRODUCT((BK$6:BK267)*($BR$6:$BR267))*'[1]功能-战损相关'!$D$2-BW267</f>
        <v>968868.57090144232</v>
      </c>
    </row>
    <row r="268" spans="40:80" x14ac:dyDescent="0.2">
      <c r="AN268" s="3">
        <v>263</v>
      </c>
      <c r="AO268" s="3">
        <f>求节点(节奏总纲!D$4:D$163,AH$6:AH$165,$AN268)*其他调用!H267*其他调用!$M267</f>
        <v>609130816.89771736</v>
      </c>
      <c r="AP268" s="3">
        <f>求节点(节奏总纲!E$4:E$163,AI$6:AI$165,$AN268)*其他调用!I267*其他调用!$M267</f>
        <v>649407179.07229578</v>
      </c>
      <c r="AQ268" s="3">
        <f>求节点(节奏总纲!F$4:F$163,AJ$6:AJ$165,$AN268)*其他调用!J267*其他调用!$M267</f>
        <v>56966167.964525893</v>
      </c>
      <c r="AR268" s="3">
        <f>求节点(节奏总纲!G$4:G$163,AK$6:AK$165,$AN268)*其他调用!K267*其他调用!$M267</f>
        <v>8169640.8064703671</v>
      </c>
      <c r="AS268" s="3">
        <f>求节点(节奏总纲!H$4:H$163,AL$6:AL$165,$AN268)*其他调用!L267*其他调用!$M267</f>
        <v>3471103.4375768197</v>
      </c>
      <c r="AT268" s="3">
        <f t="shared" si="23"/>
        <v>1327144908.1785862</v>
      </c>
      <c r="BF268" s="3">
        <v>263</v>
      </c>
      <c r="BG268" s="3">
        <f>求节点(节奏总纲!D$4:D$163,AZ$6:AZ$165,$AN268)</f>
        <v>20856.11661983858</v>
      </c>
      <c r="BH268" s="3">
        <f>求节点(节奏总纲!E$4:E$163,BA$6:BA$165,$AN268)</f>
        <v>64304.508732917333</v>
      </c>
      <c r="BI268" s="3">
        <f>求节点(节奏总纲!F$4:F$163,BB$6:BB$165,$AN268)</f>
        <v>199769.02914559122</v>
      </c>
      <c r="BJ268" s="3">
        <f>求节点(节奏总纲!G$4:G$163,BC$6:BC$165,$AN268)</f>
        <v>138864.51041659134</v>
      </c>
      <c r="BK268" s="3">
        <f>求节点(节奏总纲!H$4:H$163,BD$6:BD$165,$AN268)</f>
        <v>82233.031912774546</v>
      </c>
      <c r="BL268" s="3">
        <f>BG268*其他调用!H267*其他调用!$M267</f>
        <v>1000312.5413988681</v>
      </c>
      <c r="BM268" s="3">
        <f>BH268*其他调用!I267*其他调用!$M267</f>
        <v>3041057.5580243478</v>
      </c>
      <c r="BN268" s="3">
        <f>BI268*其他调用!J267*其他调用!$M267</f>
        <v>771192.35830697126</v>
      </c>
      <c r="BO268" s="3">
        <f>BJ268*其他调用!K267*其他调用!$M267</f>
        <v>95371.590296073293</v>
      </c>
      <c r="BP268" s="3">
        <f>BK268*其他调用!L267*其他调用!$M267</f>
        <v>16341.348101706555</v>
      </c>
      <c r="BQ268" s="3">
        <f t="shared" si="24"/>
        <v>4924275.3961279662</v>
      </c>
      <c r="BR268" s="3">
        <f>[1]服务器生态!$R265</f>
        <v>1.6289841650165445E-2</v>
      </c>
      <c r="BS268" s="3">
        <f>SUMPRODUCT((BG$6:BG268)*($BR$6:$BR268)*(其他调用!BY$5:BY267))</f>
        <v>137319.20535603361</v>
      </c>
      <c r="BT268" s="3">
        <f>SUMPRODUCT((BH$6:BH268)*($BR$6:$BR268)*(其他调用!BZ$5:BZ267))</f>
        <v>425670.84923949733</v>
      </c>
      <c r="BU268" s="3">
        <f>SUMPRODUCT((BI$6:BI268)*($BR$6:$BR268)*(其他调用!CA$5:CA267))</f>
        <v>1331379.3472032887</v>
      </c>
      <c r="BV268" s="3">
        <f>SUMPRODUCT((BJ$6:BJ268)*($BR$6:$BR268)*(其他调用!CB$5:CB267))</f>
        <v>929504.22262753034</v>
      </c>
      <c r="BW268" s="3">
        <f>SUMPRODUCT((BK$6:BK268)*($BR$6:$BR268)*(其他调用!CC$5:CC267))</f>
        <v>521932.88479157037</v>
      </c>
      <c r="BX268" s="3">
        <f>SUMPRODUCT((BG$6:BG268)*($BR$6:$BR268))*'[1]功能-战损相关'!$D$2-BS268</f>
        <v>255021.38137549089</v>
      </c>
      <c r="BY268" s="3">
        <f>SUMPRODUCT((BH$6:BH268)*($BR$6:$BR268))*'[1]功能-战损相关'!$D$2-BT268</f>
        <v>790531.5771590661</v>
      </c>
      <c r="BZ268" s="3">
        <f>SUMPRODUCT((BI$6:BI268)*($BR$6:$BR268))*'[1]功能-战损相关'!$D$2-BU268</f>
        <v>2472561.6448061038</v>
      </c>
      <c r="CA268" s="3">
        <f>SUMPRODUCT((BJ$6:BJ268)*($BR$6:$BR268))*'[1]功能-战损相关'!$D$2-BV268</f>
        <v>1726222.1277368409</v>
      </c>
      <c r="CB268" s="3">
        <f>SUMPRODUCT((BK$6:BK268)*($BR$6:$BR268))*'[1]功能-战损相关'!$D$2-BW268</f>
        <v>969303.92889863078</v>
      </c>
    </row>
    <row r="269" spans="40:80" x14ac:dyDescent="0.2">
      <c r="AN269" s="3">
        <v>264</v>
      </c>
      <c r="AO269" s="3">
        <f>求节点(节奏总纲!D$4:D$163,AH$6:AH$165,$AN269)*其他调用!H268*其他调用!$M268</f>
        <v>609792409.48287356</v>
      </c>
      <c r="AP269" s="3">
        <f>求节点(节奏总纲!E$4:E$163,AI$6:AI$165,$AN269)*其他调用!I268*其他调用!$M268</f>
        <v>643408044.48080719</v>
      </c>
      <c r="AQ269" s="3">
        <f>求节点(节奏总纲!F$4:F$163,AJ$6:AJ$165,$AN269)*其他调用!J268*其他调用!$M268</f>
        <v>56992282.450304531</v>
      </c>
      <c r="AR269" s="3">
        <f>求节点(节奏总纲!G$4:G$163,AK$6:AK$165,$AN269)*其他调用!K268*其他调用!$M268</f>
        <v>8169640.8064703671</v>
      </c>
      <c r="AS269" s="3">
        <f>求节点(节奏总纲!H$4:H$163,AL$6:AL$165,$AN269)*其他调用!L268*其他调用!$M268</f>
        <v>3471103.4375768197</v>
      </c>
      <c r="AT269" s="3">
        <f t="shared" si="23"/>
        <v>1321833480.6580324</v>
      </c>
      <c r="BF269" s="3">
        <v>264</v>
      </c>
      <c r="BG269" s="3">
        <f>求节点(节奏总纲!D$4:D$163,AZ$6:AZ$165,$AN269)</f>
        <v>20867.138736426525</v>
      </c>
      <c r="BH269" s="3">
        <f>求节点(节奏总纲!E$4:E$163,BA$6:BA$165,$AN269)</f>
        <v>64337.376987639138</v>
      </c>
      <c r="BI269" s="3">
        <f>求节点(节奏总纲!F$4:F$163,BB$6:BB$165,$AN269)</f>
        <v>199868.04958226034</v>
      </c>
      <c r="BJ269" s="3">
        <f>求节点(节奏总纲!G$4:G$163,BC$6:BC$165,$AN269)</f>
        <v>138934.35060688507</v>
      </c>
      <c r="BK269" s="3">
        <f>求节点(节奏总纲!H$4:H$163,BD$6:BD$165,$AN269)</f>
        <v>82305.021191529217</v>
      </c>
      <c r="BL269" s="3">
        <f>BG269*其他调用!H268*其他调用!$M268</f>
        <v>1000841.1902195787</v>
      </c>
      <c r="BM269" s="3">
        <f>BH269*其他调用!I268*其他调用!$M268</f>
        <v>3042611.9475439996</v>
      </c>
      <c r="BN269" s="3">
        <f>BI269*其他调用!J268*其他调用!$M268</f>
        <v>771574.61878249166</v>
      </c>
      <c r="BO269" s="3">
        <f>BJ269*其他调用!K268*其他调用!$M268</f>
        <v>95419.556259406265</v>
      </c>
      <c r="BP269" s="3">
        <f>BK269*其他调用!L268*其他调用!$M268</f>
        <v>16355.653811180684</v>
      </c>
      <c r="BQ269" s="3">
        <f t="shared" si="24"/>
        <v>4926802.9666166566</v>
      </c>
      <c r="BR269" s="3">
        <f>[1]服务器生态!$R266</f>
        <v>1.6289841650165445E-2</v>
      </c>
      <c r="BS269" s="3">
        <f>SUMPRODUCT((BG$6:BG269)*($BR$6:$BR269)*(其他调用!BY$5:BY268))</f>
        <v>137378.69177353257</v>
      </c>
      <c r="BT269" s="3">
        <f>SUMPRODUCT((BH$6:BH269)*($BR$6:$BR269)*(其他调用!BZ$5:BZ268))</f>
        <v>425854.25723407755</v>
      </c>
      <c r="BU269" s="3">
        <f>SUMPRODUCT((BI$6:BI269)*($BR$6:$BR269)*(其他调用!CA$5:CA268))</f>
        <v>1331949.1155070476</v>
      </c>
      <c r="BV269" s="3">
        <f>SUMPRODUCT((BJ$6:BJ269)*($BR$6:$BR269)*(其他调用!CB$5:CB268))</f>
        <v>929900.28587748238</v>
      </c>
      <c r="BW269" s="3">
        <f>SUMPRODUCT((BK$6:BK269)*($BR$6:$BR269)*(其他调用!CC$5:CC268))</f>
        <v>522167.51354995946</v>
      </c>
      <c r="BX269" s="3">
        <f>SUMPRODUCT((BG$6:BG269)*($BR$6:$BR269))*'[1]功能-战损相关'!$D$2-BS269</f>
        <v>255131.85615084614</v>
      </c>
      <c r="BY269" s="3">
        <f>SUMPRODUCT((BH$6:BH269)*($BR$6:$BR269))*'[1]功能-战损相关'!$D$2-BT269</f>
        <v>790872.19200614362</v>
      </c>
      <c r="BZ269" s="3">
        <f>SUMPRODUCT((BI$6:BI269)*($BR$6:$BR269))*'[1]功能-战损相关'!$D$2-BU269</f>
        <v>2473619.7859416562</v>
      </c>
      <c r="CA269" s="3">
        <f>SUMPRODUCT((BJ$6:BJ269)*($BR$6:$BR269))*'[1]功能-战损相关'!$D$2-BV269</f>
        <v>1726957.6737724659</v>
      </c>
      <c r="CB269" s="3">
        <f>SUMPRODUCT((BK$6:BK269)*($BR$6:$BR269))*'[1]功能-战损相关'!$D$2-BW269</f>
        <v>969739.66802135343</v>
      </c>
    </row>
    <row r="270" spans="40:80" x14ac:dyDescent="0.2">
      <c r="AN270" s="3">
        <v>265</v>
      </c>
      <c r="AO270" s="3">
        <f>求节点(节奏总纲!D$4:D$163,AH$6:AH$165,$AN270)*其他调用!H269*其他调用!$M269</f>
        <v>610454002.0680294</v>
      </c>
      <c r="AP270" s="3">
        <f>求节点(节奏总纲!E$4:E$163,AI$6:AI$165,$AN270)*其他调用!I269*其他调用!$M269</f>
        <v>637408909.88931847</v>
      </c>
      <c r="AQ270" s="3">
        <f>求节点(节奏总纲!F$4:F$163,AJ$6:AJ$165,$AN270)*其他调用!J269*其他调用!$M269</f>
        <v>57018396.936083175</v>
      </c>
      <c r="AR270" s="3">
        <f>求节点(节奏总纲!G$4:G$163,AK$6:AK$165,$AN270)*其他调用!K269*其他调用!$M269</f>
        <v>8169640.8064703671</v>
      </c>
      <c r="AS270" s="3">
        <f>求节点(节奏总纲!H$4:H$163,AL$6:AL$165,$AN270)*其他调用!L269*其他调用!$M269</f>
        <v>3471103.4375768197</v>
      </c>
      <c r="AT270" s="3">
        <f t="shared" si="23"/>
        <v>1316522053.1374781</v>
      </c>
      <c r="BF270" s="3">
        <v>265</v>
      </c>
      <c r="BG270" s="3">
        <f>求节点(节奏总纲!D$4:D$163,AZ$6:AZ$165,$AN270)</f>
        <v>20878.160853014473</v>
      </c>
      <c r="BH270" s="3">
        <f>求节点(节奏总纲!E$4:E$163,BA$6:BA$165,$AN270)</f>
        <v>64370.245242360943</v>
      </c>
      <c r="BI270" s="3">
        <f>求节点(节奏总纲!F$4:F$163,BB$6:BB$165,$AN270)</f>
        <v>199967.07001892943</v>
      </c>
      <c r="BJ270" s="3">
        <f>求节点(节奏总纲!G$4:G$163,BC$6:BC$165,$AN270)</f>
        <v>139004.19079717883</v>
      </c>
      <c r="BK270" s="3">
        <f>求节点(节奏总纲!H$4:H$163,BD$6:BD$165,$AN270)</f>
        <v>82377.010470283887</v>
      </c>
      <c r="BL270" s="3">
        <f>BG270*其他调用!H269*其他调用!$M269</f>
        <v>1001369.8390402895</v>
      </c>
      <c r="BM270" s="3">
        <f>BH270*其他调用!I269*其他调用!$M269</f>
        <v>3044166.3370636515</v>
      </c>
      <c r="BN270" s="3">
        <f>BI270*其他调用!J269*其他调用!$M269</f>
        <v>771956.87925801193</v>
      </c>
      <c r="BO270" s="3">
        <f>BJ270*其他调用!K269*其他调用!$M269</f>
        <v>95467.522222739266</v>
      </c>
      <c r="BP270" s="3">
        <f>BK270*其他调用!L269*其他调用!$M269</f>
        <v>16369.959520654811</v>
      </c>
      <c r="BQ270" s="3">
        <f t="shared" si="24"/>
        <v>4929330.537105347</v>
      </c>
      <c r="BR270" s="3">
        <f>[1]服务器生态!$R267</f>
        <v>1.6289841650165445E-2</v>
      </c>
      <c r="BS270" s="3">
        <f>SUMPRODUCT((BG$6:BG270)*($BR$6:$BR270)*(其他调用!BY$5:BY269))</f>
        <v>137438.20961202498</v>
      </c>
      <c r="BT270" s="3">
        <f>SUMPRODUCT((BH$6:BH270)*($BR$6:$BR270)*(其他调用!BZ$5:BZ269))</f>
        <v>426037.75892692414</v>
      </c>
      <c r="BU270" s="3">
        <f>SUMPRODUCT((BI$6:BI270)*($BR$6:$BR270)*(其他调用!CA$5:CA269))</f>
        <v>1332519.1660905725</v>
      </c>
      <c r="BV270" s="3">
        <f>SUMPRODUCT((BJ$6:BJ270)*($BR$6:$BR270)*(其他调用!CB$5:CB269))</f>
        <v>930296.54822242155</v>
      </c>
      <c r="BW270" s="3">
        <f>SUMPRODUCT((BK$6:BK270)*($BR$6:$BR270)*(其他调用!CC$5:CC269))</f>
        <v>522402.34752979007</v>
      </c>
      <c r="BX270" s="3">
        <f>SUMPRODUCT((BG$6:BG270)*($BR$6:$BR270))*'[1]功能-战损相关'!$D$2-BS270</f>
        <v>255242.38927947488</v>
      </c>
      <c r="BY270" s="3">
        <f>SUMPRODUCT((BH$6:BH270)*($BR$6:$BR270))*'[1]功能-战损相关'!$D$2-BT270</f>
        <v>791212.98086428735</v>
      </c>
      <c r="BZ270" s="3">
        <f>SUMPRODUCT((BI$6:BI270)*($BR$6:$BR270))*'[1]功能-战损相关'!$D$2-BU270</f>
        <v>2474678.4513110593</v>
      </c>
      <c r="CA270" s="3">
        <f>SUMPRODUCT((BJ$6:BJ270)*($BR$6:$BR270))*'[1]功能-战损相关'!$D$2-BV270</f>
        <v>1727693.5895559243</v>
      </c>
      <c r="CB270" s="3">
        <f>SUMPRODUCT((BK$6:BK270)*($BR$6:$BR270))*'[1]功能-战损相关'!$D$2-BW270</f>
        <v>970175.78826961038</v>
      </c>
    </row>
    <row r="271" spans="40:80" x14ac:dyDescent="0.2">
      <c r="AN271" s="3">
        <v>266</v>
      </c>
      <c r="AO271" s="3">
        <f>求节点(节奏总纲!D$4:D$163,AH$6:AH$165,$AN271)*其他调用!H270*其他调用!$M270</f>
        <v>611115594.65318561</v>
      </c>
      <c r="AP271" s="3">
        <f>求节点(节奏总纲!E$4:E$163,AI$6:AI$165,$AN271)*其他调用!I270*其他调用!$M270</f>
        <v>631409775.29782999</v>
      </c>
      <c r="AQ271" s="3">
        <f>求节点(节奏总纲!F$4:F$163,AJ$6:AJ$165,$AN271)*其他调用!J270*其他调用!$M270</f>
        <v>57044511.421861812</v>
      </c>
      <c r="AR271" s="3">
        <f>求节点(节奏总纲!G$4:G$163,AK$6:AK$165,$AN271)*其他调用!K270*其他调用!$M270</f>
        <v>8169640.8064703671</v>
      </c>
      <c r="AS271" s="3">
        <f>求节点(节奏总纲!H$4:H$163,AL$6:AL$165,$AN271)*其他调用!L270*其他调用!$M270</f>
        <v>3471103.4375768197</v>
      </c>
      <c r="AT271" s="3">
        <f t="shared" si="23"/>
        <v>1311210625.6169245</v>
      </c>
      <c r="BF271" s="3">
        <v>266</v>
      </c>
      <c r="BG271" s="3">
        <f>求节点(节奏总纲!D$4:D$163,AZ$6:AZ$165,$AN271)</f>
        <v>20889.182969602422</v>
      </c>
      <c r="BH271" s="3">
        <f>求节点(节奏总纲!E$4:E$163,BA$6:BA$165,$AN271)</f>
        <v>64403.113497082748</v>
      </c>
      <c r="BI271" s="3">
        <f>求节点(节奏总纲!F$4:F$163,BB$6:BB$165,$AN271)</f>
        <v>200066.09045559855</v>
      </c>
      <c r="BJ271" s="3">
        <f>求节点(节奏总纲!G$4:G$163,BC$6:BC$165,$AN271)</f>
        <v>139074.03098747256</v>
      </c>
      <c r="BK271" s="3">
        <f>求节点(节奏总纲!H$4:H$163,BD$6:BD$165,$AN271)</f>
        <v>82448.999749038558</v>
      </c>
      <c r="BL271" s="3">
        <f>BG271*其他调用!H270*其他调用!$M270</f>
        <v>1001898.4878610002</v>
      </c>
      <c r="BM271" s="3">
        <f>BH271*其他调用!I270*其他调用!$M270</f>
        <v>3045720.7265833034</v>
      </c>
      <c r="BN271" s="3">
        <f>BI271*其他调用!J270*其他调用!$M270</f>
        <v>772339.13973353233</v>
      </c>
      <c r="BO271" s="3">
        <f>BJ271*其他调用!K270*其他调用!$M270</f>
        <v>95515.488186072223</v>
      </c>
      <c r="BP271" s="3">
        <f>BK271*其他调用!L270*其他调用!$M270</f>
        <v>16384.265230128942</v>
      </c>
      <c r="BQ271" s="3">
        <f t="shared" si="24"/>
        <v>4931858.1075940374</v>
      </c>
      <c r="BR271" s="3">
        <f>[1]服务器生态!$R268</f>
        <v>1.6289841650165445E-2</v>
      </c>
      <c r="BS271" s="3">
        <f>SUMPRODUCT((BG$6:BG271)*($BR$6:$BR271)*(其他调用!BY$5:BY270))</f>
        <v>137497.7588715108</v>
      </c>
      <c r="BT271" s="3">
        <f>SUMPRODUCT((BH$6:BH271)*($BR$6:$BR271)*(其他调用!BZ$5:BZ270))</f>
        <v>426221.35431803705</v>
      </c>
      <c r="BU271" s="3">
        <f>SUMPRODUCT((BI$6:BI271)*($BR$6:$BR271)*(其他调用!CA$5:CA270))</f>
        <v>1333089.498953863</v>
      </c>
      <c r="BV271" s="3">
        <f>SUMPRODUCT((BJ$6:BJ271)*($BR$6:$BR271)*(其他调用!CB$5:CB270))</f>
        <v>930693.00966234785</v>
      </c>
      <c r="BW271" s="3">
        <f>SUMPRODUCT((BK$6:BK271)*($BR$6:$BR271)*(其他调用!CC$5:CC270))</f>
        <v>522637.3867310622</v>
      </c>
      <c r="BX271" s="3">
        <f>SUMPRODUCT((BG$6:BG271)*($BR$6:$BR271))*'[1]功能-战损相关'!$D$2-BS271</f>
        <v>255352.98076137714</v>
      </c>
      <c r="BY271" s="3">
        <f>SUMPRODUCT((BH$6:BH271)*($BR$6:$BR271))*'[1]功能-战损相关'!$D$2-BT271</f>
        <v>791553.94373349694</v>
      </c>
      <c r="BZ271" s="3">
        <f>SUMPRODUCT((BI$6:BI271)*($BR$6:$BR271))*'[1]功能-战损相关'!$D$2-BU271</f>
        <v>2475737.6409143135</v>
      </c>
      <c r="CA271" s="3">
        <f>SUMPRODUCT((BJ$6:BJ271)*($BR$6:$BR271))*'[1]功能-战损相关'!$D$2-BV271</f>
        <v>1728429.875087216</v>
      </c>
      <c r="CB271" s="3">
        <f>SUMPRODUCT((BK$6:BK271)*($BR$6:$BR271))*'[1]功能-战损相关'!$D$2-BW271</f>
        <v>970612.2896434014</v>
      </c>
    </row>
    <row r="272" spans="40:80" x14ac:dyDescent="0.2">
      <c r="AN272" s="3">
        <v>267</v>
      </c>
      <c r="AO272" s="3">
        <f>求节点(节奏总纲!D$4:D$163,AH$6:AH$165,$AN272)*其他调用!H271*其他调用!$M271</f>
        <v>611777187.23834169</v>
      </c>
      <c r="AP272" s="3">
        <f>求节点(节奏总纲!E$4:E$163,AI$6:AI$165,$AN272)*其他调用!I271*其他调用!$M271</f>
        <v>625410640.70634139</v>
      </c>
      <c r="AQ272" s="3">
        <f>求节点(节奏总纲!F$4:F$163,AJ$6:AJ$165,$AN272)*其他调用!J271*其他调用!$M271</f>
        <v>57070625.907640472</v>
      </c>
      <c r="AR272" s="3">
        <f>求节点(节奏总纲!G$4:G$163,AK$6:AK$165,$AN272)*其他调用!K271*其他调用!$M271</f>
        <v>8169640.8064703671</v>
      </c>
      <c r="AS272" s="3">
        <f>求节点(节奏总纲!H$4:H$163,AL$6:AL$165,$AN272)*其他调用!L271*其他调用!$M271</f>
        <v>3471103.4375768197</v>
      </c>
      <c r="AT272" s="3">
        <f t="shared" si="23"/>
        <v>1305899198.0963707</v>
      </c>
      <c r="BF272" s="3">
        <v>267</v>
      </c>
      <c r="BG272" s="3">
        <f>求节点(节奏总纲!D$4:D$163,AZ$6:AZ$165,$AN272)</f>
        <v>20900.205086190366</v>
      </c>
      <c r="BH272" s="3">
        <f>求节点(节奏总纲!E$4:E$163,BA$6:BA$165,$AN272)</f>
        <v>64435.981751804546</v>
      </c>
      <c r="BI272" s="3">
        <f>求节点(节奏总纲!F$4:F$163,BB$6:BB$165,$AN272)</f>
        <v>200165.11089226764</v>
      </c>
      <c r="BJ272" s="3">
        <f>求节点(节奏总纲!G$4:G$163,BC$6:BC$165,$AN272)</f>
        <v>139143.87117776633</v>
      </c>
      <c r="BK272" s="3">
        <f>求节点(节奏总纲!H$4:H$163,BD$6:BD$165,$AN272)</f>
        <v>82520.989027793228</v>
      </c>
      <c r="BL272" s="3">
        <f>BG272*其他调用!H271*其他调用!$M271</f>
        <v>1002427.136681711</v>
      </c>
      <c r="BM272" s="3">
        <f>BH272*其他调用!I271*其他调用!$M271</f>
        <v>3047275.1161029553</v>
      </c>
      <c r="BN272" s="3">
        <f>BI272*其他调用!J271*其他调用!$M271</f>
        <v>772721.4002090526</v>
      </c>
      <c r="BO272" s="3">
        <f>BJ272*其他调用!K271*其他调用!$M271</f>
        <v>95563.454149405225</v>
      </c>
      <c r="BP272" s="3">
        <f>BK272*其他调用!L271*其他调用!$M271</f>
        <v>16398.570939603069</v>
      </c>
      <c r="BQ272" s="3">
        <f t="shared" si="24"/>
        <v>4934385.6780827278</v>
      </c>
      <c r="BR272" s="3">
        <f>[1]服务器生态!$R269</f>
        <v>1.6289841650165445E-2</v>
      </c>
      <c r="BS272" s="3">
        <f>SUMPRODUCT((BG$6:BG272)*($BR$6:$BR272)*(其他调用!BY$5:BY271))</f>
        <v>137557.33955199007</v>
      </c>
      <c r="BT272" s="3">
        <f>SUMPRODUCT((BH$6:BH272)*($BR$6:$BR272)*(其他调用!BZ$5:BZ271))</f>
        <v>426405.04340741626</v>
      </c>
      <c r="BU272" s="3">
        <f>SUMPRODUCT((BI$6:BI272)*($BR$6:$BR272)*(其他调用!CA$5:CA271))</f>
        <v>1333660.1140969195</v>
      </c>
      <c r="BV272" s="3">
        <f>SUMPRODUCT((BJ$6:BJ272)*($BR$6:$BR272)*(其他调用!CB$5:CB271))</f>
        <v>931089.67019726126</v>
      </c>
      <c r="BW272" s="3">
        <f>SUMPRODUCT((BK$6:BK272)*($BR$6:$BR272)*(其他调用!CC$5:CC271))</f>
        <v>522872.63115377579</v>
      </c>
      <c r="BX272" s="3">
        <f>SUMPRODUCT((BG$6:BG272)*($BR$6:$BR272))*'[1]功能-战损相关'!$D$2-BS272</f>
        <v>255463.63059655289</v>
      </c>
      <c r="BY272" s="3">
        <f>SUMPRODUCT((BH$6:BH272)*($BR$6:$BR272))*'[1]功能-战损相关'!$D$2-BT272</f>
        <v>791895.08061377262</v>
      </c>
      <c r="BZ272" s="3">
        <f>SUMPRODUCT((BI$6:BI272)*($BR$6:$BR272))*'[1]功能-战损相关'!$D$2-BU272</f>
        <v>2476797.3547514183</v>
      </c>
      <c r="CA272" s="3">
        <f>SUMPRODUCT((BJ$6:BJ272)*($BR$6:$BR272))*'[1]功能-战损相关'!$D$2-BV272</f>
        <v>1729166.5303663409</v>
      </c>
      <c r="CB272" s="3">
        <f>SUMPRODUCT((BK$6:BK272)*($BR$6:$BR272))*'[1]功能-战损相关'!$D$2-BW272</f>
        <v>971049.1721427266</v>
      </c>
    </row>
    <row r="273" spans="40:80" x14ac:dyDescent="0.2">
      <c r="AN273" s="3">
        <v>268</v>
      </c>
      <c r="AO273" s="3">
        <f>求节点(节奏总纲!D$4:D$163,AH$6:AH$165,$AN273)*其他调用!H272*其他调用!$M272</f>
        <v>612438779.82349765</v>
      </c>
      <c r="AP273" s="3">
        <f>求节点(节奏总纲!E$4:E$163,AI$6:AI$165,$AN273)*其他调用!I272*其他调用!$M272</f>
        <v>619411506.11485267</v>
      </c>
      <c r="AQ273" s="3">
        <f>求节点(节奏总纲!F$4:F$163,AJ$6:AJ$165,$AN273)*其他调用!J272*其他调用!$M272</f>
        <v>57096740.393419109</v>
      </c>
      <c r="AR273" s="3">
        <f>求节点(节奏总纲!G$4:G$163,AK$6:AK$165,$AN273)*其他调用!K272*其他调用!$M272</f>
        <v>8169640.8064703671</v>
      </c>
      <c r="AS273" s="3">
        <f>求节点(节奏总纲!H$4:H$163,AL$6:AL$165,$AN273)*其他调用!L272*其他调用!$M272</f>
        <v>3471103.4375768197</v>
      </c>
      <c r="AT273" s="3">
        <f t="shared" si="23"/>
        <v>1300587770.5758164</v>
      </c>
      <c r="BF273" s="3">
        <v>268</v>
      </c>
      <c r="BG273" s="3">
        <f>求节点(节奏总纲!D$4:D$163,AZ$6:AZ$165,$AN273)</f>
        <v>20911.227202778315</v>
      </c>
      <c r="BH273" s="3">
        <f>求节点(节奏总纲!E$4:E$163,BA$6:BA$165,$AN273)</f>
        <v>64468.850006526351</v>
      </c>
      <c r="BI273" s="3">
        <f>求节点(节奏总纲!F$4:F$163,BB$6:BB$165,$AN273)</f>
        <v>200264.13132893672</v>
      </c>
      <c r="BJ273" s="3">
        <f>求节点(节奏总纲!G$4:G$163,BC$6:BC$165,$AN273)</f>
        <v>139213.71136806009</v>
      </c>
      <c r="BK273" s="3">
        <f>求节点(节奏总纲!H$4:H$163,BD$6:BD$165,$AN273)</f>
        <v>82592.978306547899</v>
      </c>
      <c r="BL273" s="3">
        <f>BG273*其他调用!H272*其他调用!$M272</f>
        <v>1002955.7855024217</v>
      </c>
      <c r="BM273" s="3">
        <f>BH273*其他调用!I272*其他调用!$M272</f>
        <v>3048829.5056226072</v>
      </c>
      <c r="BN273" s="3">
        <f>BI273*其他调用!J272*其他调用!$M272</f>
        <v>773103.66068457288</v>
      </c>
      <c r="BO273" s="3">
        <f>BJ273*其他调用!K272*其他调用!$M272</f>
        <v>95611.420112738226</v>
      </c>
      <c r="BP273" s="3">
        <f>BK273*其他调用!L272*其他调用!$M272</f>
        <v>16412.876649077196</v>
      </c>
      <c r="BQ273" s="3">
        <f t="shared" si="24"/>
        <v>4936913.2485714173</v>
      </c>
      <c r="BR273" s="3">
        <f>[1]服务器生态!$R270</f>
        <v>1.6289841650165445E-2</v>
      </c>
      <c r="BS273" s="3">
        <f>SUMPRODUCT((BG$6:BG273)*($BR$6:$BR273)*(其他调用!BY$5:BY272))</f>
        <v>137616.95165346275</v>
      </c>
      <c r="BT273" s="3">
        <f>SUMPRODUCT((BH$6:BH273)*($BR$6:$BR273)*(其他调用!BZ$5:BZ272))</f>
        <v>426588.82619506179</v>
      </c>
      <c r="BU273" s="3">
        <f>SUMPRODUCT((BI$6:BI273)*($BR$6:$BR273)*(其他调用!CA$5:CA272))</f>
        <v>1334231.011519742</v>
      </c>
      <c r="BV273" s="3">
        <f>SUMPRODUCT((BJ$6:BJ273)*($BR$6:$BR273)*(其他调用!CB$5:CB272))</f>
        <v>931486.52982716181</v>
      </c>
      <c r="BW273" s="3">
        <f>SUMPRODUCT((BK$6:BK273)*($BR$6:$BR273)*(其他调用!CC$5:CC272))</f>
        <v>523108.08079793089</v>
      </c>
      <c r="BX273" s="3">
        <f>SUMPRODUCT((BG$6:BG273)*($BR$6:$BR273))*'[1]功能-战损相关'!$D$2-BS273</f>
        <v>255574.33878500215</v>
      </c>
      <c r="BY273" s="3">
        <f>SUMPRODUCT((BH$6:BH273)*($BR$6:$BR273))*'[1]功能-战损相关'!$D$2-BT273</f>
        <v>792236.39150511438</v>
      </c>
      <c r="BZ273" s="3">
        <f>SUMPRODUCT((BI$6:BI273)*($BR$6:$BR273))*'[1]功能-战损相关'!$D$2-BU273</f>
        <v>2477857.5928223738</v>
      </c>
      <c r="CA273" s="3">
        <f>SUMPRODUCT((BJ$6:BJ273)*($BR$6:$BR273))*'[1]功能-战损相关'!$D$2-BV273</f>
        <v>1729903.5553932991</v>
      </c>
      <c r="CB273" s="3">
        <f>SUMPRODUCT((BK$6:BK273)*($BR$6:$BR273))*'[1]功能-战损相关'!$D$2-BW273</f>
        <v>971486.43576758611</v>
      </c>
    </row>
    <row r="274" spans="40:80" x14ac:dyDescent="0.2">
      <c r="AN274" s="3">
        <v>269</v>
      </c>
      <c r="AO274" s="3">
        <f>求节点(节奏总纲!D$4:D$163,AH$6:AH$165,$AN274)*其他调用!H273*其他调用!$M273</f>
        <v>613100372.40865374</v>
      </c>
      <c r="AP274" s="3">
        <f>求节点(节奏总纲!E$4:E$163,AI$6:AI$165,$AN274)*其他调用!I273*其他调用!$M273</f>
        <v>613412371.52336419</v>
      </c>
      <c r="AQ274" s="3">
        <f>求节点(节奏总纲!F$4:F$163,AJ$6:AJ$165,$AN274)*其他调用!J273*其他调用!$M273</f>
        <v>57122854.879197761</v>
      </c>
      <c r="AR274" s="3">
        <f>求节点(节奏总纲!G$4:G$163,AK$6:AK$165,$AN274)*其他调用!K273*其他调用!$M273</f>
        <v>8169640.8064703671</v>
      </c>
      <c r="AS274" s="3">
        <f>求节点(节奏总纲!H$4:H$163,AL$6:AL$165,$AN274)*其他调用!L273*其他调用!$M273</f>
        <v>3471103.4375768197</v>
      </c>
      <c r="AT274" s="3">
        <f t="shared" si="23"/>
        <v>1295276343.0552628</v>
      </c>
      <c r="BF274" s="3">
        <v>269</v>
      </c>
      <c r="BG274" s="3">
        <f>求节点(节奏总纲!D$4:D$163,AZ$6:AZ$165,$AN274)</f>
        <v>20922.249319366263</v>
      </c>
      <c r="BH274" s="3">
        <f>求节点(节奏总纲!E$4:E$163,BA$6:BA$165,$AN274)</f>
        <v>64501.718261248156</v>
      </c>
      <c r="BI274" s="3">
        <f>求节点(节奏总纲!F$4:F$163,BB$6:BB$165,$AN274)</f>
        <v>200363.15176560584</v>
      </c>
      <c r="BJ274" s="3">
        <f>求节点(节奏总纲!G$4:G$163,BC$6:BC$165,$AN274)</f>
        <v>139283.55155835382</v>
      </c>
      <c r="BK274" s="3">
        <f>求节点(节奏总纲!H$4:H$163,BD$6:BD$165,$AN274)</f>
        <v>82664.967585302584</v>
      </c>
      <c r="BL274" s="3">
        <f>BG274*其他调用!H273*其他调用!$M273</f>
        <v>1003484.4343231327</v>
      </c>
      <c r="BM274" s="3">
        <f>BH274*其他调用!I273*其他调用!$M273</f>
        <v>3050383.8951422591</v>
      </c>
      <c r="BN274" s="3">
        <f>BI274*其他调用!J273*其他调用!$M273</f>
        <v>773485.92116009328</v>
      </c>
      <c r="BO274" s="3">
        <f>BJ274*其他调用!K273*其他调用!$M273</f>
        <v>95659.386076071198</v>
      </c>
      <c r="BP274" s="3">
        <f>BK274*其他调用!L273*其他调用!$M273</f>
        <v>16427.182358551327</v>
      </c>
      <c r="BQ274" s="3">
        <f t="shared" si="24"/>
        <v>4939440.8190601086</v>
      </c>
      <c r="BR274" s="3">
        <f>[1]服务器生态!$R271</f>
        <v>1.6289841650165445E-2</v>
      </c>
      <c r="BS274" s="3">
        <f>SUMPRODUCT((BG$6:BG274)*($BR$6:$BR274)*(其他调用!BY$5:BY273))</f>
        <v>137676.59517592884</v>
      </c>
      <c r="BT274" s="3">
        <f>SUMPRODUCT((BH$6:BH274)*($BR$6:$BR274)*(其他调用!BZ$5:BZ273))</f>
        <v>426772.70268097369</v>
      </c>
      <c r="BU274" s="3">
        <f>SUMPRODUCT((BI$6:BI274)*($BR$6:$BR274)*(其他调用!CA$5:CA273))</f>
        <v>1334802.1912223301</v>
      </c>
      <c r="BV274" s="3">
        <f>SUMPRODUCT((BJ$6:BJ274)*($BR$6:$BR274)*(其他调用!CB$5:CB273))</f>
        <v>931883.58855204948</v>
      </c>
      <c r="BW274" s="3">
        <f>SUMPRODUCT((BK$6:BK274)*($BR$6:$BR274)*(其他调用!CC$5:CC273))</f>
        <v>523343.73566352751</v>
      </c>
      <c r="BX274" s="3">
        <f>SUMPRODUCT((BG$6:BG274)*($BR$6:$BR274))*'[1]功能-战损相关'!$D$2-BS274</f>
        <v>255685.10532672494</v>
      </c>
      <c r="BY274" s="3">
        <f>SUMPRODUCT((BH$6:BH274)*($BR$6:$BR274))*'[1]功能-战损相关'!$D$2-BT274</f>
        <v>792577.87640752213</v>
      </c>
      <c r="BZ274" s="3">
        <f>SUMPRODUCT((BI$6:BI274)*($BR$6:$BR274))*'[1]功能-战损相关'!$D$2-BU274</f>
        <v>2478918.3551271809</v>
      </c>
      <c r="CA274" s="3">
        <f>SUMPRODUCT((BJ$6:BJ274)*($BR$6:$BR274))*'[1]功能-战损相关'!$D$2-BV274</f>
        <v>1730640.9501680904</v>
      </c>
      <c r="CB274" s="3">
        <f>SUMPRODUCT((BK$6:BK274)*($BR$6:$BR274))*'[1]功能-战损相关'!$D$2-BW274</f>
        <v>971924.08051797992</v>
      </c>
    </row>
    <row r="275" spans="40:80" x14ac:dyDescent="0.2">
      <c r="AN275" s="3">
        <v>270</v>
      </c>
      <c r="AO275" s="3">
        <f>求节点(节奏总纲!D$4:D$163,AH$6:AH$165,$AN275)*其他调用!H274*其他调用!$M274</f>
        <v>613761964.99380982</v>
      </c>
      <c r="AP275" s="3">
        <f>求节点(节奏总纲!E$4:E$163,AI$6:AI$165,$AN275)*其他调用!I274*其他调用!$M274</f>
        <v>607413236.93187547</v>
      </c>
      <c r="AQ275" s="3">
        <f>求节点(节奏总纲!F$4:F$163,AJ$6:AJ$165,$AN275)*其他调用!J274*其他调用!$M274</f>
        <v>57148969.364976391</v>
      </c>
      <c r="AR275" s="3">
        <f>求节点(节奏总纲!G$4:G$163,AK$6:AK$165,$AN275)*其他调用!K274*其他调用!$M274</f>
        <v>8169640.8064703671</v>
      </c>
      <c r="AS275" s="3">
        <f>求节点(节奏总纲!H$4:H$163,AL$6:AL$165,$AN275)*其他调用!L274*其他调用!$M274</f>
        <v>3471103.4375768197</v>
      </c>
      <c r="AT275" s="3">
        <f t="shared" si="23"/>
        <v>1289964915.534709</v>
      </c>
      <c r="BF275" s="3">
        <v>270</v>
      </c>
      <c r="BG275" s="3">
        <f>求节点(节奏总纲!D$4:D$163,AZ$6:AZ$165,$AN275)</f>
        <v>20933.271435954208</v>
      </c>
      <c r="BH275" s="3">
        <f>求节点(节奏总纲!E$4:E$163,BA$6:BA$165,$AN275)</f>
        <v>64534.586515969961</v>
      </c>
      <c r="BI275" s="3">
        <f>求节点(节奏总纲!F$4:F$163,BB$6:BB$165,$AN275)</f>
        <v>200462.17220227493</v>
      </c>
      <c r="BJ275" s="3">
        <f>求节点(节奏总纲!G$4:G$163,BC$6:BC$165,$AN275)</f>
        <v>139353.39174864758</v>
      </c>
      <c r="BK275" s="3">
        <f>求节点(节奏总纲!H$4:H$163,BD$6:BD$165,$AN275)</f>
        <v>82736.956864057254</v>
      </c>
      <c r="BL275" s="3">
        <f>BG275*其他调用!H274*其他调用!$M274</f>
        <v>1004013.0831438433</v>
      </c>
      <c r="BM275" s="3">
        <f>BH275*其他调用!I274*其他调用!$M274</f>
        <v>3051938.284661911</v>
      </c>
      <c r="BN275" s="3">
        <f>BI275*其他调用!J274*其他调用!$M274</f>
        <v>773868.18163561367</v>
      </c>
      <c r="BO275" s="3">
        <f>BJ275*其他调用!K274*其他调用!$M274</f>
        <v>95707.352039404184</v>
      </c>
      <c r="BP275" s="3">
        <f>BK275*其他调用!L274*其他调用!$M274</f>
        <v>16441.488068025457</v>
      </c>
      <c r="BQ275" s="3">
        <f t="shared" si="24"/>
        <v>4941968.3895487981</v>
      </c>
      <c r="BR275" s="3">
        <f>[1]服务器生态!$R272</f>
        <v>1.6289841650165445E-2</v>
      </c>
      <c r="BS275" s="3">
        <f>SUMPRODUCT((BG$6:BG275)*($BR$6:$BR275)*(其他调用!BY$5:BY274))</f>
        <v>137736.27011938838</v>
      </c>
      <c r="BT275" s="3">
        <f>SUMPRODUCT((BH$6:BH275)*($BR$6:$BR275)*(其他调用!BZ$5:BZ274))</f>
        <v>426956.67286515189</v>
      </c>
      <c r="BU275" s="3">
        <f>SUMPRODUCT((BI$6:BI275)*($BR$6:$BR275)*(其他调用!CA$5:CA274))</f>
        <v>1335373.6532046841</v>
      </c>
      <c r="BV275" s="3">
        <f>SUMPRODUCT((BJ$6:BJ275)*($BR$6:$BR275)*(其他调用!CB$5:CB274))</f>
        <v>932280.84637192427</v>
      </c>
      <c r="BW275" s="3">
        <f>SUMPRODUCT((BK$6:BK275)*($BR$6:$BR275)*(其他调用!CC$5:CC274))</f>
        <v>523579.59575056564</v>
      </c>
      <c r="BX275" s="3">
        <f>SUMPRODUCT((BG$6:BG275)*($BR$6:$BR275))*'[1]功能-战损相关'!$D$2-BS275</f>
        <v>255795.93022172121</v>
      </c>
      <c r="BY275" s="3">
        <f>SUMPRODUCT((BH$6:BH275)*($BR$6:$BR275))*'[1]功能-战损相关'!$D$2-BT275</f>
        <v>792919.53532099584</v>
      </c>
      <c r="BZ275" s="3">
        <f>SUMPRODUCT((BI$6:BI275)*($BR$6:$BR275))*'[1]功能-战损相关'!$D$2-BU275</f>
        <v>2479979.6416658387</v>
      </c>
      <c r="CA275" s="3">
        <f>SUMPRODUCT((BJ$6:BJ275)*($BR$6:$BR275))*'[1]功能-战损相关'!$D$2-BV275</f>
        <v>1731378.7146907148</v>
      </c>
      <c r="CB275" s="3">
        <f>SUMPRODUCT((BK$6:BK275)*($BR$6:$BR275))*'[1]功能-战损相关'!$D$2-BW275</f>
        <v>972362.10639390792</v>
      </c>
    </row>
    <row r="276" spans="40:80" x14ac:dyDescent="0.2">
      <c r="AN276" s="3">
        <v>271</v>
      </c>
      <c r="AO276" s="3">
        <f>求节点(节奏总纲!D$4:D$163,AH$6:AH$165,$AN276)*其他调用!H275*其他调用!$M275</f>
        <v>614423557.57896578</v>
      </c>
      <c r="AP276" s="3">
        <f>求节点(节奏总纲!E$4:E$163,AI$6:AI$165,$AN276)*其他调用!I275*其他调用!$M275</f>
        <v>601414102.34038687</v>
      </c>
      <c r="AQ276" s="3">
        <f>求节点(节奏总纲!F$4:F$163,AJ$6:AJ$165,$AN276)*其他调用!J275*其他调用!$M275</f>
        <v>57175083.850755043</v>
      </c>
      <c r="AR276" s="3">
        <f>求节点(节奏总纲!G$4:G$163,AK$6:AK$165,$AN276)*其他调用!K275*其他调用!$M275</f>
        <v>8169640.8064703671</v>
      </c>
      <c r="AS276" s="3">
        <f>求节点(节奏总纲!H$4:H$163,AL$6:AL$165,$AN276)*其他调用!L275*其他调用!$M275</f>
        <v>3471103.4375768197</v>
      </c>
      <c r="AT276" s="3">
        <f t="shared" si="23"/>
        <v>1284653488.0141547</v>
      </c>
      <c r="BF276" s="3">
        <v>271</v>
      </c>
      <c r="BG276" s="3">
        <f>求节点(节奏总纲!D$4:D$163,AZ$6:AZ$165,$AN276)</f>
        <v>20944.293552542156</v>
      </c>
      <c r="BH276" s="3">
        <f>求节点(节奏总纲!E$4:E$163,BA$6:BA$165,$AN276)</f>
        <v>64567.454770691766</v>
      </c>
      <c r="BI276" s="3">
        <f>求节点(节奏总纲!F$4:F$163,BB$6:BB$165,$AN276)</f>
        <v>200561.19263894405</v>
      </c>
      <c r="BJ276" s="3">
        <f>求节点(节奏总纲!G$4:G$163,BC$6:BC$165,$AN276)</f>
        <v>139423.23193894135</v>
      </c>
      <c r="BK276" s="3">
        <f>求节点(节奏总纲!H$4:H$163,BD$6:BD$165,$AN276)</f>
        <v>82808.946142811925</v>
      </c>
      <c r="BL276" s="3">
        <f>BG276*其他调用!H275*其他调用!$M275</f>
        <v>1004541.7319645542</v>
      </c>
      <c r="BM276" s="3">
        <f>BH276*其他调用!I275*其他调用!$M275</f>
        <v>3053492.6741815628</v>
      </c>
      <c r="BN276" s="3">
        <f>BI276*其他调用!J275*其他调用!$M275</f>
        <v>774250.44211113395</v>
      </c>
      <c r="BO276" s="3">
        <f>BJ276*其他调用!K275*其他调用!$M275</f>
        <v>95755.318002737185</v>
      </c>
      <c r="BP276" s="3">
        <f>BK276*其他调用!L275*其他调用!$M275</f>
        <v>16455.793777499581</v>
      </c>
      <c r="BQ276" s="3">
        <f t="shared" si="24"/>
        <v>4944495.9600374876</v>
      </c>
      <c r="BR276" s="3">
        <f>[1]服务器生态!$R273</f>
        <v>1.6289841650165445E-2</v>
      </c>
      <c r="BS276" s="3">
        <f>SUMPRODUCT((BG$6:BG276)*($BR$6:$BR276)*(其他调用!BY$5:BY275))</f>
        <v>137795.97648384134</v>
      </c>
      <c r="BT276" s="3">
        <f>SUMPRODUCT((BH$6:BH276)*($BR$6:$BR276)*(其他调用!BZ$5:BZ275))</f>
        <v>427140.73674759641</v>
      </c>
      <c r="BU276" s="3">
        <f>SUMPRODUCT((BI$6:BI276)*($BR$6:$BR276)*(其他调用!CA$5:CA275))</f>
        <v>1335945.3974668041</v>
      </c>
      <c r="BV276" s="3">
        <f>SUMPRODUCT((BJ$6:BJ276)*($BR$6:$BR276)*(其他调用!CB$5:CB275))</f>
        <v>932678.30328678619</v>
      </c>
      <c r="BW276" s="3">
        <f>SUMPRODUCT((BK$6:BK276)*($BR$6:$BR276)*(其他调用!CC$5:CC275))</f>
        <v>523815.66105904523</v>
      </c>
      <c r="BX276" s="3">
        <f>SUMPRODUCT((BG$6:BG276)*($BR$6:$BR276))*'[1]功能-战损相关'!$D$2-BS276</f>
        <v>255906.813469991</v>
      </c>
      <c r="BY276" s="3">
        <f>SUMPRODUCT((BH$6:BH276)*($BR$6:$BR276))*'[1]功能-战损相关'!$D$2-BT276</f>
        <v>793261.36824553576</v>
      </c>
      <c r="BZ276" s="3">
        <f>SUMPRODUCT((BI$6:BI276)*($BR$6:$BR276))*'[1]功能-战损相关'!$D$2-BU276</f>
        <v>2481041.452438347</v>
      </c>
      <c r="CA276" s="3">
        <f>SUMPRODUCT((BJ$6:BJ276)*($BR$6:$BR276))*'[1]功能-战损相关'!$D$2-BV276</f>
        <v>1732116.8489611726</v>
      </c>
      <c r="CB276" s="3">
        <f>SUMPRODUCT((BK$6:BK276)*($BR$6:$BR276))*'[1]功能-战损相关'!$D$2-BW276</f>
        <v>972800.51339536998</v>
      </c>
    </row>
    <row r="277" spans="40:80" x14ac:dyDescent="0.2">
      <c r="AN277" s="3">
        <v>272</v>
      </c>
      <c r="AO277" s="3">
        <f>求节点(节奏总纲!D$4:D$163,AH$6:AH$165,$AN277)*其他调用!H276*其他调用!$M276</f>
        <v>615085150.16412187</v>
      </c>
      <c r="AP277" s="3">
        <f>求节点(节奏总纲!E$4:E$163,AI$6:AI$165,$AN277)*其他调用!I276*其他调用!$M276</f>
        <v>595541608.55596948</v>
      </c>
      <c r="AQ277" s="3">
        <f>求节点(节奏总纲!F$4:F$163,AJ$6:AJ$165,$AN277)*其他调用!J276*其他调用!$M276</f>
        <v>57201198.336533681</v>
      </c>
      <c r="AR277" s="3">
        <f>求节点(节奏总纲!G$4:G$163,AK$6:AK$165,$AN277)*其他调用!K276*其他调用!$M276</f>
        <v>8169640.8064703671</v>
      </c>
      <c r="AS277" s="3">
        <f>求节点(节奏总纲!H$4:H$163,AL$6:AL$165,$AN277)*其他调用!L276*其他调用!$M276</f>
        <v>3471103.4375768197</v>
      </c>
      <c r="AT277" s="3">
        <f t="shared" si="23"/>
        <v>1279468701.3006723</v>
      </c>
      <c r="BF277" s="3">
        <v>272</v>
      </c>
      <c r="BG277" s="3">
        <f>求节点(节奏总纲!D$4:D$163,AZ$6:AZ$165,$AN277)</f>
        <v>20955.315669130105</v>
      </c>
      <c r="BH277" s="3">
        <f>求节点(节奏总纲!E$4:E$163,BA$6:BA$165,$AN277)</f>
        <v>64599.370976219492</v>
      </c>
      <c r="BI277" s="3">
        <f>求节点(节奏总纲!F$4:F$163,BB$6:BB$165,$AN277)</f>
        <v>200660.21307561314</v>
      </c>
      <c r="BJ277" s="3">
        <f>求节点(节奏总纲!G$4:G$163,BC$6:BC$165,$AN277)</f>
        <v>139493.07212923508</v>
      </c>
      <c r="BK277" s="3">
        <f>求节点(节奏总纲!H$4:H$163,BD$6:BD$165,$AN277)</f>
        <v>82880.935421566595</v>
      </c>
      <c r="BL277" s="3">
        <f>BG277*其他调用!H276*其他调用!$M276</f>
        <v>1005070.3807852649</v>
      </c>
      <c r="BM277" s="3">
        <f>BH277*其他调用!I276*其他调用!$M276</f>
        <v>3055002.0398536758</v>
      </c>
      <c r="BN277" s="3">
        <f>BI277*其他调用!J276*其他调用!$M276</f>
        <v>774632.70258665434</v>
      </c>
      <c r="BO277" s="3">
        <f>BJ277*其他调用!K276*其他调用!$M276</f>
        <v>95803.283966070157</v>
      </c>
      <c r="BP277" s="3">
        <f>BK277*其他调用!L276*其他调用!$M276</f>
        <v>16470.099486973711</v>
      </c>
      <c r="BQ277" s="3">
        <f t="shared" si="24"/>
        <v>4946978.506678639</v>
      </c>
      <c r="BR277" s="3">
        <f>[1]服务器生态!$R274</f>
        <v>1.6289841650165445E-2</v>
      </c>
      <c r="BS277" s="3">
        <f>SUMPRODUCT((BG$6:BG277)*($BR$6:$BR277)*(其他调用!BY$5:BY276))</f>
        <v>137855.71426928774</v>
      </c>
      <c r="BT277" s="3">
        <f>SUMPRODUCT((BH$6:BH277)*($BR$6:$BR277)*(其他调用!BZ$5:BZ276))</f>
        <v>427324.89161427942</v>
      </c>
      <c r="BU277" s="3">
        <f>SUMPRODUCT((BI$6:BI277)*($BR$6:$BR277)*(其他调用!CA$5:CA276))</f>
        <v>1336517.4240086898</v>
      </c>
      <c r="BV277" s="3">
        <f>SUMPRODUCT((BJ$6:BJ277)*($BR$6:$BR277)*(其他调用!CB$5:CB276))</f>
        <v>933075.95929663524</v>
      </c>
      <c r="BW277" s="3">
        <f>SUMPRODUCT((BK$6:BK277)*($BR$6:$BR277)*(其他调用!CC$5:CC276))</f>
        <v>524051.93158896634</v>
      </c>
      <c r="BX277" s="3">
        <f>SUMPRODUCT((BG$6:BG277)*($BR$6:$BR277))*'[1]功能-战损相关'!$D$2-BS277</f>
        <v>256017.75507153428</v>
      </c>
      <c r="BY277" s="3">
        <f>SUMPRODUCT((BH$6:BH277)*($BR$6:$BR277))*'[1]功能-战损相关'!$D$2-BT277</f>
        <v>793603.37014080421</v>
      </c>
      <c r="BZ277" s="3">
        <f>SUMPRODUCT((BI$6:BI277)*($BR$6:$BR277))*'[1]功能-战损相关'!$D$2-BU277</f>
        <v>2482103.7874447061</v>
      </c>
      <c r="CA277" s="3">
        <f>SUMPRODUCT((BJ$6:BJ277)*($BR$6:$BR277))*'[1]功能-战损相关'!$D$2-BV277</f>
        <v>1732855.3529794635</v>
      </c>
      <c r="CB277" s="3">
        <f>SUMPRODUCT((BK$6:BK277)*($BR$6:$BR277))*'[1]功能-战损相关'!$D$2-BW277</f>
        <v>973239.30152236624</v>
      </c>
    </row>
    <row r="278" spans="40:80" x14ac:dyDescent="0.2">
      <c r="AN278" s="3">
        <v>273</v>
      </c>
      <c r="AO278" s="3">
        <f>求节点(节奏总纲!D$4:D$163,AH$6:AH$165,$AN278)*其他调用!H277*其他调用!$M277</f>
        <v>615746742.74927795</v>
      </c>
      <c r="AP278" s="3">
        <f>求节点(节奏总纲!E$4:E$163,AI$6:AI$165,$AN278)*其他调用!I277*其他调用!$M277</f>
        <v>589817599.32872033</v>
      </c>
      <c r="AQ278" s="3">
        <f>求节点(节奏总纲!F$4:F$163,AJ$6:AJ$165,$AN278)*其他调用!J277*其他调用!$M277</f>
        <v>57225719.551476337</v>
      </c>
      <c r="AR278" s="3">
        <f>求节点(节奏总纲!G$4:G$163,AK$6:AK$165,$AN278)*其他调用!K277*其他调用!$M277</f>
        <v>8169640.8064703671</v>
      </c>
      <c r="AS278" s="3">
        <f>求节点(节奏总纲!H$4:H$163,AL$6:AL$165,$AN278)*其他调用!L277*其他调用!$M277</f>
        <v>3471103.4375768197</v>
      </c>
      <c r="AT278" s="3">
        <f t="shared" si="23"/>
        <v>1274430805.8735216</v>
      </c>
      <c r="BF278" s="3">
        <v>273</v>
      </c>
      <c r="BG278" s="3">
        <f>求节点(节奏总纲!D$4:D$163,AZ$6:AZ$165,$AN278)</f>
        <v>20966.337785718053</v>
      </c>
      <c r="BH278" s="3">
        <f>求节点(节奏总纲!E$4:E$163,BA$6:BA$165,$AN278)</f>
        <v>64630.17091751728</v>
      </c>
      <c r="BI278" s="3">
        <f>求节点(节奏总纲!F$4:F$163,BB$6:BB$165,$AN278)</f>
        <v>200753.36736430769</v>
      </c>
      <c r="BJ278" s="3">
        <f>求节点(节奏总纲!G$4:G$163,BC$6:BC$165,$AN278)</f>
        <v>139559.84654441036</v>
      </c>
      <c r="BK278" s="3">
        <f>求节点(节奏总纲!H$4:H$163,BD$6:BD$165,$AN278)</f>
        <v>82952.924700321266</v>
      </c>
      <c r="BL278" s="3">
        <f>BG278*其他调用!H277*其他调用!$M277</f>
        <v>1005599.0296059757</v>
      </c>
      <c r="BM278" s="3">
        <f>BH278*其他调用!I277*其他调用!$M277</f>
        <v>3056458.6157006253</v>
      </c>
      <c r="BN278" s="3">
        <f>BI278*其他调用!J277*其他调用!$M277</f>
        <v>774992.31726712815</v>
      </c>
      <c r="BO278" s="3">
        <f>BJ278*其他调用!K277*其他调用!$M277</f>
        <v>95849.14436731489</v>
      </c>
      <c r="BP278" s="3">
        <f>BK278*其他调用!L277*其他调用!$M277</f>
        <v>16484.405196447842</v>
      </c>
      <c r="BQ278" s="3">
        <f t="shared" si="24"/>
        <v>4949383.5121374922</v>
      </c>
      <c r="BR278" s="3">
        <f>[1]服务器生态!$R275</f>
        <v>1.6289841650165445E-2</v>
      </c>
      <c r="BS278" s="3">
        <f>SUMPRODUCT((BG$6:BG278)*($BR$6:$BR278)*(其他调用!BY$5:BY277))</f>
        <v>137915.48347572755</v>
      </c>
      <c r="BT278" s="3">
        <f>SUMPRODUCT((BH$6:BH278)*($BR$6:$BR278)*(其他调用!BZ$5:BZ277))</f>
        <v>427509.13428304158</v>
      </c>
      <c r="BU278" s="3">
        <f>SUMPRODUCT((BI$6:BI278)*($BR$6:$BR278)*(其他调用!CA$5:CA277))</f>
        <v>1337089.7161075827</v>
      </c>
      <c r="BV278" s="3">
        <f>SUMPRODUCT((BJ$6:BJ278)*($BR$6:$BR278)*(其他调用!CB$5:CB277))</f>
        <v>933473.80566179799</v>
      </c>
      <c r="BW278" s="3">
        <f>SUMPRODUCT((BK$6:BK278)*($BR$6:$BR278)*(其他调用!CC$5:CC277))</f>
        <v>524288.40734032891</v>
      </c>
      <c r="BX278" s="3">
        <f>SUMPRODUCT((BG$6:BG278)*($BR$6:$BR278))*'[1]功能-战损相关'!$D$2-BS278</f>
        <v>256128.75502635108</v>
      </c>
      <c r="BY278" s="3">
        <f>SUMPRODUCT((BH$6:BH278)*($BR$6:$BR278))*'[1]功能-战损相关'!$D$2-BT278</f>
        <v>793945.53509707679</v>
      </c>
      <c r="BZ278" s="3">
        <f>SUMPRODUCT((BI$6:BI278)*($BR$6:$BR278))*'[1]功能-战损相关'!$D$2-BU278</f>
        <v>2483166.615628364</v>
      </c>
      <c r="CA278" s="3">
        <f>SUMPRODUCT((BJ$6:BJ278)*($BR$6:$BR278))*'[1]功能-战损相关'!$D$2-BV278</f>
        <v>1733594.2105147657</v>
      </c>
      <c r="CB278" s="3">
        <f>SUMPRODUCT((BK$6:BK278)*($BR$6:$BR278))*'[1]功能-战损相关'!$D$2-BW278</f>
        <v>973678.47077489691</v>
      </c>
    </row>
    <row r="279" spans="40:80" x14ac:dyDescent="0.2">
      <c r="AN279" s="3">
        <v>274</v>
      </c>
      <c r="AO279" s="3">
        <f>求节点(节奏总纲!D$4:D$163,AH$6:AH$165,$AN279)*其他调用!H278*其他调用!$M278</f>
        <v>616411986.38251185</v>
      </c>
      <c r="AP279" s="3">
        <f>求节点(节奏总纲!E$4:E$163,AI$6:AI$165,$AN279)*其他调用!I278*其他调用!$M278</f>
        <v>584093590.10147119</v>
      </c>
      <c r="AQ279" s="3">
        <f>求节点(节奏总纲!F$4:F$163,AJ$6:AJ$165,$AN279)*其他调用!J278*其他调用!$M278</f>
        <v>57249758.686467431</v>
      </c>
      <c r="AR279" s="3">
        <f>求节点(节奏总纲!G$4:G$163,AK$6:AK$165,$AN279)*其他调用!K278*其他调用!$M278</f>
        <v>8169640.8064703671</v>
      </c>
      <c r="AS279" s="3">
        <f>求节点(节奏总纲!H$4:H$163,AL$6:AL$165,$AN279)*其他调用!L278*其他调用!$M278</f>
        <v>3471103.4375768197</v>
      </c>
      <c r="AT279" s="3">
        <f t="shared" si="23"/>
        <v>1269396079.4144976</v>
      </c>
      <c r="BF279" s="3">
        <v>274</v>
      </c>
      <c r="BG279" s="3">
        <f>求节点(节奏总纲!D$4:D$163,AZ$6:AZ$165,$AN279)</f>
        <v>20976.817502400616</v>
      </c>
      <c r="BH279" s="3">
        <f>求节点(节奏总纲!E$4:E$163,BA$6:BA$165,$AN279)</f>
        <v>64660.970858815061</v>
      </c>
      <c r="BI279" s="3">
        <f>求节点(节奏总纲!F$4:F$163,BB$6:BB$165,$AN279)</f>
        <v>200844.74671790175</v>
      </c>
      <c r="BJ279" s="3">
        <f>求节点(节奏总纲!G$4:G$163,BC$6:BC$165,$AN279)</f>
        <v>139621.74048351042</v>
      </c>
      <c r="BK279" s="3">
        <f>求节点(节奏总纲!H$4:H$163,BD$6:BD$165,$AN279)</f>
        <v>83024.913979075936</v>
      </c>
      <c r="BL279" s="3">
        <f>BG279*其他调用!H278*其他调用!$M278</f>
        <v>1006101.6635439689</v>
      </c>
      <c r="BM279" s="3">
        <f>BH279*其他调用!I278*其他调用!$M278</f>
        <v>3057915.1915475749</v>
      </c>
      <c r="BN279" s="3">
        <f>BI279*其他调用!J278*其他调用!$M278</f>
        <v>775345.07995261636</v>
      </c>
      <c r="BO279" s="3">
        <f>BJ279*其他调用!K278*其他调用!$M278</f>
        <v>95891.652877113054</v>
      </c>
      <c r="BP279" s="3">
        <f>BK279*其他调用!L278*其他调用!$M278</f>
        <v>16498.710905921969</v>
      </c>
      <c r="BQ279" s="3">
        <f t="shared" si="24"/>
        <v>4951752.2988271946</v>
      </c>
      <c r="BR279" s="3">
        <f>[1]服务器生态!$R276</f>
        <v>1.6289841650165445E-2</v>
      </c>
      <c r="BS279" s="3">
        <f>SUMPRODUCT((BG$6:BG279)*($BR$6:$BR279)*(其他调用!BY$5:BY278))</f>
        <v>137975.28255692931</v>
      </c>
      <c r="BT279" s="3">
        <f>SUMPRODUCT((BH$6:BH279)*($BR$6:$BR279)*(其他调用!BZ$5:BZ278))</f>
        <v>427693.4647538829</v>
      </c>
      <c r="BU279" s="3">
        <f>SUMPRODUCT((BI$6:BI279)*($BR$6:$BR279)*(其他调用!CA$5:CA278))</f>
        <v>1337662.2687036355</v>
      </c>
      <c r="BV279" s="3">
        <f>SUMPRODUCT((BJ$6:BJ279)*($BR$6:$BR279)*(其他调用!CB$5:CB278))</f>
        <v>933871.82846939249</v>
      </c>
      <c r="BW279" s="3">
        <f>SUMPRODUCT((BK$6:BK279)*($BR$6:$BR279)*(其他调用!CC$5:CC278))</f>
        <v>524525.08831313299</v>
      </c>
      <c r="BX279" s="3">
        <f>SUMPRODUCT((BG$6:BG279)*($BR$6:$BR279))*'[1]功能-战损相关'!$D$2-BS279</f>
        <v>256239.81046286857</v>
      </c>
      <c r="BY279" s="3">
        <f>SUMPRODUCT((BH$6:BH279)*($BR$6:$BR279))*'[1]功能-战损相关'!$D$2-BT279</f>
        <v>794287.8631143535</v>
      </c>
      <c r="BZ279" s="3">
        <f>SUMPRODUCT((BI$6:BI279)*($BR$6:$BR279))*'[1]功能-战损相关'!$D$2-BU279</f>
        <v>2484229.9275924619</v>
      </c>
      <c r="CA279" s="3">
        <f>SUMPRODUCT((BJ$6:BJ279)*($BR$6:$BR279))*'[1]功能-战损相关'!$D$2-BV279</f>
        <v>1734333.3957288698</v>
      </c>
      <c r="CB279" s="3">
        <f>SUMPRODUCT((BK$6:BK279)*($BR$6:$BR279))*'[1]功能-战损相关'!$D$2-BW279</f>
        <v>974118.02115296177</v>
      </c>
    </row>
    <row r="280" spans="40:80" x14ac:dyDescent="0.2">
      <c r="AN280" s="3">
        <v>275</v>
      </c>
      <c r="AO280" s="3">
        <f>求节点(节奏总纲!D$4:D$163,AH$6:AH$165,$AN280)*其他调用!H279*其他调用!$M279</f>
        <v>617079411.37255538</v>
      </c>
      <c r="AP280" s="3">
        <f>求节点(节奏总纲!E$4:E$163,AI$6:AI$165,$AN280)*其他调用!I279*其他调用!$M279</f>
        <v>578369580.87422204</v>
      </c>
      <c r="AQ280" s="3">
        <f>求节点(节奏总纲!F$4:F$163,AJ$6:AJ$165,$AN280)*其他调用!J279*其他调用!$M279</f>
        <v>57273797.821458533</v>
      </c>
      <c r="AR280" s="3">
        <f>求节点(节奏总纲!G$4:G$163,AK$6:AK$165,$AN280)*其他调用!K279*其他调用!$M279</f>
        <v>8169640.8064703671</v>
      </c>
      <c r="AS280" s="3">
        <f>求节点(节奏总纲!H$4:H$163,AL$6:AL$165,$AN280)*其他调用!L279*其他调用!$M279</f>
        <v>3471103.4375768197</v>
      </c>
      <c r="AT280" s="3">
        <f t="shared" si="23"/>
        <v>1264363534.3122833</v>
      </c>
      <c r="BF280" s="3">
        <v>275</v>
      </c>
      <c r="BG280" s="3">
        <f>求节点(节奏总纲!D$4:D$163,AZ$6:AZ$165,$AN280)</f>
        <v>20986.973156594329</v>
      </c>
      <c r="BH280" s="3">
        <f>求节点(节奏总纲!E$4:E$163,BA$6:BA$165,$AN280)</f>
        <v>64691.770800112849</v>
      </c>
      <c r="BI280" s="3">
        <f>求节点(节奏总纲!F$4:F$163,BB$6:BB$165,$AN280)</f>
        <v>200936.12607149582</v>
      </c>
      <c r="BJ280" s="3">
        <f>求节点(节奏总纲!G$4:G$163,BC$6:BC$165,$AN280)</f>
        <v>139683.63442261048</v>
      </c>
      <c r="BK280" s="3">
        <f>求节点(节奏总纲!H$4:H$163,BD$6:BD$165,$AN280)</f>
        <v>83096.189013301817</v>
      </c>
      <c r="BL280" s="3">
        <f>BG280*其他调用!H279*其他调用!$M279</f>
        <v>1006588.7546185566</v>
      </c>
      <c r="BM280" s="3">
        <f>BH280*其他调用!I279*其他调用!$M279</f>
        <v>3059371.767394525</v>
      </c>
      <c r="BN280" s="3">
        <f>BI280*其他调用!J279*其他调用!$M279</f>
        <v>775697.84263810457</v>
      </c>
      <c r="BO280" s="3">
        <f>BJ280*其他调用!K279*其他调用!$M279</f>
        <v>95934.161386911219</v>
      </c>
      <c r="BP280" s="3">
        <f>BK280*其他调用!L279*其他调用!$M279</f>
        <v>16512.874680723333</v>
      </c>
      <c r="BQ280" s="3">
        <f t="shared" si="24"/>
        <v>4954105.4007188203</v>
      </c>
      <c r="BR280" s="3">
        <f>[1]服务器生态!$R277</f>
        <v>1.6289841650165445E-2</v>
      </c>
      <c r="BS280" s="3">
        <f>SUMPRODUCT((BG$6:BG280)*($BR$6:$BR280)*(其他调用!BY$5:BY279))</f>
        <v>138035.11058908081</v>
      </c>
      <c r="BT280" s="3">
        <f>SUMPRODUCT((BH$6:BH280)*($BR$6:$BR280)*(其他调用!BZ$5:BZ279))</f>
        <v>427877.88302680338</v>
      </c>
      <c r="BU280" s="3">
        <f>SUMPRODUCT((BI$6:BI280)*($BR$6:$BR280)*(其他调用!CA$5:CA279))</f>
        <v>1338235.0817968484</v>
      </c>
      <c r="BV280" s="3">
        <f>SUMPRODUCT((BJ$6:BJ280)*($BR$6:$BR280)*(其他调用!CB$5:CB279))</f>
        <v>934270.02771941863</v>
      </c>
      <c r="BW280" s="3">
        <f>SUMPRODUCT((BK$6:BK280)*($BR$6:$BR280)*(其他调用!CC$5:CC279))</f>
        <v>524761.97247126582</v>
      </c>
      <c r="BX280" s="3">
        <f>SUMPRODUCT((BG$6:BG280)*($BR$6:$BR280))*'[1]功能-战损相关'!$D$2-BS280</f>
        <v>256350.91966543565</v>
      </c>
      <c r="BY280" s="3">
        <f>SUMPRODUCT((BH$6:BH280)*($BR$6:$BR280))*'[1]功能-战损相关'!$D$2-BT280</f>
        <v>794630.35419263435</v>
      </c>
      <c r="BZ280" s="3">
        <f>SUMPRODUCT((BI$6:BI280)*($BR$6:$BR280))*'[1]功能-战损相关'!$D$2-BU280</f>
        <v>2485293.7233370002</v>
      </c>
      <c r="CA280" s="3">
        <f>SUMPRODUCT((BJ$6:BJ280)*($BR$6:$BR280))*'[1]功能-战损相关'!$D$2-BV280</f>
        <v>1735072.9086217755</v>
      </c>
      <c r="CB280" s="3">
        <f>SUMPRODUCT((BK$6:BK280)*($BR$6:$BR280))*'[1]功能-战损相关'!$D$2-BW280</f>
        <v>974557.94887520839</v>
      </c>
    </row>
    <row r="281" spans="40:80" x14ac:dyDescent="0.2">
      <c r="AN281" s="3">
        <v>276</v>
      </c>
      <c r="AO281" s="3">
        <f>求节点(节奏总纲!D$4:D$163,AH$6:AH$165,$AN281)*其他调用!H280*其他调用!$M280</f>
        <v>617746836.36259866</v>
      </c>
      <c r="AP281" s="3">
        <f>求节点(节奏总纲!E$4:E$163,AI$6:AI$165,$AN281)*其他调用!I280*其他调用!$M280</f>
        <v>572645571.64697289</v>
      </c>
      <c r="AQ281" s="3">
        <f>求节点(节奏总纲!F$4:F$163,AJ$6:AJ$165,$AN281)*其他调用!J280*其他调用!$M280</f>
        <v>57297836.956449643</v>
      </c>
      <c r="AR281" s="3">
        <f>求节点(节奏总纲!G$4:G$163,AK$6:AK$165,$AN281)*其他调用!K280*其他调用!$M280</f>
        <v>8169640.8064703671</v>
      </c>
      <c r="AS281" s="3">
        <f>求节点(节奏总纲!H$4:H$163,AL$6:AL$165,$AN281)*其他调用!L280*其他调用!$M280</f>
        <v>3471103.4375768197</v>
      </c>
      <c r="AT281" s="3">
        <f t="shared" si="23"/>
        <v>1259330989.2100685</v>
      </c>
      <c r="BF281" s="3">
        <v>276</v>
      </c>
      <c r="BG281" s="3">
        <f>求节点(节奏总纲!D$4:D$163,AZ$6:AZ$165,$AN281)</f>
        <v>20997.128810788043</v>
      </c>
      <c r="BH281" s="3">
        <f>求节点(节奏总纲!E$4:E$163,BA$6:BA$165,$AN281)</f>
        <v>64722.570741410636</v>
      </c>
      <c r="BI281" s="3">
        <f>求节点(节奏总纲!F$4:F$163,BB$6:BB$165,$AN281)</f>
        <v>201027.50542508985</v>
      </c>
      <c r="BJ281" s="3">
        <f>求节点(节奏总纲!G$4:G$163,BC$6:BC$165,$AN281)</f>
        <v>139745.52836171057</v>
      </c>
      <c r="BK281" s="3">
        <f>求节点(节奏总纲!H$4:H$163,BD$6:BD$165,$AN281)</f>
        <v>83164.963870234744</v>
      </c>
      <c r="BL281" s="3">
        <f>BG281*其他调用!H280*其他调用!$M280</f>
        <v>1007075.8456931442</v>
      </c>
      <c r="BM281" s="3">
        <f>BH281*其他调用!I280*其他调用!$M280</f>
        <v>3060828.3432414746</v>
      </c>
      <c r="BN281" s="3">
        <f>BI281*其他调用!J280*其他调用!$M280</f>
        <v>776050.60532359267</v>
      </c>
      <c r="BO281" s="3">
        <f>BJ281*其他调用!K280*其他调用!$M280</f>
        <v>95976.669896709398</v>
      </c>
      <c r="BP281" s="3">
        <f>BK281*其他调用!L280*其他调用!$M280</f>
        <v>16526.541620293046</v>
      </c>
      <c r="BQ281" s="3">
        <f t="shared" si="24"/>
        <v>4956458.0057752132</v>
      </c>
      <c r="BR281" s="3">
        <f>[1]服务器生态!$R278</f>
        <v>1.6289841650165445E-2</v>
      </c>
      <c r="BS281" s="3">
        <f>SUMPRODUCT((BG$6:BG281)*($BR$6:$BR281)*(其他调用!BY$5:BY280))</f>
        <v>138094.9675721821</v>
      </c>
      <c r="BT281" s="3">
        <f>SUMPRODUCT((BH$6:BH281)*($BR$6:$BR281)*(其他调用!BZ$5:BZ280))</f>
        <v>428062.38910180301</v>
      </c>
      <c r="BU281" s="3">
        <f>SUMPRODUCT((BI$6:BI281)*($BR$6:$BR281)*(其他调用!CA$5:CA280))</f>
        <v>1338808.1553872214</v>
      </c>
      <c r="BV281" s="3">
        <f>SUMPRODUCT((BJ$6:BJ281)*($BR$6:$BR281)*(其他调用!CB$5:CB280))</f>
        <v>934668.40341187653</v>
      </c>
      <c r="BW281" s="3">
        <f>SUMPRODUCT((BK$6:BK281)*($BR$6:$BR281)*(其他调用!CC$5:CC280))</f>
        <v>524999.0526874162</v>
      </c>
      <c r="BX281" s="3">
        <f>SUMPRODUCT((BG$6:BG281)*($BR$6:$BR281))*'[1]功能-战损相关'!$D$2-BS281</f>
        <v>256462.08263405229</v>
      </c>
      <c r="BY281" s="3">
        <f>SUMPRODUCT((BH$6:BH281)*($BR$6:$BR281))*'[1]功能-战损相关'!$D$2-BT281</f>
        <v>794973.00833191932</v>
      </c>
      <c r="BZ281" s="3">
        <f>SUMPRODUCT((BI$6:BI281)*($BR$6:$BR281))*'[1]功能-战损相关'!$D$2-BU281</f>
        <v>2486358.002861979</v>
      </c>
      <c r="CA281" s="3">
        <f>SUMPRODUCT((BJ$6:BJ281)*($BR$6:$BR281))*'[1]功能-战损相关'!$D$2-BV281</f>
        <v>1735812.749193483</v>
      </c>
      <c r="CB281" s="3">
        <f>SUMPRODUCT((BK$6:BK281)*($BR$6:$BR281))*'[1]功能-战损相关'!$D$2-BW281</f>
        <v>974998.24070520198</v>
      </c>
    </row>
    <row r="282" spans="40:80" x14ac:dyDescent="0.2">
      <c r="AN282" s="3">
        <v>277</v>
      </c>
      <c r="AO282" s="3">
        <f>求节点(节奏总纲!D$4:D$163,AH$6:AH$165,$AN282)*其他调用!H281*其他调用!$M281</f>
        <v>618414261.35264206</v>
      </c>
      <c r="AP282" s="3">
        <f>求节点(节奏总纲!E$4:E$163,AI$6:AI$165,$AN282)*其他调用!I281*其他调用!$M281</f>
        <v>566921562.41972375</v>
      </c>
      <c r="AQ282" s="3">
        <f>求节点(节奏总纲!F$4:F$163,AJ$6:AJ$165,$AN282)*其他调用!J281*其他调用!$M281</f>
        <v>57321876.091440745</v>
      </c>
      <c r="AR282" s="3">
        <f>求节点(节奏总纲!G$4:G$163,AK$6:AK$165,$AN282)*其他调用!K281*其他调用!$M281</f>
        <v>8169640.8064703671</v>
      </c>
      <c r="AS282" s="3">
        <f>求节点(节奏总纲!H$4:H$163,AL$6:AL$165,$AN282)*其他调用!L281*其他调用!$M281</f>
        <v>3471103.4375768197</v>
      </c>
      <c r="AT282" s="3">
        <f t="shared" si="23"/>
        <v>1254298444.1078537</v>
      </c>
      <c r="BF282" s="3">
        <v>277</v>
      </c>
      <c r="BG282" s="3">
        <f>求节点(节奏总纲!D$4:D$163,AZ$6:AZ$165,$AN282)</f>
        <v>21007.284464981753</v>
      </c>
      <c r="BH282" s="3">
        <f>求节点(节奏总纲!E$4:E$163,BA$6:BA$165,$AN282)</f>
        <v>64753.370682708417</v>
      </c>
      <c r="BI282" s="3">
        <f>求节点(节奏总纲!F$4:F$163,BB$6:BB$165,$AN282)</f>
        <v>201118.88477868392</v>
      </c>
      <c r="BJ282" s="3">
        <f>求节点(节奏总纲!G$4:G$163,BC$6:BC$165,$AN282)</f>
        <v>139807.42230081063</v>
      </c>
      <c r="BK282" s="3">
        <f>求节点(节奏总纲!H$4:H$163,BD$6:BD$165,$AN282)</f>
        <v>83233.738727167656</v>
      </c>
      <c r="BL282" s="3">
        <f>BG282*其他调用!H281*其他调用!$M281</f>
        <v>1007562.9367677317</v>
      </c>
      <c r="BM282" s="3">
        <f>BH282*其他调用!I281*其他调用!$M281</f>
        <v>3062284.9190884246</v>
      </c>
      <c r="BN282" s="3">
        <f>BI282*其他调用!J281*其他调用!$M281</f>
        <v>776403.36800908088</v>
      </c>
      <c r="BO282" s="3">
        <f>BJ282*其他调用!K281*其他调用!$M281</f>
        <v>96019.178406507563</v>
      </c>
      <c r="BP282" s="3">
        <f>BK282*其他调用!L281*其他调用!$M281</f>
        <v>16540.208559862753</v>
      </c>
      <c r="BQ282" s="3">
        <f t="shared" si="24"/>
        <v>4958810.6108316071</v>
      </c>
      <c r="BR282" s="3">
        <f>[1]服务器生态!$R279</f>
        <v>1.6289841650165445E-2</v>
      </c>
      <c r="BS282" s="3">
        <f>SUMPRODUCT((BG$6:BG282)*($BR$6:$BR282)*(其他调用!BY$5:BY281))</f>
        <v>138154.85350623314</v>
      </c>
      <c r="BT282" s="3">
        <f>SUMPRODUCT((BH$6:BH282)*($BR$6:$BR282)*(其他调用!BZ$5:BZ281))</f>
        <v>428246.9829788818</v>
      </c>
      <c r="BU282" s="3">
        <f>SUMPRODUCT((BI$6:BI282)*($BR$6:$BR282)*(其他调用!CA$5:CA281))</f>
        <v>1339381.4894747543</v>
      </c>
      <c r="BV282" s="3">
        <f>SUMPRODUCT((BJ$6:BJ282)*($BR$6:$BR282)*(其他调用!CB$5:CB281))</f>
        <v>935066.95554676617</v>
      </c>
      <c r="BW282" s="3">
        <f>SUMPRODUCT((BK$6:BK282)*($BR$6:$BR282)*(其他调用!CC$5:CC281))</f>
        <v>525236.32896158413</v>
      </c>
      <c r="BX282" s="3">
        <f>SUMPRODUCT((BG$6:BG282)*($BR$6:$BR282))*'[1]功能-战损相关'!$D$2-BS282</f>
        <v>256573.29936871852</v>
      </c>
      <c r="BY282" s="3">
        <f>SUMPRODUCT((BH$6:BH282)*($BR$6:$BR282))*'[1]功能-战损相关'!$D$2-BT282</f>
        <v>795315.82553220843</v>
      </c>
      <c r="BZ282" s="3">
        <f>SUMPRODUCT((BI$6:BI282)*($BR$6:$BR282))*'[1]功能-战损相关'!$D$2-BU282</f>
        <v>2487422.7661673971</v>
      </c>
      <c r="CA282" s="3">
        <f>SUMPRODUCT((BJ$6:BJ282)*($BR$6:$BR282))*'[1]功能-战损相关'!$D$2-BV282</f>
        <v>1736552.9174439926</v>
      </c>
      <c r="CB282" s="3">
        <f>SUMPRODUCT((BK$6:BK282)*($BR$6:$BR282))*'[1]功能-战损相关'!$D$2-BW282</f>
        <v>975438.89664294256</v>
      </c>
    </row>
    <row r="283" spans="40:80" x14ac:dyDescent="0.2">
      <c r="AN283" s="3">
        <v>278</v>
      </c>
      <c r="AO283" s="3">
        <f>求节点(节奏总纲!D$4:D$163,AH$6:AH$165,$AN283)*其他调用!H282*其他调用!$M282</f>
        <v>619081686.34268534</v>
      </c>
      <c r="AP283" s="3">
        <f>求节点(节奏总纲!E$4:E$163,AI$6:AI$165,$AN283)*其他调用!I282*其他调用!$M282</f>
        <v>561197553.19247448</v>
      </c>
      <c r="AQ283" s="3">
        <f>求节点(节奏总纲!F$4:F$163,AJ$6:AJ$165,$AN283)*其他调用!J282*其他调用!$M282</f>
        <v>57345915.226431847</v>
      </c>
      <c r="AR283" s="3">
        <f>求节点(节奏总纲!G$4:G$163,AK$6:AK$165,$AN283)*其他调用!K282*其他调用!$M282</f>
        <v>8169640.8064703671</v>
      </c>
      <c r="AS283" s="3">
        <f>求节点(节奏总纲!H$4:H$163,AL$6:AL$165,$AN283)*其他调用!L282*其他调用!$M282</f>
        <v>3471103.4375768197</v>
      </c>
      <c r="AT283" s="3">
        <f t="shared" si="23"/>
        <v>1249265899.0056388</v>
      </c>
      <c r="BF283" s="3">
        <v>278</v>
      </c>
      <c r="BG283" s="3">
        <f>求节点(节奏总纲!D$4:D$163,AZ$6:AZ$165,$AN283)</f>
        <v>21017.440119175466</v>
      </c>
      <c r="BH283" s="3">
        <f>求节点(节奏总纲!E$4:E$163,BA$6:BA$165,$AN283)</f>
        <v>64784.170624006205</v>
      </c>
      <c r="BI283" s="3">
        <f>求节点(节奏总纲!F$4:F$163,BB$6:BB$165,$AN283)</f>
        <v>201210.26413227798</v>
      </c>
      <c r="BJ283" s="3">
        <f>求节点(节奏总纲!G$4:G$163,BC$6:BC$165,$AN283)</f>
        <v>139869.3162399107</v>
      </c>
      <c r="BK283" s="3">
        <f>求节点(节奏总纲!H$4:H$163,BD$6:BD$165,$AN283)</f>
        <v>83302.513584100583</v>
      </c>
      <c r="BL283" s="3">
        <f>BG283*其他调用!H282*其他调用!$M282</f>
        <v>1008050.0278423193</v>
      </c>
      <c r="BM283" s="3">
        <f>BH283*其他调用!I282*其他调用!$M282</f>
        <v>3063741.4949353742</v>
      </c>
      <c r="BN283" s="3">
        <f>BI283*其他调用!J282*其他调用!$M282</f>
        <v>776756.13069456909</v>
      </c>
      <c r="BO283" s="3">
        <f>BJ283*其他调用!K282*其他调用!$M282</f>
        <v>96061.686916305742</v>
      </c>
      <c r="BP283" s="3">
        <f>BK283*其他调用!L282*其他调用!$M282</f>
        <v>16553.875499432466</v>
      </c>
      <c r="BQ283" s="3">
        <f t="shared" si="24"/>
        <v>4961163.215888001</v>
      </c>
      <c r="BR283" s="3">
        <f>[1]服务器生态!$R280</f>
        <v>1.6289841650165445E-2</v>
      </c>
      <c r="BS283" s="3">
        <f>SUMPRODUCT((BG$6:BG283)*($BR$6:$BR283)*(其他调用!BY$5:BY282))</f>
        <v>138214.76839123396</v>
      </c>
      <c r="BT283" s="3">
        <f>SUMPRODUCT((BH$6:BH283)*($BR$6:$BR283)*(其他调用!BZ$5:BZ282))</f>
        <v>428431.66465803969</v>
      </c>
      <c r="BU283" s="3">
        <f>SUMPRODUCT((BI$6:BI283)*($BR$6:$BR283)*(其他调用!CA$5:CA282))</f>
        <v>1339955.0840594473</v>
      </c>
      <c r="BV283" s="3">
        <f>SUMPRODUCT((BJ$6:BJ283)*($BR$6:$BR283)*(其他调用!CB$5:CB282))</f>
        <v>935465.68412408757</v>
      </c>
      <c r="BW283" s="3">
        <f>SUMPRODUCT((BK$6:BK283)*($BR$6:$BR283)*(其他调用!CC$5:CC282))</f>
        <v>525473.80129376962</v>
      </c>
      <c r="BX283" s="3">
        <f>SUMPRODUCT((BG$6:BG283)*($BR$6:$BR283))*'[1]功能-战损相关'!$D$2-BS283</f>
        <v>256684.56986943432</v>
      </c>
      <c r="BY283" s="3">
        <f>SUMPRODUCT((BH$6:BH283)*($BR$6:$BR283))*'[1]功能-战损相关'!$D$2-BT283</f>
        <v>795658.80579350179</v>
      </c>
      <c r="BZ283" s="3">
        <f>SUMPRODUCT((BI$6:BI283)*($BR$6:$BR283))*'[1]功能-战损相关'!$D$2-BU283</f>
        <v>2488488.0132532557</v>
      </c>
      <c r="CA283" s="3">
        <f>SUMPRODUCT((BJ$6:BJ283)*($BR$6:$BR283))*'[1]功能-战损相关'!$D$2-BV283</f>
        <v>1737293.4133733036</v>
      </c>
      <c r="CB283" s="3">
        <f>SUMPRODUCT((BK$6:BK283)*($BR$6:$BR283))*'[1]功能-战损相关'!$D$2-BW283</f>
        <v>975879.91668842989</v>
      </c>
    </row>
    <row r="284" spans="40:80" x14ac:dyDescent="0.2">
      <c r="AN284" s="3">
        <v>279</v>
      </c>
      <c r="AO284" s="3">
        <f>求节点(节奏总纲!D$4:D$163,AH$6:AH$165,$AN284)*其他调用!H283*其他调用!$M283</f>
        <v>619749111.33272886</v>
      </c>
      <c r="AP284" s="3">
        <f>求节点(节奏总纲!E$4:E$163,AI$6:AI$165,$AN284)*其他调用!I283*其他调用!$M283</f>
        <v>555473543.96522546</v>
      </c>
      <c r="AQ284" s="3">
        <f>求节点(节奏总纲!F$4:F$163,AJ$6:AJ$165,$AN284)*其他调用!J283*其他调用!$M283</f>
        <v>57369954.361422934</v>
      </c>
      <c r="AR284" s="3">
        <f>求节点(节奏总纲!G$4:G$163,AK$6:AK$165,$AN284)*其他调用!K283*其他调用!$M283</f>
        <v>8169640.8064703671</v>
      </c>
      <c r="AS284" s="3">
        <f>求节点(节奏总纲!H$4:H$163,AL$6:AL$165,$AN284)*其他调用!L283*其他调用!$M283</f>
        <v>3471103.4375768197</v>
      </c>
      <c r="AT284" s="3">
        <f t="shared" si="23"/>
        <v>1244233353.9034245</v>
      </c>
      <c r="BF284" s="3">
        <v>279</v>
      </c>
      <c r="BG284" s="3">
        <f>求节点(节奏总纲!D$4:D$163,AZ$6:AZ$165,$AN284)</f>
        <v>21027.595773369176</v>
      </c>
      <c r="BH284" s="3">
        <f>求节点(节奏总纲!E$4:E$163,BA$6:BA$165,$AN284)</f>
        <v>64814.970565303993</v>
      </c>
      <c r="BI284" s="3">
        <f>求节点(节奏总纲!F$4:F$163,BB$6:BB$165,$AN284)</f>
        <v>201301.64348587205</v>
      </c>
      <c r="BJ284" s="3">
        <f>求节点(节奏总纲!G$4:G$163,BC$6:BC$165,$AN284)</f>
        <v>139931.21017901078</v>
      </c>
      <c r="BK284" s="3">
        <f>求节点(节奏总纲!H$4:H$163,BD$6:BD$165,$AN284)</f>
        <v>83371.288441033495</v>
      </c>
      <c r="BL284" s="3">
        <f>BG284*其他调用!H283*其他调用!$M283</f>
        <v>1008537.1189169065</v>
      </c>
      <c r="BM284" s="3">
        <f>BH284*其他调用!I283*其他调用!$M283</f>
        <v>3065198.0707823243</v>
      </c>
      <c r="BN284" s="3">
        <f>BI284*其他调用!J283*其他调用!$M283</f>
        <v>777108.89338005742</v>
      </c>
      <c r="BO284" s="3">
        <f>BJ284*其他调用!K283*其他调用!$M283</f>
        <v>96104.195426103921</v>
      </c>
      <c r="BP284" s="3">
        <f>BK284*其他调用!L283*其他调用!$M283</f>
        <v>16567.542439002173</v>
      </c>
      <c r="BQ284" s="3">
        <f t="shared" si="24"/>
        <v>4963515.820944394</v>
      </c>
      <c r="BR284" s="3">
        <f>[1]服务器生态!$R281</f>
        <v>1.6289841650165445E-2</v>
      </c>
      <c r="BS284" s="3">
        <f>SUMPRODUCT((BG$6:BG284)*($BR$6:$BR284)*(其他调用!BY$5:BY283))</f>
        <v>138274.71222718453</v>
      </c>
      <c r="BT284" s="3">
        <f>SUMPRODUCT((BH$6:BH284)*($BR$6:$BR284)*(其他调用!BZ$5:BZ283))</f>
        <v>428616.43413927674</v>
      </c>
      <c r="BU284" s="3">
        <f>SUMPRODUCT((BI$6:BI284)*($BR$6:$BR284)*(其他调用!CA$5:CA283))</f>
        <v>1340528.9391413003</v>
      </c>
      <c r="BV284" s="3">
        <f>SUMPRODUCT((BJ$6:BJ284)*($BR$6:$BR284)*(其他调用!CB$5:CB283))</f>
        <v>935864.58914384071</v>
      </c>
      <c r="BW284" s="3">
        <f>SUMPRODUCT((BK$6:BK284)*($BR$6:$BR284)*(其他调用!CC$5:CC283))</f>
        <v>525711.46968397265</v>
      </c>
      <c r="BX284" s="3">
        <f>SUMPRODUCT((BG$6:BG284)*($BR$6:$BR284))*'[1]功能-战损相关'!$D$2-BS284</f>
        <v>256795.8941361997</v>
      </c>
      <c r="BY284" s="3">
        <f>SUMPRODUCT((BH$6:BH284)*($BR$6:$BR284))*'[1]功能-战损相关'!$D$2-BT284</f>
        <v>796001.94911579916</v>
      </c>
      <c r="BZ284" s="3">
        <f>SUMPRODUCT((BI$6:BI284)*($BR$6:$BR284))*'[1]功能-战损相关'!$D$2-BU284</f>
        <v>2489553.7441195538</v>
      </c>
      <c r="CA284" s="3">
        <f>SUMPRODUCT((BJ$6:BJ284)*($BR$6:$BR284))*'[1]功能-战损相关'!$D$2-BV284</f>
        <v>1738034.2369814166</v>
      </c>
      <c r="CB284" s="3">
        <f>SUMPRODUCT((BK$6:BK284)*($BR$6:$BR284))*'[1]功能-战损相关'!$D$2-BW284</f>
        <v>976321.3008416642</v>
      </c>
    </row>
    <row r="285" spans="40:80" x14ac:dyDescent="0.2">
      <c r="AN285" s="3">
        <v>280</v>
      </c>
      <c r="AO285" s="3">
        <f>求节点(节奏总纲!D$4:D$163,AH$6:AH$165,$AN285)*其他调用!H284*其他调用!$M284</f>
        <v>620416536.32277226</v>
      </c>
      <c r="AP285" s="3">
        <f>求节点(节奏总纲!E$4:E$163,AI$6:AI$165,$AN285)*其他调用!I284*其他调用!$M284</f>
        <v>549749534.73797631</v>
      </c>
      <c r="AQ285" s="3">
        <f>求节点(节奏总纲!F$4:F$163,AJ$6:AJ$165,$AN285)*其他调用!J284*其他调用!$M284</f>
        <v>57393993.496414043</v>
      </c>
      <c r="AR285" s="3">
        <f>求节点(节奏总纲!G$4:G$163,AK$6:AK$165,$AN285)*其他调用!K284*其他调用!$M284</f>
        <v>8169640.8064703671</v>
      </c>
      <c r="AS285" s="3">
        <f>求节点(节奏总纲!H$4:H$163,AL$6:AL$165,$AN285)*其他调用!L284*其他调用!$M284</f>
        <v>3471103.4375768197</v>
      </c>
      <c r="AT285" s="3">
        <f t="shared" si="23"/>
        <v>1239200808.8012097</v>
      </c>
      <c r="BF285" s="3">
        <v>280</v>
      </c>
      <c r="BG285" s="3">
        <f>求节点(节奏总纲!D$4:D$163,AZ$6:AZ$165,$AN285)</f>
        <v>21037.751427562889</v>
      </c>
      <c r="BH285" s="3">
        <f>求节点(节奏总纲!E$4:E$163,BA$6:BA$165,$AN285)</f>
        <v>64845.770506601781</v>
      </c>
      <c r="BI285" s="3">
        <f>求节点(节奏总纲!F$4:F$163,BB$6:BB$165,$AN285)</f>
        <v>201393.02283946611</v>
      </c>
      <c r="BJ285" s="3">
        <f>求节点(节奏总纲!G$4:G$163,BC$6:BC$165,$AN285)</f>
        <v>139993.10411811084</v>
      </c>
      <c r="BK285" s="3">
        <f>求节点(节奏总纲!H$4:H$163,BD$6:BD$165,$AN285)</f>
        <v>83440.063297966422</v>
      </c>
      <c r="BL285" s="3">
        <f>BG285*其他调用!H284*其他调用!$M284</f>
        <v>1009024.2099914942</v>
      </c>
      <c r="BM285" s="3">
        <f>BH285*其他调用!I284*其他调用!$M284</f>
        <v>3066654.6466292739</v>
      </c>
      <c r="BN285" s="3">
        <f>BI285*其他调用!J284*其他调用!$M284</f>
        <v>777461.65606554563</v>
      </c>
      <c r="BO285" s="3">
        <f>BJ285*其他调用!K284*其他调用!$M284</f>
        <v>96146.703935902086</v>
      </c>
      <c r="BP285" s="3">
        <f>BK285*其他调用!L284*其他调用!$M284</f>
        <v>16581.209378571883</v>
      </c>
      <c r="BQ285" s="3">
        <f t="shared" si="24"/>
        <v>4965868.4260007879</v>
      </c>
      <c r="BR285" s="3">
        <f>[1]服务器生态!$R282</f>
        <v>1.6289841650165445E-2</v>
      </c>
      <c r="BS285" s="3">
        <f>SUMPRODUCT((BG$6:BG285)*($BR$6:$BR285)*(其他调用!BY$5:BY284))</f>
        <v>138334.68501408488</v>
      </c>
      <c r="BT285" s="3">
        <f>SUMPRODUCT((BH$6:BH285)*($BR$6:$BR285)*(其他调用!BZ$5:BZ284))</f>
        <v>428801.29142259294</v>
      </c>
      <c r="BU285" s="3">
        <f>SUMPRODUCT((BI$6:BI285)*($BR$6:$BR285)*(其他调用!CA$5:CA284))</f>
        <v>1341103.0547203133</v>
      </c>
      <c r="BV285" s="3">
        <f>SUMPRODUCT((BJ$6:BJ285)*($BR$6:$BR285)*(其他调用!CB$5:CB284))</f>
        <v>936263.67060602561</v>
      </c>
      <c r="BW285" s="3">
        <f>SUMPRODUCT((BK$6:BK285)*($BR$6:$BR285)*(其他调用!CC$5:CC284))</f>
        <v>525949.33413219324</v>
      </c>
      <c r="BX285" s="3">
        <f>SUMPRODUCT((BG$6:BG285)*($BR$6:$BR285))*'[1]功能-战损相关'!$D$2-BS285</f>
        <v>256907.27216901464</v>
      </c>
      <c r="BY285" s="3">
        <f>SUMPRODUCT((BH$6:BH285)*($BR$6:$BR285))*'[1]功能-战损相关'!$D$2-BT285</f>
        <v>796345.25549910078</v>
      </c>
      <c r="BZ285" s="3">
        <f>SUMPRODUCT((BI$6:BI285)*($BR$6:$BR285))*'[1]功能-战损相关'!$D$2-BU285</f>
        <v>2490619.9587662928</v>
      </c>
      <c r="CA285" s="3">
        <f>SUMPRODUCT((BJ$6:BJ285)*($BR$6:$BR285))*'[1]功能-战损相关'!$D$2-BV285</f>
        <v>1738775.3882683311</v>
      </c>
      <c r="CB285" s="3">
        <f>SUMPRODUCT((BK$6:BK285)*($BR$6:$BR285))*'[1]功能-战损相关'!$D$2-BW285</f>
        <v>976763.04910264548</v>
      </c>
    </row>
    <row r="286" spans="40:80" x14ac:dyDescent="0.2">
      <c r="AN286" s="3">
        <v>281</v>
      </c>
      <c r="AO286" s="3">
        <f>求节点(节奏总纲!D$4:D$163,AH$6:AH$165,$AN286)*其他调用!H285*其他调用!$M285</f>
        <v>621083961.31281555</v>
      </c>
      <c r="AP286" s="3">
        <f>求节点(节奏总纲!E$4:E$163,AI$6:AI$165,$AN286)*其他调用!I285*其他调用!$M285</f>
        <v>544025525.51072717</v>
      </c>
      <c r="AQ286" s="3">
        <f>求节点(节奏总纲!F$4:F$163,AJ$6:AJ$165,$AN286)*其他调用!J285*其他调用!$M285</f>
        <v>57418032.631405137</v>
      </c>
      <c r="AR286" s="3">
        <f>求节点(节奏总纲!G$4:G$163,AK$6:AK$165,$AN286)*其他调用!K285*其他调用!$M285</f>
        <v>8169640.8064703671</v>
      </c>
      <c r="AS286" s="3">
        <f>求节点(节奏总纲!H$4:H$163,AL$6:AL$165,$AN286)*其他调用!L285*其他调用!$M285</f>
        <v>3471103.4375768197</v>
      </c>
      <c r="AT286" s="3">
        <f t="shared" si="23"/>
        <v>1234168263.6989949</v>
      </c>
      <c r="BF286" s="3">
        <v>281</v>
      </c>
      <c r="BG286" s="3">
        <f>求节点(节奏总纲!D$4:D$163,AZ$6:AZ$165,$AN286)</f>
        <v>21047.907081756603</v>
      </c>
      <c r="BH286" s="3">
        <f>求节点(节奏总纲!E$4:E$163,BA$6:BA$165,$AN286)</f>
        <v>64876.570447899561</v>
      </c>
      <c r="BI286" s="3">
        <f>求节点(节奏总纲!F$4:F$163,BB$6:BB$165,$AN286)</f>
        <v>201484.40219306017</v>
      </c>
      <c r="BJ286" s="3">
        <f>求节点(节奏总纲!G$4:G$163,BC$6:BC$165,$AN286)</f>
        <v>140054.99805721093</v>
      </c>
      <c r="BK286" s="3">
        <f>求节点(节奏总纲!H$4:H$163,BD$6:BD$165,$AN286)</f>
        <v>83508.838154899335</v>
      </c>
      <c r="BL286" s="3">
        <f>BG286*其他调用!H285*其他调用!$M285</f>
        <v>1009511.3010660817</v>
      </c>
      <c r="BM286" s="3">
        <f>BH286*其他调用!I285*其他调用!$M285</f>
        <v>3068111.2224762235</v>
      </c>
      <c r="BN286" s="3">
        <f>BI286*其他调用!J285*其他调用!$M285</f>
        <v>777814.41875103372</v>
      </c>
      <c r="BO286" s="3">
        <f>BJ286*其他调用!K285*其他调用!$M285</f>
        <v>96189.212445700265</v>
      </c>
      <c r="BP286" s="3">
        <f>BK286*其他调用!L285*其他调用!$M285</f>
        <v>16594.876318141592</v>
      </c>
      <c r="BQ286" s="3">
        <f t="shared" si="24"/>
        <v>4968221.0310571818</v>
      </c>
      <c r="BR286" s="3">
        <f>[1]服务器生态!$R283</f>
        <v>1.6289841650165445E-2</v>
      </c>
      <c r="BS286" s="3">
        <f>SUMPRODUCT((BG$6:BG286)*($BR$6:$BR286)*(其他调用!BY$5:BY285))</f>
        <v>138394.68675193499</v>
      </c>
      <c r="BT286" s="3">
        <f>SUMPRODUCT((BH$6:BH286)*($BR$6:$BR286)*(其他调用!BZ$5:BZ285))</f>
        <v>428986.2365079883</v>
      </c>
      <c r="BU286" s="3">
        <f>SUMPRODUCT((BI$6:BI286)*($BR$6:$BR286)*(其他调用!CA$5:CA285))</f>
        <v>1341677.4307964863</v>
      </c>
      <c r="BV286" s="3">
        <f>SUMPRODUCT((BJ$6:BJ286)*($BR$6:$BR286)*(其他调用!CB$5:CB285))</f>
        <v>936662.92851064214</v>
      </c>
      <c r="BW286" s="3">
        <f>SUMPRODUCT((BK$6:BK286)*($BR$6:$BR286)*(其他调用!CC$5:CC285))</f>
        <v>526187.39463843149</v>
      </c>
      <c r="BX286" s="3">
        <f>SUMPRODUCT((BG$6:BG286)*($BR$6:$BR286))*'[1]功能-战损相关'!$D$2-BS286</f>
        <v>257018.70396787912</v>
      </c>
      <c r="BY286" s="3">
        <f>SUMPRODUCT((BH$6:BH286)*($BR$6:$BR286))*'[1]功能-战损相关'!$D$2-BT286</f>
        <v>796688.72494340641</v>
      </c>
      <c r="BZ286" s="3">
        <f>SUMPRODUCT((BI$6:BI286)*($BR$6:$BR286))*'[1]功能-战损相关'!$D$2-BU286</f>
        <v>2491686.6571934712</v>
      </c>
      <c r="CA286" s="3">
        <f>SUMPRODUCT((BJ$6:BJ286)*($BR$6:$BR286))*'[1]功能-战损相关'!$D$2-BV286</f>
        <v>1739516.8672340475</v>
      </c>
      <c r="CB286" s="3">
        <f>SUMPRODUCT((BK$6:BK286)*($BR$6:$BR286))*'[1]功能-战损相关'!$D$2-BW286</f>
        <v>977205.16147137363</v>
      </c>
    </row>
    <row r="287" spans="40:80" x14ac:dyDescent="0.2">
      <c r="AN287" s="3">
        <v>282</v>
      </c>
      <c r="AO287" s="3">
        <f>求节点(节奏总纲!D$4:D$163,AH$6:AH$165,$AN287)*其他调用!H286*其他调用!$M286</f>
        <v>621751386.30285895</v>
      </c>
      <c r="AP287" s="3">
        <f>求节点(节奏总纲!E$4:E$163,AI$6:AI$165,$AN287)*其他调用!I286*其他调用!$M286</f>
        <v>538301516.2834779</v>
      </c>
      <c r="AQ287" s="3">
        <f>求节点(节奏总纲!F$4:F$163,AJ$6:AJ$165,$AN287)*其他调用!J286*其他调用!$M286</f>
        <v>57442071.766396239</v>
      </c>
      <c r="AR287" s="3">
        <f>求节点(节奏总纲!G$4:G$163,AK$6:AK$165,$AN287)*其他调用!K286*其他调用!$M286</f>
        <v>8169640.8064703671</v>
      </c>
      <c r="AS287" s="3">
        <f>求节点(节奏总纲!H$4:H$163,AL$6:AL$165,$AN287)*其他调用!L286*其他调用!$M286</f>
        <v>3471103.4375768197</v>
      </c>
      <c r="AT287" s="3">
        <f t="shared" si="23"/>
        <v>1229135718.5967803</v>
      </c>
      <c r="BF287" s="3">
        <v>282</v>
      </c>
      <c r="BG287" s="3">
        <f>求节点(节奏总纲!D$4:D$163,AZ$6:AZ$165,$AN287)</f>
        <v>21058.062735950312</v>
      </c>
      <c r="BH287" s="3">
        <f>求节点(节奏总纲!E$4:E$163,BA$6:BA$165,$AN287)</f>
        <v>64907.370389197349</v>
      </c>
      <c r="BI287" s="3">
        <f>求节点(节奏总纲!F$4:F$163,BB$6:BB$165,$AN287)</f>
        <v>201575.78154665424</v>
      </c>
      <c r="BJ287" s="3">
        <f>求节点(节奏总纲!G$4:G$163,BC$6:BC$165,$AN287)</f>
        <v>140116.89199631099</v>
      </c>
      <c r="BK287" s="3">
        <f>求节点(节奏总纲!H$4:H$163,BD$6:BD$165,$AN287)</f>
        <v>83577.613011832262</v>
      </c>
      <c r="BL287" s="3">
        <f>BG287*其他调用!H286*其他调用!$M286</f>
        <v>1009998.3921406693</v>
      </c>
      <c r="BM287" s="3">
        <f>BH287*其他调用!I286*其他调用!$M286</f>
        <v>3069567.7983231735</v>
      </c>
      <c r="BN287" s="3">
        <f>BI287*其他调用!J286*其他调用!$M286</f>
        <v>778167.18143652193</v>
      </c>
      <c r="BO287" s="3">
        <f>BJ287*其他调用!K286*其他调用!$M286</f>
        <v>96231.720955498429</v>
      </c>
      <c r="BP287" s="3">
        <f>BK287*其他调用!L286*其他调用!$M286</f>
        <v>16608.543257711302</v>
      </c>
      <c r="BQ287" s="3">
        <f t="shared" si="24"/>
        <v>4970573.6361135747</v>
      </c>
      <c r="BR287" s="3">
        <f>[1]服务器生态!$R284</f>
        <v>1.6289841650165445E-2</v>
      </c>
      <c r="BS287" s="3">
        <f>SUMPRODUCT((BG$6:BG287)*($BR$6:$BR287)*(其他调用!BY$5:BY286))</f>
        <v>138454.71744073488</v>
      </c>
      <c r="BT287" s="3">
        <f>SUMPRODUCT((BH$6:BH287)*($BR$6:$BR287)*(其他调用!BZ$5:BZ286))</f>
        <v>429171.26939546282</v>
      </c>
      <c r="BU287" s="3">
        <f>SUMPRODUCT((BI$6:BI287)*($BR$6:$BR287)*(其他调用!CA$5:CA286))</f>
        <v>1342252.0673698194</v>
      </c>
      <c r="BV287" s="3">
        <f>SUMPRODUCT((BJ$6:BJ287)*($BR$6:$BR287)*(其他调用!CB$5:CB286))</f>
        <v>937062.36285769043</v>
      </c>
      <c r="BW287" s="3">
        <f>SUMPRODUCT((BK$6:BK287)*($BR$6:$BR287)*(其他调用!CC$5:CC286))</f>
        <v>526425.6512026873</v>
      </c>
      <c r="BX287" s="3">
        <f>SUMPRODUCT((BG$6:BG287)*($BR$6:$BR287))*'[1]功能-战损相关'!$D$2-BS287</f>
        <v>257130.18953279316</v>
      </c>
      <c r="BY287" s="3">
        <f>SUMPRODUCT((BH$6:BH287)*($BR$6:$BR287))*'[1]功能-战损相关'!$D$2-BT287</f>
        <v>797032.3574487163</v>
      </c>
      <c r="BZ287" s="3">
        <f>SUMPRODUCT((BI$6:BI287)*($BR$6:$BR287))*'[1]功能-战损相关'!$D$2-BU287</f>
        <v>2492753.8394010896</v>
      </c>
      <c r="CA287" s="3">
        <f>SUMPRODUCT((BJ$6:BJ287)*($BR$6:$BR287))*'[1]功能-战损相关'!$D$2-BV287</f>
        <v>1740258.6738785659</v>
      </c>
      <c r="CB287" s="3">
        <f>SUMPRODUCT((BK$6:BK287)*($BR$6:$BR287))*'[1]功能-战损相关'!$D$2-BW287</f>
        <v>977647.63794784853</v>
      </c>
    </row>
    <row r="288" spans="40:80" x14ac:dyDescent="0.2">
      <c r="AN288" s="3">
        <v>283</v>
      </c>
      <c r="AO288" s="3">
        <f>求节点(节奏总纲!D$4:D$163,AH$6:AH$165,$AN288)*其他调用!H287*其他调用!$M287</f>
        <v>622418811.29290235</v>
      </c>
      <c r="AP288" s="3">
        <f>求节点(节奏总纲!E$4:E$163,AI$6:AI$165,$AN288)*其他调用!I287*其他调用!$M287</f>
        <v>532577507.05622882</v>
      </c>
      <c r="AQ288" s="3">
        <f>求节点(节奏总纲!F$4:F$163,AJ$6:AJ$165,$AN288)*其他调用!J287*其他调用!$M287</f>
        <v>57466110.901387341</v>
      </c>
      <c r="AR288" s="3">
        <f>求节点(节奏总纲!G$4:G$163,AK$6:AK$165,$AN288)*其他调用!K287*其他调用!$M287</f>
        <v>8169640.8064703671</v>
      </c>
      <c r="AS288" s="3">
        <f>求节点(节奏总纲!H$4:H$163,AL$6:AL$165,$AN288)*其他调用!L287*其他调用!$M287</f>
        <v>3471103.4375768197</v>
      </c>
      <c r="AT288" s="3">
        <f t="shared" si="23"/>
        <v>1224103173.4945657</v>
      </c>
      <c r="BF288" s="3">
        <v>283</v>
      </c>
      <c r="BG288" s="3">
        <f>求节点(节奏总纲!D$4:D$163,AZ$6:AZ$165,$AN288)</f>
        <v>21068.218390144026</v>
      </c>
      <c r="BH288" s="3">
        <f>求节点(节奏总纲!E$4:E$163,BA$6:BA$165,$AN288)</f>
        <v>64938.170330495137</v>
      </c>
      <c r="BI288" s="3">
        <f>求节点(节奏总纲!F$4:F$163,BB$6:BB$165,$AN288)</f>
        <v>201667.1609002483</v>
      </c>
      <c r="BJ288" s="3">
        <f>求节点(节奏总纲!G$4:G$163,BC$6:BC$165,$AN288)</f>
        <v>140178.78593541106</v>
      </c>
      <c r="BK288" s="3">
        <f>求节点(节奏总纲!H$4:H$163,BD$6:BD$165,$AN288)</f>
        <v>83646.387868765174</v>
      </c>
      <c r="BL288" s="3">
        <f>BG288*其他调用!H287*其他调用!$M287</f>
        <v>1010485.4832152568</v>
      </c>
      <c r="BM288" s="3">
        <f>BH288*其他调用!I287*其他调用!$M287</f>
        <v>3071024.3741701231</v>
      </c>
      <c r="BN288" s="3">
        <f>BI288*其他调用!J287*其他调用!$M287</f>
        <v>778519.94412201014</v>
      </c>
      <c r="BO288" s="3">
        <f>BJ288*其他调用!K287*其他调用!$M287</f>
        <v>96274.229465296594</v>
      </c>
      <c r="BP288" s="3">
        <f>BK288*其他调用!L287*其他调用!$M287</f>
        <v>16622.210197281012</v>
      </c>
      <c r="BQ288" s="3">
        <f t="shared" si="24"/>
        <v>4972926.2411699677</v>
      </c>
      <c r="BR288" s="3">
        <f>[1]服务器生态!$R285</f>
        <v>1.6289841650165445E-2</v>
      </c>
      <c r="BS288" s="3">
        <f>SUMPRODUCT((BG$6:BG288)*($BR$6:$BR288)*(其他调用!BY$5:BY287))</f>
        <v>138514.77708048452</v>
      </c>
      <c r="BT288" s="3">
        <f>SUMPRODUCT((BH$6:BH288)*($BR$6:$BR288)*(其他调用!BZ$5:BZ287))</f>
        <v>429356.39008501649</v>
      </c>
      <c r="BU288" s="3">
        <f>SUMPRODUCT((BI$6:BI288)*($BR$6:$BR288)*(其他调用!CA$5:CA287))</f>
        <v>1342826.9644403125</v>
      </c>
      <c r="BV288" s="3">
        <f>SUMPRODUCT((BJ$6:BJ288)*($BR$6:$BR288)*(其他调用!CB$5:CB287))</f>
        <v>937461.97364717047</v>
      </c>
      <c r="BW288" s="3">
        <f>SUMPRODUCT((BK$6:BK288)*($BR$6:$BR288)*(其他调用!CC$5:CC287))</f>
        <v>526664.10382496065</v>
      </c>
      <c r="BX288" s="3">
        <f>SUMPRODUCT((BG$6:BG288)*($BR$6:$BR288))*'[1]功能-战损相关'!$D$2-BS288</f>
        <v>257241.72886375678</v>
      </c>
      <c r="BY288" s="3">
        <f>SUMPRODUCT((BH$6:BH288)*($BR$6:$BR288))*'[1]功能-战损相关'!$D$2-BT288</f>
        <v>797376.1530150302</v>
      </c>
      <c r="BZ288" s="3">
        <f>SUMPRODUCT((BI$6:BI288)*($BR$6:$BR288))*'[1]功能-战损相关'!$D$2-BU288</f>
        <v>2493821.5053891484</v>
      </c>
      <c r="CA288" s="3">
        <f>SUMPRODUCT((BJ$6:BJ288)*($BR$6:$BR288))*'[1]功能-战损相关'!$D$2-BV288</f>
        <v>1741000.808201886</v>
      </c>
      <c r="CB288" s="3">
        <f>SUMPRODUCT((BK$6:BK288)*($BR$6:$BR288))*'[1]功能-战损相关'!$D$2-BW288</f>
        <v>978090.47853207041</v>
      </c>
    </row>
    <row r="289" spans="40:80" x14ac:dyDescent="0.2">
      <c r="AN289" s="3">
        <v>284</v>
      </c>
      <c r="AO289" s="3">
        <f>求节点(节奏总纲!D$4:D$163,AH$6:AH$165,$AN289)*其他调用!H288*其他调用!$M288</f>
        <v>623086236.28294575</v>
      </c>
      <c r="AP289" s="3">
        <f>求节点(节奏总纲!E$4:E$163,AI$6:AI$165,$AN289)*其他调用!I288*其他调用!$M288</f>
        <v>526853497.82897961</v>
      </c>
      <c r="AQ289" s="3">
        <f>求节点(节奏总纲!F$4:F$163,AJ$6:AJ$165,$AN289)*其他调用!J288*其他调用!$M288</f>
        <v>57490150.036378436</v>
      </c>
      <c r="AR289" s="3">
        <f>求节点(节奏总纲!G$4:G$163,AK$6:AK$165,$AN289)*其他调用!K288*其他调用!$M288</f>
        <v>8169640.8064703671</v>
      </c>
      <c r="AS289" s="3">
        <f>求节点(节奏总纲!H$4:H$163,AL$6:AL$165,$AN289)*其他调用!L288*其他调用!$M288</f>
        <v>3471103.4375768197</v>
      </c>
      <c r="AT289" s="3">
        <f t="shared" si="23"/>
        <v>1219070628.3923509</v>
      </c>
      <c r="BF289" s="3">
        <v>284</v>
      </c>
      <c r="BG289" s="3">
        <f>求节点(节奏总纲!D$4:D$163,AZ$6:AZ$165,$AN289)</f>
        <v>21078.374044337736</v>
      </c>
      <c r="BH289" s="3">
        <f>求节点(节奏总纲!E$4:E$163,BA$6:BA$165,$AN289)</f>
        <v>64968.970271792925</v>
      </c>
      <c r="BI289" s="3">
        <f>求节点(节奏总纲!F$4:F$163,BB$6:BB$165,$AN289)</f>
        <v>201758.54025384234</v>
      </c>
      <c r="BJ289" s="3">
        <f>求节点(节奏总纲!G$4:G$163,BC$6:BC$165,$AN289)</f>
        <v>140240.67987451114</v>
      </c>
      <c r="BK289" s="3">
        <f>求节点(节奏总纲!H$4:H$163,BD$6:BD$165,$AN289)</f>
        <v>83715.162725698101</v>
      </c>
      <c r="BL289" s="3">
        <f>BG289*其他调用!H288*其他调用!$M288</f>
        <v>1010972.5742898443</v>
      </c>
      <c r="BM289" s="3">
        <f>BH289*其他调用!I288*其他调用!$M288</f>
        <v>3072480.9500170732</v>
      </c>
      <c r="BN289" s="3">
        <f>BI289*其他调用!J288*其他调用!$M288</f>
        <v>778872.70680749835</v>
      </c>
      <c r="BO289" s="3">
        <f>BJ289*其他调用!K288*其他调用!$M288</f>
        <v>96316.737975094788</v>
      </c>
      <c r="BP289" s="3">
        <f>BK289*其他调用!L288*其他调用!$M288</f>
        <v>16635.877136850722</v>
      </c>
      <c r="BQ289" s="3">
        <f t="shared" si="24"/>
        <v>4975278.8462263606</v>
      </c>
      <c r="BR289" s="3">
        <f>[1]服务器生态!$R286</f>
        <v>1.6289841650165445E-2</v>
      </c>
      <c r="BS289" s="3">
        <f>SUMPRODUCT((BG$6:BG289)*($BR$6:$BR289)*(其他调用!BY$5:BY288))</f>
        <v>138574.86567118394</v>
      </c>
      <c r="BT289" s="3">
        <f>SUMPRODUCT((BH$6:BH289)*($BR$6:$BR289)*(其他调用!BZ$5:BZ288))</f>
        <v>429541.59857664932</v>
      </c>
      <c r="BU289" s="3">
        <f>SUMPRODUCT((BI$6:BI289)*($BR$6:$BR289)*(其他调用!CA$5:CA288))</f>
        <v>1343402.1220079656</v>
      </c>
      <c r="BV289" s="3">
        <f>SUMPRODUCT((BJ$6:BJ289)*($BR$6:$BR289)*(其他调用!CB$5:CB288))</f>
        <v>937861.76087908226</v>
      </c>
      <c r="BW289" s="3">
        <f>SUMPRODUCT((BK$6:BK289)*($BR$6:$BR289)*(其他调用!CC$5:CC288))</f>
        <v>526902.75250525156</v>
      </c>
      <c r="BX289" s="3">
        <f>SUMPRODUCT((BG$6:BG289)*($BR$6:$BR289))*'[1]功能-战损相关'!$D$2-BS289</f>
        <v>257353.32196076997</v>
      </c>
      <c r="BY289" s="3">
        <f>SUMPRODUCT((BH$6:BH289)*($BR$6:$BR289))*'[1]功能-战损相关'!$D$2-BT289</f>
        <v>797720.11164234835</v>
      </c>
      <c r="BZ289" s="3">
        <f>SUMPRODUCT((BI$6:BI289)*($BR$6:$BR289))*'[1]功能-战损相关'!$D$2-BU289</f>
        <v>2494889.6551576471</v>
      </c>
      <c r="CA289" s="3">
        <f>SUMPRODUCT((BJ$6:BJ289)*($BR$6:$BR289))*'[1]功能-战损相关'!$D$2-BV289</f>
        <v>1741743.2702040081</v>
      </c>
      <c r="CB289" s="3">
        <f>SUMPRODUCT((BK$6:BK289)*($BR$6:$BR289))*'[1]功能-战损相关'!$D$2-BW289</f>
        <v>978533.68322403927</v>
      </c>
    </row>
    <row r="290" spans="40:80" x14ac:dyDescent="0.2">
      <c r="AN290" s="3">
        <v>285</v>
      </c>
      <c r="AO290" s="3">
        <f>求节点(节奏总纲!D$4:D$163,AH$6:AH$165,$AN290)*其他调用!H289*其他调用!$M289</f>
        <v>623753661.27298915</v>
      </c>
      <c r="AP290" s="3">
        <f>求节点(节奏总纲!E$4:E$163,AI$6:AI$165,$AN290)*其他调用!I289*其他调用!$M289</f>
        <v>521129488.60173047</v>
      </c>
      <c r="AQ290" s="3">
        <f>求节点(节奏总纲!F$4:F$163,AJ$6:AJ$165,$AN290)*其他调用!J289*其他调用!$M289</f>
        <v>57514189.171369538</v>
      </c>
      <c r="AR290" s="3">
        <f>求节点(节奏总纲!G$4:G$163,AK$6:AK$165,$AN290)*其他调用!K289*其他调用!$M289</f>
        <v>8169640.8064703671</v>
      </c>
      <c r="AS290" s="3">
        <f>求节点(节奏总纲!H$4:H$163,AL$6:AL$165,$AN290)*其他调用!L289*其他调用!$M289</f>
        <v>3471103.4375768197</v>
      </c>
      <c r="AT290" s="3">
        <f t="shared" si="23"/>
        <v>1214038083.2901363</v>
      </c>
      <c r="BF290" s="3">
        <v>285</v>
      </c>
      <c r="BG290" s="3">
        <f>求节点(节奏总纲!D$4:D$163,AZ$6:AZ$165,$AN290)</f>
        <v>21088.529698531449</v>
      </c>
      <c r="BH290" s="3">
        <f>求节点(节奏总纲!E$4:E$163,BA$6:BA$165,$AN290)</f>
        <v>64999.770213090706</v>
      </c>
      <c r="BI290" s="3">
        <f>求节点(节奏总纲!F$4:F$163,BB$6:BB$165,$AN290)</f>
        <v>201849.9196074364</v>
      </c>
      <c r="BJ290" s="3">
        <f>求节点(节奏总纲!G$4:G$163,BC$6:BC$165,$AN290)</f>
        <v>140302.5738136112</v>
      </c>
      <c r="BK290" s="3">
        <f>求节点(节奏总纲!H$4:H$163,BD$6:BD$165,$AN290)</f>
        <v>83783.937582631013</v>
      </c>
      <c r="BL290" s="3">
        <f>BG290*其他调用!H289*其他调用!$M289</f>
        <v>1011459.6653644319</v>
      </c>
      <c r="BM290" s="3">
        <f>BH290*其他调用!I289*其他调用!$M289</f>
        <v>3073937.5258640228</v>
      </c>
      <c r="BN290" s="3">
        <f>BI290*其他调用!J289*其他调用!$M289</f>
        <v>779225.46949298657</v>
      </c>
      <c r="BO290" s="3">
        <f>BJ290*其他调用!K289*其他调用!$M289</f>
        <v>96359.246484892952</v>
      </c>
      <c r="BP290" s="3">
        <f>BK290*其他调用!L289*其他调用!$M289</f>
        <v>16649.544076420432</v>
      </c>
      <c r="BQ290" s="3">
        <f t="shared" si="24"/>
        <v>4977631.4512827555</v>
      </c>
      <c r="BR290" s="3">
        <f>[1]服务器生态!$R287</f>
        <v>1.6289841650165445E-2</v>
      </c>
      <c r="BS290" s="3">
        <f>SUMPRODUCT((BG$6:BG290)*($BR$6:$BR290)*(其他调用!BY$5:BY289))</f>
        <v>138634.98321283312</v>
      </c>
      <c r="BT290" s="3">
        <f>SUMPRODUCT((BH$6:BH290)*($BR$6:$BR290)*(其他调用!BZ$5:BZ289))</f>
        <v>429726.89487036131</v>
      </c>
      <c r="BU290" s="3">
        <f>SUMPRODUCT((BI$6:BI290)*($BR$6:$BR290)*(其他调用!CA$5:CA289))</f>
        <v>1343977.5400727787</v>
      </c>
      <c r="BV290" s="3">
        <f>SUMPRODUCT((BJ$6:BJ290)*($BR$6:$BR290)*(其他调用!CB$5:CB289))</f>
        <v>938261.7245534258</v>
      </c>
      <c r="BW290" s="3">
        <f>SUMPRODUCT((BK$6:BK290)*($BR$6:$BR290)*(其他调用!CC$5:CC289))</f>
        <v>527141.59724356001</v>
      </c>
      <c r="BX290" s="3">
        <f>SUMPRODUCT((BG$6:BG290)*($BR$6:$BR290))*'[1]功能-战损相关'!$D$2-BS290</f>
        <v>257464.96882383275</v>
      </c>
      <c r="BY290" s="3">
        <f>SUMPRODUCT((BH$6:BH290)*($BR$6:$BR290))*'[1]功能-战损相关'!$D$2-BT290</f>
        <v>798064.23333067051</v>
      </c>
      <c r="BZ290" s="3">
        <f>SUMPRODUCT((BI$6:BI290)*($BR$6:$BR290))*'[1]功能-战损相关'!$D$2-BU290</f>
        <v>2495958.2887065858</v>
      </c>
      <c r="CA290" s="3">
        <f>SUMPRODUCT((BJ$6:BJ290)*($BR$6:$BR290))*'[1]功能-战损相关'!$D$2-BV290</f>
        <v>1742486.0598849314</v>
      </c>
      <c r="CB290" s="3">
        <f>SUMPRODUCT((BK$6:BK290)*($BR$6:$BR290))*'[1]功能-战损相关'!$D$2-BW290</f>
        <v>978977.25202375511</v>
      </c>
    </row>
    <row r="291" spans="40:80" x14ac:dyDescent="0.2">
      <c r="AN291" s="3">
        <v>286</v>
      </c>
      <c r="AO291" s="3">
        <f>求节点(节奏总纲!D$4:D$163,AH$6:AH$165,$AN291)*其他调用!H290*其他调用!$M290</f>
        <v>624421086.26303244</v>
      </c>
      <c r="AP291" s="3">
        <f>求节点(节奏总纲!E$4:E$163,AI$6:AI$165,$AN291)*其他调用!I290*其他调用!$M290</f>
        <v>515405479.37448126</v>
      </c>
      <c r="AQ291" s="3">
        <f>求节点(节奏总纲!F$4:F$163,AJ$6:AJ$165,$AN291)*其他调用!J290*其他调用!$M290</f>
        <v>57538228.306360632</v>
      </c>
      <c r="AR291" s="3">
        <f>求节点(节奏总纲!G$4:G$163,AK$6:AK$165,$AN291)*其他调用!K290*其他调用!$M290</f>
        <v>8169640.8064703671</v>
      </c>
      <c r="AS291" s="3">
        <f>求节点(节奏总纲!H$4:H$163,AL$6:AL$165,$AN291)*其他调用!L290*其他调用!$M290</f>
        <v>3471103.4375768197</v>
      </c>
      <c r="AT291" s="3">
        <f t="shared" si="23"/>
        <v>1209005538.1879215</v>
      </c>
      <c r="BF291" s="3">
        <v>286</v>
      </c>
      <c r="BG291" s="3">
        <f>求节点(节奏总纲!D$4:D$163,AZ$6:AZ$165,$AN291)</f>
        <v>21098.685352725162</v>
      </c>
      <c r="BH291" s="3">
        <f>求节点(节奏总纲!E$4:E$163,BA$6:BA$165,$AN291)</f>
        <v>65030.570154388493</v>
      </c>
      <c r="BI291" s="3">
        <f>求节点(节奏总纲!F$4:F$163,BB$6:BB$165,$AN291)</f>
        <v>201941.29896103046</v>
      </c>
      <c r="BJ291" s="3">
        <f>求节点(节奏总纲!G$4:G$163,BC$6:BC$165,$AN291)</f>
        <v>140364.46775271127</v>
      </c>
      <c r="BK291" s="3">
        <f>求节点(节奏总纲!H$4:H$163,BD$6:BD$165,$AN291)</f>
        <v>83852.71243956394</v>
      </c>
      <c r="BL291" s="3">
        <f>BG291*其他调用!H290*其他调用!$M290</f>
        <v>1011946.7564390196</v>
      </c>
      <c r="BM291" s="3">
        <f>BH291*其他调用!I290*其他调用!$M290</f>
        <v>3075394.1017109724</v>
      </c>
      <c r="BN291" s="3">
        <f>BI291*其他调用!J290*其他调用!$M290</f>
        <v>779578.23217847478</v>
      </c>
      <c r="BO291" s="3">
        <f>BJ291*其他调用!K290*其他调用!$M290</f>
        <v>96401.754994691117</v>
      </c>
      <c r="BP291" s="3">
        <f>BK291*其他调用!L290*其他调用!$M290</f>
        <v>16663.211015990142</v>
      </c>
      <c r="BQ291" s="3">
        <f t="shared" si="24"/>
        <v>4979984.0563391475</v>
      </c>
      <c r="BR291" s="3">
        <f>[1]服务器生态!$R288</f>
        <v>1.6289841650165445E-2</v>
      </c>
      <c r="BS291" s="3">
        <f>SUMPRODUCT((BG$6:BG291)*($BR$6:$BR291)*(其他调用!BY$5:BY290))</f>
        <v>138695.12970543207</v>
      </c>
      <c r="BT291" s="3">
        <f>SUMPRODUCT((BH$6:BH291)*($BR$6:$BR291)*(其他调用!BZ$5:BZ290))</f>
        <v>429912.27896615246</v>
      </c>
      <c r="BU291" s="3">
        <f>SUMPRODUCT((BI$6:BI291)*($BR$6:$BR291)*(其他调用!CA$5:CA290))</f>
        <v>1344553.2186347519</v>
      </c>
      <c r="BV291" s="3">
        <f>SUMPRODUCT((BJ$6:BJ291)*($BR$6:$BR291)*(其他调用!CB$5:CB290))</f>
        <v>938661.86467020109</v>
      </c>
      <c r="BW291" s="3">
        <f>SUMPRODUCT((BK$6:BK291)*($BR$6:$BR291)*(其他调用!CC$5:CC290))</f>
        <v>527380.63803988602</v>
      </c>
      <c r="BX291" s="3">
        <f>SUMPRODUCT((BG$6:BG291)*($BR$6:$BR291))*'[1]功能-战损相关'!$D$2-BS291</f>
        <v>257576.66945294509</v>
      </c>
      <c r="BY291" s="3">
        <f>SUMPRODUCT((BH$6:BH291)*($BR$6:$BR291))*'[1]功能-战损相关'!$D$2-BT291</f>
        <v>798408.51807999692</v>
      </c>
      <c r="BZ291" s="3">
        <f>SUMPRODUCT((BI$6:BI291)*($BR$6:$BR291))*'[1]功能-战损相关'!$D$2-BU291</f>
        <v>2497027.4060359644</v>
      </c>
      <c r="CA291" s="3">
        <f>SUMPRODUCT((BJ$6:BJ291)*($BR$6:$BR291))*'[1]功能-战损相关'!$D$2-BV291</f>
        <v>1743229.1772446567</v>
      </c>
      <c r="CB291" s="3">
        <f>SUMPRODUCT((BK$6:BK291)*($BR$6:$BR291))*'[1]功能-战损相关'!$D$2-BW291</f>
        <v>979421.18493121769</v>
      </c>
    </row>
    <row r="292" spans="40:80" x14ac:dyDescent="0.2">
      <c r="AN292" s="3">
        <v>287</v>
      </c>
      <c r="AO292" s="3">
        <f>求节点(节奏总纲!D$4:D$163,AH$6:AH$165,$AN292)*其他调用!H291*其他调用!$M291</f>
        <v>625088511.25307596</v>
      </c>
      <c r="AP292" s="3">
        <f>求节点(节奏总纲!E$4:E$163,AI$6:AI$165,$AN292)*其他调用!I291*其他调用!$M291</f>
        <v>509681470.14723217</v>
      </c>
      <c r="AQ292" s="3">
        <f>求节点(节奏总纲!F$4:F$163,AJ$6:AJ$165,$AN292)*其他调用!J291*其他调用!$M291</f>
        <v>57562267.441351749</v>
      </c>
      <c r="AR292" s="3">
        <f>求节点(节奏总纲!G$4:G$163,AK$6:AK$165,$AN292)*其他调用!K291*其他调用!$M291</f>
        <v>8169640.8064703671</v>
      </c>
      <c r="AS292" s="3">
        <f>求节点(节奏总纲!H$4:H$163,AL$6:AL$165,$AN292)*其他调用!L291*其他调用!$M291</f>
        <v>3471103.4375768197</v>
      </c>
      <c r="AT292" s="3">
        <f t="shared" si="23"/>
        <v>1203972993.0857069</v>
      </c>
      <c r="BF292" s="3">
        <v>287</v>
      </c>
      <c r="BG292" s="3">
        <f>求节点(节奏总纲!D$4:D$163,AZ$6:AZ$165,$AN292)</f>
        <v>21108.841006918872</v>
      </c>
      <c r="BH292" s="3">
        <f>求节点(节奏总纲!E$4:E$163,BA$6:BA$165,$AN292)</f>
        <v>65061.370095686281</v>
      </c>
      <c r="BI292" s="3">
        <f>求节点(节奏总纲!F$4:F$163,BB$6:BB$165,$AN292)</f>
        <v>202032.67831462453</v>
      </c>
      <c r="BJ292" s="3">
        <f>求节点(节奏总纲!G$4:G$163,BC$6:BC$165,$AN292)</f>
        <v>140426.36169181135</v>
      </c>
      <c r="BK292" s="3">
        <f>求节点(节奏总纲!H$4:H$163,BD$6:BD$165,$AN292)</f>
        <v>83921.487296496853</v>
      </c>
      <c r="BL292" s="3">
        <f>BG292*其他调用!H291*其他调用!$M291</f>
        <v>1012433.847513607</v>
      </c>
      <c r="BM292" s="3">
        <f>BH292*其他调用!I291*其他调用!$M291</f>
        <v>3076850.6775579224</v>
      </c>
      <c r="BN292" s="3">
        <f>BI292*其他调用!J291*其他调用!$M291</f>
        <v>779930.99486396299</v>
      </c>
      <c r="BO292" s="3">
        <f>BJ292*其他调用!K291*其他调用!$M291</f>
        <v>96444.263504489296</v>
      </c>
      <c r="BP292" s="3">
        <f>BK292*其他调用!L291*其他调用!$M291</f>
        <v>16676.877955559852</v>
      </c>
      <c r="BQ292" s="3">
        <f t="shared" si="24"/>
        <v>4982336.6613955414</v>
      </c>
      <c r="BR292" s="3">
        <f>[1]服务器生态!$R289</f>
        <v>1.6289841650165445E-2</v>
      </c>
      <c r="BS292" s="3">
        <f>SUMPRODUCT((BG$6:BG292)*($BR$6:$BR292)*(其他调用!BY$5:BY291))</f>
        <v>138755.30514898078</v>
      </c>
      <c r="BT292" s="3">
        <f>SUMPRODUCT((BH$6:BH292)*($BR$6:$BR292)*(其他调用!BZ$5:BZ291))</f>
        <v>430097.7508640227</v>
      </c>
      <c r="BU292" s="3">
        <f>SUMPRODUCT((BI$6:BI292)*($BR$6:$BR292)*(其他调用!CA$5:CA291))</f>
        <v>1345129.157693885</v>
      </c>
      <c r="BV292" s="3">
        <f>SUMPRODUCT((BJ$6:BJ292)*($BR$6:$BR292)*(其他调用!CB$5:CB291))</f>
        <v>939062.18122940802</v>
      </c>
      <c r="BW292" s="3">
        <f>SUMPRODUCT((BK$6:BK292)*($BR$6:$BR292)*(其他调用!CC$5:CC291))</f>
        <v>527619.87489422958</v>
      </c>
      <c r="BX292" s="3">
        <f>SUMPRODUCT((BG$6:BG292)*($BR$6:$BR292))*'[1]功能-战损相关'!$D$2-BS292</f>
        <v>257688.42384810702</v>
      </c>
      <c r="BY292" s="3">
        <f>SUMPRODUCT((BH$6:BH292)*($BR$6:$BR292))*'[1]功能-战损相关'!$D$2-BT292</f>
        <v>798752.96589032747</v>
      </c>
      <c r="BZ292" s="3">
        <f>SUMPRODUCT((BI$6:BI292)*($BR$6:$BR292))*'[1]功能-战损相关'!$D$2-BU292</f>
        <v>2498097.0071457839</v>
      </c>
      <c r="CA292" s="3">
        <f>SUMPRODUCT((BJ$6:BJ292)*($BR$6:$BR292))*'[1]功能-战损相关'!$D$2-BV292</f>
        <v>1743972.6222831844</v>
      </c>
      <c r="CB292" s="3">
        <f>SUMPRODUCT((BK$6:BK292)*($BR$6:$BR292))*'[1]功能-战损相关'!$D$2-BW292</f>
        <v>979865.48194642726</v>
      </c>
    </row>
    <row r="293" spans="40:80" x14ac:dyDescent="0.2">
      <c r="AN293" s="3">
        <v>288</v>
      </c>
      <c r="AO293" s="3">
        <f>求节点(节奏总纲!D$4:D$163,AH$6:AH$165,$AN293)*其他调用!H292*其他调用!$M292</f>
        <v>625755936.24311924</v>
      </c>
      <c r="AP293" s="3">
        <f>求节点(节奏总纲!E$4:E$163,AI$6:AI$165,$AN293)*其他调用!I292*其他调用!$M292</f>
        <v>503957460.91998291</v>
      </c>
      <c r="AQ293" s="3">
        <f>求节点(节奏总纲!F$4:F$163,AJ$6:AJ$165,$AN293)*其他调用!J292*其他调用!$M292</f>
        <v>57586306.576342843</v>
      </c>
      <c r="AR293" s="3">
        <f>求节点(节奏总纲!G$4:G$163,AK$6:AK$165,$AN293)*其他调用!K292*其他调用!$M292</f>
        <v>8169640.8064703671</v>
      </c>
      <c r="AS293" s="3">
        <f>求节点(节奏总纲!H$4:H$163,AL$6:AL$165,$AN293)*其他调用!L292*其他调用!$M292</f>
        <v>3471103.4375768197</v>
      </c>
      <c r="AT293" s="3">
        <f t="shared" si="23"/>
        <v>1198940447.9834921</v>
      </c>
      <c r="BF293" s="3">
        <v>288</v>
      </c>
      <c r="BG293" s="3">
        <f>求节点(节奏总纲!D$4:D$163,AZ$6:AZ$165,$AN293)</f>
        <v>21118.996661112586</v>
      </c>
      <c r="BH293" s="3">
        <f>求节点(节奏总纲!E$4:E$163,BA$6:BA$165,$AN293)</f>
        <v>65092.170036984069</v>
      </c>
      <c r="BI293" s="3">
        <f>求节点(节奏总纲!F$4:F$163,BB$6:BB$165,$AN293)</f>
        <v>202124.05766821859</v>
      </c>
      <c r="BJ293" s="3">
        <f>求节点(节奏总纲!G$4:G$163,BC$6:BC$165,$AN293)</f>
        <v>140488.25563091142</v>
      </c>
      <c r="BK293" s="3">
        <f>求节点(节奏总纲!H$4:H$163,BD$6:BD$165,$AN293)</f>
        <v>83990.26215342978</v>
      </c>
      <c r="BL293" s="3">
        <f>BG293*其他调用!H292*其他调用!$M292</f>
        <v>1012920.9385881947</v>
      </c>
      <c r="BM293" s="3">
        <f>BH293*其他调用!I292*其他调用!$M292</f>
        <v>3078307.253404872</v>
      </c>
      <c r="BN293" s="3">
        <f>BI293*其他调用!J292*其他调用!$M292</f>
        <v>780283.7575494512</v>
      </c>
      <c r="BO293" s="3">
        <f>BJ293*其他调用!K292*其他调用!$M292</f>
        <v>96486.77201428746</v>
      </c>
      <c r="BP293" s="3">
        <f>BK293*其他调用!L292*其他调用!$M292</f>
        <v>16690.544895129562</v>
      </c>
      <c r="BQ293" s="3">
        <f t="shared" si="24"/>
        <v>4984689.2664519344</v>
      </c>
      <c r="BR293" s="3">
        <f>[1]服务器生态!$R290</f>
        <v>1.6289841650165445E-2</v>
      </c>
      <c r="BS293" s="3">
        <f>SUMPRODUCT((BG$6:BG293)*($BR$6:$BR293)*(其他调用!BY$5:BY292))</f>
        <v>138815.50954347927</v>
      </c>
      <c r="BT293" s="3">
        <f>SUMPRODUCT((BH$6:BH293)*($BR$6:$BR293)*(其他调用!BZ$5:BZ292))</f>
        <v>430283.3105639721</v>
      </c>
      <c r="BU293" s="3">
        <f>SUMPRODUCT((BI$6:BI293)*($BR$6:$BR293)*(其他调用!CA$5:CA292))</f>
        <v>1345705.3572501782</v>
      </c>
      <c r="BV293" s="3">
        <f>SUMPRODUCT((BJ$6:BJ293)*($BR$6:$BR293)*(其他调用!CB$5:CB292))</f>
        <v>939462.67423104669</v>
      </c>
      <c r="BW293" s="3">
        <f>SUMPRODUCT((BK$6:BK293)*($BR$6:$BR293)*(其他调用!CC$5:CC292))</f>
        <v>527859.3078065908</v>
      </c>
      <c r="BX293" s="3">
        <f>SUMPRODUCT((BG$6:BG293)*($BR$6:$BR293))*'[1]功能-战损相关'!$D$2-BS293</f>
        <v>257800.23200931845</v>
      </c>
      <c r="BY293" s="3">
        <f>SUMPRODUCT((BH$6:BH293)*($BR$6:$BR293))*'[1]功能-战损相关'!$D$2-BT293</f>
        <v>799097.57676166215</v>
      </c>
      <c r="BZ293" s="3">
        <f>SUMPRODUCT((BI$6:BI293)*($BR$6:$BR293))*'[1]功能-战损相关'!$D$2-BU293</f>
        <v>2499167.0920360424</v>
      </c>
      <c r="CA293" s="3">
        <f>SUMPRODUCT((BJ$6:BJ293)*($BR$6:$BR293))*'[1]功能-战损相关'!$D$2-BV293</f>
        <v>1744716.3950005132</v>
      </c>
      <c r="CB293" s="3">
        <f>SUMPRODUCT((BK$6:BK293)*($BR$6:$BR293))*'[1]功能-战损相关'!$D$2-BW293</f>
        <v>980310.14306938369</v>
      </c>
    </row>
    <row r="294" spans="40:80" x14ac:dyDescent="0.2">
      <c r="AN294" s="3">
        <v>289</v>
      </c>
      <c r="AO294" s="3">
        <f>求节点(节奏总纲!D$4:D$163,AH$6:AH$165,$AN294)*其他调用!H293*其他调用!$M293</f>
        <v>626423361.23316264</v>
      </c>
      <c r="AP294" s="3">
        <f>求节点(节奏总纲!E$4:E$163,AI$6:AI$165,$AN294)*其他调用!I293*其他调用!$M293</f>
        <v>498233451.69273382</v>
      </c>
      <c r="AQ294" s="3">
        <f>求节点(节奏总纲!F$4:F$163,AJ$6:AJ$165,$AN294)*其他调用!J293*其他调用!$M293</f>
        <v>57610345.711333945</v>
      </c>
      <c r="AR294" s="3">
        <f>求节点(节奏总纲!G$4:G$163,AK$6:AK$165,$AN294)*其他调用!K293*其他调用!$M293</f>
        <v>8169640.8064703671</v>
      </c>
      <c r="AS294" s="3">
        <f>求节点(节奏总纲!H$4:H$163,AL$6:AL$165,$AN294)*其他调用!L293*其他调用!$M293</f>
        <v>3471103.4375768197</v>
      </c>
      <c r="AT294" s="3">
        <f t="shared" si="23"/>
        <v>1193907902.8812776</v>
      </c>
      <c r="BF294" s="3">
        <v>289</v>
      </c>
      <c r="BG294" s="3">
        <f>求节点(节奏总纲!D$4:D$163,AZ$6:AZ$165,$AN294)</f>
        <v>21129.152315306295</v>
      </c>
      <c r="BH294" s="3">
        <f>求节点(节奏总纲!E$4:E$163,BA$6:BA$165,$AN294)</f>
        <v>65122.96997828185</v>
      </c>
      <c r="BI294" s="3">
        <f>求节点(节奏总纲!F$4:F$163,BB$6:BB$165,$AN294)</f>
        <v>202215.43702181266</v>
      </c>
      <c r="BJ294" s="3">
        <f>求节点(节奏总纲!G$4:G$163,BC$6:BC$165,$AN294)</f>
        <v>140550.1495700115</v>
      </c>
      <c r="BK294" s="3">
        <f>求节点(节奏总纲!H$4:H$163,BD$6:BD$165,$AN294)</f>
        <v>84059.037010362692</v>
      </c>
      <c r="BL294" s="3">
        <f>BG294*其他调用!H293*其他调用!$M293</f>
        <v>1013408.0296627819</v>
      </c>
      <c r="BM294" s="3">
        <f>BH294*其他调用!I293*其他调用!$M293</f>
        <v>3079763.8292518221</v>
      </c>
      <c r="BN294" s="3">
        <f>BI294*其他调用!J293*其他调用!$M293</f>
        <v>780636.52023493941</v>
      </c>
      <c r="BO294" s="3">
        <f>BJ294*其他调用!K293*其他调用!$M293</f>
        <v>96529.280524085654</v>
      </c>
      <c r="BP294" s="3">
        <f>BK294*其他调用!L293*其他调用!$M293</f>
        <v>16704.211834699272</v>
      </c>
      <c r="BQ294" s="3">
        <f t="shared" si="24"/>
        <v>4987041.8715083273</v>
      </c>
      <c r="BR294" s="3">
        <f>[1]服务器生态!$R291</f>
        <v>1.6289841650165445E-2</v>
      </c>
      <c r="BS294" s="3">
        <f>SUMPRODUCT((BG$6:BG294)*($BR$6:$BR294)*(其他调用!BY$5:BY293))</f>
        <v>138875.74288892752</v>
      </c>
      <c r="BT294" s="3">
        <f>SUMPRODUCT((BH$6:BH294)*($BR$6:$BR294)*(其他调用!BZ$5:BZ293))</f>
        <v>430468.95806600066</v>
      </c>
      <c r="BU294" s="3">
        <f>SUMPRODUCT((BI$6:BI294)*($BR$6:$BR294)*(其他调用!CA$5:CA293))</f>
        <v>1346281.8173036315</v>
      </c>
      <c r="BV294" s="3">
        <f>SUMPRODUCT((BJ$6:BJ294)*($BR$6:$BR294)*(其他调用!CB$5:CB293))</f>
        <v>939863.34367511712</v>
      </c>
      <c r="BW294" s="3">
        <f>SUMPRODUCT((BK$6:BK294)*($BR$6:$BR294)*(其他调用!CC$5:CC293))</f>
        <v>528098.93677696958</v>
      </c>
      <c r="BX294" s="3">
        <f>SUMPRODUCT((BG$6:BG294)*($BR$6:$BR294))*'[1]功能-战损相关'!$D$2-BS294</f>
        <v>257912.09393657948</v>
      </c>
      <c r="BY294" s="3">
        <f>SUMPRODUCT((BH$6:BH294)*($BR$6:$BR294))*'[1]功能-战损相关'!$D$2-BT294</f>
        <v>799442.35069400095</v>
      </c>
      <c r="BZ294" s="3">
        <f>SUMPRODUCT((BI$6:BI294)*($BR$6:$BR294))*'[1]功能-战损相关'!$D$2-BU294</f>
        <v>2500237.6607067413</v>
      </c>
      <c r="CA294" s="3">
        <f>SUMPRODUCT((BJ$6:BJ294)*($BR$6:$BR294))*'[1]功能-战损相关'!$D$2-BV294</f>
        <v>1745460.4953966443</v>
      </c>
      <c r="CB294" s="3">
        <f>SUMPRODUCT((BK$6:BK294)*($BR$6:$BR294))*'[1]功能-战损相关'!$D$2-BW294</f>
        <v>980755.1683000871</v>
      </c>
    </row>
    <row r="295" spans="40:80" x14ac:dyDescent="0.2">
      <c r="AN295" s="3">
        <v>290</v>
      </c>
      <c r="AO295" s="3">
        <f>求节点(节奏总纲!D$4:D$163,AH$6:AH$165,$AN295)*其他调用!H294*其他调用!$M294</f>
        <v>627090786.22320604</v>
      </c>
      <c r="AP295" s="3">
        <f>求节点(节奏总纲!E$4:E$163,AI$6:AI$165,$AN295)*其他调用!I294*其他调用!$M294</f>
        <v>492509442.46548468</v>
      </c>
      <c r="AQ295" s="3">
        <f>求节点(节奏总纲!F$4:F$163,AJ$6:AJ$165,$AN295)*其他调用!J294*其他调用!$M294</f>
        <v>57634384.846325047</v>
      </c>
      <c r="AR295" s="3">
        <f>求节点(节奏总纲!G$4:G$163,AK$6:AK$165,$AN295)*其他调用!K294*其他调用!$M294</f>
        <v>8169640.8064703671</v>
      </c>
      <c r="AS295" s="3">
        <f>求节点(节奏总纲!H$4:H$163,AL$6:AL$165,$AN295)*其他调用!L294*其他调用!$M294</f>
        <v>3471103.4375768197</v>
      </c>
      <c r="AT295" s="3">
        <f t="shared" si="23"/>
        <v>1188875357.779063</v>
      </c>
      <c r="BF295" s="3">
        <v>290</v>
      </c>
      <c r="BG295" s="3">
        <f>求节点(节奏总纲!D$4:D$163,AZ$6:AZ$165,$AN295)</f>
        <v>21139.307969500009</v>
      </c>
      <c r="BH295" s="3">
        <f>求节点(节奏总纲!E$4:E$163,BA$6:BA$165,$AN295)</f>
        <v>65153.769919579638</v>
      </c>
      <c r="BI295" s="3">
        <f>求节点(节奏总纲!F$4:F$163,BB$6:BB$165,$AN295)</f>
        <v>202306.81637540672</v>
      </c>
      <c r="BJ295" s="3">
        <f>求节点(节奏总纲!G$4:G$163,BC$6:BC$165,$AN295)</f>
        <v>140612.04350911157</v>
      </c>
      <c r="BK295" s="3">
        <f>求节点(节奏总纲!H$4:H$163,BD$6:BD$165,$AN295)</f>
        <v>84127.811867295604</v>
      </c>
      <c r="BL295" s="3">
        <f>BG295*其他调用!H294*其他调用!$M294</f>
        <v>1013895.1207373695</v>
      </c>
      <c r="BM295" s="3">
        <f>BH295*其他调用!I294*其他调用!$M294</f>
        <v>3081220.4050987717</v>
      </c>
      <c r="BN295" s="3">
        <f>BI295*其他调用!J294*其他调用!$M294</f>
        <v>780989.28292042762</v>
      </c>
      <c r="BO295" s="3">
        <f>BJ295*其他调用!K294*其他调用!$M294</f>
        <v>96571.789033883819</v>
      </c>
      <c r="BP295" s="3">
        <f>BK295*其他调用!L294*其他调用!$M294</f>
        <v>16717.878774268978</v>
      </c>
      <c r="BQ295" s="3">
        <f t="shared" si="24"/>
        <v>4989394.4765647221</v>
      </c>
      <c r="BR295" s="3">
        <f>[1]服务器生态!$R292</f>
        <v>1.6289841650165445E-2</v>
      </c>
      <c r="BS295" s="3">
        <f>SUMPRODUCT((BG$6:BG295)*($BR$6:$BR295)*(其他调用!BY$5:BY294))</f>
        <v>138936.00518532554</v>
      </c>
      <c r="BT295" s="3">
        <f>SUMPRODUCT((BH$6:BH295)*($BR$6:$BR295)*(其他调用!BZ$5:BZ294))</f>
        <v>430654.69337010838</v>
      </c>
      <c r="BU295" s="3">
        <f>SUMPRODUCT((BI$6:BI295)*($BR$6:$BR295)*(其他调用!CA$5:CA294))</f>
        <v>1346858.5378542447</v>
      </c>
      <c r="BV295" s="3">
        <f>SUMPRODUCT((BJ$6:BJ295)*($BR$6:$BR295)*(其他调用!CB$5:CB294))</f>
        <v>940264.18956161931</v>
      </c>
      <c r="BW295" s="3">
        <f>SUMPRODUCT((BK$6:BK295)*($BR$6:$BR295)*(其他调用!CC$5:CC294))</f>
        <v>528338.76180536591</v>
      </c>
      <c r="BX295" s="3">
        <f>SUMPRODUCT((BG$6:BG295)*($BR$6:$BR295))*'[1]功能-战损相关'!$D$2-BS295</f>
        <v>258024.00962989006</v>
      </c>
      <c r="BY295" s="3">
        <f>SUMPRODUCT((BH$6:BH295)*($BR$6:$BR295))*'[1]功能-战损相关'!$D$2-BT295</f>
        <v>799787.28768734389</v>
      </c>
      <c r="BZ295" s="3">
        <f>SUMPRODUCT((BI$6:BI295)*($BR$6:$BR295))*'[1]功能-战损相关'!$D$2-BU295</f>
        <v>2501308.7131578801</v>
      </c>
      <c r="CA295" s="3">
        <f>SUMPRODUCT((BJ$6:BJ295)*($BR$6:$BR295))*'[1]功能-战损相关'!$D$2-BV295</f>
        <v>1746204.9234715765</v>
      </c>
      <c r="CB295" s="3">
        <f>SUMPRODUCT((BK$6:BK295)*($BR$6:$BR295))*'[1]功能-战损相关'!$D$2-BW295</f>
        <v>981200.55763853726</v>
      </c>
    </row>
    <row r="296" spans="40:80" x14ac:dyDescent="0.2">
      <c r="AN296" s="3">
        <v>291</v>
      </c>
      <c r="AO296" s="3">
        <f>求节点(节奏总纲!D$4:D$163,AH$6:AH$165,$AN296)*其他调用!H295*其他调用!$M295</f>
        <v>627758211.21324933</v>
      </c>
      <c r="AP296" s="3">
        <f>求节点(节奏总纲!E$4:E$163,AI$6:AI$165,$AN296)*其他调用!I295*其他调用!$M295</f>
        <v>486785433.23823547</v>
      </c>
      <c r="AQ296" s="3">
        <f>求节点(节奏总纲!F$4:F$163,AJ$6:AJ$165,$AN296)*其他调用!J295*其他调用!$M295</f>
        <v>57658423.981316142</v>
      </c>
      <c r="AR296" s="3">
        <f>求节点(节奏总纲!G$4:G$163,AK$6:AK$165,$AN296)*其他调用!K295*其他调用!$M295</f>
        <v>8169640.8064703671</v>
      </c>
      <c r="AS296" s="3">
        <f>求节点(节奏总纲!H$4:H$163,AL$6:AL$165,$AN296)*其他调用!L295*其他调用!$M295</f>
        <v>3471103.4375768197</v>
      </c>
      <c r="AT296" s="3">
        <f t="shared" si="23"/>
        <v>1183842812.6768479</v>
      </c>
      <c r="BF296" s="3">
        <v>291</v>
      </c>
      <c r="BG296" s="3">
        <f>求节点(节奏总纲!D$4:D$163,AZ$6:AZ$165,$AN296)</f>
        <v>21149.463623693722</v>
      </c>
      <c r="BH296" s="3">
        <f>求节点(节奏总纲!E$4:E$163,BA$6:BA$165,$AN296)</f>
        <v>65184.569860877426</v>
      </c>
      <c r="BI296" s="3">
        <f>求节点(节奏总纲!F$4:F$163,BB$6:BB$165,$AN296)</f>
        <v>202398.19572900078</v>
      </c>
      <c r="BJ296" s="3">
        <f>求节点(节奏总纲!G$4:G$163,BC$6:BC$165,$AN296)</f>
        <v>140673.93744821163</v>
      </c>
      <c r="BK296" s="3">
        <f>求节点(节奏总纲!H$4:H$163,BD$6:BD$165,$AN296)</f>
        <v>84196.586724228531</v>
      </c>
      <c r="BL296" s="3">
        <f>BG296*其他调用!H295*其他调用!$M295</f>
        <v>1014382.2118119572</v>
      </c>
      <c r="BM296" s="3">
        <f>BH296*其他调用!I295*其他调用!$M295</f>
        <v>3082676.9809457217</v>
      </c>
      <c r="BN296" s="3">
        <f>BI296*其他调用!J295*其他调用!$M295</f>
        <v>781342.04560591583</v>
      </c>
      <c r="BO296" s="3">
        <f>BJ296*其他调用!K295*其他调用!$M295</f>
        <v>96614.297543681983</v>
      </c>
      <c r="BP296" s="3">
        <f>BK296*其他调用!L295*其他调用!$M295</f>
        <v>16731.545713838692</v>
      </c>
      <c r="BQ296" s="3">
        <f t="shared" si="24"/>
        <v>4991747.081621116</v>
      </c>
      <c r="BR296" s="3">
        <f>[1]服务器生态!$R293</f>
        <v>1.6289841650165445E-2</v>
      </c>
      <c r="BS296" s="3">
        <f>SUMPRODUCT((BG$6:BG296)*($BR$6:$BR296)*(其他调用!BY$5:BY295))</f>
        <v>138996.29643267332</v>
      </c>
      <c r="BT296" s="3">
        <f>SUMPRODUCT((BH$6:BH296)*($BR$6:$BR296)*(其他调用!BZ$5:BZ295))</f>
        <v>430840.51647629525</v>
      </c>
      <c r="BU296" s="3">
        <f>SUMPRODUCT((BI$6:BI296)*($BR$6:$BR296)*(其他调用!CA$5:CA295))</f>
        <v>1347435.518902018</v>
      </c>
      <c r="BV296" s="3">
        <f>SUMPRODUCT((BJ$6:BJ296)*($BR$6:$BR296)*(其他调用!CB$5:CB295))</f>
        <v>940665.21189055324</v>
      </c>
      <c r="BW296" s="3">
        <f>SUMPRODUCT((BK$6:BK296)*($BR$6:$BR296)*(其他调用!CC$5:CC295))</f>
        <v>528578.78289177979</v>
      </c>
      <c r="BX296" s="3">
        <f>SUMPRODUCT((BG$6:BG296)*($BR$6:$BR296))*'[1]功能-战损相关'!$D$2-BS296</f>
        <v>258135.97908925024</v>
      </c>
      <c r="BY296" s="3">
        <f>SUMPRODUCT((BH$6:BH296)*($BR$6:$BR296))*'[1]功能-战损相关'!$D$2-BT296</f>
        <v>800132.38774169097</v>
      </c>
      <c r="BZ296" s="3">
        <f>SUMPRODUCT((BI$6:BI296)*($BR$6:$BR296))*'[1]功能-战损相关'!$D$2-BU296</f>
        <v>2502380.2493894594</v>
      </c>
      <c r="CA296" s="3">
        <f>SUMPRODUCT((BJ$6:BJ296)*($BR$6:$BR296))*'[1]功能-战损相关'!$D$2-BV296</f>
        <v>1746949.6792253111</v>
      </c>
      <c r="CB296" s="3">
        <f>SUMPRODUCT((BK$6:BK296)*($BR$6:$BR296))*'[1]功能-战损相关'!$D$2-BW296</f>
        <v>981646.31108473439</v>
      </c>
    </row>
    <row r="297" spans="40:80" x14ac:dyDescent="0.2">
      <c r="AN297" s="3">
        <v>292</v>
      </c>
      <c r="AO297" s="3">
        <f>求节点(节奏总纲!D$4:D$163,AH$6:AH$165,$AN297)*其他调用!H296*其他调用!$M296</f>
        <v>628425636.20329285</v>
      </c>
      <c r="AP297" s="3">
        <f>求节点(节奏总纲!E$4:E$163,AI$6:AI$165,$AN297)*其他调用!I296*其他调用!$M296</f>
        <v>485254671.56738138</v>
      </c>
      <c r="AQ297" s="3">
        <f>求节点(节奏总纲!F$4:F$163,AJ$6:AJ$165,$AN297)*其他调用!J296*其他调用!$M296</f>
        <v>57682463.116307244</v>
      </c>
      <c r="AR297" s="3">
        <f>求节点(节奏总纲!G$4:G$163,AK$6:AK$165,$AN297)*其他调用!K296*其他调用!$M296</f>
        <v>8169640.8064703671</v>
      </c>
      <c r="AS297" s="3">
        <f>求节点(节奏总纲!H$4:H$163,AL$6:AL$165,$AN297)*其他调用!L296*其他调用!$M296</f>
        <v>3471103.4375768197</v>
      </c>
      <c r="AT297" s="3">
        <f t="shared" si="23"/>
        <v>1183003515.1310287</v>
      </c>
      <c r="BF297" s="3">
        <v>292</v>
      </c>
      <c r="BG297" s="3">
        <f>求节点(节奏总纲!D$4:D$163,AZ$6:AZ$165,$AN297)</f>
        <v>21159.619277887432</v>
      </c>
      <c r="BH297" s="3">
        <f>求节点(节奏总纲!E$4:E$163,BA$6:BA$165,$AN297)</f>
        <v>65214.10543009932</v>
      </c>
      <c r="BI297" s="3">
        <f>求节点(节奏总纲!F$4:F$163,BB$6:BB$165,$AN297)</f>
        <v>202489.57508259482</v>
      </c>
      <c r="BJ297" s="3">
        <f>求节点(节奏总纲!G$4:G$163,BC$6:BC$165,$AN297)</f>
        <v>140735.37790526447</v>
      </c>
      <c r="BK297" s="3">
        <f>求节点(节奏总纲!H$4:H$163,BD$6:BD$165,$AN297)</f>
        <v>84265.361581161444</v>
      </c>
      <c r="BL297" s="3">
        <f>BG297*其他调用!H296*其他调用!$M296</f>
        <v>1014869.3028865446</v>
      </c>
      <c r="BM297" s="3">
        <f>BH297*其他调用!I296*其他调用!$M296</f>
        <v>3084073.7627232773</v>
      </c>
      <c r="BN297" s="3">
        <f>BI297*其他调用!J296*其他调用!$M296</f>
        <v>781694.80829140393</v>
      </c>
      <c r="BO297" s="3">
        <f>BJ297*其他调用!K296*其他调用!$M296</f>
        <v>96656.494603824045</v>
      </c>
      <c r="BP297" s="3">
        <f>BK297*其他调用!L296*其他调用!$M296</f>
        <v>16745.212653408398</v>
      </c>
      <c r="BQ297" s="3">
        <f t="shared" si="24"/>
        <v>4994039.5811584583</v>
      </c>
      <c r="BR297" s="3">
        <f>[1]服务器生态!$R294</f>
        <v>1.6289841650165445E-2</v>
      </c>
      <c r="BS297" s="3">
        <f>SUMPRODUCT((BG$6:BG297)*($BR$6:$BR297)*(其他调用!BY$5:BY296))</f>
        <v>139056.61663097088</v>
      </c>
      <c r="BT297" s="3">
        <f>SUMPRODUCT((BH$6:BH297)*($BR$6:$BR297)*(其他调用!BZ$5:BZ296))</f>
        <v>431026.42378018762</v>
      </c>
      <c r="BU297" s="3">
        <f>SUMPRODUCT((BI$6:BI297)*($BR$6:$BR297)*(其他调用!CA$5:CA296))</f>
        <v>1348012.7604469513</v>
      </c>
      <c r="BV297" s="3">
        <f>SUMPRODUCT((BJ$6:BJ297)*($BR$6:$BR297)*(其他调用!CB$5:CB296))</f>
        <v>941066.40936916752</v>
      </c>
      <c r="BW297" s="3">
        <f>SUMPRODUCT((BK$6:BK297)*($BR$6:$BR297)*(其他调用!CC$5:CC296))</f>
        <v>528819.00003621122</v>
      </c>
      <c r="BX297" s="3">
        <f>SUMPRODUCT((BG$6:BG297)*($BR$6:$BR297))*'[1]功能-战损相关'!$D$2-BS297</f>
        <v>258248.00231465997</v>
      </c>
      <c r="BY297" s="3">
        <f>SUMPRODUCT((BH$6:BH297)*($BR$6:$BR297))*'[1]功能-战损相关'!$D$2-BT297</f>
        <v>800477.6441632054</v>
      </c>
      <c r="BZ297" s="3">
        <f>SUMPRODUCT((BI$6:BI297)*($BR$6:$BR297))*'[1]功能-战损相关'!$D$2-BU297</f>
        <v>2503452.2694014786</v>
      </c>
      <c r="CA297" s="3">
        <f>SUMPRODUCT((BJ$6:BJ297)*($BR$6:$BR297))*'[1]功能-战损相关'!$D$2-BV297</f>
        <v>1747694.7602570234</v>
      </c>
      <c r="CB297" s="3">
        <f>SUMPRODUCT((BK$6:BK297)*($BR$6:$BR297))*'[1]功能-战损相关'!$D$2-BW297</f>
        <v>982092.42863867851</v>
      </c>
    </row>
    <row r="298" spans="40:80" x14ac:dyDescent="0.2">
      <c r="AN298" s="3">
        <v>293</v>
      </c>
      <c r="AO298" s="3">
        <f>求节点(节奏总纲!D$4:D$163,AH$6:AH$165,$AN298)*其他调用!H297*其他调用!$M297</f>
        <v>629093061.19333613</v>
      </c>
      <c r="AP298" s="3">
        <f>求节点(节奏总纲!E$4:E$163,AI$6:AI$165,$AN298)*其他调用!I297*其他调用!$M297</f>
        <v>485193180.12838018</v>
      </c>
      <c r="AQ298" s="3">
        <f>求节点(节奏总纲!F$4:F$163,AJ$6:AJ$165,$AN298)*其他调用!J297*其他调用!$M297</f>
        <v>57785596.215013504</v>
      </c>
      <c r="AR298" s="3">
        <f>求节点(节奏总纲!G$4:G$163,AK$6:AK$165,$AN298)*其他调用!K297*其他调用!$M297</f>
        <v>8169640.8064703671</v>
      </c>
      <c r="AS298" s="3">
        <f>求节点(节奏总纲!H$4:H$163,AL$6:AL$165,$AN298)*其他调用!L297*其他调用!$M297</f>
        <v>3471103.4375768197</v>
      </c>
      <c r="AT298" s="3">
        <f t="shared" si="23"/>
        <v>1183712581.780777</v>
      </c>
      <c r="BF298" s="3">
        <v>293</v>
      </c>
      <c r="BG298" s="3">
        <f>求节点(节奏总纲!D$4:D$163,AZ$6:AZ$165,$AN298)</f>
        <v>21169.774932081145</v>
      </c>
      <c r="BH298" s="3">
        <f>求节点(节奏总纲!E$4:E$163,BA$6:BA$165,$AN298)</f>
        <v>65243.197976526099</v>
      </c>
      <c r="BI298" s="3">
        <f>求节点(节奏总纲!F$4:F$163,BB$6:BB$165,$AN298)</f>
        <v>202578.54107864681</v>
      </c>
      <c r="BJ298" s="3">
        <f>求节点(节奏总纲!G$4:G$163,BC$6:BC$165,$AN298)</f>
        <v>140796.21594630767</v>
      </c>
      <c r="BK298" s="3">
        <f>求节点(节奏总纲!H$4:H$163,BD$6:BD$165,$AN298)</f>
        <v>84334.136438094371</v>
      </c>
      <c r="BL298" s="3">
        <f>BG298*其他调用!H297*其他调用!$M297</f>
        <v>1015356.3939611322</v>
      </c>
      <c r="BM298" s="3">
        <f>BH298*其他调用!I297*其他调用!$M297</f>
        <v>3085449.5932822321</v>
      </c>
      <c r="BN298" s="3">
        <f>BI298*其他调用!J297*其他调用!$M297</f>
        <v>782038.25440313562</v>
      </c>
      <c r="BO298" s="3">
        <f>BJ298*其他调用!K297*其他调用!$M297</f>
        <v>96698.27792706035</v>
      </c>
      <c r="BP298" s="3">
        <f>BK298*其他调用!L297*其他调用!$M297</f>
        <v>16758.879592978112</v>
      </c>
      <c r="BQ298" s="3">
        <f t="shared" si="24"/>
        <v>4996301.3991665384</v>
      </c>
      <c r="BR298" s="3">
        <f>[1]服务器生态!$R295</f>
        <v>1.6289841650165445E-2</v>
      </c>
      <c r="BS298" s="3">
        <f>SUMPRODUCT((BG$6:BG298)*($BR$6:$BR298)*(其他调用!BY$5:BY297))</f>
        <v>139116.96578021819</v>
      </c>
      <c r="BT298" s="3">
        <f>SUMPRODUCT((BH$6:BH298)*($BR$6:$BR298)*(其他调用!BZ$5:BZ297))</f>
        <v>431212.41401885054</v>
      </c>
      <c r="BU298" s="3">
        <f>SUMPRODUCT((BI$6:BI298)*($BR$6:$BR298)*(其他调用!CA$5:CA297))</f>
        <v>1348590.2556092325</v>
      </c>
      <c r="BV298" s="3">
        <f>SUMPRODUCT((BJ$6:BJ298)*($BR$6:$BR298)*(其他调用!CB$5:CB297))</f>
        <v>941467.78028014139</v>
      </c>
      <c r="BW298" s="3">
        <f>SUMPRODUCT((BK$6:BK298)*($BR$6:$BR298)*(其他调用!CC$5:CC297))</f>
        <v>529059.4132386602</v>
      </c>
      <c r="BX298" s="3">
        <f>SUMPRODUCT((BG$6:BG298)*($BR$6:$BR298))*'[1]功能-战损相关'!$D$2-BS298</f>
        <v>258360.0793061193</v>
      </c>
      <c r="BY298" s="3">
        <f>SUMPRODUCT((BH$6:BH298)*($BR$6:$BR298))*'[1]功能-战损相关'!$D$2-BT298</f>
        <v>800823.05460643652</v>
      </c>
      <c r="BZ298" s="3">
        <f>SUMPRODUCT((BI$6:BI298)*($BR$6:$BR298))*'[1]功能-战损相关'!$D$2-BU298</f>
        <v>2504524.7604171438</v>
      </c>
      <c r="CA298" s="3">
        <f>SUMPRODUCT((BJ$6:BJ298)*($BR$6:$BR298))*'[1]功能-战损相关'!$D$2-BV298</f>
        <v>1748440.1633774035</v>
      </c>
      <c r="CB298" s="3">
        <f>SUMPRODUCT((BK$6:BK298)*($BR$6:$BR298))*'[1]功能-战损相关'!$D$2-BW298</f>
        <v>982538.91030036961</v>
      </c>
    </row>
    <row r="299" spans="40:80" x14ac:dyDescent="0.2">
      <c r="AN299" s="3">
        <v>294</v>
      </c>
      <c r="AO299" s="3">
        <f>求节点(节奏总纲!D$4:D$163,AH$6:AH$165,$AN299)*其他调用!H298*其他调用!$M298</f>
        <v>629744969.88498545</v>
      </c>
      <c r="AP299" s="3">
        <f>求节点(节奏总纲!E$4:E$163,AI$6:AI$165,$AN299)*其他调用!I298*其他调用!$M298</f>
        <v>485131688.68937904</v>
      </c>
      <c r="AQ299" s="3">
        <f>求节点(节奏总纲!F$4:F$163,AJ$6:AJ$165,$AN299)*其他调用!J298*其他调用!$M298</f>
        <v>57942043.501304135</v>
      </c>
      <c r="AR299" s="3">
        <f>求节点(节奏总纲!G$4:G$163,AK$6:AK$165,$AN299)*其他调用!K298*其他调用!$M298</f>
        <v>8169640.8064703671</v>
      </c>
      <c r="AS299" s="3">
        <f>求节点(节奏总纲!H$4:H$163,AL$6:AL$165,$AN299)*其他调用!L298*其他调用!$M298</f>
        <v>3471103.4375768197</v>
      </c>
      <c r="AT299" s="3">
        <f t="shared" si="23"/>
        <v>1184459446.3197157</v>
      </c>
      <c r="BF299" s="3">
        <v>294</v>
      </c>
      <c r="BG299" s="3">
        <f>求节点(节奏总纲!D$4:D$163,AZ$6:AZ$165,$AN299)</f>
        <v>21179.354022271284</v>
      </c>
      <c r="BH299" s="3">
        <f>求节点(节奏总纲!E$4:E$163,BA$6:BA$165,$AN299)</f>
        <v>65272.29052295287</v>
      </c>
      <c r="BI299" s="3">
        <f>求节点(节奏总纲!F$4:F$163,BB$6:BB$165,$AN299)</f>
        <v>202665.88032354531</v>
      </c>
      <c r="BJ299" s="3">
        <f>求节点(节奏总纲!G$4:G$163,BC$6:BC$165,$AN299)</f>
        <v>140857.0539873509</v>
      </c>
      <c r="BK299" s="3">
        <f>求节点(节奏总纲!H$4:H$163,BD$6:BD$165,$AN299)</f>
        <v>84401.262985858688</v>
      </c>
      <c r="BL299" s="3">
        <f>BG299*其他调用!H298*其他调用!$M298</f>
        <v>1015815.8315557261</v>
      </c>
      <c r="BM299" s="3">
        <f>BH299*其他调用!I298*其他调用!$M298</f>
        <v>3086825.4238411863</v>
      </c>
      <c r="BN299" s="3">
        <f>BI299*其他调用!J298*其他调用!$M298</f>
        <v>782375.42057215644</v>
      </c>
      <c r="BO299" s="3">
        <f>BJ299*其他调用!K298*其他调用!$M298</f>
        <v>96740.061250296669</v>
      </c>
      <c r="BP299" s="3">
        <f>BK299*其他调用!L298*其他调用!$M298</f>
        <v>16772.218980549838</v>
      </c>
      <c r="BQ299" s="3">
        <f t="shared" si="24"/>
        <v>4998528.9561999151</v>
      </c>
      <c r="BR299" s="3">
        <f>[1]服务器生态!$R296</f>
        <v>1.6289841650165445E-2</v>
      </c>
      <c r="BS299" s="3">
        <f>SUMPRODUCT((BG$6:BG299)*($BR$6:$BR299)*(其他调用!BY$5:BY298))</f>
        <v>139177.34223679142</v>
      </c>
      <c r="BT299" s="3">
        <f>SUMPRODUCT((BH$6:BH299)*($BR$6:$BR299)*(其他调用!BZ$5:BZ298))</f>
        <v>431398.48719228397</v>
      </c>
      <c r="BU299" s="3">
        <f>SUMPRODUCT((BI$6:BI299)*($BR$6:$BR299)*(其他调用!CA$5:CA298))</f>
        <v>1349167.9997514458</v>
      </c>
      <c r="BV299" s="3">
        <f>SUMPRODUCT((BJ$6:BJ299)*($BR$6:$BR299)*(其他调用!CB$5:CB298))</f>
        <v>941869.32462347485</v>
      </c>
      <c r="BW299" s="3">
        <f>SUMPRODUCT((BK$6:BK299)*($BR$6:$BR299)*(其他调用!CC$5:CC298))</f>
        <v>529300.0178002551</v>
      </c>
      <c r="BX299" s="3">
        <f>SUMPRODUCT((BG$6:BG299)*($BR$6:$BR299))*'[1]功能-战损相关'!$D$2-BS299</f>
        <v>258472.20701118387</v>
      </c>
      <c r="BY299" s="3">
        <f>SUMPRODUCT((BH$6:BH299)*($BR$6:$BR299))*'[1]功能-战损相关'!$D$2-BT299</f>
        <v>801168.61907138431</v>
      </c>
      <c r="BZ299" s="3">
        <f>SUMPRODUCT((BI$6:BI299)*($BR$6:$BR299))*'[1]功能-战损相关'!$D$2-BU299</f>
        <v>2505597.7138241115</v>
      </c>
      <c r="CA299" s="3">
        <f>SUMPRODUCT((BJ$6:BJ299)*($BR$6:$BR299))*'[1]功能-战损相关'!$D$2-BV299</f>
        <v>1749185.8885864513</v>
      </c>
      <c r="CB299" s="3">
        <f>SUMPRODUCT((BK$6:BK299)*($BR$6:$BR299))*'[1]功能-战损相关'!$D$2-BW299</f>
        <v>982985.74734333146</v>
      </c>
    </row>
    <row r="300" spans="40:80" x14ac:dyDescent="0.2">
      <c r="AN300" s="3">
        <v>295</v>
      </c>
      <c r="AO300" s="3">
        <f>求节点(节奏总纲!D$4:D$163,AH$6:AH$165,$AN300)*其他调用!H299*其他调用!$M299</f>
        <v>630395768.27062738</v>
      </c>
      <c r="AP300" s="3">
        <f>求节点(节奏总纲!E$4:E$163,AI$6:AI$165,$AN300)*其他调用!I299*其他调用!$M299</f>
        <v>485070197.25037783</v>
      </c>
      <c r="AQ300" s="3">
        <f>求节点(节奏总纲!F$4:F$163,AJ$6:AJ$165,$AN300)*其他调用!J299*其他调用!$M299</f>
        <v>58098490.787594765</v>
      </c>
      <c r="AR300" s="3">
        <f>求节点(节奏总纲!G$4:G$163,AK$6:AK$165,$AN300)*其他调用!K299*其他调用!$M299</f>
        <v>8169640.8064703671</v>
      </c>
      <c r="AS300" s="3">
        <f>求节点(节奏总纲!H$4:H$163,AL$6:AL$165,$AN300)*其他调用!L299*其他调用!$M299</f>
        <v>3471103.4375768197</v>
      </c>
      <c r="AT300" s="3">
        <f t="shared" si="23"/>
        <v>1185205200.5526471</v>
      </c>
      <c r="BF300" s="3">
        <v>295</v>
      </c>
      <c r="BG300" s="3">
        <f>求节点(节奏总纲!D$4:D$163,AZ$6:AZ$165,$AN300)</f>
        <v>21188.89185503903</v>
      </c>
      <c r="BH300" s="3">
        <f>求节点(节奏总纲!E$4:E$163,BA$6:BA$165,$AN300)</f>
        <v>65301.383069379648</v>
      </c>
      <c r="BI300" s="3">
        <f>求节点(节奏总纲!F$4:F$163,BB$6:BB$165,$AN300)</f>
        <v>202753.2195684438</v>
      </c>
      <c r="BJ300" s="3">
        <f>求节点(节奏总纲!G$4:G$163,BC$6:BC$165,$AN300)</f>
        <v>140917.8920283941</v>
      </c>
      <c r="BK300" s="3">
        <f>求节点(节奏总纲!H$4:H$163,BD$6:BD$165,$AN300)</f>
        <v>84467.184435823874</v>
      </c>
      <c r="BL300" s="3">
        <f>BG300*其他调用!H299*其他调用!$M299</f>
        <v>1016273.2903391252</v>
      </c>
      <c r="BM300" s="3">
        <f>BH300*其他调用!I299*其他调用!$M299</f>
        <v>3088201.2544001411</v>
      </c>
      <c r="BN300" s="3">
        <f>BI300*其他调用!J299*其他调用!$M299</f>
        <v>782712.58674117713</v>
      </c>
      <c r="BO300" s="3">
        <f>BJ300*其他调用!K299*其他调用!$M299</f>
        <v>96781.844573532973</v>
      </c>
      <c r="BP300" s="3">
        <f>BK300*其他调用!L299*其他调用!$M299</f>
        <v>16785.318891086918</v>
      </c>
      <c r="BQ300" s="3">
        <f t="shared" si="24"/>
        <v>5000754.2949450631</v>
      </c>
      <c r="BR300" s="3">
        <f>[1]服务器生态!$R297</f>
        <v>1.6289841650165445E-2</v>
      </c>
      <c r="BS300" s="3">
        <f>SUMPRODUCT((BG$6:BG300)*($BR$6:$BR300)*(其他调用!BY$5:BY299))</f>
        <v>139237.74588307709</v>
      </c>
      <c r="BT300" s="3">
        <f>SUMPRODUCT((BH$6:BH300)*($BR$6:$BR300)*(其他调用!BZ$5:BZ299))</f>
        <v>431584.64330048795</v>
      </c>
      <c r="BU300" s="3">
        <f>SUMPRODUCT((BI$6:BI300)*($BR$6:$BR300)*(其他调用!CA$5:CA299))</f>
        <v>1349745.9928735914</v>
      </c>
      <c r="BV300" s="3">
        <f>SUMPRODUCT((BJ$6:BJ300)*($BR$6:$BR300)*(其他调用!CB$5:CB299))</f>
        <v>942271.0423991679</v>
      </c>
      <c r="BW300" s="3">
        <f>SUMPRODUCT((BK$6:BK300)*($BR$6:$BR300)*(其他调用!CC$5:CC299))</f>
        <v>529540.81028559676</v>
      </c>
      <c r="BX300" s="3">
        <f>SUMPRODUCT((BG$6:BG300)*($BR$6:$BR300))*'[1]功能-战损相关'!$D$2-BS300</f>
        <v>258584.38521142874</v>
      </c>
      <c r="BY300" s="3">
        <f>SUMPRODUCT((BH$6:BH300)*($BR$6:$BR300))*'[1]功能-战损相关'!$D$2-BT300</f>
        <v>801514.33755804878</v>
      </c>
      <c r="BZ300" s="3">
        <f>SUMPRODUCT((BI$6:BI300)*($BR$6:$BR300))*'[1]功能-战损相关'!$D$2-BU300</f>
        <v>2506671.1296223816</v>
      </c>
      <c r="CA300" s="3">
        <f>SUMPRODUCT((BJ$6:BJ300)*($BR$6:$BR300))*'[1]功能-战损相关'!$D$2-BV300</f>
        <v>1749931.935884167</v>
      </c>
      <c r="CB300" s="3">
        <f>SUMPRODUCT((BK$6:BK300)*($BR$6:$BR300))*'[1]功能-战损相关'!$D$2-BW300</f>
        <v>983432.93338753714</v>
      </c>
    </row>
    <row r="301" spans="40:80" x14ac:dyDescent="0.2">
      <c r="AN301" s="3">
        <v>296</v>
      </c>
      <c r="AO301" s="3">
        <f>求节点(节奏总纲!D$4:D$163,AH$6:AH$165,$AN301)*其他调用!H300*其他调用!$M300</f>
        <v>631046566.65626919</v>
      </c>
      <c r="AP301" s="3">
        <f>求节点(节奏总纲!E$4:E$163,AI$6:AI$165,$AN301)*其他调用!I300*其他调用!$M300</f>
        <v>485008705.81137657</v>
      </c>
      <c r="AQ301" s="3">
        <f>求节点(节奏总纲!F$4:F$163,AJ$6:AJ$165,$AN301)*其他调用!J300*其他调用!$M300</f>
        <v>58254938.073885396</v>
      </c>
      <c r="AR301" s="3">
        <f>求节点(节奏总纲!G$4:G$163,AK$6:AK$165,$AN301)*其他调用!K300*其他调用!$M300</f>
        <v>8169640.8064703671</v>
      </c>
      <c r="AS301" s="3">
        <f>求节点(节奏总纲!H$4:H$163,AL$6:AL$165,$AN301)*其他调用!L300*其他调用!$M300</f>
        <v>3471103.4375768197</v>
      </c>
      <c r="AT301" s="3">
        <f t="shared" si="23"/>
        <v>1185950954.7855783</v>
      </c>
      <c r="BF301" s="3">
        <v>296</v>
      </c>
      <c r="BG301" s="3">
        <f>求节点(节奏总纲!D$4:D$163,AZ$6:AZ$165,$AN301)</f>
        <v>21198.429687806773</v>
      </c>
      <c r="BH301" s="3">
        <f>求节点(节奏总纲!E$4:E$163,BA$6:BA$165,$AN301)</f>
        <v>65330.475615806419</v>
      </c>
      <c r="BI301" s="3">
        <f>求节点(节奏总纲!F$4:F$163,BB$6:BB$165,$AN301)</f>
        <v>202840.55881334233</v>
      </c>
      <c r="BJ301" s="3">
        <f>求节点(节奏总纲!G$4:G$163,BC$6:BC$165,$AN301)</f>
        <v>140978.7300694373</v>
      </c>
      <c r="BK301" s="3">
        <f>求节点(节奏总纲!H$4:H$163,BD$6:BD$165,$AN301)</f>
        <v>84533.105885789075</v>
      </c>
      <c r="BL301" s="3">
        <f>BG301*其他调用!H300*其他调用!$M300</f>
        <v>1016730.7491225242</v>
      </c>
      <c r="BM301" s="3">
        <f>BH301*其他调用!I300*其他调用!$M300</f>
        <v>3089577.0849590958</v>
      </c>
      <c r="BN301" s="3">
        <f>BI301*其他调用!J300*其他调用!$M300</f>
        <v>783049.75291019806</v>
      </c>
      <c r="BO301" s="3">
        <f>BJ301*其他调用!K300*其他调用!$M300</f>
        <v>96823.627896769292</v>
      </c>
      <c r="BP301" s="3">
        <f>BK301*其他调用!L300*其他调用!$M300</f>
        <v>16798.418801624004</v>
      </c>
      <c r="BQ301" s="3">
        <f t="shared" si="24"/>
        <v>5002979.633690211</v>
      </c>
      <c r="BR301" s="3">
        <f>[1]服务器生态!$R298</f>
        <v>1.6289841650165445E-2</v>
      </c>
      <c r="BS301" s="3">
        <f>SUMPRODUCT((BG$6:BG301)*($BR$6:$BR301)*(其他调用!BY$5:BY300))</f>
        <v>139298.17671907524</v>
      </c>
      <c r="BT301" s="3">
        <f>SUMPRODUCT((BH$6:BH301)*($BR$6:$BR301)*(其他调用!BZ$5:BZ300))</f>
        <v>431770.88234346244</v>
      </c>
      <c r="BU301" s="3">
        <f>SUMPRODUCT((BI$6:BI301)*($BR$6:$BR301)*(其他调用!CA$5:CA300))</f>
        <v>1350324.2349756688</v>
      </c>
      <c r="BV301" s="3">
        <f>SUMPRODUCT((BJ$6:BJ301)*($BR$6:$BR301)*(其他调用!CB$5:CB300))</f>
        <v>942672.93360722065</v>
      </c>
      <c r="BW301" s="3">
        <f>SUMPRODUCT((BK$6:BK301)*($BR$6:$BR301)*(其他调用!CC$5:CC300))</f>
        <v>529781.79069468507</v>
      </c>
      <c r="BX301" s="3">
        <f>SUMPRODUCT((BG$6:BG301)*($BR$6:$BR301))*'[1]功能-战损相关'!$D$2-BS301</f>
        <v>258696.61390685389</v>
      </c>
      <c r="BY301" s="3">
        <f>SUMPRODUCT((BH$6:BH301)*($BR$6:$BR301))*'[1]功能-战损相关'!$D$2-BT301</f>
        <v>801860.21006643004</v>
      </c>
      <c r="BZ301" s="3">
        <f>SUMPRODUCT((BI$6:BI301)*($BR$6:$BR301))*'[1]功能-战损相关'!$D$2-BU301</f>
        <v>2507745.0078119542</v>
      </c>
      <c r="CA301" s="3">
        <f>SUMPRODUCT((BJ$6:BJ301)*($BR$6:$BR301))*'[1]功能-战损相关'!$D$2-BV301</f>
        <v>1750678.3052705508</v>
      </c>
      <c r="CB301" s="3">
        <f>SUMPRODUCT((BK$6:BK301)*($BR$6:$BR301))*'[1]功能-战损相关'!$D$2-BW301</f>
        <v>983880.46843298699</v>
      </c>
    </row>
    <row r="302" spans="40:80" x14ac:dyDescent="0.2">
      <c r="AN302" s="3">
        <v>297</v>
      </c>
      <c r="AO302" s="3">
        <f>求节点(节奏总纲!D$4:D$163,AH$6:AH$165,$AN302)*其他调用!H301*其他调用!$M301</f>
        <v>631697365.04191101</v>
      </c>
      <c r="AP302" s="3">
        <f>求节点(节奏总纲!E$4:E$163,AI$6:AI$165,$AN302)*其他调用!I301*其他调用!$M301</f>
        <v>484947214.37237543</v>
      </c>
      <c r="AQ302" s="3">
        <f>求节点(节奏总纲!F$4:F$163,AJ$6:AJ$165,$AN302)*其他调用!J301*其他调用!$M301</f>
        <v>58411385.360176027</v>
      </c>
      <c r="AR302" s="3">
        <f>求节点(节奏总纲!G$4:G$163,AK$6:AK$165,$AN302)*其他调用!K301*其他调用!$M301</f>
        <v>8169640.8064703671</v>
      </c>
      <c r="AS302" s="3">
        <f>求节点(节奏总纲!H$4:H$163,AL$6:AL$165,$AN302)*其他调用!L301*其他调用!$M301</f>
        <v>3471103.4375768197</v>
      </c>
      <c r="AT302" s="3">
        <f t="shared" si="23"/>
        <v>1186696709.0185096</v>
      </c>
      <c r="BF302" s="3">
        <v>297</v>
      </c>
      <c r="BG302" s="3">
        <f>求节点(节奏总纲!D$4:D$163,AZ$6:AZ$165,$AN302)</f>
        <v>21207.967520574515</v>
      </c>
      <c r="BH302" s="3">
        <f>求节点(节奏总纲!E$4:E$163,BA$6:BA$165,$AN302)</f>
        <v>65359.56816223319</v>
      </c>
      <c r="BI302" s="3">
        <f>求节点(节奏总纲!F$4:F$163,BB$6:BB$165,$AN302)</f>
        <v>202927.89805824083</v>
      </c>
      <c r="BJ302" s="3">
        <f>求节点(节奏总纲!G$4:G$163,BC$6:BC$165,$AN302)</f>
        <v>141039.56811048053</v>
      </c>
      <c r="BK302" s="3">
        <f>求节点(节奏总纲!H$4:H$163,BD$6:BD$165,$AN302)</f>
        <v>84599.027335754261</v>
      </c>
      <c r="BL302" s="3">
        <f>BG302*其他调用!H301*其他调用!$M301</f>
        <v>1017188.2079059231</v>
      </c>
      <c r="BM302" s="3">
        <f>BH302*其他调用!I301*其他调用!$M301</f>
        <v>3090952.9155180501</v>
      </c>
      <c r="BN302" s="3">
        <f>BI302*其他调用!J301*其他调用!$M301</f>
        <v>783386.91907921899</v>
      </c>
      <c r="BO302" s="3">
        <f>BJ302*其他调用!K301*其他调用!$M301</f>
        <v>96865.411220005612</v>
      </c>
      <c r="BP302" s="3">
        <f>BK302*其他调用!L301*其他调用!$M301</f>
        <v>16811.518712161087</v>
      </c>
      <c r="BQ302" s="3">
        <f t="shared" si="24"/>
        <v>5005204.9724353589</v>
      </c>
      <c r="BR302" s="3">
        <f>[1]服务器生态!$R299</f>
        <v>1.6289841650165445E-2</v>
      </c>
      <c r="BS302" s="3">
        <f>SUMPRODUCT((BG$6:BG302)*($BR$6:$BR302)*(其他调用!BY$5:BY301))</f>
        <v>139358.63474478584</v>
      </c>
      <c r="BT302" s="3">
        <f>SUMPRODUCT((BH$6:BH302)*($BR$6:$BR302)*(其他调用!BZ$5:BZ301))</f>
        <v>431957.20432120748</v>
      </c>
      <c r="BU302" s="3">
        <f>SUMPRODUCT((BI$6:BI302)*($BR$6:$BR302)*(其他调用!CA$5:CA301))</f>
        <v>1350902.7260576785</v>
      </c>
      <c r="BV302" s="3">
        <f>SUMPRODUCT((BJ$6:BJ302)*($BR$6:$BR302)*(其他调用!CB$5:CB301))</f>
        <v>943074.99824763299</v>
      </c>
      <c r="BW302" s="3">
        <f>SUMPRODUCT((BK$6:BK302)*($BR$6:$BR302)*(其他调用!CC$5:CC301))</f>
        <v>530022.95902752015</v>
      </c>
      <c r="BX302" s="3">
        <f>SUMPRODUCT((BG$6:BG302)*($BR$6:$BR302))*'[1]功能-战损相关'!$D$2-BS302</f>
        <v>258808.89309745928</v>
      </c>
      <c r="BY302" s="3">
        <f>SUMPRODUCT((BH$6:BH302)*($BR$6:$BR302))*'[1]功能-战损相关'!$D$2-BT302</f>
        <v>802206.23659652798</v>
      </c>
      <c r="BZ302" s="3">
        <f>SUMPRODUCT((BI$6:BI302)*($BR$6:$BR302))*'[1]功能-战损相关'!$D$2-BU302</f>
        <v>2508819.3483928298</v>
      </c>
      <c r="CA302" s="3">
        <f>SUMPRODUCT((BJ$6:BJ302)*($BR$6:$BR302))*'[1]功能-战损相关'!$D$2-BV302</f>
        <v>1751424.996745602</v>
      </c>
      <c r="CB302" s="3">
        <f>SUMPRODUCT((BK$6:BK302)*($BR$6:$BR302))*'[1]功能-战损相关'!$D$2-BW302</f>
        <v>984328.35247968067</v>
      </c>
    </row>
    <row r="303" spans="40:80" x14ac:dyDescent="0.2">
      <c r="AN303" s="3">
        <v>298</v>
      </c>
      <c r="AO303" s="3">
        <f>求节点(节奏总纲!D$4:D$163,AH$6:AH$165,$AN303)*其他调用!H302*其他调用!$M302</f>
        <v>632348163.42755294</v>
      </c>
      <c r="AP303" s="3">
        <f>求节点(节奏总纲!E$4:E$163,AI$6:AI$165,$AN303)*其他调用!I302*其他调用!$M302</f>
        <v>484885722.93337423</v>
      </c>
      <c r="AQ303" s="3">
        <f>求节点(节奏总纲!F$4:F$163,AJ$6:AJ$165,$AN303)*其他调用!J302*其他调用!$M302</f>
        <v>58567832.64646665</v>
      </c>
      <c r="AR303" s="3">
        <f>求节点(节奏总纲!G$4:G$163,AK$6:AK$165,$AN303)*其他调用!K302*其他调用!$M302</f>
        <v>8169640.8064703671</v>
      </c>
      <c r="AS303" s="3">
        <f>求节点(节奏总纲!H$4:H$163,AL$6:AL$165,$AN303)*其他调用!L302*其他调用!$M302</f>
        <v>3471103.4375768197</v>
      </c>
      <c r="AT303" s="3">
        <f t="shared" si="23"/>
        <v>1187442463.251441</v>
      </c>
      <c r="BF303" s="3">
        <v>298</v>
      </c>
      <c r="BG303" s="3">
        <f>求节点(节奏总纲!D$4:D$163,AZ$6:AZ$165,$AN303)</f>
        <v>21217.505353342258</v>
      </c>
      <c r="BH303" s="3">
        <f>求节点(节奏总纲!E$4:E$163,BA$6:BA$165,$AN303)</f>
        <v>65388.660708659969</v>
      </c>
      <c r="BI303" s="3">
        <f>求节点(节奏总纲!F$4:F$163,BB$6:BB$165,$AN303)</f>
        <v>203015.23730313932</v>
      </c>
      <c r="BJ303" s="3">
        <f>求节点(节奏总纲!G$4:G$163,BC$6:BC$165,$AN303)</f>
        <v>141100.40615152373</v>
      </c>
      <c r="BK303" s="3">
        <f>求节点(节奏总纲!H$4:H$163,BD$6:BD$165,$AN303)</f>
        <v>84664.948785719447</v>
      </c>
      <c r="BL303" s="3">
        <f>BG303*其他调用!H302*其他调用!$M302</f>
        <v>1017645.666689322</v>
      </c>
      <c r="BM303" s="3">
        <f>BH303*其他调用!I302*其他调用!$M302</f>
        <v>3092328.7460770053</v>
      </c>
      <c r="BN303" s="3">
        <f>BI303*其他调用!J302*其他调用!$M302</f>
        <v>783724.08524823969</v>
      </c>
      <c r="BO303" s="3">
        <f>BJ303*其他调用!K302*其他调用!$M302</f>
        <v>96907.194543241916</v>
      </c>
      <c r="BP303" s="3">
        <f>BK303*其他调用!L302*其他调用!$M302</f>
        <v>16824.618622698166</v>
      </c>
      <c r="BQ303" s="3">
        <f t="shared" si="24"/>
        <v>5007430.3111805059</v>
      </c>
      <c r="BR303" s="3">
        <f>[1]服务器生态!$R300</f>
        <v>1.6289841650165445E-2</v>
      </c>
      <c r="BS303" s="3">
        <f>SUMPRODUCT((BG$6:BG303)*($BR$6:$BR303)*(其他调用!BY$5:BY302))</f>
        <v>139419.11996020889</v>
      </c>
      <c r="BT303" s="3">
        <f>SUMPRODUCT((BH$6:BH303)*($BR$6:$BR303)*(其他调用!BZ$5:BZ302))</f>
        <v>432143.60923372308</v>
      </c>
      <c r="BU303" s="3">
        <f>SUMPRODUCT((BI$6:BI303)*($BR$6:$BR303)*(其他调用!CA$5:CA302))</f>
        <v>1351481.4661196203</v>
      </c>
      <c r="BV303" s="3">
        <f>SUMPRODUCT((BJ$6:BJ303)*($BR$6:$BR303)*(其他调用!CB$5:CB302))</f>
        <v>943477.23632040492</v>
      </c>
      <c r="BW303" s="3">
        <f>SUMPRODUCT((BK$6:BK303)*($BR$6:$BR303)*(其他调用!CC$5:CC302))</f>
        <v>530264.31528410187</v>
      </c>
      <c r="BX303" s="3">
        <f>SUMPRODUCT((BG$6:BG303)*($BR$6:$BR303))*'[1]功能-战损相关'!$D$2-BS303</f>
        <v>258921.22278324497</v>
      </c>
      <c r="BY303" s="3">
        <f>SUMPRODUCT((BH$6:BH303)*($BR$6:$BR303))*'[1]功能-战损相关'!$D$2-BT303</f>
        <v>802552.41714834259</v>
      </c>
      <c r="BZ303" s="3">
        <f>SUMPRODUCT((BI$6:BI303)*($BR$6:$BR303))*'[1]功能-战损相关'!$D$2-BU303</f>
        <v>2509894.1513650073</v>
      </c>
      <c r="CA303" s="3">
        <f>SUMPRODUCT((BJ$6:BJ303)*($BR$6:$BR303))*'[1]功能-战损相关'!$D$2-BV303</f>
        <v>1752172.0103093213</v>
      </c>
      <c r="CB303" s="3">
        <f>SUMPRODUCT((BK$6:BK303)*($BR$6:$BR303))*'[1]功能-战损相关'!$D$2-BW303</f>
        <v>984776.5855276183</v>
      </c>
    </row>
    <row r="304" spans="40:80" x14ac:dyDescent="0.2">
      <c r="AN304" s="3">
        <v>299</v>
      </c>
      <c r="AO304" s="3">
        <f>求节点(节奏总纲!D$4:D$163,AH$6:AH$165,$AN304)*其他调用!H303*其他调用!$M303</f>
        <v>632998961.81319475</v>
      </c>
      <c r="AP304" s="3">
        <f>求节点(节奏总纲!E$4:E$163,AI$6:AI$165,$AN304)*其他调用!I303*其他调用!$M303</f>
        <v>484824231.49437308</v>
      </c>
      <c r="AQ304" s="3">
        <f>求节点(节奏总纲!F$4:F$163,AJ$6:AJ$165,$AN304)*其他调用!J303*其他调用!$M303</f>
        <v>58724279.932757281</v>
      </c>
      <c r="AR304" s="3">
        <f>求节点(节奏总纲!G$4:G$163,AK$6:AK$165,$AN304)*其他调用!K303*其他调用!$M303</f>
        <v>8169640.8064703671</v>
      </c>
      <c r="AS304" s="3">
        <f>求节点(节奏总纲!H$4:H$163,AL$6:AL$165,$AN304)*其他调用!L303*其他调用!$M303</f>
        <v>3471103.4375768197</v>
      </c>
      <c r="AT304" s="3">
        <f t="shared" si="23"/>
        <v>1188188217.4843724</v>
      </c>
      <c r="BF304" s="3">
        <v>299</v>
      </c>
      <c r="BG304" s="3">
        <f>求节点(节奏总纲!D$4:D$163,AZ$6:AZ$165,$AN304)</f>
        <v>21227.043186110004</v>
      </c>
      <c r="BH304" s="3">
        <f>求节点(节奏总纲!E$4:E$163,BA$6:BA$165,$AN304)</f>
        <v>65417.75325508674</v>
      </c>
      <c r="BI304" s="3">
        <f>求节点(节奏总纲!F$4:F$163,BB$6:BB$165,$AN304)</f>
        <v>203102.57654803782</v>
      </c>
      <c r="BJ304" s="3">
        <f>求节点(节奏总纲!G$4:G$163,BC$6:BC$165,$AN304)</f>
        <v>141161.24419256696</v>
      </c>
      <c r="BK304" s="3">
        <f>求节点(节奏总纲!H$4:H$163,BD$6:BD$165,$AN304)</f>
        <v>84730.870235684633</v>
      </c>
      <c r="BL304" s="3">
        <f>BG304*其他调用!H303*其他调用!$M303</f>
        <v>1018103.1254727212</v>
      </c>
      <c r="BM304" s="3">
        <f>BH304*其他调用!I303*其他调用!$M303</f>
        <v>3093704.57663596</v>
      </c>
      <c r="BN304" s="3">
        <f>BI304*其他调用!J303*其他调用!$M303</f>
        <v>784061.25141726038</v>
      </c>
      <c r="BO304" s="3">
        <f>BJ304*其他调用!K303*其他调用!$M303</f>
        <v>96948.977866478235</v>
      </c>
      <c r="BP304" s="3">
        <f>BK304*其他调用!L303*其他调用!$M303</f>
        <v>16837.718533235246</v>
      </c>
      <c r="BQ304" s="3">
        <f t="shared" si="24"/>
        <v>5009655.6499256557</v>
      </c>
      <c r="BR304" s="3">
        <f>[1]服务器生态!$R301</f>
        <v>1.6289841650165445E-2</v>
      </c>
      <c r="BS304" s="3">
        <f>SUMPRODUCT((BG$6:BG304)*($BR$6:$BR304)*(其他调用!BY$5:BY303))</f>
        <v>139479.63236534441</v>
      </c>
      <c r="BT304" s="3">
        <f>SUMPRODUCT((BH$6:BH304)*($BR$6:$BR304)*(其他调用!BZ$5:BZ303))</f>
        <v>432330.09708100918</v>
      </c>
      <c r="BU304" s="3">
        <f>SUMPRODUCT((BI$6:BI304)*($BR$6:$BR304)*(其他调用!CA$5:CA303))</f>
        <v>1352060.4551614942</v>
      </c>
      <c r="BV304" s="3">
        <f>SUMPRODUCT((BJ$6:BJ304)*($BR$6:$BR304)*(其他调用!CB$5:CB303))</f>
        <v>943879.64782553643</v>
      </c>
      <c r="BW304" s="3">
        <f>SUMPRODUCT((BK$6:BK304)*($BR$6:$BR304)*(其他调用!CC$5:CC303))</f>
        <v>530505.85946443037</v>
      </c>
      <c r="BX304" s="3">
        <f>SUMPRODUCT((BG$6:BG304)*($BR$6:$BR304))*'[1]功能-战损相关'!$D$2-BS304</f>
        <v>259033.60296421094</v>
      </c>
      <c r="BY304" s="3">
        <f>SUMPRODUCT((BH$6:BH304)*($BR$6:$BR304))*'[1]功能-战损相关'!$D$2-BT304</f>
        <v>802898.751721874</v>
      </c>
      <c r="BZ304" s="3">
        <f>SUMPRODUCT((BI$6:BI304)*($BR$6:$BR304))*'[1]功能-战损相关'!$D$2-BU304</f>
        <v>2510969.4167284877</v>
      </c>
      <c r="CA304" s="3">
        <f>SUMPRODUCT((BJ$6:BJ304)*($BR$6:$BR304))*'[1]功能-战损相关'!$D$2-BV304</f>
        <v>1752919.3459617086</v>
      </c>
      <c r="CB304" s="3">
        <f>SUMPRODUCT((BK$6:BK304)*($BR$6:$BR304))*'[1]功能-战损相关'!$D$2-BW304</f>
        <v>985225.16757679975</v>
      </c>
    </row>
    <row r="305" spans="40:80" x14ac:dyDescent="0.2">
      <c r="AN305" s="3">
        <v>300</v>
      </c>
      <c r="AO305" s="3">
        <f>求节点(节奏总纲!D$4:D$163,AH$6:AH$165,$AN305)*其他调用!H304*其他调用!$M304</f>
        <v>633649760.19883668</v>
      </c>
      <c r="AP305" s="3">
        <f>求节点(节奏总纲!E$4:E$163,AI$6:AI$165,$AN305)*其他调用!I304*其他调用!$M304</f>
        <v>484762740.05537194</v>
      </c>
      <c r="AQ305" s="3">
        <f>求节点(节奏总纲!F$4:F$163,AJ$6:AJ$165,$AN305)*其他调用!J304*其他调用!$M304</f>
        <v>58880727.219047911</v>
      </c>
      <c r="AR305" s="3">
        <f>求节点(节奏总纲!G$4:G$163,AK$6:AK$165,$AN305)*其他调用!K304*其他调用!$M304</f>
        <v>8169640.8064703671</v>
      </c>
      <c r="AS305" s="3">
        <f>求节点(节奏总纲!H$4:H$163,AL$6:AL$165,$AN305)*其他调用!L304*其他调用!$M304</f>
        <v>3471103.4375768197</v>
      </c>
      <c r="AT305" s="3">
        <f t="shared" si="23"/>
        <v>1188933971.7173038</v>
      </c>
      <c r="BF305" s="3">
        <v>300</v>
      </c>
      <c r="BG305" s="3">
        <f>求节点(节奏总纲!D$4:D$163,AZ$6:AZ$165,$AN305)</f>
        <v>21236.581018877747</v>
      </c>
      <c r="BH305" s="3">
        <f>求节点(节奏总纲!E$4:E$163,BA$6:BA$165,$AN305)</f>
        <v>65446.845801513518</v>
      </c>
      <c r="BI305" s="3">
        <f>求节点(节奏总纲!F$4:F$163,BB$6:BB$165,$AN305)</f>
        <v>203189.91579293634</v>
      </c>
      <c r="BJ305" s="3">
        <f>求节点(节奏总纲!G$4:G$163,BC$6:BC$165,$AN305)</f>
        <v>141222.08223361016</v>
      </c>
      <c r="BK305" s="3">
        <f>求节点(节奏总纲!H$4:H$163,BD$6:BD$165,$AN305)</f>
        <v>84796.791685649834</v>
      </c>
      <c r="BL305" s="3">
        <f>BG305*其他调用!H304*其他调用!$M304</f>
        <v>1018560.5842561201</v>
      </c>
      <c r="BM305" s="3">
        <f>BH305*其他调用!I304*其他调用!$M304</f>
        <v>3095080.4071949148</v>
      </c>
      <c r="BN305" s="3">
        <f>BI305*其他调用!J304*其他调用!$M304</f>
        <v>784398.41758628131</v>
      </c>
      <c r="BO305" s="3">
        <f>BJ305*其他调用!K304*其他调用!$M304</f>
        <v>96990.76118971454</v>
      </c>
      <c r="BP305" s="3">
        <f>BK305*其他调用!L304*其他调用!$M304</f>
        <v>16850.818443772332</v>
      </c>
      <c r="BQ305" s="3">
        <f t="shared" si="24"/>
        <v>5011880.9886708027</v>
      </c>
      <c r="BR305" s="3">
        <f>[1]服务器生态!$R302</f>
        <v>1.6289841650165445E-2</v>
      </c>
      <c r="BS305" s="3">
        <f>SUMPRODUCT((BG$6:BG305)*($BR$6:$BR305)*(其他调用!BY$5:BY304))</f>
        <v>139540.17196019238</v>
      </c>
      <c r="BT305" s="3">
        <f>SUMPRODUCT((BH$6:BH305)*($BR$6:$BR305)*(其他调用!BZ$5:BZ304))</f>
        <v>432516.66786306584</v>
      </c>
      <c r="BU305" s="3">
        <f>SUMPRODUCT((BI$6:BI305)*($BR$6:$BR305)*(其他调用!CA$5:CA304))</f>
        <v>1352639.6931833003</v>
      </c>
      <c r="BV305" s="3">
        <f>SUMPRODUCT((BJ$6:BJ305)*($BR$6:$BR305)*(其他调用!CB$5:CB304))</f>
        <v>944282.23276302754</v>
      </c>
      <c r="BW305" s="3">
        <f>SUMPRODUCT((BK$6:BK305)*($BR$6:$BR305)*(其他调用!CC$5:CC304))</f>
        <v>530747.59156850562</v>
      </c>
      <c r="BX305" s="3">
        <f>SUMPRODUCT((BG$6:BG305)*($BR$6:$BR305))*'[1]功能-战损相关'!$D$2-BS305</f>
        <v>259146.0336403572</v>
      </c>
      <c r="BY305" s="3">
        <f>SUMPRODUCT((BH$6:BH305)*($BR$6:$BR305))*'[1]功能-战损相关'!$D$2-BT305</f>
        <v>803245.24031712208</v>
      </c>
      <c r="BZ305" s="3">
        <f>SUMPRODUCT((BI$6:BI305)*($BR$6:$BR305))*'[1]功能-战损相关'!$D$2-BU305</f>
        <v>2512045.1444832701</v>
      </c>
      <c r="CA305" s="3">
        <f>SUMPRODUCT((BJ$6:BJ305)*($BR$6:$BR305))*'[1]功能-战损相关'!$D$2-BV305</f>
        <v>1753667.0037027632</v>
      </c>
      <c r="CB305" s="3">
        <f>SUMPRODUCT((BK$6:BK305)*($BR$6:$BR305))*'[1]功能-战损相关'!$D$2-BW305</f>
        <v>985674.09862722503</v>
      </c>
    </row>
    <row r="306" spans="40:80" x14ac:dyDescent="0.2">
      <c r="AN306" s="3">
        <v>301</v>
      </c>
      <c r="AO306" s="3">
        <f>求节点(节奏总纲!D$4:D$163,AH$6:AH$165,$AN306)*其他调用!H305*其他调用!$M305</f>
        <v>634300558.5844785</v>
      </c>
      <c r="AP306" s="3">
        <f>求节点(节奏总纲!E$4:E$163,AI$6:AI$165,$AN306)*其他调用!I305*其他调用!$M305</f>
        <v>484701248.61637074</v>
      </c>
      <c r="AQ306" s="3">
        <f>求节点(节奏总纲!F$4:F$163,AJ$6:AJ$165,$AN306)*其他调用!J305*其他调用!$M305</f>
        <v>59037174.505338535</v>
      </c>
      <c r="AR306" s="3">
        <f>求节点(节奏总纲!G$4:G$163,AK$6:AK$165,$AN306)*其他调用!K305*其他调用!$M305</f>
        <v>8169640.8064703671</v>
      </c>
      <c r="AS306" s="3">
        <f>求节点(节奏总纲!H$4:H$163,AL$6:AL$165,$AN306)*其他调用!L305*其他调用!$M305</f>
        <v>3471103.4375768197</v>
      </c>
      <c r="AT306" s="3">
        <f t="shared" si="23"/>
        <v>1189679725.9502349</v>
      </c>
      <c r="BF306" s="3">
        <v>301</v>
      </c>
      <c r="BG306" s="3">
        <f>求节点(节奏总纲!D$4:D$163,AZ$6:AZ$165,$AN306)</f>
        <v>21246.118851645489</v>
      </c>
      <c r="BH306" s="3">
        <f>求节点(节奏总纲!E$4:E$163,BA$6:BA$165,$AN306)</f>
        <v>65475.93834794029</v>
      </c>
      <c r="BI306" s="3">
        <f>求节点(节奏总纲!F$4:F$163,BB$6:BB$165,$AN306)</f>
        <v>203277.25503783484</v>
      </c>
      <c r="BJ306" s="3">
        <f>求节点(节奏总纲!G$4:G$163,BC$6:BC$165,$AN306)</f>
        <v>141282.92027465336</v>
      </c>
      <c r="BK306" s="3">
        <f>求节点(节奏总纲!H$4:H$163,BD$6:BD$165,$AN306)</f>
        <v>84862.71313561502</v>
      </c>
      <c r="BL306" s="3">
        <f>BG306*其他调用!H305*其他调用!$M305</f>
        <v>1019018.043039519</v>
      </c>
      <c r="BM306" s="3">
        <f>BH306*其他调用!I305*其他调用!$M305</f>
        <v>3096456.237753869</v>
      </c>
      <c r="BN306" s="3">
        <f>BI306*其他调用!J305*其他调用!$M305</f>
        <v>784735.58375530224</v>
      </c>
      <c r="BO306" s="3">
        <f>BJ306*其他调用!K305*其他调用!$M305</f>
        <v>97032.544512950859</v>
      </c>
      <c r="BP306" s="3">
        <f>BK306*其他调用!L305*其他调用!$M305</f>
        <v>16863.918354309415</v>
      </c>
      <c r="BQ306" s="3">
        <f t="shared" si="24"/>
        <v>5014106.3274159506</v>
      </c>
      <c r="BR306" s="3">
        <f>[1]服务器生态!$R303</f>
        <v>1.6289841650165445E-2</v>
      </c>
      <c r="BS306" s="3">
        <f>SUMPRODUCT((BG$6:BG306)*($BR$6:$BR306)*(其他调用!BY$5:BY305))</f>
        <v>139600.7387447528</v>
      </c>
      <c r="BT306" s="3">
        <f>SUMPRODUCT((BH$6:BH306)*($BR$6:$BR306)*(其他调用!BZ$5:BZ305))</f>
        <v>432703.32157989306</v>
      </c>
      <c r="BU306" s="3">
        <f>SUMPRODUCT((BI$6:BI306)*($BR$6:$BR306)*(其他调用!CA$5:CA305))</f>
        <v>1353219.1801850384</v>
      </c>
      <c r="BV306" s="3">
        <f>SUMPRODUCT((BJ$6:BJ306)*($BR$6:$BR306)*(其他调用!CB$5:CB305))</f>
        <v>944684.99113287823</v>
      </c>
      <c r="BW306" s="3">
        <f>SUMPRODUCT((BK$6:BK306)*($BR$6:$BR306)*(其他调用!CC$5:CC305))</f>
        <v>530989.51159632753</v>
      </c>
      <c r="BX306" s="3">
        <f>SUMPRODUCT((BG$6:BG306)*($BR$6:$BR306))*'[1]功能-战损相关'!$D$2-BS306</f>
        <v>259258.51481168371</v>
      </c>
      <c r="BY306" s="3">
        <f>SUMPRODUCT((BH$6:BH306)*($BR$6:$BR306))*'[1]功能-战损相关'!$D$2-BT306</f>
        <v>803591.88293408672</v>
      </c>
      <c r="BZ306" s="3">
        <f>SUMPRODUCT((BI$6:BI306)*($BR$6:$BR306))*'[1]功能-战损相关'!$D$2-BU306</f>
        <v>2513121.3346293559</v>
      </c>
      <c r="CA306" s="3">
        <f>SUMPRODUCT((BJ$6:BJ306)*($BR$6:$BR306))*'[1]功能-战损相关'!$D$2-BV306</f>
        <v>1754414.983532486</v>
      </c>
      <c r="CB306" s="3">
        <f>SUMPRODUCT((BK$6:BK306)*($BR$6:$BR306))*'[1]功能-战损相关'!$D$2-BW306</f>
        <v>986123.37867889449</v>
      </c>
    </row>
    <row r="307" spans="40:80" x14ac:dyDescent="0.2">
      <c r="AN307" s="3">
        <v>302</v>
      </c>
      <c r="AO307" s="3">
        <f>求节点(节奏总纲!D$4:D$163,AH$6:AH$165,$AN307)*其他调用!H306*其他调用!$M306</f>
        <v>634951356.97012031</v>
      </c>
      <c r="AP307" s="3">
        <f>求节点(节奏总纲!E$4:E$163,AI$6:AI$165,$AN307)*其他调用!I306*其他调用!$M306</f>
        <v>484639757.17736959</v>
      </c>
      <c r="AQ307" s="3">
        <f>求节点(节奏总纲!F$4:F$163,AJ$6:AJ$165,$AN307)*其他调用!J306*其他调用!$M306</f>
        <v>59193621.791629165</v>
      </c>
      <c r="AR307" s="3">
        <f>求节点(节奏总纲!G$4:G$163,AK$6:AK$165,$AN307)*其他调用!K306*其他调用!$M306</f>
        <v>8169640.8064703671</v>
      </c>
      <c r="AS307" s="3">
        <f>求节点(节奏总纲!H$4:H$163,AL$6:AL$165,$AN307)*其他调用!L306*其他调用!$M306</f>
        <v>3471103.4375768197</v>
      </c>
      <c r="AT307" s="3">
        <f t="shared" si="23"/>
        <v>1190425480.1831663</v>
      </c>
      <c r="BF307" s="3">
        <v>302</v>
      </c>
      <c r="BG307" s="3">
        <f>求节点(节奏总纲!D$4:D$163,AZ$6:AZ$165,$AN307)</f>
        <v>21255.656684413232</v>
      </c>
      <c r="BH307" s="3">
        <f>求节点(节奏总纲!E$4:E$163,BA$6:BA$165,$AN307)</f>
        <v>65505.030894367061</v>
      </c>
      <c r="BI307" s="3">
        <f>求节点(节奏总纲!F$4:F$163,BB$6:BB$165,$AN307)</f>
        <v>203364.59428273333</v>
      </c>
      <c r="BJ307" s="3">
        <f>求节点(节奏总纲!G$4:G$163,BC$6:BC$165,$AN307)</f>
        <v>141343.75831569658</v>
      </c>
      <c r="BK307" s="3">
        <f>求节点(节奏总纲!H$4:H$163,BD$6:BD$165,$AN307)</f>
        <v>84928.634585580206</v>
      </c>
      <c r="BL307" s="3">
        <f>BG307*其他调用!H306*其他调用!$M306</f>
        <v>1019475.501822918</v>
      </c>
      <c r="BM307" s="3">
        <f>BH307*其他调用!I306*其他调用!$M306</f>
        <v>3097832.0683128238</v>
      </c>
      <c r="BN307" s="3">
        <f>BI307*其他调用!J306*其他调用!$M306</f>
        <v>785072.74992432294</v>
      </c>
      <c r="BO307" s="3">
        <f>BJ307*其他调用!K306*其他调用!$M306</f>
        <v>97074.327836187178</v>
      </c>
      <c r="BP307" s="3">
        <f>BK307*其他调用!L306*其他调用!$M306</f>
        <v>16877.018264846494</v>
      </c>
      <c r="BQ307" s="3">
        <f t="shared" si="24"/>
        <v>5016331.6661610985</v>
      </c>
      <c r="BR307" s="3">
        <f>[1]服务器生态!$R304</f>
        <v>1.6289841650165445E-2</v>
      </c>
      <c r="BS307" s="3">
        <f>SUMPRODUCT((BG$6:BG307)*($BR$6:$BR307)*(其他调用!BY$5:BY306))</f>
        <v>139661.3327190257</v>
      </c>
      <c r="BT307" s="3">
        <f>SUMPRODUCT((BH$6:BH307)*($BR$6:$BR307)*(其他调用!BZ$5:BZ306))</f>
        <v>432890.05823149078</v>
      </c>
      <c r="BU307" s="3">
        <f>SUMPRODUCT((BI$6:BI307)*($BR$6:$BR307)*(其他调用!CA$5:CA306))</f>
        <v>1353798.9161667086</v>
      </c>
      <c r="BV307" s="3">
        <f>SUMPRODUCT((BJ$6:BJ307)*($BR$6:$BR307)*(其他调用!CB$5:CB306))</f>
        <v>945087.92293508863</v>
      </c>
      <c r="BW307" s="3">
        <f>SUMPRODUCT((BK$6:BK307)*($BR$6:$BR307)*(其他调用!CC$5:CC306))</f>
        <v>531231.6195478962</v>
      </c>
      <c r="BX307" s="3">
        <f>SUMPRODUCT((BG$6:BG307)*($BR$6:$BR307))*'[1]功能-战损相关'!$D$2-BS307</f>
        <v>259371.04647819049</v>
      </c>
      <c r="BY307" s="3">
        <f>SUMPRODUCT((BH$6:BH307)*($BR$6:$BR307))*'[1]功能-战损相关'!$D$2-BT307</f>
        <v>803938.67957276839</v>
      </c>
      <c r="BZ307" s="3">
        <f>SUMPRODUCT((BI$6:BI307)*($BR$6:$BR307))*'[1]功能-战损相关'!$D$2-BU307</f>
        <v>2514197.9871667437</v>
      </c>
      <c r="CA307" s="3">
        <f>SUMPRODUCT((BJ$6:BJ307)*($BR$6:$BR307))*'[1]功能-战损相关'!$D$2-BV307</f>
        <v>1755163.2854508767</v>
      </c>
      <c r="CB307" s="3">
        <f>SUMPRODUCT((BK$6:BK307)*($BR$6:$BR307))*'[1]功能-战损相关'!$D$2-BW307</f>
        <v>986573.00773180777</v>
      </c>
    </row>
    <row r="308" spans="40:80" x14ac:dyDescent="0.2">
      <c r="AN308" s="3">
        <v>303</v>
      </c>
      <c r="AO308" s="3">
        <f>求节点(节奏总纲!D$4:D$163,AH$6:AH$165,$AN308)*其他调用!H307*其他调用!$M307</f>
        <v>635602155.35576224</v>
      </c>
      <c r="AP308" s="3">
        <f>求节点(节奏总纲!E$4:E$163,AI$6:AI$165,$AN308)*其他调用!I307*其他调用!$M307</f>
        <v>484578265.73836839</v>
      </c>
      <c r="AQ308" s="3">
        <f>求节点(节奏总纲!F$4:F$163,AJ$6:AJ$165,$AN308)*其他调用!J307*其他调用!$M307</f>
        <v>59350069.077919811</v>
      </c>
      <c r="AR308" s="3">
        <f>求节点(节奏总纲!G$4:G$163,AK$6:AK$165,$AN308)*其他调用!K307*其他调用!$M307</f>
        <v>8169640.8064703671</v>
      </c>
      <c r="AS308" s="3">
        <f>求节点(节奏总纲!H$4:H$163,AL$6:AL$165,$AN308)*其他调用!L307*其他调用!$M307</f>
        <v>3471103.4375768197</v>
      </c>
      <c r="AT308" s="3">
        <f t="shared" si="23"/>
        <v>1191171234.4160974</v>
      </c>
      <c r="BF308" s="3">
        <v>303</v>
      </c>
      <c r="BG308" s="3">
        <f>求节点(节奏总纲!D$4:D$163,AZ$6:AZ$165,$AN308)</f>
        <v>21265.194517180978</v>
      </c>
      <c r="BH308" s="3">
        <f>求节点(节奏总纲!E$4:E$163,BA$6:BA$165,$AN308)</f>
        <v>65534.123440793839</v>
      </c>
      <c r="BI308" s="3">
        <f>求节点(节奏总纲!F$4:F$163,BB$6:BB$165,$AN308)</f>
        <v>203451.93352763183</v>
      </c>
      <c r="BJ308" s="3">
        <f>求节点(节奏总纲!G$4:G$163,BC$6:BC$165,$AN308)</f>
        <v>141404.59635673978</v>
      </c>
      <c r="BK308" s="3">
        <f>求节点(节奏总纲!H$4:H$163,BD$6:BD$165,$AN308)</f>
        <v>84994.556035545393</v>
      </c>
      <c r="BL308" s="3">
        <f>BG308*其他调用!H307*其他调用!$M307</f>
        <v>1019932.9606063172</v>
      </c>
      <c r="BM308" s="3">
        <f>BH308*其他调用!I307*其他调用!$M307</f>
        <v>3099207.8988717785</v>
      </c>
      <c r="BN308" s="3">
        <f>BI308*其他调用!J307*其他调用!$M307</f>
        <v>785409.91609334364</v>
      </c>
      <c r="BO308" s="3">
        <f>BJ308*其他调用!K307*其他调用!$M307</f>
        <v>97116.111159423483</v>
      </c>
      <c r="BP308" s="3">
        <f>BK308*其他调用!L307*其他调用!$M307</f>
        <v>16890.118175383577</v>
      </c>
      <c r="BQ308" s="3">
        <f t="shared" si="24"/>
        <v>5018557.0049062464</v>
      </c>
      <c r="BR308" s="3">
        <f>[1]服务器生态!$R305</f>
        <v>1.6289841650165445E-2</v>
      </c>
      <c r="BS308" s="3">
        <f>SUMPRODUCT((BG$6:BG308)*($BR$6:$BR308)*(其他调用!BY$5:BY307))</f>
        <v>139721.95388301104</v>
      </c>
      <c r="BT308" s="3">
        <f>SUMPRODUCT((BH$6:BH308)*($BR$6:$BR308)*(其他调用!BZ$5:BZ307))</f>
        <v>433076.87781785906</v>
      </c>
      <c r="BU308" s="3">
        <f>SUMPRODUCT((BI$6:BI308)*($BR$6:$BR308)*(其他调用!CA$5:CA307))</f>
        <v>1354378.9011283109</v>
      </c>
      <c r="BV308" s="3">
        <f>SUMPRODUCT((BJ$6:BJ308)*($BR$6:$BR308)*(其他调用!CB$5:CB307))</f>
        <v>945491.02816965862</v>
      </c>
      <c r="BW308" s="3">
        <f>SUMPRODUCT((BK$6:BK308)*($BR$6:$BR308)*(其他调用!CC$5:CC307))</f>
        <v>531473.91542321164</v>
      </c>
      <c r="BX308" s="3">
        <f>SUMPRODUCT((BG$6:BG308)*($BR$6:$BR308))*'[1]功能-战损相关'!$D$2-BS308</f>
        <v>259483.62863987757</v>
      </c>
      <c r="BY308" s="3">
        <f>SUMPRODUCT((BH$6:BH308)*($BR$6:$BR308))*'[1]功能-战损相关'!$D$2-BT308</f>
        <v>804285.63023316662</v>
      </c>
      <c r="BZ308" s="3">
        <f>SUMPRODUCT((BI$6:BI308)*($BR$6:$BR308))*'[1]功能-战损相关'!$D$2-BU308</f>
        <v>2515275.1020954335</v>
      </c>
      <c r="CA308" s="3">
        <f>SUMPRODUCT((BJ$6:BJ308)*($BR$6:$BR308))*'[1]功能-战损相关'!$D$2-BV308</f>
        <v>1755911.909457935</v>
      </c>
      <c r="CB308" s="3">
        <f>SUMPRODUCT((BK$6:BK308)*($BR$6:$BR308))*'[1]功能-战损相关'!$D$2-BW308</f>
        <v>987022.98578596488</v>
      </c>
    </row>
    <row r="309" spans="40:80" x14ac:dyDescent="0.2">
      <c r="AN309" s="3">
        <v>304</v>
      </c>
      <c r="AO309" s="3">
        <f>求节点(节奏总纲!D$4:D$163,AH$6:AH$165,$AN309)*其他调用!H308*其他调用!$M308</f>
        <v>636252953.74140406</v>
      </c>
      <c r="AP309" s="3">
        <f>求节点(节奏总纲!E$4:E$163,AI$6:AI$165,$AN309)*其他调用!I308*其他调用!$M308</f>
        <v>484516774.29936725</v>
      </c>
      <c r="AQ309" s="3">
        <f>求节点(节奏总纲!F$4:F$163,AJ$6:AJ$165,$AN309)*其他调用!J308*其他调用!$M308</f>
        <v>59506516.364210427</v>
      </c>
      <c r="AR309" s="3">
        <f>求节点(节奏总纲!G$4:G$163,AK$6:AK$165,$AN309)*其他调用!K308*其他调用!$M308</f>
        <v>8169640.8064703671</v>
      </c>
      <c r="AS309" s="3">
        <f>求节点(节奏总纲!H$4:H$163,AL$6:AL$165,$AN309)*其他调用!L308*其他调用!$M308</f>
        <v>3471103.4375768197</v>
      </c>
      <c r="AT309" s="3">
        <f t="shared" si="23"/>
        <v>1191916988.6490288</v>
      </c>
      <c r="BF309" s="3">
        <v>304</v>
      </c>
      <c r="BG309" s="3">
        <f>求节点(节奏总纲!D$4:D$163,AZ$6:AZ$165,$AN309)</f>
        <v>21274.732349948721</v>
      </c>
      <c r="BH309" s="3">
        <f>求节点(节奏总纲!E$4:E$163,BA$6:BA$165,$AN309)</f>
        <v>65563.21598722061</v>
      </c>
      <c r="BI309" s="3">
        <f>求节点(节奏总纲!F$4:F$163,BB$6:BB$165,$AN309)</f>
        <v>203539.27277253033</v>
      </c>
      <c r="BJ309" s="3">
        <f>求节点(节奏总纲!G$4:G$163,BC$6:BC$165,$AN309)</f>
        <v>141465.43439778301</v>
      </c>
      <c r="BK309" s="3">
        <f>求节点(节奏总纲!H$4:H$163,BD$6:BD$165,$AN309)</f>
        <v>85060.477485510593</v>
      </c>
      <c r="BL309" s="3">
        <f>BG309*其他调用!H308*其他调用!$M308</f>
        <v>1020390.419389716</v>
      </c>
      <c r="BM309" s="3">
        <f>BH309*其他调用!I308*其他调用!$M308</f>
        <v>3100583.7294307328</v>
      </c>
      <c r="BN309" s="3">
        <f>BI309*其他调用!J308*其他调用!$M308</f>
        <v>785747.08226236457</v>
      </c>
      <c r="BO309" s="3">
        <f>BJ309*其他调用!K308*其他调用!$M308</f>
        <v>97157.894482659816</v>
      </c>
      <c r="BP309" s="3">
        <f>BK309*其他调用!L308*其他调用!$M308</f>
        <v>16903.218085920664</v>
      </c>
      <c r="BQ309" s="3">
        <f t="shared" si="24"/>
        <v>5020782.3436513934</v>
      </c>
      <c r="BR309" s="3">
        <f>[1]服务器生态!$R306</f>
        <v>1.6289841650165445E-2</v>
      </c>
      <c r="BS309" s="3">
        <f>SUMPRODUCT((BG$6:BG309)*($BR$6:$BR309)*(其他调用!BY$5:BY308))</f>
        <v>139782.60223670886</v>
      </c>
      <c r="BT309" s="3">
        <f>SUMPRODUCT((BH$6:BH309)*($BR$6:$BR309)*(其他调用!BZ$5:BZ308))</f>
        <v>433263.78033899784</v>
      </c>
      <c r="BU309" s="3">
        <f>SUMPRODUCT((BI$6:BI309)*($BR$6:$BR309)*(其他调用!CA$5:CA308))</f>
        <v>1354959.1350698455</v>
      </c>
      <c r="BV309" s="3">
        <f>SUMPRODUCT((BJ$6:BJ309)*($BR$6:$BR309)*(其他调用!CB$5:CB308))</f>
        <v>945894.30683658819</v>
      </c>
      <c r="BW309" s="3">
        <f>SUMPRODUCT((BK$6:BK309)*($BR$6:$BR309)*(其他调用!CC$5:CC308))</f>
        <v>531716.39922227373</v>
      </c>
      <c r="BX309" s="3">
        <f>SUMPRODUCT((BG$6:BG309)*($BR$6:$BR309))*'[1]功能-战损相关'!$D$2-BS309</f>
        <v>259596.26129674492</v>
      </c>
      <c r="BY309" s="3">
        <f>SUMPRODUCT((BH$6:BH309)*($BR$6:$BR309))*'[1]功能-战损相关'!$D$2-BT309</f>
        <v>804632.73491528153</v>
      </c>
      <c r="BZ309" s="3">
        <f>SUMPRODUCT((BI$6:BI309)*($BR$6:$BR309))*'[1]功能-战损相关'!$D$2-BU309</f>
        <v>2516352.6794154262</v>
      </c>
      <c r="CA309" s="3">
        <f>SUMPRODUCT((BJ$6:BJ309)*($BR$6:$BR309))*'[1]功能-战损相关'!$D$2-BV309</f>
        <v>1756660.855553661</v>
      </c>
      <c r="CB309" s="3">
        <f>SUMPRODUCT((BK$6:BK309)*($BR$6:$BR309))*'[1]功能-战损相关'!$D$2-BW309</f>
        <v>987473.31284136593</v>
      </c>
    </row>
    <row r="310" spans="40:80" x14ac:dyDescent="0.2">
      <c r="AN310" s="3">
        <v>305</v>
      </c>
      <c r="AO310" s="3">
        <f>求节点(节奏总纲!D$4:D$163,AH$6:AH$165,$AN310)*其他调用!H309*其他调用!$M309</f>
        <v>636903752.12704599</v>
      </c>
      <c r="AP310" s="3">
        <f>求节点(节奏总纲!E$4:E$163,AI$6:AI$165,$AN310)*其他调用!I309*其他调用!$M309</f>
        <v>484455282.86036605</v>
      </c>
      <c r="AQ310" s="3">
        <f>求节点(节奏总纲!F$4:F$163,AJ$6:AJ$165,$AN310)*其他调用!J309*其他调用!$M309</f>
        <v>59662963.650501065</v>
      </c>
      <c r="AR310" s="3">
        <f>求节点(节奏总纲!G$4:G$163,AK$6:AK$165,$AN310)*其他调用!K309*其他调用!$M309</f>
        <v>8169640.8064703671</v>
      </c>
      <c r="AS310" s="3">
        <f>求节点(节奏总纲!H$4:H$163,AL$6:AL$165,$AN310)*其他调用!L309*其他调用!$M309</f>
        <v>3471103.4375768197</v>
      </c>
      <c r="AT310" s="3">
        <f t="shared" si="23"/>
        <v>1192662742.8819602</v>
      </c>
      <c r="BF310" s="3">
        <v>305</v>
      </c>
      <c r="BG310" s="3">
        <f>求节点(节奏总纲!D$4:D$163,AZ$6:AZ$165,$AN310)</f>
        <v>21284.270182716464</v>
      </c>
      <c r="BH310" s="3">
        <f>求节点(节奏总纲!E$4:E$163,BA$6:BA$165,$AN310)</f>
        <v>65592.308533647389</v>
      </c>
      <c r="BI310" s="3">
        <f>求节点(节奏总纲!F$4:F$163,BB$6:BB$165,$AN310)</f>
        <v>203626.61201742885</v>
      </c>
      <c r="BJ310" s="3">
        <f>求节点(节奏总纲!G$4:G$163,BC$6:BC$165,$AN310)</f>
        <v>141526.27243882621</v>
      </c>
      <c r="BK310" s="3">
        <f>求节点(节奏总纲!H$4:H$163,BD$6:BD$165,$AN310)</f>
        <v>85126.39893547578</v>
      </c>
      <c r="BL310" s="3">
        <f>BG310*其他调用!H309*其他调用!$M309</f>
        <v>1020847.878173115</v>
      </c>
      <c r="BM310" s="3">
        <f>BH310*其他调用!I309*其他调用!$M309</f>
        <v>3101959.559989688</v>
      </c>
      <c r="BN310" s="3">
        <f>BI310*其他调用!J309*其他调用!$M309</f>
        <v>786084.24843138549</v>
      </c>
      <c r="BO310" s="3">
        <f>BJ310*其他调用!K309*其他调用!$M309</f>
        <v>97199.677805896106</v>
      </c>
      <c r="BP310" s="3">
        <f>BK310*其他调用!L309*其他调用!$M309</f>
        <v>16916.317996457743</v>
      </c>
      <c r="BQ310" s="3">
        <f t="shared" si="24"/>
        <v>5023007.6823965423</v>
      </c>
      <c r="BR310" s="3">
        <f>[1]服务器生态!$R307</f>
        <v>1.6289841650165445E-2</v>
      </c>
      <c r="BS310" s="3">
        <f>SUMPRODUCT((BG$6:BG310)*($BR$6:$BR310)*(其他调用!BY$5:BY309))</f>
        <v>139843.27778011913</v>
      </c>
      <c r="BT310" s="3">
        <f>SUMPRODUCT((BH$6:BH310)*($BR$6:$BR310)*(其他调用!BZ$5:BZ309))</f>
        <v>433450.76579490717</v>
      </c>
      <c r="BU310" s="3">
        <f>SUMPRODUCT((BI$6:BI310)*($BR$6:$BR310)*(其他调用!CA$5:CA309))</f>
        <v>1355539.6179913122</v>
      </c>
      <c r="BV310" s="3">
        <f>SUMPRODUCT((BJ$6:BJ310)*($BR$6:$BR310)*(其他调用!CB$5:CB309))</f>
        <v>946297.75893587735</v>
      </c>
      <c r="BW310" s="3">
        <f>SUMPRODUCT((BK$6:BK310)*($BR$6:$BR310)*(其他调用!CC$5:CC309))</f>
        <v>531959.07094508258</v>
      </c>
      <c r="BX310" s="3">
        <f>SUMPRODUCT((BG$6:BG310)*($BR$6:$BR310))*'[1]功能-战损相关'!$D$2-BS310</f>
        <v>259708.94444879258</v>
      </c>
      <c r="BY310" s="3">
        <f>SUMPRODUCT((BH$6:BH310)*($BR$6:$BR310))*'[1]功能-战损相关'!$D$2-BT310</f>
        <v>804979.993619113</v>
      </c>
      <c r="BZ310" s="3">
        <f>SUMPRODUCT((BI$6:BI310)*($BR$6:$BR310))*'[1]功能-战损相关'!$D$2-BU310</f>
        <v>2517430.7191267218</v>
      </c>
      <c r="CA310" s="3">
        <f>SUMPRODUCT((BJ$6:BJ310)*($BR$6:$BR310))*'[1]功能-战损相关'!$D$2-BV310</f>
        <v>1757410.1237380554</v>
      </c>
      <c r="CB310" s="3">
        <f>SUMPRODUCT((BK$6:BK310)*($BR$6:$BR310))*'[1]功能-战损相关'!$D$2-BW310</f>
        <v>987923.98889801104</v>
      </c>
    </row>
    <row r="311" spans="40:80" x14ac:dyDescent="0.2">
      <c r="AN311" s="3">
        <v>306</v>
      </c>
      <c r="AO311" s="3">
        <f>求节点(节奏总纲!D$4:D$163,AH$6:AH$165,$AN311)*其他调用!H310*其他调用!$M310</f>
        <v>637554550.5126878</v>
      </c>
      <c r="AP311" s="3">
        <f>求节点(节奏总纲!E$4:E$163,AI$6:AI$165,$AN311)*其他调用!I310*其他调用!$M310</f>
        <v>484393791.4213649</v>
      </c>
      <c r="AQ311" s="3">
        <f>求节点(节奏总纲!F$4:F$163,AJ$6:AJ$165,$AN311)*其他调用!J310*其他调用!$M310</f>
        <v>59819410.936791681</v>
      </c>
      <c r="AR311" s="3">
        <f>求节点(节奏总纲!G$4:G$163,AK$6:AK$165,$AN311)*其他调用!K310*其他调用!$M310</f>
        <v>8169640.8064703671</v>
      </c>
      <c r="AS311" s="3">
        <f>求节点(节奏总纲!H$4:H$163,AL$6:AL$165,$AN311)*其他调用!L310*其他调用!$M310</f>
        <v>3471103.4375768197</v>
      </c>
      <c r="AT311" s="3">
        <f t="shared" si="23"/>
        <v>1193408497.1148915</v>
      </c>
      <c r="BF311" s="3">
        <v>306</v>
      </c>
      <c r="BG311" s="3">
        <f>求节点(节奏总纲!D$4:D$163,AZ$6:AZ$165,$AN311)</f>
        <v>21293.80801548421</v>
      </c>
      <c r="BH311" s="3">
        <f>求节点(节奏总纲!E$4:E$163,BA$6:BA$165,$AN311)</f>
        <v>65621.401080074167</v>
      </c>
      <c r="BI311" s="3">
        <f>求节点(节奏总纲!F$4:F$163,BB$6:BB$165,$AN311)</f>
        <v>203713.95126232735</v>
      </c>
      <c r="BJ311" s="3">
        <f>求节点(节奏总纲!G$4:G$163,BC$6:BC$165,$AN311)</f>
        <v>141587.11047986941</v>
      </c>
      <c r="BK311" s="3">
        <f>求节点(节奏总纲!H$4:H$163,BD$6:BD$165,$AN311)</f>
        <v>85192.320385440966</v>
      </c>
      <c r="BL311" s="3">
        <f>BG311*其他调用!H310*其他调用!$M310</f>
        <v>1021305.3369565142</v>
      </c>
      <c r="BM311" s="3">
        <f>BH311*其他调用!I310*其他调用!$M310</f>
        <v>3103335.3905486432</v>
      </c>
      <c r="BN311" s="3">
        <f>BI311*其他调用!J310*其他调用!$M310</f>
        <v>786421.41460040619</v>
      </c>
      <c r="BO311" s="3">
        <f>BJ311*其他调用!K310*其他调用!$M310</f>
        <v>97241.461129132425</v>
      </c>
      <c r="BP311" s="3">
        <f>BK311*其他调用!L310*其他调用!$M310</f>
        <v>16929.417906994826</v>
      </c>
      <c r="BQ311" s="3">
        <f t="shared" si="24"/>
        <v>5025233.0211416911</v>
      </c>
      <c r="BR311" s="3">
        <f>[1]服务器生态!$R308</f>
        <v>1.6289841650165445E-2</v>
      </c>
      <c r="BS311" s="3">
        <f>SUMPRODUCT((BG$6:BG311)*($BR$6:$BR311)*(其他调用!BY$5:BY310))</f>
        <v>139903.98051324184</v>
      </c>
      <c r="BT311" s="3">
        <f>SUMPRODUCT((BH$6:BH311)*($BR$6:$BR311)*(其他调用!BZ$5:BZ310))</f>
        <v>433637.83418558707</v>
      </c>
      <c r="BU311" s="3">
        <f>SUMPRODUCT((BI$6:BI311)*($BR$6:$BR311)*(其他调用!CA$5:CA310))</f>
        <v>1356120.349892711</v>
      </c>
      <c r="BV311" s="3">
        <f>SUMPRODUCT((BJ$6:BJ311)*($BR$6:$BR311)*(其他调用!CB$5:CB310))</f>
        <v>946701.38446752611</v>
      </c>
      <c r="BW311" s="3">
        <f>SUMPRODUCT((BK$6:BK311)*($BR$6:$BR311)*(其他调用!CC$5:CC310))</f>
        <v>532201.9305916382</v>
      </c>
      <c r="BX311" s="3">
        <f>SUMPRODUCT((BG$6:BG311)*($BR$6:$BR311))*'[1]功能-战损相关'!$D$2-BS311</f>
        <v>259821.67809602048</v>
      </c>
      <c r="BY311" s="3">
        <f>SUMPRODUCT((BH$6:BH311)*($BR$6:$BR311))*'[1]功能-战损相关'!$D$2-BT311</f>
        <v>805327.40634466149</v>
      </c>
      <c r="BZ311" s="3">
        <f>SUMPRODUCT((BI$6:BI311)*($BR$6:$BR311))*'[1]功能-战损相关'!$D$2-BU311</f>
        <v>2518509.2212293195</v>
      </c>
      <c r="CA311" s="3">
        <f>SUMPRODUCT((BJ$6:BJ311)*($BR$6:$BR311))*'[1]功能-战损相关'!$D$2-BV311</f>
        <v>1758159.7140111176</v>
      </c>
      <c r="CB311" s="3">
        <f>SUMPRODUCT((BK$6:BK311)*($BR$6:$BR311))*'[1]功能-战损相关'!$D$2-BW311</f>
        <v>988375.01395589998</v>
      </c>
    </row>
    <row r="312" spans="40:80" x14ac:dyDescent="0.2">
      <c r="AN312" s="3">
        <v>307</v>
      </c>
      <c r="AO312" s="3">
        <f>求节点(节奏总纲!D$4:D$163,AH$6:AH$165,$AN312)*其他调用!H311*其他调用!$M311</f>
        <v>638205348.89832962</v>
      </c>
      <c r="AP312" s="3">
        <f>求节点(节奏总纲!E$4:E$163,AI$6:AI$165,$AN312)*其他调用!I311*其他调用!$M311</f>
        <v>484332299.98236364</v>
      </c>
      <c r="AQ312" s="3">
        <f>求节点(节奏总纲!F$4:F$163,AJ$6:AJ$165,$AN312)*其他调用!J311*其他调用!$M311</f>
        <v>59975858.223082326</v>
      </c>
      <c r="AR312" s="3">
        <f>求节点(节奏总纲!G$4:G$163,AK$6:AK$165,$AN312)*其他调用!K311*其他调用!$M311</f>
        <v>8169640.8064703671</v>
      </c>
      <c r="AS312" s="3">
        <f>求节点(节奏总纲!H$4:H$163,AL$6:AL$165,$AN312)*其他调用!L311*其他调用!$M311</f>
        <v>3471103.4375768197</v>
      </c>
      <c r="AT312" s="3">
        <f t="shared" si="23"/>
        <v>1194154251.3478227</v>
      </c>
      <c r="BF312" s="3">
        <v>307</v>
      </c>
      <c r="BG312" s="3">
        <f>求节点(节奏总纲!D$4:D$163,AZ$6:AZ$165,$AN312)</f>
        <v>21303.345848251953</v>
      </c>
      <c r="BH312" s="3">
        <f>求节点(节奏总纲!E$4:E$163,BA$6:BA$165,$AN312)</f>
        <v>65650.493626500931</v>
      </c>
      <c r="BI312" s="3">
        <f>求节点(节奏总纲!F$4:F$163,BB$6:BB$165,$AN312)</f>
        <v>203801.29050722584</v>
      </c>
      <c r="BJ312" s="3">
        <f>求节点(节奏总纲!G$4:G$163,BC$6:BC$165,$AN312)</f>
        <v>141647.94852091264</v>
      </c>
      <c r="BK312" s="3">
        <f>求节点(节奏总纲!H$4:H$163,BD$6:BD$165,$AN312)</f>
        <v>85258.241835406152</v>
      </c>
      <c r="BL312" s="3">
        <f>BG312*其他调用!H311*其他调用!$M311</f>
        <v>1021762.795739913</v>
      </c>
      <c r="BM312" s="3">
        <f>BH312*其他调用!I311*其他调用!$M311</f>
        <v>3104711.221107597</v>
      </c>
      <c r="BN312" s="3">
        <f>BI312*其他调用!J311*其他调用!$M311</f>
        <v>786758.580769427</v>
      </c>
      <c r="BO312" s="3">
        <f>BJ312*其他调用!K311*其他调用!$M311</f>
        <v>97283.244452368745</v>
      </c>
      <c r="BP312" s="3">
        <f>BK312*其他调用!L311*其他调用!$M311</f>
        <v>16942.517817531909</v>
      </c>
      <c r="BQ312" s="3">
        <f t="shared" si="24"/>
        <v>5027458.3598868372</v>
      </c>
      <c r="BR312" s="3">
        <f>[1]服务器生态!$R309</f>
        <v>1.6289841650165445E-2</v>
      </c>
      <c r="BS312" s="3">
        <f>SUMPRODUCT((BG$6:BG312)*($BR$6:$BR312)*(其他调用!BY$5:BY311))</f>
        <v>139964.71043607703</v>
      </c>
      <c r="BT312" s="3">
        <f>SUMPRODUCT((BH$6:BH312)*($BR$6:$BR312)*(其他调用!BZ$5:BZ311))</f>
        <v>433824.98551103746</v>
      </c>
      <c r="BU312" s="3">
        <f>SUMPRODUCT((BI$6:BI312)*($BR$6:$BR312)*(其他调用!CA$5:CA311))</f>
        <v>1356701.3307740418</v>
      </c>
      <c r="BV312" s="3">
        <f>SUMPRODUCT((BJ$6:BJ312)*($BR$6:$BR312)*(其他调用!CB$5:CB311))</f>
        <v>947105.18343153445</v>
      </c>
      <c r="BW312" s="3">
        <f>SUMPRODUCT((BK$6:BK312)*($BR$6:$BR312)*(其他调用!CC$5:CC311))</f>
        <v>532444.97816194047</v>
      </c>
      <c r="BX312" s="3">
        <f>SUMPRODUCT((BG$6:BG312)*($BR$6:$BR312))*'[1]功能-战损相关'!$D$2-BS312</f>
        <v>259934.46223842865</v>
      </c>
      <c r="BY312" s="3">
        <f>SUMPRODUCT((BH$6:BH312)*($BR$6:$BR312))*'[1]功能-战损相关'!$D$2-BT312</f>
        <v>805674.97309192643</v>
      </c>
      <c r="BZ312" s="3">
        <f>SUMPRODUCT((BI$6:BI312)*($BR$6:$BR312))*'[1]功能-战损相关'!$D$2-BU312</f>
        <v>2519588.1857232195</v>
      </c>
      <c r="CA312" s="3">
        <f>SUMPRODUCT((BJ$6:BJ312)*($BR$6:$BR312))*'[1]功能-战损相关'!$D$2-BV312</f>
        <v>1758909.6263728472</v>
      </c>
      <c r="CB312" s="3">
        <f>SUMPRODUCT((BK$6:BK312)*($BR$6:$BR312))*'[1]功能-战损相关'!$D$2-BW312</f>
        <v>988826.38801503286</v>
      </c>
    </row>
    <row r="313" spans="40:80" x14ac:dyDescent="0.2">
      <c r="AN313" s="3">
        <v>308</v>
      </c>
      <c r="AO313" s="3">
        <f>求节点(节奏总纲!D$4:D$163,AH$6:AH$165,$AN313)*其他调用!H312*其他调用!$M312</f>
        <v>638856147.28397155</v>
      </c>
      <c r="AP313" s="3">
        <f>求节点(节奏总纲!E$4:E$163,AI$6:AI$165,$AN313)*其他调用!I312*其他调用!$M312</f>
        <v>484270808.5433625</v>
      </c>
      <c r="AQ313" s="3">
        <f>求节点(节奏总纲!F$4:F$163,AJ$6:AJ$165,$AN313)*其他调用!J312*其他调用!$M312</f>
        <v>60132305.509372942</v>
      </c>
      <c r="AR313" s="3">
        <f>求节点(节奏总纲!G$4:G$163,AK$6:AK$165,$AN313)*其他调用!K312*其他调用!$M312</f>
        <v>8169640.8064703671</v>
      </c>
      <c r="AS313" s="3">
        <f>求节点(节奏总纲!H$4:H$163,AL$6:AL$165,$AN313)*其他调用!L312*其他调用!$M312</f>
        <v>3471103.4375768197</v>
      </c>
      <c r="AT313" s="3">
        <f t="shared" si="23"/>
        <v>1194900005.580754</v>
      </c>
      <c r="BF313" s="3">
        <v>308</v>
      </c>
      <c r="BG313" s="3">
        <f>求节点(节奏总纲!D$4:D$163,AZ$6:AZ$165,$AN313)</f>
        <v>21312.883681019695</v>
      </c>
      <c r="BH313" s="3">
        <f>求节点(节奏总纲!E$4:E$163,BA$6:BA$165,$AN313)</f>
        <v>65679.586172927709</v>
      </c>
      <c r="BI313" s="3">
        <f>求节点(节奏总纲!F$4:F$163,BB$6:BB$165,$AN313)</f>
        <v>203888.62975212434</v>
      </c>
      <c r="BJ313" s="3">
        <f>求节点(节奏总纲!G$4:G$163,BC$6:BC$165,$AN313)</f>
        <v>141708.78656195584</v>
      </c>
      <c r="BK313" s="3">
        <f>求节点(节奏总纲!H$4:H$163,BD$6:BD$165,$AN313)</f>
        <v>85324.163285371353</v>
      </c>
      <c r="BL313" s="3">
        <f>BG313*其他调用!H312*其他调用!$M312</f>
        <v>1022220.254523312</v>
      </c>
      <c r="BM313" s="3">
        <f>BH313*其他调用!I312*其他调用!$M312</f>
        <v>3106087.0516665522</v>
      </c>
      <c r="BN313" s="3">
        <f>BI313*其他调用!J312*其他调用!$M312</f>
        <v>787095.74693844782</v>
      </c>
      <c r="BO313" s="3">
        <f>BJ313*其他调用!K312*其他调用!$M312</f>
        <v>97325.027775605049</v>
      </c>
      <c r="BP313" s="3">
        <f>BK313*其他调用!L312*其他调用!$M312</f>
        <v>16955.617728068992</v>
      </c>
      <c r="BQ313" s="3">
        <f t="shared" si="24"/>
        <v>5029683.698631986</v>
      </c>
      <c r="BR313" s="3">
        <f>[1]服务器生态!$R310</f>
        <v>1.6289841650165445E-2</v>
      </c>
      <c r="BS313" s="3">
        <f>SUMPRODUCT((BG$6:BG313)*($BR$6:$BR313)*(其他调用!BY$5:BY312))</f>
        <v>140025.46754862467</v>
      </c>
      <c r="BT313" s="3">
        <f>SUMPRODUCT((BH$6:BH313)*($BR$6:$BR313)*(其他调用!BZ$5:BZ312))</f>
        <v>434012.21977125842</v>
      </c>
      <c r="BU313" s="3">
        <f>SUMPRODUCT((BI$6:BI313)*($BR$6:$BR313)*(其他调用!CA$5:CA312))</f>
        <v>1357282.5606353048</v>
      </c>
      <c r="BV313" s="3">
        <f>SUMPRODUCT((BJ$6:BJ313)*($BR$6:$BR313)*(其他调用!CB$5:CB312))</f>
        <v>947509.15582790249</v>
      </c>
      <c r="BW313" s="3">
        <f>SUMPRODUCT((BK$6:BK313)*($BR$6:$BR313)*(其他调用!CC$5:CC312))</f>
        <v>532688.2136559895</v>
      </c>
      <c r="BX313" s="3">
        <f>SUMPRODUCT((BG$6:BG313)*($BR$6:$BR313))*'[1]功能-战损相关'!$D$2-BS313</f>
        <v>260047.29687601712</v>
      </c>
      <c r="BY313" s="3">
        <f>SUMPRODUCT((BH$6:BH313)*($BR$6:$BR313))*'[1]功能-战损相关'!$D$2-BT313</f>
        <v>806022.69386090816</v>
      </c>
      <c r="BZ313" s="3">
        <f>SUMPRODUCT((BI$6:BI313)*($BR$6:$BR313))*'[1]功能-战损相关'!$D$2-BU313</f>
        <v>2520667.6126084225</v>
      </c>
      <c r="CA313" s="3">
        <f>SUMPRODUCT((BJ$6:BJ313)*($BR$6:$BR313))*'[1]功能-战损相关'!$D$2-BV313</f>
        <v>1759659.860823245</v>
      </c>
      <c r="CB313" s="3">
        <f>SUMPRODUCT((BK$6:BK313)*($BR$6:$BR313))*'[1]功能-战损相关'!$D$2-BW313</f>
        <v>989278.11107540957</v>
      </c>
    </row>
    <row r="314" spans="40:80" x14ac:dyDescent="0.2">
      <c r="AN314" s="3">
        <v>309</v>
      </c>
      <c r="AO314" s="3">
        <f>求节点(节奏总纲!D$4:D$163,AH$6:AH$165,$AN314)*其他调用!H313*其他调用!$M313</f>
        <v>639506945.66961324</v>
      </c>
      <c r="AP314" s="3">
        <f>求节点(节奏总纲!E$4:E$163,AI$6:AI$165,$AN314)*其他调用!I313*其他调用!$M313</f>
        <v>484209317.1043613</v>
      </c>
      <c r="AQ314" s="3">
        <f>求节点(节奏总纲!F$4:F$163,AJ$6:AJ$165,$AN314)*其他调用!J313*其他调用!$M313</f>
        <v>60288752.795663565</v>
      </c>
      <c r="AR314" s="3">
        <f>求节点(节奏总纲!G$4:G$163,AK$6:AK$165,$AN314)*其他调用!K313*其他调用!$M313</f>
        <v>8169640.8064703671</v>
      </c>
      <c r="AS314" s="3">
        <f>求节点(节奏总纲!H$4:H$163,AL$6:AL$165,$AN314)*其他调用!L313*其他调用!$M313</f>
        <v>3471103.4375768197</v>
      </c>
      <c r="AT314" s="3">
        <f t="shared" si="23"/>
        <v>1195645759.8136852</v>
      </c>
      <c r="BF314" s="3">
        <v>309</v>
      </c>
      <c r="BG314" s="3">
        <f>求节点(节奏总纲!D$4:D$163,AZ$6:AZ$165,$AN314)</f>
        <v>21322.421513787438</v>
      </c>
      <c r="BH314" s="3">
        <f>求节点(节奏总纲!E$4:E$163,BA$6:BA$165,$AN314)</f>
        <v>65708.678719354488</v>
      </c>
      <c r="BI314" s="3">
        <f>求节点(节奏总纲!F$4:F$163,BB$6:BB$165,$AN314)</f>
        <v>203975.96899702284</v>
      </c>
      <c r="BJ314" s="3">
        <f>求节点(节奏总纲!G$4:G$163,BC$6:BC$165,$AN314)</f>
        <v>141769.62460299907</v>
      </c>
      <c r="BK314" s="3">
        <f>求节点(节奏总纲!H$4:H$163,BD$6:BD$165,$AN314)</f>
        <v>85390.084735336539</v>
      </c>
      <c r="BL314" s="3">
        <f>BG314*其他调用!H313*其他调用!$M313</f>
        <v>1022677.7133067109</v>
      </c>
      <c r="BM314" s="3">
        <f>BH314*其他调用!I313*其他调用!$M313</f>
        <v>3107462.8822255069</v>
      </c>
      <c r="BN314" s="3">
        <f>BI314*其他调用!J313*其他调用!$M313</f>
        <v>787432.91310746851</v>
      </c>
      <c r="BO314" s="3">
        <f>BJ314*其他调用!K313*其他调用!$M313</f>
        <v>97366.811098841383</v>
      </c>
      <c r="BP314" s="3">
        <f>BK314*其他调用!L313*其他调用!$M313</f>
        <v>16968.717638606075</v>
      </c>
      <c r="BQ314" s="3">
        <f t="shared" si="24"/>
        <v>5031909.037377134</v>
      </c>
      <c r="BR314" s="3">
        <f>[1]服务器生态!$R311</f>
        <v>1.6289841650165445E-2</v>
      </c>
      <c r="BS314" s="3">
        <f>SUMPRODUCT((BG$6:BG314)*($BR$6:$BR314)*(其他调用!BY$5:BY313))</f>
        <v>140086.25185088476</v>
      </c>
      <c r="BT314" s="3">
        <f>SUMPRODUCT((BH$6:BH314)*($BR$6:$BR314)*(其他调用!BZ$5:BZ313))</f>
        <v>434199.53696624987</v>
      </c>
      <c r="BU314" s="3">
        <f>SUMPRODUCT((BI$6:BI314)*($BR$6:$BR314)*(其他调用!CA$5:CA313))</f>
        <v>1357864.0394764999</v>
      </c>
      <c r="BV314" s="3">
        <f>SUMPRODUCT((BJ$6:BJ314)*($BR$6:$BR314)*(其他调用!CB$5:CB313))</f>
        <v>947913.30165663012</v>
      </c>
      <c r="BW314" s="3">
        <f>SUMPRODUCT((BK$6:BK314)*($BR$6:$BR314)*(其他调用!CC$5:CC313))</f>
        <v>532931.6370737853</v>
      </c>
      <c r="BX314" s="3">
        <f>SUMPRODUCT((BG$6:BG314)*($BR$6:$BR314))*'[1]功能-战损相关'!$D$2-BS314</f>
        <v>260160.18200878589</v>
      </c>
      <c r="BY314" s="3">
        <f>SUMPRODUCT((BH$6:BH314)*($BR$6:$BR314))*'[1]功能-战损相关'!$D$2-BT314</f>
        <v>806370.56865160679</v>
      </c>
      <c r="BZ314" s="3">
        <f>SUMPRODUCT((BI$6:BI314)*($BR$6:$BR314))*'[1]功能-战损相关'!$D$2-BU314</f>
        <v>2521747.5018849275</v>
      </c>
      <c r="CA314" s="3">
        <f>SUMPRODUCT((BJ$6:BJ314)*($BR$6:$BR314))*'[1]功能-战损相关'!$D$2-BV314</f>
        <v>1760410.4173623107</v>
      </c>
      <c r="CB314" s="3">
        <f>SUMPRODUCT((BK$6:BK314)*($BR$6:$BR314))*'[1]功能-战损相关'!$D$2-BW314</f>
        <v>989730.18313703011</v>
      </c>
    </row>
    <row r="315" spans="40:80" x14ac:dyDescent="0.2">
      <c r="AN315" s="3">
        <v>310</v>
      </c>
      <c r="AO315" s="3">
        <f>求节点(节奏总纲!D$4:D$163,AH$6:AH$165,$AN315)*其他调用!H314*其他调用!$M314</f>
        <v>640157744.05525517</v>
      </c>
      <c r="AP315" s="3">
        <f>求节点(节奏总纲!E$4:E$163,AI$6:AI$165,$AN315)*其他调用!I314*其他调用!$M314</f>
        <v>484147825.66536015</v>
      </c>
      <c r="AQ315" s="3">
        <f>求节点(节奏总纲!F$4:F$163,AJ$6:AJ$165,$AN315)*其他调用!J314*其他调用!$M314</f>
        <v>60445200.081954211</v>
      </c>
      <c r="AR315" s="3">
        <f>求节点(节奏总纲!G$4:G$163,AK$6:AK$165,$AN315)*其他调用!K314*其他调用!$M314</f>
        <v>8169640.8064703671</v>
      </c>
      <c r="AS315" s="3">
        <f>求节点(节奏总纲!H$4:H$163,AL$6:AL$165,$AN315)*其他调用!L314*其他调用!$M314</f>
        <v>3471103.4375768197</v>
      </c>
      <c r="AT315" s="3">
        <f t="shared" si="23"/>
        <v>1196391514.0466168</v>
      </c>
      <c r="BF315" s="3">
        <v>310</v>
      </c>
      <c r="BG315" s="3">
        <f>求节点(节奏总纲!D$4:D$163,AZ$6:AZ$165,$AN315)</f>
        <v>21331.959346555184</v>
      </c>
      <c r="BH315" s="3">
        <f>求节点(节奏总纲!E$4:E$163,BA$6:BA$165,$AN315)</f>
        <v>65737.771265781252</v>
      </c>
      <c r="BI315" s="3">
        <f>求节点(节奏总纲!F$4:F$163,BB$6:BB$165,$AN315)</f>
        <v>204063.30824192136</v>
      </c>
      <c r="BJ315" s="3">
        <f>求节点(节奏总纲!G$4:G$163,BC$6:BC$165,$AN315)</f>
        <v>141830.46264404227</v>
      </c>
      <c r="BK315" s="3">
        <f>求节点(节奏总纲!H$4:H$163,BD$6:BD$165,$AN315)</f>
        <v>85456.006185301725</v>
      </c>
      <c r="BL315" s="3">
        <f>BG315*其他调用!H314*其他调用!$M314</f>
        <v>1023135.17209011</v>
      </c>
      <c r="BM315" s="3">
        <f>BH315*其他调用!I314*其他调用!$M314</f>
        <v>3108838.7127844607</v>
      </c>
      <c r="BN315" s="3">
        <f>BI315*其他调用!J314*其他调用!$M314</f>
        <v>787770.07927648944</v>
      </c>
      <c r="BO315" s="3">
        <f>BJ315*其他调用!K314*其他调用!$M314</f>
        <v>97408.594422077687</v>
      </c>
      <c r="BP315" s="3">
        <f>BK315*其他调用!L314*其他调用!$M314</f>
        <v>16981.817549143158</v>
      </c>
      <c r="BQ315" s="3">
        <f t="shared" si="24"/>
        <v>5034134.376122281</v>
      </c>
      <c r="BR315" s="3">
        <f>[1]服务器生态!$R312</f>
        <v>1.6289841650165445E-2</v>
      </c>
      <c r="BS315" s="3">
        <f>SUMPRODUCT((BG$6:BG315)*($BR$6:$BR315)*(其他调用!BY$5:BY314))</f>
        <v>140147.06334285732</v>
      </c>
      <c r="BT315" s="3">
        <f>SUMPRODUCT((BH$6:BH315)*($BR$6:$BR315)*(其他调用!BZ$5:BZ314))</f>
        <v>434386.93709601188</v>
      </c>
      <c r="BU315" s="3">
        <f>SUMPRODUCT((BI$6:BI315)*($BR$6:$BR315)*(其他调用!CA$5:CA314))</f>
        <v>1358445.7672976272</v>
      </c>
      <c r="BV315" s="3">
        <f>SUMPRODUCT((BJ$6:BJ315)*($BR$6:$BR315)*(其他调用!CB$5:CB314))</f>
        <v>948317.62091771734</v>
      </c>
      <c r="BW315" s="3">
        <f>SUMPRODUCT((BK$6:BK315)*($BR$6:$BR315)*(其他调用!CC$5:CC314))</f>
        <v>533175.24841532775</v>
      </c>
      <c r="BX315" s="3">
        <f>SUMPRODUCT((BG$6:BG315)*($BR$6:$BR315))*'[1]功能-战损相关'!$D$2-BS315</f>
        <v>260273.11763673488</v>
      </c>
      <c r="BY315" s="3">
        <f>SUMPRODUCT((BH$6:BH315)*($BR$6:$BR315))*'[1]功能-战损相关'!$D$2-BT315</f>
        <v>806718.59746402199</v>
      </c>
      <c r="BZ315" s="3">
        <f>SUMPRODUCT((BI$6:BI315)*($BR$6:$BR315))*'[1]功能-战损相关'!$D$2-BU315</f>
        <v>2522827.8535527354</v>
      </c>
      <c r="CA315" s="3">
        <f>SUMPRODUCT((BJ$6:BJ315)*($BR$6:$BR315))*'[1]功能-战损相关'!$D$2-BV315</f>
        <v>1761161.2959900438</v>
      </c>
      <c r="CB315" s="3">
        <f>SUMPRODUCT((BK$6:BK315)*($BR$6:$BR315))*'[1]功能-战损相关'!$D$2-BW315</f>
        <v>990182.60419989482</v>
      </c>
    </row>
    <row r="316" spans="40:80" x14ac:dyDescent="0.2">
      <c r="AN316" s="3">
        <v>311</v>
      </c>
      <c r="AO316" s="3">
        <f>求节点(节奏总纲!D$4:D$163,AH$6:AH$165,$AN316)*其他调用!H315*其他调用!$M315</f>
        <v>640808542.44089699</v>
      </c>
      <c r="AP316" s="3">
        <f>求节点(节奏总纲!E$4:E$163,AI$6:AI$165,$AN316)*其他调用!I315*其他调用!$M315</f>
        <v>484086334.22635895</v>
      </c>
      <c r="AQ316" s="3">
        <f>求节点(节奏总纲!F$4:F$163,AJ$6:AJ$165,$AN316)*其他调用!J315*其他调用!$M315</f>
        <v>60601647.368244827</v>
      </c>
      <c r="AR316" s="3">
        <f>求节点(节奏总纲!G$4:G$163,AK$6:AK$165,$AN316)*其他调用!K315*其他调用!$M315</f>
        <v>8169640.8064703671</v>
      </c>
      <c r="AS316" s="3">
        <f>求节点(节奏总纲!H$4:H$163,AL$6:AL$165,$AN316)*其他调用!L315*其他调用!$M315</f>
        <v>3471103.4375768197</v>
      </c>
      <c r="AT316" s="3">
        <f t="shared" si="23"/>
        <v>1197137268.2795479</v>
      </c>
      <c r="BF316" s="3">
        <v>311</v>
      </c>
      <c r="BG316" s="3">
        <f>求节点(节奏总纲!D$4:D$163,AZ$6:AZ$165,$AN316)</f>
        <v>21341.497179322927</v>
      </c>
      <c r="BH316" s="3">
        <f>求节点(节奏总纲!E$4:E$163,BA$6:BA$165,$AN316)</f>
        <v>65766.86381220803</v>
      </c>
      <c r="BI316" s="3">
        <f>求节点(节奏总纲!F$4:F$163,BB$6:BB$165,$AN316)</f>
        <v>204150.64748681986</v>
      </c>
      <c r="BJ316" s="3">
        <f>求节点(节奏总纲!G$4:G$163,BC$6:BC$165,$AN316)</f>
        <v>141891.30068508547</v>
      </c>
      <c r="BK316" s="3">
        <f>求节点(节奏总纲!H$4:H$163,BD$6:BD$165,$AN316)</f>
        <v>85521.927635266911</v>
      </c>
      <c r="BL316" s="3">
        <f>BG316*其他调用!H315*其他调用!$M315</f>
        <v>1023592.630873509</v>
      </c>
      <c r="BM316" s="3">
        <f>BH316*其他调用!I315*其他调用!$M315</f>
        <v>3110214.5433434159</v>
      </c>
      <c r="BN316" s="3">
        <f>BI316*其他调用!J315*其他调用!$M315</f>
        <v>788107.24544551026</v>
      </c>
      <c r="BO316" s="3">
        <f>BJ316*其他调用!K315*其他调用!$M315</f>
        <v>97450.377745313992</v>
      </c>
      <c r="BP316" s="3">
        <f>BK316*其他调用!L315*其他调用!$M315</f>
        <v>16994.917459680237</v>
      </c>
      <c r="BQ316" s="3">
        <f t="shared" si="24"/>
        <v>5036359.7148674298</v>
      </c>
      <c r="BR316" s="3">
        <f>[1]服务器生态!$R313</f>
        <v>1.6289841650165445E-2</v>
      </c>
      <c r="BS316" s="3">
        <f>SUMPRODUCT((BG$6:BG316)*($BR$6:$BR316)*(其他调用!BY$5:BY315))</f>
        <v>140207.90202454233</v>
      </c>
      <c r="BT316" s="3">
        <f>SUMPRODUCT((BH$6:BH316)*($BR$6:$BR316)*(其他调用!BZ$5:BZ315))</f>
        <v>434574.42016054445</v>
      </c>
      <c r="BU316" s="3">
        <f>SUMPRODUCT((BI$6:BI316)*($BR$6:$BR316)*(其他调用!CA$5:CA315))</f>
        <v>1359027.7440986866</v>
      </c>
      <c r="BV316" s="3">
        <f>SUMPRODUCT((BJ$6:BJ316)*($BR$6:$BR316)*(其他调用!CB$5:CB315))</f>
        <v>948722.11361116415</v>
      </c>
      <c r="BW316" s="3">
        <f>SUMPRODUCT((BK$6:BK316)*($BR$6:$BR316)*(其他调用!CC$5:CC315))</f>
        <v>533419.04768061696</v>
      </c>
      <c r="BX316" s="3">
        <f>SUMPRODUCT((BG$6:BG316)*($BR$6:$BR316))*'[1]功能-战损相关'!$D$2-BS316</f>
        <v>260386.10375986417</v>
      </c>
      <c r="BY316" s="3">
        <f>SUMPRODUCT((BH$6:BH316)*($BR$6:$BR316))*'[1]功能-战损相关'!$D$2-BT316</f>
        <v>807066.78029815375</v>
      </c>
      <c r="BZ316" s="3">
        <f>SUMPRODUCT((BI$6:BI316)*($BR$6:$BR316))*'[1]功能-战损相关'!$D$2-BU316</f>
        <v>2523908.6676118453</v>
      </c>
      <c r="CA316" s="3">
        <f>SUMPRODUCT((BJ$6:BJ316)*($BR$6:$BR316))*'[1]功能-战损相关'!$D$2-BV316</f>
        <v>1761912.4967064452</v>
      </c>
      <c r="CB316" s="3">
        <f>SUMPRODUCT((BK$6:BK316)*($BR$6:$BR316))*'[1]功能-战损相关'!$D$2-BW316</f>
        <v>990635.37426400336</v>
      </c>
    </row>
    <row r="317" spans="40:80" x14ac:dyDescent="0.2">
      <c r="AN317" s="3">
        <v>312</v>
      </c>
      <c r="AO317" s="3">
        <f>求节点(节奏总纲!D$4:D$163,AH$6:AH$165,$AN317)*其他调用!H316*其他调用!$M316</f>
        <v>641459340.8265388</v>
      </c>
      <c r="AP317" s="3">
        <f>求节点(节奏总纲!E$4:E$163,AI$6:AI$165,$AN317)*其他调用!I316*其他调用!$M316</f>
        <v>484092477.19814956</v>
      </c>
      <c r="AQ317" s="3">
        <f>求节点(节奏总纲!F$4:F$163,AJ$6:AJ$165,$AN317)*其他调用!J316*其他调用!$M316</f>
        <v>60758094.654535465</v>
      </c>
      <c r="AR317" s="3">
        <f>求节点(节奏总纲!G$4:G$163,AK$6:AK$165,$AN317)*其他调用!K316*其他调用!$M316</f>
        <v>8169640.8064703671</v>
      </c>
      <c r="AS317" s="3">
        <f>求节点(节奏总纲!H$4:H$163,AL$6:AL$165,$AN317)*其他调用!L316*其他调用!$M316</f>
        <v>3471103.4375768197</v>
      </c>
      <c r="AT317" s="3">
        <f t="shared" si="23"/>
        <v>1197950656.9232709</v>
      </c>
      <c r="BF317" s="3">
        <v>312</v>
      </c>
      <c r="BG317" s="3">
        <f>求节点(节奏总纲!D$4:D$163,AZ$6:AZ$165,$AN317)</f>
        <v>21351.03501209067</v>
      </c>
      <c r="BH317" s="3">
        <f>求节点(节奏总纲!E$4:E$163,BA$6:BA$165,$AN317)</f>
        <v>65795.312798544153</v>
      </c>
      <c r="BI317" s="3">
        <f>求节点(节奏总纲!F$4:F$163,BB$6:BB$165,$AN317)</f>
        <v>204237.98673171835</v>
      </c>
      <c r="BJ317" s="3">
        <f>求节点(节奏总纲!G$4:G$163,BC$6:BC$165,$AN317)</f>
        <v>141949.50471939702</v>
      </c>
      <c r="BK317" s="3">
        <f>求节点(节奏总纲!H$4:H$163,BD$6:BD$165,$AN317)</f>
        <v>85587.849085232112</v>
      </c>
      <c r="BL317" s="3">
        <f>BG317*其他调用!H316*其他调用!$M316</f>
        <v>1024050.0896569079</v>
      </c>
      <c r="BM317" s="3">
        <f>BH317*其他调用!I316*其他调用!$M316</f>
        <v>3111559.9389715036</v>
      </c>
      <c r="BN317" s="3">
        <f>BI317*其他调用!J316*其他调用!$M316</f>
        <v>788444.41161453107</v>
      </c>
      <c r="BO317" s="3">
        <f>BJ317*其他调用!K316*其他调用!$M316</f>
        <v>97490.352043263018</v>
      </c>
      <c r="BP317" s="3">
        <f>BK317*其他调用!L316*其他调用!$M316</f>
        <v>17008.017370217323</v>
      </c>
      <c r="BQ317" s="3">
        <f t="shared" si="24"/>
        <v>5038552.8096564226</v>
      </c>
      <c r="BR317" s="3">
        <f>[1]服务器生态!$R314</f>
        <v>1.6289841650165445E-2</v>
      </c>
      <c r="BS317" s="3">
        <f>SUMPRODUCT((BG$6:BG317)*($BR$6:$BR317)*(其他调用!BY$5:BY316))</f>
        <v>140268.76789593979</v>
      </c>
      <c r="BT317" s="3">
        <f>SUMPRODUCT((BH$6:BH317)*($BR$6:$BR317)*(其他调用!BZ$5:BZ316))</f>
        <v>434761.98432523647</v>
      </c>
      <c r="BU317" s="3">
        <f>SUMPRODUCT((BI$6:BI317)*($BR$6:$BR317)*(其他调用!CA$5:CA316))</f>
        <v>1359609.969879678</v>
      </c>
      <c r="BV317" s="3">
        <f>SUMPRODUCT((BJ$6:BJ317)*($BR$6:$BR317)*(其他调用!CB$5:CB316))</f>
        <v>949126.77222814888</v>
      </c>
      <c r="BW317" s="3">
        <f>SUMPRODUCT((BK$6:BK317)*($BR$6:$BR317)*(其他调用!CC$5:CC316))</f>
        <v>533663.03486965282</v>
      </c>
      <c r="BX317" s="3">
        <f>SUMPRODUCT((BG$6:BG317)*($BR$6:$BR317))*'[1]功能-战损相关'!$D$2-BS317</f>
        <v>260499.14037817376</v>
      </c>
      <c r="BY317" s="3">
        <f>SUMPRODUCT((BH$6:BH317)*($BR$6:$BR317))*'[1]功能-战损相关'!$D$2-BT317</f>
        <v>807415.11374686752</v>
      </c>
      <c r="BZ317" s="3">
        <f>SUMPRODUCT((BI$6:BI317)*($BR$6:$BR317))*'[1]功能-战损相关'!$D$2-BU317</f>
        <v>2524989.9440622581</v>
      </c>
      <c r="CA317" s="3">
        <f>SUMPRODUCT((BJ$6:BJ317)*($BR$6:$BR317))*'[1]功能-战损相关'!$D$2-BV317</f>
        <v>1762664.0055665597</v>
      </c>
      <c r="CB317" s="3">
        <f>SUMPRODUCT((BK$6:BK317)*($BR$6:$BR317))*'[1]功能-战损相关'!$D$2-BW317</f>
        <v>991088.49332935584</v>
      </c>
    </row>
    <row r="318" spans="40:80" x14ac:dyDescent="0.2">
      <c r="AN318" s="3">
        <v>313</v>
      </c>
      <c r="AO318" s="3">
        <f>求节点(节奏总纲!D$4:D$163,AH$6:AH$165,$AN318)*其他调用!H317*其他调用!$M317</f>
        <v>642110139.21218061</v>
      </c>
      <c r="AP318" s="3">
        <f>求节点(节奏总纲!E$4:E$163,AI$6:AI$165,$AN318)*其他调用!I317*其他调用!$M317</f>
        <v>484273220.13406044</v>
      </c>
      <c r="AQ318" s="3">
        <f>求节点(节奏总纲!F$4:F$163,AJ$6:AJ$165,$AN318)*其他调用!J317*其他调用!$M317</f>
        <v>60902046.431555748</v>
      </c>
      <c r="AR318" s="3">
        <f>求节点(节奏总纲!G$4:G$163,AK$6:AK$165,$AN318)*其他调用!K317*其他调用!$M317</f>
        <v>8169640.8064703671</v>
      </c>
      <c r="AS318" s="3">
        <f>求节点(节奏总纲!H$4:H$163,AL$6:AL$165,$AN318)*其他调用!L317*其他调用!$M317</f>
        <v>3471103.4375768197</v>
      </c>
      <c r="AT318" s="3">
        <f t="shared" ref="AT318:AT364" si="25">SUM(AO318:AS318)</f>
        <v>1198926150.0218439</v>
      </c>
      <c r="BF318" s="3">
        <v>313</v>
      </c>
      <c r="BG318" s="3">
        <f>求节点(节奏总纲!D$4:D$163,AZ$6:AZ$165,$AN318)</f>
        <v>21360.572844858412</v>
      </c>
      <c r="BH318" s="3">
        <f>求节点(节奏总纲!E$4:E$163,BA$6:BA$165,$AN318)</f>
        <v>65822.100418019516</v>
      </c>
      <c r="BI318" s="3">
        <f>求节点(节奏总纲!F$4:F$163,BB$6:BB$165,$AN318)</f>
        <v>204324.93800611736</v>
      </c>
      <c r="BJ318" s="3">
        <f>求节点(节奏总纲!G$4:G$163,BC$6:BC$165,$AN318)</f>
        <v>142004.78296774253</v>
      </c>
      <c r="BK318" s="3">
        <f>求节点(节奏总纲!H$4:H$163,BD$6:BD$165,$AN318)</f>
        <v>85653.770535197298</v>
      </c>
      <c r="BL318" s="3">
        <f>BG318*其他调用!H317*其他调用!$M317</f>
        <v>1024507.548440307</v>
      </c>
      <c r="BM318" s="3">
        <f>BH318*其他调用!I317*其他调用!$M317</f>
        <v>3112826.7660458754</v>
      </c>
      <c r="BN318" s="3">
        <f>BI318*其他调用!J317*其他调用!$M317</f>
        <v>788780.08005447069</v>
      </c>
      <c r="BO318" s="3">
        <f>BJ318*其他调用!K317*其他调用!$M317</f>
        <v>97528.316923113729</v>
      </c>
      <c r="BP318" s="3">
        <f>BK318*其他调用!L317*其他调用!$M317</f>
        <v>17021.117280754406</v>
      </c>
      <c r="BQ318" s="3">
        <f t="shared" ref="BQ318:BQ365" si="26">SUM(BL318:BP318)</f>
        <v>5040663.8287445204</v>
      </c>
      <c r="BR318" s="3">
        <f>[1]服务器生态!$R315</f>
        <v>1.6289841650165445E-2</v>
      </c>
      <c r="BS318" s="3">
        <f>SUMPRODUCT((BG$6:BG318)*($BR$6:$BR318)*(其他调用!BY$5:BY317))</f>
        <v>140329.66095704972</v>
      </c>
      <c r="BT318" s="3">
        <f>SUMPRODUCT((BH$6:BH318)*($BR$6:$BR318)*(其他调用!BZ$5:BZ317))</f>
        <v>434949.62485399237</v>
      </c>
      <c r="BU318" s="3">
        <f>SUMPRODUCT((BI$6:BI318)*($BR$6:$BR318)*(其他调用!CA$5:CA317))</f>
        <v>1360192.4435346054</v>
      </c>
      <c r="BV318" s="3">
        <f>SUMPRODUCT((BJ$6:BJ318)*($BR$6:$BR318)*(其他调用!CB$5:CB317))</f>
        <v>949531.58842806821</v>
      </c>
      <c r="BW318" s="3">
        <f>SUMPRODUCT((BK$6:BK318)*($BR$6:$BR318)*(其他调用!CC$5:CC317))</f>
        <v>533907.20998243545</v>
      </c>
      <c r="BX318" s="3">
        <f>SUMPRODUCT((BG$6:BG318)*($BR$6:$BR318))*'[1]功能-战损相关'!$D$2-BS318</f>
        <v>260612.22749166362</v>
      </c>
      <c r="BY318" s="3">
        <f>SUMPRODUCT((BH$6:BH318)*($BR$6:$BR318))*'[1]功能-战损相关'!$D$2-BT318</f>
        <v>807763.58901455696</v>
      </c>
      <c r="BZ318" s="3">
        <f>SUMPRODUCT((BI$6:BI318)*($BR$6:$BR318))*'[1]功能-战损相关'!$D$2-BU318</f>
        <v>2526071.6808499806</v>
      </c>
      <c r="CA318" s="3">
        <f>SUMPRODUCT((BJ$6:BJ318)*($BR$6:$BR318))*'[1]功能-战损相关'!$D$2-BV318</f>
        <v>1763415.8070806956</v>
      </c>
      <c r="CB318" s="3">
        <f>SUMPRODUCT((BK$6:BK318)*($BR$6:$BR318))*'[1]功能-战损相关'!$D$2-BW318</f>
        <v>991541.96139595215</v>
      </c>
    </row>
    <row r="319" spans="40:80" x14ac:dyDescent="0.2">
      <c r="AN319" s="3">
        <v>314</v>
      </c>
      <c r="AO319" s="3">
        <f>求节点(节奏总纲!D$4:D$163,AH$6:AH$165,$AN319)*其他调用!H318*其他调用!$M318</f>
        <v>642760937.59782255</v>
      </c>
      <c r="AP319" s="3">
        <f>求节点(节奏总纲!E$4:E$163,AI$6:AI$165,$AN319)*其他调用!I318*其他调用!$M318</f>
        <v>484453963.06997138</v>
      </c>
      <c r="AQ319" s="3">
        <f>求节点(节奏总纲!F$4:F$163,AJ$6:AJ$165,$AN319)*其他调用!J318*其他调用!$M318</f>
        <v>60925107.718136974</v>
      </c>
      <c r="AR319" s="3">
        <f>求节点(节奏总纲!G$4:G$163,AK$6:AK$165,$AN319)*其他调用!K318*其他调用!$M318</f>
        <v>8169640.8064703671</v>
      </c>
      <c r="AS319" s="3">
        <f>求节点(节奏总纲!H$4:H$163,AL$6:AL$165,$AN319)*其他调用!L318*其他调用!$M318</f>
        <v>3471103.4375768197</v>
      </c>
      <c r="AT319" s="3">
        <f t="shared" si="25"/>
        <v>1199780752.6299782</v>
      </c>
      <c r="BF319" s="3">
        <v>314</v>
      </c>
      <c r="BG319" s="3">
        <f>求节点(节奏总纲!D$4:D$163,AZ$6:AZ$165,$AN319)</f>
        <v>21370.110677626159</v>
      </c>
      <c r="BH319" s="3">
        <f>求节点(节奏总纲!E$4:E$163,BA$6:BA$165,$AN319)</f>
        <v>65848.888037494893</v>
      </c>
      <c r="BI319" s="3">
        <f>求节点(节奏总纲!F$4:F$163,BB$6:BB$165,$AN319)</f>
        <v>204408.1357765219</v>
      </c>
      <c r="BJ319" s="3">
        <f>求节点(节奏总纲!G$4:G$163,BC$6:BC$165,$AN319)</f>
        <v>142060.06121608804</v>
      </c>
      <c r="BK319" s="3">
        <f>求节点(节奏总纲!H$4:H$163,BD$6:BD$165,$AN319)</f>
        <v>85717.57559694034</v>
      </c>
      <c r="BL319" s="3">
        <f>BG319*其他调用!H318*其他调用!$M318</f>
        <v>1024965.0072237062</v>
      </c>
      <c r="BM319" s="3">
        <f>BH319*其他调用!I318*其他调用!$M318</f>
        <v>3114093.5931202481</v>
      </c>
      <c r="BN319" s="3">
        <f>BI319*其他调用!J318*其他调用!$M318</f>
        <v>789101.25839246728</v>
      </c>
      <c r="BO319" s="3">
        <f>BJ319*其他调用!K318*其他调用!$M318</f>
        <v>97566.281802964426</v>
      </c>
      <c r="BP319" s="3">
        <f>BK319*其他调用!L318*其他调用!$M318</f>
        <v>17033.796622623981</v>
      </c>
      <c r="BQ319" s="3">
        <f t="shared" si="26"/>
        <v>5042759.93716201</v>
      </c>
      <c r="BR319" s="3">
        <f>[1]服务器生态!$R316</f>
        <v>1.6289841650165445E-2</v>
      </c>
      <c r="BS319" s="3">
        <f>SUMPRODUCT((BG$6:BG319)*($BR$6:$BR319)*(其他调用!BY$5:BY318))</f>
        <v>140390.58120787211</v>
      </c>
      <c r="BT319" s="3">
        <f>SUMPRODUCT((BH$6:BH319)*($BR$6:$BR319)*(其他调用!BZ$5:BZ318))</f>
        <v>435137.34174681216</v>
      </c>
      <c r="BU319" s="3">
        <f>SUMPRODUCT((BI$6:BI319)*($BR$6:$BR319)*(其他调用!CA$5:CA318))</f>
        <v>1360775.1543632713</v>
      </c>
      <c r="BV319" s="3">
        <f>SUMPRODUCT((BJ$6:BJ319)*($BR$6:$BR319)*(其他调用!CB$5:CB318))</f>
        <v>949936.56221092225</v>
      </c>
      <c r="BW319" s="3">
        <f>SUMPRODUCT((BK$6:BK319)*($BR$6:$BR319)*(其他调用!CC$5:CC318))</f>
        <v>534151.56698572973</v>
      </c>
      <c r="BX319" s="3">
        <f>SUMPRODUCT((BG$6:BG319)*($BR$6:$BR319))*'[1]功能-战损相关'!$D$2-BS319</f>
        <v>260725.36510033379</v>
      </c>
      <c r="BY319" s="3">
        <f>SUMPRODUCT((BH$6:BH319)*($BR$6:$BR319))*'[1]功能-战损相关'!$D$2-BT319</f>
        <v>808112.2061012222</v>
      </c>
      <c r="BZ319" s="3">
        <f>SUMPRODUCT((BI$6:BI319)*($BR$6:$BR319))*'[1]功能-战损相关'!$D$2-BU319</f>
        <v>2527153.8581032171</v>
      </c>
      <c r="CA319" s="3">
        <f>SUMPRODUCT((BJ$6:BJ319)*($BR$6:$BR319))*'[1]功能-战损相关'!$D$2-BV319</f>
        <v>1764167.9012488532</v>
      </c>
      <c r="CB319" s="3">
        <f>SUMPRODUCT((BK$6:BK319)*($BR$6:$BR319))*'[1]功能-战损相关'!$D$2-BW319</f>
        <v>991995.76725921303</v>
      </c>
    </row>
    <row r="320" spans="40:80" x14ac:dyDescent="0.2">
      <c r="AN320" s="3">
        <v>315</v>
      </c>
      <c r="AO320" s="3">
        <f>求节点(节奏总纲!D$4:D$163,AH$6:AH$165,$AN320)*其他调用!H319*其他调用!$M319</f>
        <v>643389237.23487711</v>
      </c>
      <c r="AP320" s="3">
        <f>求节点(节奏总纲!E$4:E$163,AI$6:AI$165,$AN320)*其他调用!I319*其他调用!$M319</f>
        <v>484634706.00588226</v>
      </c>
      <c r="AQ320" s="3">
        <f>求节点(节奏总纲!F$4:F$163,AJ$6:AJ$165,$AN320)*其他调用!J319*其他调用!$M319</f>
        <v>60948169.004718192</v>
      </c>
      <c r="AR320" s="3">
        <f>求节点(节奏总纲!G$4:G$163,AK$6:AK$165,$AN320)*其他调用!K319*其他调用!$M319</f>
        <v>8169640.8064703671</v>
      </c>
      <c r="AS320" s="3">
        <f>求节点(节奏总纲!H$4:H$163,AL$6:AL$165,$AN320)*其他调用!L319*其他调用!$M319</f>
        <v>3471103.4375768197</v>
      </c>
      <c r="AT320" s="3">
        <f t="shared" si="25"/>
        <v>1200612856.4895248</v>
      </c>
      <c r="BF320" s="3">
        <v>315</v>
      </c>
      <c r="BG320" s="3">
        <f>求节点(节奏总纲!D$4:D$163,AZ$6:AZ$165,$AN320)</f>
        <v>21379.12492601082</v>
      </c>
      <c r="BH320" s="3">
        <f>求节点(节奏总纲!E$4:E$163,BA$6:BA$165,$AN320)</f>
        <v>65875.675656970256</v>
      </c>
      <c r="BI320" s="3">
        <f>求节点(节奏总纲!F$4:F$163,BB$6:BB$165,$AN320)</f>
        <v>204491.33354692644</v>
      </c>
      <c r="BJ320" s="3">
        <f>求节点(节奏总纲!G$4:G$163,BC$6:BC$165,$AN320)</f>
        <v>142115.33946443352</v>
      </c>
      <c r="BK320" s="3">
        <f>求节点(节奏总纲!H$4:H$163,BD$6:BD$165,$AN320)</f>
        <v>85778.673189516296</v>
      </c>
      <c r="BL320" s="3">
        <f>BG320*其他调用!H319*其他调用!$M319</f>
        <v>1025397.3535648214</v>
      </c>
      <c r="BM320" s="3">
        <f>BH320*其他调用!I319*其他调用!$M319</f>
        <v>3115360.4201946198</v>
      </c>
      <c r="BN320" s="3">
        <f>BI320*其他调用!J319*其他调用!$M319</f>
        <v>789422.43673046376</v>
      </c>
      <c r="BO320" s="3">
        <f>BJ320*其他调用!K319*其他调用!$M319</f>
        <v>97604.246682815108</v>
      </c>
      <c r="BP320" s="3">
        <f>BK320*其他调用!L319*其他调用!$M319</f>
        <v>17045.937936220675</v>
      </c>
      <c r="BQ320" s="3">
        <f t="shared" si="26"/>
        <v>5044830.395108941</v>
      </c>
      <c r="BR320" s="3">
        <f>[1]服务器生态!$R317</f>
        <v>1.6289841650165445E-2</v>
      </c>
      <c r="BS320" s="3">
        <f>SUMPRODUCT((BG$6:BG320)*($BR$6:$BR320)*(其他调用!BY$5:BY319))</f>
        <v>140451.52715581327</v>
      </c>
      <c r="BT320" s="3">
        <f>SUMPRODUCT((BH$6:BH320)*($BR$6:$BR320)*(其他调用!BZ$5:BZ319))</f>
        <v>435325.13500369585</v>
      </c>
      <c r="BU320" s="3">
        <f>SUMPRODUCT((BI$6:BI320)*($BR$6:$BR320)*(其他调用!CA$5:CA319))</f>
        <v>1361358.1023656756</v>
      </c>
      <c r="BV320" s="3">
        <f>SUMPRODUCT((BJ$6:BJ320)*($BR$6:$BR320)*(其他调用!CB$5:CB319))</f>
        <v>950341.69357671088</v>
      </c>
      <c r="BW320" s="3">
        <f>SUMPRODUCT((BK$6:BK320)*($BR$6:$BR320)*(其他调用!CC$5:CC319))</f>
        <v>534396.09816129296</v>
      </c>
      <c r="BX320" s="3">
        <f>SUMPRODUCT((BG$6:BG320)*($BR$6:$BR320))*'[1]功能-战损相关'!$D$2-BS320</f>
        <v>260838.55043222455</v>
      </c>
      <c r="BY320" s="3">
        <f>SUMPRODUCT((BH$6:BH320)*($BR$6:$BR320))*'[1]功能-战损相关'!$D$2-BT320</f>
        <v>808460.96500686335</v>
      </c>
      <c r="BZ320" s="3">
        <f>SUMPRODUCT((BI$6:BI320)*($BR$6:$BR320))*'[1]功能-战损相关'!$D$2-BU320</f>
        <v>2528236.4758219682</v>
      </c>
      <c r="CA320" s="3">
        <f>SUMPRODUCT((BJ$6:BJ320)*($BR$6:$BR320))*'[1]功能-战损相关'!$D$2-BV320</f>
        <v>1764920.2880710321</v>
      </c>
      <c r="CB320" s="3">
        <f>SUMPRODUCT((BK$6:BK320)*($BR$6:$BR320))*'[1]功能-战损相关'!$D$2-BW320</f>
        <v>992449.89658525912</v>
      </c>
    </row>
    <row r="321" spans="40:80" x14ac:dyDescent="0.2">
      <c r="AN321" s="3">
        <v>316</v>
      </c>
      <c r="AO321" s="3">
        <f>求节点(节奏总纲!D$4:D$163,AH$6:AH$165,$AN321)*其他调用!H320*其他调用!$M320</f>
        <v>644012831.35514784</v>
      </c>
      <c r="AP321" s="3">
        <f>求节点(节奏总纲!E$4:E$163,AI$6:AI$165,$AN321)*其他调用!I320*其他调用!$M320</f>
        <v>484815448.9417932</v>
      </c>
      <c r="AQ321" s="3">
        <f>求节点(节奏总纲!F$4:F$163,AJ$6:AJ$165,$AN321)*其他调用!J320*其他调用!$M320</f>
        <v>60971230.291299418</v>
      </c>
      <c r="AR321" s="3">
        <f>求节点(节奏总纲!G$4:G$163,AK$6:AK$165,$AN321)*其他调用!K320*其他调用!$M320</f>
        <v>8169640.8064703671</v>
      </c>
      <c r="AS321" s="3">
        <f>求节点(节奏总纲!H$4:H$163,AL$6:AL$165,$AN321)*其他调用!L320*其他调用!$M320</f>
        <v>3471103.4375768197</v>
      </c>
      <c r="AT321" s="3">
        <f t="shared" si="25"/>
        <v>1201440254.8322875</v>
      </c>
      <c r="BF321" s="3">
        <v>316</v>
      </c>
      <c r="BG321" s="3">
        <f>求节点(节奏总纲!D$4:D$163,AZ$6:AZ$165,$AN321)</f>
        <v>21388.02966896709</v>
      </c>
      <c r="BH321" s="3">
        <f>求节点(节奏总纲!E$4:E$163,BA$6:BA$165,$AN321)</f>
        <v>65902.463276445618</v>
      </c>
      <c r="BI321" s="3">
        <f>求节点(节奏总纲!F$4:F$163,BB$6:BB$165,$AN321)</f>
        <v>204574.53131733098</v>
      </c>
      <c r="BJ321" s="3">
        <f>求节点(节奏总纲!G$4:G$163,BC$6:BC$165,$AN321)</f>
        <v>142170.61771277903</v>
      </c>
      <c r="BK321" s="3">
        <f>求节点(节奏总纲!H$4:H$163,BD$6:BD$165,$AN321)</f>
        <v>85839.770782092266</v>
      </c>
      <c r="BL321" s="3">
        <f>BG321*其他调用!H320*其他调用!$M320</f>
        <v>1025824.4477463249</v>
      </c>
      <c r="BM321" s="3">
        <f>BH321*其他调用!I320*其他调用!$M320</f>
        <v>3116627.2472689915</v>
      </c>
      <c r="BN321" s="3">
        <f>BI321*其他调用!J320*其他调用!$M320</f>
        <v>789743.61506846035</v>
      </c>
      <c r="BO321" s="3">
        <f>BJ321*其他调用!K320*其他调用!$M320</f>
        <v>97642.21156266582</v>
      </c>
      <c r="BP321" s="3">
        <f>BK321*其他调用!L320*其他调用!$M320</f>
        <v>17058.079249817372</v>
      </c>
      <c r="BQ321" s="3">
        <f t="shared" si="26"/>
        <v>5046895.6008962598</v>
      </c>
      <c r="BR321" s="3">
        <f>[1]服务器生态!$R318</f>
        <v>1.6289841650165445E-2</v>
      </c>
      <c r="BS321" s="3">
        <f>SUMPRODUCT((BG$6:BG321)*($BR$6:$BR321)*(其他调用!BY$5:BY320))</f>
        <v>140512.49848870366</v>
      </c>
      <c r="BT321" s="3">
        <f>SUMPRODUCT((BH$6:BH321)*($BR$6:$BR321)*(其他调用!BZ$5:BZ320))</f>
        <v>435513.00462464342</v>
      </c>
      <c r="BU321" s="3">
        <f>SUMPRODUCT((BI$6:BI321)*($BR$6:$BR321)*(其他调用!CA$5:CA320))</f>
        <v>1361941.2875418183</v>
      </c>
      <c r="BV321" s="3">
        <f>SUMPRODUCT((BJ$6:BJ321)*($BR$6:$BR321)*(其他调用!CB$5:CB320))</f>
        <v>950746.98252543423</v>
      </c>
      <c r="BW321" s="3">
        <f>SUMPRODUCT((BK$6:BK321)*($BR$6:$BR321)*(其他调用!CC$5:CC320))</f>
        <v>534640.80350912514</v>
      </c>
      <c r="BX321" s="3">
        <f>SUMPRODUCT((BG$6:BG321)*($BR$6:$BR321))*'[1]功能-战损相关'!$D$2-BS321</f>
        <v>260951.78290759239</v>
      </c>
      <c r="BY321" s="3">
        <f>SUMPRODUCT((BH$6:BH321)*($BR$6:$BR321))*'[1]功能-战损相关'!$D$2-BT321</f>
        <v>808809.8657314803</v>
      </c>
      <c r="BZ321" s="3">
        <f>SUMPRODUCT((BI$6:BI321)*($BR$6:$BR321))*'[1]功能-战损相关'!$D$2-BU321</f>
        <v>2529319.5340062333</v>
      </c>
      <c r="CA321" s="3">
        <f>SUMPRODUCT((BJ$6:BJ321)*($BR$6:$BR321))*'[1]功能-战损相关'!$D$2-BV321</f>
        <v>1765672.9675472323</v>
      </c>
      <c r="CB321" s="3">
        <f>SUMPRODUCT((BK$6:BK321)*($BR$6:$BR321))*'[1]功能-战损相关'!$D$2-BW321</f>
        <v>992904.34937409044</v>
      </c>
    </row>
    <row r="322" spans="40:80" x14ac:dyDescent="0.2">
      <c r="AN322" s="3">
        <v>317</v>
      </c>
      <c r="AO322" s="3">
        <f>求节点(节奏总纲!D$4:D$163,AH$6:AH$165,$AN322)*其他调用!H321*其他调用!$M321</f>
        <v>644636425.47541845</v>
      </c>
      <c r="AP322" s="3">
        <f>求节点(节奏总纲!E$4:E$163,AI$6:AI$165,$AN322)*其他调用!I321*其他调用!$M321</f>
        <v>484996191.87770414</v>
      </c>
      <c r="AQ322" s="3">
        <f>求节点(节奏总纲!F$4:F$163,AJ$6:AJ$165,$AN322)*其他调用!J321*其他调用!$M321</f>
        <v>60994291.577880643</v>
      </c>
      <c r="AR322" s="3">
        <f>求节点(节奏总纲!G$4:G$163,AK$6:AK$165,$AN322)*其他调用!K321*其他调用!$M321</f>
        <v>8169640.8064703671</v>
      </c>
      <c r="AS322" s="3">
        <f>求节点(节奏总纲!H$4:H$163,AL$6:AL$165,$AN322)*其他调用!L321*其他调用!$M321</f>
        <v>3471103.4375768197</v>
      </c>
      <c r="AT322" s="3">
        <f t="shared" si="25"/>
        <v>1202267653.1750505</v>
      </c>
      <c r="BF322" s="3">
        <v>317</v>
      </c>
      <c r="BG322" s="3">
        <f>求节点(节奏总纲!D$4:D$163,AZ$6:AZ$165,$AN322)</f>
        <v>21396.934411923361</v>
      </c>
      <c r="BH322" s="3">
        <f>求节点(节奏总纲!E$4:E$163,BA$6:BA$165,$AN322)</f>
        <v>65929.250895920981</v>
      </c>
      <c r="BI322" s="3">
        <f>求节点(节奏总纲!F$4:F$163,BB$6:BB$165,$AN322)</f>
        <v>204657.72908773553</v>
      </c>
      <c r="BJ322" s="3">
        <f>求节点(节奏总纲!G$4:G$163,BC$6:BC$165,$AN322)</f>
        <v>142225.89596112451</v>
      </c>
      <c r="BK322" s="3">
        <f>求节点(节奏总纲!H$4:H$163,BD$6:BD$165,$AN322)</f>
        <v>85900.868374668222</v>
      </c>
      <c r="BL322" s="3">
        <f>BG322*其他调用!H321*其他调用!$M321</f>
        <v>1026251.5419278283</v>
      </c>
      <c r="BM322" s="3">
        <f>BH322*其他调用!I321*其他调用!$M321</f>
        <v>3117894.0743433628</v>
      </c>
      <c r="BN322" s="3">
        <f>BI322*其他调用!J321*其他调用!$M321</f>
        <v>790064.79340645683</v>
      </c>
      <c r="BO322" s="3">
        <f>BJ322*其他调用!K321*其他调用!$M321</f>
        <v>97680.176442516502</v>
      </c>
      <c r="BP322" s="3">
        <f>BK322*其他调用!L321*其他调用!$M321</f>
        <v>17070.220563414066</v>
      </c>
      <c r="BQ322" s="3">
        <f t="shared" si="26"/>
        <v>5048960.8066835785</v>
      </c>
      <c r="BR322" s="3">
        <f>[1]服务器生态!$R319</f>
        <v>1.6289841650165445E-2</v>
      </c>
      <c r="BS322" s="3">
        <f>SUMPRODUCT((BG$6:BG322)*($BR$6:$BR322)*(其他调用!BY$5:BY321))</f>
        <v>140573.49520654327</v>
      </c>
      <c r="BT322" s="3">
        <f>SUMPRODUCT((BH$6:BH322)*($BR$6:$BR322)*(其他调用!BZ$5:BZ321))</f>
        <v>435700.95060965494</v>
      </c>
      <c r="BU322" s="3">
        <f>SUMPRODUCT((BI$6:BI322)*($BR$6:$BR322)*(其他调用!CA$5:CA321))</f>
        <v>1362524.7098916997</v>
      </c>
      <c r="BV322" s="3">
        <f>SUMPRODUCT((BJ$6:BJ322)*($BR$6:$BR322)*(其他调用!CB$5:CB321))</f>
        <v>951152.42905709217</v>
      </c>
      <c r="BW322" s="3">
        <f>SUMPRODUCT((BK$6:BK322)*($BR$6:$BR322)*(其他调用!CC$5:CC321))</f>
        <v>534885.68302922626</v>
      </c>
      <c r="BX322" s="3">
        <f>SUMPRODUCT((BG$6:BG322)*($BR$6:$BR322))*'[1]功能-战损相关'!$D$2-BS322</f>
        <v>261065.06252643737</v>
      </c>
      <c r="BY322" s="3">
        <f>SUMPRODUCT((BH$6:BH322)*($BR$6:$BR322))*'[1]功能-战损相关'!$D$2-BT322</f>
        <v>809158.90827507316</v>
      </c>
      <c r="BZ322" s="3">
        <f>SUMPRODUCT((BI$6:BI322)*($BR$6:$BR322))*'[1]功能-战损相关'!$D$2-BU322</f>
        <v>2530403.0326560126</v>
      </c>
      <c r="CA322" s="3">
        <f>SUMPRODUCT((BJ$6:BJ322)*($BR$6:$BR322))*'[1]功能-战损相关'!$D$2-BV322</f>
        <v>1766425.9396774543</v>
      </c>
      <c r="CB322" s="3">
        <f>SUMPRODUCT((BK$6:BK322)*($BR$6:$BR322))*'[1]功能-战损相关'!$D$2-BW322</f>
        <v>993359.12562570674</v>
      </c>
    </row>
    <row r="323" spans="40:80" x14ac:dyDescent="0.2">
      <c r="AN323" s="3">
        <v>318</v>
      </c>
      <c r="AO323" s="3">
        <f>求节点(节奏总纲!D$4:D$163,AH$6:AH$165,$AN323)*其他调用!H322*其他调用!$M322</f>
        <v>645260019.59568918</v>
      </c>
      <c r="AP323" s="3">
        <f>求节点(节奏总纲!E$4:E$163,AI$6:AI$165,$AN323)*其他调用!I322*其他调用!$M322</f>
        <v>485176934.81361502</v>
      </c>
      <c r="AQ323" s="3">
        <f>求节点(节奏总纲!F$4:F$163,AJ$6:AJ$165,$AN323)*其他调用!J322*其他调用!$M322</f>
        <v>61017352.864461869</v>
      </c>
      <c r="AR323" s="3">
        <f>求节点(节奏总纲!G$4:G$163,AK$6:AK$165,$AN323)*其他调用!K322*其他调用!$M322</f>
        <v>8169640.8064703671</v>
      </c>
      <c r="AS323" s="3">
        <f>求节点(节奏总纲!H$4:H$163,AL$6:AL$165,$AN323)*其他调用!L322*其他调用!$M322</f>
        <v>3471103.4375768197</v>
      </c>
      <c r="AT323" s="3">
        <f t="shared" si="25"/>
        <v>1203095051.5178132</v>
      </c>
      <c r="BF323" s="3">
        <v>318</v>
      </c>
      <c r="BG323" s="3">
        <f>求节点(节奏总纲!D$4:D$163,AZ$6:AZ$165,$AN323)</f>
        <v>21405.839154879632</v>
      </c>
      <c r="BH323" s="3">
        <f>求节点(节奏总纲!E$4:E$163,BA$6:BA$165,$AN323)</f>
        <v>65956.038515396343</v>
      </c>
      <c r="BI323" s="3">
        <f>求节点(节奏总纲!F$4:F$163,BB$6:BB$165,$AN323)</f>
        <v>204740.92685814007</v>
      </c>
      <c r="BJ323" s="3">
        <f>求节点(节奏总纲!G$4:G$163,BC$6:BC$165,$AN323)</f>
        <v>142281.17420947002</v>
      </c>
      <c r="BK323" s="3">
        <f>求节点(节奏总纲!H$4:H$163,BD$6:BD$165,$AN323)</f>
        <v>85961.965967244178</v>
      </c>
      <c r="BL323" s="3">
        <f>BG323*其他调用!H322*其他调用!$M322</f>
        <v>1026678.6361093319</v>
      </c>
      <c r="BM323" s="3">
        <f>BH323*其他调用!I322*其他调用!$M322</f>
        <v>3119160.9014177346</v>
      </c>
      <c r="BN323" s="3">
        <f>BI323*其他调用!J322*其他调用!$M322</f>
        <v>790385.97174445342</v>
      </c>
      <c r="BO323" s="3">
        <f>BJ323*其他调用!K322*其他调用!$M322</f>
        <v>97718.141322367199</v>
      </c>
      <c r="BP323" s="3">
        <f>BK323*其他调用!L322*其他调用!$M322</f>
        <v>17082.361877010761</v>
      </c>
      <c r="BQ323" s="3">
        <f t="shared" si="26"/>
        <v>5051026.0124708982</v>
      </c>
      <c r="BR323" s="3">
        <f>[1]服务器生态!$R320</f>
        <v>1.6289841650165445E-2</v>
      </c>
      <c r="BS323" s="3">
        <f>SUMPRODUCT((BG$6:BG323)*($BR$6:$BR323)*(其他调用!BY$5:BY322))</f>
        <v>140634.51730933209</v>
      </c>
      <c r="BT323" s="3">
        <f>SUMPRODUCT((BH$6:BH323)*($BR$6:$BR323)*(其他调用!BZ$5:BZ322))</f>
        <v>435888.97295873036</v>
      </c>
      <c r="BU323" s="3">
        <f>SUMPRODUCT((BI$6:BI323)*($BR$6:$BR323)*(其他调用!CA$5:CA322))</f>
        <v>1363108.3694153195</v>
      </c>
      <c r="BV323" s="3">
        <f>SUMPRODUCT((BJ$6:BJ323)*($BR$6:$BR323)*(其他调用!CB$5:CB322))</f>
        <v>951558.03317168471</v>
      </c>
      <c r="BW323" s="3">
        <f>SUMPRODUCT((BK$6:BK323)*($BR$6:$BR323)*(其他调用!CC$5:CC322))</f>
        <v>535130.73672159633</v>
      </c>
      <c r="BX323" s="3">
        <f>SUMPRODUCT((BG$6:BG323)*($BR$6:$BR323))*'[1]功能-战损相关'!$D$2-BS323</f>
        <v>261178.3892887595</v>
      </c>
      <c r="BY323" s="3">
        <f>SUMPRODUCT((BH$6:BH323)*($BR$6:$BR323))*'[1]功能-战损相关'!$D$2-BT323</f>
        <v>809508.09263764182</v>
      </c>
      <c r="BZ323" s="3">
        <f>SUMPRODUCT((BI$6:BI323)*($BR$6:$BR323))*'[1]功能-战损相关'!$D$2-BU323</f>
        <v>2531486.9717713064</v>
      </c>
      <c r="CA323" s="3">
        <f>SUMPRODUCT((BJ$6:BJ323)*($BR$6:$BR323))*'[1]功能-战损相关'!$D$2-BV323</f>
        <v>1767179.2044616977</v>
      </c>
      <c r="CB323" s="3">
        <f>SUMPRODUCT((BK$6:BK323)*($BR$6:$BR323))*'[1]功能-战损相关'!$D$2-BW323</f>
        <v>993814.22534010827</v>
      </c>
    </row>
    <row r="324" spans="40:80" x14ac:dyDescent="0.2">
      <c r="AN324" s="3">
        <v>319</v>
      </c>
      <c r="AO324" s="3">
        <f>求节点(节奏总纲!D$4:D$163,AH$6:AH$165,$AN324)*其他调用!H323*其他调用!$M323</f>
        <v>645883613.71595991</v>
      </c>
      <c r="AP324" s="3">
        <f>求节点(节奏总纲!E$4:E$163,AI$6:AI$165,$AN324)*其他调用!I323*其他调用!$M323</f>
        <v>485357677.74952596</v>
      </c>
      <c r="AQ324" s="3">
        <f>求节点(节奏总纲!F$4:F$163,AJ$6:AJ$165,$AN324)*其他调用!J323*其他调用!$M323</f>
        <v>61040414.151043087</v>
      </c>
      <c r="AR324" s="3">
        <f>求节点(节奏总纲!G$4:G$163,AK$6:AK$165,$AN324)*其他调用!K323*其他调用!$M323</f>
        <v>8169640.8064703671</v>
      </c>
      <c r="AS324" s="3">
        <f>求节点(节奏总纲!H$4:H$163,AL$6:AL$165,$AN324)*其他调用!L323*其他调用!$M323</f>
        <v>3471103.4375768197</v>
      </c>
      <c r="AT324" s="3">
        <f t="shared" si="25"/>
        <v>1203922449.8605762</v>
      </c>
      <c r="BF324" s="3">
        <v>319</v>
      </c>
      <c r="BG324" s="3">
        <f>求节点(节奏总纲!D$4:D$163,AZ$6:AZ$165,$AN324)</f>
        <v>21414.743897835906</v>
      </c>
      <c r="BH324" s="3">
        <f>求节点(节奏总纲!E$4:E$163,BA$6:BA$165,$AN324)</f>
        <v>65982.826134871706</v>
      </c>
      <c r="BI324" s="3">
        <f>求节点(节奏总纲!F$4:F$163,BB$6:BB$165,$AN324)</f>
        <v>204824.12462854461</v>
      </c>
      <c r="BJ324" s="3">
        <f>求节点(节奏总纲!G$4:G$163,BC$6:BC$165,$AN324)</f>
        <v>142336.45245781553</v>
      </c>
      <c r="BK324" s="3">
        <f>求节点(节奏总纲!H$4:H$163,BD$6:BD$165,$AN324)</f>
        <v>86023.063559820133</v>
      </c>
      <c r="BL324" s="3">
        <f>BG324*其他调用!H323*其他调用!$M323</f>
        <v>1027105.7302908354</v>
      </c>
      <c r="BM324" s="3">
        <f>BH324*其他调用!I323*其他调用!$M323</f>
        <v>3120427.7284921063</v>
      </c>
      <c r="BN324" s="3">
        <f>BI324*其他调用!J323*其他调用!$M323</f>
        <v>790707.15008244989</v>
      </c>
      <c r="BO324" s="3">
        <f>BJ324*其他调用!K323*其他调用!$M323</f>
        <v>97756.10620221791</v>
      </c>
      <c r="BP324" s="3">
        <f>BK324*其他调用!L323*其他调用!$M323</f>
        <v>17094.503190607455</v>
      </c>
      <c r="BQ324" s="3">
        <f t="shared" si="26"/>
        <v>5053091.218258217</v>
      </c>
      <c r="BR324" s="3">
        <f>[1]服务器生态!$R321</f>
        <v>1.6289841650165445E-2</v>
      </c>
      <c r="BS324" s="3">
        <f>SUMPRODUCT((BG$6:BG324)*($BR$6:$BR324)*(其他调用!BY$5:BY323))</f>
        <v>140695.56479707014</v>
      </c>
      <c r="BT324" s="3">
        <f>SUMPRODUCT((BH$6:BH324)*($BR$6:$BR324)*(其他调用!BZ$5:BZ323))</f>
        <v>436077.07167186966</v>
      </c>
      <c r="BU324" s="3">
        <f>SUMPRODUCT((BI$6:BI324)*($BR$6:$BR324)*(其他调用!CA$5:CA323))</f>
        <v>1363692.2661126778</v>
      </c>
      <c r="BV324" s="3">
        <f>SUMPRODUCT((BJ$6:BJ324)*($BR$6:$BR324)*(其他调用!CB$5:CB323))</f>
        <v>951963.79486921197</v>
      </c>
      <c r="BW324" s="3">
        <f>SUMPRODUCT((BK$6:BK324)*($BR$6:$BR324)*(其他调用!CC$5:CC323))</f>
        <v>535375.96458623535</v>
      </c>
      <c r="BX324" s="3">
        <f>SUMPRODUCT((BG$6:BG324)*($BR$6:$BR324))*'[1]功能-战损相关'!$D$2-BS324</f>
        <v>261291.76319455876</v>
      </c>
      <c r="BY324" s="3">
        <f>SUMPRODUCT((BH$6:BH324)*($BR$6:$BR324))*'[1]功能-战损相关'!$D$2-BT324</f>
        <v>809857.41881918628</v>
      </c>
      <c r="BZ324" s="3">
        <f>SUMPRODUCT((BI$6:BI324)*($BR$6:$BR324))*'[1]功能-战损相关'!$D$2-BU324</f>
        <v>2532571.3513521147</v>
      </c>
      <c r="CA324" s="3">
        <f>SUMPRODUCT((BJ$6:BJ324)*($BR$6:$BR324))*'[1]功能-战损相关'!$D$2-BV324</f>
        <v>1767932.7618999626</v>
      </c>
      <c r="CB324" s="3">
        <f>SUMPRODUCT((BK$6:BK324)*($BR$6:$BR324))*'[1]功能-战损相关'!$D$2-BW324</f>
        <v>994269.64851729502</v>
      </c>
    </row>
    <row r="325" spans="40:80" x14ac:dyDescent="0.2">
      <c r="AN325" s="3">
        <v>320</v>
      </c>
      <c r="AO325" s="3">
        <f>求节点(节奏总纲!D$4:D$163,AH$6:AH$165,$AN325)*其他调用!H324*其他调用!$M324</f>
        <v>646507207.83623064</v>
      </c>
      <c r="AP325" s="3">
        <f>求节点(节奏总纲!E$4:E$163,AI$6:AI$165,$AN325)*其他调用!I324*其他调用!$M324</f>
        <v>485538420.68543684</v>
      </c>
      <c r="AQ325" s="3">
        <f>求节点(节奏总纲!F$4:F$163,AJ$6:AJ$165,$AN325)*其他调用!J324*其他调用!$M324</f>
        <v>61063475.437624313</v>
      </c>
      <c r="AR325" s="3">
        <f>求节点(节奏总纲!G$4:G$163,AK$6:AK$165,$AN325)*其他调用!K324*其他调用!$M324</f>
        <v>8169640.8064703671</v>
      </c>
      <c r="AS325" s="3">
        <f>求节点(节奏总纲!H$4:H$163,AL$6:AL$165,$AN325)*其他调用!L324*其他调用!$M324</f>
        <v>3471103.4375768197</v>
      </c>
      <c r="AT325" s="3">
        <f t="shared" si="25"/>
        <v>1204749848.2033389</v>
      </c>
      <c r="BF325" s="3">
        <v>320</v>
      </c>
      <c r="BG325" s="3">
        <f>求节点(节奏总纲!D$4:D$163,AZ$6:AZ$165,$AN325)</f>
        <v>21423.648640792177</v>
      </c>
      <c r="BH325" s="3">
        <f>求节点(节奏总纲!E$4:E$163,BA$6:BA$165,$AN325)</f>
        <v>66009.613754347069</v>
      </c>
      <c r="BI325" s="3">
        <f>求节点(节奏总纲!F$4:F$163,BB$6:BB$165,$AN325)</f>
        <v>204907.32239894915</v>
      </c>
      <c r="BJ325" s="3">
        <f>求节点(节奏总纲!G$4:G$163,BC$6:BC$165,$AN325)</f>
        <v>142391.730706161</v>
      </c>
      <c r="BK325" s="3">
        <f>求节点(节奏总纲!H$4:H$163,BD$6:BD$165,$AN325)</f>
        <v>86084.161152396089</v>
      </c>
      <c r="BL325" s="3">
        <f>BG325*其他调用!H324*其他调用!$M324</f>
        <v>1027532.8244723389</v>
      </c>
      <c r="BM325" s="3">
        <f>BH325*其他调用!I324*其他调用!$M324</f>
        <v>3121694.5555664781</v>
      </c>
      <c r="BN325" s="3">
        <f>BI325*其他调用!J324*其他调用!$M324</f>
        <v>791028.32842044649</v>
      </c>
      <c r="BO325" s="3">
        <f>BJ325*其他调用!K324*其他调用!$M324</f>
        <v>97794.071082068578</v>
      </c>
      <c r="BP325" s="3">
        <f>BK325*其他调用!L324*其他调用!$M324</f>
        <v>17106.644504204149</v>
      </c>
      <c r="BQ325" s="3">
        <f t="shared" si="26"/>
        <v>5055156.4240455367</v>
      </c>
      <c r="BR325" s="3">
        <f>[1]服务器生态!$R322</f>
        <v>1.6289841650165445E-2</v>
      </c>
      <c r="BS325" s="3">
        <f>SUMPRODUCT((BG$6:BG325)*($BR$6:$BR325)*(其他调用!BY$5:BY324))</f>
        <v>140756.63766975742</v>
      </c>
      <c r="BT325" s="3">
        <f>SUMPRODUCT((BH$6:BH325)*($BR$6:$BR325)*(其他调用!BZ$5:BZ324))</f>
        <v>436265.24674907286</v>
      </c>
      <c r="BU325" s="3">
        <f>SUMPRODUCT((BI$6:BI325)*($BR$6:$BR325)*(其他调用!CA$5:CA324))</f>
        <v>1364276.3999837744</v>
      </c>
      <c r="BV325" s="3">
        <f>SUMPRODUCT((BJ$6:BJ325)*($BR$6:$BR325)*(其他调用!CB$5:CB324))</f>
        <v>952369.71414967382</v>
      </c>
      <c r="BW325" s="3">
        <f>SUMPRODUCT((BK$6:BK325)*($BR$6:$BR325)*(其他调用!CC$5:CC324))</f>
        <v>535621.36662314332</v>
      </c>
      <c r="BX325" s="3">
        <f>SUMPRODUCT((BG$6:BG325)*($BR$6:$BR325))*'[1]功能-战损相关'!$D$2-BS325</f>
        <v>261405.1842438351</v>
      </c>
      <c r="BY325" s="3">
        <f>SUMPRODUCT((BH$6:BH325)*($BR$6:$BR325))*'[1]功能-战损相关'!$D$2-BT325</f>
        <v>810206.88681970653</v>
      </c>
      <c r="BZ325" s="3">
        <f>SUMPRODUCT((BI$6:BI325)*($BR$6:$BR325))*'[1]功能-战损相关'!$D$2-BU325</f>
        <v>2533656.1713984371</v>
      </c>
      <c r="CA325" s="3">
        <f>SUMPRODUCT((BJ$6:BJ325)*($BR$6:$BR325))*'[1]功能-战损相关'!$D$2-BV325</f>
        <v>1768686.6119922488</v>
      </c>
      <c r="CB325" s="3">
        <f>SUMPRODUCT((BK$6:BK325)*($BR$6:$BR325))*'[1]功能-战损相关'!$D$2-BW325</f>
        <v>994725.39515726699</v>
      </c>
    </row>
    <row r="326" spans="40:80" x14ac:dyDescent="0.2">
      <c r="AN326" s="3">
        <v>321</v>
      </c>
      <c r="AO326" s="3">
        <f>求节点(节奏总纲!D$4:D$163,AH$6:AH$165,$AN326)*其他调用!H325*其他调用!$M325</f>
        <v>647130801.95650136</v>
      </c>
      <c r="AP326" s="3">
        <f>求节点(节奏总纲!E$4:E$163,AI$6:AI$165,$AN326)*其他调用!I325*其他调用!$M325</f>
        <v>485719163.62134778</v>
      </c>
      <c r="AQ326" s="3">
        <f>求节点(节奏总纲!F$4:F$163,AJ$6:AJ$165,$AN326)*其他调用!J325*其他调用!$M325</f>
        <v>61086536.724205539</v>
      </c>
      <c r="AR326" s="3">
        <f>求节点(节奏总纲!G$4:G$163,AK$6:AK$165,$AN326)*其他调用!K325*其他调用!$M325</f>
        <v>8169640.8064703671</v>
      </c>
      <c r="AS326" s="3">
        <f>求节点(节奏总纲!H$4:H$163,AL$6:AL$165,$AN326)*其他调用!L325*其他调用!$M325</f>
        <v>3471103.4375768197</v>
      </c>
      <c r="AT326" s="3">
        <f t="shared" si="25"/>
        <v>1205577246.5461018</v>
      </c>
      <c r="BF326" s="3">
        <v>321</v>
      </c>
      <c r="BG326" s="3">
        <f>求节点(节奏总纲!D$4:D$163,AZ$6:AZ$165,$AN326)</f>
        <v>21432.553383748447</v>
      </c>
      <c r="BH326" s="3">
        <f>求节点(节奏总纲!E$4:E$163,BA$6:BA$165,$AN326)</f>
        <v>66036.401373822446</v>
      </c>
      <c r="BI326" s="3">
        <f>求节点(节奏总纲!F$4:F$163,BB$6:BB$165,$AN326)</f>
        <v>204990.52016935367</v>
      </c>
      <c r="BJ326" s="3">
        <f>求节点(节奏总纲!G$4:G$163,BC$6:BC$165,$AN326)</f>
        <v>142447.00895450651</v>
      </c>
      <c r="BK326" s="3">
        <f>求节点(节奏总纲!H$4:H$163,BD$6:BD$165,$AN326)</f>
        <v>86145.258744972045</v>
      </c>
      <c r="BL326" s="3">
        <f>BG326*其他调用!H325*其他调用!$M325</f>
        <v>1027959.9186538424</v>
      </c>
      <c r="BM326" s="3">
        <f>BH326*其他调用!I325*其他调用!$M325</f>
        <v>3122961.3826408507</v>
      </c>
      <c r="BN326" s="3">
        <f>BI326*其他调用!J325*其他调用!$M325</f>
        <v>791349.50675844285</v>
      </c>
      <c r="BO326" s="3">
        <f>BJ326*其他调用!K325*其他调用!$M325</f>
        <v>97832.035961919275</v>
      </c>
      <c r="BP326" s="3">
        <f>BK326*其他调用!L325*其他调用!$M325</f>
        <v>17118.785817800843</v>
      </c>
      <c r="BQ326" s="3">
        <f t="shared" si="26"/>
        <v>5057221.6298328564</v>
      </c>
      <c r="BR326" s="3">
        <f>[1]服务器生态!$R323</f>
        <v>1.6289841650165445E-2</v>
      </c>
      <c r="BS326" s="3">
        <f>SUMPRODUCT((BG$6:BG326)*($BR$6:$BR326)*(其他调用!BY$5:BY325))</f>
        <v>140817.73592739392</v>
      </c>
      <c r="BT326" s="3">
        <f>SUMPRODUCT((BH$6:BH326)*($BR$6:$BR326)*(其他调用!BZ$5:BZ325))</f>
        <v>436453.49819033995</v>
      </c>
      <c r="BU326" s="3">
        <f>SUMPRODUCT((BI$6:BI326)*($BR$6:$BR326)*(其他调用!CA$5:CA325))</f>
        <v>1364860.7710286095</v>
      </c>
      <c r="BV326" s="3">
        <f>SUMPRODUCT((BJ$6:BJ326)*($BR$6:$BR326)*(其他调用!CB$5:CB325))</f>
        <v>952775.79101307038</v>
      </c>
      <c r="BW326" s="3">
        <f>SUMPRODUCT((BK$6:BK326)*($BR$6:$BR326)*(其他调用!CC$5:CC325))</f>
        <v>535866.94283232023</v>
      </c>
      <c r="BX326" s="3">
        <f>SUMPRODUCT((BG$6:BG326)*($BR$6:$BR326))*'[1]功能-战损相关'!$D$2-BS326</f>
        <v>261518.65243658857</v>
      </c>
      <c r="BY326" s="3">
        <f>SUMPRODUCT((BH$6:BH326)*($BR$6:$BR326))*'[1]功能-战损相关'!$D$2-BT326</f>
        <v>810556.49663920258</v>
      </c>
      <c r="BZ326" s="3">
        <f>SUMPRODUCT((BI$6:BI326)*($BR$6:$BR326))*'[1]功能-战损相关'!$D$2-BU326</f>
        <v>2534741.4319102741</v>
      </c>
      <c r="CA326" s="3">
        <f>SUMPRODUCT((BJ$6:BJ326)*($BR$6:$BR326))*'[1]功能-战损相关'!$D$2-BV326</f>
        <v>1769440.7547385567</v>
      </c>
      <c r="CB326" s="3">
        <f>SUMPRODUCT((BK$6:BK326)*($BR$6:$BR326))*'[1]功能-战损相关'!$D$2-BW326</f>
        <v>995181.46526002418</v>
      </c>
    </row>
    <row r="327" spans="40:80" x14ac:dyDescent="0.2">
      <c r="AN327" s="3">
        <v>322</v>
      </c>
      <c r="AO327" s="3">
        <f>求节点(节奏总纲!D$4:D$163,AH$6:AH$165,$AN327)*其他调用!H326*其他调用!$M326</f>
        <v>647754396.07677209</v>
      </c>
      <c r="AP327" s="3">
        <f>求节点(节奏总纲!E$4:E$163,AI$6:AI$165,$AN327)*其他调用!I326*其他调用!$M326</f>
        <v>485899906.55725867</v>
      </c>
      <c r="AQ327" s="3">
        <f>求节点(节奏总纲!F$4:F$163,AJ$6:AJ$165,$AN327)*其他调用!J326*其他调用!$M326</f>
        <v>61109598.010786749</v>
      </c>
      <c r="AR327" s="3">
        <f>求节点(节奏总纲!G$4:G$163,AK$6:AK$165,$AN327)*其他调用!K326*其他调用!$M326</f>
        <v>8169640.8064703671</v>
      </c>
      <c r="AS327" s="3">
        <f>求节点(节奏总纲!H$4:H$163,AL$6:AL$165,$AN327)*其他调用!L326*其他调用!$M326</f>
        <v>3471103.4375768197</v>
      </c>
      <c r="AT327" s="3">
        <f t="shared" si="25"/>
        <v>1206404644.8888648</v>
      </c>
      <c r="BF327" s="3">
        <v>322</v>
      </c>
      <c r="BG327" s="3">
        <f>求节点(节奏总纲!D$4:D$163,AZ$6:AZ$165,$AN327)</f>
        <v>21441.458126704718</v>
      </c>
      <c r="BH327" s="3">
        <f>求节点(节奏总纲!E$4:E$163,BA$6:BA$165,$AN327)</f>
        <v>66063.188993297808</v>
      </c>
      <c r="BI327" s="3">
        <f>求节点(节奏总纲!F$4:F$163,BB$6:BB$165,$AN327)</f>
        <v>205073.71793975821</v>
      </c>
      <c r="BJ327" s="3">
        <f>求节点(节奏总纲!G$4:G$163,BC$6:BC$165,$AN327)</f>
        <v>142502.28720285199</v>
      </c>
      <c r="BK327" s="3">
        <f>求节点(节奏总纲!H$4:H$163,BD$6:BD$165,$AN327)</f>
        <v>86206.356337548015</v>
      </c>
      <c r="BL327" s="3">
        <f>BG327*其他调用!H326*其他调用!$M326</f>
        <v>1028387.0128353457</v>
      </c>
      <c r="BM327" s="3">
        <f>BH327*其他调用!I326*其他调用!$M326</f>
        <v>3124228.2097152225</v>
      </c>
      <c r="BN327" s="3">
        <f>BI327*其他调用!J326*其他调用!$M326</f>
        <v>791670.68509643944</v>
      </c>
      <c r="BO327" s="3">
        <f>BJ327*其他调用!K326*其他调用!$M326</f>
        <v>97870.000841769972</v>
      </c>
      <c r="BP327" s="3">
        <f>BK327*其他调用!L326*其他调用!$M326</f>
        <v>17130.927131397541</v>
      </c>
      <c r="BQ327" s="3">
        <f t="shared" si="26"/>
        <v>5059286.835620176</v>
      </c>
      <c r="BR327" s="3">
        <f>[1]服务器生态!$R324</f>
        <v>1.6289841650165445E-2</v>
      </c>
      <c r="BS327" s="3">
        <f>SUMPRODUCT((BG$6:BG327)*($BR$6:$BR327)*(其他调用!BY$5:BY326))</f>
        <v>140878.85956997963</v>
      </c>
      <c r="BT327" s="3">
        <f>SUMPRODUCT((BH$6:BH327)*($BR$6:$BR327)*(其他调用!BZ$5:BZ326))</f>
        <v>436641.82599567098</v>
      </c>
      <c r="BU327" s="3">
        <f>SUMPRODUCT((BI$6:BI327)*($BR$6:$BR327)*(其他调用!CA$5:CA326))</f>
        <v>1365445.3792471832</v>
      </c>
      <c r="BV327" s="3">
        <f>SUMPRODUCT((BJ$6:BJ327)*($BR$6:$BR327)*(其他调用!CB$5:CB326))</f>
        <v>953182.02545940154</v>
      </c>
      <c r="BW327" s="3">
        <f>SUMPRODUCT((BK$6:BK327)*($BR$6:$BR327)*(其他调用!CC$5:CC326))</f>
        <v>536112.69321376609</v>
      </c>
      <c r="BX327" s="3">
        <f>SUMPRODUCT((BG$6:BG327)*($BR$6:$BR327))*'[1]功能-战损相关'!$D$2-BS327</f>
        <v>261632.1677728192</v>
      </c>
      <c r="BY327" s="3">
        <f>SUMPRODUCT((BH$6:BH327)*($BR$6:$BR327))*'[1]功能-战损相关'!$D$2-BT327</f>
        <v>810906.24827767431</v>
      </c>
      <c r="BZ327" s="3">
        <f>SUMPRODUCT((BI$6:BI327)*($BR$6:$BR327))*'[1]功能-战损相关'!$D$2-BU327</f>
        <v>2535827.1328876251</v>
      </c>
      <c r="CA327" s="3">
        <f>SUMPRODUCT((BJ$6:BJ327)*($BR$6:$BR327))*'[1]功能-战损相关'!$D$2-BV327</f>
        <v>1770195.190138886</v>
      </c>
      <c r="CB327" s="3">
        <f>SUMPRODUCT((BK$6:BK327)*($BR$6:$BR327))*'[1]功能-战损相关'!$D$2-BW327</f>
        <v>995637.8588255666</v>
      </c>
    </row>
    <row r="328" spans="40:80" x14ac:dyDescent="0.2">
      <c r="AN328" s="3">
        <v>323</v>
      </c>
      <c r="AO328" s="3">
        <f>求节点(节奏总纲!D$4:D$163,AH$6:AH$165,$AN328)*其他调用!H327*其他调用!$M327</f>
        <v>648377990.1970427</v>
      </c>
      <c r="AP328" s="3">
        <f>求节点(节奏总纲!E$4:E$163,AI$6:AI$165,$AN328)*其他调用!I327*其他调用!$M327</f>
        <v>486080649.49316961</v>
      </c>
      <c r="AQ328" s="3">
        <f>求节点(节奏总纲!F$4:F$163,AJ$6:AJ$165,$AN328)*其他调用!J327*其他调用!$M327</f>
        <v>61132659.297367975</v>
      </c>
      <c r="AR328" s="3">
        <f>求节点(节奏总纲!G$4:G$163,AK$6:AK$165,$AN328)*其他调用!K327*其他调用!$M327</f>
        <v>8169640.8064703671</v>
      </c>
      <c r="AS328" s="3">
        <f>求节点(节奏总纲!H$4:H$163,AL$6:AL$165,$AN328)*其他调用!L327*其他调用!$M327</f>
        <v>3471103.4375768197</v>
      </c>
      <c r="AT328" s="3">
        <f t="shared" si="25"/>
        <v>1207232043.2316275</v>
      </c>
      <c r="BF328" s="3">
        <v>323</v>
      </c>
      <c r="BG328" s="3">
        <f>求节点(节奏总纲!D$4:D$163,AZ$6:AZ$165,$AN328)</f>
        <v>21450.362869660989</v>
      </c>
      <c r="BH328" s="3">
        <f>求节点(节奏总纲!E$4:E$163,BA$6:BA$165,$AN328)</f>
        <v>66089.976612773171</v>
      </c>
      <c r="BI328" s="3">
        <f>求节点(节奏总纲!F$4:F$163,BB$6:BB$165,$AN328)</f>
        <v>205156.91571016275</v>
      </c>
      <c r="BJ328" s="3">
        <f>求节点(节奏总纲!G$4:G$163,BC$6:BC$165,$AN328)</f>
        <v>142557.5654511975</v>
      </c>
      <c r="BK328" s="3">
        <f>求节点(节奏总纲!H$4:H$163,BD$6:BD$165,$AN328)</f>
        <v>86267.453930123971</v>
      </c>
      <c r="BL328" s="3">
        <f>BG328*其他调用!H327*其他调用!$M327</f>
        <v>1028814.1070168492</v>
      </c>
      <c r="BM328" s="3">
        <f>BH328*其他调用!I327*其他调用!$M327</f>
        <v>3125495.0367895938</v>
      </c>
      <c r="BN328" s="3">
        <f>BI328*其他调用!J327*其他调用!$M327</f>
        <v>791991.86343443592</v>
      </c>
      <c r="BO328" s="3">
        <f>BJ328*其他调用!K327*其他调用!$M327</f>
        <v>97907.965721620669</v>
      </c>
      <c r="BP328" s="3">
        <f>BK328*其他调用!L327*其他调用!$M327</f>
        <v>17143.068444994235</v>
      </c>
      <c r="BQ328" s="3">
        <f t="shared" si="26"/>
        <v>5061352.0414074939</v>
      </c>
      <c r="BR328" s="3">
        <f>[1]服务器生态!$R325</f>
        <v>1.6289841650165445E-2</v>
      </c>
      <c r="BS328" s="3">
        <f>SUMPRODUCT((BG$6:BG328)*($BR$6:$BR328)*(其他调用!BY$5:BY327))</f>
        <v>140940.00859751456</v>
      </c>
      <c r="BT328" s="3">
        <f>SUMPRODUCT((BH$6:BH328)*($BR$6:$BR328)*(其他调用!BZ$5:BZ327))</f>
        <v>436830.23016506591</v>
      </c>
      <c r="BU328" s="3">
        <f>SUMPRODUCT((BI$6:BI328)*($BR$6:$BR328)*(其他调用!CA$5:CA327))</f>
        <v>1366030.2246394954</v>
      </c>
      <c r="BV328" s="3">
        <f>SUMPRODUCT((BJ$6:BJ328)*($BR$6:$BR328)*(其他调用!CB$5:CB327))</f>
        <v>953588.4174886673</v>
      </c>
      <c r="BW328" s="3">
        <f>SUMPRODUCT((BK$6:BK328)*($BR$6:$BR328)*(其他调用!CC$5:CC327))</f>
        <v>536358.6177674809</v>
      </c>
      <c r="BX328" s="3">
        <f>SUMPRODUCT((BG$6:BG328)*($BR$6:$BR328))*'[1]功能-战损相关'!$D$2-BS328</f>
        <v>261745.73025252696</v>
      </c>
      <c r="BY328" s="3">
        <f>SUMPRODUCT((BH$6:BH328)*($BR$6:$BR328))*'[1]功能-战损相关'!$D$2-BT328</f>
        <v>811256.14173512184</v>
      </c>
      <c r="BZ328" s="3">
        <f>SUMPRODUCT((BI$6:BI328)*($BR$6:$BR328))*'[1]功能-战损相关'!$D$2-BU328</f>
        <v>2536913.2743304903</v>
      </c>
      <c r="CA328" s="3">
        <f>SUMPRODUCT((BJ$6:BJ328)*($BR$6:$BR328))*'[1]功能-战损相关'!$D$2-BV328</f>
        <v>1770949.9181932369</v>
      </c>
      <c r="CB328" s="3">
        <f>SUMPRODUCT((BK$6:BK328)*($BR$6:$BR328))*'[1]功能-战损相关'!$D$2-BW328</f>
        <v>996094.57585389423</v>
      </c>
    </row>
    <row r="329" spans="40:80" x14ac:dyDescent="0.2">
      <c r="AN329" s="3">
        <v>324</v>
      </c>
      <c r="AO329" s="3">
        <f>求节点(节奏总纲!D$4:D$163,AH$6:AH$165,$AN329)*其他调用!H328*其他调用!$M328</f>
        <v>649001584.31731355</v>
      </c>
      <c r="AP329" s="3">
        <f>求节点(节奏总纲!E$4:E$163,AI$6:AI$165,$AN329)*其他调用!I328*其他调用!$M328</f>
        <v>486261392.42908049</v>
      </c>
      <c r="AQ329" s="3">
        <f>求节点(节奏总纲!F$4:F$163,AJ$6:AJ$165,$AN329)*其他调用!J328*其他调用!$M328</f>
        <v>61155720.583949201</v>
      </c>
      <c r="AR329" s="3">
        <f>求节点(节奏总纲!G$4:G$163,AK$6:AK$165,$AN329)*其他调用!K328*其他调用!$M328</f>
        <v>8169640.8064703671</v>
      </c>
      <c r="AS329" s="3">
        <f>求节点(节奏总纲!H$4:H$163,AL$6:AL$165,$AN329)*其他调用!L328*其他调用!$M328</f>
        <v>3471103.4375768197</v>
      </c>
      <c r="AT329" s="3">
        <f t="shared" si="25"/>
        <v>1208059441.5743904</v>
      </c>
      <c r="BF329" s="3">
        <v>324</v>
      </c>
      <c r="BG329" s="3">
        <f>求节点(节奏总纲!D$4:D$163,AZ$6:AZ$165,$AN329)</f>
        <v>21459.267612617259</v>
      </c>
      <c r="BH329" s="3">
        <f>求节点(节奏总纲!E$4:E$163,BA$6:BA$165,$AN329)</f>
        <v>66116.764232248534</v>
      </c>
      <c r="BI329" s="3">
        <f>求节点(节奏总纲!F$4:F$163,BB$6:BB$165,$AN329)</f>
        <v>205240.11348056729</v>
      </c>
      <c r="BJ329" s="3">
        <f>求节点(节奏总纲!G$4:G$163,BC$6:BC$165,$AN329)</f>
        <v>142612.84369954301</v>
      </c>
      <c r="BK329" s="3">
        <f>求节点(节奏总纲!H$4:H$163,BD$6:BD$165,$AN329)</f>
        <v>86328.551522699927</v>
      </c>
      <c r="BL329" s="3">
        <f>BG329*其他调用!H328*其他调用!$M328</f>
        <v>1029241.2011983527</v>
      </c>
      <c r="BM329" s="3">
        <f>BH329*其他调用!I328*其他调用!$M328</f>
        <v>3126761.8638639655</v>
      </c>
      <c r="BN329" s="3">
        <f>BI329*其他调用!J328*其他调用!$M328</f>
        <v>792313.04177243251</v>
      </c>
      <c r="BO329" s="3">
        <f>BJ329*其他调用!K328*其他调用!$M328</f>
        <v>97945.930601471366</v>
      </c>
      <c r="BP329" s="3">
        <f>BK329*其他调用!L328*其他调用!$M328</f>
        <v>17155.209758590929</v>
      </c>
      <c r="BQ329" s="3">
        <f t="shared" si="26"/>
        <v>5063417.2471948126</v>
      </c>
      <c r="BR329" s="3">
        <f>[1]服务器生态!$R326</f>
        <v>1.6289841650165445E-2</v>
      </c>
      <c r="BS329" s="3">
        <f>SUMPRODUCT((BG$6:BG329)*($BR$6:$BR329)*(其他调用!BY$5:BY328))</f>
        <v>141001.18300999873</v>
      </c>
      <c r="BT329" s="3">
        <f>SUMPRODUCT((BH$6:BH329)*($BR$6:$BR329)*(其他调用!BZ$5:BZ328))</f>
        <v>437018.71069852472</v>
      </c>
      <c r="BU329" s="3">
        <f>SUMPRODUCT((BI$6:BI329)*($BR$6:$BR329)*(其他调用!CA$5:CA328))</f>
        <v>1366615.3072055459</v>
      </c>
      <c r="BV329" s="3">
        <f>SUMPRODUCT((BJ$6:BJ329)*($BR$6:$BR329)*(其他调用!CB$5:CB328))</f>
        <v>953994.96710086777</v>
      </c>
      <c r="BW329" s="3">
        <f>SUMPRODUCT((BK$6:BK329)*($BR$6:$BR329)*(其他调用!CC$5:CC328))</f>
        <v>536604.71649346466</v>
      </c>
      <c r="BX329" s="3">
        <f>SUMPRODUCT((BG$6:BG329)*($BR$6:$BR329))*'[1]功能-战损相关'!$D$2-BS329</f>
        <v>261859.33987571186</v>
      </c>
      <c r="BY329" s="3">
        <f>SUMPRODUCT((BH$6:BH329)*($BR$6:$BR329))*'[1]功能-战损相关'!$D$2-BT329</f>
        <v>811606.17701154551</v>
      </c>
      <c r="BZ329" s="3">
        <f>SUMPRODUCT((BI$6:BI329)*($BR$6:$BR329))*'[1]功能-战损相关'!$D$2-BU329</f>
        <v>2537999.85623887</v>
      </c>
      <c r="CA329" s="3">
        <f>SUMPRODUCT((BJ$6:BJ329)*($BR$6:$BR329))*'[1]功能-战损相关'!$D$2-BV329</f>
        <v>1771704.938901609</v>
      </c>
      <c r="CB329" s="3">
        <f>SUMPRODUCT((BK$6:BK329)*($BR$6:$BR329))*'[1]功能-战损相关'!$D$2-BW329</f>
        <v>996551.61634500686</v>
      </c>
    </row>
    <row r="330" spans="40:80" x14ac:dyDescent="0.2">
      <c r="AN330" s="3">
        <v>325</v>
      </c>
      <c r="AO330" s="3">
        <f>求节点(节奏总纲!D$4:D$163,AH$6:AH$165,$AN330)*其他调用!H329*其他调用!$M329</f>
        <v>649625178.43758428</v>
      </c>
      <c r="AP330" s="3">
        <f>求节点(节奏总纲!E$4:E$163,AI$6:AI$165,$AN330)*其他调用!I329*其他调用!$M329</f>
        <v>486442135.36499143</v>
      </c>
      <c r="AQ330" s="3">
        <f>求节点(节奏总纲!F$4:F$163,AJ$6:AJ$165,$AN330)*其他调用!J329*其他调用!$M329</f>
        <v>61178781.870530427</v>
      </c>
      <c r="AR330" s="3">
        <f>求节点(节奏总纲!G$4:G$163,AK$6:AK$165,$AN330)*其他调用!K329*其他调用!$M329</f>
        <v>8169640.8064703671</v>
      </c>
      <c r="AS330" s="3">
        <f>求节点(节奏总纲!H$4:H$163,AL$6:AL$165,$AN330)*其他调用!L329*其他调用!$M329</f>
        <v>3471103.4375768197</v>
      </c>
      <c r="AT330" s="3">
        <f t="shared" si="25"/>
        <v>1208886839.9171531</v>
      </c>
      <c r="BF330" s="3">
        <v>325</v>
      </c>
      <c r="BG330" s="3">
        <f>求节点(节奏总纲!D$4:D$163,AZ$6:AZ$165,$AN330)</f>
        <v>21468.172355573533</v>
      </c>
      <c r="BH330" s="3">
        <f>求节点(节奏总纲!E$4:E$163,BA$6:BA$165,$AN330)</f>
        <v>66143.551851723896</v>
      </c>
      <c r="BI330" s="3">
        <f>求节点(节奏总纲!F$4:F$163,BB$6:BB$165,$AN330)</f>
        <v>205323.31125097183</v>
      </c>
      <c r="BJ330" s="3">
        <f>求节点(节奏总纲!G$4:G$163,BC$6:BC$165,$AN330)</f>
        <v>142668.12194788849</v>
      </c>
      <c r="BK330" s="3">
        <f>求节点(节奏总纲!H$4:H$163,BD$6:BD$165,$AN330)</f>
        <v>86389.649115275883</v>
      </c>
      <c r="BL330" s="3">
        <f>BG330*其他调用!H329*其他调用!$M329</f>
        <v>1029668.2953798564</v>
      </c>
      <c r="BM330" s="3">
        <f>BH330*其他调用!I329*其他调用!$M329</f>
        <v>3128028.6909383372</v>
      </c>
      <c r="BN330" s="3">
        <f>BI330*其他调用!J329*其他调用!$M329</f>
        <v>792634.22011042899</v>
      </c>
      <c r="BO330" s="3">
        <f>BJ330*其他调用!K329*其他调用!$M329</f>
        <v>97983.895481322048</v>
      </c>
      <c r="BP330" s="3">
        <f>BK330*其他调用!L329*其他调用!$M329</f>
        <v>17167.351072187619</v>
      </c>
      <c r="BQ330" s="3">
        <f t="shared" si="26"/>
        <v>5065482.4529821323</v>
      </c>
      <c r="BR330" s="3">
        <f>[1]服务器生态!$R327</f>
        <v>1.6289841650165445E-2</v>
      </c>
      <c r="BS330" s="3">
        <f>SUMPRODUCT((BG$6:BG330)*($BR$6:$BR330)*(其他调用!BY$5:BY329))</f>
        <v>141062.38280743212</v>
      </c>
      <c r="BT330" s="3">
        <f>SUMPRODUCT((BH$6:BH330)*($BR$6:$BR330)*(其他调用!BZ$5:BZ329))</f>
        <v>437207.26759604743</v>
      </c>
      <c r="BU330" s="3">
        <f>SUMPRODUCT((BI$6:BI330)*($BR$6:$BR330)*(其他调用!CA$5:CA329))</f>
        <v>1367200.626945335</v>
      </c>
      <c r="BV330" s="3">
        <f>SUMPRODUCT((BJ$6:BJ330)*($BR$6:$BR330)*(其他调用!CB$5:CB329))</f>
        <v>954401.67429600284</v>
      </c>
      <c r="BW330" s="3">
        <f>SUMPRODUCT((BK$6:BK330)*($BR$6:$BR330)*(其他调用!CC$5:CC329))</f>
        <v>536850.98939171736</v>
      </c>
      <c r="BX330" s="3">
        <f>SUMPRODUCT((BG$6:BG330)*($BR$6:$BR330))*'[1]功能-战损相关'!$D$2-BS330</f>
        <v>261972.99664237382</v>
      </c>
      <c r="BY330" s="3">
        <f>SUMPRODUCT((BH$6:BH330)*($BR$6:$BR330))*'[1]功能-战损相关'!$D$2-BT330</f>
        <v>811956.35410694499</v>
      </c>
      <c r="BZ330" s="3">
        <f>SUMPRODUCT((BI$6:BI330)*($BR$6:$BR330))*'[1]功能-战损相关'!$D$2-BU330</f>
        <v>2539086.8786127637</v>
      </c>
      <c r="CA330" s="3">
        <f>SUMPRODUCT((BJ$6:BJ330)*($BR$6:$BR330))*'[1]功能-战损相关'!$D$2-BV330</f>
        <v>1772460.2522640028</v>
      </c>
      <c r="CB330" s="3">
        <f>SUMPRODUCT((BK$6:BK330)*($BR$6:$BR330))*'[1]功能-战损相关'!$D$2-BW330</f>
        <v>997008.9802989047</v>
      </c>
    </row>
    <row r="331" spans="40:80" x14ac:dyDescent="0.2">
      <c r="AN331" s="3">
        <v>326</v>
      </c>
      <c r="AO331" s="3">
        <f>求节点(节奏总纲!D$4:D$163,AH$6:AH$165,$AN331)*其他调用!H330*其他调用!$M330</f>
        <v>650248772.55785489</v>
      </c>
      <c r="AP331" s="3">
        <f>求节点(节奏总纲!E$4:E$163,AI$6:AI$165,$AN331)*其他调用!I330*其他调用!$M330</f>
        <v>486622878.30090237</v>
      </c>
      <c r="AQ331" s="3">
        <f>求节点(节奏总纲!F$4:F$163,AJ$6:AJ$165,$AN331)*其他调用!J330*其他调用!$M330</f>
        <v>61201843.157111645</v>
      </c>
      <c r="AR331" s="3">
        <f>求节点(节奏总纲!G$4:G$163,AK$6:AK$165,$AN331)*其他调用!K330*其他调用!$M330</f>
        <v>8169640.8064703671</v>
      </c>
      <c r="AS331" s="3">
        <f>求节点(节奏总纲!H$4:H$163,AL$6:AL$165,$AN331)*其他调用!L330*其他调用!$M330</f>
        <v>3471103.4375768197</v>
      </c>
      <c r="AT331" s="3">
        <f t="shared" si="25"/>
        <v>1209714238.2599161</v>
      </c>
      <c r="BF331" s="3">
        <v>326</v>
      </c>
      <c r="BG331" s="3">
        <f>求节点(节奏总纲!D$4:D$163,AZ$6:AZ$165,$AN331)</f>
        <v>21477.077098529804</v>
      </c>
      <c r="BH331" s="3">
        <f>求节点(节奏总纲!E$4:E$163,BA$6:BA$165,$AN331)</f>
        <v>66170.339471199259</v>
      </c>
      <c r="BI331" s="3">
        <f>求节点(节奏总纲!F$4:F$163,BB$6:BB$165,$AN331)</f>
        <v>205406.50902137638</v>
      </c>
      <c r="BJ331" s="3">
        <f>求节点(节奏总纲!G$4:G$163,BC$6:BC$165,$AN331)</f>
        <v>142723.400196234</v>
      </c>
      <c r="BK331" s="3">
        <f>求节点(节奏总纲!H$4:H$163,BD$6:BD$165,$AN331)</f>
        <v>86450.746707851838</v>
      </c>
      <c r="BL331" s="3">
        <f>BG331*其他调用!H330*其他调用!$M330</f>
        <v>1030095.3895613599</v>
      </c>
      <c r="BM331" s="3">
        <f>BH331*其他调用!I330*其他调用!$M330</f>
        <v>3129295.518012709</v>
      </c>
      <c r="BN331" s="3">
        <f>BI331*其他调用!J330*其他调用!$M330</f>
        <v>792955.39844842546</v>
      </c>
      <c r="BO331" s="3">
        <f>BJ331*其他调用!K330*其他调用!$M330</f>
        <v>98021.860361172759</v>
      </c>
      <c r="BP331" s="3">
        <f>BK331*其他调用!L330*其他调用!$M330</f>
        <v>17179.492385784313</v>
      </c>
      <c r="BQ331" s="3">
        <f t="shared" si="26"/>
        <v>5067547.6587694511</v>
      </c>
      <c r="BR331" s="3">
        <f>[1]服务器生态!$R328</f>
        <v>1.6289841650165445E-2</v>
      </c>
      <c r="BS331" s="3">
        <f>SUMPRODUCT((BG$6:BG331)*($BR$6:$BR331)*(其他调用!BY$5:BY330))</f>
        <v>141123.60798981471</v>
      </c>
      <c r="BT331" s="3">
        <f>SUMPRODUCT((BH$6:BH331)*($BR$6:$BR331)*(其他调用!BZ$5:BZ330))</f>
        <v>437395.90085763403</v>
      </c>
      <c r="BU331" s="3">
        <f>SUMPRODUCT((BI$6:BI331)*($BR$6:$BR331)*(其他调用!CA$5:CA330))</f>
        <v>1367786.1838588624</v>
      </c>
      <c r="BV331" s="3">
        <f>SUMPRODUCT((BJ$6:BJ331)*($BR$6:$BR331)*(其他调用!CB$5:CB330))</f>
        <v>954808.53907407261</v>
      </c>
      <c r="BW331" s="3">
        <f>SUMPRODUCT((BK$6:BK331)*($BR$6:$BR331)*(其他调用!CC$5:CC330))</f>
        <v>537097.43646223901</v>
      </c>
      <c r="BX331" s="3">
        <f>SUMPRODUCT((BG$6:BG331)*($BR$6:$BR331))*'[1]功能-战损相关'!$D$2-BS331</f>
        <v>262086.70055251295</v>
      </c>
      <c r="BY331" s="3">
        <f>SUMPRODUCT((BH$6:BH331)*($BR$6:$BR331))*'[1]功能-战损相关'!$D$2-BT331</f>
        <v>812306.67302132014</v>
      </c>
      <c r="BZ331" s="3">
        <f>SUMPRODUCT((BI$6:BI331)*($BR$6:$BR331))*'[1]功能-战损相关'!$D$2-BU331</f>
        <v>2540174.341452172</v>
      </c>
      <c r="CA331" s="3">
        <f>SUMPRODUCT((BJ$6:BJ331)*($BR$6:$BR331))*'[1]功能-战损相关'!$D$2-BV331</f>
        <v>1773215.858280418</v>
      </c>
      <c r="CB331" s="3">
        <f>SUMPRODUCT((BK$6:BK331)*($BR$6:$BR331))*'[1]功能-战损相关'!$D$2-BW331</f>
        <v>997466.66771558777</v>
      </c>
    </row>
    <row r="332" spans="40:80" x14ac:dyDescent="0.2">
      <c r="AN332" s="3">
        <v>327</v>
      </c>
      <c r="AO332" s="3">
        <f>求节点(节奏总纲!D$4:D$163,AH$6:AH$165,$AN332)*其他调用!H331*其他调用!$M331</f>
        <v>650872366.67812562</v>
      </c>
      <c r="AP332" s="3">
        <f>求节点(节奏总纲!E$4:E$163,AI$6:AI$165,$AN332)*其他调用!I331*其他调用!$M331</f>
        <v>486803621.23681325</v>
      </c>
      <c r="AQ332" s="3">
        <f>求节点(节奏总纲!F$4:F$163,AJ$6:AJ$165,$AN332)*其他调用!J331*其他调用!$M331</f>
        <v>61224904.44369287</v>
      </c>
      <c r="AR332" s="3">
        <f>求节点(节奏总纲!G$4:G$163,AK$6:AK$165,$AN332)*其他调用!K331*其他调用!$M331</f>
        <v>8169640.8064703671</v>
      </c>
      <c r="AS332" s="3">
        <f>求节点(节奏总纲!H$4:H$163,AL$6:AL$165,$AN332)*其他调用!L331*其他调用!$M331</f>
        <v>3471103.4375768197</v>
      </c>
      <c r="AT332" s="3">
        <f t="shared" si="25"/>
        <v>1210541636.602679</v>
      </c>
      <c r="BF332" s="3">
        <v>327</v>
      </c>
      <c r="BG332" s="3">
        <f>求节点(节奏总纲!D$4:D$163,AZ$6:AZ$165,$AN332)</f>
        <v>21485.981841486075</v>
      </c>
      <c r="BH332" s="3">
        <f>求节点(节奏总纲!E$4:E$163,BA$6:BA$165,$AN332)</f>
        <v>66197.127090674636</v>
      </c>
      <c r="BI332" s="3">
        <f>求节点(节奏总纲!F$4:F$163,BB$6:BB$165,$AN332)</f>
        <v>205489.70679178092</v>
      </c>
      <c r="BJ332" s="3">
        <f>求节点(节奏总纲!G$4:G$163,BC$6:BC$165,$AN332)</f>
        <v>142778.67844457948</v>
      </c>
      <c r="BK332" s="3">
        <f>求节点(节奏总纲!H$4:H$163,BD$6:BD$165,$AN332)</f>
        <v>86511.844300427809</v>
      </c>
      <c r="BL332" s="3">
        <f>BG332*其他调用!H331*其他调用!$M331</f>
        <v>1030522.4837428634</v>
      </c>
      <c r="BM332" s="3">
        <f>BH332*其他调用!I331*其他调用!$M331</f>
        <v>3130562.3450870817</v>
      </c>
      <c r="BN332" s="3">
        <f>BI332*其他调用!J331*其他调用!$M331</f>
        <v>793276.57678642194</v>
      </c>
      <c r="BO332" s="3">
        <f>BJ332*其他调用!K331*其他调用!$M331</f>
        <v>98059.825241023427</v>
      </c>
      <c r="BP332" s="3">
        <f>BK332*其他调用!L331*其他调用!$M331</f>
        <v>17191.633699381011</v>
      </c>
      <c r="BQ332" s="3">
        <f t="shared" si="26"/>
        <v>5069612.8645567717</v>
      </c>
      <c r="BR332" s="3">
        <f>[1]服务器生态!$R329</f>
        <v>1.6289841650165445E-2</v>
      </c>
      <c r="BS332" s="3">
        <f>SUMPRODUCT((BG$6:BG332)*($BR$6:$BR332)*(其他调用!BY$5:BY331))</f>
        <v>141184.85855714654</v>
      </c>
      <c r="BT332" s="3">
        <f>SUMPRODUCT((BH$6:BH332)*($BR$6:$BR332)*(其他调用!BZ$5:BZ331))</f>
        <v>437584.61048328457</v>
      </c>
      <c r="BU332" s="3">
        <f>SUMPRODUCT((BI$6:BI332)*($BR$6:$BR332)*(其他调用!CA$5:CA331))</f>
        <v>1368371.9779461285</v>
      </c>
      <c r="BV332" s="3">
        <f>SUMPRODUCT((BJ$6:BJ332)*($BR$6:$BR332)*(其他调用!CB$5:CB331))</f>
        <v>955215.56143507699</v>
      </c>
      <c r="BW332" s="3">
        <f>SUMPRODUCT((BK$6:BK332)*($BR$6:$BR332)*(其他调用!CC$5:CC331))</f>
        <v>537344.05770502961</v>
      </c>
      <c r="BX332" s="3">
        <f>SUMPRODUCT((BG$6:BG332)*($BR$6:$BR332))*'[1]功能-战损相关'!$D$2-BS332</f>
        <v>262200.45160612918</v>
      </c>
      <c r="BY332" s="3">
        <f>SUMPRODUCT((BH$6:BH332)*($BR$6:$BR332))*'[1]功能-战损相关'!$D$2-BT332</f>
        <v>812657.13375467109</v>
      </c>
      <c r="BZ332" s="3">
        <f>SUMPRODUCT((BI$6:BI332)*($BR$6:$BR332))*'[1]功能-战损相关'!$D$2-BU332</f>
        <v>2541262.2447570944</v>
      </c>
      <c r="CA332" s="3">
        <f>SUMPRODUCT((BJ$6:BJ332)*($BR$6:$BR332))*'[1]功能-战损相关'!$D$2-BV332</f>
        <v>1773971.7569508548</v>
      </c>
      <c r="CB332" s="3">
        <f>SUMPRODUCT((BK$6:BK332)*($BR$6:$BR332))*'[1]功能-战损相关'!$D$2-BW332</f>
        <v>997924.67859505606</v>
      </c>
    </row>
    <row r="333" spans="40:80" x14ac:dyDescent="0.2">
      <c r="AN333" s="3">
        <v>328</v>
      </c>
      <c r="AO333" s="3">
        <f>求节点(节奏总纲!D$4:D$163,AH$6:AH$165,$AN333)*其他调用!H332*其他调用!$M332</f>
        <v>651495960.79839635</v>
      </c>
      <c r="AP333" s="3">
        <f>求节点(节奏总纲!E$4:E$163,AI$6:AI$165,$AN333)*其他调用!I332*其他调用!$M332</f>
        <v>486984364.17272419</v>
      </c>
      <c r="AQ333" s="3">
        <f>求节点(节奏总纲!F$4:F$163,AJ$6:AJ$165,$AN333)*其他调用!J332*其他调用!$M332</f>
        <v>61247965.730274081</v>
      </c>
      <c r="AR333" s="3">
        <f>求节点(节奏总纲!G$4:G$163,AK$6:AK$165,$AN333)*其他调用!K332*其他调用!$M332</f>
        <v>8169640.8064703671</v>
      </c>
      <c r="AS333" s="3">
        <f>求节点(节奏总纲!H$4:H$163,AL$6:AL$165,$AN333)*其他调用!L332*其他调用!$M332</f>
        <v>3471103.4375768197</v>
      </c>
      <c r="AT333" s="3">
        <f t="shared" si="25"/>
        <v>1211369034.9454417</v>
      </c>
      <c r="BF333" s="3">
        <v>328</v>
      </c>
      <c r="BG333" s="3">
        <f>求节点(节奏总纲!D$4:D$163,AZ$6:AZ$165,$AN333)</f>
        <v>21494.886584442345</v>
      </c>
      <c r="BH333" s="3">
        <f>求节点(节奏总纲!E$4:E$163,BA$6:BA$165,$AN333)</f>
        <v>66223.914710149998</v>
      </c>
      <c r="BI333" s="3">
        <f>求节点(节奏总纲!F$4:F$163,BB$6:BB$165,$AN333)</f>
        <v>205572.90456218546</v>
      </c>
      <c r="BJ333" s="3">
        <f>求节点(节奏总纲!G$4:G$163,BC$6:BC$165,$AN333)</f>
        <v>142833.95669292498</v>
      </c>
      <c r="BK333" s="3">
        <f>求节点(节奏总纲!H$4:H$163,BD$6:BD$165,$AN333)</f>
        <v>86572.941893003765</v>
      </c>
      <c r="BL333" s="3">
        <f>BG333*其他调用!H332*其他调用!$M332</f>
        <v>1030949.5779243667</v>
      </c>
      <c r="BM333" s="3">
        <f>BH333*其他调用!I332*其他调用!$M332</f>
        <v>3131829.1721614534</v>
      </c>
      <c r="BN333" s="3">
        <f>BI333*其他调用!J332*其他调用!$M332</f>
        <v>793597.75512441853</v>
      </c>
      <c r="BO333" s="3">
        <f>BJ333*其他调用!K332*其他调用!$M332</f>
        <v>98097.790120874139</v>
      </c>
      <c r="BP333" s="3">
        <f>BK333*其他调用!L332*其他调用!$M332</f>
        <v>17203.775012977705</v>
      </c>
      <c r="BQ333" s="3">
        <f t="shared" si="26"/>
        <v>5071678.0703440905</v>
      </c>
      <c r="BR333" s="3">
        <f>[1]服务器生态!$R330</f>
        <v>1.6289841650165445E-2</v>
      </c>
      <c r="BS333" s="3">
        <f>SUMPRODUCT((BG$6:BG333)*($BR$6:$BR333)*(其他调用!BY$5:BY332))</f>
        <v>141246.13450942759</v>
      </c>
      <c r="BT333" s="3">
        <f>SUMPRODUCT((BH$6:BH333)*($BR$6:$BR333)*(其他调用!BZ$5:BZ332))</f>
        <v>437773.39647299901</v>
      </c>
      <c r="BU333" s="3">
        <f>SUMPRODUCT((BI$6:BI333)*($BR$6:$BR333)*(其他调用!CA$5:CA332))</f>
        <v>1368958.009207133</v>
      </c>
      <c r="BV333" s="3">
        <f>SUMPRODUCT((BJ$6:BJ333)*($BR$6:$BR333)*(其他调用!CB$5:CB332))</f>
        <v>955622.74137901596</v>
      </c>
      <c r="BW333" s="3">
        <f>SUMPRODUCT((BK$6:BK333)*($BR$6:$BR333)*(其他调用!CC$5:CC332))</f>
        <v>537590.85312008916</v>
      </c>
      <c r="BX333" s="3">
        <f>SUMPRODUCT((BG$6:BG333)*($BR$6:$BR333))*'[1]功能-战损相关'!$D$2-BS333</f>
        <v>262314.2498032226</v>
      </c>
      <c r="BY333" s="3">
        <f>SUMPRODUCT((BH$6:BH333)*($BR$6:$BR333))*'[1]功能-战损相关'!$D$2-BT333</f>
        <v>813007.73630699783</v>
      </c>
      <c r="BZ333" s="3">
        <f>SUMPRODUCT((BI$6:BI333)*($BR$6:$BR333))*'[1]功能-战损相关'!$D$2-BU333</f>
        <v>2542350.5885275314</v>
      </c>
      <c r="CA333" s="3">
        <f>SUMPRODUCT((BJ$6:BJ333)*($BR$6:$BR333))*'[1]功能-战损相关'!$D$2-BV333</f>
        <v>1774727.9482753128</v>
      </c>
      <c r="CB333" s="3">
        <f>SUMPRODUCT((BK$6:BK333)*($BR$6:$BR333))*'[1]功能-战损相关'!$D$2-BW333</f>
        <v>998383.01293730957</v>
      </c>
    </row>
    <row r="334" spans="40:80" x14ac:dyDescent="0.2">
      <c r="AN334" s="3">
        <v>329</v>
      </c>
      <c r="AO334" s="3">
        <f>求节点(节奏总纲!D$4:D$163,AH$6:AH$165,$AN334)*其他调用!H333*其他调用!$M333</f>
        <v>652119554.91866708</v>
      </c>
      <c r="AP334" s="3">
        <f>求节点(节奏总纲!E$4:E$163,AI$6:AI$165,$AN334)*其他调用!I333*其他调用!$M333</f>
        <v>487165107.10863507</v>
      </c>
      <c r="AQ334" s="3">
        <f>求节点(节奏总纲!F$4:F$163,AJ$6:AJ$165,$AN334)*其他调用!J333*其他调用!$M333</f>
        <v>61271027.016855314</v>
      </c>
      <c r="AR334" s="3">
        <f>求节点(节奏总纲!G$4:G$163,AK$6:AK$165,$AN334)*其他调用!K333*其他调用!$M333</f>
        <v>8169640.8064703671</v>
      </c>
      <c r="AS334" s="3">
        <f>求节点(节奏总纲!H$4:H$163,AL$6:AL$165,$AN334)*其他调用!L333*其他调用!$M333</f>
        <v>3471103.4375768197</v>
      </c>
      <c r="AT334" s="3">
        <f t="shared" si="25"/>
        <v>1212196433.2882047</v>
      </c>
      <c r="BF334" s="3">
        <v>329</v>
      </c>
      <c r="BG334" s="3">
        <f>求节点(节奏总纲!D$4:D$163,AZ$6:AZ$165,$AN334)</f>
        <v>21503.791327398616</v>
      </c>
      <c r="BH334" s="3">
        <f>求节点(节奏总纲!E$4:E$163,BA$6:BA$165,$AN334)</f>
        <v>66250.702329625361</v>
      </c>
      <c r="BI334" s="3">
        <f>求节点(节奏总纲!F$4:F$163,BB$6:BB$165,$AN334)</f>
        <v>205656.10233259</v>
      </c>
      <c r="BJ334" s="3">
        <f>求节点(节奏总纲!G$4:G$163,BC$6:BC$165,$AN334)</f>
        <v>142889.23494127049</v>
      </c>
      <c r="BK334" s="3">
        <f>求节点(节奏总纲!H$4:H$163,BD$6:BD$165,$AN334)</f>
        <v>86634.03948557972</v>
      </c>
      <c r="BL334" s="3">
        <f>BG334*其他调用!H333*其他调用!$M333</f>
        <v>1031376.6721058702</v>
      </c>
      <c r="BM334" s="3">
        <f>BH334*其他调用!I333*其他调用!$M333</f>
        <v>3133095.9992358251</v>
      </c>
      <c r="BN334" s="3">
        <f>BI334*其他调用!J333*其他调用!$M333</f>
        <v>793918.93346241501</v>
      </c>
      <c r="BO334" s="3">
        <f>BJ334*其他调用!K333*其他调用!$M333</f>
        <v>98135.755000724836</v>
      </c>
      <c r="BP334" s="3">
        <f>BK334*其他调用!L333*其他调用!$M333</f>
        <v>17215.916326574399</v>
      </c>
      <c r="BQ334" s="3">
        <f t="shared" si="26"/>
        <v>5073743.2761314092</v>
      </c>
      <c r="BR334" s="3">
        <f>[1]服务器生态!$R331</f>
        <v>1.6289841650165445E-2</v>
      </c>
      <c r="BS334" s="3">
        <f>SUMPRODUCT((BG$6:BG334)*($BR$6:$BR334)*(其他调用!BY$5:BY333))</f>
        <v>141307.43584665787</v>
      </c>
      <c r="BT334" s="3">
        <f>SUMPRODUCT((BH$6:BH334)*($BR$6:$BR334)*(其他调用!BZ$5:BZ333))</f>
        <v>437962.25882677734</v>
      </c>
      <c r="BU334" s="3">
        <f>SUMPRODUCT((BI$6:BI334)*($BR$6:$BR334)*(其他调用!CA$5:CA333))</f>
        <v>1369544.2776418759</v>
      </c>
      <c r="BV334" s="3">
        <f>SUMPRODUCT((BJ$6:BJ334)*($BR$6:$BR334)*(其他调用!CB$5:CB333))</f>
        <v>956030.07890588965</v>
      </c>
      <c r="BW334" s="3">
        <f>SUMPRODUCT((BK$6:BK334)*($BR$6:$BR334)*(其他调用!CC$5:CC333))</f>
        <v>537837.82270741765</v>
      </c>
      <c r="BX334" s="3">
        <f>SUMPRODUCT((BG$6:BG334)*($BR$6:$BR334))*'[1]功能-战损相关'!$D$2-BS334</f>
        <v>262428.09514379303</v>
      </c>
      <c r="BY334" s="3">
        <f>SUMPRODUCT((BH$6:BH334)*($BR$6:$BR334))*'[1]功能-战损相关'!$D$2-BT334</f>
        <v>813358.48067830037</v>
      </c>
      <c r="BZ334" s="3">
        <f>SUMPRODUCT((BI$6:BI334)*($BR$6:$BR334))*'[1]功能-战损相关'!$D$2-BU334</f>
        <v>2543439.3727634829</v>
      </c>
      <c r="CA334" s="3">
        <f>SUMPRODUCT((BJ$6:BJ334)*($BR$6:$BR334))*'[1]功能-战损相关'!$D$2-BV334</f>
        <v>1775484.4322537924</v>
      </c>
      <c r="CB334" s="3">
        <f>SUMPRODUCT((BK$6:BK334)*($BR$6:$BR334))*'[1]功能-战损相关'!$D$2-BW334</f>
        <v>998841.6707423483</v>
      </c>
    </row>
    <row r="335" spans="40:80" x14ac:dyDescent="0.2">
      <c r="AN335" s="3">
        <v>330</v>
      </c>
      <c r="AO335" s="3">
        <f>求节点(节奏总纲!D$4:D$163,AH$6:AH$165,$AN335)*其他调用!H334*其他调用!$M334</f>
        <v>652743149.03893781</v>
      </c>
      <c r="AP335" s="3">
        <f>求节点(节奏总纲!E$4:E$163,AI$6:AI$165,$AN335)*其他调用!I334*其他调用!$M334</f>
        <v>487345850.04454601</v>
      </c>
      <c r="AQ335" s="3">
        <f>求节点(节奏总纲!F$4:F$163,AJ$6:AJ$165,$AN335)*其他调用!J334*其他调用!$M334</f>
        <v>61294088.30343654</v>
      </c>
      <c r="AR335" s="3">
        <f>求节点(节奏总纲!G$4:G$163,AK$6:AK$165,$AN335)*其他调用!K334*其他调用!$M334</f>
        <v>8169640.8064703671</v>
      </c>
      <c r="AS335" s="3">
        <f>求节点(节奏总纲!H$4:H$163,AL$6:AL$165,$AN335)*其他调用!L334*其他调用!$M334</f>
        <v>3471103.4375768197</v>
      </c>
      <c r="AT335" s="3">
        <f t="shared" si="25"/>
        <v>1213023831.6309674</v>
      </c>
      <c r="BF335" s="3">
        <v>330</v>
      </c>
      <c r="BG335" s="3">
        <f>求节点(节奏总纲!D$4:D$163,AZ$6:AZ$165,$AN335)</f>
        <v>21512.696070354887</v>
      </c>
      <c r="BH335" s="3">
        <f>求节点(节奏总纲!E$4:E$163,BA$6:BA$165,$AN335)</f>
        <v>66277.489949100724</v>
      </c>
      <c r="BI335" s="3">
        <f>求节点(节奏总纲!F$4:F$163,BB$6:BB$165,$AN335)</f>
        <v>205739.30010299452</v>
      </c>
      <c r="BJ335" s="3">
        <f>求节点(节奏总纲!G$4:G$163,BC$6:BC$165,$AN335)</f>
        <v>142944.51318961597</v>
      </c>
      <c r="BK335" s="3">
        <f>求节点(节奏总纲!H$4:H$163,BD$6:BD$165,$AN335)</f>
        <v>86695.137078155676</v>
      </c>
      <c r="BL335" s="3">
        <f>BG335*其他调用!H334*其他调用!$M334</f>
        <v>1031803.7662873737</v>
      </c>
      <c r="BM335" s="3">
        <f>BH335*其他调用!I334*其他调用!$M334</f>
        <v>3134362.8263101964</v>
      </c>
      <c r="BN335" s="3">
        <f>BI335*其他调用!J334*其他调用!$M334</f>
        <v>794240.11180041148</v>
      </c>
      <c r="BO335" s="3">
        <f>BJ335*其他调用!K334*其他调用!$M334</f>
        <v>98173.719880575518</v>
      </c>
      <c r="BP335" s="3">
        <f>BK335*其他调用!L334*其他调用!$M334</f>
        <v>17228.057640171093</v>
      </c>
      <c r="BQ335" s="3">
        <f t="shared" si="26"/>
        <v>5075808.481918728</v>
      </c>
      <c r="BR335" s="3">
        <f>[1]服务器生态!$R332</f>
        <v>1.6289841650165445E-2</v>
      </c>
      <c r="BS335" s="3">
        <f>SUMPRODUCT((BG$6:BG335)*($BR$6:$BR335)*(其他调用!BY$5:BY334))</f>
        <v>141368.76256883735</v>
      </c>
      <c r="BT335" s="3">
        <f>SUMPRODUCT((BH$6:BH335)*($BR$6:$BR335)*(其他调用!BZ$5:BZ334))</f>
        <v>438151.19754461956</v>
      </c>
      <c r="BU335" s="3">
        <f>SUMPRODUCT((BI$6:BI335)*($BR$6:$BR335)*(其他调用!CA$5:CA334))</f>
        <v>1370130.7832503573</v>
      </c>
      <c r="BV335" s="3">
        <f>SUMPRODUCT((BJ$6:BJ335)*($BR$6:$BR335)*(其他调用!CB$5:CB334))</f>
        <v>956437.57401569793</v>
      </c>
      <c r="BW335" s="3">
        <f>SUMPRODUCT((BK$6:BK335)*($BR$6:$BR335)*(其他调用!CC$5:CC334))</f>
        <v>538084.9664670151</v>
      </c>
      <c r="BX335" s="3">
        <f>SUMPRODUCT((BG$6:BG335)*($BR$6:$BR335))*'[1]功能-战损相关'!$D$2-BS335</f>
        <v>262541.98762784072</v>
      </c>
      <c r="BY335" s="3">
        <f>SUMPRODUCT((BH$6:BH335)*($BR$6:$BR335))*'[1]功能-战损相关'!$D$2-BT335</f>
        <v>813709.36686857871</v>
      </c>
      <c r="BZ335" s="3">
        <f>SUMPRODUCT((BI$6:BI335)*($BR$6:$BR335))*'[1]功能-战损相关'!$D$2-BU335</f>
        <v>2544528.597464948</v>
      </c>
      <c r="CA335" s="3">
        <f>SUMPRODUCT((BJ$6:BJ335)*($BR$6:$BR335))*'[1]功能-战损相关'!$D$2-BV335</f>
        <v>1776241.2088862937</v>
      </c>
      <c r="CB335" s="3">
        <f>SUMPRODUCT((BK$6:BK335)*($BR$6:$BR335))*'[1]功能-战损相关'!$D$2-BW335</f>
        <v>999300.65201017202</v>
      </c>
    </row>
    <row r="336" spans="40:80" x14ac:dyDescent="0.2">
      <c r="AN336" s="3">
        <v>331</v>
      </c>
      <c r="AO336" s="3">
        <f>求节点(节奏总纲!D$4:D$163,AH$6:AH$165,$AN336)*其他调用!H335*其他调用!$M335</f>
        <v>653366743.15920842</v>
      </c>
      <c r="AP336" s="3">
        <f>求节点(节奏总纲!E$4:E$163,AI$6:AI$165,$AN336)*其他调用!I335*其他调用!$M335</f>
        <v>487526592.98045701</v>
      </c>
      <c r="AQ336" s="3">
        <f>求节点(节奏总纲!F$4:F$163,AJ$6:AJ$165,$AN336)*其他调用!J335*其他调用!$M335</f>
        <v>61317149.590017751</v>
      </c>
      <c r="AR336" s="3">
        <f>求节点(节奏总纲!G$4:G$163,AK$6:AK$165,$AN336)*其他调用!K335*其他调用!$M335</f>
        <v>8169640.8064703671</v>
      </c>
      <c r="AS336" s="3">
        <f>求节点(节奏总纲!H$4:H$163,AL$6:AL$165,$AN336)*其他调用!L335*其他调用!$M335</f>
        <v>3471103.4375768197</v>
      </c>
      <c r="AT336" s="3">
        <f t="shared" si="25"/>
        <v>1213851229.9737303</v>
      </c>
      <c r="BF336" s="3">
        <v>331</v>
      </c>
      <c r="BG336" s="3">
        <f>求节点(节奏总纲!D$4:D$163,AZ$6:AZ$165,$AN336)</f>
        <v>21521.600813311161</v>
      </c>
      <c r="BH336" s="3">
        <f>求节点(节奏总纲!E$4:E$163,BA$6:BA$165,$AN336)</f>
        <v>66304.277568576086</v>
      </c>
      <c r="BI336" s="3">
        <f>求节点(节奏总纲!F$4:F$163,BB$6:BB$165,$AN336)</f>
        <v>205822.49787339906</v>
      </c>
      <c r="BJ336" s="3">
        <f>求节点(节奏总纲!G$4:G$163,BC$6:BC$165,$AN336)</f>
        <v>142999.79143796148</v>
      </c>
      <c r="BK336" s="3">
        <f>求节点(节奏总纲!H$4:H$163,BD$6:BD$165,$AN336)</f>
        <v>86756.234670731632</v>
      </c>
      <c r="BL336" s="3">
        <f>BG336*其他调用!H335*其他调用!$M335</f>
        <v>1032230.8604688772</v>
      </c>
      <c r="BM336" s="3">
        <f>BH336*其他调用!I335*其他调用!$M335</f>
        <v>3135629.6533845682</v>
      </c>
      <c r="BN336" s="3">
        <f>BI336*其他调用!J335*其他调用!$M335</f>
        <v>794561.29013840796</v>
      </c>
      <c r="BO336" s="3">
        <f>BJ336*其他调用!K335*其他调用!$M335</f>
        <v>98211.684760426229</v>
      </c>
      <c r="BP336" s="3">
        <f>BK336*其他调用!L335*其他调用!$M335</f>
        <v>17240.198953767787</v>
      </c>
      <c r="BQ336" s="3">
        <f t="shared" si="26"/>
        <v>5077873.6877060477</v>
      </c>
      <c r="BR336" s="3">
        <f>[1]服务器生态!$R333</f>
        <v>1.6289841650165445E-2</v>
      </c>
      <c r="BS336" s="3">
        <f>SUMPRODUCT((BG$6:BG336)*($BR$6:$BR336)*(其他调用!BY$5:BY335))</f>
        <v>141430.11467596606</v>
      </c>
      <c r="BT336" s="3">
        <f>SUMPRODUCT((BH$6:BH336)*($BR$6:$BR336)*(其他调用!BZ$5:BZ335))</f>
        <v>438340.21262652567</v>
      </c>
      <c r="BU336" s="3">
        <f>SUMPRODUCT((BI$6:BI336)*($BR$6:$BR336)*(其他调用!CA$5:CA335))</f>
        <v>1370717.526032577</v>
      </c>
      <c r="BV336" s="3">
        <f>SUMPRODUCT((BJ$6:BJ336)*($BR$6:$BR336)*(其他调用!CB$5:CB335))</f>
        <v>956845.22670844092</v>
      </c>
      <c r="BW336" s="3">
        <f>SUMPRODUCT((BK$6:BK336)*($BR$6:$BR336)*(其他调用!CC$5:CC335))</f>
        <v>538332.28439888149</v>
      </c>
      <c r="BX336" s="3">
        <f>SUMPRODUCT((BG$6:BG336)*($BR$6:$BR336))*'[1]功能-战损相关'!$D$2-BS336</f>
        <v>262655.92725536542</v>
      </c>
      <c r="BY336" s="3">
        <f>SUMPRODUCT((BH$6:BH336)*($BR$6:$BR336))*'[1]功能-战损相关'!$D$2-BT336</f>
        <v>814060.39487783285</v>
      </c>
      <c r="BZ336" s="3">
        <f>SUMPRODUCT((BI$6:BI336)*($BR$6:$BR336))*'[1]功能-战损相关'!$D$2-BU336</f>
        <v>2545618.2626319276</v>
      </c>
      <c r="CA336" s="3">
        <f>SUMPRODUCT((BJ$6:BJ336)*($BR$6:$BR336))*'[1]功能-战损相关'!$D$2-BV336</f>
        <v>1776998.2781728161</v>
      </c>
      <c r="CB336" s="3">
        <f>SUMPRODUCT((BK$6:BK336)*($BR$6:$BR336))*'[1]功能-战损相关'!$D$2-BW336</f>
        <v>999759.95674078097</v>
      </c>
    </row>
    <row r="337" spans="40:80" x14ac:dyDescent="0.2">
      <c r="AN337" s="3">
        <v>332</v>
      </c>
      <c r="AO337" s="3">
        <f>求节点(节奏总纲!D$4:D$163,AH$6:AH$165,$AN337)*其他调用!H336*其他调用!$M336</f>
        <v>653990337.27947927</v>
      </c>
      <c r="AP337" s="3">
        <f>求节点(节奏总纲!E$4:E$163,AI$6:AI$165,$AN337)*其他调用!I336*其他调用!$M336</f>
        <v>487707335.91636789</v>
      </c>
      <c r="AQ337" s="3">
        <f>求节点(节奏总纲!F$4:F$163,AJ$6:AJ$165,$AN337)*其他调用!J336*其他调用!$M336</f>
        <v>61340210.876598977</v>
      </c>
      <c r="AR337" s="3">
        <f>求节点(节奏总纲!G$4:G$163,AK$6:AK$165,$AN337)*其他调用!K336*其他调用!$M336</f>
        <v>8169640.8064703671</v>
      </c>
      <c r="AS337" s="3">
        <f>求节点(节奏总纲!H$4:H$163,AL$6:AL$165,$AN337)*其他调用!L336*其他调用!$M336</f>
        <v>3471103.4375768197</v>
      </c>
      <c r="AT337" s="3">
        <f t="shared" si="25"/>
        <v>1214678628.3164933</v>
      </c>
      <c r="BF337" s="3">
        <v>332</v>
      </c>
      <c r="BG337" s="3">
        <f>求节点(节奏总纲!D$4:D$163,AZ$6:AZ$165,$AN337)</f>
        <v>21530.505556267432</v>
      </c>
      <c r="BH337" s="3">
        <f>求节点(节奏总纲!E$4:E$163,BA$6:BA$165,$AN337)</f>
        <v>66331.065188051449</v>
      </c>
      <c r="BI337" s="3">
        <f>求节点(节奏总纲!F$4:F$163,BB$6:BB$165,$AN337)</f>
        <v>205905.6956438036</v>
      </c>
      <c r="BJ337" s="3">
        <f>求节点(节奏总纲!G$4:G$163,BC$6:BC$165,$AN337)</f>
        <v>143055.06968630696</v>
      </c>
      <c r="BK337" s="3">
        <f>求节点(节奏总纲!H$4:H$163,BD$6:BD$165,$AN337)</f>
        <v>86817.332263307588</v>
      </c>
      <c r="BL337" s="3">
        <f>BG337*其他调用!H336*其他调用!$M336</f>
        <v>1032657.9546503808</v>
      </c>
      <c r="BM337" s="3">
        <f>BH337*其他调用!I336*其他调用!$M336</f>
        <v>3136896.4804589399</v>
      </c>
      <c r="BN337" s="3">
        <f>BI337*其他调用!J336*其他调用!$M336</f>
        <v>794882.46847640444</v>
      </c>
      <c r="BO337" s="3">
        <f>BJ337*其他调用!K336*其他调用!$M336</f>
        <v>98249.649640276897</v>
      </c>
      <c r="BP337" s="3">
        <f>BK337*其他调用!L336*其他调用!$M336</f>
        <v>17252.340267364481</v>
      </c>
      <c r="BQ337" s="3">
        <f t="shared" si="26"/>
        <v>5079938.8934933664</v>
      </c>
      <c r="BR337" s="3">
        <f>[1]服务器生态!$R334</f>
        <v>1.6289841650165445E-2</v>
      </c>
      <c r="BS337" s="3">
        <f>SUMPRODUCT((BG$6:BG337)*($BR$6:$BR337)*(其他调用!BY$5:BY336))</f>
        <v>141491.492168044</v>
      </c>
      <c r="BT337" s="3">
        <f>SUMPRODUCT((BH$6:BH337)*($BR$6:$BR337)*(其他调用!BZ$5:BZ336))</f>
        <v>438529.30407249567</v>
      </c>
      <c r="BU337" s="3">
        <f>SUMPRODUCT((BI$6:BI337)*($BR$6:$BR337)*(其他调用!CA$5:CA336))</f>
        <v>1371304.5059885355</v>
      </c>
      <c r="BV337" s="3">
        <f>SUMPRODUCT((BJ$6:BJ337)*($BR$6:$BR337)*(其他调用!CB$5:CB336))</f>
        <v>957253.03698411852</v>
      </c>
      <c r="BW337" s="3">
        <f>SUMPRODUCT((BK$6:BK337)*($BR$6:$BR337)*(其他调用!CC$5:CC336))</f>
        <v>538579.77650301682</v>
      </c>
      <c r="BX337" s="3">
        <f>SUMPRODUCT((BG$6:BG337)*($BR$6:$BR337))*'[1]功能-战损相关'!$D$2-BS337</f>
        <v>262769.91402636736</v>
      </c>
      <c r="BY337" s="3">
        <f>SUMPRODUCT((BH$6:BH337)*($BR$6:$BR337))*'[1]功能-战损相关'!$D$2-BT337</f>
        <v>814411.56470606301</v>
      </c>
      <c r="BZ337" s="3">
        <f>SUMPRODUCT((BI$6:BI337)*($BR$6:$BR337))*'[1]功能-战损相关'!$D$2-BU337</f>
        <v>2546708.3682644218</v>
      </c>
      <c r="CA337" s="3">
        <f>SUMPRODUCT((BJ$6:BJ337)*($BR$6:$BR337))*'[1]功能-战损相关'!$D$2-BV337</f>
        <v>1777755.6401133602</v>
      </c>
      <c r="CB337" s="3">
        <f>SUMPRODUCT((BK$6:BK337)*($BR$6:$BR337))*'[1]功能-战损相关'!$D$2-BW337</f>
        <v>1000219.5849341751</v>
      </c>
    </row>
    <row r="338" spans="40:80" x14ac:dyDescent="0.2">
      <c r="AN338" s="3">
        <v>333</v>
      </c>
      <c r="AO338" s="3">
        <f>求节点(节奏总纲!D$4:D$163,AH$6:AH$165,$AN338)*其他调用!H337*其他调用!$M337</f>
        <v>654613931.39974999</v>
      </c>
      <c r="AP338" s="3">
        <f>求节点(节奏总纲!E$4:E$163,AI$6:AI$165,$AN338)*其他调用!I337*其他调用!$M337</f>
        <v>487888078.85227883</v>
      </c>
      <c r="AQ338" s="3">
        <f>求节点(节奏总纲!F$4:F$163,AJ$6:AJ$165,$AN338)*其他调用!J337*其他调用!$M337</f>
        <v>61362225.864431947</v>
      </c>
      <c r="AR338" s="3">
        <f>求节点(节奏总纲!G$4:G$163,AK$6:AK$165,$AN338)*其他调用!K337*其他调用!$M337</f>
        <v>8169640.8064703671</v>
      </c>
      <c r="AS338" s="3">
        <f>求节点(节奏总纲!H$4:H$163,AL$6:AL$165,$AN338)*其他调用!L337*其他调用!$M337</f>
        <v>3471103.4375768197</v>
      </c>
      <c r="AT338" s="3">
        <f t="shared" si="25"/>
        <v>1215504980.360508</v>
      </c>
      <c r="BF338" s="3">
        <v>333</v>
      </c>
      <c r="BG338" s="3">
        <f>求节点(节奏总纲!D$4:D$163,AZ$6:AZ$165,$AN338)</f>
        <v>21539.410299223702</v>
      </c>
      <c r="BH338" s="3">
        <f>求节点(节奏总纲!E$4:E$163,BA$6:BA$165,$AN338)</f>
        <v>66357.852807526826</v>
      </c>
      <c r="BI338" s="3">
        <f>求节点(节奏总纲!F$4:F$163,BB$6:BB$165,$AN338)</f>
        <v>205987.80274831847</v>
      </c>
      <c r="BJ338" s="3">
        <f>求节点(节奏总纲!G$4:G$163,BC$6:BC$165,$AN338)</f>
        <v>143112.42728721077</v>
      </c>
      <c r="BK338" s="3">
        <f>求节点(节奏总纲!H$4:H$163,BD$6:BD$165,$AN338)</f>
        <v>86878.429855883558</v>
      </c>
      <c r="BL338" s="3">
        <f>BG338*其他调用!H337*其他调用!$M337</f>
        <v>1033085.0488318843</v>
      </c>
      <c r="BM338" s="3">
        <f>BH338*其他调用!I337*其他调用!$M337</f>
        <v>3138163.3075333126</v>
      </c>
      <c r="BN338" s="3">
        <f>BI338*其他调用!J337*其他调用!$M337</f>
        <v>795199.43638597184</v>
      </c>
      <c r="BO338" s="3">
        <f>BJ338*其他调用!K337*其他调用!$M337</f>
        <v>98289.042611147233</v>
      </c>
      <c r="BP338" s="3">
        <f>BK338*其他调用!L337*其他调用!$M337</f>
        <v>17264.481580961175</v>
      </c>
      <c r="BQ338" s="3">
        <f t="shared" si="26"/>
        <v>5082001.3169432776</v>
      </c>
      <c r="BR338" s="3">
        <f>[1]服务器生态!$R335</f>
        <v>1.6289841650165445E-2</v>
      </c>
      <c r="BS338" s="3">
        <f>SUMPRODUCT((BG$6:BG338)*($BR$6:$BR338)*(其他调用!BY$5:BY337))</f>
        <v>141552.89504507114</v>
      </c>
      <c r="BT338" s="3">
        <f>SUMPRODUCT((BH$6:BH338)*($BR$6:$BR338)*(其他调用!BZ$5:BZ337))</f>
        <v>438718.47188252961</v>
      </c>
      <c r="BU338" s="3">
        <f>SUMPRODUCT((BI$6:BI338)*($BR$6:$BR338)*(其他调用!CA$5:CA337))</f>
        <v>1371891.7200090466</v>
      </c>
      <c r="BV338" s="3">
        <f>SUMPRODUCT((BJ$6:BJ338)*($BR$6:$BR338)*(其他调用!CB$5:CB337))</f>
        <v>957661.01077038748</v>
      </c>
      <c r="BW338" s="3">
        <f>SUMPRODUCT((BK$6:BK338)*($BR$6:$BR338)*(其他调用!CC$5:CC337))</f>
        <v>538827.44277942111</v>
      </c>
      <c r="BX338" s="3">
        <f>SUMPRODUCT((BG$6:BG338)*($BR$6:$BR338))*'[1]功能-战损相关'!$D$2-BS338</f>
        <v>262883.94794084632</v>
      </c>
      <c r="BY338" s="3">
        <f>SUMPRODUCT((BH$6:BH338)*($BR$6:$BR338))*'[1]功能-战损相关'!$D$2-BT338</f>
        <v>814762.87635326898</v>
      </c>
      <c r="BZ338" s="3">
        <f>SUMPRODUCT((BI$6:BI338)*($BR$6:$BR338))*'[1]功能-战损相关'!$D$2-BU338</f>
        <v>2547798.9085882283</v>
      </c>
      <c r="CA338" s="3">
        <f>SUMPRODUCT((BJ$6:BJ338)*($BR$6:$BR338))*'[1]功能-战损相关'!$D$2-BV338</f>
        <v>1778513.3057164312</v>
      </c>
      <c r="CB338" s="3">
        <f>SUMPRODUCT((BK$6:BK338)*($BR$6:$BR338))*'[1]功能-战损相关'!$D$2-BW338</f>
        <v>1000679.5365903545</v>
      </c>
    </row>
    <row r="339" spans="40:80" x14ac:dyDescent="0.2">
      <c r="AN339" s="3">
        <v>334</v>
      </c>
      <c r="AO339" s="3">
        <f>求节点(节奏总纲!D$4:D$163,AH$6:AH$165,$AN339)*其他调用!H338*其他调用!$M338</f>
        <v>655237525.5200206</v>
      </c>
      <c r="AP339" s="3">
        <f>求节点(节奏总纲!E$4:E$163,AI$6:AI$165,$AN339)*其他调用!I338*其他调用!$M338</f>
        <v>488068821.78818977</v>
      </c>
      <c r="AQ339" s="3">
        <f>求节点(节奏总纲!F$4:F$163,AJ$6:AJ$165,$AN339)*其他调用!J338*其他调用!$M338</f>
        <v>61382654.39313063</v>
      </c>
      <c r="AR339" s="3">
        <f>求节点(节奏总纲!G$4:G$163,AK$6:AK$165,$AN339)*其他调用!K338*其他调用!$M338</f>
        <v>8169640.8064703671</v>
      </c>
      <c r="AS339" s="3">
        <f>求节点(节奏总纲!H$4:H$163,AL$6:AL$165,$AN339)*其他调用!L338*其他调用!$M338</f>
        <v>3471103.4375768197</v>
      </c>
      <c r="AT339" s="3">
        <f t="shared" si="25"/>
        <v>1216329745.9453881</v>
      </c>
      <c r="BF339" s="3">
        <v>334</v>
      </c>
      <c r="BG339" s="3">
        <f>求节点(节奏总纲!D$4:D$163,AZ$6:AZ$165,$AN339)</f>
        <v>21548.315042179973</v>
      </c>
      <c r="BH339" s="3">
        <f>求节点(节奏总纲!E$4:E$163,BA$6:BA$165,$AN339)</f>
        <v>66384.640427002189</v>
      </c>
      <c r="BI339" s="3">
        <f>求节点(节奏总纲!F$4:F$163,BB$6:BB$165,$AN339)</f>
        <v>206068.25612165383</v>
      </c>
      <c r="BJ339" s="3">
        <f>求节点(节奏总纲!G$4:G$163,BC$6:BC$165,$AN339)</f>
        <v>143174.79810006326</v>
      </c>
      <c r="BK339" s="3">
        <f>求节点(节奏总纲!H$4:H$163,BD$6:BD$165,$AN339)</f>
        <v>86939.527448459514</v>
      </c>
      <c r="BL339" s="3">
        <f>BG339*其他调用!H338*其他调用!$M338</f>
        <v>1033512.1430133877</v>
      </c>
      <c r="BM339" s="3">
        <f>BH339*其他调用!I338*其他调用!$M338</f>
        <v>3139430.1346076843</v>
      </c>
      <c r="BN339" s="3">
        <f>BI339*其他调用!J338*其他调用!$M338</f>
        <v>795510.02019859594</v>
      </c>
      <c r="BO339" s="3">
        <f>BJ339*其他调用!K338*其他调用!$M338</f>
        <v>98331.878635931076</v>
      </c>
      <c r="BP339" s="3">
        <f>BK339*其他调用!L338*其他调用!$M338</f>
        <v>17276.622894557873</v>
      </c>
      <c r="BQ339" s="3">
        <f t="shared" si="26"/>
        <v>5084060.7993501564</v>
      </c>
      <c r="BR339" s="3">
        <f>[1]服务器生态!$R336</f>
        <v>1.6289841650165445E-2</v>
      </c>
      <c r="BS339" s="3">
        <f>SUMPRODUCT((BG$6:BG339)*($BR$6:$BR339)*(其他调用!BY$5:BY338))</f>
        <v>141614.32330704751</v>
      </c>
      <c r="BT339" s="3">
        <f>SUMPRODUCT((BH$6:BH339)*($BR$6:$BR339)*(其他调用!BZ$5:BZ338))</f>
        <v>438907.71605662745</v>
      </c>
      <c r="BU339" s="3">
        <f>SUMPRODUCT((BI$6:BI339)*($BR$6:$BR339)*(其他调用!CA$5:CA338))</f>
        <v>1372479.1633797823</v>
      </c>
      <c r="BV339" s="3">
        <f>SUMPRODUCT((BJ$6:BJ339)*($BR$6:$BR339)*(其他调用!CB$5:CB338))</f>
        <v>958069.16235852276</v>
      </c>
      <c r="BW339" s="3">
        <f>SUMPRODUCT((BK$6:BK339)*($BR$6:$BR339)*(其他调用!CC$5:CC338))</f>
        <v>539075.28322809434</v>
      </c>
      <c r="BX339" s="3">
        <f>SUMPRODUCT((BG$6:BG339)*($BR$6:$BR339))*'[1]功能-战损相关'!$D$2-BS339</f>
        <v>262998.02899880242</v>
      </c>
      <c r="BY339" s="3">
        <f>SUMPRODUCT((BH$6:BH339)*($BR$6:$BR339))*'[1]功能-战损相关'!$D$2-BT339</f>
        <v>815114.32981945062</v>
      </c>
      <c r="BZ339" s="3">
        <f>SUMPRODUCT((BI$6:BI339)*($BR$6:$BR339))*'[1]功能-战损相关'!$D$2-BU339</f>
        <v>2548889.8748481665</v>
      </c>
      <c r="CA339" s="3">
        <f>SUMPRODUCT((BJ$6:BJ339)*($BR$6:$BR339))*'[1]功能-战损相关'!$D$2-BV339</f>
        <v>1779271.3015229679</v>
      </c>
      <c r="CB339" s="3">
        <f>SUMPRODUCT((BK$6:BK339)*($BR$6:$BR339))*'[1]功能-战损相关'!$D$2-BW339</f>
        <v>1001139.8117093191</v>
      </c>
    </row>
    <row r="340" spans="40:80" x14ac:dyDescent="0.2">
      <c r="AN340" s="3">
        <v>335</v>
      </c>
      <c r="AO340" s="3">
        <f>求节点(节奏总纲!D$4:D$163,AH$6:AH$165,$AN340)*其他调用!H339*其他调用!$M339</f>
        <v>655861119.64029133</v>
      </c>
      <c r="AP340" s="3">
        <f>求节点(节奏总纲!E$4:E$163,AI$6:AI$165,$AN340)*其他调用!I339*其他调用!$M339</f>
        <v>488239059.24884218</v>
      </c>
      <c r="AQ340" s="3">
        <f>求节点(节奏总纲!F$4:F$163,AJ$6:AJ$165,$AN340)*其他调用!J339*其他调用!$M339</f>
        <v>61403082.921829306</v>
      </c>
      <c r="AR340" s="3">
        <f>求节点(节奏总纲!G$4:G$163,AK$6:AK$165,$AN340)*其他调用!K339*其他调用!$M339</f>
        <v>8169640.8064703671</v>
      </c>
      <c r="AS340" s="3">
        <f>求节点(节奏总纲!H$4:H$163,AL$6:AL$165,$AN340)*其他调用!L339*其他调用!$M339</f>
        <v>3471103.4375768197</v>
      </c>
      <c r="AT340" s="3">
        <f t="shared" si="25"/>
        <v>1217144006.0550098</v>
      </c>
      <c r="BF340" s="3">
        <v>335</v>
      </c>
      <c r="BG340" s="3">
        <f>求节点(节奏总纲!D$4:D$163,AZ$6:AZ$165,$AN340)</f>
        <v>21557.219785136243</v>
      </c>
      <c r="BH340" s="3">
        <f>求节点(节奏总纲!E$4:E$163,BA$6:BA$165,$AN340)</f>
        <v>66409.925059710615</v>
      </c>
      <c r="BI340" s="3">
        <f>求节点(节奏总纲!F$4:F$163,BB$6:BB$165,$AN340)</f>
        <v>206148.70949498916</v>
      </c>
      <c r="BJ340" s="3">
        <f>求节点(节奏总纲!G$4:G$163,BC$6:BC$165,$AN340)</f>
        <v>143237.16891291572</v>
      </c>
      <c r="BK340" s="3">
        <f>求节点(节奏总纲!H$4:H$163,BD$6:BD$165,$AN340)</f>
        <v>87000.62504103547</v>
      </c>
      <c r="BL340" s="3">
        <f>BG340*其他调用!H339*其他调用!$M339</f>
        <v>1033939.2371948912</v>
      </c>
      <c r="BM340" s="3">
        <f>BH340*其他调用!I339*其他调用!$M339</f>
        <v>3140625.8831627225</v>
      </c>
      <c r="BN340" s="3">
        <f>BI340*其他调用!J339*其他调用!$M339</f>
        <v>795820.60401121993</v>
      </c>
      <c r="BO340" s="3">
        <f>BJ340*其他调用!K339*其他调用!$M339</f>
        <v>98374.71466071489</v>
      </c>
      <c r="BP340" s="3">
        <f>BK340*其他调用!L339*其他调用!$M339</f>
        <v>17288.764208154567</v>
      </c>
      <c r="BQ340" s="3">
        <f t="shared" si="26"/>
        <v>5086049.2032377031</v>
      </c>
      <c r="BR340" s="3">
        <f>[1]服务器生态!$R337</f>
        <v>1.6289841650165445E-2</v>
      </c>
      <c r="BS340" s="3">
        <f>SUMPRODUCT((BG$6:BG340)*($BR$6:$BR340)*(其他调用!BY$5:BY339))</f>
        <v>141675.77695397311</v>
      </c>
      <c r="BT340" s="3">
        <f>SUMPRODUCT((BH$6:BH340)*($BR$6:$BR340)*(其他调用!BZ$5:BZ339))</f>
        <v>439097.03231019131</v>
      </c>
      <c r="BU340" s="3">
        <f>SUMPRODUCT((BI$6:BI340)*($BR$6:$BR340)*(其他调用!CA$5:CA339))</f>
        <v>1373066.8361007427</v>
      </c>
      <c r="BV340" s="3">
        <f>SUMPRODUCT((BJ$6:BJ340)*($BR$6:$BR340)*(其他调用!CB$5:CB339))</f>
        <v>958477.49174852436</v>
      </c>
      <c r="BW340" s="3">
        <f>SUMPRODUCT((BK$6:BK340)*($BR$6:$BR340)*(其他调用!CC$5:CC339))</f>
        <v>539323.29784903652</v>
      </c>
      <c r="BX340" s="3">
        <f>SUMPRODUCT((BG$6:BG340)*($BR$6:$BR340))*'[1]功能-战损相关'!$D$2-BS340</f>
        <v>263112.1572002357</v>
      </c>
      <c r="BY340" s="3">
        <f>SUMPRODUCT((BH$6:BH340)*($BR$6:$BR340))*'[1]功能-战损相关'!$D$2-BT340</f>
        <v>815465.91714749788</v>
      </c>
      <c r="BZ340" s="3">
        <f>SUMPRODUCT((BI$6:BI340)*($BR$6:$BR340))*'[1]功能-战损相关'!$D$2-BU340</f>
        <v>2549981.267044236</v>
      </c>
      <c r="CA340" s="3">
        <f>SUMPRODUCT((BJ$6:BJ340)*($BR$6:$BR340))*'[1]功能-战损相关'!$D$2-BV340</f>
        <v>1780029.6275329711</v>
      </c>
      <c r="CB340" s="3">
        <f>SUMPRODUCT((BK$6:BK340)*($BR$6:$BR340))*'[1]功能-战损相关'!$D$2-BW340</f>
        <v>1001600.410291069</v>
      </c>
    </row>
    <row r="341" spans="40:80" x14ac:dyDescent="0.2">
      <c r="AN341" s="3">
        <v>336</v>
      </c>
      <c r="AO341" s="3">
        <f>求节点(节奏总纲!D$4:D$163,AH$6:AH$165,$AN341)*其他调用!H340*其他调用!$M340</f>
        <v>656484713.76056218</v>
      </c>
      <c r="AP341" s="3">
        <f>求节点(节奏总纲!E$4:E$163,AI$6:AI$165,$AN341)*其他调用!I340*其他调用!$M340</f>
        <v>488409283.77599615</v>
      </c>
      <c r="AQ341" s="3">
        <f>求节点(节奏总纲!F$4:F$163,AJ$6:AJ$165,$AN341)*其他调用!J340*其他调用!$M340</f>
        <v>61423511.450527996</v>
      </c>
      <c r="AR341" s="3">
        <f>求节点(节奏总纲!G$4:G$163,AK$6:AK$165,$AN341)*其他调用!K340*其他调用!$M340</f>
        <v>8169640.8064703671</v>
      </c>
      <c r="AS341" s="3">
        <f>求节点(节奏总纲!H$4:H$163,AL$6:AL$165,$AN341)*其他调用!L340*其他调用!$M340</f>
        <v>3471103.4375768197</v>
      </c>
      <c r="AT341" s="3">
        <f t="shared" si="25"/>
        <v>1217958253.2311335</v>
      </c>
      <c r="BF341" s="3">
        <v>336</v>
      </c>
      <c r="BG341" s="3">
        <f>求节点(节奏总纲!D$4:D$163,AZ$6:AZ$165,$AN341)</f>
        <v>21566.124528092514</v>
      </c>
      <c r="BH341" s="3">
        <f>求节点(节奏总纲!E$4:E$163,BA$6:BA$165,$AN341)</f>
        <v>66435.207842062271</v>
      </c>
      <c r="BI341" s="3">
        <f>求节点(节奏总纲!F$4:F$163,BB$6:BB$165,$AN341)</f>
        <v>206229.16286832449</v>
      </c>
      <c r="BJ341" s="3">
        <f>求节点(节奏总纲!G$4:G$163,BC$6:BC$165,$AN341)</f>
        <v>143299.53972576821</v>
      </c>
      <c r="BK341" s="3">
        <f>求节点(节奏总纲!H$4:H$163,BD$6:BD$165,$AN341)</f>
        <v>87061.19822589375</v>
      </c>
      <c r="BL341" s="3">
        <f>BG341*其他调用!H340*其他调用!$M340</f>
        <v>1034366.3313763947</v>
      </c>
      <c r="BM341" s="3">
        <f>BH341*其他调用!I340*其他调用!$M340</f>
        <v>3141821.5442115879</v>
      </c>
      <c r="BN341" s="3">
        <f>BI341*其他调用!J340*其他调用!$M340</f>
        <v>796131.18782384391</v>
      </c>
      <c r="BO341" s="3">
        <f>BJ341*其他调用!K340*其他调用!$M340</f>
        <v>98417.550685498718</v>
      </c>
      <c r="BP341" s="3">
        <f>BK341*其他调用!L340*其他调用!$M340</f>
        <v>17300.801311449603</v>
      </c>
      <c r="BQ341" s="3">
        <f t="shared" si="26"/>
        <v>5088037.4154087743</v>
      </c>
      <c r="BR341" s="3">
        <f>[1]服务器生态!$R338</f>
        <v>1.6289841650165445E-2</v>
      </c>
      <c r="BS341" s="3">
        <f>SUMPRODUCT((BG$6:BG341)*($BR$6:$BR341)*(其他调用!BY$5:BY340))</f>
        <v>141737.25598584794</v>
      </c>
      <c r="BT341" s="3">
        <f>SUMPRODUCT((BH$6:BH341)*($BR$6:$BR341)*(其他调用!BZ$5:BZ340))</f>
        <v>439286.42063794634</v>
      </c>
      <c r="BU341" s="3">
        <f>SUMPRODUCT((BI$6:BI341)*($BR$6:$BR341)*(其他调用!CA$5:CA340))</f>
        <v>1373654.7381719276</v>
      </c>
      <c r="BV341" s="3">
        <f>SUMPRODUCT((BJ$6:BJ341)*($BR$6:$BR341)*(其他调用!CB$5:CB340))</f>
        <v>958885.9989403924</v>
      </c>
      <c r="BW341" s="3">
        <f>SUMPRODUCT((BK$6:BK341)*($BR$6:$BR341)*(其他调用!CC$5:CC340))</f>
        <v>539571.48514730693</v>
      </c>
      <c r="BX341" s="3">
        <f>SUMPRODUCT((BG$6:BG341)*($BR$6:$BR341))*'[1]功能-战损相关'!$D$2-BS341</f>
        <v>263226.33254514611</v>
      </c>
      <c r="BY341" s="3">
        <f>SUMPRODUCT((BH$6:BH341)*($BR$6:$BR341))*'[1]功能-战损相关'!$D$2-BT341</f>
        <v>815817.6383276144</v>
      </c>
      <c r="BZ341" s="3">
        <f>SUMPRODUCT((BI$6:BI341)*($BR$6:$BR341))*'[1]功能-战损相关'!$D$2-BU341</f>
        <v>2551073.0851764367</v>
      </c>
      <c r="CA341" s="3">
        <f>SUMPRODUCT((BJ$6:BJ341)*($BR$6:$BR341))*'[1]功能-战损相关'!$D$2-BV341</f>
        <v>1780788.2837464404</v>
      </c>
      <c r="CB341" s="3">
        <f>SUMPRODUCT((BK$6:BK341)*($BR$6:$BR341))*'[1]功能-战损相关'!$D$2-BW341</f>
        <v>1002061.3295592852</v>
      </c>
    </row>
    <row r="342" spans="40:80" x14ac:dyDescent="0.2">
      <c r="AN342" s="3">
        <v>337</v>
      </c>
      <c r="AO342" s="3">
        <f>求节点(节奏总纲!D$4:D$163,AH$6:AH$165,$AN342)*其他调用!H341*其他调用!$M341</f>
        <v>657037702.69372427</v>
      </c>
      <c r="AP342" s="3">
        <f>求节点(节奏总纲!E$4:E$163,AI$6:AI$165,$AN342)*其他调用!I341*其他调用!$M341</f>
        <v>488579508.30315</v>
      </c>
      <c r="AQ342" s="3">
        <f>求节点(节奏总纲!F$4:F$163,AJ$6:AJ$165,$AN342)*其他调用!J341*其他调用!$M341</f>
        <v>61443939.979226664</v>
      </c>
      <c r="AR342" s="3">
        <f>求节点(节奏总纲!G$4:G$163,AK$6:AK$165,$AN342)*其他调用!K341*其他调用!$M341</f>
        <v>8169640.8064703671</v>
      </c>
      <c r="AS342" s="3">
        <f>求节点(节奏总纲!H$4:H$163,AL$6:AL$165,$AN342)*其他调用!L341*其他调用!$M341</f>
        <v>3471103.4375768197</v>
      </c>
      <c r="AT342" s="3">
        <f t="shared" si="25"/>
        <v>1218701895.2201481</v>
      </c>
      <c r="BF342" s="3">
        <v>337</v>
      </c>
      <c r="BG342" s="3">
        <f>求节点(节奏总纲!D$4:D$163,AZ$6:AZ$165,$AN342)</f>
        <v>21574.895231478426</v>
      </c>
      <c r="BH342" s="3">
        <f>求节点(节奏总纲!E$4:E$163,BA$6:BA$165,$AN342)</f>
        <v>66460.490624413927</v>
      </c>
      <c r="BI342" s="3">
        <f>求节点(节奏总纲!F$4:F$163,BB$6:BB$165,$AN342)</f>
        <v>206309.61624165982</v>
      </c>
      <c r="BJ342" s="3">
        <f>求节点(节奏总纲!G$4:G$163,BC$6:BC$165,$AN342)</f>
        <v>143361.91053862069</v>
      </c>
      <c r="BK342" s="3">
        <f>求节点(节奏总纲!H$4:H$163,BD$6:BD$165,$AN342)</f>
        <v>87119.139492634582</v>
      </c>
      <c r="BL342" s="3">
        <f>BG342*其他调用!H341*其他调用!$M341</f>
        <v>1034786.9966782694</v>
      </c>
      <c r="BM342" s="3">
        <f>BH342*其他调用!I341*其他调用!$M341</f>
        <v>3143017.2052604537</v>
      </c>
      <c r="BN342" s="3">
        <f>BI342*其他调用!J341*其他调用!$M341</f>
        <v>796441.77163646778</v>
      </c>
      <c r="BO342" s="3">
        <f>BJ342*其他调用!K341*其他调用!$M341</f>
        <v>98460.386710282575</v>
      </c>
      <c r="BP342" s="3">
        <f>BK342*其他调用!L341*其他调用!$M341</f>
        <v>17312.315399976342</v>
      </c>
      <c r="BQ342" s="3">
        <f t="shared" si="26"/>
        <v>5090018.6756854495</v>
      </c>
      <c r="BR342" s="3">
        <f>[1]服务器生态!$R339</f>
        <v>1.6289841650165445E-2</v>
      </c>
      <c r="BS342" s="3">
        <f>SUMPRODUCT((BG$6:BG342)*($BR$6:$BR342)*(其他调用!BY$5:BY341))</f>
        <v>141798.76002056239</v>
      </c>
      <c r="BT342" s="3">
        <f>SUMPRODUCT((BH$6:BH342)*($BR$6:$BR342)*(其他调用!BZ$5:BZ341))</f>
        <v>439475.88103989256</v>
      </c>
      <c r="BU342" s="3">
        <f>SUMPRODUCT((BI$6:BI342)*($BR$6:$BR342)*(其他调用!CA$5:CA341))</f>
        <v>1374242.8695933372</v>
      </c>
      <c r="BV342" s="3">
        <f>SUMPRODUCT((BJ$6:BJ342)*($BR$6:$BR342)*(其他调用!CB$5:CB341))</f>
        <v>959294.68393412675</v>
      </c>
      <c r="BW342" s="3">
        <f>SUMPRODUCT((BK$6:BK342)*($BR$6:$BR342)*(其他调用!CC$5:CC341))</f>
        <v>539819.83762003784</v>
      </c>
      <c r="BX342" s="3">
        <f>SUMPRODUCT((BG$6:BG342)*($BR$6:$BR342))*'[1]功能-战损相关'!$D$2-BS342</f>
        <v>263340.55432390148</v>
      </c>
      <c r="BY342" s="3">
        <f>SUMPRODUCT((BH$6:BH342)*($BR$6:$BR342))*'[1]功能-战损相关'!$D$2-BT342</f>
        <v>816169.4933598002</v>
      </c>
      <c r="BZ342" s="3">
        <f>SUMPRODUCT((BI$6:BI342)*($BR$6:$BR342))*'[1]功能-战损相关'!$D$2-BU342</f>
        <v>2552165.3292447687</v>
      </c>
      <c r="CA342" s="3">
        <f>SUMPRODUCT((BJ$6:BJ342)*($BR$6:$BR342))*'[1]功能-战损相关'!$D$2-BV342</f>
        <v>1781547.2701633757</v>
      </c>
      <c r="CB342" s="3">
        <f>SUMPRODUCT((BK$6:BK342)*($BR$6:$BR342))*'[1]功能-战损相关'!$D$2-BW342</f>
        <v>1002522.5555800712</v>
      </c>
    </row>
    <row r="343" spans="40:80" x14ac:dyDescent="0.2">
      <c r="AN343" s="3">
        <v>338</v>
      </c>
      <c r="AO343" s="3">
        <f>求节点(节奏总纲!D$4:D$163,AH$6:AH$165,$AN343)*其他调用!H342*其他调用!$M342</f>
        <v>657318511.32439172</v>
      </c>
      <c r="AP343" s="3">
        <f>求节点(节奏总纲!E$4:E$163,AI$6:AI$165,$AN343)*其他调用!I342*其他调用!$M342</f>
        <v>488749732.83030379</v>
      </c>
      <c r="AQ343" s="3">
        <f>求节点(节奏总纲!F$4:F$163,AJ$6:AJ$165,$AN343)*其他调用!J342*其他调用!$M342</f>
        <v>61464368.507925354</v>
      </c>
      <c r="AR343" s="3">
        <f>求节点(节奏总纲!G$4:G$163,AK$6:AK$165,$AN343)*其他调用!K342*其他调用!$M342</f>
        <v>8169640.8064703671</v>
      </c>
      <c r="AS343" s="3">
        <f>求节点(节奏总纲!H$4:H$163,AL$6:AL$165,$AN343)*其他调用!L342*其他调用!$M342</f>
        <v>3471103.4375768197</v>
      </c>
      <c r="AT343" s="3">
        <f t="shared" si="25"/>
        <v>1219173356.9066679</v>
      </c>
      <c r="BF343" s="3">
        <v>338</v>
      </c>
      <c r="BG343" s="3">
        <f>求节点(节奏总纲!D$4:D$163,AZ$6:AZ$165,$AN343)</f>
        <v>21583.149217434624</v>
      </c>
      <c r="BH343" s="3">
        <f>求节点(节奏总纲!E$4:E$163,BA$6:BA$165,$AN343)</f>
        <v>66485.773406765584</v>
      </c>
      <c r="BI343" s="3">
        <f>求节点(节奏总纲!F$4:F$163,BB$6:BB$165,$AN343)</f>
        <v>206390.06961499515</v>
      </c>
      <c r="BJ343" s="3">
        <f>求节点(节奏总纲!G$4:G$163,BC$6:BC$165,$AN343)</f>
        <v>143424.28135147318</v>
      </c>
      <c r="BK343" s="3">
        <f>求节点(节奏总纲!H$4:H$163,BD$6:BD$165,$AN343)</f>
        <v>87177.080759375414</v>
      </c>
      <c r="BL343" s="3">
        <f>BG343*其他调用!H342*其他调用!$M342</f>
        <v>1035182.8788944562</v>
      </c>
      <c r="BM343" s="3">
        <f>BH343*其他调用!I342*其他调用!$M342</f>
        <v>3144212.8663093192</v>
      </c>
      <c r="BN343" s="3">
        <f>BI343*其他调用!J342*其他调用!$M342</f>
        <v>796752.35544909188</v>
      </c>
      <c r="BO343" s="3">
        <f>BJ343*其他调用!K342*其他调用!$M342</f>
        <v>98503.222735066403</v>
      </c>
      <c r="BP343" s="3">
        <f>BK343*其他调用!L342*其他调用!$M342</f>
        <v>17323.829488503081</v>
      </c>
      <c r="BQ343" s="3">
        <f t="shared" si="26"/>
        <v>5091975.1528764358</v>
      </c>
      <c r="BR343" s="3">
        <f>[1]服务器生态!$R340</f>
        <v>1.6289841650165445E-2</v>
      </c>
      <c r="BS343" s="3">
        <f>SUMPRODUCT((BG$6:BG343)*($BR$6:$BR343)*(其他调用!BY$5:BY342))</f>
        <v>141860.28758509856</v>
      </c>
      <c r="BT343" s="3">
        <f>SUMPRODUCT((BH$6:BH343)*($BR$6:$BR343)*(其他调用!BZ$5:BZ342))</f>
        <v>439665.41351602995</v>
      </c>
      <c r="BU343" s="3">
        <f>SUMPRODUCT((BI$6:BI343)*($BR$6:$BR343)*(其他调用!CA$5:CA342))</f>
        <v>1374831.2303649713</v>
      </c>
      <c r="BV343" s="3">
        <f>SUMPRODUCT((BJ$6:BJ343)*($BR$6:$BR343)*(其他调用!CB$5:CB342))</f>
        <v>959703.54672972753</v>
      </c>
      <c r="BW343" s="3">
        <f>SUMPRODUCT((BK$6:BK343)*($BR$6:$BR343)*(其他调用!CC$5:CC342))</f>
        <v>540068.35526722926</v>
      </c>
      <c r="BX343" s="3">
        <f>SUMPRODUCT((BG$6:BG343)*($BR$6:$BR343))*'[1]功能-战损相关'!$D$2-BS343</f>
        <v>263454.81980089727</v>
      </c>
      <c r="BY343" s="3">
        <f>SUMPRODUCT((BH$6:BH343)*($BR$6:$BR343))*'[1]功能-战损相关'!$D$2-BT343</f>
        <v>816521.48224405525</v>
      </c>
      <c r="BZ343" s="3">
        <f>SUMPRODUCT((BI$6:BI343)*($BR$6:$BR343))*'[1]功能-战损相关'!$D$2-BU343</f>
        <v>2553257.999249232</v>
      </c>
      <c r="CA343" s="3">
        <f>SUMPRODUCT((BJ$6:BJ343)*($BR$6:$BR343))*'[1]功能-战损相关'!$D$2-BV343</f>
        <v>1782306.586783777</v>
      </c>
      <c r="CB343" s="3">
        <f>SUMPRODUCT((BK$6:BK343)*($BR$6:$BR343))*'[1]功能-战损相关'!$D$2-BW343</f>
        <v>1002984.0883534267</v>
      </c>
    </row>
    <row r="344" spans="40:80" x14ac:dyDescent="0.2">
      <c r="AN344" s="3">
        <v>339</v>
      </c>
      <c r="AO344" s="3">
        <f>求节点(节奏总纲!D$4:D$163,AH$6:AH$165,$AN344)*其他调用!H343*其他调用!$M343</f>
        <v>657599319.95505929</v>
      </c>
      <c r="AP344" s="3">
        <f>求节点(节奏总纲!E$4:E$163,AI$6:AI$165,$AN344)*其他调用!I343*其他调用!$M343</f>
        <v>488919957.35745776</v>
      </c>
      <c r="AQ344" s="3">
        <f>求节点(节奏总纲!F$4:F$163,AJ$6:AJ$165,$AN344)*其他调用!J343*其他调用!$M343</f>
        <v>61484797.036624022</v>
      </c>
      <c r="AR344" s="3">
        <f>求节点(节奏总纲!G$4:G$163,AK$6:AK$165,$AN344)*其他调用!K343*其他调用!$M343</f>
        <v>8169640.8064703671</v>
      </c>
      <c r="AS344" s="3">
        <f>求节点(节奏总纲!H$4:H$163,AL$6:AL$165,$AN344)*其他调用!L343*其他调用!$M343</f>
        <v>3471103.4375768197</v>
      </c>
      <c r="AT344" s="3">
        <f t="shared" si="25"/>
        <v>1219644818.5931883</v>
      </c>
      <c r="BF344" s="3">
        <v>339</v>
      </c>
      <c r="BG344" s="3">
        <f>求节点(节奏总纲!D$4:D$163,AZ$6:AZ$165,$AN344)</f>
        <v>21591.403203390819</v>
      </c>
      <c r="BH344" s="3">
        <f>求节点(节奏总纲!E$4:E$163,BA$6:BA$165,$AN344)</f>
        <v>66511.05618911724</v>
      </c>
      <c r="BI344" s="3">
        <f>求节点(节奏总纲!F$4:F$163,BB$6:BB$165,$AN344)</f>
        <v>206470.52298833049</v>
      </c>
      <c r="BJ344" s="3">
        <f>求节点(节奏总纲!G$4:G$163,BC$6:BC$165,$AN344)</f>
        <v>143486.65216432564</v>
      </c>
      <c r="BK344" s="3">
        <f>求节点(节奏总纲!H$4:H$163,BD$6:BD$165,$AN344)</f>
        <v>87235.022026116247</v>
      </c>
      <c r="BL344" s="3">
        <f>BG344*其他调用!H343*其他调用!$M343</f>
        <v>1035578.761110643</v>
      </c>
      <c r="BM344" s="3">
        <f>BH344*其他调用!I343*其他调用!$M343</f>
        <v>3145408.5273581846</v>
      </c>
      <c r="BN344" s="3">
        <f>BI344*其他调用!J343*其他调用!$M343</f>
        <v>797062.93926171574</v>
      </c>
      <c r="BO344" s="3">
        <f>BJ344*其他调用!K343*其他调用!$M343</f>
        <v>98546.058759850217</v>
      </c>
      <c r="BP344" s="3">
        <f>BK344*其他调用!L343*其他调用!$M343</f>
        <v>17335.343577029817</v>
      </c>
      <c r="BQ344" s="3">
        <f t="shared" si="26"/>
        <v>5093931.6300674239</v>
      </c>
      <c r="BR344" s="3">
        <f>[1]服务器生态!$R341</f>
        <v>1.6289841650165445E-2</v>
      </c>
      <c r="BS344" s="3">
        <f>SUMPRODUCT((BG$6:BG344)*($BR$6:$BR344)*(其他调用!BY$5:BY343))</f>
        <v>141921.83867945647</v>
      </c>
      <c r="BT344" s="3">
        <f>SUMPRODUCT((BH$6:BH344)*($BR$6:$BR344)*(其他调用!BZ$5:BZ343))</f>
        <v>439855.01806635852</v>
      </c>
      <c r="BU344" s="3">
        <f>SUMPRODUCT((BI$6:BI344)*($BR$6:$BR344)*(其他调用!CA$5:CA343))</f>
        <v>1375419.8204868301</v>
      </c>
      <c r="BV344" s="3">
        <f>SUMPRODUCT((BJ$6:BJ344)*($BR$6:$BR344)*(其他调用!CB$5:CB343))</f>
        <v>960112.58732719463</v>
      </c>
      <c r="BW344" s="3">
        <f>SUMPRODUCT((BK$6:BK344)*($BR$6:$BR344)*(其他调用!CC$5:CC343))</f>
        <v>540317.03808888118</v>
      </c>
      <c r="BX344" s="3">
        <f>SUMPRODUCT((BG$6:BG344)*($BR$6:$BR344))*'[1]功能-战损相关'!$D$2-BS344</f>
        <v>263569.12897613342</v>
      </c>
      <c r="BY344" s="3">
        <f>SUMPRODUCT((BH$6:BH344)*($BR$6:$BR344))*'[1]功能-战损相关'!$D$2-BT344</f>
        <v>816873.60498037958</v>
      </c>
      <c r="BZ344" s="3">
        <f>SUMPRODUCT((BI$6:BI344)*($BR$6:$BR344))*'[1]功能-战损相关'!$D$2-BU344</f>
        <v>2554351.0951898266</v>
      </c>
      <c r="CA344" s="3">
        <f>SUMPRODUCT((BJ$6:BJ344)*($BR$6:$BR344))*'[1]功能-战损相关'!$D$2-BV344</f>
        <v>1783066.2336076444</v>
      </c>
      <c r="CB344" s="3">
        <f>SUMPRODUCT((BK$6:BK344)*($BR$6:$BR344))*'[1]功能-战损相关'!$D$2-BW344</f>
        <v>1003445.9278793519</v>
      </c>
    </row>
    <row r="345" spans="40:80" x14ac:dyDescent="0.2">
      <c r="AN345" s="3">
        <v>340</v>
      </c>
      <c r="AO345" s="3">
        <f>求节点(节奏总纲!D$4:D$163,AH$6:AH$165,$AN345)*其他调用!H344*其他调用!$M344</f>
        <v>657880128.58572662</v>
      </c>
      <c r="AP345" s="3">
        <f>求节点(节奏总纲!E$4:E$163,AI$6:AI$165,$AN345)*其他调用!I344*其他调用!$M344</f>
        <v>489090181.88461161</v>
      </c>
      <c r="AQ345" s="3">
        <f>求节点(节奏总纲!F$4:F$163,AJ$6:AJ$165,$AN345)*其他调用!J344*其他调用!$M344</f>
        <v>61505225.565322712</v>
      </c>
      <c r="AR345" s="3">
        <f>求节点(节奏总纲!G$4:G$163,AK$6:AK$165,$AN345)*其他调用!K344*其他调用!$M344</f>
        <v>8169640.8064703671</v>
      </c>
      <c r="AS345" s="3">
        <f>求节点(节奏总纲!H$4:H$163,AL$6:AL$165,$AN345)*其他调用!L344*其他调用!$M344</f>
        <v>3471103.4375768197</v>
      </c>
      <c r="AT345" s="3">
        <f t="shared" si="25"/>
        <v>1220116280.2797081</v>
      </c>
      <c r="BF345" s="3">
        <v>340</v>
      </c>
      <c r="BG345" s="3">
        <f>求节点(节奏总纲!D$4:D$163,AZ$6:AZ$165,$AN345)</f>
        <v>21599.657189347017</v>
      </c>
      <c r="BH345" s="3">
        <f>求节点(节奏总纲!E$4:E$163,BA$6:BA$165,$AN345)</f>
        <v>66536.338971468896</v>
      </c>
      <c r="BI345" s="3">
        <f>求节点(节奏总纲!F$4:F$163,BB$6:BB$165,$AN345)</f>
        <v>206550.97636166585</v>
      </c>
      <c r="BJ345" s="3">
        <f>求节点(节奏总纲!G$4:G$163,BC$6:BC$165,$AN345)</f>
        <v>143549.02297717813</v>
      </c>
      <c r="BK345" s="3">
        <f>求节点(节奏总纲!H$4:H$163,BD$6:BD$165,$AN345)</f>
        <v>87292.963292857079</v>
      </c>
      <c r="BL345" s="3">
        <f>BG345*其他调用!H344*其他调用!$M344</f>
        <v>1035974.6433268299</v>
      </c>
      <c r="BM345" s="3">
        <f>BH345*其他调用!I344*其他调用!$M344</f>
        <v>3146604.1884070504</v>
      </c>
      <c r="BN345" s="3">
        <f>BI345*其他调用!J344*其他调用!$M344</f>
        <v>797373.52307433984</v>
      </c>
      <c r="BO345" s="3">
        <f>BJ345*其他调用!K344*其他调用!$M344</f>
        <v>98588.89478463406</v>
      </c>
      <c r="BP345" s="3">
        <f>BK345*其他调用!L344*其他调用!$M344</f>
        <v>17346.857665556556</v>
      </c>
      <c r="BQ345" s="3">
        <f t="shared" si="26"/>
        <v>5095888.1072584111</v>
      </c>
      <c r="BR345" s="3">
        <f>[1]服务器生态!$R342</f>
        <v>1.6289841650165445E-2</v>
      </c>
      <c r="BS345" s="3">
        <f>SUMPRODUCT((BG$6:BG345)*($BR$6:$BR345)*(其他调用!BY$5:BY344))</f>
        <v>141983.41330363613</v>
      </c>
      <c r="BT345" s="3">
        <f>SUMPRODUCT((BH$6:BH345)*($BR$6:$BR345)*(其他调用!BZ$5:BZ344))</f>
        <v>440044.69469087821</v>
      </c>
      <c r="BU345" s="3">
        <f>SUMPRODUCT((BI$6:BI345)*($BR$6:$BR345)*(其他调用!CA$5:CA344))</f>
        <v>1376008.6399589134</v>
      </c>
      <c r="BV345" s="3">
        <f>SUMPRODUCT((BJ$6:BJ345)*($BR$6:$BR345)*(其他调用!CB$5:CB344))</f>
        <v>960521.80572652817</v>
      </c>
      <c r="BW345" s="3">
        <f>SUMPRODUCT((BK$6:BK345)*($BR$6:$BR345)*(其他调用!CC$5:CC344))</f>
        <v>540565.88608499372</v>
      </c>
      <c r="BX345" s="3">
        <f>SUMPRODUCT((BG$6:BG345)*($BR$6:$BR345))*'[1]功能-战损相关'!$D$2-BS345</f>
        <v>263683.48184960987</v>
      </c>
      <c r="BY345" s="3">
        <f>SUMPRODUCT((BH$6:BH345)*($BR$6:$BR345))*'[1]功能-战损相关'!$D$2-BT345</f>
        <v>817225.8615687734</v>
      </c>
      <c r="BZ345" s="3">
        <f>SUMPRODUCT((BI$6:BI345)*($BR$6:$BR345))*'[1]功能-战损相关'!$D$2-BU345</f>
        <v>2555444.6170665524</v>
      </c>
      <c r="CA345" s="3">
        <f>SUMPRODUCT((BJ$6:BJ345)*($BR$6:$BR345))*'[1]功能-战损相关'!$D$2-BV345</f>
        <v>1783826.210634978</v>
      </c>
      <c r="CB345" s="3">
        <f>SUMPRODUCT((BK$6:BK345)*($BR$6:$BR345))*'[1]功能-战损相关'!$D$2-BW345</f>
        <v>1003908.0741578465</v>
      </c>
    </row>
    <row r="346" spans="40:80" x14ac:dyDescent="0.2">
      <c r="AN346" s="3">
        <v>341</v>
      </c>
      <c r="AO346" s="3">
        <f>求节点(节奏总纲!D$4:D$163,AH$6:AH$165,$AN346)*其他调用!H345*其他调用!$M345</f>
        <v>658160937.21639419</v>
      </c>
      <c r="AP346" s="3">
        <f>求节点(节奏总纲!E$4:E$163,AI$6:AI$165,$AN346)*其他调用!I345*其他调用!$M345</f>
        <v>489260406.41176552</v>
      </c>
      <c r="AQ346" s="3">
        <f>求节点(节奏总纲!F$4:F$163,AJ$6:AJ$165,$AN346)*其他调用!J345*其他调用!$M345</f>
        <v>61525654.09402138</v>
      </c>
      <c r="AR346" s="3">
        <f>求节点(节奏总纲!G$4:G$163,AK$6:AK$165,$AN346)*其他调用!K345*其他调用!$M345</f>
        <v>8169640.8064703671</v>
      </c>
      <c r="AS346" s="3">
        <f>求节点(节奏总纲!H$4:H$163,AL$6:AL$165,$AN346)*其他调用!L345*其他调用!$M345</f>
        <v>3471103.4375768197</v>
      </c>
      <c r="AT346" s="3">
        <f t="shared" si="25"/>
        <v>1220587741.9662282</v>
      </c>
      <c r="BF346" s="3">
        <v>341</v>
      </c>
      <c r="BG346" s="3">
        <f>求节点(节奏总纲!D$4:D$163,AZ$6:AZ$165,$AN346)</f>
        <v>21607.911175303212</v>
      </c>
      <c r="BH346" s="3">
        <f>求节点(节奏总纲!E$4:E$163,BA$6:BA$165,$AN346)</f>
        <v>66561.621753820553</v>
      </c>
      <c r="BI346" s="3">
        <f>求节点(节奏总纲!F$4:F$163,BB$6:BB$165,$AN346)</f>
        <v>206631.42973500118</v>
      </c>
      <c r="BJ346" s="3">
        <f>求节点(节奏总纲!G$4:G$163,BC$6:BC$165,$AN346)</f>
        <v>143611.39379003062</v>
      </c>
      <c r="BK346" s="3">
        <f>求节点(节奏总纲!H$4:H$163,BD$6:BD$165,$AN346)</f>
        <v>87350.904559597911</v>
      </c>
      <c r="BL346" s="3">
        <f>BG346*其他调用!H345*其他调用!$M345</f>
        <v>1036370.5255430168</v>
      </c>
      <c r="BM346" s="3">
        <f>BH346*其他调用!I345*其他调用!$M345</f>
        <v>3147799.8494559159</v>
      </c>
      <c r="BN346" s="3">
        <f>BI346*其他调用!J345*其他调用!$M345</f>
        <v>797684.10688696383</v>
      </c>
      <c r="BO346" s="3">
        <f>BJ346*其他调用!K345*其他调用!$M345</f>
        <v>98631.730809417902</v>
      </c>
      <c r="BP346" s="3">
        <f>BK346*其他调用!L345*其他调用!$M345</f>
        <v>17358.371754083295</v>
      </c>
      <c r="BQ346" s="3">
        <f t="shared" si="26"/>
        <v>5097844.5844493974</v>
      </c>
      <c r="BR346" s="3">
        <f>[1]服务器生态!$R343</f>
        <v>1.6289841650165445E-2</v>
      </c>
      <c r="BS346" s="3">
        <f>SUMPRODUCT((BG$6:BG346)*($BR$6:$BR346)*(其他调用!BY$5:BY345))</f>
        <v>142045.01145763753</v>
      </c>
      <c r="BT346" s="3">
        <f>SUMPRODUCT((BH$6:BH346)*($BR$6:$BR346)*(其他调用!BZ$5:BZ345))</f>
        <v>440234.44338958908</v>
      </c>
      <c r="BU346" s="3">
        <f>SUMPRODUCT((BI$6:BI346)*($BR$6:$BR346)*(其他调用!CA$5:CA345))</f>
        <v>1376597.6887812212</v>
      </c>
      <c r="BV346" s="3">
        <f>SUMPRODUCT((BJ$6:BJ346)*($BR$6:$BR346)*(其他调用!CB$5:CB345))</f>
        <v>960931.20192772802</v>
      </c>
      <c r="BW346" s="3">
        <f>SUMPRODUCT((BK$6:BK346)*($BR$6:$BR346)*(其他调用!CC$5:CC345))</f>
        <v>540814.89925556676</v>
      </c>
      <c r="BX346" s="3">
        <f>SUMPRODUCT((BG$6:BG346)*($BR$6:$BR346))*'[1]功能-战损相关'!$D$2-BS346</f>
        <v>263797.87842132675</v>
      </c>
      <c r="BY346" s="3">
        <f>SUMPRODUCT((BH$6:BH346)*($BR$6:$BR346))*'[1]功能-战损相关'!$D$2-BT346</f>
        <v>817578.2520092366</v>
      </c>
      <c r="BZ346" s="3">
        <f>SUMPRODUCT((BI$6:BI346)*($BR$6:$BR346))*'[1]功能-战损相关'!$D$2-BU346</f>
        <v>2556538.56487941</v>
      </c>
      <c r="CA346" s="3">
        <f>SUMPRODUCT((BJ$6:BJ346)*($BR$6:$BR346))*'[1]功能-战损相关'!$D$2-BV346</f>
        <v>1784586.5178657779</v>
      </c>
      <c r="CB346" s="3">
        <f>SUMPRODUCT((BK$6:BK346)*($BR$6:$BR346))*'[1]功能-战损相关'!$D$2-BW346</f>
        <v>1004370.5271889106</v>
      </c>
    </row>
    <row r="347" spans="40:80" x14ac:dyDescent="0.2">
      <c r="AN347" s="3">
        <v>342</v>
      </c>
      <c r="AO347" s="3">
        <f>求节点(节奏总纲!D$4:D$163,AH$6:AH$165,$AN347)*其他调用!H346*其他调用!$M346</f>
        <v>658441745.84706163</v>
      </c>
      <c r="AP347" s="3">
        <f>求节点(节奏总纲!E$4:E$163,AI$6:AI$165,$AN347)*其他调用!I346*其他调用!$M346</f>
        <v>489430630.93891943</v>
      </c>
      <c r="AQ347" s="3">
        <f>求节点(节奏总纲!F$4:F$163,AJ$6:AJ$165,$AN347)*其他调用!J346*其他调用!$M346</f>
        <v>61546082.62272007</v>
      </c>
      <c r="AR347" s="3">
        <f>求节点(节奏总纲!G$4:G$163,AK$6:AK$165,$AN347)*其他调用!K346*其他调用!$M346</f>
        <v>8169640.8064703671</v>
      </c>
      <c r="AS347" s="3">
        <f>求节点(节奏总纲!H$4:H$163,AL$6:AL$165,$AN347)*其他调用!L346*其他调用!$M346</f>
        <v>3471103.4375768197</v>
      </c>
      <c r="AT347" s="3">
        <f t="shared" si="25"/>
        <v>1221059203.6527483</v>
      </c>
      <c r="BF347" s="3">
        <v>342</v>
      </c>
      <c r="BG347" s="3">
        <f>求节点(节奏总纲!D$4:D$163,AZ$6:AZ$165,$AN347)</f>
        <v>21616.165161259411</v>
      </c>
      <c r="BH347" s="3">
        <f>求节点(节奏总纲!E$4:E$163,BA$6:BA$165,$AN347)</f>
        <v>66586.904536172209</v>
      </c>
      <c r="BI347" s="3">
        <f>求节点(节奏总纲!F$4:F$163,BB$6:BB$165,$AN347)</f>
        <v>206711.88310833651</v>
      </c>
      <c r="BJ347" s="3">
        <f>求节点(节奏总纲!G$4:G$163,BC$6:BC$165,$AN347)</f>
        <v>143673.76460288311</v>
      </c>
      <c r="BK347" s="3">
        <f>求节点(节奏总纲!H$4:H$163,BD$6:BD$165,$AN347)</f>
        <v>87408.845826338744</v>
      </c>
      <c r="BL347" s="3">
        <f>BG347*其他调用!H346*其他调用!$M346</f>
        <v>1036766.4077592037</v>
      </c>
      <c r="BM347" s="3">
        <f>BH347*其他调用!I346*其他调用!$M346</f>
        <v>3148995.5105047817</v>
      </c>
      <c r="BN347" s="3">
        <f>BI347*其他调用!J346*其他调用!$M346</f>
        <v>797994.69069958781</v>
      </c>
      <c r="BO347" s="3">
        <f>BJ347*其他调用!K346*其他调用!$M346</f>
        <v>98674.566834201731</v>
      </c>
      <c r="BP347" s="3">
        <f>BK347*其他调用!L346*其他调用!$M346</f>
        <v>17369.885842610031</v>
      </c>
      <c r="BQ347" s="3">
        <f t="shared" si="26"/>
        <v>5099801.0616403855</v>
      </c>
      <c r="BR347" s="3">
        <f>[1]服务器生态!$R344</f>
        <v>1.6289841650165445E-2</v>
      </c>
      <c r="BS347" s="3">
        <f>SUMPRODUCT((BG$6:BG347)*($BR$6:$BR347)*(其他调用!BY$5:BY346))</f>
        <v>142106.63314146065</v>
      </c>
      <c r="BT347" s="3">
        <f>SUMPRODUCT((BH$6:BH347)*($BR$6:$BR347)*(其他调用!BZ$5:BZ346))</f>
        <v>440424.26416249113</v>
      </c>
      <c r="BU347" s="3">
        <f>SUMPRODUCT((BI$6:BI347)*($BR$6:$BR347)*(其他调用!CA$5:CA346))</f>
        <v>1377186.9669537535</v>
      </c>
      <c r="BV347" s="3">
        <f>SUMPRODUCT((BJ$6:BJ347)*($BR$6:$BR347)*(其他调用!CB$5:CB346))</f>
        <v>961340.77593079419</v>
      </c>
      <c r="BW347" s="3">
        <f>SUMPRODUCT((BK$6:BK347)*($BR$6:$BR347)*(其他调用!CC$5:CC346))</f>
        <v>541064.07760060031</v>
      </c>
      <c r="BX347" s="3">
        <f>SUMPRODUCT((BG$6:BG347)*($BR$6:$BR347))*'[1]功能-战损相关'!$D$2-BS347</f>
        <v>263912.31869128399</v>
      </c>
      <c r="BY347" s="3">
        <f>SUMPRODUCT((BH$6:BH347)*($BR$6:$BR347))*'[1]功能-战损相关'!$D$2-BT347</f>
        <v>817930.77630176907</v>
      </c>
      <c r="BZ347" s="3">
        <f>SUMPRODUCT((BI$6:BI347)*($BR$6:$BR347))*'[1]功能-战损相关'!$D$2-BU347</f>
        <v>2557632.9386283983</v>
      </c>
      <c r="CA347" s="3">
        <f>SUMPRODUCT((BJ$6:BJ347)*($BR$6:$BR347))*'[1]功能-战损相关'!$D$2-BV347</f>
        <v>1785347.1553000438</v>
      </c>
      <c r="CB347" s="3">
        <f>SUMPRODUCT((BK$6:BK347)*($BR$6:$BR347))*'[1]功能-战损相关'!$D$2-BW347</f>
        <v>1004833.2869725445</v>
      </c>
    </row>
    <row r="348" spans="40:80" x14ac:dyDescent="0.2">
      <c r="AN348" s="3">
        <v>343</v>
      </c>
      <c r="AO348" s="3">
        <f>求节点(节奏总纲!D$4:D$163,AH$6:AH$165,$AN348)*其他调用!H347*其他调用!$M347</f>
        <v>658722554.4777292</v>
      </c>
      <c r="AP348" s="3">
        <f>求节点(节奏总纲!E$4:E$163,AI$6:AI$165,$AN348)*其他调用!I347*其他调用!$M347</f>
        <v>489600855.46607327</v>
      </c>
      <c r="AQ348" s="3">
        <f>求节点(节奏总纲!F$4:F$163,AJ$6:AJ$165,$AN348)*其他调用!J347*其他调用!$M347</f>
        <v>61566511.151418753</v>
      </c>
      <c r="AR348" s="3">
        <f>求节点(节奏总纲!G$4:G$163,AK$6:AK$165,$AN348)*其他调用!K347*其他调用!$M347</f>
        <v>8169640.8064703671</v>
      </c>
      <c r="AS348" s="3">
        <f>求节点(节奏总纲!H$4:H$163,AL$6:AL$165,$AN348)*其他调用!L347*其他调用!$M347</f>
        <v>3471103.4375768197</v>
      </c>
      <c r="AT348" s="3">
        <f t="shared" si="25"/>
        <v>1221530665.3392682</v>
      </c>
      <c r="BF348" s="3">
        <v>343</v>
      </c>
      <c r="BG348" s="3">
        <f>求节点(节奏总纲!D$4:D$163,AZ$6:AZ$165,$AN348)</f>
        <v>21624.419147215605</v>
      </c>
      <c r="BH348" s="3">
        <f>求节点(节奏总纲!E$4:E$163,BA$6:BA$165,$AN348)</f>
        <v>66612.187318523866</v>
      </c>
      <c r="BI348" s="3">
        <f>求节点(节奏总纲!F$4:F$163,BB$6:BB$165,$AN348)</f>
        <v>206792.33648167184</v>
      </c>
      <c r="BJ348" s="3">
        <f>求节点(节奏总纲!G$4:G$163,BC$6:BC$165,$AN348)</f>
        <v>143736.1354157356</v>
      </c>
      <c r="BK348" s="3">
        <f>求节点(节奏总纲!H$4:H$163,BD$6:BD$165,$AN348)</f>
        <v>87466.787093079591</v>
      </c>
      <c r="BL348" s="3">
        <f>BG348*其他调用!H347*其他调用!$M347</f>
        <v>1037162.2899753905</v>
      </c>
      <c r="BM348" s="3">
        <f>BH348*其他调用!I347*其他调用!$M347</f>
        <v>3150191.1715536471</v>
      </c>
      <c r="BN348" s="3">
        <f>BI348*其他调用!J347*其他调用!$M347</f>
        <v>798305.27451221168</v>
      </c>
      <c r="BO348" s="3">
        <f>BJ348*其他调用!K347*其他调用!$M347</f>
        <v>98717.402858985573</v>
      </c>
      <c r="BP348" s="3">
        <f>BK348*其他调用!L347*其他调用!$M347</f>
        <v>17381.399931136773</v>
      </c>
      <c r="BQ348" s="3">
        <f t="shared" si="26"/>
        <v>5101757.5388313718</v>
      </c>
      <c r="BR348" s="3">
        <f>[1]服务器生态!$R345</f>
        <v>1.6289841650165445E-2</v>
      </c>
      <c r="BS348" s="3">
        <f>SUMPRODUCT((BG$6:BG348)*($BR$6:$BR348)*(其他调用!BY$5:BY347))</f>
        <v>142168.27835510552</v>
      </c>
      <c r="BT348" s="3">
        <f>SUMPRODUCT((BH$6:BH348)*($BR$6:$BR348)*(其他调用!BZ$5:BZ347))</f>
        <v>440614.15700958436</v>
      </c>
      <c r="BU348" s="3">
        <f>SUMPRODUCT((BI$6:BI348)*($BR$6:$BR348)*(其他调用!CA$5:CA347))</f>
        <v>1377776.4744765104</v>
      </c>
      <c r="BV348" s="3">
        <f>SUMPRODUCT((BJ$6:BJ348)*($BR$6:$BR348)*(其他调用!CB$5:CB347))</f>
        <v>961750.52773572679</v>
      </c>
      <c r="BW348" s="3">
        <f>SUMPRODUCT((BK$6:BK348)*($BR$6:$BR348)*(其他调用!CC$5:CC347))</f>
        <v>541313.42112009448</v>
      </c>
      <c r="BX348" s="3">
        <f>SUMPRODUCT((BG$6:BG348)*($BR$6:$BR348))*'[1]功能-战损相关'!$D$2-BS348</f>
        <v>264026.80265948165</v>
      </c>
      <c r="BY348" s="3">
        <f>SUMPRODUCT((BH$6:BH348)*($BR$6:$BR348))*'[1]功能-战损相关'!$D$2-BT348</f>
        <v>818283.43444637069</v>
      </c>
      <c r="BZ348" s="3">
        <f>SUMPRODUCT((BI$6:BI348)*($BR$6:$BR348))*'[1]功能-战损相关'!$D$2-BU348</f>
        <v>2558727.7383135185</v>
      </c>
      <c r="CA348" s="3">
        <f>SUMPRODUCT((BJ$6:BJ348)*($BR$6:$BR348))*'[1]功能-战损相关'!$D$2-BV348</f>
        <v>1786108.1229377757</v>
      </c>
      <c r="CB348" s="3">
        <f>SUMPRODUCT((BK$6:BK348)*($BR$6:$BR348))*'[1]功能-战损相关'!$D$2-BW348</f>
        <v>1005296.3535087478</v>
      </c>
    </row>
    <row r="349" spans="40:80" x14ac:dyDescent="0.2">
      <c r="AN349" s="3">
        <v>344</v>
      </c>
      <c r="AO349" s="3">
        <f>求节点(节奏总纲!D$4:D$163,AH$6:AH$165,$AN349)*其他调用!H348*其他调用!$M348</f>
        <v>659003363.10839677</v>
      </c>
      <c r="AP349" s="3">
        <f>求节点(节奏总纲!E$4:E$163,AI$6:AI$165,$AN349)*其他调用!I348*其他调用!$M348</f>
        <v>489771079.99322724</v>
      </c>
      <c r="AQ349" s="3">
        <f>求节点(节奏总纲!F$4:F$163,AJ$6:AJ$165,$AN349)*其他调用!J348*其他调用!$M348</f>
        <v>61586939.680117428</v>
      </c>
      <c r="AR349" s="3">
        <f>求节点(节奏总纲!G$4:G$163,AK$6:AK$165,$AN349)*其他调用!K348*其他调用!$M348</f>
        <v>8169640.8064703671</v>
      </c>
      <c r="AS349" s="3">
        <f>求节点(节奏总纲!H$4:H$163,AL$6:AL$165,$AN349)*其他调用!L348*其他调用!$M348</f>
        <v>3471103.4375768197</v>
      </c>
      <c r="AT349" s="3">
        <f t="shared" si="25"/>
        <v>1222002127.0257885</v>
      </c>
      <c r="BF349" s="3">
        <v>344</v>
      </c>
      <c r="BG349" s="3">
        <f>求节点(节奏总纲!D$4:D$163,AZ$6:AZ$165,$AN349)</f>
        <v>21632.673133171804</v>
      </c>
      <c r="BH349" s="3">
        <f>求节点(节奏总纲!E$4:E$163,BA$6:BA$165,$AN349)</f>
        <v>66637.470100875522</v>
      </c>
      <c r="BI349" s="3">
        <f>求节点(节奏总纲!F$4:F$163,BB$6:BB$165,$AN349)</f>
        <v>206872.78985500717</v>
      </c>
      <c r="BJ349" s="3">
        <f>求节点(节奏总纲!G$4:G$163,BC$6:BC$165,$AN349)</f>
        <v>143798.50622858806</v>
      </c>
      <c r="BK349" s="3">
        <f>求节点(节奏总纲!H$4:H$163,BD$6:BD$165,$AN349)</f>
        <v>87524.728359820423</v>
      </c>
      <c r="BL349" s="3">
        <f>BG349*其他调用!H348*其他调用!$M348</f>
        <v>1037558.1721915774</v>
      </c>
      <c r="BM349" s="3">
        <f>BH349*其他调用!I348*其他调用!$M348</f>
        <v>3151386.832602513</v>
      </c>
      <c r="BN349" s="3">
        <f>BI349*其他调用!J348*其他调用!$M348</f>
        <v>798615.85832483566</v>
      </c>
      <c r="BO349" s="3">
        <f>BJ349*其他调用!K348*其他调用!$M348</f>
        <v>98760.238883769387</v>
      </c>
      <c r="BP349" s="3">
        <f>BK349*其他调用!L348*其他调用!$M348</f>
        <v>17392.914019663513</v>
      </c>
      <c r="BQ349" s="3">
        <f t="shared" si="26"/>
        <v>5103714.016022359</v>
      </c>
      <c r="BR349" s="3">
        <f>[1]服务器生态!$R346</f>
        <v>1.6289841650165445E-2</v>
      </c>
      <c r="BS349" s="3">
        <f>SUMPRODUCT((BG$6:BG349)*($BR$6:$BR349)*(其他调用!BY$5:BY348))</f>
        <v>142229.94709857213</v>
      </c>
      <c r="BT349" s="3">
        <f>SUMPRODUCT((BH$6:BH349)*($BR$6:$BR349)*(其他调用!BZ$5:BZ348))</f>
        <v>440804.12193086877</v>
      </c>
      <c r="BU349" s="3">
        <f>SUMPRODUCT((BI$6:BI349)*($BR$6:$BR349)*(其他调用!CA$5:CA348))</f>
        <v>1378366.211349492</v>
      </c>
      <c r="BV349" s="3">
        <f>SUMPRODUCT((BJ$6:BJ349)*($BR$6:$BR349)*(其他调用!CB$5:CB348))</f>
        <v>962160.45734252571</v>
      </c>
      <c r="BW349" s="3">
        <f>SUMPRODUCT((BK$6:BK349)*($BR$6:$BR349)*(其他调用!CC$5:CC348))</f>
        <v>541562.92981404916</v>
      </c>
      <c r="BX349" s="3">
        <f>SUMPRODUCT((BG$6:BG349)*($BR$6:$BR349))*'[1]功能-战损相关'!$D$2-BS349</f>
        <v>264141.33032591955</v>
      </c>
      <c r="BY349" s="3">
        <f>SUMPRODUCT((BH$6:BH349)*($BR$6:$BR349))*'[1]功能-战损相关'!$D$2-BT349</f>
        <v>818636.22644304158</v>
      </c>
      <c r="BZ349" s="3">
        <f>SUMPRODUCT((BI$6:BI349)*($BR$6:$BR349))*'[1]功能-战损相关'!$D$2-BU349</f>
        <v>2559822.9639347703</v>
      </c>
      <c r="CA349" s="3">
        <f>SUMPRODUCT((BJ$6:BJ349)*($BR$6:$BR349))*'[1]功能-战损相关'!$D$2-BV349</f>
        <v>1786869.4207789737</v>
      </c>
      <c r="CB349" s="3">
        <f>SUMPRODUCT((BK$6:BK349)*($BR$6:$BR349))*'[1]功能-战损相关'!$D$2-BW349</f>
        <v>1005759.7267975208</v>
      </c>
    </row>
    <row r="350" spans="40:80" x14ac:dyDescent="0.2">
      <c r="AN350" s="3">
        <v>345</v>
      </c>
      <c r="AO350" s="3">
        <f>求节点(节奏总纲!D$4:D$163,AH$6:AH$165,$AN350)*其他调用!H349*其他调用!$M349</f>
        <v>659284171.73906422</v>
      </c>
      <c r="AP350" s="3">
        <f>求节点(节奏总纲!E$4:E$163,AI$6:AI$165,$AN350)*其他调用!I349*其他调用!$M349</f>
        <v>489941304.52038103</v>
      </c>
      <c r="AQ350" s="3">
        <f>求节点(节奏总纲!F$4:F$163,AJ$6:AJ$165,$AN350)*其他调用!J349*其他调用!$M349</f>
        <v>61607368.208816111</v>
      </c>
      <c r="AR350" s="3">
        <f>求节点(节奏总纲!G$4:G$163,AK$6:AK$165,$AN350)*其他调用!K349*其他调用!$M349</f>
        <v>8169640.8064703671</v>
      </c>
      <c r="AS350" s="3">
        <f>求节点(节奏总纲!H$4:H$163,AL$6:AL$165,$AN350)*其他调用!L349*其他调用!$M349</f>
        <v>3471103.4375768197</v>
      </c>
      <c r="AT350" s="3">
        <f t="shared" si="25"/>
        <v>1222473588.7123084</v>
      </c>
      <c r="BF350" s="3">
        <v>345</v>
      </c>
      <c r="BG350" s="3">
        <f>求节点(节奏总纲!D$4:D$163,AZ$6:AZ$165,$AN350)</f>
        <v>21640.927119127999</v>
      </c>
      <c r="BH350" s="3">
        <f>求节点(节奏总纲!E$4:E$163,BA$6:BA$165,$AN350)</f>
        <v>66662.752883227178</v>
      </c>
      <c r="BI350" s="3">
        <f>求节点(节奏总纲!F$4:F$163,BB$6:BB$165,$AN350)</f>
        <v>206953.24322834253</v>
      </c>
      <c r="BJ350" s="3">
        <f>求节点(节奏总纲!G$4:G$163,BC$6:BC$165,$AN350)</f>
        <v>143860.87704144054</v>
      </c>
      <c r="BK350" s="3">
        <f>求节点(节奏总纲!H$4:H$163,BD$6:BD$165,$AN350)</f>
        <v>87582.669626561255</v>
      </c>
      <c r="BL350" s="3">
        <f>BG350*其他调用!H349*其他调用!$M349</f>
        <v>1037954.0544077643</v>
      </c>
      <c r="BM350" s="3">
        <f>BH350*其他调用!I349*其他调用!$M349</f>
        <v>3152582.4936513784</v>
      </c>
      <c r="BN350" s="3">
        <f>BI350*其他调用!J349*其他调用!$M349</f>
        <v>798926.44213745976</v>
      </c>
      <c r="BO350" s="3">
        <f>BJ350*其他调用!K349*其他调用!$M349</f>
        <v>98803.07490855323</v>
      </c>
      <c r="BP350" s="3">
        <f>BK350*其他调用!L349*其他调用!$M349</f>
        <v>17404.428108190252</v>
      </c>
      <c r="BQ350" s="3">
        <f t="shared" si="26"/>
        <v>5105670.4932133462</v>
      </c>
      <c r="BR350" s="3">
        <f>[1]服务器生态!$R347</f>
        <v>1.6289841650165445E-2</v>
      </c>
      <c r="BS350" s="3">
        <f>SUMPRODUCT((BG$6:BG350)*($BR$6:$BR350)*(其他调用!BY$5:BY349))</f>
        <v>142291.63937186045</v>
      </c>
      <c r="BT350" s="3">
        <f>SUMPRODUCT((BH$6:BH350)*($BR$6:$BR350)*(其他调用!BZ$5:BZ349))</f>
        <v>440994.15892634436</v>
      </c>
      <c r="BU350" s="3">
        <f>SUMPRODUCT((BI$6:BI350)*($BR$6:$BR350)*(其他调用!CA$5:CA349))</f>
        <v>1378956.1775726981</v>
      </c>
      <c r="BV350" s="3">
        <f>SUMPRODUCT((BJ$6:BJ350)*($BR$6:$BR350)*(其他调用!CB$5:CB349))</f>
        <v>962570.56475119106</v>
      </c>
      <c r="BW350" s="3">
        <f>SUMPRODUCT((BK$6:BK350)*($BR$6:$BR350)*(其他调用!CC$5:CC349))</f>
        <v>541812.60368246434</v>
      </c>
      <c r="BX350" s="3">
        <f>SUMPRODUCT((BG$6:BG350)*($BR$6:$BR350))*'[1]功能-战损相关'!$D$2-BS350</f>
        <v>264255.901690598</v>
      </c>
      <c r="BY350" s="3">
        <f>SUMPRODUCT((BH$6:BH350)*($BR$6:$BR350))*'[1]功能-战损相关'!$D$2-BT350</f>
        <v>818989.15229178208</v>
      </c>
      <c r="BZ350" s="3">
        <f>SUMPRODUCT((BI$6:BI350)*($BR$6:$BR350))*'[1]功能-战损相关'!$D$2-BU350</f>
        <v>2560918.615492153</v>
      </c>
      <c r="CA350" s="3">
        <f>SUMPRODUCT((BJ$6:BJ350)*($BR$6:$BR350))*'[1]功能-战损相关'!$D$2-BV350</f>
        <v>1787631.0488236379</v>
      </c>
      <c r="CB350" s="3">
        <f>SUMPRODUCT((BK$6:BK350)*($BR$6:$BR350))*'[1]功能-战损相关'!$D$2-BW350</f>
        <v>1006223.4068388633</v>
      </c>
    </row>
    <row r="351" spans="40:80" x14ac:dyDescent="0.2">
      <c r="AN351" s="3">
        <v>346</v>
      </c>
      <c r="AO351" s="3">
        <f>求节点(节奏总纲!D$4:D$163,AH$6:AH$165,$AN351)*其他调用!H350*其他调用!$M350</f>
        <v>659564980.36973166</v>
      </c>
      <c r="AP351" s="3">
        <f>求节点(节奏总纲!E$4:E$163,AI$6:AI$165,$AN351)*其他调用!I350*其他调用!$M350</f>
        <v>490111529.047535</v>
      </c>
      <c r="AQ351" s="3">
        <f>求节点(节奏总纲!F$4:F$163,AJ$6:AJ$165,$AN351)*其他调用!J350*其他调用!$M350</f>
        <v>61627796.737514794</v>
      </c>
      <c r="AR351" s="3">
        <f>求节点(节奏总纲!G$4:G$163,AK$6:AK$165,$AN351)*其他调用!K350*其他调用!$M350</f>
        <v>8169640.8064703671</v>
      </c>
      <c r="AS351" s="3">
        <f>求节点(节奏总纲!H$4:H$163,AL$6:AL$165,$AN351)*其他调用!L350*其他调用!$M350</f>
        <v>3471103.4375768197</v>
      </c>
      <c r="AT351" s="3">
        <f t="shared" si="25"/>
        <v>1222945050.3988285</v>
      </c>
      <c r="BF351" s="3">
        <v>346</v>
      </c>
      <c r="BG351" s="3">
        <f>求节点(节奏总纲!D$4:D$163,AZ$6:AZ$165,$AN351)</f>
        <v>21649.181105084197</v>
      </c>
      <c r="BH351" s="3">
        <f>求节点(节奏总纲!E$4:E$163,BA$6:BA$165,$AN351)</f>
        <v>66688.035665578835</v>
      </c>
      <c r="BI351" s="3">
        <f>求节点(节奏总纲!F$4:F$163,BB$6:BB$165,$AN351)</f>
        <v>207033.69660167786</v>
      </c>
      <c r="BJ351" s="3">
        <f>求节点(节奏总纲!G$4:G$163,BC$6:BC$165,$AN351)</f>
        <v>143923.24785429303</v>
      </c>
      <c r="BK351" s="3">
        <f>求节点(节奏总纲!H$4:H$163,BD$6:BD$165,$AN351)</f>
        <v>87640.610893302088</v>
      </c>
      <c r="BL351" s="3">
        <f>BG351*其他调用!H350*其他调用!$M350</f>
        <v>1038349.9366239512</v>
      </c>
      <c r="BM351" s="3">
        <f>BH351*其他调用!I350*其他调用!$M350</f>
        <v>3153778.1547002443</v>
      </c>
      <c r="BN351" s="3">
        <f>BI351*其他调用!J350*其他调用!$M350</f>
        <v>799237.02595008374</v>
      </c>
      <c r="BO351" s="3">
        <f>BJ351*其他调用!K350*其他调用!$M350</f>
        <v>98845.910933337058</v>
      </c>
      <c r="BP351" s="3">
        <f>BK351*其他调用!L350*其他调用!$M350</f>
        <v>17415.942196716987</v>
      </c>
      <c r="BQ351" s="3">
        <f t="shared" si="26"/>
        <v>5107626.9704043325</v>
      </c>
      <c r="BR351" s="3">
        <f>[1]服务器生态!$R348</f>
        <v>1.6289841650165445E-2</v>
      </c>
      <c r="BS351" s="3">
        <f>SUMPRODUCT((BG$6:BG351)*($BR$6:$BR351)*(其他调用!BY$5:BY350))</f>
        <v>142353.35517497052</v>
      </c>
      <c r="BT351" s="3">
        <f>SUMPRODUCT((BH$6:BH351)*($BR$6:$BR351)*(其他调用!BZ$5:BZ350))</f>
        <v>441184.26799601113</v>
      </c>
      <c r="BU351" s="3">
        <f>SUMPRODUCT((BI$6:BI351)*($BR$6:$BR351)*(其他调用!CA$5:CA350))</f>
        <v>1379546.3731461288</v>
      </c>
      <c r="BV351" s="3">
        <f>SUMPRODUCT((BJ$6:BJ351)*($BR$6:$BR351)*(其他调用!CB$5:CB350))</f>
        <v>962980.84996172274</v>
      </c>
      <c r="BW351" s="3">
        <f>SUMPRODUCT((BK$6:BK351)*($BR$6:$BR351)*(其他调用!CC$5:CC350))</f>
        <v>542062.44272534002</v>
      </c>
      <c r="BX351" s="3">
        <f>SUMPRODUCT((BG$6:BG351)*($BR$6:$BR351))*'[1]功能-战损相关'!$D$2-BS351</f>
        <v>264370.51675351668</v>
      </c>
      <c r="BY351" s="3">
        <f>SUMPRODUCT((BH$6:BH351)*($BR$6:$BR351))*'[1]功能-战损相关'!$D$2-BT351</f>
        <v>819342.21199259185</v>
      </c>
      <c r="BZ351" s="3">
        <f>SUMPRODUCT((BI$6:BI351)*($BR$6:$BR351))*'[1]功能-战损相关'!$D$2-BU351</f>
        <v>2562014.6929856674</v>
      </c>
      <c r="CA351" s="3">
        <f>SUMPRODUCT((BJ$6:BJ351)*($BR$6:$BR351))*'[1]功能-战损相关'!$D$2-BV351</f>
        <v>1788393.0070717684</v>
      </c>
      <c r="CB351" s="3">
        <f>SUMPRODUCT((BK$6:BK351)*($BR$6:$BR351))*'[1]功能-战损相关'!$D$2-BW351</f>
        <v>1006687.3936327755</v>
      </c>
    </row>
    <row r="352" spans="40:80" x14ac:dyDescent="0.2">
      <c r="AN352" s="3">
        <v>347</v>
      </c>
      <c r="AO352" s="3">
        <f>求节点(节奏总纲!D$4:D$163,AH$6:AH$165,$AN352)*其他调用!H351*其他调用!$M351</f>
        <v>659845789.00039923</v>
      </c>
      <c r="AP352" s="3">
        <f>求节点(节奏总纲!E$4:E$163,AI$6:AI$165,$AN352)*其他调用!I351*其他调用!$M351</f>
        <v>490281753.57468891</v>
      </c>
      <c r="AQ352" s="3">
        <f>求节点(节奏总纲!F$4:F$163,AJ$6:AJ$165,$AN352)*其他调用!J351*其他调用!$M351</f>
        <v>61648225.266213469</v>
      </c>
      <c r="AR352" s="3">
        <f>求节点(节奏总纲!G$4:G$163,AK$6:AK$165,$AN352)*其他调用!K351*其他调用!$M351</f>
        <v>8169640.8064703671</v>
      </c>
      <c r="AS352" s="3">
        <f>求节点(节奏总纲!H$4:H$163,AL$6:AL$165,$AN352)*其他调用!L351*其他调用!$M351</f>
        <v>3471103.4375768197</v>
      </c>
      <c r="AT352" s="3">
        <f t="shared" si="25"/>
        <v>1223416512.0853486</v>
      </c>
      <c r="BF352" s="3">
        <v>347</v>
      </c>
      <c r="BG352" s="3">
        <f>求节点(节奏总纲!D$4:D$163,AZ$6:AZ$165,$AN352)</f>
        <v>21657.435091040395</v>
      </c>
      <c r="BH352" s="3">
        <f>求节点(节奏总纲!E$4:E$163,BA$6:BA$165,$AN352)</f>
        <v>66713.318447930491</v>
      </c>
      <c r="BI352" s="3">
        <f>求节点(节奏总纲!F$4:F$163,BB$6:BB$165,$AN352)</f>
        <v>207114.14997501319</v>
      </c>
      <c r="BJ352" s="3">
        <f>求节点(节奏总纲!G$4:G$163,BC$6:BC$165,$AN352)</f>
        <v>143985.61866714552</v>
      </c>
      <c r="BK352" s="3">
        <f>求节点(节奏总纲!H$4:H$163,BD$6:BD$165,$AN352)</f>
        <v>87698.55216004292</v>
      </c>
      <c r="BL352" s="3">
        <f>BG352*其他调用!H351*其他调用!$M351</f>
        <v>1038745.8188401383</v>
      </c>
      <c r="BM352" s="3">
        <f>BH352*其他调用!I351*其他调用!$M351</f>
        <v>3154973.8157491097</v>
      </c>
      <c r="BN352" s="3">
        <f>BI352*其他调用!J351*其他调用!$M351</f>
        <v>799547.60976270773</v>
      </c>
      <c r="BO352" s="3">
        <f>BJ352*其他调用!K351*其他调用!$M351</f>
        <v>98888.746958120901</v>
      </c>
      <c r="BP352" s="3">
        <f>BK352*其他调用!L351*其他调用!$M351</f>
        <v>17427.456285243727</v>
      </c>
      <c r="BQ352" s="3">
        <f t="shared" si="26"/>
        <v>5109583.4475953197</v>
      </c>
      <c r="BR352" s="3">
        <f>[1]服务器生态!$R349</f>
        <v>1.6289841650165445E-2</v>
      </c>
      <c r="BS352" s="3">
        <f>SUMPRODUCT((BG$6:BG352)*($BR$6:$BR352)*(其他调用!BY$5:BY351))</f>
        <v>142415.09450790234</v>
      </c>
      <c r="BT352" s="3">
        <f>SUMPRODUCT((BH$6:BH352)*($BR$6:$BR352)*(其他调用!BZ$5:BZ351))</f>
        <v>441374.44913986907</v>
      </c>
      <c r="BU352" s="3">
        <f>SUMPRODUCT((BI$6:BI352)*($BR$6:$BR352)*(其他调用!CA$5:CA351))</f>
        <v>1380136.7980697842</v>
      </c>
      <c r="BV352" s="3">
        <f>SUMPRODUCT((BJ$6:BJ352)*($BR$6:$BR352)*(其他调用!CB$5:CB351))</f>
        <v>963391.31297412084</v>
      </c>
      <c r="BW352" s="3">
        <f>SUMPRODUCT((BK$6:BK352)*($BR$6:$BR352)*(其他调用!CC$5:CC351))</f>
        <v>542312.44694267632</v>
      </c>
      <c r="BX352" s="3">
        <f>SUMPRODUCT((BG$6:BG352)*($BR$6:$BR352))*'[1]功能-战损相关'!$D$2-BS352</f>
        <v>264485.17551467574</v>
      </c>
      <c r="BY352" s="3">
        <f>SUMPRODUCT((BH$6:BH352)*($BR$6:$BR352))*'[1]功能-战损相关'!$D$2-BT352</f>
        <v>819695.40554547077</v>
      </c>
      <c r="BZ352" s="3">
        <f>SUMPRODUCT((BI$6:BI352)*($BR$6:$BR352))*'[1]功能-战损相关'!$D$2-BU352</f>
        <v>2563111.1964153126</v>
      </c>
      <c r="CA352" s="3">
        <f>SUMPRODUCT((BJ$6:BJ352)*($BR$6:$BR352))*'[1]功能-战损相关'!$D$2-BV352</f>
        <v>1789155.2955233646</v>
      </c>
      <c r="CB352" s="3">
        <f>SUMPRODUCT((BK$6:BK352)*($BR$6:$BR352))*'[1]功能-战损相关'!$D$2-BW352</f>
        <v>1007151.6871792572</v>
      </c>
    </row>
    <row r="353" spans="40:80" x14ac:dyDescent="0.2">
      <c r="AN353" s="3">
        <v>348</v>
      </c>
      <c r="AO353" s="3">
        <f>求节点(节奏总纲!D$4:D$163,AH$6:AH$165,$AN353)*其他调用!H352*其他调用!$M352</f>
        <v>660126597.63106668</v>
      </c>
      <c r="AP353" s="3">
        <f>求节点(节奏总纲!E$4:E$163,AI$6:AI$165,$AN353)*其他调用!I352*其他调用!$M352</f>
        <v>490451978.10184276</v>
      </c>
      <c r="AQ353" s="3">
        <f>求节点(节奏总纲!F$4:F$163,AJ$6:AJ$165,$AN353)*其他调用!J352*其他调用!$M352</f>
        <v>61668653.794912159</v>
      </c>
      <c r="AR353" s="3">
        <f>求节点(节奏总纲!G$4:G$163,AK$6:AK$165,$AN353)*其他调用!K352*其他调用!$M352</f>
        <v>8169640.8064703671</v>
      </c>
      <c r="AS353" s="3">
        <f>求节点(节奏总纲!H$4:H$163,AL$6:AL$165,$AN353)*其他调用!L352*其他调用!$M352</f>
        <v>3471103.4375768197</v>
      </c>
      <c r="AT353" s="3">
        <f t="shared" si="25"/>
        <v>1223887973.7718687</v>
      </c>
      <c r="BF353" s="3">
        <v>348</v>
      </c>
      <c r="BG353" s="3">
        <f>求节点(节奏总纲!D$4:D$163,AZ$6:AZ$165,$AN353)</f>
        <v>21665.68907699659</v>
      </c>
      <c r="BH353" s="3">
        <f>求节点(节奏总纲!E$4:E$163,BA$6:BA$165,$AN353)</f>
        <v>66738.601230282147</v>
      </c>
      <c r="BI353" s="3">
        <f>求节点(节奏总纲!F$4:F$163,BB$6:BB$165,$AN353)</f>
        <v>207194.60334834852</v>
      </c>
      <c r="BJ353" s="3">
        <f>求节点(节奏总纲!G$4:G$163,BC$6:BC$165,$AN353)</f>
        <v>144047.98947999801</v>
      </c>
      <c r="BK353" s="3">
        <f>求节点(节奏总纲!H$4:H$163,BD$6:BD$165,$AN353)</f>
        <v>87756.493426783753</v>
      </c>
      <c r="BL353" s="3">
        <f>BG353*其他调用!H352*其他调用!$M352</f>
        <v>1039141.7010563249</v>
      </c>
      <c r="BM353" s="3">
        <f>BH353*其他调用!I352*其他调用!$M352</f>
        <v>3156169.4767979756</v>
      </c>
      <c r="BN353" s="3">
        <f>BI353*其他调用!J352*其他调用!$M352</f>
        <v>799858.19357533159</v>
      </c>
      <c r="BO353" s="3">
        <f>BJ353*其他调用!K352*其他调用!$M352</f>
        <v>98931.582982904743</v>
      </c>
      <c r="BP353" s="3">
        <f>BK353*其他调用!L352*其他调用!$M352</f>
        <v>17438.970373770466</v>
      </c>
      <c r="BQ353" s="3">
        <f t="shared" si="26"/>
        <v>5111539.9247863069</v>
      </c>
      <c r="BR353" s="3">
        <f>[1]服务器生态!$R350</f>
        <v>1.6289841650165445E-2</v>
      </c>
      <c r="BS353" s="3">
        <f>SUMPRODUCT((BG$6:BG353)*($BR$6:$BR353)*(其他调用!BY$5:BY352))</f>
        <v>142476.8573706559</v>
      </c>
      <c r="BT353" s="3">
        <f>SUMPRODUCT((BH$6:BH353)*($BR$6:$BR353)*(其他调用!BZ$5:BZ352))</f>
        <v>441564.70235791814</v>
      </c>
      <c r="BU353" s="3">
        <f>SUMPRODUCT((BI$6:BI353)*($BR$6:$BR353)*(其他调用!CA$5:CA352))</f>
        <v>1380727.4523436641</v>
      </c>
      <c r="BV353" s="3">
        <f>SUMPRODUCT((BJ$6:BJ353)*($BR$6:$BR353)*(其他调用!CB$5:CB352))</f>
        <v>963801.95378838526</v>
      </c>
      <c r="BW353" s="3">
        <f>SUMPRODUCT((BK$6:BK353)*($BR$6:$BR353)*(其他调用!CC$5:CC352))</f>
        <v>542562.61633447313</v>
      </c>
      <c r="BX353" s="3">
        <f>SUMPRODUCT((BG$6:BG353)*($BR$6:$BR353))*'[1]功能-战损相关'!$D$2-BS353</f>
        <v>264599.87797407515</v>
      </c>
      <c r="BY353" s="3">
        <f>SUMPRODUCT((BH$6:BH353)*($BR$6:$BR353))*'[1]功能-战损相关'!$D$2-BT353</f>
        <v>820048.73295041907</v>
      </c>
      <c r="BZ353" s="3">
        <f>SUMPRODUCT((BI$6:BI353)*($BR$6:$BR353))*'[1]功能-战损相关'!$D$2-BU353</f>
        <v>2564208.1257810895</v>
      </c>
      <c r="CA353" s="3">
        <f>SUMPRODUCT((BJ$6:BJ353)*($BR$6:$BR353))*'[1]功能-战损相关'!$D$2-BV353</f>
        <v>1789917.9141784273</v>
      </c>
      <c r="CB353" s="3">
        <f>SUMPRODUCT((BK$6:BK353)*($BR$6:$BR353))*'[1]功能-战损相关'!$D$2-BW353</f>
        <v>1007616.2874783083</v>
      </c>
    </row>
    <row r="354" spans="40:80" x14ac:dyDescent="0.2">
      <c r="AN354" s="3">
        <v>349</v>
      </c>
      <c r="AO354" s="3">
        <f>求节点(节奏总纲!D$4:D$163,AH$6:AH$165,$AN354)*其他调用!H353*其他调用!$M353</f>
        <v>660407406.26173425</v>
      </c>
      <c r="AP354" s="3">
        <f>求节点(节奏总纲!E$4:E$163,AI$6:AI$165,$AN354)*其他调用!I353*其他调用!$M353</f>
        <v>490622202.62899667</v>
      </c>
      <c r="AQ354" s="3">
        <f>求节点(节奏总纲!F$4:F$163,AJ$6:AJ$165,$AN354)*其他调用!J353*其他调用!$M353</f>
        <v>61689082.323610827</v>
      </c>
      <c r="AR354" s="3">
        <f>求节点(节奏总纲!G$4:G$163,AK$6:AK$165,$AN354)*其他调用!K353*其他调用!$M353</f>
        <v>8169640.8064703671</v>
      </c>
      <c r="AS354" s="3">
        <f>求节点(节奏总纲!H$4:H$163,AL$6:AL$165,$AN354)*其他调用!L353*其他调用!$M353</f>
        <v>3471103.4375768197</v>
      </c>
      <c r="AT354" s="3">
        <f t="shared" si="25"/>
        <v>1224359435.4583888</v>
      </c>
      <c r="BF354" s="3">
        <v>349</v>
      </c>
      <c r="BG354" s="3">
        <f>求节点(节奏总纲!D$4:D$163,AZ$6:AZ$165,$AN354)</f>
        <v>21673.943062952789</v>
      </c>
      <c r="BH354" s="3">
        <f>求节点(节奏总纲!E$4:E$163,BA$6:BA$165,$AN354)</f>
        <v>66763.884012633804</v>
      </c>
      <c r="BI354" s="3">
        <f>求节点(节奏总纲!F$4:F$163,BB$6:BB$165,$AN354)</f>
        <v>207275.05672168385</v>
      </c>
      <c r="BJ354" s="3">
        <f>求节点(节奏总纲!G$4:G$163,BC$6:BC$165,$AN354)</f>
        <v>144110.36029285047</v>
      </c>
      <c r="BK354" s="3">
        <f>求节点(节奏总纲!H$4:H$163,BD$6:BD$165,$AN354)</f>
        <v>87814.434693524585</v>
      </c>
      <c r="BL354" s="3">
        <f>BG354*其他调用!H353*其他调用!$M353</f>
        <v>1039537.583272512</v>
      </c>
      <c r="BM354" s="3">
        <f>BH354*其他调用!I353*其他调用!$M353</f>
        <v>3157365.137846841</v>
      </c>
      <c r="BN354" s="3">
        <f>BI354*其他调用!J353*其他调用!$M353</f>
        <v>800168.77738795569</v>
      </c>
      <c r="BO354" s="3">
        <f>BJ354*其他调用!K353*其他调用!$M353</f>
        <v>98974.419007688557</v>
      </c>
      <c r="BP354" s="3">
        <f>BK354*其他调用!L353*其他调用!$M353</f>
        <v>17450.484462297201</v>
      </c>
      <c r="BQ354" s="3">
        <f t="shared" si="26"/>
        <v>5113496.4019772941</v>
      </c>
      <c r="BR354" s="3">
        <f>[1]服务器生态!$R351</f>
        <v>1.6289841650165445E-2</v>
      </c>
      <c r="BS354" s="3">
        <f>SUMPRODUCT((BG$6:BG354)*($BR$6:$BR354)*(其他调用!BY$5:BY353))</f>
        <v>142538.64376323117</v>
      </c>
      <c r="BT354" s="3">
        <f>SUMPRODUCT((BH$6:BH354)*($BR$6:$BR354)*(其他调用!BZ$5:BZ353))</f>
        <v>441755.02765015839</v>
      </c>
      <c r="BU354" s="3">
        <f>SUMPRODUCT((BI$6:BI354)*($BR$6:$BR354)*(其他调用!CA$5:CA353))</f>
        <v>1381318.3359677684</v>
      </c>
      <c r="BV354" s="3">
        <f>SUMPRODUCT((BJ$6:BJ354)*($BR$6:$BR354)*(其他调用!CB$5:CB353))</f>
        <v>964212.772404516</v>
      </c>
      <c r="BW354" s="3">
        <f>SUMPRODUCT((BK$6:BK354)*($BR$6:$BR354)*(其他调用!CC$5:CC353))</f>
        <v>542812.95090073044</v>
      </c>
      <c r="BX354" s="3">
        <f>SUMPRODUCT((BG$6:BG354)*($BR$6:$BR354))*'[1]功能-战损相关'!$D$2-BS354</f>
        <v>264714.62413171498</v>
      </c>
      <c r="BY354" s="3">
        <f>SUMPRODUCT((BH$6:BH354)*($BR$6:$BR354))*'[1]功能-战损相关'!$D$2-BT354</f>
        <v>820402.19420743664</v>
      </c>
      <c r="BZ354" s="3">
        <f>SUMPRODUCT((BI$6:BI354)*($BR$6:$BR354))*'[1]功能-战损相关'!$D$2-BU354</f>
        <v>2565305.4810829978</v>
      </c>
      <c r="CA354" s="3">
        <f>SUMPRODUCT((BJ$6:BJ354)*($BR$6:$BR354))*'[1]功能-战损相关'!$D$2-BV354</f>
        <v>1790680.8630369557</v>
      </c>
      <c r="CB354" s="3">
        <f>SUMPRODUCT((BK$6:BK354)*($BR$6:$BR354))*'[1]功能-战损相关'!$D$2-BW354</f>
        <v>1008081.1945299292</v>
      </c>
    </row>
    <row r="355" spans="40:80" x14ac:dyDescent="0.2">
      <c r="AN355" s="3">
        <v>350</v>
      </c>
      <c r="AO355" s="3">
        <f>求节点(节奏总纲!D$4:D$163,AH$6:AH$165,$AN355)*其他调用!H354*其他调用!$M354</f>
        <v>660688214.8924017</v>
      </c>
      <c r="AP355" s="3">
        <f>求节点(节奏总纲!E$4:E$163,AI$6:AI$165,$AN355)*其他调用!I354*其他调用!$M354</f>
        <v>490792427.15615052</v>
      </c>
      <c r="AQ355" s="3">
        <f>求节点(节奏总纲!F$4:F$163,AJ$6:AJ$165,$AN355)*其他调用!J354*其他调用!$M354</f>
        <v>61709510.852309518</v>
      </c>
      <c r="AR355" s="3">
        <f>求节点(节奏总纲!G$4:G$163,AK$6:AK$165,$AN355)*其他调用!K354*其他调用!$M354</f>
        <v>8169640.8064703671</v>
      </c>
      <c r="AS355" s="3">
        <f>求节点(节奏总纲!H$4:H$163,AL$6:AL$165,$AN355)*其他调用!L354*其他调用!$M354</f>
        <v>3471103.4375768197</v>
      </c>
      <c r="AT355" s="3">
        <f t="shared" si="25"/>
        <v>1224830897.1449089</v>
      </c>
      <c r="BF355" s="3">
        <v>350</v>
      </c>
      <c r="BG355" s="3">
        <f>求节点(节奏总纲!D$4:D$163,AZ$6:AZ$165,$AN355)</f>
        <v>21682.197048908984</v>
      </c>
      <c r="BH355" s="3">
        <f>求节点(节奏总纲!E$4:E$163,BA$6:BA$165,$AN355)</f>
        <v>66789.16679498546</v>
      </c>
      <c r="BI355" s="3">
        <f>求节点(节奏总纲!F$4:F$163,BB$6:BB$165,$AN355)</f>
        <v>207355.51009501918</v>
      </c>
      <c r="BJ355" s="3">
        <f>求节点(节奏总纲!G$4:G$163,BC$6:BC$165,$AN355)</f>
        <v>144172.73110570296</v>
      </c>
      <c r="BK355" s="3">
        <f>求节点(节奏总纲!H$4:H$163,BD$6:BD$165,$AN355)</f>
        <v>87872.375960265417</v>
      </c>
      <c r="BL355" s="3">
        <f>BG355*其他调用!H354*其他调用!$M354</f>
        <v>1039933.4654886987</v>
      </c>
      <c r="BM355" s="3">
        <f>BH355*其他调用!I354*其他调用!$M354</f>
        <v>3158560.7988957069</v>
      </c>
      <c r="BN355" s="3">
        <f>BI355*其他调用!J354*其他调用!$M354</f>
        <v>800479.36120057956</v>
      </c>
      <c r="BO355" s="3">
        <f>BJ355*其他调用!K354*其他调用!$M354</f>
        <v>99017.2550324724</v>
      </c>
      <c r="BP355" s="3">
        <f>BK355*其他调用!L354*其他调用!$M354</f>
        <v>17461.998550823941</v>
      </c>
      <c r="BQ355" s="3">
        <f t="shared" si="26"/>
        <v>5115452.8791682813</v>
      </c>
      <c r="BR355" s="3">
        <f>[1]服务器生态!$R352</f>
        <v>1.6289841650165445E-2</v>
      </c>
      <c r="BS355" s="3">
        <f>SUMPRODUCT((BG$6:BG355)*($BR$6:$BR355)*(其他调用!BY$5:BY354))</f>
        <v>142600.45368562819</v>
      </c>
      <c r="BT355" s="3">
        <f>SUMPRODUCT((BH$6:BH355)*($BR$6:$BR355)*(其他调用!BZ$5:BZ354))</f>
        <v>441945.42501658981</v>
      </c>
      <c r="BU355" s="3">
        <f>SUMPRODUCT((BI$6:BI355)*($BR$6:$BR355)*(其他调用!CA$5:CA354))</f>
        <v>1381909.4489420974</v>
      </c>
      <c r="BV355" s="3">
        <f>SUMPRODUCT((BJ$6:BJ355)*($BR$6:$BR355)*(其他调用!CB$5:CB354))</f>
        <v>964623.76882251317</v>
      </c>
      <c r="BW355" s="3">
        <f>SUMPRODUCT((BK$6:BK355)*($BR$6:$BR355)*(其他调用!CC$5:CC354))</f>
        <v>543063.45064144838</v>
      </c>
      <c r="BX355" s="3">
        <f>SUMPRODUCT((BG$6:BG355)*($BR$6:$BR355))*'[1]功能-战损相关'!$D$2-BS355</f>
        <v>264829.41398759518</v>
      </c>
      <c r="BY355" s="3">
        <f>SUMPRODUCT((BH$6:BH355)*($BR$6:$BR355))*'[1]功能-战损相关'!$D$2-BT355</f>
        <v>820755.7893165237</v>
      </c>
      <c r="BZ355" s="3">
        <f>SUMPRODUCT((BI$6:BI355)*($BR$6:$BR355))*'[1]功能-战损相关'!$D$2-BU355</f>
        <v>2566403.2623210372</v>
      </c>
      <c r="CA355" s="3">
        <f>SUMPRODUCT((BJ$6:BJ355)*($BR$6:$BR355))*'[1]功能-战损相关'!$D$2-BV355</f>
        <v>1791444.1420989507</v>
      </c>
      <c r="CB355" s="3">
        <f>SUMPRODUCT((BK$6:BK355)*($BR$6:$BR355))*'[1]功能-战损相关'!$D$2-BW355</f>
        <v>1008546.4083341195</v>
      </c>
    </row>
    <row r="356" spans="40:80" x14ac:dyDescent="0.2">
      <c r="AN356" s="3">
        <v>351</v>
      </c>
      <c r="AO356" s="3">
        <f>求节点(节奏总纲!D$4:D$163,AH$6:AH$165,$AN356)*其他调用!H355*其他调用!$M355</f>
        <v>660969023.52306914</v>
      </c>
      <c r="AP356" s="3">
        <f>求节点(节奏总纲!E$4:E$163,AI$6:AI$165,$AN356)*其他调用!I355*其他调用!$M355</f>
        <v>490962651.68330443</v>
      </c>
      <c r="AQ356" s="3">
        <f>求节点(节奏总纲!F$4:F$163,AJ$6:AJ$165,$AN356)*其他调用!J355*其他调用!$M355</f>
        <v>61729939.381008185</v>
      </c>
      <c r="AR356" s="3">
        <f>求节点(节奏总纲!G$4:G$163,AK$6:AK$165,$AN356)*其他调用!K355*其他调用!$M355</f>
        <v>8169640.8064703671</v>
      </c>
      <c r="AS356" s="3">
        <f>求节点(节奏总纲!H$4:H$163,AL$6:AL$165,$AN356)*其他调用!L355*其他调用!$M355</f>
        <v>3471103.4375768197</v>
      </c>
      <c r="AT356" s="3">
        <f t="shared" si="25"/>
        <v>1225302358.831429</v>
      </c>
      <c r="BF356" s="3">
        <v>351</v>
      </c>
      <c r="BG356" s="3">
        <f>求节点(节奏总纲!D$4:D$163,AZ$6:AZ$165,$AN356)</f>
        <v>21690.451034865182</v>
      </c>
      <c r="BH356" s="3">
        <f>求节点(节奏总纲!E$4:E$163,BA$6:BA$165,$AN356)</f>
        <v>66814.449577337116</v>
      </c>
      <c r="BI356" s="3">
        <f>求节点(节奏总纲!F$4:F$163,BB$6:BB$165,$AN356)</f>
        <v>207435.96346835454</v>
      </c>
      <c r="BJ356" s="3">
        <f>求节点(节奏总纲!G$4:G$163,BC$6:BC$165,$AN356)</f>
        <v>144235.10191855545</v>
      </c>
      <c r="BK356" s="3">
        <f>求节点(节奏总纲!H$4:H$163,BD$6:BD$165,$AN356)</f>
        <v>87930.31722700625</v>
      </c>
      <c r="BL356" s="3">
        <f>BG356*其他调用!H355*其他调用!$M355</f>
        <v>1040329.3477048858</v>
      </c>
      <c r="BM356" s="3">
        <f>BH356*其他调用!I355*其他调用!$M355</f>
        <v>3159756.4599445723</v>
      </c>
      <c r="BN356" s="3">
        <f>BI356*其他调用!J355*其他调用!$M355</f>
        <v>800789.94501320366</v>
      </c>
      <c r="BO356" s="3">
        <f>BJ356*其他调用!K355*其他调用!$M355</f>
        <v>99060.091057256242</v>
      </c>
      <c r="BP356" s="3">
        <f>BK356*其他调用!L355*其他调用!$M355</f>
        <v>17473.51263935068</v>
      </c>
      <c r="BQ356" s="3">
        <f t="shared" si="26"/>
        <v>5117409.3563592676</v>
      </c>
      <c r="BR356" s="3">
        <f>[1]服务器生态!$R353</f>
        <v>1.6289841650165445E-2</v>
      </c>
      <c r="BS356" s="3">
        <f>SUMPRODUCT((BG$6:BG356)*($BR$6:$BR356)*(其他调用!BY$5:BY355))</f>
        <v>142662.28713784696</v>
      </c>
      <c r="BT356" s="3">
        <f>SUMPRODUCT((BH$6:BH356)*($BR$6:$BR356)*(其他调用!BZ$5:BZ355))</f>
        <v>442135.89445721242</v>
      </c>
      <c r="BU356" s="3">
        <f>SUMPRODUCT((BI$6:BI356)*($BR$6:$BR356)*(其他调用!CA$5:CA355))</f>
        <v>1382500.7912666509</v>
      </c>
      <c r="BV356" s="3">
        <f>SUMPRODUCT((BJ$6:BJ356)*($BR$6:$BR356)*(其他调用!CB$5:CB355))</f>
        <v>965034.94304237666</v>
      </c>
      <c r="BW356" s="3">
        <f>SUMPRODUCT((BK$6:BK356)*($BR$6:$BR356)*(其他调用!CC$5:CC355))</f>
        <v>543314.11555662681</v>
      </c>
      <c r="BX356" s="3">
        <f>SUMPRODUCT((BG$6:BG356)*($BR$6:$BR356))*'[1]功能-战损相关'!$D$2-BS356</f>
        <v>264944.24754171574</v>
      </c>
      <c r="BY356" s="3">
        <f>SUMPRODUCT((BH$6:BH356)*($BR$6:$BR356))*'[1]功能-战损相关'!$D$2-BT356</f>
        <v>821109.51827768004</v>
      </c>
      <c r="BZ356" s="3">
        <f>SUMPRODUCT((BI$6:BI356)*($BR$6:$BR356))*'[1]功能-战损相关'!$D$2-BU356</f>
        <v>2567501.469495208</v>
      </c>
      <c r="CA356" s="3">
        <f>SUMPRODUCT((BJ$6:BJ356)*($BR$6:$BR356))*'[1]功能-战损相关'!$D$2-BV356</f>
        <v>1792207.7513644118</v>
      </c>
      <c r="CB356" s="3">
        <f>SUMPRODUCT((BK$6:BK356)*($BR$6:$BR356))*'[1]功能-战损相关'!$D$2-BW356</f>
        <v>1009011.9288908795</v>
      </c>
    </row>
    <row r="357" spans="40:80" x14ac:dyDescent="0.2">
      <c r="AN357" s="3">
        <v>352</v>
      </c>
      <c r="AO357" s="3">
        <f>求节点(节奏总纲!D$4:D$163,AH$6:AH$165,$AN357)*其他调用!H356*其他调用!$M356</f>
        <v>661249832.15373671</v>
      </c>
      <c r="AP357" s="3">
        <f>求节点(节奏总纲!E$4:E$163,AI$6:AI$165,$AN357)*其他调用!I356*其他调用!$M356</f>
        <v>491132876.2104584</v>
      </c>
      <c r="AQ357" s="3">
        <f>求节点(节奏总纲!F$4:F$163,AJ$6:AJ$165,$AN357)*其他调用!J356*其他调用!$M356</f>
        <v>61750367.909706876</v>
      </c>
      <c r="AR357" s="3">
        <f>求节点(节奏总纲!G$4:G$163,AK$6:AK$165,$AN357)*其他调用!K356*其他调用!$M356</f>
        <v>8169640.8064703671</v>
      </c>
      <c r="AS357" s="3">
        <f>求节点(节奏总纲!H$4:H$163,AL$6:AL$165,$AN357)*其他调用!L356*其他调用!$M356</f>
        <v>3471103.4375768197</v>
      </c>
      <c r="AT357" s="3">
        <f t="shared" si="25"/>
        <v>1225773820.5179491</v>
      </c>
      <c r="BF357" s="3">
        <v>352</v>
      </c>
      <c r="BG357" s="3">
        <f>求节点(节奏总纲!D$4:D$163,AZ$6:AZ$165,$AN357)</f>
        <v>21698.705020821377</v>
      </c>
      <c r="BH357" s="3">
        <f>求节点(节奏总纲!E$4:E$163,BA$6:BA$165,$AN357)</f>
        <v>66839.732359688773</v>
      </c>
      <c r="BI357" s="3">
        <f>求节点(节奏总纲!F$4:F$163,BB$6:BB$165,$AN357)</f>
        <v>207516.41684168988</v>
      </c>
      <c r="BJ357" s="3">
        <f>求节点(节奏总纲!G$4:G$163,BC$6:BC$165,$AN357)</f>
        <v>144297.47273140794</v>
      </c>
      <c r="BK357" s="3">
        <f>求节点(节奏总纲!H$4:H$163,BD$6:BD$165,$AN357)</f>
        <v>87988.258493747097</v>
      </c>
      <c r="BL357" s="3">
        <f>BG357*其他调用!H356*其他调用!$M356</f>
        <v>1040725.2299210724</v>
      </c>
      <c r="BM357" s="3">
        <f>BH357*其他调用!I356*其他调用!$M356</f>
        <v>3160952.1209934382</v>
      </c>
      <c r="BN357" s="3">
        <f>BI357*其他调用!J356*其他调用!$M356</f>
        <v>801100.52882582764</v>
      </c>
      <c r="BO357" s="3">
        <f>BJ357*其他调用!K356*其他调用!$M356</f>
        <v>99102.927082040071</v>
      </c>
      <c r="BP357" s="3">
        <f>BK357*其他调用!L356*其他调用!$M356</f>
        <v>17485.026727877419</v>
      </c>
      <c r="BQ357" s="3">
        <f t="shared" si="26"/>
        <v>5119365.8335502567</v>
      </c>
      <c r="BR357" s="3">
        <f>[1]服务器生态!$R354</f>
        <v>1.6289841650165445E-2</v>
      </c>
      <c r="BS357" s="3">
        <f>SUMPRODUCT((BG$6:BG357)*($BR$6:$BR357)*(其他调用!BY$5:BY356))</f>
        <v>142724.14411988744</v>
      </c>
      <c r="BT357" s="3">
        <f>SUMPRODUCT((BH$6:BH357)*($BR$6:$BR357)*(其他调用!BZ$5:BZ356))</f>
        <v>442326.4359720262</v>
      </c>
      <c r="BU357" s="3">
        <f>SUMPRODUCT((BI$6:BI357)*($BR$6:$BR357)*(其他调用!CA$5:CA356))</f>
        <v>1383092.362941429</v>
      </c>
      <c r="BV357" s="3">
        <f>SUMPRODUCT((BJ$6:BJ357)*($BR$6:$BR357)*(其他调用!CB$5:CB356))</f>
        <v>965446.29506410658</v>
      </c>
      <c r="BW357" s="3">
        <f>SUMPRODUCT((BK$6:BK357)*($BR$6:$BR357)*(其他调用!CC$5:CC356))</f>
        <v>543564.94564626575</v>
      </c>
      <c r="BX357" s="3">
        <f>SUMPRODUCT((BG$6:BG357)*($BR$6:$BR357))*'[1]功能-战损相关'!$D$2-BS357</f>
        <v>265059.12479407666</v>
      </c>
      <c r="BY357" s="3">
        <f>SUMPRODUCT((BH$6:BH357)*($BR$6:$BR357))*'[1]功能-战损相关'!$D$2-BT357</f>
        <v>821463.38109090563</v>
      </c>
      <c r="BZ357" s="3">
        <f>SUMPRODUCT((BI$6:BI357)*($BR$6:$BR357))*'[1]功能-战损相关'!$D$2-BU357</f>
        <v>2568600.1026055105</v>
      </c>
      <c r="CA357" s="3">
        <f>SUMPRODUCT((BJ$6:BJ357)*($BR$6:$BR357))*'[1]功能-战损相关'!$D$2-BV357</f>
        <v>1792971.6908333385</v>
      </c>
      <c r="CB357" s="3">
        <f>SUMPRODUCT((BK$6:BK357)*($BR$6:$BR357))*'[1]功能-战损相关'!$D$2-BW357</f>
        <v>1009477.756200209</v>
      </c>
    </row>
    <row r="358" spans="40:80" x14ac:dyDescent="0.2">
      <c r="AN358" s="3">
        <v>353</v>
      </c>
      <c r="AO358" s="3">
        <f>求节点(节奏总纲!D$4:D$163,AH$6:AH$165,$AN358)*其他调用!H357*其他调用!$M357</f>
        <v>661530640.78440428</v>
      </c>
      <c r="AP358" s="3">
        <f>求节点(节奏总纲!E$4:E$163,AI$6:AI$165,$AN358)*其他调用!I357*其他调用!$M357</f>
        <v>491303100.73761225</v>
      </c>
      <c r="AQ358" s="3">
        <f>求节点(节奏总纲!F$4:F$163,AJ$6:AJ$165,$AN358)*其他调用!J357*其他调用!$M357</f>
        <v>61770796.438405544</v>
      </c>
      <c r="AR358" s="3">
        <f>求节点(节奏总纲!G$4:G$163,AK$6:AK$165,$AN358)*其他调用!K357*其他调用!$M357</f>
        <v>8169640.8064703671</v>
      </c>
      <c r="AS358" s="3">
        <f>求节点(节奏总纲!H$4:H$163,AL$6:AL$165,$AN358)*其他调用!L357*其他调用!$M357</f>
        <v>3471103.4375768197</v>
      </c>
      <c r="AT358" s="3">
        <f t="shared" si="25"/>
        <v>1226245282.2044692</v>
      </c>
      <c r="BF358" s="3">
        <v>353</v>
      </c>
      <c r="BG358" s="3">
        <f>求节点(节奏总纲!D$4:D$163,AZ$6:AZ$165,$AN358)</f>
        <v>21706.959006777575</v>
      </c>
      <c r="BH358" s="3">
        <f>求节点(节奏总纲!E$4:E$163,BA$6:BA$165,$AN358)</f>
        <v>66865.015142040429</v>
      </c>
      <c r="BI358" s="3">
        <f>求节点(节奏总纲!F$4:F$163,BB$6:BB$165,$AN358)</f>
        <v>207596.87021502521</v>
      </c>
      <c r="BJ358" s="3">
        <f>求节点(节奏总纲!G$4:G$163,BC$6:BC$165,$AN358)</f>
        <v>144359.84354426042</v>
      </c>
      <c r="BK358" s="3">
        <f>求节点(节奏总纲!H$4:H$163,BD$6:BD$165,$AN358)</f>
        <v>88046.199760487929</v>
      </c>
      <c r="BL358" s="3">
        <f>BG358*其他调用!H357*其他调用!$M357</f>
        <v>1041121.1121372594</v>
      </c>
      <c r="BM358" s="3">
        <f>BH358*其他调用!I357*其他调用!$M357</f>
        <v>3162147.7820423036</v>
      </c>
      <c r="BN358" s="3">
        <f>BI358*其他调用!J357*其他调用!$M357</f>
        <v>801411.11263845162</v>
      </c>
      <c r="BO358" s="3">
        <f>BJ358*其他调用!K357*其他调用!$M357</f>
        <v>99145.763106823913</v>
      </c>
      <c r="BP358" s="3">
        <f>BK358*其他调用!L357*其他调用!$M357</f>
        <v>17496.540816404158</v>
      </c>
      <c r="BQ358" s="3">
        <f t="shared" si="26"/>
        <v>5121322.310741243</v>
      </c>
      <c r="BR358" s="3">
        <f>[1]服务器生态!$R355</f>
        <v>1.6289841650165445E-2</v>
      </c>
      <c r="BS358" s="3">
        <f>SUMPRODUCT((BG$6:BG358)*($BR$6:$BR358)*(其他调用!BY$5:BY357))</f>
        <v>142786.02463174966</v>
      </c>
      <c r="BT358" s="3">
        <f>SUMPRODUCT((BH$6:BH358)*($BR$6:$BR358)*(其他调用!BZ$5:BZ357))</f>
        <v>442517.04956103116</v>
      </c>
      <c r="BU358" s="3">
        <f>SUMPRODUCT((BI$6:BI358)*($BR$6:$BR358)*(其他调用!CA$5:CA357))</f>
        <v>1383684.1639664317</v>
      </c>
      <c r="BV358" s="3">
        <f>SUMPRODUCT((BJ$6:BJ358)*($BR$6:$BR358)*(其他调用!CB$5:CB357))</f>
        <v>965857.82488770282</v>
      </c>
      <c r="BW358" s="3">
        <f>SUMPRODUCT((BK$6:BK358)*($BR$6:$BR358)*(其他调用!CC$5:CC357))</f>
        <v>543815.94091036532</v>
      </c>
      <c r="BX358" s="3">
        <f>SUMPRODUCT((BG$6:BG358)*($BR$6:$BR358))*'[1]功能-战损相关'!$D$2-BS358</f>
        <v>265174.04574467795</v>
      </c>
      <c r="BY358" s="3">
        <f>SUMPRODUCT((BH$6:BH358)*($BR$6:$BR358))*'[1]功能-战损相关'!$D$2-BT358</f>
        <v>821817.3777562005</v>
      </c>
      <c r="BZ358" s="3">
        <f>SUMPRODUCT((BI$6:BI358)*($BR$6:$BR358))*'[1]功能-战损相关'!$D$2-BU358</f>
        <v>2569699.1616519443</v>
      </c>
      <c r="CA358" s="3">
        <f>SUMPRODUCT((BJ$6:BJ358)*($BR$6:$BR358))*'[1]功能-战损相关'!$D$2-BV358</f>
        <v>1793735.9605057319</v>
      </c>
      <c r="CB358" s="3">
        <f>SUMPRODUCT((BK$6:BK358)*($BR$6:$BR358))*'[1]功能-战损相关'!$D$2-BW358</f>
        <v>1009943.8902621079</v>
      </c>
    </row>
    <row r="359" spans="40:80" x14ac:dyDescent="0.2">
      <c r="AN359" s="3">
        <v>354</v>
      </c>
      <c r="AO359" s="3">
        <f>求节点(节奏总纲!D$4:D$163,AH$6:AH$165,$AN359)*其他调用!H358*其他调用!$M358</f>
        <v>661811449.41507173</v>
      </c>
      <c r="AP359" s="3">
        <f>求节点(节奏总纲!E$4:E$163,AI$6:AI$165,$AN359)*其他调用!I358*其他调用!$M358</f>
        <v>491473325.26476616</v>
      </c>
      <c r="AQ359" s="3">
        <f>求节点(节奏总纲!F$4:F$163,AJ$6:AJ$165,$AN359)*其他调用!J358*其他调用!$M358</f>
        <v>61791224.967104234</v>
      </c>
      <c r="AR359" s="3">
        <f>求节点(节奏总纲!G$4:G$163,AK$6:AK$165,$AN359)*其他调用!K358*其他调用!$M358</f>
        <v>8169640.8064703671</v>
      </c>
      <c r="AS359" s="3">
        <f>求节点(节奏总纲!H$4:H$163,AL$6:AL$165,$AN359)*其他调用!L358*其他调用!$M358</f>
        <v>3471103.4375768197</v>
      </c>
      <c r="AT359" s="3">
        <f t="shared" si="25"/>
        <v>1226716743.8909893</v>
      </c>
      <c r="BF359" s="3">
        <v>354</v>
      </c>
      <c r="BG359" s="3">
        <f>求节点(节奏总纲!D$4:D$163,AZ$6:AZ$165,$AN359)</f>
        <v>21715.21299273377</v>
      </c>
      <c r="BH359" s="3">
        <f>求节点(节奏总纲!E$4:E$163,BA$6:BA$165,$AN359)</f>
        <v>66890.297924392085</v>
      </c>
      <c r="BI359" s="3">
        <f>求节点(节奏总纲!F$4:F$163,BB$6:BB$165,$AN359)</f>
        <v>207677.32358836054</v>
      </c>
      <c r="BJ359" s="3">
        <f>求节点(节奏总纲!G$4:G$163,BC$6:BC$165,$AN359)</f>
        <v>144422.21435711288</v>
      </c>
      <c r="BK359" s="3">
        <f>求节点(节奏总纲!H$4:H$163,BD$6:BD$165,$AN359)</f>
        <v>88104.141027228761</v>
      </c>
      <c r="BL359" s="3">
        <f>BG359*其他调用!H358*其他调用!$M358</f>
        <v>1041516.9943534462</v>
      </c>
      <c r="BM359" s="3">
        <f>BH359*其他调用!I358*其他调用!$M358</f>
        <v>3163343.4430911695</v>
      </c>
      <c r="BN359" s="3">
        <f>BI359*其他调用!J358*其他调用!$M358</f>
        <v>801721.69645107549</v>
      </c>
      <c r="BO359" s="3">
        <f>BJ359*其他调用!K358*其他调用!$M358</f>
        <v>99188.599131607727</v>
      </c>
      <c r="BP359" s="3">
        <f>BK359*其他调用!L358*其他调用!$M358</f>
        <v>17508.054904930897</v>
      </c>
      <c r="BQ359" s="3">
        <f t="shared" si="26"/>
        <v>5123278.7879322302</v>
      </c>
      <c r="BR359" s="3">
        <f>[1]服务器生态!$R356</f>
        <v>1.6289841650165445E-2</v>
      </c>
      <c r="BS359" s="3">
        <f>SUMPRODUCT((BG$6:BG359)*($BR$6:$BR359)*(其他调用!BY$5:BY358))</f>
        <v>142847.92867343363</v>
      </c>
      <c r="BT359" s="3">
        <f>SUMPRODUCT((BH$6:BH359)*($BR$6:$BR359)*(其他调用!BZ$5:BZ358))</f>
        <v>442707.7352242273</v>
      </c>
      <c r="BU359" s="3">
        <f>SUMPRODUCT((BI$6:BI359)*($BR$6:$BR359)*(其他调用!CA$5:CA358))</f>
        <v>1384276.1943416591</v>
      </c>
      <c r="BV359" s="3">
        <f>SUMPRODUCT((BJ$6:BJ359)*($BR$6:$BR359)*(其他调用!CB$5:CB358))</f>
        <v>966269.5325131655</v>
      </c>
      <c r="BW359" s="3">
        <f>SUMPRODUCT((BK$6:BK359)*($BR$6:$BR359)*(其他调用!CC$5:CC358))</f>
        <v>544067.10134892538</v>
      </c>
      <c r="BX359" s="3">
        <f>SUMPRODUCT((BG$6:BG359)*($BR$6:$BR359))*'[1]功能-战损相关'!$D$2-BS359</f>
        <v>265289.01039351965</v>
      </c>
      <c r="BY359" s="3">
        <f>SUMPRODUCT((BH$6:BH359)*($BR$6:$BR359))*'[1]功能-战损相关'!$D$2-BT359</f>
        <v>822171.50827356463</v>
      </c>
      <c r="BZ359" s="3">
        <f>SUMPRODUCT((BI$6:BI359)*($BR$6:$BR359))*'[1]功能-战损相关'!$D$2-BU359</f>
        <v>2570798.6466345093</v>
      </c>
      <c r="CA359" s="3">
        <f>SUMPRODUCT((BJ$6:BJ359)*($BR$6:$BR359))*'[1]功能-战损相关'!$D$2-BV359</f>
        <v>1794500.5603815909</v>
      </c>
      <c r="CB359" s="3">
        <f>SUMPRODUCT((BK$6:BK359)*($BR$6:$BR359))*'[1]功能-战损相关'!$D$2-BW359</f>
        <v>1010410.3310765766</v>
      </c>
    </row>
    <row r="360" spans="40:80" x14ac:dyDescent="0.2">
      <c r="AN360" s="3">
        <v>355</v>
      </c>
      <c r="AO360" s="3">
        <f>求节点(节奏总纲!D$4:D$163,AH$6:AH$165,$AN360)*其他调用!H359*其他调用!$M359</f>
        <v>662092258.04573917</v>
      </c>
      <c r="AP360" s="3">
        <f>求节点(节奏总纲!E$4:E$163,AI$6:AI$165,$AN360)*其他调用!I359*其他调用!$M359</f>
        <v>491643549.79192001</v>
      </c>
      <c r="AQ360" s="3">
        <f>求节点(节奏总纲!F$4:F$163,AJ$6:AJ$165,$AN360)*其他调用!J359*其他调用!$M359</f>
        <v>61810569.763719767</v>
      </c>
      <c r="AR360" s="3">
        <f>求节点(节奏总纲!G$4:G$163,AK$6:AK$165,$AN360)*其他调用!K359*其他调用!$M359</f>
        <v>8169640.8064703671</v>
      </c>
      <c r="AS360" s="3">
        <f>求节点(节奏总纲!H$4:H$163,AL$6:AL$165,$AN360)*其他调用!L359*其他调用!$M359</f>
        <v>3471103.4375768197</v>
      </c>
      <c r="AT360" s="3">
        <f t="shared" si="25"/>
        <v>1227187121.8454261</v>
      </c>
      <c r="BF360" s="3">
        <v>355</v>
      </c>
      <c r="BG360" s="3">
        <f>求节点(节奏总纲!D$4:D$163,AZ$6:AZ$165,$AN360)</f>
        <v>21723.466978689969</v>
      </c>
      <c r="BH360" s="3">
        <f>求节点(节奏总纲!E$4:E$163,BA$6:BA$165,$AN360)</f>
        <v>66915.580706743742</v>
      </c>
      <c r="BI360" s="3">
        <f>求节点(节奏总纲!F$4:F$163,BB$6:BB$165,$AN360)</f>
        <v>207748.93554949822</v>
      </c>
      <c r="BJ360" s="3">
        <f>求节点(节奏总纲!G$4:G$163,BC$6:BC$165,$AN360)</f>
        <v>144484.58516996537</v>
      </c>
      <c r="BK360" s="3">
        <f>求节点(节奏总纲!H$4:H$163,BD$6:BD$165,$AN360)</f>
        <v>88162.082293969594</v>
      </c>
      <c r="BL360" s="3">
        <f>BG360*其他调用!H359*其他调用!$M359</f>
        <v>1041912.8765696333</v>
      </c>
      <c r="BM360" s="3">
        <f>BH360*其他调用!I359*其他调用!$M359</f>
        <v>3164539.1041400349</v>
      </c>
      <c r="BN360" s="3">
        <f>BI360*其他调用!J359*其他调用!$M359</f>
        <v>801998.14869909897</v>
      </c>
      <c r="BO360" s="3">
        <f>BJ360*其他调用!K359*其他调用!$M359</f>
        <v>99231.43515639157</v>
      </c>
      <c r="BP360" s="3">
        <f>BK360*其他调用!L359*其他调用!$M359</f>
        <v>17519.568993457637</v>
      </c>
      <c r="BQ360" s="3">
        <f t="shared" si="26"/>
        <v>5125201.133558617</v>
      </c>
      <c r="BR360" s="3">
        <f>[1]服务器生态!$R357</f>
        <v>1.6289841650165445E-2</v>
      </c>
      <c r="BS360" s="3">
        <f>SUMPRODUCT((BG$6:BG360)*($BR$6:$BR360)*(其他调用!BY$5:BY359))</f>
        <v>142909.85624493935</v>
      </c>
      <c r="BT360" s="3">
        <f>SUMPRODUCT((BH$6:BH360)*($BR$6:$BR360)*(其他调用!BZ$5:BZ359))</f>
        <v>442898.49296161463</v>
      </c>
      <c r="BU360" s="3">
        <f>SUMPRODUCT((BI$6:BI360)*($BR$6:$BR360)*(其他调用!CA$5:CA359))</f>
        <v>1384868.4288627002</v>
      </c>
      <c r="BV360" s="3">
        <f>SUMPRODUCT((BJ$6:BJ360)*($BR$6:$BR360)*(其他调用!CB$5:CB359))</f>
        <v>966681.41794049449</v>
      </c>
      <c r="BW360" s="3">
        <f>SUMPRODUCT((BK$6:BK360)*($BR$6:$BR360)*(其他调用!CC$5:CC359))</f>
        <v>544318.42696194595</v>
      </c>
      <c r="BX360" s="3">
        <f>SUMPRODUCT((BG$6:BG360)*($BR$6:$BR360))*'[1]功能-战损相关'!$D$2-BS360</f>
        <v>265404.0187406016</v>
      </c>
      <c r="BY360" s="3">
        <f>SUMPRODUCT((BH$6:BH360)*($BR$6:$BR360))*'[1]功能-战损相关'!$D$2-BT360</f>
        <v>822525.77264299826</v>
      </c>
      <c r="BZ360" s="3">
        <f>SUMPRODUCT((BI$6:BI360)*($BR$6:$BR360))*'[1]功能-战损相关'!$D$2-BU360</f>
        <v>2571898.5107450141</v>
      </c>
      <c r="CA360" s="3">
        <f>SUMPRODUCT((BJ$6:BJ360)*($BR$6:$BR360))*'[1]功能-战损相关'!$D$2-BV360</f>
        <v>1795265.490460916</v>
      </c>
      <c r="CB360" s="3">
        <f>SUMPRODUCT((BK$6:BK360)*($BR$6:$BR360))*'[1]功能-战损相关'!$D$2-BW360</f>
        <v>1010877.0786436148</v>
      </c>
    </row>
    <row r="361" spans="40:80" x14ac:dyDescent="0.2">
      <c r="AN361" s="3">
        <v>356</v>
      </c>
      <c r="AO361" s="3">
        <f>求节点(节奏总纲!D$4:D$163,AH$6:AH$165,$AN361)*其他调用!H360*其他调用!$M360</f>
        <v>662373066.67640662</v>
      </c>
      <c r="AP361" s="3">
        <f>求节点(节奏总纲!E$4:E$163,AI$6:AI$165,$AN361)*其他调用!I360*其他调用!$M360</f>
        <v>491813774.31907392</v>
      </c>
      <c r="AQ361" s="3">
        <f>求节点(节奏总纲!F$4:F$163,AJ$6:AJ$165,$AN361)*其他调用!J360*其他调用!$M360</f>
        <v>61829762.565983847</v>
      </c>
      <c r="AR361" s="3">
        <f>求节点(节奏总纲!G$4:G$163,AK$6:AK$165,$AN361)*其他调用!K360*其他调用!$M360</f>
        <v>8169640.8064703671</v>
      </c>
      <c r="AS361" s="3">
        <f>求节点(节奏总纲!H$4:H$163,AL$6:AL$165,$AN361)*其他调用!L360*其他调用!$M360</f>
        <v>3471103.4375768197</v>
      </c>
      <c r="AT361" s="3">
        <f t="shared" si="25"/>
        <v>1227657347.8055115</v>
      </c>
      <c r="BF361" s="3">
        <v>356</v>
      </c>
      <c r="BG361" s="3">
        <f>求节点(节奏总纲!D$4:D$163,AZ$6:AZ$165,$AN361)</f>
        <v>21731.720964646167</v>
      </c>
      <c r="BH361" s="3">
        <f>求节点(节奏总纲!E$4:E$163,BA$6:BA$165,$AN361)</f>
        <v>66940.863489095398</v>
      </c>
      <c r="BI361" s="3">
        <f>求节点(节奏总纲!F$4:F$163,BB$6:BB$165,$AN361)</f>
        <v>207819.30749501413</v>
      </c>
      <c r="BJ361" s="3">
        <f>求节点(节奏总纲!G$4:G$163,BC$6:BC$165,$AN361)</f>
        <v>144543.71824480235</v>
      </c>
      <c r="BK361" s="3">
        <f>求节点(节奏总纲!H$4:H$163,BD$6:BD$165,$AN361)</f>
        <v>88220.023560710426</v>
      </c>
      <c r="BL361" s="3">
        <f>BG361*其他调用!H360*其他调用!$M360</f>
        <v>1042308.7587858201</v>
      </c>
      <c r="BM361" s="3">
        <f>BH361*其他调用!I360*其他调用!$M360</f>
        <v>3165734.7651889008</v>
      </c>
      <c r="BN361" s="3">
        <f>BI361*其他调用!J360*其他调用!$M360</f>
        <v>802269.81396599836</v>
      </c>
      <c r="BO361" s="3">
        <f>BJ361*其他调用!K360*其他调用!$M360</f>
        <v>99272.047515657294</v>
      </c>
      <c r="BP361" s="3">
        <f>BK361*其他调用!L360*其他调用!$M360</f>
        <v>17531.083081984376</v>
      </c>
      <c r="BQ361" s="3">
        <f t="shared" si="26"/>
        <v>5127116.4685383607</v>
      </c>
      <c r="BR361" s="3">
        <f>[1]服务器生态!$R358</f>
        <v>1.6289841650165445E-2</v>
      </c>
      <c r="BS361" s="3">
        <f>SUMPRODUCT((BG$6:BG361)*($BR$6:$BR361)*(其他调用!BY$5:BY360))</f>
        <v>142971.80734626678</v>
      </c>
      <c r="BT361" s="3">
        <f>SUMPRODUCT((BH$6:BH361)*($BR$6:$BR361)*(其他调用!BZ$5:BZ360))</f>
        <v>443089.32277319313</v>
      </c>
      <c r="BU361" s="3">
        <f>SUMPRODUCT((BI$6:BI361)*($BR$6:$BR361)*(其他调用!CA$5:CA360))</f>
        <v>1385460.8639946149</v>
      </c>
      <c r="BV361" s="3">
        <f>SUMPRODUCT((BJ$6:BJ361)*($BR$6:$BR361)*(其他调用!CB$5:CB360))</f>
        <v>967093.47193979798</v>
      </c>
      <c r="BW361" s="3">
        <f>SUMPRODUCT((BK$6:BK361)*($BR$6:$BR361)*(其他调用!CC$5:CC360))</f>
        <v>544569.91774942703</v>
      </c>
      <c r="BX361" s="3">
        <f>SUMPRODUCT((BG$6:BG361)*($BR$6:$BR361))*'[1]功能-战损相关'!$D$2-BS361</f>
        <v>265519.07078592409</v>
      </c>
      <c r="BY361" s="3">
        <f>SUMPRODUCT((BH$6:BH361)*($BR$6:$BR361))*'[1]功能-战损相关'!$D$2-BT361</f>
        <v>822880.17086450115</v>
      </c>
      <c r="BZ361" s="3">
        <f>SUMPRODUCT((BI$6:BI361)*($BR$6:$BR361))*'[1]功能-战损相关'!$D$2-BU361</f>
        <v>2572998.7474185694</v>
      </c>
      <c r="CA361" s="3">
        <f>SUMPRODUCT((BJ$6:BJ361)*($BR$6:$BR361))*'[1]功能-战损相关'!$D$2-BV361</f>
        <v>1796030.7336024796</v>
      </c>
      <c r="CB361" s="3">
        <f>SUMPRODUCT((BK$6:BK361)*($BR$6:$BR361))*'[1]功能-战损相关'!$D$2-BW361</f>
        <v>1011344.1329632227</v>
      </c>
    </row>
    <row r="362" spans="40:80" x14ac:dyDescent="0.2">
      <c r="AN362" s="3">
        <v>357</v>
      </c>
      <c r="AO362" s="3">
        <f>求节点(节奏总纲!D$4:D$163,AH$6:AH$165,$AN362)*其他调用!H361*其他调用!$M361</f>
        <v>662653875.30707419</v>
      </c>
      <c r="AP362" s="3">
        <f>求节点(节奏总纲!E$4:E$163,AI$6:AI$165,$AN362)*其他调用!I361*其他调用!$M361</f>
        <v>491983998.84622777</v>
      </c>
      <c r="AQ362" s="3">
        <f>求节点(节奏总纲!F$4:F$163,AJ$6:AJ$165,$AN362)*其他调用!J361*其他调用!$M361</f>
        <v>61848955.368247919</v>
      </c>
      <c r="AR362" s="3">
        <f>求节点(节奏总纲!G$4:G$163,AK$6:AK$165,$AN362)*其他调用!K361*其他调用!$M361</f>
        <v>8169640.8064703671</v>
      </c>
      <c r="AS362" s="3">
        <f>求节点(节奏总纲!H$4:H$163,AL$6:AL$165,$AN362)*其他调用!L361*其他调用!$M361</f>
        <v>3471103.4375768197</v>
      </c>
      <c r="AT362" s="3">
        <f t="shared" si="25"/>
        <v>1228127573.7655971</v>
      </c>
      <c r="BF362" s="3">
        <v>357</v>
      </c>
      <c r="BG362" s="3">
        <f>求节点(节奏总纲!D$4:D$163,AZ$6:AZ$165,$AN362)</f>
        <v>21739.974950602362</v>
      </c>
      <c r="BH362" s="3">
        <f>求节点(节奏总纲!E$4:E$163,BA$6:BA$165,$AN362)</f>
        <v>66966.146271447054</v>
      </c>
      <c r="BI362" s="3">
        <f>求节点(节奏总纲!F$4:F$163,BB$6:BB$165,$AN362)</f>
        <v>207889.67944053002</v>
      </c>
      <c r="BJ362" s="3">
        <f>求节点(节奏总纲!G$4:G$163,BC$6:BC$165,$AN362)</f>
        <v>144600.75932015432</v>
      </c>
      <c r="BK362" s="3">
        <f>求节点(节奏总纲!H$4:H$163,BD$6:BD$165,$AN362)</f>
        <v>88277.964827451258</v>
      </c>
      <c r="BL362" s="3">
        <f>BG362*其他调用!H361*其他调用!$M361</f>
        <v>1042704.6410020069</v>
      </c>
      <c r="BM362" s="3">
        <f>BH362*其他调用!I361*其他调用!$M361</f>
        <v>3166930.4262377662</v>
      </c>
      <c r="BN362" s="3">
        <f>BI362*其他调用!J361*其他调用!$M361</f>
        <v>802541.47923289763</v>
      </c>
      <c r="BO362" s="3">
        <f>BJ362*其他调用!K361*其他调用!$M361</f>
        <v>99311.223098044735</v>
      </c>
      <c r="BP362" s="3">
        <f>BK362*其他调用!L361*其他调用!$M361</f>
        <v>17542.597170511111</v>
      </c>
      <c r="BQ362" s="3">
        <f t="shared" si="26"/>
        <v>5129030.366741227</v>
      </c>
      <c r="BR362" s="3">
        <f>[1]服务器生态!$R359</f>
        <v>1.6289841650165445E-2</v>
      </c>
      <c r="BS362" s="3">
        <f>SUMPRODUCT((BG$6:BG362)*($BR$6:$BR362)*(其他调用!BY$5:BY361))</f>
        <v>143033.78197741596</v>
      </c>
      <c r="BT362" s="3">
        <f>SUMPRODUCT((BH$6:BH362)*($BR$6:$BR362)*(其他调用!BZ$5:BZ361))</f>
        <v>443280.22465896275</v>
      </c>
      <c r="BU362" s="3">
        <f>SUMPRODUCT((BI$6:BI362)*($BR$6:$BR362)*(其他调用!CA$5:CA361))</f>
        <v>1386053.4997374031</v>
      </c>
      <c r="BV362" s="3">
        <f>SUMPRODUCT((BJ$6:BJ362)*($BR$6:$BR362)*(其他调用!CB$5:CB361))</f>
        <v>967505.6885473663</v>
      </c>
      <c r="BW362" s="3">
        <f>SUMPRODUCT((BK$6:BK362)*($BR$6:$BR362)*(其他调用!CC$5:CC361))</f>
        <v>544821.57371136872</v>
      </c>
      <c r="BX362" s="3">
        <f>SUMPRODUCT((BG$6:BG362)*($BR$6:$BR362))*'[1]功能-战损相关'!$D$2-BS362</f>
        <v>265634.16652948683</v>
      </c>
      <c r="BY362" s="3">
        <f>SUMPRODUCT((BH$6:BH362)*($BR$6:$BR362))*'[1]功能-战损相关'!$D$2-BT362</f>
        <v>823234.70293807331</v>
      </c>
      <c r="BZ362" s="3">
        <f>SUMPRODUCT((BI$6:BI362)*($BR$6:$BR362))*'[1]功能-战损相关'!$D$2-BU362</f>
        <v>2574099.3566551767</v>
      </c>
      <c r="CA362" s="3">
        <f>SUMPRODUCT((BJ$6:BJ362)*($BR$6:$BR362))*'[1]功能-战损相关'!$D$2-BV362</f>
        <v>1796796.2787308209</v>
      </c>
      <c r="CB362" s="3">
        <f>SUMPRODUCT((BK$6:BK362)*($BR$6:$BR362))*'[1]功能-战损相关'!$D$2-BW362</f>
        <v>1011811.4940354</v>
      </c>
    </row>
    <row r="363" spans="40:80" x14ac:dyDescent="0.2">
      <c r="AN363" s="3">
        <v>358</v>
      </c>
      <c r="AO363" s="3">
        <f>求节点(节奏总纲!D$4:D$163,AH$6:AH$165,$AN363)*其他调用!H362*其他调用!$M362</f>
        <v>662934683.93774164</v>
      </c>
      <c r="AP363" s="3">
        <f>求节点(节奏总纲!E$4:E$163,AI$6:AI$165,$AN363)*其他调用!I362*其他调用!$M362</f>
        <v>492154223.37338167</v>
      </c>
      <c r="AQ363" s="3">
        <f>求节点(节奏总纲!F$4:F$163,AJ$6:AJ$165,$AN363)*其他调用!J362*其他调用!$M362</f>
        <v>61868148.170511983</v>
      </c>
      <c r="AR363" s="3">
        <f>求节点(节奏总纲!G$4:G$163,AK$6:AK$165,$AN363)*其他调用!K362*其他调用!$M362</f>
        <v>8169640.8064703671</v>
      </c>
      <c r="AS363" s="3">
        <f>求节点(节奏总纲!H$4:H$163,AL$6:AL$165,$AN363)*其他调用!L362*其他调用!$M362</f>
        <v>3471103.4375768197</v>
      </c>
      <c r="AT363" s="3">
        <f t="shared" si="25"/>
        <v>1228597799.7256825</v>
      </c>
      <c r="BF363" s="3">
        <v>358</v>
      </c>
      <c r="BG363" s="3">
        <f>求节点(节奏总纲!D$4:D$163,AZ$6:AZ$165,$AN363)</f>
        <v>21748.22893655856</v>
      </c>
      <c r="BH363" s="3">
        <f>求节点(节奏总纲!E$4:E$163,BA$6:BA$165,$AN363)</f>
        <v>66991.429053798711</v>
      </c>
      <c r="BI363" s="3">
        <f>求节点(节奏总纲!F$4:F$163,BB$6:BB$165,$AN363)</f>
        <v>207960.0513860459</v>
      </c>
      <c r="BJ363" s="3">
        <f>求节点(节奏总纲!G$4:G$163,BC$6:BC$165,$AN363)</f>
        <v>144657.80039550632</v>
      </c>
      <c r="BK363" s="3">
        <f>求节点(节奏总纲!H$4:H$163,BD$6:BD$165,$AN363)</f>
        <v>88335.906094192091</v>
      </c>
      <c r="BL363" s="3">
        <f>BG363*其他调用!H362*其他调用!$M362</f>
        <v>1043100.5232181938</v>
      </c>
      <c r="BM363" s="3">
        <f>BH363*其他调用!I362*其他调用!$M362</f>
        <v>3168126.0872866316</v>
      </c>
      <c r="BN363" s="3">
        <f>BI363*其他调用!J362*其他调用!$M362</f>
        <v>802813.14449979691</v>
      </c>
      <c r="BO363" s="3">
        <f>BJ363*其他调用!K362*其他调用!$M362</f>
        <v>99350.398680432176</v>
      </c>
      <c r="BP363" s="3">
        <f>BK363*其他调用!L362*其他调用!$M362</f>
        <v>17554.111259037851</v>
      </c>
      <c r="BQ363" s="3">
        <f t="shared" si="26"/>
        <v>5130944.2649440914</v>
      </c>
      <c r="BR363" s="3">
        <f>[1]服务器生态!$R360</f>
        <v>1.6289841650165445E-2</v>
      </c>
      <c r="BS363" s="3">
        <f>SUMPRODUCT((BG$6:BG363)*($BR$6:$BR363)*(其他调用!BY$5:BY362))</f>
        <v>143095.78013838688</v>
      </c>
      <c r="BT363" s="3">
        <f>SUMPRODUCT((BH$6:BH363)*($BR$6:$BR363)*(其他调用!BZ$5:BZ362))</f>
        <v>443471.19861892355</v>
      </c>
      <c r="BU363" s="3">
        <f>SUMPRODUCT((BI$6:BI363)*($BR$6:$BR363)*(其他调用!CA$5:CA362))</f>
        <v>1386646.3360910648</v>
      </c>
      <c r="BV363" s="3">
        <f>SUMPRODUCT((BJ$6:BJ363)*($BR$6:$BR363)*(其他调用!CB$5:CB362))</f>
        <v>967918.06776319945</v>
      </c>
      <c r="BW363" s="3">
        <f>SUMPRODUCT((BK$6:BK363)*($BR$6:$BR363)*(其他调用!CC$5:CC362))</f>
        <v>545073.39484777092</v>
      </c>
      <c r="BX363" s="3">
        <f>SUMPRODUCT((BG$6:BG363)*($BR$6:$BR363))*'[1]功能-战损相关'!$D$2-BS363</f>
        <v>265749.30597128993</v>
      </c>
      <c r="BY363" s="3">
        <f>SUMPRODUCT((BH$6:BH363)*($BR$6:$BR363))*'[1]功能-战损相关'!$D$2-BT363</f>
        <v>823589.36886371486</v>
      </c>
      <c r="BZ363" s="3">
        <f>SUMPRODUCT((BI$6:BI363)*($BR$6:$BR363))*'[1]功能-战损相关'!$D$2-BU363</f>
        <v>2575200.3384548342</v>
      </c>
      <c r="CA363" s="3">
        <f>SUMPRODUCT((BJ$6:BJ363)*($BR$6:$BR363))*'[1]功能-战损相关'!$D$2-BV363</f>
        <v>1797562.1258459394</v>
      </c>
      <c r="CB363" s="3">
        <f>SUMPRODUCT((BK$6:BK363)*($BR$6:$BR363))*'[1]功能-战损相关'!$D$2-BW363</f>
        <v>1012279.161860147</v>
      </c>
    </row>
    <row r="364" spans="40:80" x14ac:dyDescent="0.2">
      <c r="AN364" s="3">
        <v>359</v>
      </c>
      <c r="AO364" s="3">
        <f>求节点(节奏总纲!D$4:D$163,AH$6:AH$165,$AN364)*其他调用!H363*其他调用!$M363</f>
        <v>663215492.5684092</v>
      </c>
      <c r="AP364" s="3">
        <f>求节点(节奏总纲!E$4:E$163,AI$6:AI$165,$AN364)*其他调用!I363*其他调用!$M363</f>
        <v>492930485.98954678</v>
      </c>
      <c r="AQ364" s="3">
        <f>求节点(节奏总纲!F$4:F$163,AJ$6:AJ$165,$AN364)*其他调用!J363*其他调用!$M363</f>
        <v>61887340.972776055</v>
      </c>
      <c r="AR364" s="3">
        <f>求节点(节奏总纲!G$4:G$163,AK$6:AK$165,$AN364)*其他调用!K363*其他调用!$M363</f>
        <v>8169640.8064703671</v>
      </c>
      <c r="AS364" s="3">
        <f>求节点(节奏总纲!H$4:H$163,AL$6:AL$165,$AN364)*其他调用!L363*其他调用!$M363</f>
        <v>3471103.4375768197</v>
      </c>
      <c r="AT364" s="3">
        <f t="shared" si="25"/>
        <v>1229674063.7747793</v>
      </c>
      <c r="BF364" s="3">
        <v>359</v>
      </c>
      <c r="BG364" s="3">
        <f>求节点(节奏总纲!D$4:D$163,AZ$6:AZ$165,$AN364)</f>
        <v>21756.482922514755</v>
      </c>
      <c r="BH364" s="3">
        <f>求节点(节奏总纲!E$4:E$163,BA$6:BA$165,$AN364)</f>
        <v>67015.040741922727</v>
      </c>
      <c r="BI364" s="3">
        <f>求节点(节奏总纲!F$4:F$163,BB$6:BB$165,$AN364)</f>
        <v>208030.42333156179</v>
      </c>
      <c r="BJ364" s="3">
        <f>求节点(节奏总纲!G$4:G$163,BC$6:BC$165,$AN364)</f>
        <v>144714.84147085829</v>
      </c>
      <c r="BK364" s="3">
        <f>求节点(节奏总纲!H$4:H$163,BD$6:BD$165,$AN364)</f>
        <v>88393.847360932923</v>
      </c>
      <c r="BL364" s="3">
        <f>BG364*其他调用!H363*其他调用!$M363</f>
        <v>1043496.4054343808</v>
      </c>
      <c r="BM364" s="3">
        <f>BH364*其他调用!I363*其他调用!$M363</f>
        <v>3169242.7197598768</v>
      </c>
      <c r="BN364" s="3">
        <f>BI364*其他调用!J363*其他调用!$M363</f>
        <v>803084.80976669618</v>
      </c>
      <c r="BO364" s="3">
        <f>BJ364*其他调用!K363*其他调用!$M363</f>
        <v>99389.574262819617</v>
      </c>
      <c r="BP364" s="3">
        <f>BK364*其他调用!L363*其他调用!$M363</f>
        <v>17565.62534756459</v>
      </c>
      <c r="BQ364" s="3">
        <f t="shared" si="26"/>
        <v>5132779.1345713371</v>
      </c>
      <c r="BR364" s="3">
        <f>[1]服务器生态!$R361</f>
        <v>1.6289841650165445E-2</v>
      </c>
      <c r="BS364" s="3">
        <f>SUMPRODUCT((BG$6:BG364)*($BR$6:$BR364)*(其他调用!BY$5:BY363))</f>
        <v>143157.80182917952</v>
      </c>
      <c r="BT364" s="3">
        <f>SUMPRODUCT((BH$6:BH364)*($BR$6:$BR364)*(其他调用!BZ$5:BZ363))</f>
        <v>443662.23988924996</v>
      </c>
      <c r="BU364" s="3">
        <f>SUMPRODUCT((BI$6:BI364)*($BR$6:$BR364)*(其他调用!CA$5:CA363))</f>
        <v>1387239.3730556003</v>
      </c>
      <c r="BV364" s="3">
        <f>SUMPRODUCT((BJ$6:BJ364)*($BR$6:$BR364)*(其他调用!CB$5:CB363))</f>
        <v>968330.60958729754</v>
      </c>
      <c r="BW364" s="3">
        <f>SUMPRODUCT((BK$6:BK364)*($BR$6:$BR364)*(其他调用!CC$5:CC363))</f>
        <v>545325.38115863362</v>
      </c>
      <c r="BX364" s="3">
        <f>SUMPRODUCT((BG$6:BG364)*($BR$6:$BR364))*'[1]功能-战损相关'!$D$2-BS364</f>
        <v>265864.48911133345</v>
      </c>
      <c r="BY364" s="3">
        <f>SUMPRODUCT((BH$6:BH364)*($BR$6:$BR364))*'[1]功能-战损相关'!$D$2-BT364</f>
        <v>823944.15979432105</v>
      </c>
      <c r="BZ364" s="3">
        <f>SUMPRODUCT((BI$6:BI364)*($BR$6:$BR364))*'[1]功能-战损相关'!$D$2-BU364</f>
        <v>2576301.6928175427</v>
      </c>
      <c r="CA364" s="3">
        <f>SUMPRODUCT((BJ$6:BJ364)*($BR$6:$BR364))*'[1]功能-战损相关'!$D$2-BV364</f>
        <v>1798328.2749478358</v>
      </c>
      <c r="CB364" s="3">
        <f>SUMPRODUCT((BK$6:BK364)*($BR$6:$BR364))*'[1]功能-战损相关'!$D$2-BW364</f>
        <v>1012747.1364374636</v>
      </c>
    </row>
    <row r="365" spans="40:80" x14ac:dyDescent="0.2">
      <c r="AN365" s="3">
        <v>360</v>
      </c>
      <c r="AO365" s="3">
        <f>求节点(节奏总纲!D$4:D$163,AH$6:AH$165,$AN365)*其他调用!H364*其他调用!$M364</f>
        <v>663496301.19907665</v>
      </c>
      <c r="AP365" s="3">
        <f>求节点(节奏总纲!E$4:E$163,AI$6:AI$165,$AN365)*其他调用!I364*其他调用!$M364</f>
        <v>493947746.1516394</v>
      </c>
      <c r="AQ365" s="3">
        <f>求节点(节奏总纲!F$4:F$163,AJ$6:AJ$165,$AN365)*其他调用!J364*其他调用!$M364</f>
        <v>61906533.77504015</v>
      </c>
      <c r="AR365" s="3">
        <f>求节点(节奏总纲!G$4:G$163,AK$6:AK$165,$AN365)*其他调用!K364*其他调用!$M364</f>
        <v>8169640.8064703671</v>
      </c>
      <c r="AS365" s="3">
        <f>求节点(节奏总纲!H$4:H$163,AL$6:AL$165,$AN365)*其他调用!L364*其他调用!$M364</f>
        <v>3471103.4375768197</v>
      </c>
      <c r="AT365" s="3">
        <f t="shared" ref="AT365:AT403" si="27">SUM(AO365:AS365)</f>
        <v>1230991325.3698034</v>
      </c>
      <c r="BF365" s="3">
        <v>360</v>
      </c>
      <c r="BG365" s="3">
        <f>求节点(节奏总纲!D$4:D$163,AZ$6:AZ$165,$AN1005)</f>
        <v>24725.343108123212</v>
      </c>
      <c r="BH365" s="3">
        <f>求节点(节奏总纲!E$4:E$163,BA$6:BA$165,$AN1005)</f>
        <v>75956.498311467702</v>
      </c>
      <c r="BI365" s="3">
        <f>求节点(节奏总纲!F$4:F$163,BB$6:BB$165,$AN1005)</f>
        <v>234876.68691087377</v>
      </c>
      <c r="BJ365" s="3">
        <f>求节点(节奏总纲!G$4:G$163,BC$6:BC$165,$AN1005)</f>
        <v>167439.58187726981</v>
      </c>
      <c r="BK365" s="3">
        <f>求节点(节奏总纲!H$4:H$163,BD$6:BD$165,$AN1005)</f>
        <v>31381.394298045794</v>
      </c>
      <c r="BL365" s="3">
        <f>BG365*其他调用!H364*其他调用!$M364</f>
        <v>1185890.5112718507</v>
      </c>
      <c r="BM365" s="3">
        <f>BH365*其他调用!I364*其他调用!$M364</f>
        <v>3592097.7832291587</v>
      </c>
      <c r="BN365" s="3">
        <f>BI365*其他调用!J364*其他调用!$M364</f>
        <v>906722.66299153911</v>
      </c>
      <c r="BO365" s="3">
        <f>BJ365*其他调用!K364*其他调用!$M364</f>
        <v>114996.83507498144</v>
      </c>
      <c r="BP365" s="3">
        <f>BK365*其他调用!L364*其他调用!$M364</f>
        <v>6236.1106749076589</v>
      </c>
      <c r="BQ365" s="3">
        <f t="shared" si="26"/>
        <v>5805943.9032424381</v>
      </c>
      <c r="BR365" s="3">
        <f>[1]服务器生态!$R362</f>
        <v>1.6289841650165445E-2</v>
      </c>
      <c r="BS365" s="3">
        <f>SUMPRODUCT((BG$6:BG365)*($BR$6:$BR365)*(其他调用!BY$5:BY364))</f>
        <v>143228.28691587556</v>
      </c>
      <c r="BT365" s="3">
        <f>SUMPRODUCT((BH$6:BH365)*($BR$6:$BR365)*(其他调用!BZ$5:BZ364))</f>
        <v>443878.77077196405</v>
      </c>
      <c r="BU365" s="3">
        <f>SUMPRODUCT((BI$6:BI365)*($BR$6:$BR365)*(其他调用!CA$5:CA364))</f>
        <v>1387908.9412620917</v>
      </c>
      <c r="BV365" s="3">
        <f>SUMPRODUCT((BJ$6:BJ365)*($BR$6:$BR365)*(其他调用!CB$5:CB364))</f>
        <v>968807.93333537888</v>
      </c>
      <c r="BW365" s="3">
        <f>SUMPRODUCT((BK$6:BK365)*($BR$6:$BR365)*(其他调用!CC$5:CC364))</f>
        <v>545414.84079881199</v>
      </c>
      <c r="BX365" s="3">
        <f>SUMPRODUCT((BG$6:BG365)*($BR$6:$BR365))*'[1]功能-战损相关'!$D$2-BS365</f>
        <v>265995.38998662605</v>
      </c>
      <c r="BY365" s="3">
        <f>SUMPRODUCT((BH$6:BH365)*($BR$6:$BR365))*'[1]功能-战损相关'!$D$2-BT365</f>
        <v>824346.28857650445</v>
      </c>
      <c r="BZ365" s="3">
        <f>SUMPRODUCT((BI$6:BI365)*($BR$6:$BR365))*'[1]功能-战损相关'!$D$2-BU365</f>
        <v>2577545.1766295983</v>
      </c>
      <c r="CA365" s="3">
        <f>SUMPRODUCT((BJ$6:BJ365)*($BR$6:$BR365))*'[1]功能-战损相关'!$D$2-BV365</f>
        <v>1799214.7333371299</v>
      </c>
      <c r="CB365" s="3">
        <f>SUMPRODUCT((BK$6:BK365)*($BR$6:$BR365))*'[1]功能-战损相关'!$D$2-BW365</f>
        <v>1012913.2757692235</v>
      </c>
    </row>
    <row r="366" spans="40:80" x14ac:dyDescent="0.2">
      <c r="AN366" s="3">
        <v>361</v>
      </c>
      <c r="AO366" s="3">
        <f>求节点(节奏总纲!D$4:D$163,AH$6:AH$165,$AN366)*其他调用!H365*其他调用!$M365</f>
        <v>663777109.82974422</v>
      </c>
      <c r="AP366" s="3">
        <f>求节点(节奏总纲!E$4:E$163,AI$6:AI$165,$AN366)*其他调用!I365*其他调用!$M365</f>
        <v>494965006.31373197</v>
      </c>
      <c r="AQ366" s="3">
        <f>求节点(节奏总纲!F$4:F$163,AJ$6:AJ$165,$AN366)*其他调用!J365*其他调用!$M365</f>
        <v>61925726.577304222</v>
      </c>
      <c r="AR366" s="3">
        <f>求节点(节奏总纲!G$4:G$163,AK$6:AK$165,$AN366)*其他调用!K365*其他调用!$M365</f>
        <v>8169640.8064703671</v>
      </c>
      <c r="AS366" s="3">
        <f>求节点(节奏总纲!H$4:H$163,AL$6:AL$165,$AN366)*其他调用!L365*其他调用!$M365</f>
        <v>3471103.4375768197</v>
      </c>
      <c r="AT366" s="3">
        <f t="shared" si="27"/>
        <v>1232308586.9648275</v>
      </c>
    </row>
    <row r="367" spans="40:80" x14ac:dyDescent="0.2">
      <c r="AN367" s="3">
        <v>362</v>
      </c>
      <c r="AO367" s="3">
        <f>求节点(节奏总纲!D$4:D$163,AH$6:AH$165,$AN367)*其他调用!H366*其他调用!$M366</f>
        <v>663997818.19754481</v>
      </c>
      <c r="AP367" s="3">
        <f>求节点(节奏总纲!E$4:E$163,AI$6:AI$165,$AN367)*其他调用!I366*其他调用!$M366</f>
        <v>495982266.47582465</v>
      </c>
      <c r="AQ367" s="3">
        <f>求节点(节奏总纲!F$4:F$163,AJ$6:AJ$165,$AN367)*其他调用!J366*其他调用!$M366</f>
        <v>61944919.379568286</v>
      </c>
      <c r="AR367" s="3">
        <f>求节点(节奏总纲!G$4:G$163,AK$6:AK$165,$AN367)*其他调用!K366*其他调用!$M366</f>
        <v>8169640.8064703671</v>
      </c>
      <c r="AS367" s="3">
        <f>求节点(节奏总纲!H$4:H$163,AL$6:AL$165,$AN367)*其他调用!L366*其他调用!$M366</f>
        <v>3471103.4375768197</v>
      </c>
      <c r="AT367" s="3">
        <f t="shared" si="27"/>
        <v>1233565748.2969849</v>
      </c>
    </row>
    <row r="368" spans="40:80" x14ac:dyDescent="0.2">
      <c r="AN368" s="3">
        <v>363</v>
      </c>
      <c r="AO368" s="3">
        <f>求节点(节奏总纲!D$4:D$163,AH$6:AH$165,$AN368)*其他调用!H367*其他调用!$M367</f>
        <v>664216108.8730129</v>
      </c>
      <c r="AP368" s="3">
        <f>求节点(节奏总纲!E$4:E$163,AI$6:AI$165,$AN368)*其他调用!I367*其他调用!$M367</f>
        <v>496999526.6379174</v>
      </c>
      <c r="AQ368" s="3">
        <f>求节点(节奏总纲!F$4:F$163,AJ$6:AJ$165,$AN368)*其他调用!J367*其他调用!$M367</f>
        <v>61964112.181832358</v>
      </c>
      <c r="AR368" s="3">
        <f>求节点(节奏总纲!G$4:G$163,AK$6:AK$165,$AN368)*其他调用!K367*其他调用!$M367</f>
        <v>8169640.8064703671</v>
      </c>
      <c r="AS368" s="3">
        <f>求节点(节奏总纲!H$4:H$163,AL$6:AL$165,$AN368)*其他调用!L367*其他调用!$M367</f>
        <v>3471103.4375768197</v>
      </c>
      <c r="AT368" s="3">
        <f t="shared" si="27"/>
        <v>1234820491.9368098</v>
      </c>
    </row>
    <row r="369" spans="40:46" x14ac:dyDescent="0.2">
      <c r="AN369" s="3">
        <v>364</v>
      </c>
      <c r="AO369" s="3">
        <f>求节点(节奏总纲!D$4:D$163,AH$6:AH$165,$AN369)*其他调用!H368*其他调用!$M368</f>
        <v>664434399.54848099</v>
      </c>
      <c r="AP369" s="3">
        <f>求节点(节奏总纲!E$4:E$163,AI$6:AI$165,$AN369)*其他调用!I368*其他调用!$M368</f>
        <v>498016786.80001003</v>
      </c>
      <c r="AQ369" s="3">
        <f>求节点(节奏总纲!F$4:F$163,AJ$6:AJ$165,$AN369)*其他调用!J368*其他调用!$M368</f>
        <v>61983304.984096453</v>
      </c>
      <c r="AR369" s="3">
        <f>求节点(节奏总纲!G$4:G$163,AK$6:AK$165,$AN369)*其他调用!K368*其他调用!$M368</f>
        <v>8169640.8064703671</v>
      </c>
      <c r="AS369" s="3">
        <f>求节点(节奏总纲!H$4:H$163,AL$6:AL$165,$AN369)*其他调用!L368*其他调用!$M368</f>
        <v>3471103.4375768197</v>
      </c>
      <c r="AT369" s="3">
        <f t="shared" si="27"/>
        <v>1236075235.5766346</v>
      </c>
    </row>
    <row r="370" spans="40:46" x14ac:dyDescent="0.2">
      <c r="AN370" s="3">
        <v>365</v>
      </c>
      <c r="AO370" s="3">
        <f>求节点(节奏总纲!D$4:D$163,AH$6:AH$165,$AN370)*其他调用!H369*其他调用!$M369</f>
        <v>664652690.22394907</v>
      </c>
      <c r="AP370" s="3">
        <f>求节点(节奏总纲!E$4:E$163,AI$6:AI$165,$AN370)*其他调用!I369*其他调用!$M369</f>
        <v>499034046.96210271</v>
      </c>
      <c r="AQ370" s="3">
        <f>求节点(节奏总纲!F$4:F$163,AJ$6:AJ$165,$AN370)*其他调用!J369*其他调用!$M369</f>
        <v>62002497.786360517</v>
      </c>
      <c r="AR370" s="3">
        <f>求节点(节奏总纲!G$4:G$163,AK$6:AK$165,$AN370)*其他调用!K369*其他调用!$M369</f>
        <v>8169640.8064703671</v>
      </c>
      <c r="AS370" s="3">
        <f>求节点(节奏总纲!H$4:H$163,AL$6:AL$165,$AN370)*其他调用!L369*其他调用!$M369</f>
        <v>3471103.4375768197</v>
      </c>
      <c r="AT370" s="3">
        <f t="shared" si="27"/>
        <v>1237329979.2164595</v>
      </c>
    </row>
    <row r="371" spans="40:46" x14ac:dyDescent="0.2">
      <c r="AN371" s="3">
        <v>366</v>
      </c>
      <c r="AO371" s="3">
        <f>求节点(节奏总纲!D$4:D$163,AH$6:AH$165,$AN371)*其他调用!H370*其他调用!$M370</f>
        <v>664870980.89941716</v>
      </c>
      <c r="AP371" s="3">
        <f>求节点(节奏总纲!E$4:E$163,AI$6:AI$165,$AN371)*其他调用!I370*其他调用!$M370</f>
        <v>500051307.12419534</v>
      </c>
      <c r="AQ371" s="3">
        <f>求节点(节奏总纲!F$4:F$163,AJ$6:AJ$165,$AN371)*其他调用!J370*其他调用!$M370</f>
        <v>62021690.588624589</v>
      </c>
      <c r="AR371" s="3">
        <f>求节点(节奏总纲!G$4:G$163,AK$6:AK$165,$AN371)*其他调用!K370*其他调用!$M370</f>
        <v>8169640.8064703671</v>
      </c>
      <c r="AS371" s="3">
        <f>求节点(节奏总纲!H$4:H$163,AL$6:AL$165,$AN371)*其他调用!L370*其他调用!$M370</f>
        <v>3471103.4375768197</v>
      </c>
      <c r="AT371" s="3">
        <f t="shared" si="27"/>
        <v>1238584722.8562841</v>
      </c>
    </row>
    <row r="372" spans="40:46" x14ac:dyDescent="0.2">
      <c r="AN372" s="3">
        <v>367</v>
      </c>
      <c r="AO372" s="3">
        <f>求节点(节奏总纲!D$4:D$163,AH$6:AH$165,$AN372)*其他调用!H371*其他调用!$M371</f>
        <v>665089271.57488525</v>
      </c>
      <c r="AP372" s="3">
        <f>求节点(节奏总纲!E$4:E$163,AI$6:AI$165,$AN372)*其他调用!I371*其他调用!$M371</f>
        <v>501068567.28628802</v>
      </c>
      <c r="AQ372" s="3">
        <f>求节点(节奏总纲!F$4:F$163,AJ$6:AJ$165,$AN372)*其他调用!J371*其他调用!$M371</f>
        <v>62040883.390888661</v>
      </c>
      <c r="AR372" s="3">
        <f>求节点(节奏总纲!G$4:G$163,AK$6:AK$165,$AN372)*其他调用!K371*其他调用!$M371</f>
        <v>8169640.8064703671</v>
      </c>
      <c r="AS372" s="3">
        <f>求节点(节奏总纲!H$4:H$163,AL$6:AL$165,$AN372)*其他调用!L371*其他调用!$M371</f>
        <v>3471103.4375768197</v>
      </c>
      <c r="AT372" s="3">
        <f t="shared" si="27"/>
        <v>1239839466.496109</v>
      </c>
    </row>
    <row r="373" spans="40:46" x14ac:dyDescent="0.2">
      <c r="AN373" s="3">
        <v>368</v>
      </c>
      <c r="AO373" s="3">
        <f>求节点(节奏总纲!D$4:D$163,AH$6:AH$165,$AN373)*其他调用!H372*其他调用!$M372</f>
        <v>665307562.25035334</v>
      </c>
      <c r="AP373" s="3">
        <f>求节点(节奏总纲!E$4:E$163,AI$6:AI$165,$AN373)*其他调用!I372*其他调用!$M372</f>
        <v>502085827.44838065</v>
      </c>
      <c r="AQ373" s="3">
        <f>求节点(节奏总纲!F$4:F$163,AJ$6:AJ$165,$AN373)*其他调用!J372*其他调用!$M372</f>
        <v>62060076.193152741</v>
      </c>
      <c r="AR373" s="3">
        <f>求节点(节奏总纲!G$4:G$163,AK$6:AK$165,$AN373)*其他调用!K372*其他调用!$M372</f>
        <v>8169640.8064703671</v>
      </c>
      <c r="AS373" s="3">
        <f>求节点(节奏总纲!H$4:H$163,AL$6:AL$165,$AN373)*其他调用!L372*其他调用!$M372</f>
        <v>3471103.4375768197</v>
      </c>
      <c r="AT373" s="3">
        <f t="shared" si="27"/>
        <v>1241094210.1359339</v>
      </c>
    </row>
    <row r="374" spans="40:46" x14ac:dyDescent="0.2">
      <c r="AN374" s="3">
        <v>369</v>
      </c>
      <c r="AO374" s="3">
        <f>求节点(节奏总纲!D$4:D$163,AH$6:AH$165,$AN374)*其他调用!H373*其他调用!$M373</f>
        <v>665525852.92582142</v>
      </c>
      <c r="AP374" s="3">
        <f>求节点(节奏总纲!E$4:E$163,AI$6:AI$165,$AN374)*其他调用!I373*其他调用!$M373</f>
        <v>503103087.61047328</v>
      </c>
      <c r="AQ374" s="3">
        <f>求节点(节奏总纲!F$4:F$163,AJ$6:AJ$165,$AN374)*其他调用!J373*其他调用!$M373</f>
        <v>62079268.99541682</v>
      </c>
      <c r="AR374" s="3">
        <f>求节点(节奏总纲!G$4:G$163,AK$6:AK$165,$AN374)*其他调用!K373*其他调用!$M373</f>
        <v>8169640.8064703671</v>
      </c>
      <c r="AS374" s="3">
        <f>求节点(节奏总纲!H$4:H$163,AL$6:AL$165,$AN374)*其他调用!L373*其他调用!$M373</f>
        <v>3471103.4375768197</v>
      </c>
      <c r="AT374" s="3">
        <f t="shared" si="27"/>
        <v>1242348953.7757587</v>
      </c>
    </row>
    <row r="375" spans="40:46" x14ac:dyDescent="0.2">
      <c r="AN375" s="3">
        <v>370</v>
      </c>
      <c r="AO375" s="3">
        <f>求节点(节奏总纲!D$4:D$163,AH$6:AH$165,$AN375)*其他调用!H374*其他调用!$M374</f>
        <v>665744143.60128963</v>
      </c>
      <c r="AP375" s="3">
        <f>求节点(节奏总纲!E$4:E$163,AI$6:AI$165,$AN375)*其他调用!I374*其他调用!$M374</f>
        <v>504120347.77256596</v>
      </c>
      <c r="AQ375" s="3">
        <f>求节点(节奏总纲!F$4:F$163,AJ$6:AJ$165,$AN375)*其他调用!J374*其他调用!$M374</f>
        <v>62098461.797680892</v>
      </c>
      <c r="AR375" s="3">
        <f>求节点(节奏总纲!G$4:G$163,AK$6:AK$165,$AN375)*其他调用!K374*其他调用!$M374</f>
        <v>8169640.8064703671</v>
      </c>
      <c r="AS375" s="3">
        <f>求节点(节奏总纲!H$4:H$163,AL$6:AL$165,$AN375)*其他调用!L374*其他调用!$M374</f>
        <v>3471103.4375768197</v>
      </c>
      <c r="AT375" s="3">
        <f t="shared" si="27"/>
        <v>1243603697.4155836</v>
      </c>
    </row>
    <row r="376" spans="40:46" x14ac:dyDescent="0.2">
      <c r="AN376" s="3">
        <v>371</v>
      </c>
      <c r="AO376" s="3">
        <f>求节点(节奏总纲!D$4:D$163,AH$6:AH$165,$AN376)*其他调用!H375*其他调用!$M375</f>
        <v>665962434.27675772</v>
      </c>
      <c r="AP376" s="3">
        <f>求节点(节奏总纲!E$4:E$163,AI$6:AI$165,$AN376)*其他调用!I375*其他调用!$M375</f>
        <v>505137607.93465871</v>
      </c>
      <c r="AQ376" s="3">
        <f>求节点(节奏总纲!F$4:F$163,AJ$6:AJ$165,$AN376)*其他调用!J375*其他调用!$M375</f>
        <v>62117654.599944964</v>
      </c>
      <c r="AR376" s="3">
        <f>求节点(节奏总纲!G$4:G$163,AK$6:AK$165,$AN376)*其他调用!K375*其他调用!$M375</f>
        <v>8169640.8064703671</v>
      </c>
      <c r="AS376" s="3">
        <f>求节点(节奏总纲!H$4:H$163,AL$6:AL$165,$AN376)*其他调用!L375*其他调用!$M375</f>
        <v>3471103.4375768197</v>
      </c>
      <c r="AT376" s="3">
        <f t="shared" si="27"/>
        <v>1244858441.0554087</v>
      </c>
    </row>
    <row r="377" spans="40:46" x14ac:dyDescent="0.2">
      <c r="AN377" s="3">
        <v>372</v>
      </c>
      <c r="AO377" s="3">
        <f>求节点(节奏总纲!D$4:D$163,AH$6:AH$165,$AN377)*其他调用!H376*其他调用!$M376</f>
        <v>666180724.9522258</v>
      </c>
      <c r="AP377" s="3">
        <f>求节点(节奏总纲!E$4:E$163,AI$6:AI$165,$AN377)*其他调用!I376*其他调用!$M376</f>
        <v>506154868.09675133</v>
      </c>
      <c r="AQ377" s="3">
        <f>求节点(节奏总纲!F$4:F$163,AJ$6:AJ$165,$AN377)*其他调用!J376*其他调用!$M376</f>
        <v>62136847.402209044</v>
      </c>
      <c r="AR377" s="3">
        <f>求节点(节奏总纲!G$4:G$163,AK$6:AK$165,$AN377)*其他调用!K376*其他调用!$M376</f>
        <v>8169640.8064703671</v>
      </c>
      <c r="AS377" s="3">
        <f>求节点(节奏总纲!H$4:H$163,AL$6:AL$165,$AN377)*其他调用!L376*其他调用!$M376</f>
        <v>3471103.4375768197</v>
      </c>
      <c r="AT377" s="3">
        <f t="shared" si="27"/>
        <v>1246113184.6952333</v>
      </c>
    </row>
    <row r="378" spans="40:46" x14ac:dyDescent="0.2">
      <c r="AN378" s="3">
        <v>373</v>
      </c>
      <c r="AO378" s="3">
        <f>求节点(节奏总纲!D$4:D$163,AH$6:AH$165,$AN378)*其他调用!H377*其他调用!$M377</f>
        <v>666399015.62769389</v>
      </c>
      <c r="AP378" s="3">
        <f>求节点(节奏总纲!E$4:E$163,AI$6:AI$165,$AN378)*其他调用!I377*其他调用!$M377</f>
        <v>507172128.25884402</v>
      </c>
      <c r="AQ378" s="3">
        <f>求节点(节奏总纲!F$4:F$163,AJ$6:AJ$165,$AN378)*其他调用!J377*其他调用!$M377</f>
        <v>62156040.204473123</v>
      </c>
      <c r="AR378" s="3">
        <f>求节点(节奏总纲!G$4:G$163,AK$6:AK$165,$AN378)*其他调用!K377*其他调用!$M377</f>
        <v>8169640.8064703671</v>
      </c>
      <c r="AS378" s="3">
        <f>求节点(节奏总纲!H$4:H$163,AL$6:AL$165,$AN378)*其他调用!L377*其他调用!$M377</f>
        <v>3471103.4375768197</v>
      </c>
      <c r="AT378" s="3">
        <f t="shared" si="27"/>
        <v>1247367928.3350582</v>
      </c>
    </row>
    <row r="379" spans="40:46" x14ac:dyDescent="0.2">
      <c r="AN379" s="3">
        <v>374</v>
      </c>
      <c r="AO379" s="3">
        <f>求节点(节奏总纲!D$4:D$163,AH$6:AH$165,$AN379)*其他调用!H378*其他调用!$M378</f>
        <v>666617306.30316198</v>
      </c>
      <c r="AP379" s="3">
        <f>求节点(节奏总纲!E$4:E$163,AI$6:AI$165,$AN379)*其他调用!I378*其他调用!$M378</f>
        <v>508189388.42093658</v>
      </c>
      <c r="AQ379" s="3">
        <f>求节点(节奏总纲!F$4:F$163,AJ$6:AJ$165,$AN379)*其他调用!J378*其他调用!$M378</f>
        <v>62175233.006737195</v>
      </c>
      <c r="AR379" s="3">
        <f>求节点(节奏总纲!G$4:G$163,AK$6:AK$165,$AN379)*其他调用!K378*其他调用!$M378</f>
        <v>8169640.8064703671</v>
      </c>
      <c r="AS379" s="3">
        <f>求节点(节奏总纲!H$4:H$163,AL$6:AL$165,$AN379)*其他调用!L378*其他调用!$M378</f>
        <v>3471103.4375768197</v>
      </c>
      <c r="AT379" s="3">
        <f t="shared" si="27"/>
        <v>1248622671.9748831</v>
      </c>
    </row>
    <row r="380" spans="40:46" x14ac:dyDescent="0.2">
      <c r="AN380" s="3">
        <v>375</v>
      </c>
      <c r="AO380" s="3">
        <f>求节点(节奏总纲!D$4:D$163,AH$6:AH$165,$AN380)*其他调用!H379*其他调用!$M379</f>
        <v>666835596.97863007</v>
      </c>
      <c r="AP380" s="3">
        <f>求节点(节奏总纲!E$4:E$163,AI$6:AI$165,$AN380)*其他调用!I379*其他调用!$M379</f>
        <v>509206648.58302921</v>
      </c>
      <c r="AQ380" s="3">
        <f>求节点(节奏总纲!F$4:F$163,AJ$6:AJ$165,$AN380)*其他调用!J379*其他调用!$M379</f>
        <v>62194425.809001267</v>
      </c>
      <c r="AR380" s="3">
        <f>求节点(节奏总纲!G$4:G$163,AK$6:AK$165,$AN380)*其他调用!K379*其他调用!$M379</f>
        <v>8169640.8064703671</v>
      </c>
      <c r="AS380" s="3">
        <f>求节点(节奏总纲!H$4:H$163,AL$6:AL$165,$AN380)*其他调用!L379*其他调用!$M379</f>
        <v>3471103.4375768197</v>
      </c>
      <c r="AT380" s="3">
        <f t="shared" si="27"/>
        <v>1249877415.6147077</v>
      </c>
    </row>
    <row r="381" spans="40:46" x14ac:dyDescent="0.2">
      <c r="AN381" s="3">
        <v>376</v>
      </c>
      <c r="AO381" s="3">
        <f>求节点(节奏总纲!D$4:D$163,AH$6:AH$165,$AN381)*其他调用!H380*其他调用!$M380</f>
        <v>667053887.65409827</v>
      </c>
      <c r="AP381" s="3">
        <f>求节点(节奏总纲!E$4:E$163,AI$6:AI$165,$AN381)*其他调用!I380*其他调用!$M380</f>
        <v>510223908.74512196</v>
      </c>
      <c r="AQ381" s="3">
        <f>求节点(节奏总纲!F$4:F$163,AJ$6:AJ$165,$AN381)*其他调用!J380*其他调用!$M380</f>
        <v>62213618.611265346</v>
      </c>
      <c r="AR381" s="3">
        <f>求节点(节奏总纲!G$4:G$163,AK$6:AK$165,$AN381)*其他调用!K380*其他调用!$M380</f>
        <v>8169640.8064703671</v>
      </c>
      <c r="AS381" s="3">
        <f>求节点(节奏总纲!H$4:H$163,AL$6:AL$165,$AN381)*其他调用!L380*其他调用!$M380</f>
        <v>3471103.4375768197</v>
      </c>
      <c r="AT381" s="3">
        <f t="shared" si="27"/>
        <v>1251132159.2545328</v>
      </c>
    </row>
    <row r="382" spans="40:46" x14ac:dyDescent="0.2">
      <c r="AN382" s="3">
        <v>377</v>
      </c>
      <c r="AO382" s="3">
        <f>求节点(节奏总纲!D$4:D$163,AH$6:AH$165,$AN382)*其他调用!H381*其他调用!$M381</f>
        <v>667272178.32956636</v>
      </c>
      <c r="AP382" s="3">
        <f>求节点(节奏总纲!E$4:E$163,AI$6:AI$165,$AN382)*其他调用!I381*其他调用!$M381</f>
        <v>511241168.90721458</v>
      </c>
      <c r="AQ382" s="3">
        <f>求节点(节奏总纲!F$4:F$163,AJ$6:AJ$165,$AN382)*其他调用!J381*其他调用!$M381</f>
        <v>62232811.413529426</v>
      </c>
      <c r="AR382" s="3">
        <f>求节点(节奏总纲!G$4:G$163,AK$6:AK$165,$AN382)*其他调用!K381*其他调用!$M381</f>
        <v>8169640.8064703671</v>
      </c>
      <c r="AS382" s="3">
        <f>求节点(节奏总纲!H$4:H$163,AL$6:AL$165,$AN382)*其他调用!L381*其他调用!$M381</f>
        <v>3471103.4375768197</v>
      </c>
      <c r="AT382" s="3">
        <f t="shared" si="27"/>
        <v>1252386902.8943574</v>
      </c>
    </row>
    <row r="383" spans="40:46" x14ac:dyDescent="0.2">
      <c r="AN383" s="3">
        <v>378</v>
      </c>
      <c r="AO383" s="3">
        <f>求节点(节奏总纲!D$4:D$163,AH$6:AH$165,$AN383)*其他调用!H382*其他调用!$M382</f>
        <v>667490469.00503445</v>
      </c>
      <c r="AP383" s="3">
        <f>求节点(节奏总纲!E$4:E$163,AI$6:AI$165,$AN383)*其他调用!I382*其他调用!$M382</f>
        <v>512258429.06930727</v>
      </c>
      <c r="AQ383" s="3">
        <f>求节点(节奏总纲!F$4:F$163,AJ$6:AJ$165,$AN383)*其他调用!J382*其他调用!$M382</f>
        <v>62252004.215793498</v>
      </c>
      <c r="AR383" s="3">
        <f>求节点(节奏总纲!G$4:G$163,AK$6:AK$165,$AN383)*其他调用!K382*其他调用!$M382</f>
        <v>8169640.8064703671</v>
      </c>
      <c r="AS383" s="3">
        <f>求节点(节奏总纲!H$4:H$163,AL$6:AL$165,$AN383)*其他调用!L382*其他调用!$M382</f>
        <v>3471103.4375768197</v>
      </c>
      <c r="AT383" s="3">
        <f t="shared" si="27"/>
        <v>1253641646.5341825</v>
      </c>
    </row>
    <row r="384" spans="40:46" x14ac:dyDescent="0.2">
      <c r="AN384" s="3">
        <v>379</v>
      </c>
      <c r="AO384" s="3">
        <f>求节点(节奏总纲!D$4:D$163,AH$6:AH$165,$AN384)*其他调用!H383*其他调用!$M383</f>
        <v>667708759.68050253</v>
      </c>
      <c r="AP384" s="3">
        <f>求节点(节奏总纲!E$4:E$163,AI$6:AI$165,$AN384)*其他调用!I383*其他调用!$M383</f>
        <v>513275689.23139989</v>
      </c>
      <c r="AQ384" s="3">
        <f>求节点(节奏总纲!F$4:F$163,AJ$6:AJ$165,$AN384)*其他调用!J383*其他调用!$M383</f>
        <v>62260431.814734928</v>
      </c>
      <c r="AR384" s="3">
        <f>求节点(节奏总纲!G$4:G$163,AK$6:AK$165,$AN384)*其他调用!K383*其他调用!$M383</f>
        <v>8169640.8064703671</v>
      </c>
      <c r="AS384" s="3">
        <f>求节点(节奏总纲!H$4:H$163,AL$6:AL$165,$AN384)*其他调用!L383*其他调用!$M383</f>
        <v>3471103.4375768197</v>
      </c>
      <c r="AT384" s="3">
        <f t="shared" si="27"/>
        <v>1254885624.9706845</v>
      </c>
    </row>
    <row r="385" spans="40:46" x14ac:dyDescent="0.2">
      <c r="AN385" s="3">
        <v>380</v>
      </c>
      <c r="AO385" s="3">
        <f>求节点(节奏总纲!D$4:D$163,AH$6:AH$165,$AN385)*其他调用!H384*其他调用!$M384</f>
        <v>667927050.35597062</v>
      </c>
      <c r="AP385" s="3">
        <f>求节点(节奏总纲!E$4:E$163,AI$6:AI$165,$AN385)*其他调用!I384*其他调用!$M384</f>
        <v>514292949.39349264</v>
      </c>
      <c r="AQ385" s="3">
        <f>求节点(节奏总纲!F$4:F$163,AJ$6:AJ$165,$AN385)*其他调用!J384*其他调用!$M384</f>
        <v>62260431.814734928</v>
      </c>
      <c r="AR385" s="3">
        <f>求节点(节奏总纲!G$4:G$163,AK$6:AK$165,$AN385)*其他调用!K384*其他调用!$M384</f>
        <v>8169640.8064703671</v>
      </c>
      <c r="AS385" s="3">
        <f>求节点(节奏总纲!H$4:H$163,AL$6:AL$165,$AN385)*其他调用!L384*其他调用!$M384</f>
        <v>3471103.4375768197</v>
      </c>
      <c r="AT385" s="3">
        <f t="shared" si="27"/>
        <v>1256121175.8082454</v>
      </c>
    </row>
    <row r="386" spans="40:46" x14ac:dyDescent="0.2">
      <c r="AN386" s="3">
        <v>381</v>
      </c>
      <c r="AO386" s="3">
        <f>求节点(节奏总纲!D$4:D$163,AH$6:AH$165,$AN386)*其他调用!H385*其他调用!$M385</f>
        <v>668145341.03143871</v>
      </c>
      <c r="AP386" s="3">
        <f>求节点(节奏总纲!E$4:E$163,AI$6:AI$165,$AN386)*其他调用!I385*其他调用!$M385</f>
        <v>515310209.55558521</v>
      </c>
      <c r="AQ386" s="3">
        <f>求节点(节奏总纲!F$4:F$163,AJ$6:AJ$165,$AN386)*其他调用!J385*其他调用!$M385</f>
        <v>62260431.814734928</v>
      </c>
      <c r="AR386" s="3">
        <f>求节点(节奏总纲!G$4:G$163,AK$6:AK$165,$AN386)*其他调用!K385*其他调用!$M385</f>
        <v>8169640.8064703671</v>
      </c>
      <c r="AS386" s="3">
        <f>求节点(节奏总纲!H$4:H$163,AL$6:AL$165,$AN386)*其他调用!L385*其他调用!$M385</f>
        <v>3471103.4375768197</v>
      </c>
      <c r="AT386" s="3">
        <f t="shared" si="27"/>
        <v>1257356726.6458061</v>
      </c>
    </row>
    <row r="387" spans="40:46" x14ac:dyDescent="0.2">
      <c r="AN387" s="3">
        <v>382</v>
      </c>
      <c r="AO387" s="3">
        <f>求节点(节奏总纲!D$4:D$163,AH$6:AH$165,$AN387)*其他调用!H386*其他调用!$M386</f>
        <v>668363631.70690691</v>
      </c>
      <c r="AP387" s="3">
        <f>求节点(节奏总纲!E$4:E$163,AI$6:AI$165,$AN387)*其他调用!I386*其他调用!$M386</f>
        <v>516327469.71767789</v>
      </c>
      <c r="AQ387" s="3">
        <f>求节点(节奏总纲!F$4:F$163,AJ$6:AJ$165,$AN387)*其他调用!J386*其他调用!$M386</f>
        <v>62260431.814734928</v>
      </c>
      <c r="AR387" s="3">
        <f>求节点(节奏总纲!G$4:G$163,AK$6:AK$165,$AN387)*其他调用!K386*其他调用!$M386</f>
        <v>8169640.8064703671</v>
      </c>
      <c r="AS387" s="3">
        <f>求节点(节奏总纲!H$4:H$163,AL$6:AL$165,$AN387)*其他调用!L386*其他调用!$M386</f>
        <v>3471103.4375768197</v>
      </c>
      <c r="AT387" s="3">
        <f t="shared" si="27"/>
        <v>1258592277.483367</v>
      </c>
    </row>
    <row r="388" spans="40:46" x14ac:dyDescent="0.2">
      <c r="AN388" s="3">
        <v>383</v>
      </c>
      <c r="AO388" s="3">
        <f>求节点(节奏总纲!D$4:D$163,AH$6:AH$165,$AN388)*其他调用!H387*其他调用!$M387</f>
        <v>668581922.382375</v>
      </c>
      <c r="AP388" s="3">
        <f>求节点(节奏总纲!E$4:E$163,AI$6:AI$165,$AN388)*其他调用!I387*其他调用!$M387</f>
        <v>517344729.87977052</v>
      </c>
      <c r="AQ388" s="3">
        <f>求节点(节奏总纲!F$4:F$163,AJ$6:AJ$165,$AN388)*其他调用!J387*其他调用!$M387</f>
        <v>62260431.814734928</v>
      </c>
      <c r="AR388" s="3">
        <f>求节点(节奏总纲!G$4:G$163,AK$6:AK$165,$AN388)*其他调用!K387*其他调用!$M387</f>
        <v>8169640.8064703671</v>
      </c>
      <c r="AS388" s="3">
        <f>求节点(节奏总纲!H$4:H$163,AL$6:AL$165,$AN388)*其他调用!L387*其他调用!$M387</f>
        <v>3471103.4375768197</v>
      </c>
      <c r="AT388" s="3">
        <f t="shared" si="27"/>
        <v>1259827828.3209276</v>
      </c>
    </row>
    <row r="389" spans="40:46" x14ac:dyDescent="0.2">
      <c r="AN389" s="3">
        <v>384</v>
      </c>
      <c r="AO389" s="3">
        <f>求节点(节奏总纲!D$4:D$163,AH$6:AH$165,$AN389)*其他调用!H388*其他调用!$M388</f>
        <v>668800213.05784309</v>
      </c>
      <c r="AP389" s="3">
        <f>求节点(节奏总纲!E$4:E$163,AI$6:AI$165,$AN389)*其他调用!I388*其他调用!$M388</f>
        <v>518361990.04186326</v>
      </c>
      <c r="AQ389" s="3">
        <f>求节点(节奏总纲!F$4:F$163,AJ$6:AJ$165,$AN389)*其他调用!J388*其他调用!$M388</f>
        <v>62260431.814734928</v>
      </c>
      <c r="AR389" s="3">
        <f>求节点(节奏总纲!G$4:G$163,AK$6:AK$165,$AN389)*其他调用!K388*其他调用!$M388</f>
        <v>8169640.8064703671</v>
      </c>
      <c r="AS389" s="3">
        <f>求节点(节奏总纲!H$4:H$163,AL$6:AL$165,$AN389)*其他调用!L388*其他调用!$M388</f>
        <v>3471103.4375768197</v>
      </c>
      <c r="AT389" s="3">
        <f t="shared" si="27"/>
        <v>1261063379.1584885</v>
      </c>
    </row>
    <row r="390" spans="40:46" x14ac:dyDescent="0.2">
      <c r="AN390" s="3">
        <v>385</v>
      </c>
      <c r="AO390" s="3">
        <f>求节点(节奏总纲!D$4:D$163,AH$6:AH$165,$AN390)*其他调用!H389*其他调用!$M389</f>
        <v>669018503.73331118</v>
      </c>
      <c r="AP390" s="3">
        <f>求节点(节奏总纲!E$4:E$163,AI$6:AI$165,$AN390)*其他调用!I389*其他调用!$M389</f>
        <v>519183136.04836184</v>
      </c>
      <c r="AQ390" s="3">
        <f>求节点(节奏总纲!F$4:F$163,AJ$6:AJ$165,$AN390)*其他调用!J389*其他调用!$M389</f>
        <v>62260431.814734928</v>
      </c>
      <c r="AR390" s="3">
        <f>求节点(节奏总纲!G$4:G$163,AK$6:AK$165,$AN390)*其他调用!K389*其他调用!$M389</f>
        <v>8169640.8064703671</v>
      </c>
      <c r="AS390" s="3">
        <f>求节点(节奏总纲!H$4:H$163,AL$6:AL$165,$AN390)*其他调用!L389*其他调用!$M389</f>
        <v>3471103.4375768197</v>
      </c>
      <c r="AT390" s="3">
        <f t="shared" si="27"/>
        <v>1262102815.8404551</v>
      </c>
    </row>
    <row r="391" spans="40:46" x14ac:dyDescent="0.2">
      <c r="AN391" s="3">
        <v>386</v>
      </c>
      <c r="AO391" s="3">
        <f>求节点(节奏总纲!D$4:D$163,AH$6:AH$165,$AN391)*其他调用!H390*其他调用!$M390</f>
        <v>669236794.40877926</v>
      </c>
      <c r="AP391" s="3">
        <f>求节点(节奏总纲!E$4:E$163,AI$6:AI$165,$AN391)*其他调用!I390*其他调用!$M390</f>
        <v>519335016.74147177</v>
      </c>
      <c r="AQ391" s="3">
        <f>求节点(节奏总纲!F$4:F$163,AJ$6:AJ$165,$AN391)*其他调用!J390*其他调用!$M390</f>
        <v>62260431.814734928</v>
      </c>
      <c r="AR391" s="3">
        <f>求节点(节奏总纲!G$4:G$163,AK$6:AK$165,$AN391)*其他调用!K390*其他调用!$M390</f>
        <v>8169640.8064703671</v>
      </c>
      <c r="AS391" s="3">
        <f>求节点(节奏总纲!H$4:H$163,AL$6:AL$165,$AN391)*其他调用!L390*其他调用!$M390</f>
        <v>3471103.4375768197</v>
      </c>
      <c r="AT391" s="3">
        <f t="shared" si="27"/>
        <v>1262472987.209033</v>
      </c>
    </row>
    <row r="392" spans="40:46" x14ac:dyDescent="0.2">
      <c r="AN392" s="3">
        <v>387</v>
      </c>
      <c r="AO392" s="3">
        <f>求节点(节奏总纲!D$4:D$163,AH$6:AH$165,$AN392)*其他调用!H391*其他调用!$M391</f>
        <v>669455085.08424735</v>
      </c>
      <c r="AP392" s="3">
        <f>求节点(节奏总纲!E$4:E$163,AI$6:AI$165,$AN392)*其他调用!I391*其他调用!$M391</f>
        <v>519486897.4345817</v>
      </c>
      <c r="AQ392" s="3">
        <f>求节点(节奏总纲!F$4:F$163,AJ$6:AJ$165,$AN392)*其他调用!J391*其他调用!$M391</f>
        <v>62260431.814734928</v>
      </c>
      <c r="AR392" s="3">
        <f>求节点(节奏总纲!G$4:G$163,AK$6:AK$165,$AN392)*其他调用!K391*其他调用!$M391</f>
        <v>8169640.8064703671</v>
      </c>
      <c r="AS392" s="3">
        <f>求节点(节奏总纲!H$4:H$163,AL$6:AL$165,$AN392)*其他调用!L391*其他调用!$M391</f>
        <v>3471103.4375768197</v>
      </c>
      <c r="AT392" s="3">
        <f t="shared" si="27"/>
        <v>1262843158.5776112</v>
      </c>
    </row>
    <row r="393" spans="40:46" x14ac:dyDescent="0.2">
      <c r="AN393" s="3">
        <v>388</v>
      </c>
      <c r="AO393" s="3">
        <f>求节点(节奏总纲!D$4:D$163,AH$6:AH$165,$AN393)*其他调用!H392*其他调用!$M392</f>
        <v>669659203.53641331</v>
      </c>
      <c r="AP393" s="3">
        <f>求节点(节奏总纲!E$4:E$163,AI$6:AI$165,$AN393)*其他调用!I392*其他调用!$M392</f>
        <v>519638778.12769151</v>
      </c>
      <c r="AQ393" s="3">
        <f>求节点(节奏总纲!F$4:F$163,AJ$6:AJ$165,$AN393)*其他调用!J392*其他调用!$M392</f>
        <v>62260431.814734928</v>
      </c>
      <c r="AR393" s="3">
        <f>求节点(节奏总纲!G$4:G$163,AK$6:AK$165,$AN393)*其他调用!K392*其他调用!$M392</f>
        <v>8169640.8064703671</v>
      </c>
      <c r="AS393" s="3">
        <f>求节点(节奏总纲!H$4:H$163,AL$6:AL$165,$AN393)*其他调用!L392*其他调用!$M392</f>
        <v>3471103.4375768197</v>
      </c>
      <c r="AT393" s="3">
        <f t="shared" si="27"/>
        <v>1263199157.722887</v>
      </c>
    </row>
    <row r="394" spans="40:46" x14ac:dyDescent="0.2">
      <c r="AN394" s="3">
        <v>389</v>
      </c>
      <c r="AO394" s="3">
        <f>求节点(节奏总纲!D$4:D$163,AH$6:AH$165,$AN394)*其他调用!H393*其他调用!$M393</f>
        <v>669862981.80281115</v>
      </c>
      <c r="AP394" s="3">
        <f>求节点(节奏总纲!E$4:E$163,AI$6:AI$165,$AN394)*其他调用!I393*其他调用!$M393</f>
        <v>519790658.82080144</v>
      </c>
      <c r="AQ394" s="3">
        <f>求节点(节奏总纲!F$4:F$163,AJ$6:AJ$165,$AN394)*其他调用!J393*其他调用!$M393</f>
        <v>62260431.814734928</v>
      </c>
      <c r="AR394" s="3">
        <f>求节点(节奏总纲!G$4:G$163,AK$6:AK$165,$AN394)*其他调用!K393*其他调用!$M393</f>
        <v>8169640.8064703671</v>
      </c>
      <c r="AS394" s="3">
        <f>求节点(节奏总纲!H$4:H$163,AL$6:AL$165,$AN394)*其他调用!L393*其他调用!$M393</f>
        <v>3471103.4375768197</v>
      </c>
      <c r="AT394" s="3">
        <f t="shared" si="27"/>
        <v>1263554816.6823947</v>
      </c>
    </row>
    <row r="395" spans="40:46" x14ac:dyDescent="0.2">
      <c r="AN395" s="3">
        <v>390</v>
      </c>
      <c r="AO395" s="3">
        <f>求节点(节奏总纲!D$4:D$163,AH$6:AH$165,$AN395)*其他调用!H394*其他调用!$M394</f>
        <v>670066760.0692091</v>
      </c>
      <c r="AP395" s="3">
        <f>求节点(节奏总纲!E$4:E$163,AI$6:AI$165,$AN395)*其他调用!I394*其他调用!$M394</f>
        <v>519942539.51391143</v>
      </c>
      <c r="AQ395" s="3">
        <f>求节点(节奏总纲!F$4:F$163,AJ$6:AJ$165,$AN395)*其他调用!J394*其他调用!$M394</f>
        <v>62260431.814734928</v>
      </c>
      <c r="AR395" s="3">
        <f>求节点(节奏总纲!G$4:G$163,AK$6:AK$165,$AN395)*其他调用!K394*其他调用!$M394</f>
        <v>8169640.8064703671</v>
      </c>
      <c r="AS395" s="3">
        <f>求节点(节奏总纲!H$4:H$163,AL$6:AL$165,$AN395)*其他调用!L394*其他调用!$M394</f>
        <v>3471103.4375768197</v>
      </c>
      <c r="AT395" s="3">
        <f t="shared" si="27"/>
        <v>1263910475.6419027</v>
      </c>
    </row>
    <row r="396" spans="40:46" x14ac:dyDescent="0.2">
      <c r="AN396" s="3">
        <v>391</v>
      </c>
      <c r="AO396" s="3">
        <f>求节点(节奏总纲!D$4:D$163,AH$6:AH$165,$AN396)*其他调用!H395*其他调用!$M395</f>
        <v>670270538.33560705</v>
      </c>
      <c r="AP396" s="3">
        <f>求节点(节奏总纲!E$4:E$163,AI$6:AI$165,$AN396)*其他调用!I395*其他调用!$M395</f>
        <v>520094420.2070213</v>
      </c>
      <c r="AQ396" s="3">
        <f>求节点(节奏总纲!F$4:F$163,AJ$6:AJ$165,$AN396)*其他调用!J395*其他调用!$M395</f>
        <v>62260431.814734928</v>
      </c>
      <c r="AR396" s="3">
        <f>求节点(节奏总纲!G$4:G$163,AK$6:AK$165,$AN396)*其他调用!K395*其他调用!$M395</f>
        <v>8169640.8064703671</v>
      </c>
      <c r="AS396" s="3">
        <f>求节点(节奏总纲!H$4:H$163,AL$6:AL$165,$AN396)*其他调用!L395*其他调用!$M395</f>
        <v>3471103.4375768197</v>
      </c>
      <c r="AT396" s="3">
        <f t="shared" si="27"/>
        <v>1264266134.6014104</v>
      </c>
    </row>
    <row r="397" spans="40:46" x14ac:dyDescent="0.2">
      <c r="AN397" s="3">
        <v>392</v>
      </c>
      <c r="AO397" s="3">
        <f>求节点(节奏总纲!D$4:D$163,AH$6:AH$165,$AN397)*其他调用!H396*其他调用!$M396</f>
        <v>670474316.602005</v>
      </c>
      <c r="AP397" s="3">
        <f>求节点(节奏总纲!E$4:E$163,AI$6:AI$165,$AN397)*其他调用!I396*其他调用!$M396</f>
        <v>520246300.90013111</v>
      </c>
      <c r="AQ397" s="3">
        <f>求节点(节奏总纲!F$4:F$163,AJ$6:AJ$165,$AN397)*其他调用!J396*其他调用!$M396</f>
        <v>62260431.814734928</v>
      </c>
      <c r="AR397" s="3">
        <f>求节点(节奏总纲!G$4:G$163,AK$6:AK$165,$AN397)*其他调用!K396*其他调用!$M396</f>
        <v>8169640.8064703671</v>
      </c>
      <c r="AS397" s="3">
        <f>求节点(节奏总纲!H$4:H$163,AL$6:AL$165,$AN397)*其他调用!L396*其他调用!$M396</f>
        <v>3471103.4375768197</v>
      </c>
      <c r="AT397" s="3">
        <f t="shared" si="27"/>
        <v>1264621793.5609183</v>
      </c>
    </row>
    <row r="398" spans="40:46" x14ac:dyDescent="0.2">
      <c r="AN398" s="3">
        <v>393</v>
      </c>
      <c r="AO398" s="3">
        <f>求节点(节奏总纲!D$4:D$163,AH$6:AH$165,$AN398)*其他调用!H397*其他调用!$M397</f>
        <v>670678094.86840296</v>
      </c>
      <c r="AP398" s="3">
        <f>求节点(节奏总纲!E$4:E$163,AI$6:AI$165,$AN398)*其他调用!I397*其他调用!$M397</f>
        <v>520398181.5932411</v>
      </c>
      <c r="AQ398" s="3">
        <f>求节点(节奏总纲!F$4:F$163,AJ$6:AJ$165,$AN398)*其他调用!J397*其他调用!$M397</f>
        <v>62260431.814734928</v>
      </c>
      <c r="AR398" s="3">
        <f>求节点(节奏总纲!G$4:G$163,AK$6:AK$165,$AN398)*其他调用!K397*其他调用!$M397</f>
        <v>8169640.8064703671</v>
      </c>
      <c r="AS398" s="3">
        <f>求节点(节奏总纲!H$4:H$163,AL$6:AL$165,$AN398)*其他调用!L397*其他调用!$M397</f>
        <v>3471103.4375768197</v>
      </c>
      <c r="AT398" s="3">
        <f t="shared" si="27"/>
        <v>1264977452.5204263</v>
      </c>
    </row>
    <row r="399" spans="40:46" x14ac:dyDescent="0.2">
      <c r="AN399" s="3">
        <v>394</v>
      </c>
      <c r="AO399" s="3">
        <f>求节点(节奏总纲!D$4:D$163,AH$6:AH$165,$AN399)*其他调用!H398*其他调用!$M398</f>
        <v>670881873.13480091</v>
      </c>
      <c r="AP399" s="3">
        <f>求节点(节奏总纲!E$4:E$163,AI$6:AI$165,$AN399)*其他调用!I398*其他调用!$M398</f>
        <v>520550062.28635097</v>
      </c>
      <c r="AQ399" s="3">
        <f>求节点(节奏总纲!F$4:F$163,AJ$6:AJ$165,$AN399)*其他调用!J398*其他调用!$M398</f>
        <v>62260431.814734928</v>
      </c>
      <c r="AR399" s="3">
        <f>求节点(节奏总纲!G$4:G$163,AK$6:AK$165,$AN399)*其他调用!K398*其他调用!$M398</f>
        <v>8169640.8064703671</v>
      </c>
      <c r="AS399" s="3">
        <f>求节点(节奏总纲!H$4:H$163,AL$6:AL$165,$AN399)*其他调用!L398*其他调用!$M398</f>
        <v>3471103.4375768197</v>
      </c>
      <c r="AT399" s="3">
        <f t="shared" si="27"/>
        <v>1265333111.479934</v>
      </c>
    </row>
    <row r="400" spans="40:46" x14ac:dyDescent="0.2">
      <c r="AN400" s="3">
        <v>395</v>
      </c>
      <c r="AO400" s="3">
        <f>求节点(节奏总纲!D$4:D$163,AH$6:AH$165,$AN400)*其他调用!H399*其他调用!$M399</f>
        <v>671085651.40119874</v>
      </c>
      <c r="AP400" s="3">
        <f>求节点(节奏总纲!E$4:E$163,AI$6:AI$165,$AN400)*其他调用!I399*其他调用!$M399</f>
        <v>520701942.97946078</v>
      </c>
      <c r="AQ400" s="3">
        <f>求节点(节奏总纲!F$4:F$163,AJ$6:AJ$165,$AN400)*其他调用!J399*其他调用!$M399</f>
        <v>62260431.814734928</v>
      </c>
      <c r="AR400" s="3">
        <f>求节点(节奏总纲!G$4:G$163,AK$6:AK$165,$AN400)*其他调用!K399*其他调用!$M399</f>
        <v>8169640.8064703671</v>
      </c>
      <c r="AS400" s="3">
        <f>求节点(节奏总纲!H$4:H$163,AL$6:AL$165,$AN400)*其他调用!L399*其他调用!$M399</f>
        <v>3471103.4375768197</v>
      </c>
      <c r="AT400" s="3">
        <f t="shared" si="27"/>
        <v>1265688770.4394417</v>
      </c>
    </row>
    <row r="401" spans="40:46" x14ac:dyDescent="0.2">
      <c r="AN401" s="3">
        <v>396</v>
      </c>
      <c r="AO401" s="3">
        <f>求节点(节奏总纲!D$4:D$163,AH$6:AH$165,$AN401)*其他调用!H400*其他调用!$M400</f>
        <v>671289429.6675967</v>
      </c>
      <c r="AP401" s="3">
        <f>求节点(节奏总纲!E$4:E$163,AI$6:AI$165,$AN401)*其他调用!I400*其他调用!$M400</f>
        <v>520853823.67257077</v>
      </c>
      <c r="AQ401" s="3">
        <f>求节点(节奏总纲!F$4:F$163,AJ$6:AJ$165,$AN401)*其他调用!J400*其他调用!$M400</f>
        <v>62260431.814734928</v>
      </c>
      <c r="AR401" s="3">
        <f>求节点(节奏总纲!G$4:G$163,AK$6:AK$165,$AN401)*其他调用!K400*其他调用!$M400</f>
        <v>8169640.8064703671</v>
      </c>
      <c r="AS401" s="3">
        <f>求节点(节奏总纲!H$4:H$163,AL$6:AL$165,$AN401)*其他调用!L400*其他调用!$M400</f>
        <v>3471103.4375768197</v>
      </c>
      <c r="AT401" s="3">
        <f t="shared" si="27"/>
        <v>1266044429.3989496</v>
      </c>
    </row>
    <row r="402" spans="40:46" x14ac:dyDescent="0.2">
      <c r="AN402" s="3">
        <v>397</v>
      </c>
      <c r="AO402" s="3">
        <f>求节点(节奏总纲!D$4:D$163,AH$6:AH$165,$AN402)*其他调用!H401*其他调用!$M401</f>
        <v>671493207.93399465</v>
      </c>
      <c r="AP402" s="3">
        <f>求节点(节奏总纲!E$4:E$163,AI$6:AI$165,$AN402)*其他调用!I401*其他调用!$M401</f>
        <v>521005704.36568063</v>
      </c>
      <c r="AQ402" s="3">
        <f>求节点(节奏总纲!F$4:F$163,AJ$6:AJ$165,$AN402)*其他调用!J401*其他调用!$M401</f>
        <v>62260431.814734928</v>
      </c>
      <c r="AR402" s="3">
        <f>求节点(节奏总纲!G$4:G$163,AK$6:AK$165,$AN402)*其他调用!K401*其他调用!$M401</f>
        <v>8169640.8064703671</v>
      </c>
      <c r="AS402" s="3">
        <f>求节点(节奏总纲!H$4:H$163,AL$6:AL$165,$AN402)*其他调用!L401*其他调用!$M401</f>
        <v>3471103.4375768197</v>
      </c>
      <c r="AT402" s="3">
        <f t="shared" si="27"/>
        <v>1266400088.3584573</v>
      </c>
    </row>
    <row r="403" spans="40:46" x14ac:dyDescent="0.2">
      <c r="AN403" s="3">
        <v>398</v>
      </c>
      <c r="AO403" s="3">
        <f>求节点(节奏总纲!D$4:D$163,AH$6:AH$165,$AN403)*其他调用!H402*其他调用!$M402</f>
        <v>671696986.20039248</v>
      </c>
      <c r="AP403" s="3">
        <f>求节点(节奏总纲!E$4:E$163,AI$6:AI$165,$AN403)*其他调用!I402*其他调用!$M402</f>
        <v>521157585.05879056</v>
      </c>
      <c r="AQ403" s="3">
        <f>求节点(节奏总纲!F$4:F$163,AJ$6:AJ$165,$AN403)*其他调用!J402*其他调用!$M402</f>
        <v>62260431.814734928</v>
      </c>
      <c r="AR403" s="3">
        <f>求节点(节奏总纲!G$4:G$163,AK$6:AK$165,$AN403)*其他调用!K402*其他调用!$M402</f>
        <v>8169640.8064703671</v>
      </c>
      <c r="AS403" s="3">
        <f>求节点(节奏总纲!H$4:H$163,AL$6:AL$165,$AN403)*其他调用!L402*其他调用!$M402</f>
        <v>3471103.4375768197</v>
      </c>
      <c r="AT403" s="3">
        <f t="shared" si="27"/>
        <v>1266755747.317965</v>
      </c>
    </row>
    <row r="404" spans="40:46" x14ac:dyDescent="0.2">
      <c r="AN404" s="3">
        <v>399</v>
      </c>
      <c r="AO404" s="3">
        <f>求节点(节奏总纲!D$4:D$163,AH$6:AH$165,$AN404)*其他调用!H403*其他调用!$M403</f>
        <v>671900764.46679044</v>
      </c>
      <c r="AP404" s="3">
        <f>求节点(节奏总纲!E$4:E$163,AI$6:AI$165,$AN404)*其他调用!I403*其他调用!$M403</f>
        <v>521309465.75190043</v>
      </c>
      <c r="AQ404" s="3">
        <f>求节点(节奏总纲!F$4:F$163,AJ$6:AJ$165,$AN404)*其他调用!J403*其他调用!$M403</f>
        <v>62260431.814734928</v>
      </c>
      <c r="AR404" s="3">
        <f>求节点(节奏总纲!G$4:G$163,AK$6:AK$165,$AN404)*其他调用!K403*其他调用!$M403</f>
        <v>8169640.8064703671</v>
      </c>
      <c r="AS404" s="3">
        <f>求节点(节奏总纲!H$4:H$163,AL$6:AL$165,$AN404)*其他调用!L403*其他调用!$M403</f>
        <v>3471103.4375768197</v>
      </c>
      <c r="AT404" s="3">
        <f t="shared" ref="AT404:AT467" si="28">SUM(AO404:AS404)</f>
        <v>1267111406.277473</v>
      </c>
    </row>
    <row r="405" spans="40:46" x14ac:dyDescent="0.2">
      <c r="AN405" s="3">
        <v>400</v>
      </c>
      <c r="AO405" s="3">
        <f>求节点(节奏总纲!D$4:D$163,AH$6:AH$165,$AN405)*其他调用!H404*其他调用!$M404</f>
        <v>672104542.73318839</v>
      </c>
      <c r="AP405" s="3">
        <f>求节点(节奏总纲!E$4:E$163,AI$6:AI$165,$AN405)*其他调用!I404*其他调用!$M404</f>
        <v>521461346.4450103</v>
      </c>
      <c r="AQ405" s="3">
        <f>求节点(节奏总纲!F$4:F$163,AJ$6:AJ$165,$AN405)*其他调用!J404*其他调用!$M404</f>
        <v>62260431.814734928</v>
      </c>
      <c r="AR405" s="3">
        <f>求节点(节奏总纲!G$4:G$163,AK$6:AK$165,$AN405)*其他调用!K404*其他调用!$M404</f>
        <v>8169640.8064703671</v>
      </c>
      <c r="AS405" s="3">
        <f>求节点(节奏总纲!H$4:H$163,AL$6:AL$165,$AN405)*其他调用!L404*其他调用!$M404</f>
        <v>3471103.4375768197</v>
      </c>
      <c r="AT405" s="3">
        <f t="shared" si="28"/>
        <v>1267467065.2369809</v>
      </c>
    </row>
    <row r="406" spans="40:46" x14ac:dyDescent="0.2">
      <c r="AN406" s="3">
        <v>401</v>
      </c>
      <c r="AO406" s="3">
        <f>求节点(节奏总纲!D$4:D$163,AH$6:AH$165,$AN406)*其他调用!H405*其他调用!$M405</f>
        <v>672308320.99958634</v>
      </c>
      <c r="AP406" s="3">
        <f>求节点(节奏总纲!E$4:E$163,AI$6:AI$165,$AN406)*其他调用!I405*其他调用!$M405</f>
        <v>521613227.13812023</v>
      </c>
      <c r="AQ406" s="3">
        <f>求节点(节奏总纲!F$4:F$163,AJ$6:AJ$165,$AN406)*其他调用!J405*其他调用!$M405</f>
        <v>62260431.814734928</v>
      </c>
      <c r="AR406" s="3">
        <f>求节点(节奏总纲!G$4:G$163,AK$6:AK$165,$AN406)*其他调用!K405*其他调用!$M405</f>
        <v>8169640.8064703671</v>
      </c>
      <c r="AS406" s="3">
        <f>求节点(节奏总纲!H$4:H$163,AL$6:AL$165,$AN406)*其他调用!L405*其他调用!$M405</f>
        <v>3471103.4375768197</v>
      </c>
      <c r="AT406" s="3">
        <f t="shared" si="28"/>
        <v>1267822724.1964886</v>
      </c>
    </row>
    <row r="407" spans="40:46" x14ac:dyDescent="0.2">
      <c r="AN407" s="3">
        <v>402</v>
      </c>
      <c r="AO407" s="3">
        <f>求节点(节奏总纲!D$4:D$163,AH$6:AH$165,$AN407)*其他调用!H406*其他调用!$M406</f>
        <v>672512099.2659843</v>
      </c>
      <c r="AP407" s="3">
        <f>求节点(节奏总纲!E$4:E$163,AI$6:AI$165,$AN407)*其他调用!I406*其他调用!$M406</f>
        <v>521765107.83123022</v>
      </c>
      <c r="AQ407" s="3">
        <f>求节点(节奏总纲!F$4:F$163,AJ$6:AJ$165,$AN407)*其他调用!J406*其他调用!$M406</f>
        <v>62260431.814734928</v>
      </c>
      <c r="AR407" s="3">
        <f>求节点(节奏总纲!G$4:G$163,AK$6:AK$165,$AN407)*其他调用!K406*其他调用!$M406</f>
        <v>8169640.8064703671</v>
      </c>
      <c r="AS407" s="3">
        <f>求节点(节奏总纲!H$4:H$163,AL$6:AL$165,$AN407)*其他调用!L406*其他调用!$M406</f>
        <v>3471103.4375768197</v>
      </c>
      <c r="AT407" s="3">
        <f t="shared" si="28"/>
        <v>1268178383.1559966</v>
      </c>
    </row>
    <row r="408" spans="40:46" x14ac:dyDescent="0.2">
      <c r="AN408" s="3">
        <v>403</v>
      </c>
      <c r="AO408" s="3">
        <f>求节点(节奏总纲!D$4:D$163,AH$6:AH$165,$AN408)*其他调用!H407*其他调用!$M407</f>
        <v>672715877.53238225</v>
      </c>
      <c r="AP408" s="3">
        <f>求节点(节奏总纲!E$4:E$163,AI$6:AI$165,$AN408)*其他调用!I407*其他调用!$M407</f>
        <v>521916988.52433997</v>
      </c>
      <c r="AQ408" s="3">
        <f>求节点(节奏总纲!F$4:F$163,AJ$6:AJ$165,$AN408)*其他调用!J407*其他调用!$M407</f>
        <v>62260431.814734928</v>
      </c>
      <c r="AR408" s="3">
        <f>求节点(节奏总纲!G$4:G$163,AK$6:AK$165,$AN408)*其他调用!K407*其他调用!$M407</f>
        <v>8169640.8064703671</v>
      </c>
      <c r="AS408" s="3">
        <f>求节点(节奏总纲!H$4:H$163,AL$6:AL$165,$AN408)*其他调用!L407*其他调用!$M407</f>
        <v>3471103.4375768197</v>
      </c>
      <c r="AT408" s="3">
        <f t="shared" si="28"/>
        <v>1268534042.1155043</v>
      </c>
    </row>
    <row r="409" spans="40:46" x14ac:dyDescent="0.2">
      <c r="AN409" s="3">
        <v>404</v>
      </c>
      <c r="AO409" s="3">
        <f>求节点(节奏总纲!D$4:D$163,AH$6:AH$165,$AN409)*其他调用!H408*其他调用!$M408</f>
        <v>672919655.79878008</v>
      </c>
      <c r="AP409" s="3">
        <f>求节点(节奏总纲!E$4:E$163,AI$6:AI$165,$AN409)*其他调用!I408*其他调用!$M408</f>
        <v>522068869.2174499</v>
      </c>
      <c r="AQ409" s="3">
        <f>求节点(节奏总纲!F$4:F$163,AJ$6:AJ$165,$AN409)*其他调用!J408*其他调用!$M408</f>
        <v>62260431.814734928</v>
      </c>
      <c r="AR409" s="3">
        <f>求节点(节奏总纲!G$4:G$163,AK$6:AK$165,$AN409)*其他调用!K408*其他调用!$M408</f>
        <v>8169640.8064703671</v>
      </c>
      <c r="AS409" s="3">
        <f>求节点(节奏总纲!H$4:H$163,AL$6:AL$165,$AN409)*其他调用!L408*其他调用!$M408</f>
        <v>3471103.4375768197</v>
      </c>
      <c r="AT409" s="3">
        <f t="shared" si="28"/>
        <v>1268889701.0750122</v>
      </c>
    </row>
    <row r="410" spans="40:46" x14ac:dyDescent="0.2">
      <c r="AN410" s="3">
        <v>405</v>
      </c>
      <c r="AO410" s="3">
        <f>求节点(节奏总纲!D$4:D$163,AH$6:AH$165,$AN410)*其他调用!H409*其他调用!$M409</f>
        <v>673123434.06517804</v>
      </c>
      <c r="AP410" s="3">
        <f>求节点(节奏总纲!E$4:E$163,AI$6:AI$165,$AN410)*其他调用!I409*其他调用!$M409</f>
        <v>522220749.91055989</v>
      </c>
      <c r="AQ410" s="3">
        <f>求节点(节奏总纲!F$4:F$163,AJ$6:AJ$165,$AN410)*其他调用!J409*其他调用!$M409</f>
        <v>62260431.814734928</v>
      </c>
      <c r="AR410" s="3">
        <f>求节点(节奏总纲!G$4:G$163,AK$6:AK$165,$AN410)*其他调用!K409*其他调用!$M409</f>
        <v>8169640.8064703671</v>
      </c>
      <c r="AS410" s="3">
        <f>求节点(节奏总纲!H$4:H$163,AL$6:AL$165,$AN410)*其他调用!L409*其他调用!$M409</f>
        <v>3471103.4375768197</v>
      </c>
      <c r="AT410" s="3">
        <f t="shared" si="28"/>
        <v>1269245360.0345201</v>
      </c>
    </row>
    <row r="411" spans="40:46" x14ac:dyDescent="0.2">
      <c r="AN411" s="3">
        <v>406</v>
      </c>
      <c r="AO411" s="3">
        <f>求节点(节奏总纲!D$4:D$163,AH$6:AH$165,$AN411)*其他调用!H410*其他调用!$M410</f>
        <v>673327212.33157599</v>
      </c>
      <c r="AP411" s="3">
        <f>求节点(节奏总纲!E$4:E$163,AI$6:AI$165,$AN411)*其他调用!I410*其他调用!$M410</f>
        <v>522372630.6036697</v>
      </c>
      <c r="AQ411" s="3">
        <f>求节点(节奏总纲!F$4:F$163,AJ$6:AJ$165,$AN411)*其他调用!J410*其他调用!$M410</f>
        <v>62260431.814734928</v>
      </c>
      <c r="AR411" s="3">
        <f>求节点(节奏总纲!G$4:G$163,AK$6:AK$165,$AN411)*其他调用!K410*其他调用!$M410</f>
        <v>8169640.8064703671</v>
      </c>
      <c r="AS411" s="3">
        <f>求节点(节奏总纲!H$4:H$163,AL$6:AL$165,$AN411)*其他调用!L410*其他调用!$M410</f>
        <v>3471103.4375768197</v>
      </c>
      <c r="AT411" s="3">
        <f t="shared" si="28"/>
        <v>1269601018.9940279</v>
      </c>
    </row>
    <row r="412" spans="40:46" x14ac:dyDescent="0.2">
      <c r="AN412" s="3">
        <v>407</v>
      </c>
      <c r="AO412" s="3">
        <f>求节点(节奏总纲!D$4:D$163,AH$6:AH$165,$AN412)*其他调用!H411*其他调用!$M411</f>
        <v>673530990.59797382</v>
      </c>
      <c r="AP412" s="3">
        <f>求节点(节奏总纲!E$4:E$163,AI$6:AI$165,$AN412)*其他调用!I411*其他调用!$M411</f>
        <v>522524511.29677957</v>
      </c>
      <c r="AQ412" s="3">
        <f>求节点(节奏总纲!F$4:F$163,AJ$6:AJ$165,$AN412)*其他调用!J411*其他调用!$M411</f>
        <v>62260431.814734928</v>
      </c>
      <c r="AR412" s="3">
        <f>求节点(节奏总纲!G$4:G$163,AK$6:AK$165,$AN412)*其他调用!K411*其他调用!$M411</f>
        <v>8169640.8064703671</v>
      </c>
      <c r="AS412" s="3">
        <f>求节点(节奏总纲!H$4:H$163,AL$6:AL$165,$AN412)*其他调用!L411*其他调用!$M411</f>
        <v>3471103.4375768197</v>
      </c>
      <c r="AT412" s="3">
        <f t="shared" si="28"/>
        <v>1269956677.9535356</v>
      </c>
    </row>
    <row r="413" spans="40:46" x14ac:dyDescent="0.2">
      <c r="AN413" s="3">
        <v>408</v>
      </c>
      <c r="AO413" s="3">
        <f>求节点(节奏总纲!D$4:D$163,AH$6:AH$165,$AN413)*其他调用!H412*其他调用!$M412</f>
        <v>673734768.86437178</v>
      </c>
      <c r="AP413" s="3">
        <f>求节点(节奏总纲!E$4:E$163,AI$6:AI$165,$AN413)*其他调用!I412*其他调用!$M412</f>
        <v>522676391.98988956</v>
      </c>
      <c r="AQ413" s="3">
        <f>求节点(节奏总纲!F$4:F$163,AJ$6:AJ$165,$AN413)*其他调用!J412*其他调用!$M412</f>
        <v>62260431.814734928</v>
      </c>
      <c r="AR413" s="3">
        <f>求节点(节奏总纲!G$4:G$163,AK$6:AK$165,$AN413)*其他调用!K412*其他调用!$M412</f>
        <v>8169640.8064703671</v>
      </c>
      <c r="AS413" s="3">
        <f>求节点(节奏总纲!H$4:H$163,AL$6:AL$165,$AN413)*其他调用!L412*其他调用!$M412</f>
        <v>3471103.4375768197</v>
      </c>
      <c r="AT413" s="3">
        <f t="shared" si="28"/>
        <v>1270312336.9130435</v>
      </c>
    </row>
    <row r="414" spans="40:46" x14ac:dyDescent="0.2">
      <c r="AN414" s="3">
        <v>409</v>
      </c>
      <c r="AO414" s="3">
        <f>求节点(节奏总纲!D$4:D$163,AH$6:AH$165,$AN414)*其他调用!H413*其他调用!$M413</f>
        <v>673938547.13076973</v>
      </c>
      <c r="AP414" s="3">
        <f>求节点(节奏总纲!E$4:E$163,AI$6:AI$165,$AN414)*其他调用!I413*其他调用!$M413</f>
        <v>522828272.68299943</v>
      </c>
      <c r="AQ414" s="3">
        <f>求节点(节奏总纲!F$4:F$163,AJ$6:AJ$165,$AN414)*其他调用!J413*其他调用!$M413</f>
        <v>62260431.814734928</v>
      </c>
      <c r="AR414" s="3">
        <f>求节点(节奏总纲!G$4:G$163,AK$6:AK$165,$AN414)*其他调用!K413*其他调用!$M413</f>
        <v>8169640.8064703671</v>
      </c>
      <c r="AS414" s="3">
        <f>求节点(节奏总纲!H$4:H$163,AL$6:AL$165,$AN414)*其他调用!L413*其他调用!$M413</f>
        <v>3471103.4375768197</v>
      </c>
      <c r="AT414" s="3">
        <f t="shared" si="28"/>
        <v>1270667995.8725512</v>
      </c>
    </row>
    <row r="415" spans="40:46" x14ac:dyDescent="0.2">
      <c r="AN415" s="3">
        <v>410</v>
      </c>
      <c r="AO415" s="3">
        <f>求节点(节奏总纲!D$4:D$163,AH$6:AH$165,$AN415)*其他调用!H414*其他调用!$M414</f>
        <v>674142325.39716768</v>
      </c>
      <c r="AP415" s="3">
        <f>求节点(节奏总纲!E$4:E$163,AI$6:AI$165,$AN415)*其他调用!I414*其他调用!$M414</f>
        <v>522980153.37610924</v>
      </c>
      <c r="AQ415" s="3">
        <f>求节点(节奏总纲!F$4:F$163,AJ$6:AJ$165,$AN415)*其他调用!J414*其他调用!$M414</f>
        <v>62260431.814734928</v>
      </c>
      <c r="AR415" s="3">
        <f>求节点(节奏总纲!G$4:G$163,AK$6:AK$165,$AN415)*其他调用!K414*其他调用!$M414</f>
        <v>8169640.8064703671</v>
      </c>
      <c r="AS415" s="3">
        <f>求节点(节奏总纲!H$4:H$163,AL$6:AL$165,$AN415)*其他调用!L414*其他调用!$M414</f>
        <v>3471103.4375768197</v>
      </c>
      <c r="AT415" s="3">
        <f t="shared" si="28"/>
        <v>1271023654.8320589</v>
      </c>
    </row>
    <row r="416" spans="40:46" x14ac:dyDescent="0.2">
      <c r="AN416" s="3">
        <v>411</v>
      </c>
      <c r="AO416" s="3">
        <f>求节点(节奏总纲!D$4:D$163,AH$6:AH$165,$AN416)*其他调用!H415*其他调用!$M415</f>
        <v>674346103.66356564</v>
      </c>
      <c r="AP416" s="3">
        <f>求节点(节奏总纲!E$4:E$163,AI$6:AI$165,$AN416)*其他调用!I415*其他调用!$M415</f>
        <v>523132034.06921923</v>
      </c>
      <c r="AQ416" s="3">
        <f>求节点(节奏总纲!F$4:F$163,AJ$6:AJ$165,$AN416)*其他调用!J415*其他调用!$M415</f>
        <v>62260431.814734928</v>
      </c>
      <c r="AR416" s="3">
        <f>求节点(节奏总纲!G$4:G$163,AK$6:AK$165,$AN416)*其他调用!K415*其他调用!$M415</f>
        <v>8169640.8064703671</v>
      </c>
      <c r="AS416" s="3">
        <f>求节点(节奏总纲!H$4:H$163,AL$6:AL$165,$AN416)*其他调用!L415*其他调用!$M415</f>
        <v>3471103.4375768197</v>
      </c>
      <c r="AT416" s="3">
        <f t="shared" si="28"/>
        <v>1271379313.7915668</v>
      </c>
    </row>
    <row r="417" spans="40:46" x14ac:dyDescent="0.2">
      <c r="AN417" s="3">
        <v>412</v>
      </c>
      <c r="AO417" s="3">
        <f>求节点(节奏总纲!D$4:D$163,AH$6:AH$165,$AN417)*其他调用!H416*其他调用!$M416</f>
        <v>674549881.92996359</v>
      </c>
      <c r="AP417" s="3">
        <f>求节点(节奏总纲!E$4:E$163,AI$6:AI$165,$AN417)*其他调用!I416*其他调用!$M416</f>
        <v>523283257.95020443</v>
      </c>
      <c r="AQ417" s="3">
        <f>求节点(节奏总纲!F$4:F$163,AJ$6:AJ$165,$AN417)*其他调用!J416*其他调用!$M416</f>
        <v>62260431.814734928</v>
      </c>
      <c r="AR417" s="3">
        <f>求节点(节奏总纲!G$4:G$163,AK$6:AK$165,$AN417)*其他调用!K416*其他调用!$M416</f>
        <v>8169640.8064703671</v>
      </c>
      <c r="AS417" s="3">
        <f>求节点(节奏总纲!H$4:H$163,AL$6:AL$165,$AN417)*其他调用!L416*其他调用!$M416</f>
        <v>3471103.4375768197</v>
      </c>
      <c r="AT417" s="3">
        <f t="shared" si="28"/>
        <v>1271734315.9389501</v>
      </c>
    </row>
    <row r="418" spans="40:46" x14ac:dyDescent="0.2">
      <c r="AN418" s="3">
        <v>413</v>
      </c>
      <c r="AO418" s="3">
        <f>求节点(节奏总纲!D$4:D$163,AH$6:AH$165,$AN418)*其他调用!H417*其他调用!$M417</f>
        <v>674753660.19636154</v>
      </c>
      <c r="AP418" s="3">
        <f>求节点(节奏总纲!E$4:E$163,AI$6:AI$165,$AN418)*其他调用!I417*其他调用!$M417</f>
        <v>523432089.43540108</v>
      </c>
      <c r="AQ418" s="3">
        <f>求节点(节奏总纲!F$4:F$163,AJ$6:AJ$165,$AN418)*其他调用!J417*其他调用!$M417</f>
        <v>62260431.814734928</v>
      </c>
      <c r="AR418" s="3">
        <f>求节点(节奏总纲!G$4:G$163,AK$6:AK$165,$AN418)*其他调用!K417*其他调用!$M417</f>
        <v>8169640.8064703671</v>
      </c>
      <c r="AS418" s="3">
        <f>求节点(节奏总纲!H$4:H$163,AL$6:AL$165,$AN418)*其他调用!L417*其他调用!$M417</f>
        <v>3471103.4375768197</v>
      </c>
      <c r="AT418" s="3">
        <f t="shared" si="28"/>
        <v>1272086925.6905446</v>
      </c>
    </row>
    <row r="419" spans="40:46" x14ac:dyDescent="0.2">
      <c r="AN419" s="3">
        <v>414</v>
      </c>
      <c r="AO419" s="3">
        <f>求节点(节奏总纲!D$4:D$163,AH$6:AH$165,$AN419)*其他调用!H418*其他调用!$M418</f>
        <v>674957438.46275949</v>
      </c>
      <c r="AP419" s="3">
        <f>求节点(节奏总纲!E$4:E$163,AI$6:AI$165,$AN419)*其他调用!I418*其他调用!$M418</f>
        <v>523580920.92059779</v>
      </c>
      <c r="AQ419" s="3">
        <f>求节点(节奏总纲!F$4:F$163,AJ$6:AJ$165,$AN419)*其他调用!J418*其他调用!$M418</f>
        <v>62260431.814734928</v>
      </c>
      <c r="AR419" s="3">
        <f>求节点(节奏总纲!G$4:G$163,AK$6:AK$165,$AN419)*其他调用!K418*其他调用!$M418</f>
        <v>8169640.8064703671</v>
      </c>
      <c r="AS419" s="3">
        <f>求节点(节奏总纲!H$4:H$163,AL$6:AL$165,$AN419)*其他调用!L418*其他调用!$M418</f>
        <v>3471103.4375768197</v>
      </c>
      <c r="AT419" s="3">
        <f t="shared" si="28"/>
        <v>1272439535.4421394</v>
      </c>
    </row>
    <row r="420" spans="40:46" x14ac:dyDescent="0.2">
      <c r="AN420" s="3">
        <v>415</v>
      </c>
      <c r="AO420" s="3">
        <f>求节点(节奏总纲!D$4:D$163,AH$6:AH$165,$AN420)*其他调用!H419*其他调用!$M419</f>
        <v>675290583.85355663</v>
      </c>
      <c r="AP420" s="3">
        <f>求节点(节奏总纲!E$4:E$163,AI$6:AI$165,$AN420)*其他调用!I419*其他调用!$M419</f>
        <v>523729752.40579444</v>
      </c>
      <c r="AQ420" s="3">
        <f>求节点(节奏总纲!F$4:F$163,AJ$6:AJ$165,$AN420)*其他调用!J419*其他调用!$M419</f>
        <v>62260431.814734928</v>
      </c>
      <c r="AR420" s="3">
        <f>求节点(节奏总纲!G$4:G$163,AK$6:AK$165,$AN420)*其他调用!K419*其他调用!$M419</f>
        <v>8169640.8064703671</v>
      </c>
      <c r="AS420" s="3">
        <f>求节点(节奏总纲!H$4:H$163,AL$6:AL$165,$AN420)*其他调用!L419*其他调用!$M419</f>
        <v>3471103.4375768197</v>
      </c>
      <c r="AT420" s="3">
        <f t="shared" si="28"/>
        <v>1272921512.3181331</v>
      </c>
    </row>
    <row r="421" spans="40:46" x14ac:dyDescent="0.2">
      <c r="AN421" s="3">
        <v>416</v>
      </c>
      <c r="AO421" s="3">
        <f>求节点(节奏总纲!D$4:D$163,AH$6:AH$165,$AN421)*其他调用!H420*其他调用!$M420</f>
        <v>676514824.34336829</v>
      </c>
      <c r="AP421" s="3">
        <f>求节点(节奏总纲!E$4:E$163,AI$6:AI$165,$AN421)*其他调用!I420*其他调用!$M420</f>
        <v>523878583.89099109</v>
      </c>
      <c r="AQ421" s="3">
        <f>求节点(节奏总纲!F$4:F$163,AJ$6:AJ$165,$AN421)*其他调用!J420*其他调用!$M420</f>
        <v>62260431.814734928</v>
      </c>
      <c r="AR421" s="3">
        <f>求节点(节奏总纲!G$4:G$163,AK$6:AK$165,$AN421)*其他调用!K420*其他调用!$M420</f>
        <v>8169640.8064703671</v>
      </c>
      <c r="AS421" s="3">
        <f>求节点(节奏总纲!H$4:H$163,AL$6:AL$165,$AN421)*其他调用!L420*其他调用!$M420</f>
        <v>3471103.4375768197</v>
      </c>
      <c r="AT421" s="3">
        <f t="shared" si="28"/>
        <v>1274294584.2931414</v>
      </c>
    </row>
    <row r="422" spans="40:46" x14ac:dyDescent="0.2">
      <c r="AN422" s="3">
        <v>417</v>
      </c>
      <c r="AO422" s="3">
        <f>求节点(节奏总纲!D$4:D$163,AH$6:AH$165,$AN422)*其他调用!H421*其他调用!$M421</f>
        <v>677739064.83318019</v>
      </c>
      <c r="AP422" s="3">
        <f>求节点(节奏总纲!E$4:E$163,AI$6:AI$165,$AN422)*其他调用!I421*其他调用!$M421</f>
        <v>524027415.37618768</v>
      </c>
      <c r="AQ422" s="3">
        <f>求节点(节奏总纲!F$4:F$163,AJ$6:AJ$165,$AN422)*其他调用!J421*其他调用!$M421</f>
        <v>62260431.814734928</v>
      </c>
      <c r="AR422" s="3">
        <f>求节点(节奏总纲!G$4:G$163,AK$6:AK$165,$AN422)*其他调用!K421*其他调用!$M421</f>
        <v>8169640.8064703671</v>
      </c>
      <c r="AS422" s="3">
        <f>求节点(节奏总纲!H$4:H$163,AL$6:AL$165,$AN422)*其他调用!L421*其他调用!$M421</f>
        <v>3471103.4375768197</v>
      </c>
      <c r="AT422" s="3">
        <f t="shared" si="28"/>
        <v>1275667656.2681499</v>
      </c>
    </row>
    <row r="423" spans="40:46" x14ac:dyDescent="0.2">
      <c r="AN423" s="3">
        <v>418</v>
      </c>
      <c r="AO423" s="3">
        <f>求节点(节奏总纲!D$4:D$163,AH$6:AH$165,$AN423)*其他调用!H422*其他调用!$M422</f>
        <v>678963305.32299197</v>
      </c>
      <c r="AP423" s="3">
        <f>求节点(节奏总纲!E$4:E$163,AI$6:AI$165,$AN423)*其他调用!I422*其他调用!$M422</f>
        <v>524176246.86138433</v>
      </c>
      <c r="AQ423" s="3">
        <f>求节点(节奏总纲!F$4:F$163,AJ$6:AJ$165,$AN423)*其他调用!J422*其他调用!$M422</f>
        <v>62260431.814734928</v>
      </c>
      <c r="AR423" s="3">
        <f>求节点(节奏总纲!G$4:G$163,AK$6:AK$165,$AN423)*其他调用!K422*其他调用!$M422</f>
        <v>8169640.8064703671</v>
      </c>
      <c r="AS423" s="3">
        <f>求节点(节奏总纲!H$4:H$163,AL$6:AL$165,$AN423)*其他调用!L422*其他调用!$M422</f>
        <v>3471103.4375768197</v>
      </c>
      <c r="AT423" s="3">
        <f t="shared" si="28"/>
        <v>1277040728.2431583</v>
      </c>
    </row>
    <row r="424" spans="40:46" x14ac:dyDescent="0.2">
      <c r="AN424" s="3">
        <v>419</v>
      </c>
      <c r="AO424" s="3">
        <f>求节点(节奏总纲!D$4:D$163,AH$6:AH$165,$AN424)*其他调用!H423*其他调用!$M423</f>
        <v>680187545.81280375</v>
      </c>
      <c r="AP424" s="3">
        <f>求节点(节奏总纲!E$4:E$163,AI$6:AI$165,$AN424)*其他调用!I423*其他调用!$M423</f>
        <v>524325078.34658098</v>
      </c>
      <c r="AQ424" s="3">
        <f>求节点(节奏总纲!F$4:F$163,AJ$6:AJ$165,$AN424)*其他调用!J423*其他调用!$M423</f>
        <v>62260431.814734928</v>
      </c>
      <c r="AR424" s="3">
        <f>求节点(节奏总纲!G$4:G$163,AK$6:AK$165,$AN424)*其他调用!K423*其他调用!$M423</f>
        <v>8169640.8064703671</v>
      </c>
      <c r="AS424" s="3">
        <f>求节点(节奏总纲!H$4:H$163,AL$6:AL$165,$AN424)*其他调用!L423*其他调用!$M423</f>
        <v>3471103.4375768197</v>
      </c>
      <c r="AT424" s="3">
        <f t="shared" si="28"/>
        <v>1278413800.2181668</v>
      </c>
    </row>
    <row r="425" spans="40:46" x14ac:dyDescent="0.2">
      <c r="AN425" s="3">
        <v>420</v>
      </c>
      <c r="AO425" s="3">
        <f>求节点(节奏总纲!D$4:D$163,AH$6:AH$165,$AN425)*其他调用!H424*其他调用!$M424</f>
        <v>681411786.30261564</v>
      </c>
      <c r="AP425" s="3">
        <f>求节点(节奏总纲!E$4:E$163,AI$6:AI$165,$AN425)*其他调用!I424*其他调用!$M424</f>
        <v>524473909.83177757</v>
      </c>
      <c r="AQ425" s="3">
        <f>求节点(节奏总纲!F$4:F$163,AJ$6:AJ$165,$AN425)*其他调用!J424*其他调用!$M424</f>
        <v>62260431.814734928</v>
      </c>
      <c r="AR425" s="3">
        <f>求节点(节奏总纲!G$4:G$163,AK$6:AK$165,$AN425)*其他调用!K424*其他调用!$M424</f>
        <v>8169640.8064703671</v>
      </c>
      <c r="AS425" s="3">
        <f>求节点(节奏总纲!H$4:H$163,AL$6:AL$165,$AN425)*其他调用!L424*其他调用!$M424</f>
        <v>3471103.4375768197</v>
      </c>
      <c r="AT425" s="3">
        <f t="shared" si="28"/>
        <v>1279786872.1931753</v>
      </c>
    </row>
    <row r="426" spans="40:46" x14ac:dyDescent="0.2">
      <c r="AN426" s="3">
        <v>421</v>
      </c>
      <c r="AO426" s="3">
        <f>求节点(节奏总纲!D$4:D$163,AH$6:AH$165,$AN426)*其他调用!H425*其他调用!$M425</f>
        <v>682636026.79242742</v>
      </c>
      <c r="AP426" s="3">
        <f>求节点(节奏总纲!E$4:E$163,AI$6:AI$165,$AN426)*其他调用!I425*其他调用!$M425</f>
        <v>524622741.31697428</v>
      </c>
      <c r="AQ426" s="3">
        <f>求节点(节奏总纲!F$4:F$163,AJ$6:AJ$165,$AN426)*其他调用!J425*其他调用!$M425</f>
        <v>62260431.814734928</v>
      </c>
      <c r="AR426" s="3">
        <f>求节点(节奏总纲!G$4:G$163,AK$6:AK$165,$AN426)*其他调用!K425*其他调用!$M425</f>
        <v>8169640.8064703671</v>
      </c>
      <c r="AS426" s="3">
        <f>求节点(节奏总纲!H$4:H$163,AL$6:AL$165,$AN426)*其他调用!L425*其他调用!$M425</f>
        <v>3471103.4375768197</v>
      </c>
      <c r="AT426" s="3">
        <f t="shared" si="28"/>
        <v>1281159944.1681838</v>
      </c>
    </row>
    <row r="427" spans="40:46" x14ac:dyDescent="0.2">
      <c r="AN427" s="3">
        <v>422</v>
      </c>
      <c r="AO427" s="3">
        <f>求节点(节奏总纲!D$4:D$163,AH$6:AH$165,$AN427)*其他调用!H426*其他调用!$M426</f>
        <v>683860267.2822392</v>
      </c>
      <c r="AP427" s="3">
        <f>求节点(节奏总纲!E$4:E$163,AI$6:AI$165,$AN427)*其他调用!I426*其他调用!$M426</f>
        <v>524771572.80217093</v>
      </c>
      <c r="AQ427" s="3">
        <f>求节点(节奏总纲!F$4:F$163,AJ$6:AJ$165,$AN427)*其他调用!J426*其他调用!$M426</f>
        <v>62260431.814734928</v>
      </c>
      <c r="AR427" s="3">
        <f>求节点(节奏总纲!G$4:G$163,AK$6:AK$165,$AN427)*其他调用!K426*其他调用!$M426</f>
        <v>8169640.8064703671</v>
      </c>
      <c r="AS427" s="3">
        <f>求节点(节奏总纲!H$4:H$163,AL$6:AL$165,$AN427)*其他调用!L426*其他调用!$M426</f>
        <v>3471103.4375768197</v>
      </c>
      <c r="AT427" s="3">
        <f t="shared" si="28"/>
        <v>1282533016.1431923</v>
      </c>
    </row>
    <row r="428" spans="40:46" x14ac:dyDescent="0.2">
      <c r="AN428" s="3">
        <v>423</v>
      </c>
      <c r="AO428" s="3">
        <f>求节点(节奏总纲!D$4:D$163,AH$6:AH$165,$AN428)*其他调用!H427*其他调用!$M427</f>
        <v>685084507.7720511</v>
      </c>
      <c r="AP428" s="3">
        <f>求节点(节奏总纲!E$4:E$163,AI$6:AI$165,$AN428)*其他调用!I427*其他调用!$M427</f>
        <v>524920404.28736752</v>
      </c>
      <c r="AQ428" s="3">
        <f>求节点(节奏总纲!F$4:F$163,AJ$6:AJ$165,$AN428)*其他调用!J427*其他调用!$M427</f>
        <v>62260431.814734928</v>
      </c>
      <c r="AR428" s="3">
        <f>求节点(节奏总纲!G$4:G$163,AK$6:AK$165,$AN428)*其他调用!K427*其他调用!$M427</f>
        <v>8169640.8064703671</v>
      </c>
      <c r="AS428" s="3">
        <f>求节点(节奏总纲!H$4:H$163,AL$6:AL$165,$AN428)*其他调用!L427*其他调用!$M427</f>
        <v>3471103.4375768197</v>
      </c>
      <c r="AT428" s="3">
        <f t="shared" si="28"/>
        <v>1283906088.1182008</v>
      </c>
    </row>
    <row r="429" spans="40:46" x14ac:dyDescent="0.2">
      <c r="AN429" s="3">
        <v>424</v>
      </c>
      <c r="AO429" s="3">
        <f>求节点(节奏总纲!D$4:D$163,AH$6:AH$165,$AN429)*其他调用!H428*其他调用!$M428</f>
        <v>686308748.26186287</v>
      </c>
      <c r="AP429" s="3">
        <f>求节点(节奏总纲!E$4:E$163,AI$6:AI$165,$AN429)*其他调用!I428*其他调用!$M428</f>
        <v>525069235.77256417</v>
      </c>
      <c r="AQ429" s="3">
        <f>求节点(节奏总纲!F$4:F$163,AJ$6:AJ$165,$AN429)*其他调用!J428*其他调用!$M428</f>
        <v>62260431.814734928</v>
      </c>
      <c r="AR429" s="3">
        <f>求节点(节奏总纲!G$4:G$163,AK$6:AK$165,$AN429)*其他调用!K428*其他调用!$M428</f>
        <v>8169640.8064703671</v>
      </c>
      <c r="AS429" s="3">
        <f>求节点(节奏总纲!H$4:H$163,AL$6:AL$165,$AN429)*其他调用!L428*其他调用!$M428</f>
        <v>3471103.4375768197</v>
      </c>
      <c r="AT429" s="3">
        <f t="shared" si="28"/>
        <v>1285279160.0932093</v>
      </c>
    </row>
    <row r="430" spans="40:46" x14ac:dyDescent="0.2">
      <c r="AN430" s="3">
        <v>425</v>
      </c>
      <c r="AO430" s="3">
        <f>求节点(节奏总纲!D$4:D$163,AH$6:AH$165,$AN430)*其他调用!H429*其他调用!$M429</f>
        <v>687532988.75167477</v>
      </c>
      <c r="AP430" s="3">
        <f>求节点(节奏总纲!E$4:E$163,AI$6:AI$165,$AN430)*其他调用!I429*其他调用!$M429</f>
        <v>525218067.25776076</v>
      </c>
      <c r="AQ430" s="3">
        <f>求节点(节奏总纲!F$4:F$163,AJ$6:AJ$165,$AN430)*其他调用!J429*其他调用!$M429</f>
        <v>62260431.814734928</v>
      </c>
      <c r="AR430" s="3">
        <f>求节点(节奏总纲!G$4:G$163,AK$6:AK$165,$AN430)*其他调用!K429*其他调用!$M429</f>
        <v>8169640.8064703671</v>
      </c>
      <c r="AS430" s="3">
        <f>求节点(节奏总纲!H$4:H$163,AL$6:AL$165,$AN430)*其他调用!L429*其他调用!$M429</f>
        <v>3471103.4375768197</v>
      </c>
      <c r="AT430" s="3">
        <f t="shared" si="28"/>
        <v>1286652232.0682178</v>
      </c>
    </row>
    <row r="431" spans="40:46" x14ac:dyDescent="0.2">
      <c r="AN431" s="3">
        <v>426</v>
      </c>
      <c r="AO431" s="3">
        <f>求节点(节奏总纲!D$4:D$163,AH$6:AH$165,$AN431)*其他调用!H430*其他调用!$M430</f>
        <v>688757229.24148655</v>
      </c>
      <c r="AP431" s="3">
        <f>求节点(节奏总纲!E$4:E$163,AI$6:AI$165,$AN431)*其他调用!I430*其他调用!$M430</f>
        <v>525366898.74295741</v>
      </c>
      <c r="AQ431" s="3">
        <f>求节点(节奏总纲!F$4:F$163,AJ$6:AJ$165,$AN431)*其他调用!J430*其他调用!$M430</f>
        <v>62260431.814734928</v>
      </c>
      <c r="AR431" s="3">
        <f>求节点(节奏总纲!G$4:G$163,AK$6:AK$165,$AN431)*其他调用!K430*其他调用!$M430</f>
        <v>8169640.8064703671</v>
      </c>
      <c r="AS431" s="3">
        <f>求节点(节奏总纲!H$4:H$163,AL$6:AL$165,$AN431)*其他调用!L430*其他调用!$M430</f>
        <v>3471103.4375768197</v>
      </c>
      <c r="AT431" s="3">
        <f t="shared" si="28"/>
        <v>1288025304.043226</v>
      </c>
    </row>
    <row r="432" spans="40:46" x14ac:dyDescent="0.2">
      <c r="AN432" s="3">
        <v>427</v>
      </c>
      <c r="AO432" s="3">
        <f>求节点(节奏总纲!D$4:D$163,AH$6:AH$165,$AN432)*其他调用!H431*其他调用!$M431</f>
        <v>689981469.73129833</v>
      </c>
      <c r="AP432" s="3">
        <f>求节点(节奏总纲!E$4:E$163,AI$6:AI$165,$AN432)*其他调用!I431*其他调用!$M431</f>
        <v>525515730.22815406</v>
      </c>
      <c r="AQ432" s="3">
        <f>求节点(节奏总纲!F$4:F$163,AJ$6:AJ$165,$AN432)*其他调用!J431*其他调用!$M431</f>
        <v>62260431.814734928</v>
      </c>
      <c r="AR432" s="3">
        <f>求节点(节奏总纲!G$4:G$163,AK$6:AK$165,$AN432)*其他调用!K431*其他调用!$M431</f>
        <v>8169640.8064703671</v>
      </c>
      <c r="AS432" s="3">
        <f>求节点(节奏总纲!H$4:H$163,AL$6:AL$165,$AN432)*其他调用!L431*其他调用!$M431</f>
        <v>3471103.4375768197</v>
      </c>
      <c r="AT432" s="3">
        <f t="shared" si="28"/>
        <v>1289398376.0182345</v>
      </c>
    </row>
    <row r="433" spans="40:46" x14ac:dyDescent="0.2">
      <c r="AN433" s="3">
        <v>428</v>
      </c>
      <c r="AO433" s="3">
        <f>求节点(节奏总纲!D$4:D$163,AH$6:AH$165,$AN433)*其他调用!H432*其他调用!$M432</f>
        <v>691205710.22111022</v>
      </c>
      <c r="AP433" s="3">
        <f>求节点(节奏总纲!E$4:E$163,AI$6:AI$165,$AN433)*其他调用!I432*其他调用!$M432</f>
        <v>525664561.71335065</v>
      </c>
      <c r="AQ433" s="3">
        <f>求节点(节奏总纲!F$4:F$163,AJ$6:AJ$165,$AN433)*其他调用!J432*其他调用!$M432</f>
        <v>62260431.814734928</v>
      </c>
      <c r="AR433" s="3">
        <f>求节点(节奏总纲!G$4:G$163,AK$6:AK$165,$AN433)*其他调用!K432*其他调用!$M432</f>
        <v>8169640.8064703671</v>
      </c>
      <c r="AS433" s="3">
        <f>求节点(节奏总纲!H$4:H$163,AL$6:AL$165,$AN433)*其他调用!L432*其他调用!$M432</f>
        <v>3471103.4375768197</v>
      </c>
      <c r="AT433" s="3">
        <f t="shared" si="28"/>
        <v>1290771447.993243</v>
      </c>
    </row>
    <row r="434" spans="40:46" x14ac:dyDescent="0.2">
      <c r="AN434" s="3">
        <v>429</v>
      </c>
      <c r="AO434" s="3">
        <f>求节点(节奏总纲!D$4:D$163,AH$6:AH$165,$AN434)*其他调用!H433*其他调用!$M433</f>
        <v>692429950.710922</v>
      </c>
      <c r="AP434" s="3">
        <f>求节点(节奏总纲!E$4:E$163,AI$6:AI$165,$AN434)*其他调用!I433*其他调用!$M433</f>
        <v>525813393.1985473</v>
      </c>
      <c r="AQ434" s="3">
        <f>求节点(节奏总纲!F$4:F$163,AJ$6:AJ$165,$AN434)*其他调用!J433*其他调用!$M433</f>
        <v>62260431.814734928</v>
      </c>
      <c r="AR434" s="3">
        <f>求节点(节奏总纲!G$4:G$163,AK$6:AK$165,$AN434)*其他调用!K433*其他调用!$M433</f>
        <v>8169640.8064703671</v>
      </c>
      <c r="AS434" s="3">
        <f>求节点(节奏总纲!H$4:H$163,AL$6:AL$165,$AN434)*其他调用!L433*其他调用!$M433</f>
        <v>3471103.4375768197</v>
      </c>
      <c r="AT434" s="3">
        <f t="shared" si="28"/>
        <v>1292144519.9682515</v>
      </c>
    </row>
    <row r="435" spans="40:46" x14ac:dyDescent="0.2">
      <c r="AN435" s="3">
        <v>430</v>
      </c>
      <c r="AO435" s="3">
        <f>求节点(节奏总纲!D$4:D$163,AH$6:AH$165,$AN435)*其他调用!H434*其他调用!$M434</f>
        <v>693654191.20073378</v>
      </c>
      <c r="AP435" s="3">
        <f>求节点(节奏总纲!E$4:E$163,AI$6:AI$165,$AN435)*其他调用!I434*其他调用!$M434</f>
        <v>525962224.68374401</v>
      </c>
      <c r="AQ435" s="3">
        <f>求节点(节奏总纲!F$4:F$163,AJ$6:AJ$165,$AN435)*其他调用!J434*其他调用!$M434</f>
        <v>62260431.814734928</v>
      </c>
      <c r="AR435" s="3">
        <f>求节点(节奏总纲!G$4:G$163,AK$6:AK$165,$AN435)*其他调用!K434*其他调用!$M434</f>
        <v>8169640.8064703671</v>
      </c>
      <c r="AS435" s="3">
        <f>求节点(节奏总纲!H$4:H$163,AL$6:AL$165,$AN435)*其他调用!L434*其他调用!$M434</f>
        <v>3471103.4375768197</v>
      </c>
      <c r="AT435" s="3">
        <f t="shared" si="28"/>
        <v>1293517591.94326</v>
      </c>
    </row>
    <row r="436" spans="40:46" x14ac:dyDescent="0.2">
      <c r="AN436" s="3">
        <v>431</v>
      </c>
      <c r="AO436" s="3">
        <f>求节点(节奏总纲!D$4:D$163,AH$6:AH$165,$AN436)*其他调用!H435*其他调用!$M435</f>
        <v>694878431.69054568</v>
      </c>
      <c r="AP436" s="3">
        <f>求节点(节奏总纲!E$4:E$163,AI$6:AI$165,$AN436)*其他调用!I435*其他调用!$M435</f>
        <v>526111056.16894054</v>
      </c>
      <c r="AQ436" s="3">
        <f>求节点(节奏总纲!F$4:F$163,AJ$6:AJ$165,$AN436)*其他调用!J435*其他调用!$M435</f>
        <v>62260431.814734928</v>
      </c>
      <c r="AR436" s="3">
        <f>求节点(节奏总纲!G$4:G$163,AK$6:AK$165,$AN436)*其他调用!K435*其他调用!$M435</f>
        <v>8169640.8064703671</v>
      </c>
      <c r="AS436" s="3">
        <f>求节点(节奏总纲!H$4:H$163,AL$6:AL$165,$AN436)*其他调用!L435*其他调用!$M435</f>
        <v>3471103.4375768197</v>
      </c>
      <c r="AT436" s="3">
        <f t="shared" si="28"/>
        <v>1294890663.9182682</v>
      </c>
    </row>
    <row r="437" spans="40:46" x14ac:dyDescent="0.2">
      <c r="AN437" s="3">
        <v>432</v>
      </c>
      <c r="AO437" s="3">
        <f>求节点(节奏总纲!D$4:D$163,AH$6:AH$165,$AN437)*其他调用!H436*其他调用!$M436</f>
        <v>696102672.18035746</v>
      </c>
      <c r="AP437" s="3">
        <f>求节点(节奏总纲!E$4:E$163,AI$6:AI$165,$AN437)*其他调用!I436*其他调用!$M436</f>
        <v>526259887.65413725</v>
      </c>
      <c r="AQ437" s="3">
        <f>求节点(节奏总纲!F$4:F$163,AJ$6:AJ$165,$AN437)*其他调用!J436*其他调用!$M436</f>
        <v>62260431.814734928</v>
      </c>
      <c r="AR437" s="3">
        <f>求节点(节奏总纲!G$4:G$163,AK$6:AK$165,$AN437)*其他调用!K436*其他调用!$M436</f>
        <v>8169640.8064703671</v>
      </c>
      <c r="AS437" s="3">
        <f>求节点(节奏总纲!H$4:H$163,AL$6:AL$165,$AN437)*其他调用!L436*其他调用!$M436</f>
        <v>3471103.4375768197</v>
      </c>
      <c r="AT437" s="3">
        <f t="shared" si="28"/>
        <v>1296263735.8932767</v>
      </c>
    </row>
    <row r="438" spans="40:46" x14ac:dyDescent="0.2">
      <c r="AN438" s="3">
        <v>433</v>
      </c>
      <c r="AO438" s="3">
        <f>求节点(节奏总纲!D$4:D$163,AH$6:AH$165,$AN438)*其他调用!H437*其他调用!$M437</f>
        <v>697326912.67016935</v>
      </c>
      <c r="AP438" s="3">
        <f>求节点(节奏总纲!E$4:E$163,AI$6:AI$165,$AN438)*其他调用!I437*其他调用!$M437</f>
        <v>526408719.13933402</v>
      </c>
      <c r="AQ438" s="3">
        <f>求节点(节奏总纲!F$4:F$163,AJ$6:AJ$165,$AN438)*其他调用!J437*其他调用!$M437</f>
        <v>62260431.814734928</v>
      </c>
      <c r="AR438" s="3">
        <f>求节点(节奏总纲!G$4:G$163,AK$6:AK$165,$AN438)*其他调用!K437*其他调用!$M437</f>
        <v>8169640.8064703671</v>
      </c>
      <c r="AS438" s="3">
        <f>求节点(节奏总纲!H$4:H$163,AL$6:AL$165,$AN438)*其他调用!L437*其他调用!$M437</f>
        <v>3471103.4375768197</v>
      </c>
      <c r="AT438" s="3">
        <f t="shared" si="28"/>
        <v>1297636807.8682854</v>
      </c>
    </row>
    <row r="439" spans="40:46" x14ac:dyDescent="0.2">
      <c r="AN439" s="3">
        <v>434</v>
      </c>
      <c r="AO439" s="3">
        <f>求节点(节奏总纲!D$4:D$163,AH$6:AH$165,$AN439)*其他调用!H438*其他调用!$M438</f>
        <v>698551153.15998113</v>
      </c>
      <c r="AP439" s="3">
        <f>求节点(节奏总纲!E$4:E$163,AI$6:AI$165,$AN439)*其他调用!I438*其他调用!$M438</f>
        <v>526557550.62453055</v>
      </c>
      <c r="AQ439" s="3">
        <f>求节点(节奏总纲!F$4:F$163,AJ$6:AJ$165,$AN439)*其他调用!J438*其他调用!$M438</f>
        <v>62260431.814734928</v>
      </c>
      <c r="AR439" s="3">
        <f>求节点(节奏总纲!G$4:G$163,AK$6:AK$165,$AN439)*其他调用!K438*其他调用!$M438</f>
        <v>8169640.8064703671</v>
      </c>
      <c r="AS439" s="3">
        <f>求节点(节奏总纲!H$4:H$163,AL$6:AL$165,$AN439)*其他调用!L438*其他调用!$M438</f>
        <v>3471103.4375768197</v>
      </c>
      <c r="AT439" s="3">
        <f t="shared" si="28"/>
        <v>1299009879.8432937</v>
      </c>
    </row>
    <row r="440" spans="40:46" x14ac:dyDescent="0.2">
      <c r="AN440" s="3">
        <v>435</v>
      </c>
      <c r="AO440" s="3">
        <f>求节点(节奏总纲!D$4:D$163,AH$6:AH$165,$AN440)*其他调用!H439*其他调用!$M439</f>
        <v>699775393.64979291</v>
      </c>
      <c r="AP440" s="3">
        <f>求节点(节奏总纲!E$4:E$163,AI$6:AI$165,$AN440)*其他调用!I439*其他调用!$M439</f>
        <v>526706382.10972726</v>
      </c>
      <c r="AQ440" s="3">
        <f>求节点(节奏总纲!F$4:F$163,AJ$6:AJ$165,$AN440)*其他调用!J439*其他调用!$M439</f>
        <v>62260431.814734928</v>
      </c>
      <c r="AR440" s="3">
        <f>求节点(节奏总纲!G$4:G$163,AK$6:AK$165,$AN440)*其他调用!K439*其他调用!$M439</f>
        <v>8169640.8064703671</v>
      </c>
      <c r="AS440" s="3">
        <f>求节点(节奏总纲!H$4:H$163,AL$6:AL$165,$AN440)*其他调用!L439*其他调用!$M439</f>
        <v>3471103.4375768197</v>
      </c>
      <c r="AT440" s="3">
        <f t="shared" si="28"/>
        <v>1300382951.8183022</v>
      </c>
    </row>
    <row r="441" spans="40:46" x14ac:dyDescent="0.2">
      <c r="AN441" s="3">
        <v>436</v>
      </c>
      <c r="AO441" s="3">
        <f>求节点(节奏总纲!D$4:D$163,AH$6:AH$165,$AN441)*其他调用!H440*其他调用!$M440</f>
        <v>700999634.13960481</v>
      </c>
      <c r="AP441" s="3">
        <f>求节点(节奏总纲!E$4:E$163,AI$6:AI$165,$AN441)*其他调用!I440*其他调用!$M440</f>
        <v>526855213.59492391</v>
      </c>
      <c r="AQ441" s="3">
        <f>求节点(节奏总纲!F$4:F$163,AJ$6:AJ$165,$AN441)*其他调用!J440*其他调用!$M440</f>
        <v>62260431.814734928</v>
      </c>
      <c r="AR441" s="3">
        <f>求节点(节奏总纲!G$4:G$163,AK$6:AK$165,$AN441)*其他调用!K440*其他调用!$M440</f>
        <v>8169640.8064703671</v>
      </c>
      <c r="AS441" s="3">
        <f>求节点(节奏总纲!H$4:H$163,AL$6:AL$165,$AN441)*其他调用!L440*其他调用!$M440</f>
        <v>3471103.4375768197</v>
      </c>
      <c r="AT441" s="3">
        <f t="shared" si="28"/>
        <v>1301756023.7933109</v>
      </c>
    </row>
    <row r="442" spans="40:46" x14ac:dyDescent="0.2">
      <c r="AN442" s="3">
        <v>437</v>
      </c>
      <c r="AO442" s="3">
        <f>求节点(节奏总纲!D$4:D$163,AH$6:AH$165,$AN442)*其他调用!H441*其他调用!$M441</f>
        <v>702223874.62941658</v>
      </c>
      <c r="AP442" s="3">
        <f>求节点(节奏总纲!E$4:E$163,AI$6:AI$165,$AN442)*其他调用!I441*其他调用!$M441</f>
        <v>527004045.0801205</v>
      </c>
      <c r="AQ442" s="3">
        <f>求节点(节奏总纲!F$4:F$163,AJ$6:AJ$165,$AN442)*其他调用!J441*其他调用!$M441</f>
        <v>62260431.814734928</v>
      </c>
      <c r="AR442" s="3">
        <f>求节点(节奏总纲!G$4:G$163,AK$6:AK$165,$AN442)*其他调用!K441*其他调用!$M441</f>
        <v>8169640.8064703671</v>
      </c>
      <c r="AS442" s="3">
        <f>求节点(节奏总纲!H$4:H$163,AL$6:AL$165,$AN442)*其他调用!L441*其他调用!$M441</f>
        <v>3471103.4375768197</v>
      </c>
      <c r="AT442" s="3">
        <f t="shared" si="28"/>
        <v>1303129095.7683191</v>
      </c>
    </row>
    <row r="443" spans="40:46" x14ac:dyDescent="0.2">
      <c r="AN443" s="3">
        <v>438</v>
      </c>
      <c r="AO443" s="3">
        <f>求节点(节奏总纲!D$4:D$163,AH$6:AH$165,$AN443)*其他调用!H442*其他调用!$M442</f>
        <v>703448115.11922836</v>
      </c>
      <c r="AP443" s="3">
        <f>求节点(节奏总纲!E$4:E$163,AI$6:AI$165,$AN443)*其他调用!I442*其他调用!$M442</f>
        <v>527152876.56531715</v>
      </c>
      <c r="AQ443" s="3">
        <f>求节点(节奏总纲!F$4:F$163,AJ$6:AJ$165,$AN443)*其他调用!J442*其他调用!$M442</f>
        <v>62260431.814734928</v>
      </c>
      <c r="AR443" s="3">
        <f>求节点(节奏总纲!G$4:G$163,AK$6:AK$165,$AN443)*其他调用!K442*其他调用!$M442</f>
        <v>8169640.8064703671</v>
      </c>
      <c r="AS443" s="3">
        <f>求节点(节奏总纲!H$4:H$163,AL$6:AL$165,$AN443)*其他调用!L442*其他调用!$M442</f>
        <v>3471103.4375768197</v>
      </c>
      <c r="AT443" s="3">
        <f t="shared" si="28"/>
        <v>1304502167.7433276</v>
      </c>
    </row>
    <row r="444" spans="40:46" x14ac:dyDescent="0.2">
      <c r="AN444" s="3">
        <v>439</v>
      </c>
      <c r="AO444" s="3">
        <f>求节点(节奏总纲!D$4:D$163,AH$6:AH$165,$AN444)*其他调用!H443*其他调用!$M443</f>
        <v>704672355.60904026</v>
      </c>
      <c r="AP444" s="3">
        <f>求节点(节奏总纲!E$4:E$163,AI$6:AI$165,$AN444)*其他调用!I443*其他调用!$M443</f>
        <v>527284098.97440058</v>
      </c>
      <c r="AQ444" s="3">
        <f>求节点(节奏总纲!F$4:F$163,AJ$6:AJ$165,$AN444)*其他调用!J443*其他调用!$M443</f>
        <v>62260431.814734928</v>
      </c>
      <c r="AR444" s="3">
        <f>求节点(节奏总纲!G$4:G$163,AK$6:AK$165,$AN444)*其他调用!K443*其他调用!$M443</f>
        <v>8169640.8064703671</v>
      </c>
      <c r="AS444" s="3">
        <f>求节点(节奏总纲!H$4:H$163,AL$6:AL$165,$AN444)*其他调用!L443*其他调用!$M443</f>
        <v>3471103.4375768197</v>
      </c>
      <c r="AT444" s="3">
        <f t="shared" si="28"/>
        <v>1305857630.6422229</v>
      </c>
    </row>
    <row r="445" spans="40:46" x14ac:dyDescent="0.2">
      <c r="AN445" s="3">
        <v>440</v>
      </c>
      <c r="AO445" s="3">
        <f>求节点(节奏总纲!D$4:D$163,AH$6:AH$165,$AN445)*其他调用!H444*其他调用!$M444</f>
        <v>705896596.09885204</v>
      </c>
      <c r="AP445" s="3">
        <f>求节点(节奏总纲!E$4:E$163,AI$6:AI$165,$AN445)*其他调用!I444*其他调用!$M444</f>
        <v>527412657.51910305</v>
      </c>
      <c r="AQ445" s="3">
        <f>求节点(节奏总纲!F$4:F$163,AJ$6:AJ$165,$AN445)*其他调用!J444*其他调用!$M444</f>
        <v>62260431.814734928</v>
      </c>
      <c r="AR445" s="3">
        <f>求节点(节奏总纲!G$4:G$163,AK$6:AK$165,$AN445)*其他调用!K444*其他调用!$M444</f>
        <v>8169640.8064703671</v>
      </c>
      <c r="AS445" s="3">
        <f>求节点(节奏总纲!H$4:H$163,AL$6:AL$165,$AN445)*其他调用!L444*其他调用!$M444</f>
        <v>3471103.4375768197</v>
      </c>
      <c r="AT445" s="3">
        <f t="shared" si="28"/>
        <v>1307210429.6767373</v>
      </c>
    </row>
    <row r="446" spans="40:46" x14ac:dyDescent="0.2">
      <c r="AN446" s="3">
        <v>441</v>
      </c>
      <c r="AO446" s="3">
        <f>求节点(节奏总纲!D$4:D$163,AH$6:AH$165,$AN446)*其他调用!H445*其他调用!$M445</f>
        <v>707120836.58866394</v>
      </c>
      <c r="AP446" s="3">
        <f>求节点(节奏总纲!E$4:E$163,AI$6:AI$165,$AN446)*其他调用!I445*其他调用!$M445</f>
        <v>527541216.06380558</v>
      </c>
      <c r="AQ446" s="3">
        <f>求节点(节奏总纲!F$4:F$163,AJ$6:AJ$165,$AN446)*其他调用!J445*其他调用!$M445</f>
        <v>62260431.814734928</v>
      </c>
      <c r="AR446" s="3">
        <f>求节点(节奏总纲!G$4:G$163,AK$6:AK$165,$AN446)*其他调用!K445*其他调用!$M445</f>
        <v>8169640.8064703671</v>
      </c>
      <c r="AS446" s="3">
        <f>求节点(节奏总纲!H$4:H$163,AL$6:AL$165,$AN446)*其他调用!L445*其他调用!$M445</f>
        <v>3471103.4375768197</v>
      </c>
      <c r="AT446" s="3">
        <f t="shared" si="28"/>
        <v>1308563228.7112517</v>
      </c>
    </row>
    <row r="447" spans="40:46" x14ac:dyDescent="0.2">
      <c r="AN447" s="3">
        <v>442</v>
      </c>
      <c r="AO447" s="3">
        <f>求节点(节奏总纲!D$4:D$163,AH$6:AH$165,$AN447)*其他调用!H446*其他调用!$M446</f>
        <v>708345077.07847571</v>
      </c>
      <c r="AP447" s="3">
        <f>求节点(节奏总纲!E$4:E$163,AI$6:AI$165,$AN447)*其他调用!I446*其他调用!$M446</f>
        <v>527669774.60850811</v>
      </c>
      <c r="AQ447" s="3">
        <f>求节点(节奏总纲!F$4:F$163,AJ$6:AJ$165,$AN447)*其他调用!J446*其他调用!$M446</f>
        <v>62260431.814734928</v>
      </c>
      <c r="AR447" s="3">
        <f>求节点(节奏总纲!G$4:G$163,AK$6:AK$165,$AN447)*其他调用!K446*其他调用!$M446</f>
        <v>8169640.8064703671</v>
      </c>
      <c r="AS447" s="3">
        <f>求节点(节奏总纲!H$4:H$163,AL$6:AL$165,$AN447)*其他调用!L446*其他调用!$M446</f>
        <v>3471103.4375768197</v>
      </c>
      <c r="AT447" s="3">
        <f t="shared" si="28"/>
        <v>1309916027.7457659</v>
      </c>
    </row>
    <row r="448" spans="40:46" x14ac:dyDescent="0.2">
      <c r="AN448" s="3">
        <v>443</v>
      </c>
      <c r="AO448" s="3">
        <f>求节点(节奏总纲!D$4:D$163,AH$6:AH$165,$AN448)*其他调用!H447*其他调用!$M447</f>
        <v>709569317.56828749</v>
      </c>
      <c r="AP448" s="3">
        <f>求节点(节奏总纲!E$4:E$163,AI$6:AI$165,$AN448)*其他调用!I447*其他调用!$M447</f>
        <v>527798333.15321058</v>
      </c>
      <c r="AQ448" s="3">
        <f>求节点(节奏总纲!F$4:F$163,AJ$6:AJ$165,$AN448)*其他调用!J447*其他调用!$M447</f>
        <v>62260431.814734928</v>
      </c>
      <c r="AR448" s="3">
        <f>求节点(节奏总纲!G$4:G$163,AK$6:AK$165,$AN448)*其他调用!K447*其他调用!$M447</f>
        <v>8169640.8064703671</v>
      </c>
      <c r="AS448" s="3">
        <f>求节点(节奏总纲!H$4:H$163,AL$6:AL$165,$AN448)*其他调用!L447*其他调用!$M447</f>
        <v>3471103.4375768197</v>
      </c>
      <c r="AT448" s="3">
        <f t="shared" si="28"/>
        <v>1311268826.7802801</v>
      </c>
    </row>
    <row r="449" spans="40:46" x14ac:dyDescent="0.2">
      <c r="AN449" s="3">
        <v>444</v>
      </c>
      <c r="AO449" s="3">
        <f>求节点(节奏总纲!D$4:D$163,AH$6:AH$165,$AN449)*其他调用!H448*其他调用!$M448</f>
        <v>710793558.05809939</v>
      </c>
      <c r="AP449" s="3">
        <f>求节点(节奏总纲!E$4:E$163,AI$6:AI$165,$AN449)*其他调用!I448*其他调用!$M448</f>
        <v>527926891.69791305</v>
      </c>
      <c r="AQ449" s="3">
        <f>求节点(节奏总纲!F$4:F$163,AJ$6:AJ$165,$AN449)*其他调用!J448*其他调用!$M448</f>
        <v>62260431.814734928</v>
      </c>
      <c r="AR449" s="3">
        <f>求节点(节奏总纲!G$4:G$163,AK$6:AK$165,$AN449)*其他调用!K448*其他调用!$M448</f>
        <v>8169640.8064703671</v>
      </c>
      <c r="AS449" s="3">
        <f>求节点(节奏总纲!H$4:H$163,AL$6:AL$165,$AN449)*其他调用!L448*其他调用!$M448</f>
        <v>3471103.4375768197</v>
      </c>
      <c r="AT449" s="3">
        <f t="shared" si="28"/>
        <v>1312621625.8147945</v>
      </c>
    </row>
    <row r="450" spans="40:46" x14ac:dyDescent="0.2">
      <c r="AN450" s="3">
        <v>445</v>
      </c>
      <c r="AO450" s="3">
        <f>求节点(节奏总纲!D$4:D$163,AH$6:AH$165,$AN450)*其他调用!H449*其他调用!$M449</f>
        <v>711727937.71602058</v>
      </c>
      <c r="AP450" s="3">
        <f>求节点(节奏总纲!E$4:E$163,AI$6:AI$165,$AN450)*其他调用!I449*其他调用!$M449</f>
        <v>528055450.24261546</v>
      </c>
      <c r="AQ450" s="3">
        <f>求节点(节奏总纲!F$4:F$163,AJ$6:AJ$165,$AN450)*其他调用!J449*其他调用!$M449</f>
        <v>62260431.814734928</v>
      </c>
      <c r="AR450" s="3">
        <f>求节点(节奏总纲!G$4:G$163,AK$6:AK$165,$AN450)*其他调用!K449*其他调用!$M449</f>
        <v>8169640.8064703671</v>
      </c>
      <c r="AS450" s="3">
        <f>求节点(节奏总纲!H$4:H$163,AL$6:AL$165,$AN450)*其他调用!L449*其他调用!$M449</f>
        <v>3471103.4375768197</v>
      </c>
      <c r="AT450" s="3">
        <f t="shared" si="28"/>
        <v>1313684564.0174181</v>
      </c>
    </row>
    <row r="451" spans="40:46" x14ac:dyDescent="0.2">
      <c r="AN451" s="3">
        <v>446</v>
      </c>
      <c r="AO451" s="3">
        <f>求节点(节奏总纲!D$4:D$163,AH$6:AH$165,$AN451)*其他调用!H450*其他调用!$M450</f>
        <v>711909931.7125982</v>
      </c>
      <c r="AP451" s="3">
        <f>求节点(节奏总纲!E$4:E$163,AI$6:AI$165,$AN451)*其他调用!I450*其他调用!$M450</f>
        <v>528184008.78731805</v>
      </c>
      <c r="AQ451" s="3">
        <f>求节点(节奏总纲!F$4:F$163,AJ$6:AJ$165,$AN451)*其他调用!J450*其他调用!$M450</f>
        <v>62260431.814734928</v>
      </c>
      <c r="AR451" s="3">
        <f>求节点(节奏总纲!G$4:G$163,AK$6:AK$165,$AN451)*其他调用!K450*其他调用!$M450</f>
        <v>8169640.8064703671</v>
      </c>
      <c r="AS451" s="3">
        <f>求节点(节奏总纲!H$4:H$163,AL$6:AL$165,$AN451)*其他调用!L450*其他调用!$M450</f>
        <v>3471103.4375768197</v>
      </c>
      <c r="AT451" s="3">
        <f t="shared" si="28"/>
        <v>1313995116.5586984</v>
      </c>
    </row>
    <row r="452" spans="40:46" x14ac:dyDescent="0.2">
      <c r="AN452" s="3">
        <v>447</v>
      </c>
      <c r="AO452" s="3">
        <f>求节点(节奏总纲!D$4:D$163,AH$6:AH$165,$AN452)*其他调用!H451*其他调用!$M451</f>
        <v>712091925.70917583</v>
      </c>
      <c r="AP452" s="3">
        <f>求节点(节奏总纲!E$4:E$163,AI$6:AI$165,$AN452)*其他调用!I451*其他调用!$M451</f>
        <v>528312567.33202058</v>
      </c>
      <c r="AQ452" s="3">
        <f>求节点(节奏总纲!F$4:F$163,AJ$6:AJ$165,$AN452)*其他调用!J451*其他调用!$M451</f>
        <v>62260431.814734928</v>
      </c>
      <c r="AR452" s="3">
        <f>求节点(节奏总纲!G$4:G$163,AK$6:AK$165,$AN452)*其他调用!K451*其他调用!$M451</f>
        <v>8169640.8064703671</v>
      </c>
      <c r="AS452" s="3">
        <f>求节点(节奏总纲!H$4:H$163,AL$6:AL$165,$AN452)*其他调用!L451*其他调用!$M451</f>
        <v>3471103.4375768197</v>
      </c>
      <c r="AT452" s="3">
        <f t="shared" si="28"/>
        <v>1314305669.0999784</v>
      </c>
    </row>
    <row r="453" spans="40:46" x14ac:dyDescent="0.2">
      <c r="AN453" s="3">
        <v>448</v>
      </c>
      <c r="AO453" s="3">
        <f>求节点(节奏总纲!D$4:D$163,AH$6:AH$165,$AN453)*其他调用!H452*其他调用!$M452</f>
        <v>712273919.70575333</v>
      </c>
      <c r="AP453" s="3">
        <f>求节点(节奏总纲!E$4:E$163,AI$6:AI$165,$AN453)*其他调用!I452*其他调用!$M452</f>
        <v>528441125.87672305</v>
      </c>
      <c r="AQ453" s="3">
        <f>求节点(节奏总纲!F$4:F$163,AJ$6:AJ$165,$AN453)*其他调用!J452*其他调用!$M452</f>
        <v>62260431.814734928</v>
      </c>
      <c r="AR453" s="3">
        <f>求节点(节奏总纲!G$4:G$163,AK$6:AK$165,$AN453)*其他调用!K452*其他调用!$M452</f>
        <v>8169640.8064703671</v>
      </c>
      <c r="AS453" s="3">
        <f>求节点(节奏总纲!H$4:H$163,AL$6:AL$165,$AN453)*其他调用!L452*其他调用!$M452</f>
        <v>3471103.4375768197</v>
      </c>
      <c r="AT453" s="3">
        <f t="shared" si="28"/>
        <v>1314616221.6412585</v>
      </c>
    </row>
    <row r="454" spans="40:46" x14ac:dyDescent="0.2">
      <c r="AN454" s="3">
        <v>449</v>
      </c>
      <c r="AO454" s="3">
        <f>求节点(节奏总纲!D$4:D$163,AH$6:AH$165,$AN454)*其他调用!H453*其他调用!$M453</f>
        <v>712455913.70233095</v>
      </c>
      <c r="AP454" s="3">
        <f>求节点(节奏总纲!E$4:E$163,AI$6:AI$165,$AN454)*其他调用!I453*其他调用!$M453</f>
        <v>528569684.42142558</v>
      </c>
      <c r="AQ454" s="3">
        <f>求节点(节奏总纲!F$4:F$163,AJ$6:AJ$165,$AN454)*其他调用!J453*其他调用!$M453</f>
        <v>62260431.814734928</v>
      </c>
      <c r="AR454" s="3">
        <f>求节点(节奏总纲!G$4:G$163,AK$6:AK$165,$AN454)*其他调用!K453*其他调用!$M453</f>
        <v>8169640.8064703671</v>
      </c>
      <c r="AS454" s="3">
        <f>求节点(节奏总纲!H$4:H$163,AL$6:AL$165,$AN454)*其他调用!L453*其他调用!$M453</f>
        <v>3471103.4375768197</v>
      </c>
      <c r="AT454" s="3">
        <f t="shared" si="28"/>
        <v>1314926774.1825385</v>
      </c>
    </row>
    <row r="455" spans="40:46" x14ac:dyDescent="0.2">
      <c r="AN455" s="3">
        <v>450</v>
      </c>
      <c r="AO455" s="3">
        <f>求节点(节奏总纲!D$4:D$163,AH$6:AH$165,$AN455)*其他调用!H454*其他调用!$M454</f>
        <v>712637907.69890857</v>
      </c>
      <c r="AP455" s="3">
        <f>求节点(节奏总纲!E$4:E$163,AI$6:AI$165,$AN455)*其他调用!I454*其他调用!$M454</f>
        <v>528698242.96612811</v>
      </c>
      <c r="AQ455" s="3">
        <f>求节点(节奏总纲!F$4:F$163,AJ$6:AJ$165,$AN455)*其他调用!J454*其他调用!$M454</f>
        <v>62260431.814734928</v>
      </c>
      <c r="AR455" s="3">
        <f>求节点(节奏总纲!G$4:G$163,AK$6:AK$165,$AN455)*其他调用!K454*其他调用!$M454</f>
        <v>8169640.8064703671</v>
      </c>
      <c r="AS455" s="3">
        <f>求节点(节奏总纲!H$4:H$163,AL$6:AL$165,$AN455)*其他调用!L454*其他调用!$M454</f>
        <v>3471103.4375768197</v>
      </c>
      <c r="AT455" s="3">
        <f t="shared" si="28"/>
        <v>1315237326.7238188</v>
      </c>
    </row>
    <row r="456" spans="40:46" x14ac:dyDescent="0.2">
      <c r="AN456" s="3">
        <v>451</v>
      </c>
      <c r="AO456" s="3">
        <f>求节点(节奏总纲!D$4:D$163,AH$6:AH$165,$AN456)*其他调用!H455*其他调用!$M455</f>
        <v>712819901.69548607</v>
      </c>
      <c r="AP456" s="3">
        <f>求节点(节奏总纲!E$4:E$163,AI$6:AI$165,$AN456)*其他调用!I455*其他调用!$M455</f>
        <v>528826801.51083052</v>
      </c>
      <c r="AQ456" s="3">
        <f>求节点(节奏总纲!F$4:F$163,AJ$6:AJ$165,$AN456)*其他调用!J455*其他调用!$M455</f>
        <v>62260431.814734928</v>
      </c>
      <c r="AR456" s="3">
        <f>求节点(节奏总纲!G$4:G$163,AK$6:AK$165,$AN456)*其他调用!K455*其他调用!$M455</f>
        <v>8169640.8064703671</v>
      </c>
      <c r="AS456" s="3">
        <f>求节点(节奏总纲!H$4:H$163,AL$6:AL$165,$AN456)*其他调用!L455*其他调用!$M455</f>
        <v>3471103.4375768197</v>
      </c>
      <c r="AT456" s="3">
        <f t="shared" si="28"/>
        <v>1315547879.2650986</v>
      </c>
    </row>
    <row r="457" spans="40:46" x14ac:dyDescent="0.2">
      <c r="AN457" s="3">
        <v>452</v>
      </c>
      <c r="AO457" s="3">
        <f>求节点(节奏总纲!D$4:D$163,AH$6:AH$165,$AN457)*其他调用!H456*其他调用!$M456</f>
        <v>713001895.69206369</v>
      </c>
      <c r="AP457" s="3">
        <f>求节点(节奏总纲!E$4:E$163,AI$6:AI$165,$AN457)*其他调用!I456*其他调用!$M456</f>
        <v>528955360.05553305</v>
      </c>
      <c r="AQ457" s="3">
        <f>求节点(节奏总纲!F$4:F$163,AJ$6:AJ$165,$AN457)*其他调用!J456*其他调用!$M456</f>
        <v>62260431.814734928</v>
      </c>
      <c r="AR457" s="3">
        <f>求节点(节奏总纲!G$4:G$163,AK$6:AK$165,$AN457)*其他调用!K456*其他调用!$M456</f>
        <v>8169640.8064703671</v>
      </c>
      <c r="AS457" s="3">
        <f>求节点(节奏总纲!H$4:H$163,AL$6:AL$165,$AN457)*其他调用!L456*其他调用!$M456</f>
        <v>3471103.4375768197</v>
      </c>
      <c r="AT457" s="3">
        <f t="shared" si="28"/>
        <v>1315858431.8063788</v>
      </c>
    </row>
    <row r="458" spans="40:46" x14ac:dyDescent="0.2">
      <c r="AN458" s="3">
        <v>453</v>
      </c>
      <c r="AO458" s="3">
        <f>求节点(节奏总纲!D$4:D$163,AH$6:AH$165,$AN458)*其他调用!H457*其他调用!$M457</f>
        <v>713183889.68864131</v>
      </c>
      <c r="AP458" s="3">
        <f>求节点(节奏总纲!E$4:E$163,AI$6:AI$165,$AN458)*其他调用!I457*其他调用!$M457</f>
        <v>529083918.60023558</v>
      </c>
      <c r="AQ458" s="3">
        <f>求节点(节奏总纲!F$4:F$163,AJ$6:AJ$165,$AN458)*其他调用!J457*其他调用!$M457</f>
        <v>62260431.814734928</v>
      </c>
      <c r="AR458" s="3">
        <f>求节点(节奏总纲!G$4:G$163,AK$6:AK$165,$AN458)*其他调用!K457*其他调用!$M457</f>
        <v>8169640.8064703671</v>
      </c>
      <c r="AS458" s="3">
        <f>求节点(节奏总纲!H$4:H$163,AL$6:AL$165,$AN458)*其他调用!L457*其他调用!$M457</f>
        <v>3471103.4375768197</v>
      </c>
      <c r="AT458" s="3">
        <f t="shared" si="28"/>
        <v>1316168984.3476591</v>
      </c>
    </row>
    <row r="459" spans="40:46" x14ac:dyDescent="0.2">
      <c r="AN459" s="3">
        <v>454</v>
      </c>
      <c r="AO459" s="3">
        <f>求节点(节奏总纲!D$4:D$163,AH$6:AH$165,$AN459)*其他调用!H458*其他调用!$M458</f>
        <v>713365883.68521893</v>
      </c>
      <c r="AP459" s="3">
        <f>求节点(节奏总纲!E$4:E$163,AI$6:AI$165,$AN459)*其他调用!I458*其他调用!$M458</f>
        <v>529212477.14493805</v>
      </c>
      <c r="AQ459" s="3">
        <f>求节点(节奏总纲!F$4:F$163,AJ$6:AJ$165,$AN459)*其他调用!J458*其他调用!$M458</f>
        <v>62260431.814734928</v>
      </c>
      <c r="AR459" s="3">
        <f>求节点(节奏总纲!G$4:G$163,AK$6:AK$165,$AN459)*其他调用!K458*其他调用!$M458</f>
        <v>8169640.8064703671</v>
      </c>
      <c r="AS459" s="3">
        <f>求节点(节奏总纲!H$4:H$163,AL$6:AL$165,$AN459)*其他调用!L458*其他调用!$M458</f>
        <v>3471103.4375768197</v>
      </c>
      <c r="AT459" s="3">
        <f t="shared" si="28"/>
        <v>1316479536.8889391</v>
      </c>
    </row>
    <row r="460" spans="40:46" x14ac:dyDescent="0.2">
      <c r="AN460" s="3">
        <v>455</v>
      </c>
      <c r="AO460" s="3">
        <f>求节点(节奏总纲!D$4:D$163,AH$6:AH$165,$AN460)*其他调用!H459*其他调用!$M459</f>
        <v>713547877.68179643</v>
      </c>
      <c r="AP460" s="3">
        <f>求节点(节奏总纲!E$4:E$163,AI$6:AI$165,$AN460)*其他调用!I459*其他调用!$M459</f>
        <v>529341035.68964058</v>
      </c>
      <c r="AQ460" s="3">
        <f>求节点(节奏总纲!F$4:F$163,AJ$6:AJ$165,$AN460)*其他调用!J459*其他调用!$M459</f>
        <v>62260431.814734928</v>
      </c>
      <c r="AR460" s="3">
        <f>求节点(节奏总纲!G$4:G$163,AK$6:AK$165,$AN460)*其他调用!K459*其他调用!$M459</f>
        <v>8169640.8064703671</v>
      </c>
      <c r="AS460" s="3">
        <f>求节点(节奏总纲!H$4:H$163,AL$6:AL$165,$AN460)*其他调用!L459*其他调用!$M459</f>
        <v>3471103.4375768197</v>
      </c>
      <c r="AT460" s="3">
        <f t="shared" si="28"/>
        <v>1316790089.4302192</v>
      </c>
    </row>
    <row r="461" spans="40:46" x14ac:dyDescent="0.2">
      <c r="AN461" s="3">
        <v>456</v>
      </c>
      <c r="AO461" s="3">
        <f>求节点(节奏总纲!D$4:D$163,AH$6:AH$165,$AN461)*其他调用!H460*其他调用!$M460</f>
        <v>713729871.67837405</v>
      </c>
      <c r="AP461" s="3">
        <f>求节点(节奏总纲!E$4:E$163,AI$6:AI$165,$AN461)*其他调用!I460*其他调用!$M460</f>
        <v>529469594.23434305</v>
      </c>
      <c r="AQ461" s="3">
        <f>求节点(节奏总纲!F$4:F$163,AJ$6:AJ$165,$AN461)*其他调用!J460*其他调用!$M460</f>
        <v>62260431.814734928</v>
      </c>
      <c r="AR461" s="3">
        <f>求节点(节奏总纲!G$4:G$163,AK$6:AK$165,$AN461)*其他调用!K460*其他调用!$M460</f>
        <v>8169640.8064703671</v>
      </c>
      <c r="AS461" s="3">
        <f>求节点(节奏总纲!H$4:H$163,AL$6:AL$165,$AN461)*其他调用!L460*其他调用!$M460</f>
        <v>3471103.4375768197</v>
      </c>
      <c r="AT461" s="3">
        <f t="shared" si="28"/>
        <v>1317100641.9714992</v>
      </c>
    </row>
    <row r="462" spans="40:46" x14ac:dyDescent="0.2">
      <c r="AN462" s="3">
        <v>457</v>
      </c>
      <c r="AO462" s="3">
        <f>求节点(节奏总纲!D$4:D$163,AH$6:AH$165,$AN462)*其他调用!H461*其他调用!$M461</f>
        <v>713911865.67495167</v>
      </c>
      <c r="AP462" s="3">
        <f>求节点(节奏总纲!E$4:E$163,AI$6:AI$165,$AN462)*其他调用!I461*其他调用!$M461</f>
        <v>529598152.77904558</v>
      </c>
      <c r="AQ462" s="3">
        <f>求节点(节奏总纲!F$4:F$163,AJ$6:AJ$165,$AN462)*其他调用!J461*其他调用!$M461</f>
        <v>62260431.814734928</v>
      </c>
      <c r="AR462" s="3">
        <f>求节点(节奏总纲!G$4:G$163,AK$6:AK$165,$AN462)*其他调用!K461*其他调用!$M461</f>
        <v>8169640.8064703671</v>
      </c>
      <c r="AS462" s="3">
        <f>求节点(节奏总纲!H$4:H$163,AL$6:AL$165,$AN462)*其他调用!L461*其他调用!$M461</f>
        <v>3471103.4375768197</v>
      </c>
      <c r="AT462" s="3">
        <f t="shared" si="28"/>
        <v>1317411194.5127792</v>
      </c>
    </row>
    <row r="463" spans="40:46" x14ac:dyDescent="0.2">
      <c r="AN463" s="3">
        <v>458</v>
      </c>
      <c r="AO463" s="3">
        <f>求节点(节奏总纲!D$4:D$163,AH$6:AH$165,$AN463)*其他调用!H462*其他调用!$M462</f>
        <v>714093859.67152917</v>
      </c>
      <c r="AP463" s="3">
        <f>求节点(节奏总纲!E$4:E$163,AI$6:AI$165,$AN463)*其他调用!I462*其他调用!$M462</f>
        <v>529726711.32374805</v>
      </c>
      <c r="AQ463" s="3">
        <f>求节点(节奏总纲!F$4:F$163,AJ$6:AJ$165,$AN463)*其他调用!J462*其他调用!$M462</f>
        <v>62260431.814734928</v>
      </c>
      <c r="AR463" s="3">
        <f>求节点(节奏总纲!G$4:G$163,AK$6:AK$165,$AN463)*其他调用!K462*其他调用!$M462</f>
        <v>8169640.8064703671</v>
      </c>
      <c r="AS463" s="3">
        <f>求节点(节奏总纲!H$4:H$163,AL$6:AL$165,$AN463)*其他调用!L462*其他调用!$M462</f>
        <v>3471103.4375768197</v>
      </c>
      <c r="AT463" s="3">
        <f t="shared" si="28"/>
        <v>1317721747.0540593</v>
      </c>
    </row>
    <row r="464" spans="40:46" x14ac:dyDescent="0.2">
      <c r="AN464" s="3">
        <v>459</v>
      </c>
      <c r="AO464" s="3">
        <f>求节点(节奏总纲!D$4:D$163,AH$6:AH$165,$AN464)*其他调用!H463*其他调用!$M463</f>
        <v>714275853.66810679</v>
      </c>
      <c r="AP464" s="3">
        <f>求节点(节奏总纲!E$4:E$163,AI$6:AI$165,$AN464)*其他调用!I463*其他调用!$M463</f>
        <v>529855269.86845052</v>
      </c>
      <c r="AQ464" s="3">
        <f>求节点(节奏总纲!F$4:F$163,AJ$6:AJ$165,$AN464)*其他调用!J463*其他调用!$M463</f>
        <v>62260431.814734928</v>
      </c>
      <c r="AR464" s="3">
        <f>求节点(节奏总纲!G$4:G$163,AK$6:AK$165,$AN464)*其他调用!K463*其他调用!$M463</f>
        <v>8169640.8064703671</v>
      </c>
      <c r="AS464" s="3">
        <f>求节点(节奏总纲!H$4:H$163,AL$6:AL$165,$AN464)*其他调用!L463*其他调用!$M463</f>
        <v>3471103.4375768197</v>
      </c>
      <c r="AT464" s="3">
        <f t="shared" si="28"/>
        <v>1318032299.5953393</v>
      </c>
    </row>
    <row r="465" spans="40:46" x14ac:dyDescent="0.2">
      <c r="AN465" s="3">
        <v>460</v>
      </c>
      <c r="AO465" s="3">
        <f>求节点(节奏总纲!D$4:D$163,AH$6:AH$165,$AN465)*其他调用!H464*其他调用!$M464</f>
        <v>714457847.66468441</v>
      </c>
      <c r="AP465" s="3">
        <f>求节点(节奏总纲!E$4:E$163,AI$6:AI$165,$AN465)*其他调用!I464*其他调用!$M464</f>
        <v>529983828.41315305</v>
      </c>
      <c r="AQ465" s="3">
        <f>求节点(节奏总纲!F$4:F$163,AJ$6:AJ$165,$AN465)*其他调用!J464*其他调用!$M464</f>
        <v>62260431.814734928</v>
      </c>
      <c r="AR465" s="3">
        <f>求节点(节奏总纲!G$4:G$163,AK$6:AK$165,$AN465)*其他调用!K464*其他调用!$M464</f>
        <v>8169640.8064703671</v>
      </c>
      <c r="AS465" s="3">
        <f>求节点(节奏总纲!H$4:H$163,AL$6:AL$165,$AN465)*其他调用!L464*其他调用!$M464</f>
        <v>3471103.4375768197</v>
      </c>
      <c r="AT465" s="3">
        <f t="shared" si="28"/>
        <v>1318342852.1366196</v>
      </c>
    </row>
    <row r="466" spans="40:46" x14ac:dyDescent="0.2">
      <c r="AN466" s="3">
        <v>461</v>
      </c>
      <c r="AO466" s="3">
        <f>求节点(节奏总纲!D$4:D$163,AH$6:AH$165,$AN466)*其他调用!H465*其他调用!$M465</f>
        <v>714639841.66126192</v>
      </c>
      <c r="AP466" s="3">
        <f>求节点(节奏总纲!E$4:E$163,AI$6:AI$165,$AN466)*其他调用!I465*其他调用!$M465</f>
        <v>530112386.95785564</v>
      </c>
      <c r="AQ466" s="3">
        <f>求节点(节奏总纲!F$4:F$163,AJ$6:AJ$165,$AN466)*其他调用!J465*其他调用!$M465</f>
        <v>62260431.814734928</v>
      </c>
      <c r="AR466" s="3">
        <f>求节点(节奏总纲!G$4:G$163,AK$6:AK$165,$AN466)*其他调用!K465*其他调用!$M465</f>
        <v>8169640.8064703671</v>
      </c>
      <c r="AS466" s="3">
        <f>求节点(节奏总纲!H$4:H$163,AL$6:AL$165,$AN466)*其他调用!L465*其他调用!$M465</f>
        <v>3471103.4375768197</v>
      </c>
      <c r="AT466" s="3">
        <f t="shared" si="28"/>
        <v>1318653404.6778996</v>
      </c>
    </row>
    <row r="467" spans="40:46" x14ac:dyDescent="0.2">
      <c r="AN467" s="3">
        <v>462</v>
      </c>
      <c r="AO467" s="3">
        <f>求节点(节奏总纲!D$4:D$163,AH$6:AH$165,$AN467)*其他调用!H466*其他调用!$M466</f>
        <v>714821835.65783954</v>
      </c>
      <c r="AP467" s="3">
        <f>求节点(节奏总纲!E$4:E$163,AI$6:AI$165,$AN467)*其他调用!I466*其他调用!$M466</f>
        <v>530240945.50255805</v>
      </c>
      <c r="AQ467" s="3">
        <f>求节点(节奏总纲!F$4:F$163,AJ$6:AJ$165,$AN467)*其他调用!J466*其他调用!$M466</f>
        <v>62260431.814734928</v>
      </c>
      <c r="AR467" s="3">
        <f>求节点(节奏总纲!G$4:G$163,AK$6:AK$165,$AN467)*其他调用!K466*其他调用!$M466</f>
        <v>8169640.8064703671</v>
      </c>
      <c r="AS467" s="3">
        <f>求节点(节奏总纲!H$4:H$163,AL$6:AL$165,$AN467)*其他调用!L466*其他调用!$M466</f>
        <v>3471103.4375768197</v>
      </c>
      <c r="AT467" s="3">
        <f t="shared" si="28"/>
        <v>1318963957.2191796</v>
      </c>
    </row>
    <row r="468" spans="40:46" x14ac:dyDescent="0.2">
      <c r="AN468" s="3">
        <v>463</v>
      </c>
      <c r="AO468" s="3">
        <f>求节点(节奏总纲!D$4:D$163,AH$6:AH$165,$AN468)*其他调用!H467*其他调用!$M467</f>
        <v>715003829.65441716</v>
      </c>
      <c r="AP468" s="3">
        <f>求节点(节奏总纲!E$4:E$163,AI$6:AI$165,$AN468)*其他调用!I467*其他调用!$M467</f>
        <v>530369504.04726064</v>
      </c>
      <c r="AQ468" s="3">
        <f>求节点(节奏总纲!F$4:F$163,AJ$6:AJ$165,$AN468)*其他调用!J467*其他调用!$M467</f>
        <v>62260431.814734928</v>
      </c>
      <c r="AR468" s="3">
        <f>求节点(节奏总纲!G$4:G$163,AK$6:AK$165,$AN468)*其他调用!K467*其他调用!$M467</f>
        <v>8169640.8064703671</v>
      </c>
      <c r="AS468" s="3">
        <f>求节点(节奏总纲!H$4:H$163,AL$6:AL$165,$AN468)*其他调用!L467*其他调用!$M467</f>
        <v>3471103.4375768197</v>
      </c>
      <c r="AT468" s="3">
        <f t="shared" ref="AT468:AT531" si="29">SUM(AO468:AS468)</f>
        <v>1319274509.7604599</v>
      </c>
    </row>
    <row r="469" spans="40:46" x14ac:dyDescent="0.2">
      <c r="AN469" s="3">
        <v>464</v>
      </c>
      <c r="AO469" s="3">
        <f>求节点(节奏总纲!D$4:D$163,AH$6:AH$165,$AN469)*其他调用!H468*其他调用!$M468</f>
        <v>715185823.65099466</v>
      </c>
      <c r="AP469" s="3">
        <f>求节点(节奏总纲!E$4:E$163,AI$6:AI$165,$AN469)*其他调用!I468*其他调用!$M468</f>
        <v>530498062.59196305</v>
      </c>
      <c r="AQ469" s="3">
        <f>求节点(节奏总纲!F$4:F$163,AJ$6:AJ$165,$AN469)*其他调用!J468*其他调用!$M468</f>
        <v>62260431.814734928</v>
      </c>
      <c r="AR469" s="3">
        <f>求节点(节奏总纲!G$4:G$163,AK$6:AK$165,$AN469)*其他调用!K468*其他调用!$M468</f>
        <v>8169640.8064703671</v>
      </c>
      <c r="AS469" s="3">
        <f>求节点(节奏总纲!H$4:H$163,AL$6:AL$165,$AN469)*其他调用!L468*其他调用!$M468</f>
        <v>3471103.4375768197</v>
      </c>
      <c r="AT469" s="3">
        <f t="shared" si="29"/>
        <v>1319585062.3017397</v>
      </c>
    </row>
    <row r="470" spans="40:46" x14ac:dyDescent="0.2">
      <c r="AN470" s="3">
        <v>465</v>
      </c>
      <c r="AO470" s="3">
        <f>求节点(节奏总纲!D$4:D$163,AH$6:AH$165,$AN470)*其他调用!H469*其他调用!$M469</f>
        <v>715367817.64757228</v>
      </c>
      <c r="AP470" s="3">
        <f>求节点(节奏总纲!E$4:E$163,AI$6:AI$165,$AN470)*其他调用!I469*其他调用!$M469</f>
        <v>530626621.13666552</v>
      </c>
      <c r="AQ470" s="3">
        <f>求节点(节奏总纲!F$4:F$163,AJ$6:AJ$165,$AN470)*其他调用!J469*其他调用!$M469</f>
        <v>62260431.814734928</v>
      </c>
      <c r="AR470" s="3">
        <f>求节点(节奏总纲!G$4:G$163,AK$6:AK$165,$AN470)*其他调用!K469*其他调用!$M469</f>
        <v>8169640.8064703671</v>
      </c>
      <c r="AS470" s="3">
        <f>求节点(节奏总纲!H$4:H$163,AL$6:AL$165,$AN470)*其他调用!L469*其他调用!$M469</f>
        <v>3471103.4375768197</v>
      </c>
      <c r="AT470" s="3">
        <f t="shared" si="29"/>
        <v>1319895614.84302</v>
      </c>
    </row>
    <row r="471" spans="40:46" x14ac:dyDescent="0.2">
      <c r="AN471" s="3">
        <v>466</v>
      </c>
      <c r="AO471" s="3">
        <f>求节点(节奏总纲!D$4:D$163,AH$6:AH$165,$AN471)*其他调用!H470*其他调用!$M470</f>
        <v>715549811.6441499</v>
      </c>
      <c r="AP471" s="3">
        <f>求节点(节奏总纲!E$4:E$163,AI$6:AI$165,$AN471)*其他调用!I470*其他调用!$M470</f>
        <v>530755179.68136805</v>
      </c>
      <c r="AQ471" s="3">
        <f>求节点(节奏总纲!F$4:F$163,AJ$6:AJ$165,$AN471)*其他调用!J470*其他调用!$M470</f>
        <v>62260431.814734928</v>
      </c>
      <c r="AR471" s="3">
        <f>求节点(节奏总纲!G$4:G$163,AK$6:AK$165,$AN471)*其他调用!K470*其他调用!$M470</f>
        <v>8169640.8064703671</v>
      </c>
      <c r="AS471" s="3">
        <f>求节点(节奏总纲!H$4:H$163,AL$6:AL$165,$AN471)*其他调用!L470*其他调用!$M470</f>
        <v>3471103.4375768197</v>
      </c>
      <c r="AT471" s="3">
        <f t="shared" si="29"/>
        <v>1320206167.3843</v>
      </c>
    </row>
    <row r="472" spans="40:46" x14ac:dyDescent="0.2">
      <c r="AN472" s="3">
        <v>467</v>
      </c>
      <c r="AO472" s="3">
        <f>求节点(节奏总纲!D$4:D$163,AH$6:AH$165,$AN472)*其他调用!H471*其他调用!$M471</f>
        <v>715731805.6407274</v>
      </c>
      <c r="AP472" s="3">
        <f>求节点(节奏总纲!E$4:E$163,AI$6:AI$165,$AN472)*其他调用!I471*其他调用!$M471</f>
        <v>530883738.22607052</v>
      </c>
      <c r="AQ472" s="3">
        <f>求节点(节奏总纲!F$4:F$163,AJ$6:AJ$165,$AN472)*其他调用!J471*其他调用!$M471</f>
        <v>62260431.814734928</v>
      </c>
      <c r="AR472" s="3">
        <f>求节点(节奏总纲!G$4:G$163,AK$6:AK$165,$AN472)*其他调用!K471*其他调用!$M471</f>
        <v>8169640.8064703671</v>
      </c>
      <c r="AS472" s="3">
        <f>求节点(节奏总纲!H$4:H$163,AL$6:AL$165,$AN472)*其他调用!L471*其他调用!$M471</f>
        <v>3471103.4375768197</v>
      </c>
      <c r="AT472" s="3">
        <f t="shared" si="29"/>
        <v>1320516719.92558</v>
      </c>
    </row>
    <row r="473" spans="40:46" x14ac:dyDescent="0.2">
      <c r="AN473" s="3">
        <v>468</v>
      </c>
      <c r="AO473" s="3">
        <f>求节点(节奏总纲!D$4:D$163,AH$6:AH$165,$AN473)*其他调用!H472*其他调用!$M472</f>
        <v>715913799.63730502</v>
      </c>
      <c r="AP473" s="3">
        <f>求节点(节奏总纲!E$4:E$163,AI$6:AI$165,$AN473)*其他调用!I472*其他调用!$M472</f>
        <v>531012296.77077305</v>
      </c>
      <c r="AQ473" s="3">
        <f>求节点(节奏总纲!F$4:F$163,AJ$6:AJ$165,$AN473)*其他调用!J472*其他调用!$M472</f>
        <v>62260431.814734928</v>
      </c>
      <c r="AR473" s="3">
        <f>求节点(节奏总纲!G$4:G$163,AK$6:AK$165,$AN473)*其他调用!K472*其他调用!$M472</f>
        <v>8169640.8064703671</v>
      </c>
      <c r="AS473" s="3">
        <f>求节点(节奏总纲!H$4:H$163,AL$6:AL$165,$AN473)*其他调用!L472*其他调用!$M472</f>
        <v>3471103.4375768197</v>
      </c>
      <c r="AT473" s="3">
        <f t="shared" si="29"/>
        <v>1320827272.4668603</v>
      </c>
    </row>
    <row r="474" spans="40:46" x14ac:dyDescent="0.2">
      <c r="AN474" s="3">
        <v>469</v>
      </c>
      <c r="AO474" s="3">
        <f>求节点(节奏总纲!D$4:D$163,AH$6:AH$165,$AN474)*其他调用!H473*其他调用!$M473</f>
        <v>716095793.63388264</v>
      </c>
      <c r="AP474" s="3">
        <f>求节点(节奏总纲!E$4:E$163,AI$6:AI$165,$AN474)*其他调用!I473*其他调用!$M473</f>
        <v>531140855.31547564</v>
      </c>
      <c r="AQ474" s="3">
        <f>求节点(节奏总纲!F$4:F$163,AJ$6:AJ$165,$AN474)*其他调用!J473*其他调用!$M473</f>
        <v>62260431.814734928</v>
      </c>
      <c r="AR474" s="3">
        <f>求节点(节奏总纲!G$4:G$163,AK$6:AK$165,$AN474)*其他调用!K473*其他调用!$M473</f>
        <v>8169640.8064703671</v>
      </c>
      <c r="AS474" s="3">
        <f>求节点(节奏总纲!H$4:H$163,AL$6:AL$165,$AN474)*其他调用!L473*其他调用!$M473</f>
        <v>3471103.4375768197</v>
      </c>
      <c r="AT474" s="3">
        <f t="shared" si="29"/>
        <v>1321137825.0081403</v>
      </c>
    </row>
    <row r="475" spans="40:46" x14ac:dyDescent="0.2">
      <c r="AN475" s="3">
        <v>470</v>
      </c>
      <c r="AO475" s="3">
        <f>求节点(节奏总纲!D$4:D$163,AH$6:AH$165,$AN475)*其他调用!H474*其他调用!$M474</f>
        <v>716277787.63046014</v>
      </c>
      <c r="AP475" s="3">
        <f>求节点(节奏总纲!E$4:E$163,AI$6:AI$165,$AN475)*其他调用!I474*其他调用!$M474</f>
        <v>531265936.17763352</v>
      </c>
      <c r="AQ475" s="3">
        <f>求节点(节奏总纲!F$4:F$163,AJ$6:AJ$165,$AN475)*其他调用!J474*其他调用!$M474</f>
        <v>62260431.814734928</v>
      </c>
      <c r="AR475" s="3">
        <f>求节点(节奏总纲!G$4:G$163,AK$6:AK$165,$AN475)*其他调用!K474*其他调用!$M474</f>
        <v>8169640.8064703671</v>
      </c>
      <c r="AS475" s="3">
        <f>求节点(节奏总纲!H$4:H$163,AL$6:AL$165,$AN475)*其他调用!L474*其他调用!$M474</f>
        <v>3471103.4375768197</v>
      </c>
      <c r="AT475" s="3">
        <f t="shared" si="29"/>
        <v>1321444899.8668756</v>
      </c>
    </row>
    <row r="476" spans="40:46" x14ac:dyDescent="0.2">
      <c r="AN476" s="3">
        <v>471</v>
      </c>
      <c r="AO476" s="3">
        <f>求节点(节奏总纲!D$4:D$163,AH$6:AH$165,$AN476)*其他调用!H475*其他调用!$M475</f>
        <v>716459781.62703776</v>
      </c>
      <c r="AP476" s="3">
        <f>求节点(节奏总纲!E$4:E$163,AI$6:AI$165,$AN476)*其他调用!I475*其他调用!$M475</f>
        <v>531384857.3499307</v>
      </c>
      <c r="AQ476" s="3">
        <f>求节点(节奏总纲!F$4:F$163,AJ$6:AJ$165,$AN476)*其他调用!J475*其他调用!$M475</f>
        <v>62260431.814734928</v>
      </c>
      <c r="AR476" s="3">
        <f>求节点(节奏总纲!G$4:G$163,AK$6:AK$165,$AN476)*其他调用!K475*其他调用!$M475</f>
        <v>8169640.8064703671</v>
      </c>
      <c r="AS476" s="3">
        <f>求节点(节奏总纲!H$4:H$163,AL$6:AL$165,$AN476)*其他调用!L475*其他调用!$M475</f>
        <v>3471103.4375768197</v>
      </c>
      <c r="AT476" s="3">
        <f t="shared" si="29"/>
        <v>1321745815.0357506</v>
      </c>
    </row>
    <row r="477" spans="40:46" x14ac:dyDescent="0.2">
      <c r="AN477" s="3">
        <v>472</v>
      </c>
      <c r="AO477" s="3">
        <f>求节点(节奏总纲!D$4:D$163,AH$6:AH$165,$AN477)*其他调用!H476*其他调用!$M476</f>
        <v>716641775.62361538</v>
      </c>
      <c r="AP477" s="3">
        <f>求节点(节奏总纲!E$4:E$163,AI$6:AI$165,$AN477)*其他调用!I476*其他调用!$M476</f>
        <v>531503778.52222788</v>
      </c>
      <c r="AQ477" s="3">
        <f>求节点(节奏总纲!F$4:F$163,AJ$6:AJ$165,$AN477)*其他调用!J476*其他调用!$M476</f>
        <v>62260431.814734928</v>
      </c>
      <c r="AR477" s="3">
        <f>求节点(节奏总纲!G$4:G$163,AK$6:AK$165,$AN477)*其他调用!K476*其他调用!$M476</f>
        <v>8169640.8064703671</v>
      </c>
      <c r="AS477" s="3">
        <f>求节点(节奏总纲!H$4:H$163,AL$6:AL$165,$AN477)*其他调用!L476*其他调用!$M476</f>
        <v>3471103.4375768197</v>
      </c>
      <c r="AT477" s="3">
        <f t="shared" si="29"/>
        <v>1322046730.2046254</v>
      </c>
    </row>
    <row r="478" spans="40:46" x14ac:dyDescent="0.2">
      <c r="AN478" s="3">
        <v>473</v>
      </c>
      <c r="AO478" s="3">
        <f>求节点(节奏总纲!D$4:D$163,AH$6:AH$165,$AN478)*其他调用!H477*其他调用!$M477</f>
        <v>716823769.620193</v>
      </c>
      <c r="AP478" s="3">
        <f>求节点(节奏总纲!E$4:E$163,AI$6:AI$165,$AN478)*其他调用!I477*其他调用!$M477</f>
        <v>531622699.69452506</v>
      </c>
      <c r="AQ478" s="3">
        <f>求节点(节奏总纲!F$4:F$163,AJ$6:AJ$165,$AN478)*其他调用!J477*其他调用!$M477</f>
        <v>62260431.814734928</v>
      </c>
      <c r="AR478" s="3">
        <f>求节点(节奏总纲!G$4:G$163,AK$6:AK$165,$AN478)*其他调用!K477*其他调用!$M477</f>
        <v>8169640.8064703671</v>
      </c>
      <c r="AS478" s="3">
        <f>求节点(节奏总纲!H$4:H$163,AL$6:AL$165,$AN478)*其他调用!L477*其他调用!$M477</f>
        <v>3471103.4375768197</v>
      </c>
      <c r="AT478" s="3">
        <f t="shared" si="29"/>
        <v>1322347645.3735001</v>
      </c>
    </row>
    <row r="479" spans="40:46" x14ac:dyDescent="0.2">
      <c r="AN479" s="3">
        <v>474</v>
      </c>
      <c r="AO479" s="3">
        <f>求节点(节奏总纲!D$4:D$163,AH$6:AH$165,$AN479)*其他调用!H478*其他调用!$M478</f>
        <v>717005763.61677051</v>
      </c>
      <c r="AP479" s="3">
        <f>求节点(节奏总纲!E$4:E$163,AI$6:AI$165,$AN479)*其他调用!I478*其他调用!$M478</f>
        <v>531741620.86682224</v>
      </c>
      <c r="AQ479" s="3">
        <f>求节点(节奏总纲!F$4:F$163,AJ$6:AJ$165,$AN479)*其他调用!J478*其他调用!$M478</f>
        <v>62260431.814734928</v>
      </c>
      <c r="AR479" s="3">
        <f>求节点(节奏总纲!G$4:G$163,AK$6:AK$165,$AN479)*其他调用!K478*其他调用!$M478</f>
        <v>8169640.8064703671</v>
      </c>
      <c r="AS479" s="3">
        <f>求节点(节奏总纲!H$4:H$163,AL$6:AL$165,$AN479)*其他调用!L478*其他调用!$M478</f>
        <v>3471103.4375768197</v>
      </c>
      <c r="AT479" s="3">
        <f t="shared" si="29"/>
        <v>1322648560.5423748</v>
      </c>
    </row>
    <row r="480" spans="40:46" x14ac:dyDescent="0.2">
      <c r="AN480" s="3">
        <v>475</v>
      </c>
      <c r="AO480" s="3">
        <f>求节点(节奏总纲!D$4:D$163,AH$6:AH$165,$AN480)*其他调用!H479*其他调用!$M479</f>
        <v>717187757.61334813</v>
      </c>
      <c r="AP480" s="3">
        <f>求节点(节奏总纲!E$4:E$163,AI$6:AI$165,$AN480)*其他调用!I479*其他调用!$M479</f>
        <v>531860542.03911948</v>
      </c>
      <c r="AQ480" s="3">
        <f>求节点(节奏总纲!F$4:F$163,AJ$6:AJ$165,$AN480)*其他调用!J479*其他调用!$M479</f>
        <v>62260431.814734928</v>
      </c>
      <c r="AR480" s="3">
        <f>求节点(节奏总纲!G$4:G$163,AK$6:AK$165,$AN480)*其他调用!K479*其他调用!$M479</f>
        <v>8169640.8064703671</v>
      </c>
      <c r="AS480" s="3">
        <f>求节点(节奏总纲!H$4:H$163,AL$6:AL$165,$AN480)*其他调用!L479*其他调用!$M479</f>
        <v>3471103.4375768197</v>
      </c>
      <c r="AT480" s="3">
        <f t="shared" si="29"/>
        <v>1322949475.7112498</v>
      </c>
    </row>
    <row r="481" spans="40:46" x14ac:dyDescent="0.2">
      <c r="AN481" s="3">
        <v>476</v>
      </c>
      <c r="AO481" s="3">
        <f>求节点(节奏总纲!D$4:D$163,AH$6:AH$165,$AN481)*其他调用!H480*其他调用!$M480</f>
        <v>717369751.60992575</v>
      </c>
      <c r="AP481" s="3">
        <f>求节点(节奏总纲!E$4:E$163,AI$6:AI$165,$AN481)*其他调用!I480*其他调用!$M480</f>
        <v>531979463.21141672</v>
      </c>
      <c r="AQ481" s="3">
        <f>求节点(节奏总纲!F$4:F$163,AJ$6:AJ$165,$AN481)*其他调用!J480*其他调用!$M480</f>
        <v>62260431.814734928</v>
      </c>
      <c r="AR481" s="3">
        <f>求节点(节奏总纲!G$4:G$163,AK$6:AK$165,$AN481)*其他调用!K480*其他调用!$M480</f>
        <v>8169640.8064703671</v>
      </c>
      <c r="AS481" s="3">
        <f>求节点(节奏总纲!H$4:H$163,AL$6:AL$165,$AN481)*其他调用!L480*其他调用!$M480</f>
        <v>3471103.4375768197</v>
      </c>
      <c r="AT481" s="3">
        <f t="shared" si="29"/>
        <v>1323250390.8801246</v>
      </c>
    </row>
    <row r="482" spans="40:46" x14ac:dyDescent="0.2">
      <c r="AN482" s="3">
        <v>477</v>
      </c>
      <c r="AO482" s="3">
        <f>求节点(节奏总纲!D$4:D$163,AH$6:AH$165,$AN482)*其他调用!H481*其他调用!$M481</f>
        <v>717546954.80491602</v>
      </c>
      <c r="AP482" s="3">
        <f>求节点(节奏总纲!E$4:E$163,AI$6:AI$165,$AN482)*其他调用!I481*其他调用!$M481</f>
        <v>532098384.3837139</v>
      </c>
      <c r="AQ482" s="3">
        <f>求节点(节奏总纲!F$4:F$163,AJ$6:AJ$165,$AN482)*其他调用!J481*其他调用!$M481</f>
        <v>62260431.814734928</v>
      </c>
      <c r="AR482" s="3">
        <f>求节点(节奏总纲!G$4:G$163,AK$6:AK$165,$AN482)*其他调用!K481*其他调用!$M481</f>
        <v>8169640.8064703671</v>
      </c>
      <c r="AS482" s="3">
        <f>求节点(节奏总纲!H$4:H$163,AL$6:AL$165,$AN482)*其他调用!L481*其他调用!$M481</f>
        <v>3471103.4375768197</v>
      </c>
      <c r="AT482" s="3">
        <f t="shared" si="29"/>
        <v>1323546515.247412</v>
      </c>
    </row>
    <row r="483" spans="40:46" x14ac:dyDescent="0.2">
      <c r="AN483" s="3">
        <v>478</v>
      </c>
      <c r="AO483" s="3">
        <f>求节点(节奏总纲!D$4:D$163,AH$6:AH$165,$AN483)*其他调用!H482*其他调用!$M482</f>
        <v>717712262.41160536</v>
      </c>
      <c r="AP483" s="3">
        <f>求节点(节奏总纲!E$4:E$163,AI$6:AI$165,$AN483)*其他调用!I482*其他调用!$M482</f>
        <v>532217305.55601108</v>
      </c>
      <c r="AQ483" s="3">
        <f>求节点(节奏总纲!F$4:F$163,AJ$6:AJ$165,$AN483)*其他调用!J482*其他调用!$M482</f>
        <v>62260431.814734928</v>
      </c>
      <c r="AR483" s="3">
        <f>求节点(节奏总纲!G$4:G$163,AK$6:AK$165,$AN483)*其他调用!K482*其他调用!$M482</f>
        <v>8169640.8064703671</v>
      </c>
      <c r="AS483" s="3">
        <f>求节点(节奏总纲!H$4:H$163,AL$6:AL$165,$AN483)*其他调用!L482*其他调用!$M482</f>
        <v>3471103.4375768197</v>
      </c>
      <c r="AT483" s="3">
        <f t="shared" si="29"/>
        <v>1323830744.0263987</v>
      </c>
    </row>
    <row r="484" spans="40:46" x14ac:dyDescent="0.2">
      <c r="AN484" s="3">
        <v>479</v>
      </c>
      <c r="AO484" s="3">
        <f>求节点(节奏总纲!D$4:D$163,AH$6:AH$165,$AN484)*其他调用!H483*其他调用!$M483</f>
        <v>717877570.01829481</v>
      </c>
      <c r="AP484" s="3">
        <f>求节点(节奏总纲!E$4:E$163,AI$6:AI$165,$AN484)*其他调用!I483*其他调用!$M483</f>
        <v>532336226.72830832</v>
      </c>
      <c r="AQ484" s="3">
        <f>求节点(节奏总纲!F$4:F$163,AJ$6:AJ$165,$AN484)*其他调用!J483*其他调用!$M483</f>
        <v>62260431.814734928</v>
      </c>
      <c r="AR484" s="3">
        <f>求节点(节奏总纲!G$4:G$163,AK$6:AK$165,$AN484)*其他调用!K483*其他调用!$M483</f>
        <v>8169640.8064703671</v>
      </c>
      <c r="AS484" s="3">
        <f>求节点(节奏总纲!H$4:H$163,AL$6:AL$165,$AN484)*其他调用!L483*其他调用!$M483</f>
        <v>3471103.4375768197</v>
      </c>
      <c r="AT484" s="3">
        <f t="shared" si="29"/>
        <v>1324114972.8053851</v>
      </c>
    </row>
    <row r="485" spans="40:46" x14ac:dyDescent="0.2">
      <c r="AN485" s="3">
        <v>480</v>
      </c>
      <c r="AO485" s="3">
        <f>求节点(节奏总纲!D$4:D$163,AH$6:AH$165,$AN485)*其他调用!H484*其他调用!$M484</f>
        <v>718042877.62498415</v>
      </c>
      <c r="AP485" s="3">
        <f>求节点(节奏总纲!E$4:E$163,AI$6:AI$165,$AN485)*其他调用!I484*其他调用!$M484</f>
        <v>532455147.9006055</v>
      </c>
      <c r="AQ485" s="3">
        <f>求节点(节奏总纲!F$4:F$163,AJ$6:AJ$165,$AN485)*其他调用!J484*其他调用!$M484</f>
        <v>62260431.814734928</v>
      </c>
      <c r="AR485" s="3">
        <f>求节点(节奏总纲!G$4:G$163,AK$6:AK$165,$AN485)*其他调用!K484*其他调用!$M484</f>
        <v>8169640.8064703671</v>
      </c>
      <c r="AS485" s="3">
        <f>求节点(节奏总纲!H$4:H$163,AL$6:AL$165,$AN485)*其他调用!L484*其他调用!$M484</f>
        <v>3471103.4375768197</v>
      </c>
      <c r="AT485" s="3">
        <f t="shared" si="29"/>
        <v>1324399201.5843718</v>
      </c>
    </row>
    <row r="486" spans="40:46" x14ac:dyDescent="0.2">
      <c r="AN486" s="3">
        <v>481</v>
      </c>
      <c r="AO486" s="3">
        <f>求节点(节奏总纲!D$4:D$163,AH$6:AH$165,$AN486)*其他调用!H485*其他调用!$M485</f>
        <v>718208185.23167348</v>
      </c>
      <c r="AP486" s="3">
        <f>求节点(节奏总纲!E$4:E$163,AI$6:AI$165,$AN486)*其他调用!I485*其他调用!$M485</f>
        <v>532574069.07290268</v>
      </c>
      <c r="AQ486" s="3">
        <f>求节点(节奏总纲!F$4:F$163,AJ$6:AJ$165,$AN486)*其他调用!J485*其他调用!$M485</f>
        <v>62260431.814734928</v>
      </c>
      <c r="AR486" s="3">
        <f>求节点(节奏总纲!G$4:G$163,AK$6:AK$165,$AN486)*其他调用!K485*其他调用!$M485</f>
        <v>8169640.8064703671</v>
      </c>
      <c r="AS486" s="3">
        <f>求节点(节奏总纲!H$4:H$163,AL$6:AL$165,$AN486)*其他调用!L485*其他调用!$M485</f>
        <v>3471103.4375768197</v>
      </c>
      <c r="AT486" s="3">
        <f t="shared" si="29"/>
        <v>1324683430.3633583</v>
      </c>
    </row>
    <row r="487" spans="40:46" x14ac:dyDescent="0.2">
      <c r="AN487" s="3">
        <v>482</v>
      </c>
      <c r="AO487" s="3">
        <f>求节点(节奏总纲!D$4:D$163,AH$6:AH$165,$AN487)*其他调用!H486*其他调用!$M486</f>
        <v>718373492.83836293</v>
      </c>
      <c r="AP487" s="3">
        <f>求节点(节奏总纲!E$4:E$163,AI$6:AI$165,$AN487)*其他调用!I486*其他调用!$M486</f>
        <v>532692990.24519986</v>
      </c>
      <c r="AQ487" s="3">
        <f>求节点(节奏总纲!F$4:F$163,AJ$6:AJ$165,$AN487)*其他调用!J486*其他调用!$M486</f>
        <v>62260431.814734928</v>
      </c>
      <c r="AR487" s="3">
        <f>求节点(节奏总纲!G$4:G$163,AK$6:AK$165,$AN487)*其他调用!K486*其他调用!$M486</f>
        <v>8169640.8064703671</v>
      </c>
      <c r="AS487" s="3">
        <f>求节点(节奏总纲!H$4:H$163,AL$6:AL$165,$AN487)*其他调用!L486*其他调用!$M486</f>
        <v>3471103.4375768197</v>
      </c>
      <c r="AT487" s="3">
        <f t="shared" si="29"/>
        <v>1324967659.142345</v>
      </c>
    </row>
    <row r="488" spans="40:46" x14ac:dyDescent="0.2">
      <c r="AN488" s="3">
        <v>483</v>
      </c>
      <c r="AO488" s="3">
        <f>求节点(节奏总纲!D$4:D$163,AH$6:AH$165,$AN488)*其他调用!H487*其他调用!$M487</f>
        <v>718538800.44505239</v>
      </c>
      <c r="AP488" s="3">
        <f>求节点(节奏总纲!E$4:E$163,AI$6:AI$165,$AN488)*其他调用!I487*其他调用!$M487</f>
        <v>532811911.41749704</v>
      </c>
      <c r="AQ488" s="3">
        <f>求节点(节奏总纲!F$4:F$163,AJ$6:AJ$165,$AN488)*其他调用!J487*其他调用!$M487</f>
        <v>62260431.814734928</v>
      </c>
      <c r="AR488" s="3">
        <f>求节点(节奏总纲!G$4:G$163,AK$6:AK$165,$AN488)*其他调用!K487*其他调用!$M487</f>
        <v>8169640.8064703671</v>
      </c>
      <c r="AS488" s="3">
        <f>求节点(节奏总纲!H$4:H$163,AL$6:AL$165,$AN488)*其他调用!L487*其他调用!$M487</f>
        <v>3471103.4375768197</v>
      </c>
      <c r="AT488" s="3">
        <f t="shared" si="29"/>
        <v>1325251887.9213314</v>
      </c>
    </row>
    <row r="489" spans="40:46" x14ac:dyDescent="0.2">
      <c r="AN489" s="3">
        <v>484</v>
      </c>
      <c r="AO489" s="3">
        <f>求节点(节奏总纲!D$4:D$163,AH$6:AH$165,$AN489)*其他调用!H488*其他调用!$M488</f>
        <v>718704108.05174172</v>
      </c>
      <c r="AP489" s="3">
        <f>求节点(节奏总纲!E$4:E$163,AI$6:AI$165,$AN489)*其他调用!I488*其他调用!$M488</f>
        <v>532930832.58979422</v>
      </c>
      <c r="AQ489" s="3">
        <f>求节点(节奏总纲!F$4:F$163,AJ$6:AJ$165,$AN489)*其他调用!J488*其他调用!$M488</f>
        <v>62260431.814734928</v>
      </c>
      <c r="AR489" s="3">
        <f>求节点(节奏总纲!G$4:G$163,AK$6:AK$165,$AN489)*其他调用!K488*其他调用!$M488</f>
        <v>8169640.8064703671</v>
      </c>
      <c r="AS489" s="3">
        <f>求节点(节奏总纲!H$4:H$163,AL$6:AL$165,$AN489)*其他调用!L488*其他调用!$M488</f>
        <v>3471103.4375768197</v>
      </c>
      <c r="AT489" s="3">
        <f t="shared" si="29"/>
        <v>1325536116.7003181</v>
      </c>
    </row>
    <row r="490" spans="40:46" x14ac:dyDescent="0.2">
      <c r="AN490" s="3">
        <v>485</v>
      </c>
      <c r="AO490" s="3">
        <f>求节点(节奏总纲!D$4:D$163,AH$6:AH$165,$AN490)*其他调用!H489*其他调用!$M489</f>
        <v>718869415.65843105</v>
      </c>
      <c r="AP490" s="3">
        <f>求节点(节奏总纲!E$4:E$163,AI$6:AI$165,$AN490)*其他调用!I489*其他调用!$M489</f>
        <v>533049753.7620914</v>
      </c>
      <c r="AQ490" s="3">
        <f>求节点(节奏总纲!F$4:F$163,AJ$6:AJ$165,$AN490)*其他调用!J489*其他调用!$M489</f>
        <v>62260431.814734928</v>
      </c>
      <c r="AR490" s="3">
        <f>求节点(节奏总纲!G$4:G$163,AK$6:AK$165,$AN490)*其他调用!K489*其他调用!$M489</f>
        <v>8169640.8064703671</v>
      </c>
      <c r="AS490" s="3">
        <f>求节点(节奏总纲!H$4:H$163,AL$6:AL$165,$AN490)*其他调用!L489*其他调用!$M489</f>
        <v>3471103.4375768197</v>
      </c>
      <c r="AT490" s="3">
        <f t="shared" si="29"/>
        <v>1325820345.4793046</v>
      </c>
    </row>
    <row r="491" spans="40:46" x14ac:dyDescent="0.2">
      <c r="AN491" s="3">
        <v>486</v>
      </c>
      <c r="AO491" s="3">
        <f>求节点(节奏总纲!D$4:D$163,AH$6:AH$165,$AN491)*其他调用!H490*其他调用!$M490</f>
        <v>719034723.26512039</v>
      </c>
      <c r="AP491" s="3">
        <f>求节点(节奏总纲!E$4:E$163,AI$6:AI$165,$AN491)*其他调用!I490*其他调用!$M490</f>
        <v>533168674.9343887</v>
      </c>
      <c r="AQ491" s="3">
        <f>求节点(节奏总纲!F$4:F$163,AJ$6:AJ$165,$AN491)*其他调用!J490*其他调用!$M490</f>
        <v>62260431.814734928</v>
      </c>
      <c r="AR491" s="3">
        <f>求节点(节奏总纲!G$4:G$163,AK$6:AK$165,$AN491)*其他调用!K490*其他调用!$M490</f>
        <v>8169640.8064703671</v>
      </c>
      <c r="AS491" s="3">
        <f>求节点(节奏总纲!H$4:H$163,AL$6:AL$165,$AN491)*其他调用!L490*其他调用!$M490</f>
        <v>3471103.4375768197</v>
      </c>
      <c r="AT491" s="3">
        <f t="shared" si="29"/>
        <v>1326104574.2582912</v>
      </c>
    </row>
    <row r="492" spans="40:46" x14ac:dyDescent="0.2">
      <c r="AN492" s="3">
        <v>487</v>
      </c>
      <c r="AO492" s="3">
        <f>求节点(节奏总纲!D$4:D$163,AH$6:AH$165,$AN492)*其他调用!H491*其他调用!$M491</f>
        <v>719200030.87180972</v>
      </c>
      <c r="AP492" s="3">
        <f>求节点(节奏总纲!E$4:E$163,AI$6:AI$165,$AN492)*其他调用!I491*其他调用!$M491</f>
        <v>533287596.10668588</v>
      </c>
      <c r="AQ492" s="3">
        <f>求节点(节奏总纲!F$4:F$163,AJ$6:AJ$165,$AN492)*其他调用!J491*其他调用!$M491</f>
        <v>62260431.814734928</v>
      </c>
      <c r="AR492" s="3">
        <f>求节点(节奏总纲!G$4:G$163,AK$6:AK$165,$AN492)*其他调用!K491*其他调用!$M491</f>
        <v>8169640.8064703671</v>
      </c>
      <c r="AS492" s="3">
        <f>求节点(节奏总纲!H$4:H$163,AL$6:AL$165,$AN492)*其他调用!L491*其他调用!$M491</f>
        <v>3471103.4375768197</v>
      </c>
      <c r="AT492" s="3">
        <f t="shared" si="29"/>
        <v>1326388803.0372777</v>
      </c>
    </row>
    <row r="493" spans="40:46" x14ac:dyDescent="0.2">
      <c r="AN493" s="3">
        <v>488</v>
      </c>
      <c r="AO493" s="3">
        <f>求节点(节奏总纲!D$4:D$163,AH$6:AH$165,$AN493)*其他调用!H492*其他调用!$M492</f>
        <v>719365338.47849917</v>
      </c>
      <c r="AP493" s="3">
        <f>求节点(节奏总纲!E$4:E$163,AI$6:AI$165,$AN493)*其他调用!I492*其他调用!$M492</f>
        <v>533406517.27898306</v>
      </c>
      <c r="AQ493" s="3">
        <f>求节点(节奏总纲!F$4:F$163,AJ$6:AJ$165,$AN493)*其他调用!J492*其他调用!$M492</f>
        <v>62260431.814734928</v>
      </c>
      <c r="AR493" s="3">
        <f>求节点(节奏总纲!G$4:G$163,AK$6:AK$165,$AN493)*其他调用!K492*其他调用!$M492</f>
        <v>8169640.8064703671</v>
      </c>
      <c r="AS493" s="3">
        <f>求节点(节奏总纲!H$4:H$163,AL$6:AL$165,$AN493)*其他调用!L492*其他调用!$M492</f>
        <v>3471103.4375768197</v>
      </c>
      <c r="AT493" s="3">
        <f t="shared" si="29"/>
        <v>1326673031.8162644</v>
      </c>
    </row>
    <row r="494" spans="40:46" x14ac:dyDescent="0.2">
      <c r="AN494" s="3">
        <v>489</v>
      </c>
      <c r="AO494" s="3">
        <f>求节点(节奏总纲!D$4:D$163,AH$6:AH$165,$AN494)*其他调用!H493*其他调用!$M493</f>
        <v>719530646.08518851</v>
      </c>
      <c r="AP494" s="3">
        <f>求节点(节奏总纲!E$4:E$163,AI$6:AI$165,$AN494)*其他调用!I493*其他调用!$M493</f>
        <v>533525438.45128024</v>
      </c>
      <c r="AQ494" s="3">
        <f>求节点(节奏总纲!F$4:F$163,AJ$6:AJ$165,$AN494)*其他调用!J493*其他调用!$M493</f>
        <v>62260431.814734928</v>
      </c>
      <c r="AR494" s="3">
        <f>求节点(节奏总纲!G$4:G$163,AK$6:AK$165,$AN494)*其他调用!K493*其他调用!$M493</f>
        <v>8169640.8064703671</v>
      </c>
      <c r="AS494" s="3">
        <f>求节点(节奏总纲!H$4:H$163,AL$6:AL$165,$AN494)*其他调用!L493*其他调用!$M493</f>
        <v>3471103.4375768197</v>
      </c>
      <c r="AT494" s="3">
        <f t="shared" si="29"/>
        <v>1326957260.5952508</v>
      </c>
    </row>
    <row r="495" spans="40:46" x14ac:dyDescent="0.2">
      <c r="AN495" s="3">
        <v>490</v>
      </c>
      <c r="AO495" s="3">
        <f>求节点(节奏总纲!D$4:D$163,AH$6:AH$165,$AN495)*其他调用!H494*其他调用!$M494</f>
        <v>719695953.69187784</v>
      </c>
      <c r="AP495" s="3">
        <f>求节点(节奏总纲!E$4:E$163,AI$6:AI$165,$AN495)*其他调用!I494*其他调用!$M494</f>
        <v>533644359.62357748</v>
      </c>
      <c r="AQ495" s="3">
        <f>求节点(节奏总纲!F$4:F$163,AJ$6:AJ$165,$AN495)*其他调用!J494*其他调用!$M494</f>
        <v>62260431.814734928</v>
      </c>
      <c r="AR495" s="3">
        <f>求节点(节奏总纲!G$4:G$163,AK$6:AK$165,$AN495)*其他调用!K494*其他调用!$M494</f>
        <v>8169640.8064703671</v>
      </c>
      <c r="AS495" s="3">
        <f>求节点(节奏总纲!H$4:H$163,AL$6:AL$165,$AN495)*其他调用!L494*其他调用!$M494</f>
        <v>3471103.4375768197</v>
      </c>
      <c r="AT495" s="3">
        <f t="shared" si="29"/>
        <v>1327241489.3742375</v>
      </c>
    </row>
    <row r="496" spans="40:46" x14ac:dyDescent="0.2">
      <c r="AN496" s="3">
        <v>491</v>
      </c>
      <c r="AO496" s="3">
        <f>求节点(节奏总纲!D$4:D$163,AH$6:AH$165,$AN496)*其他调用!H495*其他调用!$M495</f>
        <v>719861261.29856718</v>
      </c>
      <c r="AP496" s="3">
        <f>求节点(节奏总纲!E$4:E$163,AI$6:AI$165,$AN496)*其他调用!I495*其他调用!$M495</f>
        <v>533763280.79587466</v>
      </c>
      <c r="AQ496" s="3">
        <f>求节点(节奏总纲!F$4:F$163,AJ$6:AJ$165,$AN496)*其他调用!J495*其他调用!$M495</f>
        <v>62260431.814734928</v>
      </c>
      <c r="AR496" s="3">
        <f>求节点(节奏总纲!G$4:G$163,AK$6:AK$165,$AN496)*其他调用!K495*其他调用!$M495</f>
        <v>8169640.8064703671</v>
      </c>
      <c r="AS496" s="3">
        <f>求节点(节奏总纲!H$4:H$163,AL$6:AL$165,$AN496)*其他调用!L495*其他调用!$M495</f>
        <v>3471103.4375768197</v>
      </c>
      <c r="AT496" s="3">
        <f t="shared" si="29"/>
        <v>1327525718.153224</v>
      </c>
    </row>
    <row r="497" spans="40:46" x14ac:dyDescent="0.2">
      <c r="AN497" s="3">
        <v>492</v>
      </c>
      <c r="AO497" s="3">
        <f>求节点(节奏总纲!D$4:D$163,AH$6:AH$165,$AN497)*其他调用!H496*其他调用!$M496</f>
        <v>720026568.90525663</v>
      </c>
      <c r="AP497" s="3">
        <f>求节点(节奏总纲!E$4:E$163,AI$6:AI$165,$AN497)*其他调用!I496*其他调用!$M496</f>
        <v>533882201.96817183</v>
      </c>
      <c r="AQ497" s="3">
        <f>求节点(节奏总纲!F$4:F$163,AJ$6:AJ$165,$AN497)*其他调用!J496*其他调用!$M496</f>
        <v>62260431.814734928</v>
      </c>
      <c r="AR497" s="3">
        <f>求节点(节奏总纲!G$4:G$163,AK$6:AK$165,$AN497)*其他调用!K496*其他调用!$M496</f>
        <v>8169640.8064703671</v>
      </c>
      <c r="AS497" s="3">
        <f>求节点(节奏总纲!H$4:H$163,AL$6:AL$165,$AN497)*其他调用!L496*其他调用!$M496</f>
        <v>3471103.4375768197</v>
      </c>
      <c r="AT497" s="3">
        <f t="shared" si="29"/>
        <v>1327809946.9322104</v>
      </c>
    </row>
    <row r="498" spans="40:46" x14ac:dyDescent="0.2">
      <c r="AN498" s="3">
        <v>493</v>
      </c>
      <c r="AO498" s="3">
        <f>求节点(节奏总纲!D$4:D$163,AH$6:AH$165,$AN498)*其他调用!H497*其他调用!$M497</f>
        <v>720191876.51194596</v>
      </c>
      <c r="AP498" s="3">
        <f>求节点(节奏总纲!E$4:E$163,AI$6:AI$165,$AN498)*其他调用!I497*其他调用!$M497</f>
        <v>534001123.14046901</v>
      </c>
      <c r="AQ498" s="3">
        <f>求节点(节奏总纲!F$4:F$163,AJ$6:AJ$165,$AN498)*其他调用!J497*其他调用!$M497</f>
        <v>62260431.814734928</v>
      </c>
      <c r="AR498" s="3">
        <f>求节点(节奏总纲!G$4:G$163,AK$6:AK$165,$AN498)*其他调用!K497*其他调用!$M497</f>
        <v>8169640.8064703671</v>
      </c>
      <c r="AS498" s="3">
        <f>求节点(节奏总纲!H$4:H$163,AL$6:AL$165,$AN498)*其他调用!L497*其他调用!$M497</f>
        <v>3471103.4375768197</v>
      </c>
      <c r="AT498" s="3">
        <f t="shared" si="29"/>
        <v>1328094175.7111971</v>
      </c>
    </row>
    <row r="499" spans="40:46" x14ac:dyDescent="0.2">
      <c r="AN499" s="3">
        <v>494</v>
      </c>
      <c r="AO499" s="3">
        <f>求节点(节奏总纲!D$4:D$163,AH$6:AH$165,$AN499)*其他调用!H498*其他调用!$M498</f>
        <v>720357184.1186353</v>
      </c>
      <c r="AP499" s="3">
        <f>求节点(节奏总纲!E$4:E$163,AI$6:AI$165,$AN499)*其他调用!I498*其他调用!$M498</f>
        <v>534120044.31276619</v>
      </c>
      <c r="AQ499" s="3">
        <f>求节点(节奏总纲!F$4:F$163,AJ$6:AJ$165,$AN499)*其他调用!J498*其他调用!$M498</f>
        <v>62260431.814734928</v>
      </c>
      <c r="AR499" s="3">
        <f>求节点(节奏总纲!G$4:G$163,AK$6:AK$165,$AN499)*其他调用!K498*其他调用!$M498</f>
        <v>8169640.8064703671</v>
      </c>
      <c r="AS499" s="3">
        <f>求节点(节奏总纲!H$4:H$163,AL$6:AL$165,$AN499)*其他调用!L498*其他调用!$M498</f>
        <v>3471103.4375768197</v>
      </c>
      <c r="AT499" s="3">
        <f t="shared" si="29"/>
        <v>1328378404.4901836</v>
      </c>
    </row>
    <row r="500" spans="40:46" x14ac:dyDescent="0.2">
      <c r="AN500" s="3">
        <v>495</v>
      </c>
      <c r="AO500" s="3">
        <f>求节点(节奏总纲!D$4:D$163,AH$6:AH$165,$AN500)*其他调用!H499*其他调用!$M499</f>
        <v>720522491.72532463</v>
      </c>
      <c r="AP500" s="3">
        <f>求节点(节奏总纲!E$4:E$163,AI$6:AI$165,$AN500)*其他调用!I499*其他调用!$M499</f>
        <v>534238965.48506337</v>
      </c>
      <c r="AQ500" s="3">
        <f>求节点(节奏总纲!F$4:F$163,AJ$6:AJ$165,$AN500)*其他调用!J499*其他调用!$M499</f>
        <v>62260431.814734928</v>
      </c>
      <c r="AR500" s="3">
        <f>求节点(节奏总纲!G$4:G$163,AK$6:AK$165,$AN500)*其他调用!K499*其他调用!$M499</f>
        <v>8169640.8064703671</v>
      </c>
      <c r="AS500" s="3">
        <f>求节点(节奏总纲!H$4:H$163,AL$6:AL$165,$AN500)*其他调用!L499*其他调用!$M499</f>
        <v>3471103.4375768197</v>
      </c>
      <c r="AT500" s="3">
        <f t="shared" si="29"/>
        <v>1328662633.26917</v>
      </c>
    </row>
    <row r="501" spans="40:46" x14ac:dyDescent="0.2">
      <c r="AN501" s="3">
        <v>496</v>
      </c>
      <c r="AO501" s="3">
        <f>求节点(节奏总纲!D$4:D$163,AH$6:AH$165,$AN501)*其他调用!H500*其他调用!$M500</f>
        <v>720687799.33201408</v>
      </c>
      <c r="AP501" s="3">
        <f>求节点(节奏总纲!E$4:E$163,AI$6:AI$165,$AN501)*其他调用!I500*其他调用!$M500</f>
        <v>534357886.65736067</v>
      </c>
      <c r="AQ501" s="3">
        <f>求节点(节奏总纲!F$4:F$163,AJ$6:AJ$165,$AN501)*其他调用!J500*其他调用!$M500</f>
        <v>62260431.814734928</v>
      </c>
      <c r="AR501" s="3">
        <f>求节点(节奏总纲!G$4:G$163,AK$6:AK$165,$AN501)*其他调用!K500*其他调用!$M500</f>
        <v>8169640.8064703671</v>
      </c>
      <c r="AS501" s="3">
        <f>求节点(节奏总纲!H$4:H$163,AL$6:AL$165,$AN501)*其他调用!L500*其他调用!$M500</f>
        <v>3471103.4375768197</v>
      </c>
      <c r="AT501" s="3">
        <f t="shared" si="29"/>
        <v>1328946862.0481567</v>
      </c>
    </row>
    <row r="502" spans="40:46" x14ac:dyDescent="0.2">
      <c r="AN502" s="3">
        <v>497</v>
      </c>
      <c r="AO502" s="3">
        <f>求节点(节奏总纲!D$4:D$163,AH$6:AH$165,$AN502)*其他调用!H501*其他调用!$M501</f>
        <v>720853106.93870342</v>
      </c>
      <c r="AP502" s="3">
        <f>求节点(节奏总纲!E$4:E$163,AI$6:AI$165,$AN502)*其他调用!I501*其他调用!$M501</f>
        <v>534476807.82965785</v>
      </c>
      <c r="AQ502" s="3">
        <f>求节点(节奏总纲!F$4:F$163,AJ$6:AJ$165,$AN502)*其他调用!J501*其他调用!$M501</f>
        <v>62260431.814734928</v>
      </c>
      <c r="AR502" s="3">
        <f>求节点(节奏总纲!G$4:G$163,AK$6:AK$165,$AN502)*其他调用!K501*其他调用!$M501</f>
        <v>8169640.8064703671</v>
      </c>
      <c r="AS502" s="3">
        <f>求节点(节奏总纲!H$4:H$163,AL$6:AL$165,$AN502)*其他调用!L501*其他调用!$M501</f>
        <v>3471103.4375768197</v>
      </c>
      <c r="AT502" s="3">
        <f t="shared" si="29"/>
        <v>1329231090.8271434</v>
      </c>
    </row>
    <row r="503" spans="40:46" x14ac:dyDescent="0.2">
      <c r="AN503" s="3">
        <v>498</v>
      </c>
      <c r="AO503" s="3">
        <f>求节点(节奏总纲!D$4:D$163,AH$6:AH$165,$AN503)*其他调用!H502*其他调用!$M502</f>
        <v>721018414.54539275</v>
      </c>
      <c r="AP503" s="3">
        <f>求节点(节奏总纲!E$4:E$163,AI$6:AI$165,$AN503)*其他调用!I502*其他调用!$M502</f>
        <v>534595729.00195503</v>
      </c>
      <c r="AQ503" s="3">
        <f>求节点(节奏总纲!F$4:F$163,AJ$6:AJ$165,$AN503)*其他调用!J502*其他调用!$M502</f>
        <v>62260431.814734928</v>
      </c>
      <c r="AR503" s="3">
        <f>求节点(节奏总纲!G$4:G$163,AK$6:AK$165,$AN503)*其他调用!K502*其他调用!$M502</f>
        <v>8169640.8064703671</v>
      </c>
      <c r="AS503" s="3">
        <f>求节点(节奏总纲!H$4:H$163,AL$6:AL$165,$AN503)*其他调用!L502*其他调用!$M502</f>
        <v>3471103.4375768197</v>
      </c>
      <c r="AT503" s="3">
        <f t="shared" si="29"/>
        <v>1329515319.6061299</v>
      </c>
    </row>
    <row r="504" spans="40:46" x14ac:dyDescent="0.2">
      <c r="AN504" s="3">
        <v>499</v>
      </c>
      <c r="AO504" s="3">
        <f>求节点(节奏总纲!D$4:D$163,AH$6:AH$165,$AN504)*其他调用!H503*其他调用!$M503</f>
        <v>721183722.1520822</v>
      </c>
      <c r="AP504" s="3">
        <f>求节点(节奏总纲!E$4:E$163,AI$6:AI$165,$AN504)*其他调用!I503*其他调用!$M503</f>
        <v>534714650.17425221</v>
      </c>
      <c r="AQ504" s="3">
        <f>求节点(节奏总纲!F$4:F$163,AJ$6:AJ$165,$AN504)*其他调用!J503*其他调用!$M503</f>
        <v>62260431.814734928</v>
      </c>
      <c r="AR504" s="3">
        <f>求节点(节奏总纲!G$4:G$163,AK$6:AK$165,$AN504)*其他调用!K503*其他调用!$M503</f>
        <v>8169640.8064703671</v>
      </c>
      <c r="AS504" s="3">
        <f>求节点(节奏总纲!H$4:H$163,AL$6:AL$165,$AN504)*其他调用!L503*其他调用!$M503</f>
        <v>3471103.4375768197</v>
      </c>
      <c r="AT504" s="3">
        <f t="shared" si="29"/>
        <v>1329799548.3851166</v>
      </c>
    </row>
    <row r="505" spans="40:46" x14ac:dyDescent="0.2">
      <c r="AN505" s="3">
        <v>500</v>
      </c>
      <c r="AO505" s="3">
        <f>求节点(节奏总纲!D$4:D$163,AH$6:AH$165,$AN505)*其他调用!H504*其他调用!$M504</f>
        <v>721349029.75877166</v>
      </c>
      <c r="AP505" s="3">
        <f>求节点(节奏总纲!E$4:E$163,AI$6:AI$165,$AN505)*其他调用!I504*其他调用!$M504</f>
        <v>534833571.34654939</v>
      </c>
      <c r="AQ505" s="3">
        <f>求节点(节奏总纲!F$4:F$163,AJ$6:AJ$165,$AN505)*其他调用!J504*其他调用!$M504</f>
        <v>62260431.814734928</v>
      </c>
      <c r="AR505" s="3">
        <f>求节点(节奏总纲!G$4:G$163,AK$6:AK$165,$AN505)*其他调用!K504*其他调用!$M504</f>
        <v>8169640.8064703671</v>
      </c>
      <c r="AS505" s="3">
        <f>求节点(节奏总纲!H$4:H$163,AL$6:AL$165,$AN505)*其他调用!L504*其他调用!$M504</f>
        <v>3471103.4375768197</v>
      </c>
      <c r="AT505" s="3">
        <f t="shared" si="29"/>
        <v>1330083777.164103</v>
      </c>
    </row>
    <row r="506" spans="40:46" x14ac:dyDescent="0.2">
      <c r="AN506" s="3">
        <v>501</v>
      </c>
      <c r="AO506" s="3">
        <f>求节点(节奏总纲!D$4:D$163,AH$6:AH$165,$AN506)*其他调用!H505*其他调用!$M505</f>
        <v>721514337.36546099</v>
      </c>
      <c r="AP506" s="3">
        <f>求节点(节奏总纲!E$4:E$163,AI$6:AI$165,$AN506)*其他调用!I505*其他调用!$M505</f>
        <v>534952492.51884657</v>
      </c>
      <c r="AQ506" s="3">
        <f>求节点(节奏总纲!F$4:F$163,AJ$6:AJ$165,$AN506)*其他调用!J505*其他调用!$M505</f>
        <v>62260431.814734928</v>
      </c>
      <c r="AR506" s="3">
        <f>求节点(节奏总纲!G$4:G$163,AK$6:AK$165,$AN506)*其他调用!K505*其他调用!$M505</f>
        <v>8169640.8064703671</v>
      </c>
      <c r="AS506" s="3">
        <f>求节点(节奏总纲!H$4:H$163,AL$6:AL$165,$AN506)*其他调用!L505*其他调用!$M505</f>
        <v>3471103.4375768197</v>
      </c>
      <c r="AT506" s="3">
        <f t="shared" si="29"/>
        <v>1330368005.9430897</v>
      </c>
    </row>
    <row r="507" spans="40:46" x14ac:dyDescent="0.2">
      <c r="AN507" s="3">
        <v>502</v>
      </c>
      <c r="AO507" s="3">
        <f>求节点(节奏总纲!D$4:D$163,AH$6:AH$165,$AN507)*其他调用!H506*其他调用!$M506</f>
        <v>721679644.97215033</v>
      </c>
      <c r="AP507" s="3">
        <f>求节点(节奏总纲!E$4:E$163,AI$6:AI$165,$AN507)*其他调用!I506*其他调用!$M506</f>
        <v>535071413.69114381</v>
      </c>
      <c r="AQ507" s="3">
        <f>求节点(节奏总纲!F$4:F$163,AJ$6:AJ$165,$AN507)*其他调用!J506*其他调用!$M506</f>
        <v>62260431.814734928</v>
      </c>
      <c r="AR507" s="3">
        <f>求节点(节奏总纲!G$4:G$163,AK$6:AK$165,$AN507)*其他调用!K506*其他调用!$M506</f>
        <v>8169640.8064703671</v>
      </c>
      <c r="AS507" s="3">
        <f>求节点(节奏总纲!H$4:H$163,AL$6:AL$165,$AN507)*其他调用!L506*其他调用!$M506</f>
        <v>3471103.4375768197</v>
      </c>
      <c r="AT507" s="3">
        <f t="shared" si="29"/>
        <v>1330652234.7220762</v>
      </c>
    </row>
    <row r="508" spans="40:46" x14ac:dyDescent="0.2">
      <c r="AN508" s="3">
        <v>503</v>
      </c>
      <c r="AO508" s="3">
        <f>求节点(节奏总纲!D$4:D$163,AH$6:AH$165,$AN508)*其他调用!H507*其他调用!$M507</f>
        <v>721844952.57883966</v>
      </c>
      <c r="AP508" s="3">
        <f>求节点(节奏总纲!E$4:E$163,AI$6:AI$165,$AN508)*其他调用!I507*其他调用!$M507</f>
        <v>535106228.89447427</v>
      </c>
      <c r="AQ508" s="3">
        <f>求节点(节奏总纲!F$4:F$163,AJ$6:AJ$165,$AN508)*其他调用!J507*其他调用!$M507</f>
        <v>62260431.814734928</v>
      </c>
      <c r="AR508" s="3">
        <f>求节点(节奏总纲!G$4:G$163,AK$6:AK$165,$AN508)*其他调用!K507*其他调用!$M507</f>
        <v>8169640.8064703671</v>
      </c>
      <c r="AS508" s="3">
        <f>求节点(节奏总纲!H$4:H$163,AL$6:AL$165,$AN508)*其他调用!L507*其他调用!$M507</f>
        <v>3471103.4375768197</v>
      </c>
      <c r="AT508" s="3">
        <f t="shared" si="29"/>
        <v>1330852357.5320959</v>
      </c>
    </row>
    <row r="509" spans="40:46" x14ac:dyDescent="0.2">
      <c r="AN509" s="3">
        <v>504</v>
      </c>
      <c r="AO509" s="3">
        <f>求节点(节奏总纲!D$4:D$163,AH$6:AH$165,$AN509)*其他调用!H508*其他调用!$M508</f>
        <v>722010260.18552899</v>
      </c>
      <c r="AP509" s="3">
        <f>求节点(节奏总纲!E$4:E$163,AI$6:AI$165,$AN509)*其他调用!I508*其他调用!$M508</f>
        <v>535106228.89447427</v>
      </c>
      <c r="AQ509" s="3">
        <f>求节点(节奏总纲!F$4:F$163,AJ$6:AJ$165,$AN509)*其他调用!J508*其他调用!$M508</f>
        <v>62260431.814734928</v>
      </c>
      <c r="AR509" s="3">
        <f>求节点(节奏总纲!G$4:G$163,AK$6:AK$165,$AN509)*其他调用!K508*其他调用!$M508</f>
        <v>8169640.8064703671</v>
      </c>
      <c r="AS509" s="3">
        <f>求节点(节奏总纲!H$4:H$163,AL$6:AL$165,$AN509)*其他调用!L508*其他调用!$M508</f>
        <v>3471103.4375768197</v>
      </c>
      <c r="AT509" s="3">
        <f t="shared" si="29"/>
        <v>1331017665.1387854</v>
      </c>
    </row>
    <row r="510" spans="40:46" x14ac:dyDescent="0.2">
      <c r="AN510" s="3">
        <v>505</v>
      </c>
      <c r="AO510" s="3">
        <f>求节点(节奏总纲!D$4:D$163,AH$6:AH$165,$AN510)*其他调用!H509*其他调用!$M509</f>
        <v>722175567.79221833</v>
      </c>
      <c r="AP510" s="3">
        <f>求节点(节奏总纲!E$4:E$163,AI$6:AI$165,$AN510)*其他调用!I509*其他调用!$M509</f>
        <v>535106228.89447427</v>
      </c>
      <c r="AQ510" s="3">
        <f>求节点(节奏总纲!F$4:F$163,AJ$6:AJ$165,$AN510)*其他调用!J509*其他调用!$M509</f>
        <v>62260431.814734928</v>
      </c>
      <c r="AR510" s="3">
        <f>求节点(节奏总纲!G$4:G$163,AK$6:AK$165,$AN510)*其他调用!K509*其他调用!$M509</f>
        <v>8169640.8064703671</v>
      </c>
      <c r="AS510" s="3">
        <f>求节点(节奏总纲!H$4:H$163,AL$6:AL$165,$AN510)*其他调用!L509*其他调用!$M509</f>
        <v>3471103.4375768197</v>
      </c>
      <c r="AT510" s="3">
        <f t="shared" si="29"/>
        <v>1331182972.7454748</v>
      </c>
    </row>
    <row r="511" spans="40:46" x14ac:dyDescent="0.2">
      <c r="AN511" s="3">
        <v>506</v>
      </c>
      <c r="AO511" s="3">
        <f>求节点(节奏总纲!D$4:D$163,AH$6:AH$165,$AN511)*其他调用!H510*其他调用!$M510</f>
        <v>722340875.39890766</v>
      </c>
      <c r="AP511" s="3">
        <f>求节点(节奏总纲!E$4:E$163,AI$6:AI$165,$AN511)*其他调用!I510*其他调用!$M510</f>
        <v>535106228.89447427</v>
      </c>
      <c r="AQ511" s="3">
        <f>求节点(节奏总纲!F$4:F$163,AJ$6:AJ$165,$AN511)*其他调用!J510*其他调用!$M510</f>
        <v>62260431.814734928</v>
      </c>
      <c r="AR511" s="3">
        <f>求节点(节奏总纲!G$4:G$163,AK$6:AK$165,$AN511)*其他调用!K510*其他调用!$M510</f>
        <v>8169640.8064703671</v>
      </c>
      <c r="AS511" s="3">
        <f>求节点(节奏总纲!H$4:H$163,AL$6:AL$165,$AN511)*其他调用!L510*其他调用!$M510</f>
        <v>3471103.4375768197</v>
      </c>
      <c r="AT511" s="3">
        <f t="shared" si="29"/>
        <v>1331348280.352164</v>
      </c>
    </row>
    <row r="512" spans="40:46" x14ac:dyDescent="0.2">
      <c r="AN512" s="3">
        <v>507</v>
      </c>
      <c r="AO512" s="3">
        <f>求节点(节奏总纲!D$4:D$163,AH$6:AH$165,$AN512)*其他调用!H511*其他调用!$M511</f>
        <v>722506183.00559711</v>
      </c>
      <c r="AP512" s="3">
        <f>求节点(节奏总纲!E$4:E$163,AI$6:AI$165,$AN512)*其他调用!I511*其他调用!$M511</f>
        <v>535106228.89447427</v>
      </c>
      <c r="AQ512" s="3">
        <f>求节点(节奏总纲!F$4:F$163,AJ$6:AJ$165,$AN512)*其他调用!J511*其他调用!$M511</f>
        <v>62260431.814734928</v>
      </c>
      <c r="AR512" s="3">
        <f>求节点(节奏总纲!G$4:G$163,AK$6:AK$165,$AN512)*其他调用!K511*其他调用!$M511</f>
        <v>8169640.8064703671</v>
      </c>
      <c r="AS512" s="3">
        <f>求节点(节奏总纲!H$4:H$163,AL$6:AL$165,$AN512)*其他调用!L511*其他调用!$M511</f>
        <v>3471103.4375768197</v>
      </c>
      <c r="AT512" s="3">
        <f t="shared" si="29"/>
        <v>1331513587.9588535</v>
      </c>
    </row>
    <row r="513" spans="40:46" x14ac:dyDescent="0.2">
      <c r="AN513" s="3">
        <v>508</v>
      </c>
      <c r="AO513" s="3">
        <f>求节点(节奏总纲!D$4:D$163,AH$6:AH$165,$AN513)*其他调用!H512*其他调用!$M512</f>
        <v>722671490.61228645</v>
      </c>
      <c r="AP513" s="3">
        <f>求节点(节奏总纲!E$4:E$163,AI$6:AI$165,$AN513)*其他调用!I512*其他调用!$M512</f>
        <v>535106228.89447427</v>
      </c>
      <c r="AQ513" s="3">
        <f>求节点(节奏总纲!F$4:F$163,AJ$6:AJ$165,$AN513)*其他调用!J512*其他调用!$M512</f>
        <v>62260431.814734928</v>
      </c>
      <c r="AR513" s="3">
        <f>求节点(节奏总纲!G$4:G$163,AK$6:AK$165,$AN513)*其他调用!K512*其他调用!$M512</f>
        <v>8169640.8064703671</v>
      </c>
      <c r="AS513" s="3">
        <f>求节点(节奏总纲!H$4:H$163,AL$6:AL$165,$AN513)*其他调用!L512*其他调用!$M512</f>
        <v>3471103.4375768197</v>
      </c>
      <c r="AT513" s="3">
        <f t="shared" si="29"/>
        <v>1331678895.5655427</v>
      </c>
    </row>
    <row r="514" spans="40:46" x14ac:dyDescent="0.2">
      <c r="AN514" s="3">
        <v>509</v>
      </c>
      <c r="AO514" s="3">
        <f>求节点(节奏总纲!D$4:D$163,AH$6:AH$165,$AN514)*其他调用!H513*其他调用!$M513</f>
        <v>722836798.2189759</v>
      </c>
      <c r="AP514" s="3">
        <f>求节点(节奏总纲!E$4:E$163,AI$6:AI$165,$AN514)*其他调用!I513*其他调用!$M513</f>
        <v>535106228.89447427</v>
      </c>
      <c r="AQ514" s="3">
        <f>求节点(节奏总纲!F$4:F$163,AJ$6:AJ$165,$AN514)*其他调用!J513*其他调用!$M513</f>
        <v>62260431.814734928</v>
      </c>
      <c r="AR514" s="3">
        <f>求节点(节奏总纲!G$4:G$163,AK$6:AK$165,$AN514)*其他调用!K513*其他调用!$M513</f>
        <v>8169640.8064703671</v>
      </c>
      <c r="AS514" s="3">
        <f>求节点(节奏总纲!H$4:H$163,AL$6:AL$165,$AN514)*其他调用!L513*其他调用!$M513</f>
        <v>3471103.4375768197</v>
      </c>
      <c r="AT514" s="3">
        <f t="shared" si="29"/>
        <v>1331844203.1722322</v>
      </c>
    </row>
    <row r="515" spans="40:46" x14ac:dyDescent="0.2">
      <c r="AN515" s="3">
        <v>510</v>
      </c>
      <c r="AO515" s="3">
        <f>求节点(节奏总纲!D$4:D$163,AH$6:AH$165,$AN515)*其他调用!H514*其他调用!$M514</f>
        <v>723002105.82566524</v>
      </c>
      <c r="AP515" s="3">
        <f>求节点(节奏总纲!E$4:E$163,AI$6:AI$165,$AN515)*其他调用!I514*其他调用!$M514</f>
        <v>535106228.89447427</v>
      </c>
      <c r="AQ515" s="3">
        <f>求节点(节奏总纲!F$4:F$163,AJ$6:AJ$165,$AN515)*其他调用!J514*其他调用!$M514</f>
        <v>62260431.814734928</v>
      </c>
      <c r="AR515" s="3">
        <f>求节点(节奏总纲!G$4:G$163,AK$6:AK$165,$AN515)*其他调用!K514*其他调用!$M514</f>
        <v>8169640.8064703671</v>
      </c>
      <c r="AS515" s="3">
        <f>求节点(节奏总纲!H$4:H$163,AL$6:AL$165,$AN515)*其他调用!L514*其他调用!$M514</f>
        <v>3471103.4375768197</v>
      </c>
      <c r="AT515" s="3">
        <f t="shared" si="29"/>
        <v>1332009510.7789216</v>
      </c>
    </row>
    <row r="516" spans="40:46" x14ac:dyDescent="0.2">
      <c r="AN516" s="3">
        <v>511</v>
      </c>
      <c r="AO516" s="3">
        <f>求节点(节奏总纲!D$4:D$163,AH$6:AH$165,$AN516)*其他调用!H515*其他调用!$M515</f>
        <v>723167413.43235457</v>
      </c>
      <c r="AP516" s="3">
        <f>求节点(节奏总纲!E$4:E$163,AI$6:AI$165,$AN516)*其他调用!I515*其他调用!$M515</f>
        <v>535106228.89447427</v>
      </c>
      <c r="AQ516" s="3">
        <f>求节点(节奏总纲!F$4:F$163,AJ$6:AJ$165,$AN516)*其他调用!J515*其他调用!$M515</f>
        <v>62260431.814734928</v>
      </c>
      <c r="AR516" s="3">
        <f>求节点(节奏总纲!G$4:G$163,AK$6:AK$165,$AN516)*其他调用!K515*其他调用!$M515</f>
        <v>8169640.8064703671</v>
      </c>
      <c r="AS516" s="3">
        <f>求节点(节奏总纲!H$4:H$163,AL$6:AL$165,$AN516)*其他调用!L515*其他调用!$M515</f>
        <v>3471103.4375768197</v>
      </c>
      <c r="AT516" s="3">
        <f t="shared" si="29"/>
        <v>1332174818.3856111</v>
      </c>
    </row>
    <row r="517" spans="40:46" x14ac:dyDescent="0.2">
      <c r="AN517" s="3">
        <v>512</v>
      </c>
      <c r="AO517" s="3">
        <f>求节点(节奏总纲!D$4:D$163,AH$6:AH$165,$AN517)*其他调用!H516*其他调用!$M516</f>
        <v>723322341.93504441</v>
      </c>
      <c r="AP517" s="3">
        <f>求节点(节奏总纲!E$4:E$163,AI$6:AI$165,$AN517)*其他调用!I516*其他调用!$M516</f>
        <v>535106228.89447427</v>
      </c>
      <c r="AQ517" s="3">
        <f>求节点(节奏总纲!F$4:F$163,AJ$6:AJ$165,$AN517)*其他调用!J516*其他调用!$M516</f>
        <v>62260431.814734928</v>
      </c>
      <c r="AR517" s="3">
        <f>求节点(节奏总纲!G$4:G$163,AK$6:AK$165,$AN517)*其他调用!K516*其他调用!$M516</f>
        <v>8169640.8064703671</v>
      </c>
      <c r="AS517" s="3">
        <f>求节点(节奏总纲!H$4:H$163,AL$6:AL$165,$AN517)*其他调用!L516*其他调用!$M516</f>
        <v>3471103.4375768197</v>
      </c>
      <c r="AT517" s="3">
        <f t="shared" si="29"/>
        <v>1332329746.8883009</v>
      </c>
    </row>
    <row r="518" spans="40:46" x14ac:dyDescent="0.2">
      <c r="AN518" s="3">
        <v>513</v>
      </c>
      <c r="AO518" s="3">
        <f>求节点(节奏总纲!D$4:D$163,AH$6:AH$165,$AN518)*其他调用!H517*其他调用!$M517</f>
        <v>723477270.43773425</v>
      </c>
      <c r="AP518" s="3">
        <f>求节点(节奏总纲!E$4:E$163,AI$6:AI$165,$AN518)*其他调用!I517*其他调用!$M517</f>
        <v>535106228.89447427</v>
      </c>
      <c r="AQ518" s="3">
        <f>求节点(节奏总纲!F$4:F$163,AJ$6:AJ$165,$AN518)*其他调用!J517*其他调用!$M517</f>
        <v>62260431.814734928</v>
      </c>
      <c r="AR518" s="3">
        <f>求节点(节奏总纲!G$4:G$163,AK$6:AK$165,$AN518)*其他调用!K517*其他调用!$M517</f>
        <v>8169640.8064703671</v>
      </c>
      <c r="AS518" s="3">
        <f>求节点(节奏总纲!H$4:H$163,AL$6:AL$165,$AN518)*其他调用!L517*其他调用!$M517</f>
        <v>3471103.4375768197</v>
      </c>
      <c r="AT518" s="3">
        <f t="shared" si="29"/>
        <v>1332484675.3909907</v>
      </c>
    </row>
    <row r="519" spans="40:46" x14ac:dyDescent="0.2">
      <c r="AN519" s="3">
        <v>514</v>
      </c>
      <c r="AO519" s="3">
        <f>求节点(节奏总纲!D$4:D$163,AH$6:AH$165,$AN519)*其他调用!H518*其他调用!$M518</f>
        <v>723632198.94042408</v>
      </c>
      <c r="AP519" s="3">
        <f>求节点(节奏总纲!E$4:E$163,AI$6:AI$165,$AN519)*其他调用!I518*其他调用!$M518</f>
        <v>535106228.89447427</v>
      </c>
      <c r="AQ519" s="3">
        <f>求节点(节奏总纲!F$4:F$163,AJ$6:AJ$165,$AN519)*其他调用!J518*其他调用!$M518</f>
        <v>62260431.814734928</v>
      </c>
      <c r="AR519" s="3">
        <f>求节点(节奏总纲!G$4:G$163,AK$6:AK$165,$AN519)*其他调用!K518*其他调用!$M518</f>
        <v>8169640.8064703671</v>
      </c>
      <c r="AS519" s="3">
        <f>求节点(节奏总纲!H$4:H$163,AL$6:AL$165,$AN519)*其他调用!L518*其他调用!$M518</f>
        <v>3471103.4375768197</v>
      </c>
      <c r="AT519" s="3">
        <f t="shared" si="29"/>
        <v>1332639603.8936806</v>
      </c>
    </row>
    <row r="520" spans="40:46" x14ac:dyDescent="0.2">
      <c r="AN520" s="3">
        <v>515</v>
      </c>
      <c r="AO520" s="3">
        <f>求节点(节奏总纲!D$4:D$163,AH$6:AH$165,$AN520)*其他调用!H519*其他调用!$M519</f>
        <v>723787127.44311392</v>
      </c>
      <c r="AP520" s="3">
        <f>求节点(节奏总纲!E$4:E$163,AI$6:AI$165,$AN520)*其他调用!I519*其他调用!$M519</f>
        <v>535106228.89447427</v>
      </c>
      <c r="AQ520" s="3">
        <f>求节点(节奏总纲!F$4:F$163,AJ$6:AJ$165,$AN520)*其他调用!J519*其他调用!$M519</f>
        <v>62260431.814734928</v>
      </c>
      <c r="AR520" s="3">
        <f>求节点(节奏总纲!G$4:G$163,AK$6:AK$165,$AN520)*其他调用!K519*其他调用!$M519</f>
        <v>8169640.8064703671</v>
      </c>
      <c r="AS520" s="3">
        <f>求节点(节奏总纲!H$4:H$163,AL$6:AL$165,$AN520)*其他调用!L519*其他调用!$M519</f>
        <v>3471103.4375768197</v>
      </c>
      <c r="AT520" s="3">
        <f t="shared" si="29"/>
        <v>1332794532.3963704</v>
      </c>
    </row>
    <row r="521" spans="40:46" x14ac:dyDescent="0.2">
      <c r="AN521" s="3">
        <v>516</v>
      </c>
      <c r="AO521" s="3">
        <f>求节点(节奏总纲!D$4:D$163,AH$6:AH$165,$AN521)*其他调用!H520*其他调用!$M520</f>
        <v>723942055.94580364</v>
      </c>
      <c r="AP521" s="3">
        <f>求节点(节奏总纲!E$4:E$163,AI$6:AI$165,$AN521)*其他调用!I520*其他调用!$M520</f>
        <v>535106228.89447427</v>
      </c>
      <c r="AQ521" s="3">
        <f>求节点(节奏总纲!F$4:F$163,AJ$6:AJ$165,$AN521)*其他调用!J520*其他调用!$M520</f>
        <v>62260431.814734928</v>
      </c>
      <c r="AR521" s="3">
        <f>求节点(节奏总纲!G$4:G$163,AK$6:AK$165,$AN521)*其他调用!K520*其他调用!$M520</f>
        <v>8169640.8064703671</v>
      </c>
      <c r="AS521" s="3">
        <f>求节点(节奏总纲!H$4:H$163,AL$6:AL$165,$AN521)*其他调用!L520*其他调用!$M520</f>
        <v>3471103.4375768197</v>
      </c>
      <c r="AT521" s="3">
        <f t="shared" si="29"/>
        <v>1332949460.89906</v>
      </c>
    </row>
    <row r="522" spans="40:46" x14ac:dyDescent="0.2">
      <c r="AN522" s="3">
        <v>517</v>
      </c>
      <c r="AO522" s="3">
        <f>求节点(节奏总纲!D$4:D$163,AH$6:AH$165,$AN522)*其他调用!H521*其他调用!$M521</f>
        <v>724096984.4484936</v>
      </c>
      <c r="AP522" s="3">
        <f>求节点(节奏总纲!E$4:E$163,AI$6:AI$165,$AN522)*其他调用!I521*其他调用!$M521</f>
        <v>535106228.89447427</v>
      </c>
      <c r="AQ522" s="3">
        <f>求节点(节奏总纲!F$4:F$163,AJ$6:AJ$165,$AN522)*其他调用!J521*其他调用!$M521</f>
        <v>62260431.814734928</v>
      </c>
      <c r="AR522" s="3">
        <f>求节点(节奏总纲!G$4:G$163,AK$6:AK$165,$AN522)*其他调用!K521*其他调用!$M521</f>
        <v>8169640.8064703671</v>
      </c>
      <c r="AS522" s="3">
        <f>求节点(节奏总纲!H$4:H$163,AL$6:AL$165,$AN522)*其他调用!L521*其他调用!$M521</f>
        <v>3471103.4375768197</v>
      </c>
      <c r="AT522" s="3">
        <f t="shared" si="29"/>
        <v>1333104389.4017501</v>
      </c>
    </row>
    <row r="523" spans="40:46" x14ac:dyDescent="0.2">
      <c r="AN523" s="3">
        <v>518</v>
      </c>
      <c r="AO523" s="3">
        <f>求节点(节奏总纲!D$4:D$163,AH$6:AH$165,$AN523)*其他调用!H522*其他调用!$M522</f>
        <v>724251912.95118344</v>
      </c>
      <c r="AP523" s="3">
        <f>求节点(节奏总纲!E$4:E$163,AI$6:AI$165,$AN523)*其他调用!I522*其他调用!$M522</f>
        <v>535106228.89447427</v>
      </c>
      <c r="AQ523" s="3">
        <f>求节点(节奏总纲!F$4:F$163,AJ$6:AJ$165,$AN523)*其他调用!J522*其他调用!$M522</f>
        <v>62260431.814734928</v>
      </c>
      <c r="AR523" s="3">
        <f>求节点(节奏总纲!G$4:G$163,AK$6:AK$165,$AN523)*其他调用!K522*其他调用!$M522</f>
        <v>8169640.8064703671</v>
      </c>
      <c r="AS523" s="3">
        <f>求节点(节奏总纲!H$4:H$163,AL$6:AL$165,$AN523)*其他调用!L522*其他调用!$M522</f>
        <v>3471103.4375768197</v>
      </c>
      <c r="AT523" s="3">
        <f t="shared" si="29"/>
        <v>1333259317.9044399</v>
      </c>
    </row>
    <row r="524" spans="40:46" x14ac:dyDescent="0.2">
      <c r="AN524" s="3">
        <v>519</v>
      </c>
      <c r="AO524" s="3">
        <f>求节点(节奏总纲!D$4:D$163,AH$6:AH$165,$AN524)*其他调用!H523*其他调用!$M523</f>
        <v>724406841.45387316</v>
      </c>
      <c r="AP524" s="3">
        <f>求节点(节奏总纲!E$4:E$163,AI$6:AI$165,$AN524)*其他调用!I523*其他调用!$M523</f>
        <v>535106228.89447427</v>
      </c>
      <c r="AQ524" s="3">
        <f>求节点(节奏总纲!F$4:F$163,AJ$6:AJ$165,$AN524)*其他调用!J523*其他调用!$M523</f>
        <v>62260431.814734928</v>
      </c>
      <c r="AR524" s="3">
        <f>求节点(节奏总纲!G$4:G$163,AK$6:AK$165,$AN524)*其他调用!K523*其他调用!$M523</f>
        <v>8169640.8064703671</v>
      </c>
      <c r="AS524" s="3">
        <f>求节点(节奏总纲!H$4:H$163,AL$6:AL$165,$AN524)*其他调用!L523*其他调用!$M523</f>
        <v>3471103.4375768197</v>
      </c>
      <c r="AT524" s="3">
        <f t="shared" si="29"/>
        <v>1333414246.4071295</v>
      </c>
    </row>
    <row r="525" spans="40:46" x14ac:dyDescent="0.2">
      <c r="AN525" s="3">
        <v>520</v>
      </c>
      <c r="AO525" s="3">
        <f>求节点(节奏总纲!D$4:D$163,AH$6:AH$165,$AN525)*其他调用!H524*其他调用!$M524</f>
        <v>724561769.956563</v>
      </c>
      <c r="AP525" s="3">
        <f>求节点(节奏总纲!E$4:E$163,AI$6:AI$165,$AN525)*其他调用!I524*其他调用!$M524</f>
        <v>535106228.89447427</v>
      </c>
      <c r="AQ525" s="3">
        <f>求节点(节奏总纲!F$4:F$163,AJ$6:AJ$165,$AN525)*其他调用!J524*其他调用!$M524</f>
        <v>62260431.814734928</v>
      </c>
      <c r="AR525" s="3">
        <f>求节点(节奏总纲!G$4:G$163,AK$6:AK$165,$AN525)*其他调用!K524*其他调用!$M524</f>
        <v>8169640.8064703671</v>
      </c>
      <c r="AS525" s="3">
        <f>求节点(节奏总纲!H$4:H$163,AL$6:AL$165,$AN525)*其他调用!L524*其他调用!$M524</f>
        <v>3471103.4375768197</v>
      </c>
      <c r="AT525" s="3">
        <f t="shared" si="29"/>
        <v>1333569174.9098194</v>
      </c>
    </row>
    <row r="526" spans="40:46" x14ac:dyDescent="0.2">
      <c r="AN526" s="3">
        <v>521</v>
      </c>
      <c r="AO526" s="3">
        <f>求节点(节奏总纲!D$4:D$163,AH$6:AH$165,$AN526)*其他调用!H525*其他调用!$M525</f>
        <v>724716698.45925283</v>
      </c>
      <c r="AP526" s="3">
        <f>求节点(节奏总纲!E$4:E$163,AI$6:AI$165,$AN526)*其他调用!I525*其他调用!$M525</f>
        <v>535106228.89447427</v>
      </c>
      <c r="AQ526" s="3">
        <f>求节点(节奏总纲!F$4:F$163,AJ$6:AJ$165,$AN526)*其他调用!J525*其他调用!$M525</f>
        <v>62260431.814734928</v>
      </c>
      <c r="AR526" s="3">
        <f>求节点(节奏总纲!G$4:G$163,AK$6:AK$165,$AN526)*其他调用!K525*其他调用!$M525</f>
        <v>8169640.8064703671</v>
      </c>
      <c r="AS526" s="3">
        <f>求节点(节奏总纲!H$4:H$163,AL$6:AL$165,$AN526)*其他调用!L525*其他调用!$M525</f>
        <v>3471103.4375768197</v>
      </c>
      <c r="AT526" s="3">
        <f t="shared" si="29"/>
        <v>1333724103.4125092</v>
      </c>
    </row>
    <row r="527" spans="40:46" x14ac:dyDescent="0.2">
      <c r="AN527" s="3">
        <v>522</v>
      </c>
      <c r="AO527" s="3">
        <f>求节点(节奏总纲!D$4:D$163,AH$6:AH$165,$AN527)*其他调用!H526*其他调用!$M526</f>
        <v>724871626.96194267</v>
      </c>
      <c r="AP527" s="3">
        <f>求节点(节奏总纲!E$4:E$163,AI$6:AI$165,$AN527)*其他调用!I526*其他调用!$M526</f>
        <v>535106228.89447427</v>
      </c>
      <c r="AQ527" s="3">
        <f>求节点(节奏总纲!F$4:F$163,AJ$6:AJ$165,$AN527)*其他调用!J526*其他调用!$M526</f>
        <v>62260431.814734928</v>
      </c>
      <c r="AR527" s="3">
        <f>求节点(节奏总纲!G$4:G$163,AK$6:AK$165,$AN527)*其他调用!K526*其他调用!$M526</f>
        <v>8169640.8064703671</v>
      </c>
      <c r="AS527" s="3">
        <f>求节点(节奏总纲!H$4:H$163,AL$6:AL$165,$AN527)*其他调用!L526*其他调用!$M526</f>
        <v>3471103.4375768197</v>
      </c>
      <c r="AT527" s="3">
        <f t="shared" si="29"/>
        <v>1333879031.915199</v>
      </c>
    </row>
    <row r="528" spans="40:46" x14ac:dyDescent="0.2">
      <c r="AN528" s="3">
        <v>523</v>
      </c>
      <c r="AO528" s="3">
        <f>求节点(节奏总纲!D$4:D$163,AH$6:AH$165,$AN528)*其他调用!H527*其他调用!$M527</f>
        <v>725026555.46463251</v>
      </c>
      <c r="AP528" s="3">
        <f>求节点(节奏总纲!E$4:E$163,AI$6:AI$165,$AN528)*其他调用!I527*其他调用!$M527</f>
        <v>535106228.89447427</v>
      </c>
      <c r="AQ528" s="3">
        <f>求节点(节奏总纲!F$4:F$163,AJ$6:AJ$165,$AN528)*其他调用!J527*其他调用!$M527</f>
        <v>62260431.814734928</v>
      </c>
      <c r="AR528" s="3">
        <f>求节点(节奏总纲!G$4:G$163,AK$6:AK$165,$AN528)*其他调用!K527*其他调用!$M527</f>
        <v>8169640.8064703671</v>
      </c>
      <c r="AS528" s="3">
        <f>求节点(节奏总纲!H$4:H$163,AL$6:AL$165,$AN528)*其他调用!L527*其他调用!$M527</f>
        <v>3471103.4375768197</v>
      </c>
      <c r="AT528" s="3">
        <f t="shared" si="29"/>
        <v>1334033960.4178889</v>
      </c>
    </row>
    <row r="529" spans="40:46" x14ac:dyDescent="0.2">
      <c r="AN529" s="3">
        <v>524</v>
      </c>
      <c r="AO529" s="3">
        <f>求节点(节奏总纲!D$4:D$163,AH$6:AH$165,$AN529)*其他调用!H528*其他调用!$M528</f>
        <v>725181483.96732235</v>
      </c>
      <c r="AP529" s="3">
        <f>求节点(节奏总纲!E$4:E$163,AI$6:AI$165,$AN529)*其他调用!I528*其他调用!$M528</f>
        <v>535106228.89447427</v>
      </c>
      <c r="AQ529" s="3">
        <f>求节点(节奏总纲!F$4:F$163,AJ$6:AJ$165,$AN529)*其他调用!J528*其他调用!$M528</f>
        <v>62260431.814734928</v>
      </c>
      <c r="AR529" s="3">
        <f>求节点(节奏总纲!G$4:G$163,AK$6:AK$165,$AN529)*其他调用!K528*其他调用!$M528</f>
        <v>8169640.8064703671</v>
      </c>
      <c r="AS529" s="3">
        <f>求节点(节奏总纲!H$4:H$163,AL$6:AL$165,$AN529)*其他调用!L528*其他调用!$M528</f>
        <v>3471103.4375768197</v>
      </c>
      <c r="AT529" s="3">
        <f t="shared" si="29"/>
        <v>1334188888.9205787</v>
      </c>
    </row>
    <row r="530" spans="40:46" x14ac:dyDescent="0.2">
      <c r="AN530" s="3">
        <v>525</v>
      </c>
      <c r="AO530" s="3">
        <f>求节点(节奏总纲!D$4:D$163,AH$6:AH$165,$AN530)*其他调用!H529*其他调用!$M529</f>
        <v>725336412.47001219</v>
      </c>
      <c r="AP530" s="3">
        <f>求节点(节奏总纲!E$4:E$163,AI$6:AI$165,$AN530)*其他调用!I529*其他调用!$M529</f>
        <v>535106228.89447427</v>
      </c>
      <c r="AQ530" s="3">
        <f>求节点(节奏总纲!F$4:F$163,AJ$6:AJ$165,$AN530)*其他调用!J529*其他调用!$M529</f>
        <v>62260431.814734928</v>
      </c>
      <c r="AR530" s="3">
        <f>求节点(节奏总纲!G$4:G$163,AK$6:AK$165,$AN530)*其他调用!K529*其他调用!$M529</f>
        <v>8169640.8064703671</v>
      </c>
      <c r="AS530" s="3">
        <f>求节点(节奏总纲!H$4:H$163,AL$6:AL$165,$AN530)*其他调用!L529*其他调用!$M529</f>
        <v>3471103.4375768197</v>
      </c>
      <c r="AT530" s="3">
        <f t="shared" si="29"/>
        <v>1334343817.4232686</v>
      </c>
    </row>
    <row r="531" spans="40:46" x14ac:dyDescent="0.2">
      <c r="AN531" s="3">
        <v>526</v>
      </c>
      <c r="AO531" s="3">
        <f>求节点(节奏总纲!D$4:D$163,AH$6:AH$165,$AN531)*其他调用!H530*其他调用!$M530</f>
        <v>725491340.97270203</v>
      </c>
      <c r="AP531" s="3">
        <f>求节点(节奏总纲!E$4:E$163,AI$6:AI$165,$AN531)*其他调用!I530*其他调用!$M530</f>
        <v>535106228.89447427</v>
      </c>
      <c r="AQ531" s="3">
        <f>求节点(节奏总纲!F$4:F$163,AJ$6:AJ$165,$AN531)*其他调用!J530*其他调用!$M530</f>
        <v>62260431.814734928</v>
      </c>
      <c r="AR531" s="3">
        <f>求节点(节奏总纲!G$4:G$163,AK$6:AK$165,$AN531)*其他调用!K530*其他调用!$M530</f>
        <v>8169640.8064703671</v>
      </c>
      <c r="AS531" s="3">
        <f>求节点(节奏总纲!H$4:H$163,AL$6:AL$165,$AN531)*其他调用!L530*其他调用!$M530</f>
        <v>3471103.4375768197</v>
      </c>
      <c r="AT531" s="3">
        <f t="shared" si="29"/>
        <v>1334498745.9259584</v>
      </c>
    </row>
    <row r="532" spans="40:46" x14ac:dyDescent="0.2">
      <c r="AN532" s="3">
        <v>527</v>
      </c>
      <c r="AO532" s="3">
        <f>求节点(节奏总纲!D$4:D$163,AH$6:AH$165,$AN532)*其他调用!H531*其他调用!$M531</f>
        <v>725646269.47539175</v>
      </c>
      <c r="AP532" s="3">
        <f>求节点(节奏总纲!E$4:E$163,AI$6:AI$165,$AN532)*其他调用!I531*其他调用!$M531</f>
        <v>535106228.89447427</v>
      </c>
      <c r="AQ532" s="3">
        <f>求节点(节奏总纲!F$4:F$163,AJ$6:AJ$165,$AN532)*其他调用!J531*其他调用!$M531</f>
        <v>62260431.814734928</v>
      </c>
      <c r="AR532" s="3">
        <f>求节点(节奏总纲!G$4:G$163,AK$6:AK$165,$AN532)*其他调用!K531*其他调用!$M531</f>
        <v>8169640.8064703671</v>
      </c>
      <c r="AS532" s="3">
        <f>求节点(节奏总纲!H$4:H$163,AL$6:AL$165,$AN532)*其他调用!L531*其他调用!$M531</f>
        <v>3471103.4375768197</v>
      </c>
      <c r="AT532" s="3">
        <f t="shared" ref="AT532:AT595" si="30">SUM(AO532:AS532)</f>
        <v>1334653674.428648</v>
      </c>
    </row>
    <row r="533" spans="40:46" x14ac:dyDescent="0.2">
      <c r="AN533" s="3">
        <v>528</v>
      </c>
      <c r="AO533" s="3">
        <f>求节点(节奏总纲!D$4:D$163,AH$6:AH$165,$AN533)*其他调用!H532*其他调用!$M532</f>
        <v>725801197.9780817</v>
      </c>
      <c r="AP533" s="3">
        <f>求节点(节奏总纲!E$4:E$163,AI$6:AI$165,$AN533)*其他调用!I532*其他调用!$M532</f>
        <v>535106228.89447427</v>
      </c>
      <c r="AQ533" s="3">
        <f>求节点(节奏总纲!F$4:F$163,AJ$6:AJ$165,$AN533)*其他调用!J532*其他调用!$M532</f>
        <v>62260431.814734928</v>
      </c>
      <c r="AR533" s="3">
        <f>求节点(节奏总纲!G$4:G$163,AK$6:AK$165,$AN533)*其他调用!K532*其他调用!$M532</f>
        <v>8169640.8064703671</v>
      </c>
      <c r="AS533" s="3">
        <f>求节点(节奏总纲!H$4:H$163,AL$6:AL$165,$AN533)*其他调用!L532*其他调用!$M532</f>
        <v>3471103.4375768197</v>
      </c>
      <c r="AT533" s="3">
        <f t="shared" si="30"/>
        <v>1334808602.9313381</v>
      </c>
    </row>
    <row r="534" spans="40:46" x14ac:dyDescent="0.2">
      <c r="AN534" s="3">
        <v>529</v>
      </c>
      <c r="AO534" s="3">
        <f>求节点(节奏总纲!D$4:D$163,AH$6:AH$165,$AN534)*其他调用!H533*其他调用!$M533</f>
        <v>725956126.48077154</v>
      </c>
      <c r="AP534" s="3">
        <f>求节点(节奏总纲!E$4:E$163,AI$6:AI$165,$AN534)*其他调用!I533*其他调用!$M533</f>
        <v>535106228.89447427</v>
      </c>
      <c r="AQ534" s="3">
        <f>求节点(节奏总纲!F$4:F$163,AJ$6:AJ$165,$AN534)*其他调用!J533*其他调用!$M533</f>
        <v>62260431.814734928</v>
      </c>
      <c r="AR534" s="3">
        <f>求节点(节奏总纲!G$4:G$163,AK$6:AK$165,$AN534)*其他调用!K533*其他调用!$M533</f>
        <v>8169640.8064703671</v>
      </c>
      <c r="AS534" s="3">
        <f>求节点(节奏总纲!H$4:H$163,AL$6:AL$165,$AN534)*其他调用!L533*其他调用!$M533</f>
        <v>3471103.4375768197</v>
      </c>
      <c r="AT534" s="3">
        <f t="shared" si="30"/>
        <v>1334963531.4340279</v>
      </c>
    </row>
    <row r="535" spans="40:46" x14ac:dyDescent="0.2">
      <c r="AN535" s="3">
        <v>530</v>
      </c>
      <c r="AO535" s="3">
        <f>求节点(节奏总纲!D$4:D$163,AH$6:AH$165,$AN535)*其他调用!H534*其他调用!$M534</f>
        <v>726111054.98346126</v>
      </c>
      <c r="AP535" s="3">
        <f>求节点(节奏总纲!E$4:E$163,AI$6:AI$165,$AN535)*其他调用!I534*其他调用!$M534</f>
        <v>535106228.89447427</v>
      </c>
      <c r="AQ535" s="3">
        <f>求节点(节奏总纲!F$4:F$163,AJ$6:AJ$165,$AN535)*其他调用!J534*其他调用!$M534</f>
        <v>62260431.814734928</v>
      </c>
      <c r="AR535" s="3">
        <f>求节点(节奏总纲!G$4:G$163,AK$6:AK$165,$AN535)*其他调用!K534*其他调用!$M534</f>
        <v>8169640.8064703671</v>
      </c>
      <c r="AS535" s="3">
        <f>求节点(节奏总纲!H$4:H$163,AL$6:AL$165,$AN535)*其他调用!L534*其他调用!$M534</f>
        <v>3471103.4375768197</v>
      </c>
      <c r="AT535" s="3">
        <f t="shared" si="30"/>
        <v>1335118459.9367175</v>
      </c>
    </row>
    <row r="536" spans="40:46" x14ac:dyDescent="0.2">
      <c r="AN536" s="3">
        <v>531</v>
      </c>
      <c r="AO536" s="3">
        <f>求节点(节奏总纲!D$4:D$163,AH$6:AH$165,$AN536)*其他调用!H535*其他调用!$M535</f>
        <v>726265983.4861511</v>
      </c>
      <c r="AP536" s="3">
        <f>求节点(节奏总纲!E$4:E$163,AI$6:AI$165,$AN536)*其他调用!I535*其他调用!$M535</f>
        <v>535106228.89447427</v>
      </c>
      <c r="AQ536" s="3">
        <f>求节点(节奏总纲!F$4:F$163,AJ$6:AJ$165,$AN536)*其他调用!J535*其他调用!$M535</f>
        <v>62260431.814734928</v>
      </c>
      <c r="AR536" s="3">
        <f>求节点(节奏总纲!G$4:G$163,AK$6:AK$165,$AN536)*其他调用!K535*其他调用!$M535</f>
        <v>8169640.8064703671</v>
      </c>
      <c r="AS536" s="3">
        <f>求节点(节奏总纲!H$4:H$163,AL$6:AL$165,$AN536)*其他调用!L535*其他调用!$M535</f>
        <v>3471103.4375768197</v>
      </c>
      <c r="AT536" s="3">
        <f t="shared" si="30"/>
        <v>1335273388.4394073</v>
      </c>
    </row>
    <row r="537" spans="40:46" x14ac:dyDescent="0.2">
      <c r="AN537" s="3">
        <v>532</v>
      </c>
      <c r="AO537" s="3">
        <f>求节点(节奏总纲!D$4:D$163,AH$6:AH$165,$AN537)*其他调用!H536*其他调用!$M536</f>
        <v>726420911.98884106</v>
      </c>
      <c r="AP537" s="3">
        <f>求节点(节奏总纲!E$4:E$163,AI$6:AI$165,$AN537)*其他调用!I536*其他调用!$M536</f>
        <v>535106228.89447427</v>
      </c>
      <c r="AQ537" s="3">
        <f>求节点(节奏总纲!F$4:F$163,AJ$6:AJ$165,$AN537)*其他调用!J536*其他调用!$M536</f>
        <v>62260431.814734928</v>
      </c>
      <c r="AR537" s="3">
        <f>求节点(节奏总纲!G$4:G$163,AK$6:AK$165,$AN537)*其他调用!K536*其他调用!$M536</f>
        <v>8169640.8064703671</v>
      </c>
      <c r="AS537" s="3">
        <f>求节点(节奏总纲!H$4:H$163,AL$6:AL$165,$AN537)*其他调用!L536*其他调用!$M536</f>
        <v>3471103.4375768197</v>
      </c>
      <c r="AT537" s="3">
        <f t="shared" si="30"/>
        <v>1335428316.9420974</v>
      </c>
    </row>
    <row r="538" spans="40:46" x14ac:dyDescent="0.2">
      <c r="AN538" s="3">
        <v>533</v>
      </c>
      <c r="AO538" s="3">
        <f>求节点(节奏总纲!D$4:D$163,AH$6:AH$165,$AN538)*其他调用!H537*其他调用!$M537</f>
        <v>726575840.49153078</v>
      </c>
      <c r="AP538" s="3">
        <f>求节点(节奏总纲!E$4:E$163,AI$6:AI$165,$AN538)*其他调用!I537*其他调用!$M537</f>
        <v>535106228.89447427</v>
      </c>
      <c r="AQ538" s="3">
        <f>求节点(节奏总纲!F$4:F$163,AJ$6:AJ$165,$AN538)*其他调用!J537*其他调用!$M537</f>
        <v>62260431.814734928</v>
      </c>
      <c r="AR538" s="3">
        <f>求节点(节奏总纲!G$4:G$163,AK$6:AK$165,$AN538)*其他调用!K537*其他调用!$M537</f>
        <v>8169640.8064703671</v>
      </c>
      <c r="AS538" s="3">
        <f>求节点(节奏总纲!H$4:H$163,AL$6:AL$165,$AN538)*其他调用!L537*其他调用!$M537</f>
        <v>3471103.4375768197</v>
      </c>
      <c r="AT538" s="3">
        <f t="shared" si="30"/>
        <v>1335583245.444787</v>
      </c>
    </row>
    <row r="539" spans="40:46" x14ac:dyDescent="0.2">
      <c r="AN539" s="3">
        <v>534</v>
      </c>
      <c r="AO539" s="3">
        <f>求节点(节奏总纲!D$4:D$163,AH$6:AH$165,$AN539)*其他调用!H538*其他调用!$M538</f>
        <v>726730768.99422061</v>
      </c>
      <c r="AP539" s="3">
        <f>求节点(节奏总纲!E$4:E$163,AI$6:AI$165,$AN539)*其他调用!I538*其他调用!$M538</f>
        <v>535106228.89447427</v>
      </c>
      <c r="AQ539" s="3">
        <f>求节点(节奏总纲!F$4:F$163,AJ$6:AJ$165,$AN539)*其他调用!J538*其他调用!$M538</f>
        <v>62260431.814734928</v>
      </c>
      <c r="AR539" s="3">
        <f>求节点(节奏总纲!G$4:G$163,AK$6:AK$165,$AN539)*其他调用!K538*其他调用!$M538</f>
        <v>8169640.8064703671</v>
      </c>
      <c r="AS539" s="3">
        <f>求节点(节奏总纲!H$4:H$163,AL$6:AL$165,$AN539)*其他调用!L538*其他调用!$M538</f>
        <v>3471103.4375768197</v>
      </c>
      <c r="AT539" s="3">
        <f t="shared" si="30"/>
        <v>1335738173.9474769</v>
      </c>
    </row>
    <row r="540" spans="40:46" x14ac:dyDescent="0.2">
      <c r="AN540" s="3">
        <v>535</v>
      </c>
      <c r="AO540" s="3">
        <f>求节点(节奏总纲!D$4:D$163,AH$6:AH$165,$AN540)*其他调用!H539*其他调用!$M539</f>
        <v>726885697.49691033</v>
      </c>
      <c r="AP540" s="3">
        <f>求节点(节奏总纲!E$4:E$163,AI$6:AI$165,$AN540)*其他调用!I539*其他调用!$M539</f>
        <v>535106228.89447427</v>
      </c>
      <c r="AQ540" s="3">
        <f>求节点(节奏总纲!F$4:F$163,AJ$6:AJ$165,$AN540)*其他调用!J539*其他调用!$M539</f>
        <v>62260431.814734928</v>
      </c>
      <c r="AR540" s="3">
        <f>求节点(节奏总纲!G$4:G$163,AK$6:AK$165,$AN540)*其他调用!K539*其他调用!$M539</f>
        <v>8169640.8064703671</v>
      </c>
      <c r="AS540" s="3">
        <f>求节点(节奏总纲!H$4:H$163,AL$6:AL$165,$AN540)*其他调用!L539*其他调用!$M539</f>
        <v>3471103.4375768197</v>
      </c>
      <c r="AT540" s="3">
        <f t="shared" si="30"/>
        <v>1335893102.4501667</v>
      </c>
    </row>
    <row r="541" spans="40:46" x14ac:dyDescent="0.2">
      <c r="AN541" s="3">
        <v>536</v>
      </c>
      <c r="AO541" s="3">
        <f>求节点(节奏总纲!D$4:D$163,AH$6:AH$165,$AN541)*其他调用!H540*其他调用!$M540</f>
        <v>727040625.99960029</v>
      </c>
      <c r="AP541" s="3">
        <f>求节点(节奏总纲!E$4:E$163,AI$6:AI$165,$AN541)*其他调用!I540*其他调用!$M540</f>
        <v>535106228.89447427</v>
      </c>
      <c r="AQ541" s="3">
        <f>求节点(节奏总纲!F$4:F$163,AJ$6:AJ$165,$AN541)*其他调用!J540*其他调用!$M540</f>
        <v>62260431.814734928</v>
      </c>
      <c r="AR541" s="3">
        <f>求节点(节奏总纲!G$4:G$163,AK$6:AK$165,$AN541)*其他调用!K540*其他调用!$M540</f>
        <v>8169640.8064703671</v>
      </c>
      <c r="AS541" s="3">
        <f>求节点(节奏总纲!H$4:H$163,AL$6:AL$165,$AN541)*其他调用!L540*其他调用!$M540</f>
        <v>3471103.4375768197</v>
      </c>
      <c r="AT541" s="3">
        <f t="shared" si="30"/>
        <v>1336048030.9528565</v>
      </c>
    </row>
    <row r="542" spans="40:46" x14ac:dyDescent="0.2">
      <c r="AN542" s="3">
        <v>537</v>
      </c>
      <c r="AO542" s="3">
        <f>求节点(节奏总纲!D$4:D$163,AH$6:AH$165,$AN542)*其他调用!H541*其他调用!$M541</f>
        <v>727195554.50229013</v>
      </c>
      <c r="AP542" s="3">
        <f>求节点(节奏总纲!E$4:E$163,AI$6:AI$165,$AN542)*其他调用!I541*其他调用!$M541</f>
        <v>535106228.89447427</v>
      </c>
      <c r="AQ542" s="3">
        <f>求节点(节奏总纲!F$4:F$163,AJ$6:AJ$165,$AN542)*其他调用!J541*其他调用!$M541</f>
        <v>62260431.814734928</v>
      </c>
      <c r="AR542" s="3">
        <f>求节点(节奏总纲!G$4:G$163,AK$6:AK$165,$AN542)*其他调用!K541*其他调用!$M541</f>
        <v>8169640.8064703671</v>
      </c>
      <c r="AS542" s="3">
        <f>求节点(节奏总纲!H$4:H$163,AL$6:AL$165,$AN542)*其他调用!L541*其他调用!$M541</f>
        <v>3471103.4375768197</v>
      </c>
      <c r="AT542" s="3">
        <f t="shared" si="30"/>
        <v>1336202959.4555464</v>
      </c>
    </row>
    <row r="543" spans="40:46" x14ac:dyDescent="0.2">
      <c r="AN543" s="3">
        <v>538</v>
      </c>
      <c r="AO543" s="3">
        <f>求节点(节奏总纲!D$4:D$163,AH$6:AH$165,$AN543)*其他调用!H542*其他调用!$M542</f>
        <v>727350483.00497985</v>
      </c>
      <c r="AP543" s="3">
        <f>求节点(节奏总纲!E$4:E$163,AI$6:AI$165,$AN543)*其他调用!I542*其他调用!$M542</f>
        <v>535106228.89447427</v>
      </c>
      <c r="AQ543" s="3">
        <f>求节点(节奏总纲!F$4:F$163,AJ$6:AJ$165,$AN543)*其他调用!J542*其他调用!$M542</f>
        <v>62260431.814734928</v>
      </c>
      <c r="AR543" s="3">
        <f>求节点(节奏总纲!G$4:G$163,AK$6:AK$165,$AN543)*其他调用!K542*其他调用!$M542</f>
        <v>8169640.8064703671</v>
      </c>
      <c r="AS543" s="3">
        <f>求节点(节奏总纲!H$4:H$163,AL$6:AL$165,$AN543)*其他调用!L542*其他调用!$M542</f>
        <v>3471103.4375768197</v>
      </c>
      <c r="AT543" s="3">
        <f t="shared" si="30"/>
        <v>1336357887.9582362</v>
      </c>
    </row>
    <row r="544" spans="40:46" x14ac:dyDescent="0.2">
      <c r="AN544" s="3">
        <v>539</v>
      </c>
      <c r="AO544" s="3">
        <f>求节点(节奏总纲!D$4:D$163,AH$6:AH$165,$AN544)*其他调用!H543*其他调用!$M543</f>
        <v>727505411.50766969</v>
      </c>
      <c r="AP544" s="3">
        <f>求节点(节奏总纲!E$4:E$163,AI$6:AI$165,$AN544)*其他调用!I543*其他调用!$M543</f>
        <v>535106228.89447427</v>
      </c>
      <c r="AQ544" s="3">
        <f>求节点(节奏总纲!F$4:F$163,AJ$6:AJ$165,$AN544)*其他调用!J543*其他调用!$M543</f>
        <v>62260431.814734928</v>
      </c>
      <c r="AR544" s="3">
        <f>求节点(节奏总纲!G$4:G$163,AK$6:AK$165,$AN544)*其他调用!K543*其他调用!$M543</f>
        <v>8169640.8064703671</v>
      </c>
      <c r="AS544" s="3">
        <f>求节点(节奏总纲!H$4:H$163,AL$6:AL$165,$AN544)*其他调用!L543*其他调用!$M543</f>
        <v>3471103.4375768197</v>
      </c>
      <c r="AT544" s="3">
        <f t="shared" si="30"/>
        <v>1336512816.4609261</v>
      </c>
    </row>
    <row r="545" spans="40:46" x14ac:dyDescent="0.2">
      <c r="AN545" s="3">
        <v>540</v>
      </c>
      <c r="AO545" s="3">
        <f>求节点(节奏总纲!D$4:D$163,AH$6:AH$165,$AN545)*其他调用!H544*其他调用!$M544</f>
        <v>727660340.01035964</v>
      </c>
      <c r="AP545" s="3">
        <f>求节点(节奏总纲!E$4:E$163,AI$6:AI$165,$AN545)*其他调用!I544*其他调用!$M544</f>
        <v>535106228.89447427</v>
      </c>
      <c r="AQ545" s="3">
        <f>求节点(节奏总纲!F$4:F$163,AJ$6:AJ$165,$AN545)*其他调用!J544*其他调用!$M544</f>
        <v>62260431.814734928</v>
      </c>
      <c r="AR545" s="3">
        <f>求节点(节奏总纲!G$4:G$163,AK$6:AK$165,$AN545)*其他调用!K544*其他调用!$M544</f>
        <v>8169640.8064703671</v>
      </c>
      <c r="AS545" s="3">
        <f>求节点(节奏总纲!H$4:H$163,AL$6:AL$165,$AN545)*其他调用!L544*其他调用!$M544</f>
        <v>3471103.4375768197</v>
      </c>
      <c r="AT545" s="3">
        <f t="shared" si="30"/>
        <v>1336667744.9636159</v>
      </c>
    </row>
    <row r="546" spans="40:46" x14ac:dyDescent="0.2">
      <c r="AN546" s="3">
        <v>541</v>
      </c>
      <c r="AO546" s="3">
        <f>求节点(节奏总纲!D$4:D$163,AH$6:AH$165,$AN546)*其他调用!H545*其他调用!$M545</f>
        <v>727815268.51304936</v>
      </c>
      <c r="AP546" s="3">
        <f>求节点(节奏总纲!E$4:E$163,AI$6:AI$165,$AN546)*其他调用!I545*其他调用!$M545</f>
        <v>535106228.89447427</v>
      </c>
      <c r="AQ546" s="3">
        <f>求节点(节奏总纲!F$4:F$163,AJ$6:AJ$165,$AN546)*其他调用!J545*其他调用!$M545</f>
        <v>62260431.814734928</v>
      </c>
      <c r="AR546" s="3">
        <f>求节点(节奏总纲!G$4:G$163,AK$6:AK$165,$AN546)*其他调用!K545*其他调用!$M545</f>
        <v>8169640.8064703671</v>
      </c>
      <c r="AS546" s="3">
        <f>求节点(节奏总纲!H$4:H$163,AL$6:AL$165,$AN546)*其他调用!L545*其他调用!$M545</f>
        <v>3471103.4375768197</v>
      </c>
      <c r="AT546" s="3">
        <f t="shared" si="30"/>
        <v>1336822673.4663057</v>
      </c>
    </row>
    <row r="547" spans="40:46" x14ac:dyDescent="0.2">
      <c r="AN547" s="3">
        <v>542</v>
      </c>
      <c r="AO547" s="3">
        <f>求节点(节奏总纲!D$4:D$163,AH$6:AH$165,$AN547)*其他调用!H546*其他调用!$M546</f>
        <v>727970197.0157392</v>
      </c>
      <c r="AP547" s="3">
        <f>求节点(节奏总纲!E$4:E$163,AI$6:AI$165,$AN547)*其他调用!I546*其他调用!$M546</f>
        <v>535106228.89447427</v>
      </c>
      <c r="AQ547" s="3">
        <f>求节点(节奏总纲!F$4:F$163,AJ$6:AJ$165,$AN547)*其他调用!J546*其他调用!$M546</f>
        <v>62260431.814734928</v>
      </c>
      <c r="AR547" s="3">
        <f>求节点(节奏总纲!G$4:G$163,AK$6:AK$165,$AN547)*其他调用!K546*其他调用!$M546</f>
        <v>8169640.8064703671</v>
      </c>
      <c r="AS547" s="3">
        <f>求节点(节奏总纲!H$4:H$163,AL$6:AL$165,$AN547)*其他调用!L546*其他调用!$M546</f>
        <v>3471103.4375768197</v>
      </c>
      <c r="AT547" s="3">
        <f t="shared" si="30"/>
        <v>1336977601.9689956</v>
      </c>
    </row>
    <row r="548" spans="40:46" x14ac:dyDescent="0.2">
      <c r="AN548" s="3">
        <v>543</v>
      </c>
      <c r="AO548" s="3">
        <f>求节点(节奏总纲!D$4:D$163,AH$6:AH$165,$AN548)*其他调用!H547*其他调用!$M547</f>
        <v>728125125.51842904</v>
      </c>
      <c r="AP548" s="3">
        <f>求节点(节奏总纲!E$4:E$163,AI$6:AI$165,$AN548)*其他调用!I547*其他调用!$M547</f>
        <v>535106228.89447427</v>
      </c>
      <c r="AQ548" s="3">
        <f>求节点(节奏总纲!F$4:F$163,AJ$6:AJ$165,$AN548)*其他调用!J547*其他调用!$M547</f>
        <v>62260431.814734928</v>
      </c>
      <c r="AR548" s="3">
        <f>求节点(节奏总纲!G$4:G$163,AK$6:AK$165,$AN548)*其他调用!K547*其他调用!$M547</f>
        <v>8169640.8064703671</v>
      </c>
      <c r="AS548" s="3">
        <f>求节点(节奏总纲!H$4:H$163,AL$6:AL$165,$AN548)*其他调用!L547*其他调用!$M547</f>
        <v>3471103.4375768197</v>
      </c>
      <c r="AT548" s="3">
        <f t="shared" si="30"/>
        <v>1337132530.4716854</v>
      </c>
    </row>
    <row r="549" spans="40:46" x14ac:dyDescent="0.2">
      <c r="AN549" s="3">
        <v>544</v>
      </c>
      <c r="AO549" s="3">
        <f>求节点(节奏总纲!D$4:D$163,AH$6:AH$165,$AN549)*其他调用!H548*其他调用!$M548</f>
        <v>728280054.02111888</v>
      </c>
      <c r="AP549" s="3">
        <f>求节点(节奏总纲!E$4:E$163,AI$6:AI$165,$AN549)*其他调用!I548*其他调用!$M548</f>
        <v>535106228.89447427</v>
      </c>
      <c r="AQ549" s="3">
        <f>求节点(节奏总纲!F$4:F$163,AJ$6:AJ$165,$AN549)*其他调用!J548*其他调用!$M548</f>
        <v>62260431.814734928</v>
      </c>
      <c r="AR549" s="3">
        <f>求节点(节奏总纲!G$4:G$163,AK$6:AK$165,$AN549)*其他调用!K548*其他调用!$M548</f>
        <v>8169640.8064703671</v>
      </c>
      <c r="AS549" s="3">
        <f>求节点(节奏总纲!H$4:H$163,AL$6:AL$165,$AN549)*其他调用!L548*其他调用!$M548</f>
        <v>3471103.4375768197</v>
      </c>
      <c r="AT549" s="3">
        <f t="shared" si="30"/>
        <v>1337287458.9743752</v>
      </c>
    </row>
    <row r="550" spans="40:46" x14ac:dyDescent="0.2">
      <c r="AN550" s="3">
        <v>545</v>
      </c>
      <c r="AO550" s="3">
        <f>求节点(节奏总纲!D$4:D$163,AH$6:AH$165,$AN550)*其他调用!H549*其他调用!$M549</f>
        <v>728434982.52380872</v>
      </c>
      <c r="AP550" s="3">
        <f>求节点(节奏总纲!E$4:E$163,AI$6:AI$165,$AN550)*其他调用!I549*其他调用!$M549</f>
        <v>535106228.89447427</v>
      </c>
      <c r="AQ550" s="3">
        <f>求节点(节奏总纲!F$4:F$163,AJ$6:AJ$165,$AN550)*其他调用!J549*其他调用!$M549</f>
        <v>62260431.814734928</v>
      </c>
      <c r="AR550" s="3">
        <f>求节点(节奏总纲!G$4:G$163,AK$6:AK$165,$AN550)*其他调用!K549*其他调用!$M549</f>
        <v>8169640.8064703671</v>
      </c>
      <c r="AS550" s="3">
        <f>求节点(节奏总纲!H$4:H$163,AL$6:AL$165,$AN550)*其他调用!L549*其他调用!$M549</f>
        <v>3471103.4375768197</v>
      </c>
      <c r="AT550" s="3">
        <f t="shared" si="30"/>
        <v>1337442387.4770651</v>
      </c>
    </row>
    <row r="551" spans="40:46" x14ac:dyDescent="0.2">
      <c r="AN551" s="3">
        <v>546</v>
      </c>
      <c r="AO551" s="3">
        <f>求节点(节奏总纲!D$4:D$163,AH$6:AH$165,$AN551)*其他调用!H550*其他调用!$M550</f>
        <v>728589911.02649856</v>
      </c>
      <c r="AP551" s="3">
        <f>求节点(节奏总纲!E$4:E$163,AI$6:AI$165,$AN551)*其他调用!I550*其他调用!$M550</f>
        <v>535106228.89447427</v>
      </c>
      <c r="AQ551" s="3">
        <f>求节点(节奏总纲!F$4:F$163,AJ$6:AJ$165,$AN551)*其他调用!J550*其他调用!$M550</f>
        <v>62260431.814734928</v>
      </c>
      <c r="AR551" s="3">
        <f>求节点(节奏总纲!G$4:G$163,AK$6:AK$165,$AN551)*其他调用!K550*其他调用!$M550</f>
        <v>8169640.8064703671</v>
      </c>
      <c r="AS551" s="3">
        <f>求节点(节奏总纲!H$4:H$163,AL$6:AL$165,$AN551)*其他调用!L550*其他调用!$M550</f>
        <v>3471103.4375768197</v>
      </c>
      <c r="AT551" s="3">
        <f t="shared" si="30"/>
        <v>1337597315.9797549</v>
      </c>
    </row>
    <row r="552" spans="40:46" x14ac:dyDescent="0.2">
      <c r="AN552" s="3">
        <v>547</v>
      </c>
      <c r="AO552" s="3">
        <f>求节点(节奏总纲!D$4:D$163,AH$6:AH$165,$AN552)*其他调用!H551*其他调用!$M551</f>
        <v>728744839.52918839</v>
      </c>
      <c r="AP552" s="3">
        <f>求节点(节奏总纲!E$4:E$163,AI$6:AI$165,$AN552)*其他调用!I551*其他调用!$M551</f>
        <v>535106228.89447427</v>
      </c>
      <c r="AQ552" s="3">
        <f>求节点(节奏总纲!F$4:F$163,AJ$6:AJ$165,$AN552)*其他调用!J551*其他调用!$M551</f>
        <v>62260431.814734928</v>
      </c>
      <c r="AR552" s="3">
        <f>求节点(节奏总纲!G$4:G$163,AK$6:AK$165,$AN552)*其他调用!K551*其他调用!$M551</f>
        <v>8169640.8064703671</v>
      </c>
      <c r="AS552" s="3">
        <f>求节点(节奏总纲!H$4:H$163,AL$6:AL$165,$AN552)*其他调用!L551*其他调用!$M551</f>
        <v>3471103.4375768197</v>
      </c>
      <c r="AT552" s="3">
        <f t="shared" si="30"/>
        <v>1337752244.4824448</v>
      </c>
    </row>
    <row r="553" spans="40:46" x14ac:dyDescent="0.2">
      <c r="AN553" s="3">
        <v>548</v>
      </c>
      <c r="AO553" s="3">
        <f>求节点(节奏总纲!D$4:D$163,AH$6:AH$165,$AN553)*其他调用!H552*其他调用!$M552</f>
        <v>728896848.43260741</v>
      </c>
      <c r="AP553" s="3">
        <f>求节点(节奏总纲!E$4:E$163,AI$6:AI$165,$AN553)*其他调用!I552*其他调用!$M552</f>
        <v>535106228.89447427</v>
      </c>
      <c r="AQ553" s="3">
        <f>求节点(节奏总纲!F$4:F$163,AJ$6:AJ$165,$AN553)*其他调用!J552*其他调用!$M552</f>
        <v>62260431.814734928</v>
      </c>
      <c r="AR553" s="3">
        <f>求节点(节奏总纲!G$4:G$163,AK$6:AK$165,$AN553)*其他调用!K552*其他调用!$M552</f>
        <v>8169640.8064703671</v>
      </c>
      <c r="AS553" s="3">
        <f>求节点(节奏总纲!H$4:H$163,AL$6:AL$165,$AN553)*其他调用!L552*其他调用!$M552</f>
        <v>3471103.4375768197</v>
      </c>
      <c r="AT553" s="3">
        <f t="shared" si="30"/>
        <v>1337904253.3858638</v>
      </c>
    </row>
    <row r="554" spans="40:46" x14ac:dyDescent="0.2">
      <c r="AN554" s="3">
        <v>549</v>
      </c>
      <c r="AO554" s="3">
        <f>求节点(节奏总纲!D$4:D$163,AH$6:AH$165,$AN554)*其他调用!H553*其他调用!$M553</f>
        <v>729040190.6345408</v>
      </c>
      <c r="AP554" s="3">
        <f>求节点(节奏总纲!E$4:E$163,AI$6:AI$165,$AN554)*其他调用!I553*其他调用!$M553</f>
        <v>535106228.89447427</v>
      </c>
      <c r="AQ554" s="3">
        <f>求节点(节奏总纲!F$4:F$163,AJ$6:AJ$165,$AN554)*其他调用!J553*其他调用!$M553</f>
        <v>62260431.814734928</v>
      </c>
      <c r="AR554" s="3">
        <f>求节点(节奏总纲!G$4:G$163,AK$6:AK$165,$AN554)*其他调用!K553*其他调用!$M553</f>
        <v>8169640.8064703671</v>
      </c>
      <c r="AS554" s="3">
        <f>求节点(节奏总纲!H$4:H$163,AL$6:AL$165,$AN554)*其他调用!L553*其他调用!$M553</f>
        <v>3471103.4375768197</v>
      </c>
      <c r="AT554" s="3">
        <f t="shared" si="30"/>
        <v>1338047595.5877972</v>
      </c>
    </row>
    <row r="555" spans="40:46" x14ac:dyDescent="0.2">
      <c r="AN555" s="3">
        <v>550</v>
      </c>
      <c r="AO555" s="3">
        <f>求节点(节奏总纲!D$4:D$163,AH$6:AH$165,$AN555)*其他调用!H554*其他调用!$M554</f>
        <v>729183532.83647406</v>
      </c>
      <c r="AP555" s="3">
        <f>求节点(节奏总纲!E$4:E$163,AI$6:AI$165,$AN555)*其他调用!I554*其他调用!$M554</f>
        <v>535106228.89447427</v>
      </c>
      <c r="AQ555" s="3">
        <f>求节点(节奏总纲!F$4:F$163,AJ$6:AJ$165,$AN555)*其他调用!J554*其他调用!$M554</f>
        <v>62260431.814734928</v>
      </c>
      <c r="AR555" s="3">
        <f>求节点(节奏总纲!G$4:G$163,AK$6:AK$165,$AN555)*其他调用!K554*其他调用!$M554</f>
        <v>8169640.8064703671</v>
      </c>
      <c r="AS555" s="3">
        <f>求节点(节奏总纲!H$4:H$163,AL$6:AL$165,$AN555)*其他调用!L554*其他调用!$M554</f>
        <v>3471103.4375768197</v>
      </c>
      <c r="AT555" s="3">
        <f t="shared" si="30"/>
        <v>1338190937.7897305</v>
      </c>
    </row>
    <row r="556" spans="40:46" x14ac:dyDescent="0.2">
      <c r="AN556" s="3">
        <v>551</v>
      </c>
      <c r="AO556" s="3">
        <f>求节点(节奏总纲!D$4:D$163,AH$6:AH$165,$AN556)*其他调用!H555*其他调用!$M555</f>
        <v>729326875.03840733</v>
      </c>
      <c r="AP556" s="3">
        <f>求节点(节奏总纲!E$4:E$163,AI$6:AI$165,$AN556)*其他调用!I555*其他调用!$M555</f>
        <v>535106228.89447427</v>
      </c>
      <c r="AQ556" s="3">
        <f>求节点(节奏总纲!F$4:F$163,AJ$6:AJ$165,$AN556)*其他调用!J555*其他调用!$M555</f>
        <v>62260431.814734928</v>
      </c>
      <c r="AR556" s="3">
        <f>求节点(节奏总纲!G$4:G$163,AK$6:AK$165,$AN556)*其他调用!K555*其他调用!$M555</f>
        <v>8169640.8064703671</v>
      </c>
      <c r="AS556" s="3">
        <f>求节点(节奏总纲!H$4:H$163,AL$6:AL$165,$AN556)*其他调用!L555*其他调用!$M555</f>
        <v>3471103.4375768197</v>
      </c>
      <c r="AT556" s="3">
        <f t="shared" si="30"/>
        <v>1338334279.9916637</v>
      </c>
    </row>
    <row r="557" spans="40:46" x14ac:dyDescent="0.2">
      <c r="AN557" s="3">
        <v>552</v>
      </c>
      <c r="AO557" s="3">
        <f>求节点(节奏总纲!D$4:D$163,AH$6:AH$165,$AN557)*其他调用!H556*其他调用!$M556</f>
        <v>729470217.24034071</v>
      </c>
      <c r="AP557" s="3">
        <f>求节点(节奏总纲!E$4:E$163,AI$6:AI$165,$AN557)*其他调用!I556*其他调用!$M556</f>
        <v>535106228.89447427</v>
      </c>
      <c r="AQ557" s="3">
        <f>求节点(节奏总纲!F$4:F$163,AJ$6:AJ$165,$AN557)*其他调用!J556*其他调用!$M556</f>
        <v>62260431.814734928</v>
      </c>
      <c r="AR557" s="3">
        <f>求节点(节奏总纲!G$4:G$163,AK$6:AK$165,$AN557)*其他调用!K556*其他调用!$M556</f>
        <v>8169640.8064703671</v>
      </c>
      <c r="AS557" s="3">
        <f>求节点(节奏总纲!H$4:H$163,AL$6:AL$165,$AN557)*其他调用!L556*其他调用!$M556</f>
        <v>3471103.4375768197</v>
      </c>
      <c r="AT557" s="3">
        <f t="shared" si="30"/>
        <v>1338477622.1935971</v>
      </c>
    </row>
    <row r="558" spans="40:46" x14ac:dyDescent="0.2">
      <c r="AN558" s="3">
        <v>553</v>
      </c>
      <c r="AO558" s="3">
        <f>求节点(节奏总纲!D$4:D$163,AH$6:AH$165,$AN558)*其他调用!H557*其他调用!$M557</f>
        <v>729613559.44227397</v>
      </c>
      <c r="AP558" s="3">
        <f>求节点(节奏总纲!E$4:E$163,AI$6:AI$165,$AN558)*其他调用!I557*其他调用!$M557</f>
        <v>535106228.89447427</v>
      </c>
      <c r="AQ558" s="3">
        <f>求节点(节奏总纲!F$4:F$163,AJ$6:AJ$165,$AN558)*其他调用!J557*其他调用!$M557</f>
        <v>62260431.814734928</v>
      </c>
      <c r="AR558" s="3">
        <f>求节点(节奏总纲!G$4:G$163,AK$6:AK$165,$AN558)*其他调用!K557*其他调用!$M557</f>
        <v>8169640.8064703671</v>
      </c>
      <c r="AS558" s="3">
        <f>求节点(节奏总纲!H$4:H$163,AL$6:AL$165,$AN558)*其他调用!L557*其他调用!$M557</f>
        <v>3471103.4375768197</v>
      </c>
      <c r="AT558" s="3">
        <f t="shared" si="30"/>
        <v>1338620964.3955302</v>
      </c>
    </row>
    <row r="559" spans="40:46" x14ac:dyDescent="0.2">
      <c r="AN559" s="3">
        <v>554</v>
      </c>
      <c r="AO559" s="3">
        <f>求节点(节奏总纲!D$4:D$163,AH$6:AH$165,$AN559)*其他调用!H558*其他调用!$M558</f>
        <v>729756901.64420724</v>
      </c>
      <c r="AP559" s="3">
        <f>求节点(节奏总纲!E$4:E$163,AI$6:AI$165,$AN559)*其他调用!I558*其他调用!$M558</f>
        <v>535106228.89447427</v>
      </c>
      <c r="AQ559" s="3">
        <f>求节点(节奏总纲!F$4:F$163,AJ$6:AJ$165,$AN559)*其他调用!J558*其他调用!$M558</f>
        <v>62260431.814734928</v>
      </c>
      <c r="AR559" s="3">
        <f>求节点(节奏总纲!G$4:G$163,AK$6:AK$165,$AN559)*其他调用!K558*其他调用!$M558</f>
        <v>8169640.8064703671</v>
      </c>
      <c r="AS559" s="3">
        <f>求节点(节奏总纲!H$4:H$163,AL$6:AL$165,$AN559)*其他调用!L558*其他调用!$M558</f>
        <v>3471103.4375768197</v>
      </c>
      <c r="AT559" s="3">
        <f t="shared" si="30"/>
        <v>1338764306.5974636</v>
      </c>
    </row>
    <row r="560" spans="40:46" x14ac:dyDescent="0.2">
      <c r="AN560" s="3">
        <v>555</v>
      </c>
      <c r="AO560" s="3">
        <f>求节点(节奏总纲!D$4:D$163,AH$6:AH$165,$AN560)*其他调用!H559*其他调用!$M559</f>
        <v>729900243.84614062</v>
      </c>
      <c r="AP560" s="3">
        <f>求节点(节奏总纲!E$4:E$163,AI$6:AI$165,$AN560)*其他调用!I559*其他调用!$M559</f>
        <v>535106228.89447427</v>
      </c>
      <c r="AQ560" s="3">
        <f>求节点(节奏总纲!F$4:F$163,AJ$6:AJ$165,$AN560)*其他调用!J559*其他调用!$M559</f>
        <v>62260431.814734928</v>
      </c>
      <c r="AR560" s="3">
        <f>求节点(节奏总纲!G$4:G$163,AK$6:AK$165,$AN560)*其他调用!K559*其他调用!$M559</f>
        <v>8169640.8064703671</v>
      </c>
      <c r="AS560" s="3">
        <f>求节点(节奏总纲!H$4:H$163,AL$6:AL$165,$AN560)*其他调用!L559*其他调用!$M559</f>
        <v>3471103.4375768197</v>
      </c>
      <c r="AT560" s="3">
        <f t="shared" si="30"/>
        <v>1338907648.799397</v>
      </c>
    </row>
    <row r="561" spans="40:46" x14ac:dyDescent="0.2">
      <c r="AN561" s="3">
        <v>556</v>
      </c>
      <c r="AO561" s="3">
        <f>求节点(节奏总纲!D$4:D$163,AH$6:AH$165,$AN561)*其他调用!H560*其他调用!$M560</f>
        <v>730043586.04807401</v>
      </c>
      <c r="AP561" s="3">
        <f>求节点(节奏总纲!E$4:E$163,AI$6:AI$165,$AN561)*其他调用!I560*其他调用!$M560</f>
        <v>535106228.89447427</v>
      </c>
      <c r="AQ561" s="3">
        <f>求节点(节奏总纲!F$4:F$163,AJ$6:AJ$165,$AN561)*其他调用!J560*其他调用!$M560</f>
        <v>62260431.814734928</v>
      </c>
      <c r="AR561" s="3">
        <f>求节点(节奏总纲!G$4:G$163,AK$6:AK$165,$AN561)*其他调用!K560*其他调用!$M560</f>
        <v>8169640.8064703671</v>
      </c>
      <c r="AS561" s="3">
        <f>求节点(节奏总纲!H$4:H$163,AL$6:AL$165,$AN561)*其他调用!L560*其他调用!$M560</f>
        <v>3471103.4375768197</v>
      </c>
      <c r="AT561" s="3">
        <f t="shared" si="30"/>
        <v>1339050991.0013304</v>
      </c>
    </row>
    <row r="562" spans="40:46" x14ac:dyDescent="0.2">
      <c r="AN562" s="3">
        <v>557</v>
      </c>
      <c r="AO562" s="3">
        <f>求节点(节奏总纲!D$4:D$163,AH$6:AH$165,$AN562)*其他调用!H561*其他调用!$M561</f>
        <v>730186928.25000727</v>
      </c>
      <c r="AP562" s="3">
        <f>求节点(节奏总纲!E$4:E$163,AI$6:AI$165,$AN562)*其他调用!I561*其他调用!$M561</f>
        <v>535106228.89447427</v>
      </c>
      <c r="AQ562" s="3">
        <f>求节点(节奏总纲!F$4:F$163,AJ$6:AJ$165,$AN562)*其他调用!J561*其他调用!$M561</f>
        <v>62260431.814734928</v>
      </c>
      <c r="AR562" s="3">
        <f>求节点(节奏总纲!G$4:G$163,AK$6:AK$165,$AN562)*其他调用!K561*其他调用!$M561</f>
        <v>8169640.8064703671</v>
      </c>
      <c r="AS562" s="3">
        <f>求节点(节奏总纲!H$4:H$163,AL$6:AL$165,$AN562)*其他调用!L561*其他调用!$M561</f>
        <v>3471103.4375768197</v>
      </c>
      <c r="AT562" s="3">
        <f t="shared" si="30"/>
        <v>1339194333.2032638</v>
      </c>
    </row>
    <row r="563" spans="40:46" x14ac:dyDescent="0.2">
      <c r="AN563" s="3">
        <v>558</v>
      </c>
      <c r="AO563" s="3">
        <f>求节点(节奏总纲!D$4:D$163,AH$6:AH$165,$AN563)*其他调用!H562*其他调用!$M562</f>
        <v>730330270.45194054</v>
      </c>
      <c r="AP563" s="3">
        <f>求节点(节奏总纲!E$4:E$163,AI$6:AI$165,$AN563)*其他调用!I562*其他调用!$M562</f>
        <v>535106228.89447427</v>
      </c>
      <c r="AQ563" s="3">
        <f>求节点(节奏总纲!F$4:F$163,AJ$6:AJ$165,$AN563)*其他调用!J562*其他调用!$M562</f>
        <v>62260431.814734928</v>
      </c>
      <c r="AR563" s="3">
        <f>求节点(节奏总纲!G$4:G$163,AK$6:AK$165,$AN563)*其他调用!K562*其他调用!$M562</f>
        <v>8169640.8064703671</v>
      </c>
      <c r="AS563" s="3">
        <f>求节点(节奏总纲!H$4:H$163,AL$6:AL$165,$AN563)*其他调用!L562*其他调用!$M562</f>
        <v>3471103.4375768197</v>
      </c>
      <c r="AT563" s="3">
        <f t="shared" si="30"/>
        <v>1339337675.4051969</v>
      </c>
    </row>
    <row r="564" spans="40:46" x14ac:dyDescent="0.2">
      <c r="AN564" s="3">
        <v>559</v>
      </c>
      <c r="AO564" s="3">
        <f>求节点(节奏总纲!D$4:D$163,AH$6:AH$165,$AN564)*其他调用!H563*其他调用!$M563</f>
        <v>730473612.65387392</v>
      </c>
      <c r="AP564" s="3">
        <f>求节点(节奏总纲!E$4:E$163,AI$6:AI$165,$AN564)*其他调用!I563*其他调用!$M563</f>
        <v>535106228.89447427</v>
      </c>
      <c r="AQ564" s="3">
        <f>求节点(节奏总纲!F$4:F$163,AJ$6:AJ$165,$AN564)*其他调用!J563*其他调用!$M563</f>
        <v>62260431.814734928</v>
      </c>
      <c r="AR564" s="3">
        <f>求节点(节奏总纲!G$4:G$163,AK$6:AK$165,$AN564)*其他调用!K563*其他调用!$M563</f>
        <v>8169640.8064703671</v>
      </c>
      <c r="AS564" s="3">
        <f>求节点(节奏总纲!H$4:H$163,AL$6:AL$165,$AN564)*其他调用!L563*其他调用!$M563</f>
        <v>3471103.4375768197</v>
      </c>
      <c r="AT564" s="3">
        <f t="shared" si="30"/>
        <v>1339481017.6071303</v>
      </c>
    </row>
    <row r="565" spans="40:46" x14ac:dyDescent="0.2">
      <c r="AN565" s="3">
        <v>560</v>
      </c>
      <c r="AO565" s="3">
        <f>求节点(节奏总纲!D$4:D$163,AH$6:AH$165,$AN565)*其他调用!H564*其他调用!$M564</f>
        <v>730616954.85580707</v>
      </c>
      <c r="AP565" s="3">
        <f>求节点(节奏总纲!E$4:E$163,AI$6:AI$165,$AN565)*其他调用!I564*其他调用!$M564</f>
        <v>535106228.89447427</v>
      </c>
      <c r="AQ565" s="3">
        <f>求节点(节奏总纲!F$4:F$163,AJ$6:AJ$165,$AN565)*其他调用!J564*其他调用!$M564</f>
        <v>62260431.814734928</v>
      </c>
      <c r="AR565" s="3">
        <f>求节点(节奏总纲!G$4:G$163,AK$6:AK$165,$AN565)*其他调用!K564*其他调用!$M564</f>
        <v>8169640.8064703671</v>
      </c>
      <c r="AS565" s="3">
        <f>求节点(节奏总纲!H$4:H$163,AL$6:AL$165,$AN565)*其他调用!L564*其他调用!$M564</f>
        <v>3471103.4375768197</v>
      </c>
      <c r="AT565" s="3">
        <f t="shared" si="30"/>
        <v>1339624359.8090634</v>
      </c>
    </row>
    <row r="566" spans="40:46" x14ac:dyDescent="0.2">
      <c r="AN566" s="3">
        <v>561</v>
      </c>
      <c r="AO566" s="3">
        <f>求节点(节奏总纲!D$4:D$163,AH$6:AH$165,$AN566)*其他调用!H565*其他调用!$M565</f>
        <v>730760297.05774045</v>
      </c>
      <c r="AP566" s="3">
        <f>求节点(节奏总纲!E$4:E$163,AI$6:AI$165,$AN566)*其他调用!I565*其他调用!$M565</f>
        <v>535106228.89447427</v>
      </c>
      <c r="AQ566" s="3">
        <f>求节点(节奏总纲!F$4:F$163,AJ$6:AJ$165,$AN566)*其他调用!J565*其他调用!$M565</f>
        <v>62260431.814734928</v>
      </c>
      <c r="AR566" s="3">
        <f>求节点(节奏总纲!G$4:G$163,AK$6:AK$165,$AN566)*其他调用!K565*其他调用!$M565</f>
        <v>8169640.8064703671</v>
      </c>
      <c r="AS566" s="3">
        <f>求节点(节奏总纲!H$4:H$163,AL$6:AL$165,$AN566)*其他调用!L565*其他调用!$M565</f>
        <v>3471103.4375768197</v>
      </c>
      <c r="AT566" s="3">
        <f t="shared" si="30"/>
        <v>1339767702.0109968</v>
      </c>
    </row>
    <row r="567" spans="40:46" x14ac:dyDescent="0.2">
      <c r="AN567" s="3">
        <v>562</v>
      </c>
      <c r="AO567" s="3">
        <f>求节点(节奏总纲!D$4:D$163,AH$6:AH$165,$AN567)*其他调用!H566*其他调用!$M566</f>
        <v>730903639.25967371</v>
      </c>
      <c r="AP567" s="3">
        <f>求节点(节奏总纲!E$4:E$163,AI$6:AI$165,$AN567)*其他调用!I566*其他调用!$M566</f>
        <v>535106228.89447427</v>
      </c>
      <c r="AQ567" s="3">
        <f>求节点(节奏总纲!F$4:F$163,AJ$6:AJ$165,$AN567)*其他调用!J566*其他调用!$M566</f>
        <v>62260431.814734928</v>
      </c>
      <c r="AR567" s="3">
        <f>求节点(节奏总纲!G$4:G$163,AK$6:AK$165,$AN567)*其他调用!K566*其他调用!$M566</f>
        <v>8169640.8064703671</v>
      </c>
      <c r="AS567" s="3">
        <f>求节点(节奏总纲!H$4:H$163,AL$6:AL$165,$AN567)*其他调用!L566*其他调用!$M566</f>
        <v>3471103.4375768197</v>
      </c>
      <c r="AT567" s="3">
        <f t="shared" si="30"/>
        <v>1339911044.2129302</v>
      </c>
    </row>
    <row r="568" spans="40:46" x14ac:dyDescent="0.2">
      <c r="AN568" s="3">
        <v>563</v>
      </c>
      <c r="AO568" s="3">
        <f>求节点(节奏总纲!D$4:D$163,AH$6:AH$165,$AN568)*其他调用!H567*其他调用!$M567</f>
        <v>731046981.4616071</v>
      </c>
      <c r="AP568" s="3">
        <f>求节点(节奏总纲!E$4:E$163,AI$6:AI$165,$AN568)*其他调用!I567*其他调用!$M567</f>
        <v>535106228.89447427</v>
      </c>
      <c r="AQ568" s="3">
        <f>求节点(节奏总纲!F$4:F$163,AJ$6:AJ$165,$AN568)*其他调用!J567*其他调用!$M567</f>
        <v>62260431.814734928</v>
      </c>
      <c r="AR568" s="3">
        <f>求节点(节奏总纲!G$4:G$163,AK$6:AK$165,$AN568)*其他调用!K567*其他调用!$M567</f>
        <v>8169640.8064703671</v>
      </c>
      <c r="AS568" s="3">
        <f>求节点(节奏总纲!H$4:H$163,AL$6:AL$165,$AN568)*其他调用!L567*其他调用!$M567</f>
        <v>3471103.4375768197</v>
      </c>
      <c r="AT568" s="3">
        <f t="shared" si="30"/>
        <v>1340054386.4148636</v>
      </c>
    </row>
    <row r="569" spans="40:46" x14ac:dyDescent="0.2">
      <c r="AN569" s="3">
        <v>564</v>
      </c>
      <c r="AO569" s="3">
        <f>求节点(节奏总纲!D$4:D$163,AH$6:AH$165,$AN569)*其他调用!H568*其他调用!$M568</f>
        <v>731190323.66354036</v>
      </c>
      <c r="AP569" s="3">
        <f>求节点(节奏总纲!E$4:E$163,AI$6:AI$165,$AN569)*其他调用!I568*其他调用!$M568</f>
        <v>535106228.89447427</v>
      </c>
      <c r="AQ569" s="3">
        <f>求节点(节奏总纲!F$4:F$163,AJ$6:AJ$165,$AN569)*其他调用!J568*其他调用!$M568</f>
        <v>62260431.814734928</v>
      </c>
      <c r="AR569" s="3">
        <f>求节点(节奏总纲!G$4:G$163,AK$6:AK$165,$AN569)*其他调用!K568*其他调用!$M568</f>
        <v>8169640.8064703671</v>
      </c>
      <c r="AS569" s="3">
        <f>求节点(节奏总纲!H$4:H$163,AL$6:AL$165,$AN569)*其他调用!L568*其他调用!$M568</f>
        <v>3471103.4375768197</v>
      </c>
      <c r="AT569" s="3">
        <f t="shared" si="30"/>
        <v>1340197728.6167967</v>
      </c>
    </row>
    <row r="570" spans="40:46" x14ac:dyDescent="0.2">
      <c r="AN570" s="3">
        <v>565</v>
      </c>
      <c r="AO570" s="3">
        <f>求节点(节奏总纲!D$4:D$163,AH$6:AH$165,$AN570)*其他调用!H569*其他调用!$M569</f>
        <v>731333665.86547363</v>
      </c>
      <c r="AP570" s="3">
        <f>求节点(节奏总纲!E$4:E$163,AI$6:AI$165,$AN570)*其他调用!I569*其他调用!$M569</f>
        <v>535106228.89447427</v>
      </c>
      <c r="AQ570" s="3">
        <f>求节点(节奏总纲!F$4:F$163,AJ$6:AJ$165,$AN570)*其他调用!J569*其他调用!$M569</f>
        <v>62260431.814734928</v>
      </c>
      <c r="AR570" s="3">
        <f>求节点(节奏总纲!G$4:G$163,AK$6:AK$165,$AN570)*其他调用!K569*其他调用!$M569</f>
        <v>8169640.8064703671</v>
      </c>
      <c r="AS570" s="3">
        <f>求节点(节奏总纲!H$4:H$163,AL$6:AL$165,$AN570)*其他调用!L569*其他调用!$M569</f>
        <v>3471103.4375768197</v>
      </c>
      <c r="AT570" s="3">
        <f t="shared" si="30"/>
        <v>1340341070.8187299</v>
      </c>
    </row>
    <row r="571" spans="40:46" x14ac:dyDescent="0.2">
      <c r="AN571" s="3">
        <v>566</v>
      </c>
      <c r="AO571" s="3">
        <f>求节点(节奏总纲!D$4:D$163,AH$6:AH$165,$AN571)*其他调用!H570*其他调用!$M570</f>
        <v>731477008.06740701</v>
      </c>
      <c r="AP571" s="3">
        <f>求节点(节奏总纲!E$4:E$163,AI$6:AI$165,$AN571)*其他调用!I570*其他调用!$M570</f>
        <v>535106228.89447427</v>
      </c>
      <c r="AQ571" s="3">
        <f>求节点(节奏总纲!F$4:F$163,AJ$6:AJ$165,$AN571)*其他调用!J570*其他调用!$M570</f>
        <v>62260431.814734928</v>
      </c>
      <c r="AR571" s="3">
        <f>求节点(节奏总纲!G$4:G$163,AK$6:AK$165,$AN571)*其他调用!K570*其他调用!$M570</f>
        <v>8169640.8064703671</v>
      </c>
      <c r="AS571" s="3">
        <f>求节点(节奏总纲!H$4:H$163,AL$6:AL$165,$AN571)*其他调用!L570*其他调用!$M570</f>
        <v>3471103.4375768197</v>
      </c>
      <c r="AT571" s="3">
        <f t="shared" si="30"/>
        <v>1340484413.0206633</v>
      </c>
    </row>
    <row r="572" spans="40:46" x14ac:dyDescent="0.2">
      <c r="AN572" s="3">
        <v>567</v>
      </c>
      <c r="AO572" s="3">
        <f>求节点(节奏总纲!D$4:D$163,AH$6:AH$165,$AN572)*其他调用!H571*其他调用!$M571</f>
        <v>731620350.2693404</v>
      </c>
      <c r="AP572" s="3">
        <f>求节点(节奏总纲!E$4:E$163,AI$6:AI$165,$AN572)*其他调用!I571*其他调用!$M571</f>
        <v>535106228.89447427</v>
      </c>
      <c r="AQ572" s="3">
        <f>求节点(节奏总纲!F$4:F$163,AJ$6:AJ$165,$AN572)*其他调用!J571*其他调用!$M571</f>
        <v>62260431.814734928</v>
      </c>
      <c r="AR572" s="3">
        <f>求节点(节奏总纲!G$4:G$163,AK$6:AK$165,$AN572)*其他调用!K571*其他调用!$M571</f>
        <v>8169640.8064703671</v>
      </c>
      <c r="AS572" s="3">
        <f>求节点(节奏总纲!H$4:H$163,AL$6:AL$165,$AN572)*其他调用!L571*其他调用!$M571</f>
        <v>3471103.4375768197</v>
      </c>
      <c r="AT572" s="3">
        <f t="shared" si="30"/>
        <v>1340627755.2225966</v>
      </c>
    </row>
    <row r="573" spans="40:46" x14ac:dyDescent="0.2">
      <c r="AN573" s="3">
        <v>568</v>
      </c>
      <c r="AO573" s="3">
        <f>求节点(节奏总纲!D$4:D$163,AH$6:AH$165,$AN573)*其他调用!H572*其他调用!$M572</f>
        <v>731763692.47127366</v>
      </c>
      <c r="AP573" s="3">
        <f>求节点(节奏总纲!E$4:E$163,AI$6:AI$165,$AN573)*其他调用!I572*其他调用!$M572</f>
        <v>535106228.89447427</v>
      </c>
      <c r="AQ573" s="3">
        <f>求节点(节奏总纲!F$4:F$163,AJ$6:AJ$165,$AN573)*其他调用!J572*其他调用!$M572</f>
        <v>62260431.814734928</v>
      </c>
      <c r="AR573" s="3">
        <f>求节点(节奏总纲!G$4:G$163,AK$6:AK$165,$AN573)*其他调用!K572*其他调用!$M572</f>
        <v>8169640.8064703671</v>
      </c>
      <c r="AS573" s="3">
        <f>求节点(节奏总纲!H$4:H$163,AL$6:AL$165,$AN573)*其他调用!L572*其他调用!$M572</f>
        <v>3471103.4375768197</v>
      </c>
      <c r="AT573" s="3">
        <f t="shared" si="30"/>
        <v>1340771097.42453</v>
      </c>
    </row>
    <row r="574" spans="40:46" x14ac:dyDescent="0.2">
      <c r="AN574" s="3">
        <v>569</v>
      </c>
      <c r="AO574" s="3">
        <f>求节点(节奏总纲!D$4:D$163,AH$6:AH$165,$AN574)*其他调用!H573*其他调用!$M573</f>
        <v>731907034.67320693</v>
      </c>
      <c r="AP574" s="3">
        <f>求节点(节奏总纲!E$4:E$163,AI$6:AI$165,$AN574)*其他调用!I573*其他调用!$M573</f>
        <v>535106228.89447427</v>
      </c>
      <c r="AQ574" s="3">
        <f>求节点(节奏总纲!F$4:F$163,AJ$6:AJ$165,$AN574)*其他调用!J573*其他调用!$M573</f>
        <v>62260431.814734928</v>
      </c>
      <c r="AR574" s="3">
        <f>求节点(节奏总纲!G$4:G$163,AK$6:AK$165,$AN574)*其他调用!K573*其他调用!$M573</f>
        <v>8169640.8064703671</v>
      </c>
      <c r="AS574" s="3">
        <f>求节点(节奏总纲!H$4:H$163,AL$6:AL$165,$AN574)*其他调用!L573*其他调用!$M573</f>
        <v>3471103.4375768197</v>
      </c>
      <c r="AT574" s="3">
        <f t="shared" si="30"/>
        <v>1340914439.6264634</v>
      </c>
    </row>
    <row r="575" spans="40:46" x14ac:dyDescent="0.2">
      <c r="AN575" s="3">
        <v>570</v>
      </c>
      <c r="AO575" s="3">
        <f>求节点(节奏总纲!D$4:D$163,AH$6:AH$165,$AN575)*其他调用!H574*其他调用!$M574</f>
        <v>732050376.87514019</v>
      </c>
      <c r="AP575" s="3">
        <f>求节点(节奏总纲!E$4:E$163,AI$6:AI$165,$AN575)*其他调用!I574*其他调用!$M574</f>
        <v>535106228.89447427</v>
      </c>
      <c r="AQ575" s="3">
        <f>求节点(节奏总纲!F$4:F$163,AJ$6:AJ$165,$AN575)*其他调用!J574*其他调用!$M574</f>
        <v>62260431.814734928</v>
      </c>
      <c r="AR575" s="3">
        <f>求节点(节奏总纲!G$4:G$163,AK$6:AK$165,$AN575)*其他调用!K574*其他调用!$M574</f>
        <v>8169640.8064703671</v>
      </c>
      <c r="AS575" s="3">
        <f>求节点(节奏总纲!H$4:H$163,AL$6:AL$165,$AN575)*其他调用!L574*其他调用!$M574</f>
        <v>3471103.4375768197</v>
      </c>
      <c r="AT575" s="3">
        <f t="shared" si="30"/>
        <v>1341057781.8283966</v>
      </c>
    </row>
    <row r="576" spans="40:46" x14ac:dyDescent="0.2">
      <c r="AN576" s="3">
        <v>571</v>
      </c>
      <c r="AO576" s="3">
        <f>求节点(节奏总纲!D$4:D$163,AH$6:AH$165,$AN576)*其他调用!H575*其他调用!$M575</f>
        <v>732193719.07707345</v>
      </c>
      <c r="AP576" s="3">
        <f>求节点(节奏总纲!E$4:E$163,AI$6:AI$165,$AN576)*其他调用!I575*其他调用!$M575</f>
        <v>535106228.89447427</v>
      </c>
      <c r="AQ576" s="3">
        <f>求节点(节奏总纲!F$4:F$163,AJ$6:AJ$165,$AN576)*其他调用!J575*其他调用!$M575</f>
        <v>62260431.814734928</v>
      </c>
      <c r="AR576" s="3">
        <f>求节点(节奏总纲!G$4:G$163,AK$6:AK$165,$AN576)*其他调用!K575*其他调用!$M575</f>
        <v>8169640.8064703671</v>
      </c>
      <c r="AS576" s="3">
        <f>求节点(节奏总纲!H$4:H$163,AL$6:AL$165,$AN576)*其他调用!L575*其他调用!$M575</f>
        <v>3471103.4375768197</v>
      </c>
      <c r="AT576" s="3">
        <f t="shared" si="30"/>
        <v>1341201124.0303297</v>
      </c>
    </row>
    <row r="577" spans="40:46" x14ac:dyDescent="0.2">
      <c r="AN577" s="3">
        <v>572</v>
      </c>
      <c r="AO577" s="3">
        <f>求节点(节奏总纲!D$4:D$163,AH$6:AH$165,$AN577)*其他调用!H576*其他调用!$M576</f>
        <v>732337061.27900684</v>
      </c>
      <c r="AP577" s="3">
        <f>求节点(节奏总纲!E$4:E$163,AI$6:AI$165,$AN577)*其他调用!I576*其他调用!$M576</f>
        <v>535106228.89447427</v>
      </c>
      <c r="AQ577" s="3">
        <f>求节点(节奏总纲!F$4:F$163,AJ$6:AJ$165,$AN577)*其他调用!J576*其他调用!$M576</f>
        <v>62260431.814734928</v>
      </c>
      <c r="AR577" s="3">
        <f>求节点(节奏总纲!G$4:G$163,AK$6:AK$165,$AN577)*其他调用!K576*其他调用!$M576</f>
        <v>8169640.8064703671</v>
      </c>
      <c r="AS577" s="3">
        <f>求节点(节奏总纲!H$4:H$163,AL$6:AL$165,$AN577)*其他调用!L576*其他调用!$M576</f>
        <v>3471103.4375768197</v>
      </c>
      <c r="AT577" s="3">
        <f t="shared" si="30"/>
        <v>1341344466.2322631</v>
      </c>
    </row>
    <row r="578" spans="40:46" x14ac:dyDescent="0.2">
      <c r="AN578" s="3">
        <v>573</v>
      </c>
      <c r="AO578" s="3">
        <f>求节点(节奏总纲!D$4:D$163,AH$6:AH$165,$AN578)*其他调用!H577*其他调用!$M577</f>
        <v>732480403.48094022</v>
      </c>
      <c r="AP578" s="3">
        <f>求节点(节奏总纲!E$4:E$163,AI$6:AI$165,$AN578)*其他调用!I577*其他调用!$M577</f>
        <v>535106228.89447427</v>
      </c>
      <c r="AQ578" s="3">
        <f>求节点(节奏总纲!F$4:F$163,AJ$6:AJ$165,$AN578)*其他调用!J577*其他调用!$M577</f>
        <v>62260431.814734928</v>
      </c>
      <c r="AR578" s="3">
        <f>求节点(节奏总纲!G$4:G$163,AK$6:AK$165,$AN578)*其他调用!K577*其他调用!$M577</f>
        <v>8169640.8064703671</v>
      </c>
      <c r="AS578" s="3">
        <f>求节点(节奏总纲!H$4:H$163,AL$6:AL$165,$AN578)*其他调用!L577*其他调用!$M577</f>
        <v>3471103.4375768197</v>
      </c>
      <c r="AT578" s="3">
        <f t="shared" si="30"/>
        <v>1341487808.4341965</v>
      </c>
    </row>
    <row r="579" spans="40:46" x14ac:dyDescent="0.2">
      <c r="AN579" s="3">
        <v>574</v>
      </c>
      <c r="AO579" s="3">
        <f>求节点(节奏总纲!D$4:D$163,AH$6:AH$165,$AN579)*其他调用!H578*其他调用!$M578</f>
        <v>732623745.68287349</v>
      </c>
      <c r="AP579" s="3">
        <f>求节点(节奏总纲!E$4:E$163,AI$6:AI$165,$AN579)*其他调用!I578*其他调用!$M578</f>
        <v>535106228.89447427</v>
      </c>
      <c r="AQ579" s="3">
        <f>求节点(节奏总纲!F$4:F$163,AJ$6:AJ$165,$AN579)*其他调用!J578*其他调用!$M578</f>
        <v>62260431.814734928</v>
      </c>
      <c r="AR579" s="3">
        <f>求节点(节奏总纲!G$4:G$163,AK$6:AK$165,$AN579)*其他调用!K578*其他调用!$M578</f>
        <v>8169640.8064703671</v>
      </c>
      <c r="AS579" s="3">
        <f>求节点(节奏总纲!H$4:H$163,AL$6:AL$165,$AN579)*其他调用!L578*其他调用!$M578</f>
        <v>3471103.4375768197</v>
      </c>
      <c r="AT579" s="3">
        <f t="shared" si="30"/>
        <v>1341631150.6361299</v>
      </c>
    </row>
    <row r="580" spans="40:46" x14ac:dyDescent="0.2">
      <c r="AN580" s="3">
        <v>575</v>
      </c>
      <c r="AO580" s="3">
        <f>求节点(节奏总纲!D$4:D$163,AH$6:AH$165,$AN580)*其他调用!H579*其他调用!$M579</f>
        <v>732767087.88480675</v>
      </c>
      <c r="AP580" s="3">
        <f>求节点(节奏总纲!E$4:E$163,AI$6:AI$165,$AN580)*其他调用!I579*其他调用!$M579</f>
        <v>535106228.89447427</v>
      </c>
      <c r="AQ580" s="3">
        <f>求节点(节奏总纲!F$4:F$163,AJ$6:AJ$165,$AN580)*其他调用!J579*其他调用!$M579</f>
        <v>62260431.814734928</v>
      </c>
      <c r="AR580" s="3">
        <f>求节点(节奏总纲!G$4:G$163,AK$6:AK$165,$AN580)*其他调用!K579*其他调用!$M579</f>
        <v>8169640.8064703671</v>
      </c>
      <c r="AS580" s="3">
        <f>求节点(节奏总纲!H$4:H$163,AL$6:AL$165,$AN580)*其他调用!L579*其他调用!$M579</f>
        <v>3471103.4375768197</v>
      </c>
      <c r="AT580" s="3">
        <f t="shared" si="30"/>
        <v>1341774492.8380632</v>
      </c>
    </row>
    <row r="581" spans="40:46" x14ac:dyDescent="0.2">
      <c r="AN581" s="3">
        <v>576</v>
      </c>
      <c r="AO581" s="3">
        <f>求节点(节奏总纲!D$4:D$163,AH$6:AH$165,$AN581)*其他调用!H580*其他调用!$M580</f>
        <v>732910430.08674002</v>
      </c>
      <c r="AP581" s="3">
        <f>求节点(节奏总纲!E$4:E$163,AI$6:AI$165,$AN581)*其他调用!I580*其他调用!$M580</f>
        <v>535106228.89447427</v>
      </c>
      <c r="AQ581" s="3">
        <f>求节点(节奏总纲!F$4:F$163,AJ$6:AJ$165,$AN581)*其他调用!J580*其他调用!$M580</f>
        <v>62260431.814734928</v>
      </c>
      <c r="AR581" s="3">
        <f>求节点(节奏总纲!G$4:G$163,AK$6:AK$165,$AN581)*其他调用!K580*其他调用!$M580</f>
        <v>8169640.8064703671</v>
      </c>
      <c r="AS581" s="3">
        <f>求节点(节奏总纲!H$4:H$163,AL$6:AL$165,$AN581)*其他调用!L580*其他调用!$M580</f>
        <v>3471103.4375768197</v>
      </c>
      <c r="AT581" s="3">
        <f t="shared" si="30"/>
        <v>1341917835.0399964</v>
      </c>
    </row>
    <row r="582" spans="40:46" x14ac:dyDescent="0.2">
      <c r="AN582" s="3">
        <v>577</v>
      </c>
      <c r="AO582" s="3">
        <f>求节点(节奏总纲!D$4:D$163,AH$6:AH$165,$AN582)*其他调用!H581*其他调用!$M581</f>
        <v>733053772.2886734</v>
      </c>
      <c r="AP582" s="3">
        <f>求节点(节奏总纲!E$4:E$163,AI$6:AI$165,$AN582)*其他调用!I581*其他调用!$M581</f>
        <v>535106228.89447427</v>
      </c>
      <c r="AQ582" s="3">
        <f>求节点(节奏总纲!F$4:F$163,AJ$6:AJ$165,$AN582)*其他调用!J581*其他调用!$M581</f>
        <v>62260431.814734928</v>
      </c>
      <c r="AR582" s="3">
        <f>求节点(节奏总纲!G$4:G$163,AK$6:AK$165,$AN582)*其他调用!K581*其他调用!$M581</f>
        <v>8169640.8064703671</v>
      </c>
      <c r="AS582" s="3">
        <f>求节点(节奏总纲!H$4:H$163,AL$6:AL$165,$AN582)*其他调用!L581*其他调用!$M581</f>
        <v>3471103.4375768197</v>
      </c>
      <c r="AT582" s="3">
        <f t="shared" si="30"/>
        <v>1342061177.2419298</v>
      </c>
    </row>
    <row r="583" spans="40:46" x14ac:dyDescent="0.2">
      <c r="AN583" s="3">
        <v>578</v>
      </c>
      <c r="AO583" s="3">
        <f>求节点(节奏总纲!D$4:D$163,AH$6:AH$165,$AN583)*其他调用!H582*其他调用!$M582</f>
        <v>733197114.49060678</v>
      </c>
      <c r="AP583" s="3">
        <f>求节点(节奏总纲!E$4:E$163,AI$6:AI$165,$AN583)*其他调用!I582*其他调用!$M582</f>
        <v>535106228.89447427</v>
      </c>
      <c r="AQ583" s="3">
        <f>求节点(节奏总纲!F$4:F$163,AJ$6:AJ$165,$AN583)*其他调用!J582*其他调用!$M582</f>
        <v>62260431.814734928</v>
      </c>
      <c r="AR583" s="3">
        <f>求节点(节奏总纲!G$4:G$163,AK$6:AK$165,$AN583)*其他调用!K582*其他调用!$M582</f>
        <v>8169640.8064703671</v>
      </c>
      <c r="AS583" s="3">
        <f>求节点(节奏总纲!H$4:H$163,AL$6:AL$165,$AN583)*其他调用!L582*其他调用!$M582</f>
        <v>3471103.4375768197</v>
      </c>
      <c r="AT583" s="3">
        <f t="shared" si="30"/>
        <v>1342204519.4438632</v>
      </c>
    </row>
    <row r="584" spans="40:46" x14ac:dyDescent="0.2">
      <c r="AN584" s="3">
        <v>579</v>
      </c>
      <c r="AO584" s="3">
        <f>求节点(节奏总纲!D$4:D$163,AH$6:AH$165,$AN584)*其他调用!H583*其他调用!$M583</f>
        <v>733340456.69254005</v>
      </c>
      <c r="AP584" s="3">
        <f>求节点(节奏总纲!E$4:E$163,AI$6:AI$165,$AN584)*其他调用!I583*其他调用!$M583</f>
        <v>535106228.89447427</v>
      </c>
      <c r="AQ584" s="3">
        <f>求节点(节奏总纲!F$4:F$163,AJ$6:AJ$165,$AN584)*其他调用!J583*其他调用!$M583</f>
        <v>62260431.814734928</v>
      </c>
      <c r="AR584" s="3">
        <f>求节点(节奏总纲!G$4:G$163,AK$6:AK$165,$AN584)*其他调用!K583*其他调用!$M583</f>
        <v>8169640.8064703671</v>
      </c>
      <c r="AS584" s="3">
        <f>求节点(节奏总纲!H$4:H$163,AL$6:AL$165,$AN584)*其他调用!L583*其他调用!$M583</f>
        <v>3471103.4375768197</v>
      </c>
      <c r="AT584" s="3">
        <f t="shared" si="30"/>
        <v>1342347861.6457963</v>
      </c>
    </row>
    <row r="585" spans="40:46" x14ac:dyDescent="0.2">
      <c r="AN585" s="3">
        <v>580</v>
      </c>
      <c r="AO585" s="3">
        <f>求节点(节奏总纲!D$4:D$163,AH$6:AH$165,$AN585)*其他调用!H584*其他调用!$M584</f>
        <v>733483798.89447331</v>
      </c>
      <c r="AP585" s="3">
        <f>求节点(节奏总纲!E$4:E$163,AI$6:AI$165,$AN585)*其他调用!I584*其他调用!$M584</f>
        <v>535106228.89447427</v>
      </c>
      <c r="AQ585" s="3">
        <f>求节点(节奏总纲!F$4:F$163,AJ$6:AJ$165,$AN585)*其他调用!J584*其他调用!$M584</f>
        <v>62260431.814734928</v>
      </c>
      <c r="AR585" s="3">
        <f>求节点(节奏总纲!G$4:G$163,AK$6:AK$165,$AN585)*其他调用!K584*其他调用!$M584</f>
        <v>8169640.8064703671</v>
      </c>
      <c r="AS585" s="3">
        <f>求节点(节奏总纲!H$4:H$163,AL$6:AL$165,$AN585)*其他调用!L584*其他调用!$M584</f>
        <v>3471103.4375768197</v>
      </c>
      <c r="AT585" s="3">
        <f t="shared" si="30"/>
        <v>1342491203.8477297</v>
      </c>
    </row>
    <row r="586" spans="40:46" x14ac:dyDescent="0.2">
      <c r="AN586" s="3">
        <v>581</v>
      </c>
      <c r="AO586" s="3">
        <f>求节点(节奏总纲!D$4:D$163,AH$6:AH$165,$AN586)*其他调用!H585*其他调用!$M585</f>
        <v>733627141.09640658</v>
      </c>
      <c r="AP586" s="3">
        <f>求节点(节奏总纲!E$4:E$163,AI$6:AI$165,$AN586)*其他调用!I585*其他调用!$M585</f>
        <v>535106228.89447427</v>
      </c>
      <c r="AQ586" s="3">
        <f>求节点(节奏总纲!F$4:F$163,AJ$6:AJ$165,$AN586)*其他调用!J585*其他调用!$M585</f>
        <v>62260431.814734928</v>
      </c>
      <c r="AR586" s="3">
        <f>求节点(节奏总纲!G$4:G$163,AK$6:AK$165,$AN586)*其他调用!K585*其他调用!$M585</f>
        <v>8169640.8064703671</v>
      </c>
      <c r="AS586" s="3">
        <f>求节点(节奏总纲!H$4:H$163,AL$6:AL$165,$AN586)*其他调用!L585*其他调用!$M585</f>
        <v>3471103.4375768197</v>
      </c>
      <c r="AT586" s="3">
        <f t="shared" si="30"/>
        <v>1342634546.0496631</v>
      </c>
    </row>
    <row r="587" spans="40:46" x14ac:dyDescent="0.2">
      <c r="AN587" s="3">
        <v>582</v>
      </c>
      <c r="AO587" s="3">
        <f>求节点(节奏总纲!D$4:D$163,AH$6:AH$165,$AN587)*其他调用!H586*其他调用!$M586</f>
        <v>733770483.29833984</v>
      </c>
      <c r="AP587" s="3">
        <f>求节点(节奏总纲!E$4:E$163,AI$6:AI$165,$AN587)*其他调用!I586*其他调用!$M586</f>
        <v>535106228.89447427</v>
      </c>
      <c r="AQ587" s="3">
        <f>求节点(节奏总纲!F$4:F$163,AJ$6:AJ$165,$AN587)*其他调用!J586*其他调用!$M586</f>
        <v>62260431.814734928</v>
      </c>
      <c r="AR587" s="3">
        <f>求节点(节奏总纲!G$4:G$163,AK$6:AK$165,$AN587)*其他调用!K586*其他调用!$M586</f>
        <v>8169640.8064703671</v>
      </c>
      <c r="AS587" s="3">
        <f>求节点(节奏总纲!H$4:H$163,AL$6:AL$165,$AN587)*其他调用!L586*其他调用!$M586</f>
        <v>3471103.4375768197</v>
      </c>
      <c r="AT587" s="3">
        <f t="shared" si="30"/>
        <v>1342777888.2515962</v>
      </c>
    </row>
    <row r="588" spans="40:46" x14ac:dyDescent="0.2">
      <c r="AN588" s="3">
        <v>583</v>
      </c>
      <c r="AO588" s="3">
        <f>求节点(节奏总纲!D$4:D$163,AH$6:AH$165,$AN588)*其他调用!H587*其他调用!$M587</f>
        <v>733913825.50027323</v>
      </c>
      <c r="AP588" s="3">
        <f>求节点(节奏总纲!E$4:E$163,AI$6:AI$165,$AN588)*其他调用!I587*其他调用!$M587</f>
        <v>535106228.89447427</v>
      </c>
      <c r="AQ588" s="3">
        <f>求节点(节奏总纲!F$4:F$163,AJ$6:AJ$165,$AN588)*其他调用!J587*其他调用!$M587</f>
        <v>62260431.814734928</v>
      </c>
      <c r="AR588" s="3">
        <f>求节点(节奏总纲!G$4:G$163,AK$6:AK$165,$AN588)*其他调用!K587*其他调用!$M587</f>
        <v>8169640.8064703671</v>
      </c>
      <c r="AS588" s="3">
        <f>求节点(节奏总纲!H$4:H$163,AL$6:AL$165,$AN588)*其他调用!L587*其他调用!$M587</f>
        <v>3471103.4375768197</v>
      </c>
      <c r="AT588" s="3">
        <f t="shared" si="30"/>
        <v>1342921230.4535296</v>
      </c>
    </row>
    <row r="589" spans="40:46" x14ac:dyDescent="0.2">
      <c r="AN589" s="3">
        <v>584</v>
      </c>
      <c r="AO589" s="3">
        <f>求节点(节奏总纲!D$4:D$163,AH$6:AH$165,$AN589)*其他调用!H588*其他调用!$M588</f>
        <v>734057167.70220661</v>
      </c>
      <c r="AP589" s="3">
        <f>求节点(节奏总纲!E$4:E$163,AI$6:AI$165,$AN589)*其他调用!I588*其他调用!$M588</f>
        <v>535106228.89447427</v>
      </c>
      <c r="AQ589" s="3">
        <f>求节点(节奏总纲!F$4:F$163,AJ$6:AJ$165,$AN589)*其他调用!J588*其他调用!$M588</f>
        <v>62260431.814734928</v>
      </c>
      <c r="AR589" s="3">
        <f>求节点(节奏总纲!G$4:G$163,AK$6:AK$165,$AN589)*其他调用!K588*其他调用!$M588</f>
        <v>8169640.8064703671</v>
      </c>
      <c r="AS589" s="3">
        <f>求节点(节奏总纲!H$4:H$163,AL$6:AL$165,$AN589)*其他调用!L588*其他调用!$M588</f>
        <v>3471103.4375768197</v>
      </c>
      <c r="AT589" s="3">
        <f t="shared" si="30"/>
        <v>1343064572.655463</v>
      </c>
    </row>
    <row r="590" spans="40:46" x14ac:dyDescent="0.2">
      <c r="AN590" s="3">
        <v>585</v>
      </c>
      <c r="AO590" s="3">
        <f>求节点(节奏总纲!D$4:D$163,AH$6:AH$165,$AN590)*其他调用!H589*其他调用!$M589</f>
        <v>734200509.90413988</v>
      </c>
      <c r="AP590" s="3">
        <f>求节点(节奏总纲!E$4:E$163,AI$6:AI$165,$AN590)*其他调用!I589*其他调用!$M589</f>
        <v>535106228.89447427</v>
      </c>
      <c r="AQ590" s="3">
        <f>求节点(节奏总纲!F$4:F$163,AJ$6:AJ$165,$AN590)*其他调用!J589*其他调用!$M589</f>
        <v>62260431.814734928</v>
      </c>
      <c r="AR590" s="3">
        <f>求节点(节奏总纲!G$4:G$163,AK$6:AK$165,$AN590)*其他调用!K589*其他调用!$M589</f>
        <v>8169640.8064703671</v>
      </c>
      <c r="AS590" s="3">
        <f>求节点(节奏总纲!H$4:H$163,AL$6:AL$165,$AN590)*其他调用!L589*其他调用!$M589</f>
        <v>3471103.4375768197</v>
      </c>
      <c r="AT590" s="3">
        <f t="shared" si="30"/>
        <v>1343207914.8573961</v>
      </c>
    </row>
    <row r="591" spans="40:46" x14ac:dyDescent="0.2">
      <c r="AN591" s="3">
        <v>586</v>
      </c>
      <c r="AO591" s="3">
        <f>求节点(节奏总纲!D$4:D$163,AH$6:AH$165,$AN591)*其他调用!H590*其他调用!$M590</f>
        <v>734343852.10607314</v>
      </c>
      <c r="AP591" s="3">
        <f>求节点(节奏总纲!E$4:E$163,AI$6:AI$165,$AN591)*其他调用!I590*其他调用!$M590</f>
        <v>535106228.89447427</v>
      </c>
      <c r="AQ591" s="3">
        <f>求节点(节奏总纲!F$4:F$163,AJ$6:AJ$165,$AN591)*其他调用!J590*其他调用!$M590</f>
        <v>62260431.814734928</v>
      </c>
      <c r="AR591" s="3">
        <f>求节点(节奏总纲!G$4:G$163,AK$6:AK$165,$AN591)*其他调用!K590*其他调用!$M590</f>
        <v>8169640.8064703671</v>
      </c>
      <c r="AS591" s="3">
        <f>求节点(节奏总纲!H$4:H$163,AL$6:AL$165,$AN591)*其他调用!L590*其他调用!$M590</f>
        <v>3471103.4375768197</v>
      </c>
      <c r="AT591" s="3">
        <f t="shared" si="30"/>
        <v>1343351257.0593295</v>
      </c>
    </row>
    <row r="592" spans="40:46" x14ac:dyDescent="0.2">
      <c r="AN592" s="3">
        <v>587</v>
      </c>
      <c r="AO592" s="3">
        <f>求节点(节奏总纲!D$4:D$163,AH$6:AH$165,$AN592)*其他调用!H591*其他调用!$M591</f>
        <v>734487194.30800641</v>
      </c>
      <c r="AP592" s="3">
        <f>求节点(节奏总纲!E$4:E$163,AI$6:AI$165,$AN592)*其他调用!I591*其他调用!$M591</f>
        <v>535106228.89447427</v>
      </c>
      <c r="AQ592" s="3">
        <f>求节点(节奏总纲!F$4:F$163,AJ$6:AJ$165,$AN592)*其他调用!J591*其他调用!$M591</f>
        <v>62260431.814734928</v>
      </c>
      <c r="AR592" s="3">
        <f>求节点(节奏总纲!G$4:G$163,AK$6:AK$165,$AN592)*其他调用!K591*其他调用!$M591</f>
        <v>8169640.8064703671</v>
      </c>
      <c r="AS592" s="3">
        <f>求节点(节奏总纲!H$4:H$163,AL$6:AL$165,$AN592)*其他调用!L591*其他调用!$M591</f>
        <v>3471103.4375768197</v>
      </c>
      <c r="AT592" s="3">
        <f t="shared" si="30"/>
        <v>1343494599.2612629</v>
      </c>
    </row>
    <row r="593" spans="40:46" x14ac:dyDescent="0.2">
      <c r="AN593" s="3">
        <v>588</v>
      </c>
      <c r="AO593" s="3">
        <f>求节点(节奏总纲!D$4:D$163,AH$6:AH$165,$AN593)*其他调用!H592*其他调用!$M592</f>
        <v>734604461.09537172</v>
      </c>
      <c r="AP593" s="3">
        <f>求节点(节奏总纲!E$4:E$163,AI$6:AI$165,$AN593)*其他调用!I592*其他调用!$M592</f>
        <v>535106228.89447427</v>
      </c>
      <c r="AQ593" s="3">
        <f>求节点(节奏总纲!F$4:F$163,AJ$6:AJ$165,$AN593)*其他调用!J592*其他调用!$M592</f>
        <v>62260431.814734928</v>
      </c>
      <c r="AR593" s="3">
        <f>求节点(节奏总纲!G$4:G$163,AK$6:AK$165,$AN593)*其他调用!K592*其他调用!$M592</f>
        <v>8169640.8064703671</v>
      </c>
      <c r="AS593" s="3">
        <f>求节点(节奏总纲!H$4:H$163,AL$6:AL$165,$AN593)*其他调用!L592*其他调用!$M592</f>
        <v>3471103.4375768197</v>
      </c>
      <c r="AT593" s="3">
        <f t="shared" si="30"/>
        <v>1343611866.0486281</v>
      </c>
    </row>
    <row r="594" spans="40:46" x14ac:dyDescent="0.2">
      <c r="AN594" s="3">
        <v>589</v>
      </c>
      <c r="AO594" s="3">
        <f>求节点(节奏总纲!D$4:D$163,AH$6:AH$165,$AN594)*其他调用!H593*其他调用!$M593</f>
        <v>734717708.4873817</v>
      </c>
      <c r="AP594" s="3">
        <f>求节点(节奏总纲!E$4:E$163,AI$6:AI$165,$AN594)*其他调用!I593*其他调用!$M593</f>
        <v>535106228.89447427</v>
      </c>
      <c r="AQ594" s="3">
        <f>求节点(节奏总纲!F$4:F$163,AJ$6:AJ$165,$AN594)*其他调用!J593*其他调用!$M593</f>
        <v>62260431.814734928</v>
      </c>
      <c r="AR594" s="3">
        <f>求节点(节奏总纲!G$4:G$163,AK$6:AK$165,$AN594)*其他调用!K593*其他调用!$M593</f>
        <v>8169640.8064703671</v>
      </c>
      <c r="AS594" s="3">
        <f>求节点(节奏总纲!H$4:H$163,AL$6:AL$165,$AN594)*其他调用!L593*其他调用!$M593</f>
        <v>3471103.4375768197</v>
      </c>
      <c r="AT594" s="3">
        <f t="shared" si="30"/>
        <v>1343725113.4406381</v>
      </c>
    </row>
    <row r="595" spans="40:46" x14ac:dyDescent="0.2">
      <c r="AN595" s="3">
        <v>590</v>
      </c>
      <c r="AO595" s="3">
        <f>求节点(节奏总纲!D$4:D$163,AH$6:AH$165,$AN595)*其他调用!H594*其他调用!$M594</f>
        <v>734830955.87939167</v>
      </c>
      <c r="AP595" s="3">
        <f>求节点(节奏总纲!E$4:E$163,AI$6:AI$165,$AN595)*其他调用!I594*其他调用!$M594</f>
        <v>535106228.89447427</v>
      </c>
      <c r="AQ595" s="3">
        <f>求节点(节奏总纲!F$4:F$163,AJ$6:AJ$165,$AN595)*其他调用!J594*其他调用!$M594</f>
        <v>62260431.814734928</v>
      </c>
      <c r="AR595" s="3">
        <f>求节点(节奏总纲!G$4:G$163,AK$6:AK$165,$AN595)*其他调用!K594*其他调用!$M594</f>
        <v>8169640.8064703671</v>
      </c>
      <c r="AS595" s="3">
        <f>求节点(节奏总纲!H$4:H$163,AL$6:AL$165,$AN595)*其他调用!L594*其他调用!$M594</f>
        <v>3471103.4375768197</v>
      </c>
      <c r="AT595" s="3">
        <f t="shared" si="30"/>
        <v>1343838360.832648</v>
      </c>
    </row>
    <row r="596" spans="40:46" x14ac:dyDescent="0.2">
      <c r="AN596" s="3">
        <v>591</v>
      </c>
      <c r="AO596" s="3">
        <f>求节点(节奏总纲!D$4:D$163,AH$6:AH$165,$AN596)*其他调用!H595*其他调用!$M595</f>
        <v>734944203.27140152</v>
      </c>
      <c r="AP596" s="3">
        <f>求节点(节奏总纲!E$4:E$163,AI$6:AI$165,$AN596)*其他调用!I595*其他调用!$M595</f>
        <v>535106228.89447427</v>
      </c>
      <c r="AQ596" s="3">
        <f>求节点(节奏总纲!F$4:F$163,AJ$6:AJ$165,$AN596)*其他调用!J595*其他调用!$M595</f>
        <v>62260431.814734928</v>
      </c>
      <c r="AR596" s="3">
        <f>求节点(节奏总纲!G$4:G$163,AK$6:AK$165,$AN596)*其他调用!K595*其他调用!$M595</f>
        <v>8169640.8064703671</v>
      </c>
      <c r="AS596" s="3">
        <f>求节点(节奏总纲!H$4:H$163,AL$6:AL$165,$AN596)*其他调用!L595*其他调用!$M595</f>
        <v>3471103.4375768197</v>
      </c>
      <c r="AT596" s="3">
        <f t="shared" ref="AT596:AT659" si="31">SUM(AO596:AS596)</f>
        <v>1343951608.224658</v>
      </c>
    </row>
    <row r="597" spans="40:46" x14ac:dyDescent="0.2">
      <c r="AN597" s="3">
        <v>592</v>
      </c>
      <c r="AO597" s="3">
        <f>求节点(节奏总纲!D$4:D$163,AH$6:AH$165,$AN597)*其他调用!H596*其他调用!$M596</f>
        <v>735057450.66341162</v>
      </c>
      <c r="AP597" s="3">
        <f>求节点(节奏总纲!E$4:E$163,AI$6:AI$165,$AN597)*其他调用!I596*其他调用!$M596</f>
        <v>535106228.89447427</v>
      </c>
      <c r="AQ597" s="3">
        <f>求节点(节奏总纲!F$4:F$163,AJ$6:AJ$165,$AN597)*其他调用!J596*其他调用!$M596</f>
        <v>62260431.814734928</v>
      </c>
      <c r="AR597" s="3">
        <f>求节点(节奏总纲!G$4:G$163,AK$6:AK$165,$AN597)*其他调用!K596*其他调用!$M596</f>
        <v>8169640.8064703671</v>
      </c>
      <c r="AS597" s="3">
        <f>求节点(节奏总纲!H$4:H$163,AL$6:AL$165,$AN597)*其他调用!L596*其他调用!$M596</f>
        <v>3471103.4375768197</v>
      </c>
      <c r="AT597" s="3">
        <f t="shared" si="31"/>
        <v>1344064855.616668</v>
      </c>
    </row>
    <row r="598" spans="40:46" x14ac:dyDescent="0.2">
      <c r="AN598" s="3">
        <v>593</v>
      </c>
      <c r="AO598" s="3">
        <f>求节点(节奏总纲!D$4:D$163,AH$6:AH$165,$AN598)*其他调用!H597*其他调用!$M597</f>
        <v>735170698.05542159</v>
      </c>
      <c r="AP598" s="3">
        <f>求节点(节奏总纲!E$4:E$163,AI$6:AI$165,$AN598)*其他调用!I597*其他调用!$M597</f>
        <v>535106228.89447427</v>
      </c>
      <c r="AQ598" s="3">
        <f>求节点(节奏总纲!F$4:F$163,AJ$6:AJ$165,$AN598)*其他调用!J597*其他调用!$M597</f>
        <v>62260431.814734928</v>
      </c>
      <c r="AR598" s="3">
        <f>求节点(节奏总纲!G$4:G$163,AK$6:AK$165,$AN598)*其他调用!K597*其他调用!$M597</f>
        <v>8169640.8064703671</v>
      </c>
      <c r="AS598" s="3">
        <f>求节点(节奏总纲!H$4:H$163,AL$6:AL$165,$AN598)*其他调用!L597*其他调用!$M597</f>
        <v>3471103.4375768197</v>
      </c>
      <c r="AT598" s="3">
        <f t="shared" si="31"/>
        <v>1344178103.008678</v>
      </c>
    </row>
    <row r="599" spans="40:46" x14ac:dyDescent="0.2">
      <c r="AN599" s="3">
        <v>594</v>
      </c>
      <c r="AO599" s="3">
        <f>求节点(节奏总纲!D$4:D$163,AH$6:AH$165,$AN599)*其他调用!H598*其他调用!$M598</f>
        <v>735283945.44743156</v>
      </c>
      <c r="AP599" s="3">
        <f>求节点(节奏总纲!E$4:E$163,AI$6:AI$165,$AN599)*其他调用!I598*其他调用!$M598</f>
        <v>535106228.89447427</v>
      </c>
      <c r="AQ599" s="3">
        <f>求节点(节奏总纲!F$4:F$163,AJ$6:AJ$165,$AN599)*其他调用!J598*其他调用!$M598</f>
        <v>62260431.814734928</v>
      </c>
      <c r="AR599" s="3">
        <f>求节点(节奏总纲!G$4:G$163,AK$6:AK$165,$AN599)*其他调用!K598*其他调用!$M598</f>
        <v>8169640.8064703671</v>
      </c>
      <c r="AS599" s="3">
        <f>求节点(节奏总纲!H$4:H$163,AL$6:AL$165,$AN599)*其他调用!L598*其他调用!$M598</f>
        <v>3471103.4375768197</v>
      </c>
      <c r="AT599" s="3">
        <f t="shared" si="31"/>
        <v>1344291350.4006879</v>
      </c>
    </row>
    <row r="600" spans="40:46" x14ac:dyDescent="0.2">
      <c r="AN600" s="3">
        <v>595</v>
      </c>
      <c r="AO600" s="3">
        <f>求节点(节奏总纲!D$4:D$163,AH$6:AH$165,$AN600)*其他调用!H599*其他调用!$M599</f>
        <v>735397192.83944154</v>
      </c>
      <c r="AP600" s="3">
        <f>求节点(节奏总纲!E$4:E$163,AI$6:AI$165,$AN600)*其他调用!I599*其他调用!$M599</f>
        <v>535106228.89447427</v>
      </c>
      <c r="AQ600" s="3">
        <f>求节点(节奏总纲!F$4:F$163,AJ$6:AJ$165,$AN600)*其他调用!J599*其他调用!$M599</f>
        <v>62260431.814734928</v>
      </c>
      <c r="AR600" s="3">
        <f>求节点(节奏总纲!G$4:G$163,AK$6:AK$165,$AN600)*其他调用!K599*其他调用!$M599</f>
        <v>8169640.8064703671</v>
      </c>
      <c r="AS600" s="3">
        <f>求节点(节奏总纲!H$4:H$163,AL$6:AL$165,$AN600)*其他调用!L599*其他调用!$M599</f>
        <v>3471103.4375768197</v>
      </c>
      <c r="AT600" s="3">
        <f t="shared" si="31"/>
        <v>1344404597.7926979</v>
      </c>
    </row>
    <row r="601" spans="40:46" x14ac:dyDescent="0.2">
      <c r="AN601" s="3">
        <v>596</v>
      </c>
      <c r="AO601" s="3">
        <f>求节点(节奏总纲!D$4:D$163,AH$6:AH$165,$AN601)*其他调用!H600*其他调用!$M600</f>
        <v>735510440.23145151</v>
      </c>
      <c r="AP601" s="3">
        <f>求节点(节奏总纲!E$4:E$163,AI$6:AI$165,$AN601)*其他调用!I600*其他调用!$M600</f>
        <v>535106228.89447427</v>
      </c>
      <c r="AQ601" s="3">
        <f>求节点(节奏总纲!F$4:F$163,AJ$6:AJ$165,$AN601)*其他调用!J600*其他调用!$M600</f>
        <v>62260431.814734928</v>
      </c>
      <c r="AR601" s="3">
        <f>求节点(节奏总纲!G$4:G$163,AK$6:AK$165,$AN601)*其他调用!K600*其他调用!$M600</f>
        <v>8169640.8064703671</v>
      </c>
      <c r="AS601" s="3">
        <f>求节点(节奏总纲!H$4:H$163,AL$6:AL$165,$AN601)*其他调用!L600*其他调用!$M600</f>
        <v>3471103.4375768197</v>
      </c>
      <c r="AT601" s="3">
        <f t="shared" si="31"/>
        <v>1344517845.1847079</v>
      </c>
    </row>
    <row r="602" spans="40:46" x14ac:dyDescent="0.2">
      <c r="AN602" s="3">
        <v>597</v>
      </c>
      <c r="AO602" s="3">
        <f>求节点(节奏总纲!D$4:D$163,AH$6:AH$165,$AN602)*其他调用!H601*其他调用!$M601</f>
        <v>735623687.62346148</v>
      </c>
      <c r="AP602" s="3">
        <f>求节点(节奏总纲!E$4:E$163,AI$6:AI$165,$AN602)*其他调用!I601*其他调用!$M601</f>
        <v>535106228.89447427</v>
      </c>
      <c r="AQ602" s="3">
        <f>求节点(节奏总纲!F$4:F$163,AJ$6:AJ$165,$AN602)*其他调用!J601*其他调用!$M601</f>
        <v>62260431.814734928</v>
      </c>
      <c r="AR602" s="3">
        <f>求节点(节奏总纲!G$4:G$163,AK$6:AK$165,$AN602)*其他调用!K601*其他调用!$M601</f>
        <v>8169640.8064703671</v>
      </c>
      <c r="AS602" s="3">
        <f>求节点(节奏总纲!H$4:H$163,AL$6:AL$165,$AN602)*其他调用!L601*其他调用!$M601</f>
        <v>3471103.4375768197</v>
      </c>
      <c r="AT602" s="3">
        <f t="shared" si="31"/>
        <v>1344631092.5767179</v>
      </c>
    </row>
    <row r="603" spans="40:46" x14ac:dyDescent="0.2">
      <c r="AN603" s="3">
        <v>598</v>
      </c>
      <c r="AO603" s="3">
        <f>求节点(节奏总纲!D$4:D$163,AH$6:AH$165,$AN603)*其他调用!H602*其他调用!$M602</f>
        <v>735736935.01547134</v>
      </c>
      <c r="AP603" s="3">
        <f>求节点(节奏总纲!E$4:E$163,AI$6:AI$165,$AN603)*其他调用!I602*其他调用!$M602</f>
        <v>535106228.89447427</v>
      </c>
      <c r="AQ603" s="3">
        <f>求节点(节奏总纲!F$4:F$163,AJ$6:AJ$165,$AN603)*其他调用!J602*其他调用!$M602</f>
        <v>62260431.814734928</v>
      </c>
      <c r="AR603" s="3">
        <f>求节点(节奏总纲!G$4:G$163,AK$6:AK$165,$AN603)*其他调用!K602*其他调用!$M602</f>
        <v>8169640.8064703671</v>
      </c>
      <c r="AS603" s="3">
        <f>求节点(节奏总纲!H$4:H$163,AL$6:AL$165,$AN603)*其他调用!L602*其他调用!$M602</f>
        <v>3471103.4375768197</v>
      </c>
      <c r="AT603" s="3">
        <f t="shared" si="31"/>
        <v>1344744339.9687276</v>
      </c>
    </row>
    <row r="604" spans="40:46" x14ac:dyDescent="0.2">
      <c r="AN604" s="3">
        <v>599</v>
      </c>
      <c r="AO604" s="3">
        <f>求节点(节奏总纲!D$4:D$163,AH$6:AH$165,$AN604)*其他调用!H603*其他调用!$M603</f>
        <v>735850182.40748143</v>
      </c>
      <c r="AP604" s="3">
        <f>求节点(节奏总纲!E$4:E$163,AI$6:AI$165,$AN604)*其他调用!I603*其他调用!$M603</f>
        <v>535106228.89447427</v>
      </c>
      <c r="AQ604" s="3">
        <f>求节点(节奏总纲!F$4:F$163,AJ$6:AJ$165,$AN604)*其他调用!J603*其他调用!$M603</f>
        <v>62260431.814734928</v>
      </c>
      <c r="AR604" s="3">
        <f>求节点(节奏总纲!G$4:G$163,AK$6:AK$165,$AN604)*其他调用!K603*其他调用!$M603</f>
        <v>8169640.8064703671</v>
      </c>
      <c r="AS604" s="3">
        <f>求节点(节奏总纲!H$4:H$163,AL$6:AL$165,$AN604)*其他调用!L603*其他调用!$M603</f>
        <v>3471103.4375768197</v>
      </c>
      <c r="AT604" s="3">
        <f t="shared" si="31"/>
        <v>1344857587.3607378</v>
      </c>
    </row>
    <row r="605" spans="40:46" x14ac:dyDescent="0.2">
      <c r="AN605" s="3">
        <v>600</v>
      </c>
      <c r="AO605" s="3">
        <f>求节点(节奏总纲!D$4:D$163,AH$6:AH$165,$AN605)*其他调用!H604*其他调用!$M604</f>
        <v>735963429.79949141</v>
      </c>
      <c r="AP605" s="3">
        <f>求节点(节奏总纲!E$4:E$163,AI$6:AI$165,$AN605)*其他调用!I604*其他调用!$M604</f>
        <v>535106228.89447427</v>
      </c>
      <c r="AQ605" s="3">
        <f>求节点(节奏总纲!F$4:F$163,AJ$6:AJ$165,$AN605)*其他调用!J604*其他调用!$M604</f>
        <v>62260431.814734928</v>
      </c>
      <c r="AR605" s="3">
        <f>求节点(节奏总纲!G$4:G$163,AK$6:AK$165,$AN605)*其他调用!K604*其他调用!$M604</f>
        <v>8169640.8064703671</v>
      </c>
      <c r="AS605" s="3">
        <f>求节点(节奏总纲!H$4:H$163,AL$6:AL$165,$AN605)*其他调用!L604*其他调用!$M604</f>
        <v>3471103.4375768197</v>
      </c>
      <c r="AT605" s="3">
        <f t="shared" si="31"/>
        <v>1344970834.7527478</v>
      </c>
    </row>
    <row r="606" spans="40:46" x14ac:dyDescent="0.2">
      <c r="AN606" s="3">
        <v>601</v>
      </c>
      <c r="AO606" s="3">
        <f>求节点(节奏总纲!D$4:D$163,AH$6:AH$165,$AN606)*其他调用!H605*其他调用!$M605</f>
        <v>736076677.19150126</v>
      </c>
      <c r="AP606" s="3">
        <f>求节点(节奏总纲!E$4:E$163,AI$6:AI$165,$AN606)*其他调用!I605*其他调用!$M605</f>
        <v>535106228.89447427</v>
      </c>
      <c r="AQ606" s="3">
        <f>求节点(节奏总纲!F$4:F$163,AJ$6:AJ$165,$AN606)*其他调用!J605*其他调用!$M605</f>
        <v>62260431.814734928</v>
      </c>
      <c r="AR606" s="3">
        <f>求节点(节奏总纲!G$4:G$163,AK$6:AK$165,$AN606)*其他调用!K605*其他调用!$M605</f>
        <v>8169640.8064703671</v>
      </c>
      <c r="AS606" s="3">
        <f>求节点(节奏总纲!H$4:H$163,AL$6:AL$165,$AN606)*其他调用!L605*其他调用!$M605</f>
        <v>3471103.4375768197</v>
      </c>
      <c r="AT606" s="3">
        <f t="shared" si="31"/>
        <v>1345084082.1447577</v>
      </c>
    </row>
    <row r="607" spans="40:46" x14ac:dyDescent="0.2">
      <c r="AN607" s="3">
        <v>602</v>
      </c>
      <c r="AO607" s="3">
        <f>求节点(节奏总纲!D$4:D$163,AH$6:AH$165,$AN607)*其他调用!H606*其他调用!$M606</f>
        <v>736189924.58351135</v>
      </c>
      <c r="AP607" s="3">
        <f>求节点(节奏总纲!E$4:E$163,AI$6:AI$165,$AN607)*其他调用!I606*其他调用!$M606</f>
        <v>535106228.89447427</v>
      </c>
      <c r="AQ607" s="3">
        <f>求节点(节奏总纲!F$4:F$163,AJ$6:AJ$165,$AN607)*其他调用!J606*其他调用!$M606</f>
        <v>62260431.814734928</v>
      </c>
      <c r="AR607" s="3">
        <f>求节点(节奏总纲!G$4:G$163,AK$6:AK$165,$AN607)*其他调用!K606*其他调用!$M606</f>
        <v>8169640.8064703671</v>
      </c>
      <c r="AS607" s="3">
        <f>求节点(节奏总纲!H$4:H$163,AL$6:AL$165,$AN607)*其他调用!L606*其他调用!$M606</f>
        <v>3471103.4375768197</v>
      </c>
      <c r="AT607" s="3">
        <f t="shared" si="31"/>
        <v>1345197329.5367677</v>
      </c>
    </row>
    <row r="608" spans="40:46" x14ac:dyDescent="0.2">
      <c r="AN608" s="3">
        <v>603</v>
      </c>
      <c r="AO608" s="3">
        <f>求节点(节奏总纲!D$4:D$163,AH$6:AH$165,$AN608)*其他调用!H607*其他调用!$M607</f>
        <v>736303171.97552133</v>
      </c>
      <c r="AP608" s="3">
        <f>求节点(节奏总纲!E$4:E$163,AI$6:AI$165,$AN608)*其他调用!I607*其他调用!$M607</f>
        <v>535106228.89447427</v>
      </c>
      <c r="AQ608" s="3">
        <f>求节点(节奏总纲!F$4:F$163,AJ$6:AJ$165,$AN608)*其他调用!J607*其他调用!$M607</f>
        <v>62260431.814734928</v>
      </c>
      <c r="AR608" s="3">
        <f>求节点(节奏总纲!G$4:G$163,AK$6:AK$165,$AN608)*其他调用!K607*其他调用!$M607</f>
        <v>8169640.8064703671</v>
      </c>
      <c r="AS608" s="3">
        <f>求节点(节奏总纲!H$4:H$163,AL$6:AL$165,$AN608)*其他调用!L607*其他调用!$M607</f>
        <v>3471103.4375768197</v>
      </c>
      <c r="AT608" s="3">
        <f t="shared" si="31"/>
        <v>1345310576.9287777</v>
      </c>
    </row>
    <row r="609" spans="40:46" x14ac:dyDescent="0.2">
      <c r="AN609" s="3">
        <v>604</v>
      </c>
      <c r="AO609" s="3">
        <f>求节点(节奏总纲!D$4:D$163,AH$6:AH$165,$AN609)*其他调用!H608*其他调用!$M608</f>
        <v>736416419.36753118</v>
      </c>
      <c r="AP609" s="3">
        <f>求节点(节奏总纲!E$4:E$163,AI$6:AI$165,$AN609)*其他调用!I608*其他调用!$M608</f>
        <v>535106228.89447427</v>
      </c>
      <c r="AQ609" s="3">
        <f>求节点(节奏总纲!F$4:F$163,AJ$6:AJ$165,$AN609)*其他调用!J608*其他调用!$M608</f>
        <v>62260431.814734928</v>
      </c>
      <c r="AR609" s="3">
        <f>求节点(节奏总纲!G$4:G$163,AK$6:AK$165,$AN609)*其他调用!K608*其他调用!$M608</f>
        <v>8169640.8064703671</v>
      </c>
      <c r="AS609" s="3">
        <f>求节点(节奏总纲!H$4:H$163,AL$6:AL$165,$AN609)*其他调用!L608*其他调用!$M608</f>
        <v>3471103.4375768197</v>
      </c>
      <c r="AT609" s="3">
        <f t="shared" si="31"/>
        <v>1345423824.3207874</v>
      </c>
    </row>
    <row r="610" spans="40:46" x14ac:dyDescent="0.2">
      <c r="AN610" s="3">
        <v>605</v>
      </c>
      <c r="AO610" s="3">
        <f>求节点(节奏总纲!D$4:D$163,AH$6:AH$165,$AN610)*其他调用!H609*其他调用!$M609</f>
        <v>736529666.75954127</v>
      </c>
      <c r="AP610" s="3">
        <f>求节点(节奏总纲!E$4:E$163,AI$6:AI$165,$AN610)*其他调用!I609*其他调用!$M609</f>
        <v>535106228.89447427</v>
      </c>
      <c r="AQ610" s="3">
        <f>求节点(节奏总纲!F$4:F$163,AJ$6:AJ$165,$AN610)*其他调用!J609*其他调用!$M609</f>
        <v>62260431.814734928</v>
      </c>
      <c r="AR610" s="3">
        <f>求节点(节奏总纲!G$4:G$163,AK$6:AK$165,$AN610)*其他调用!K609*其他调用!$M609</f>
        <v>8169640.8064703671</v>
      </c>
      <c r="AS610" s="3">
        <f>求节点(节奏总纲!H$4:H$163,AL$6:AL$165,$AN610)*其他调用!L609*其他调用!$M609</f>
        <v>3471103.4375768197</v>
      </c>
      <c r="AT610" s="3">
        <f t="shared" si="31"/>
        <v>1345537071.7127976</v>
      </c>
    </row>
    <row r="611" spans="40:46" x14ac:dyDescent="0.2">
      <c r="AN611" s="3">
        <v>606</v>
      </c>
      <c r="AO611" s="3">
        <f>求节点(节奏总纲!D$4:D$163,AH$6:AH$165,$AN611)*其他调用!H610*其他调用!$M610</f>
        <v>736642914.15155125</v>
      </c>
      <c r="AP611" s="3">
        <f>求节点(节奏总纲!E$4:E$163,AI$6:AI$165,$AN611)*其他调用!I610*其他调用!$M610</f>
        <v>535106228.89447427</v>
      </c>
      <c r="AQ611" s="3">
        <f>求节点(节奏总纲!F$4:F$163,AJ$6:AJ$165,$AN611)*其他调用!J610*其他调用!$M610</f>
        <v>62260431.814734928</v>
      </c>
      <c r="AR611" s="3">
        <f>求节点(节奏总纲!G$4:G$163,AK$6:AK$165,$AN611)*其他调用!K610*其他调用!$M610</f>
        <v>8169640.8064703671</v>
      </c>
      <c r="AS611" s="3">
        <f>求节点(节奏总纲!H$4:H$163,AL$6:AL$165,$AN611)*其他调用!L610*其他调用!$M610</f>
        <v>3471103.4375768197</v>
      </c>
      <c r="AT611" s="3">
        <f t="shared" si="31"/>
        <v>1345650319.1048076</v>
      </c>
    </row>
    <row r="612" spans="40:46" x14ac:dyDescent="0.2">
      <c r="AN612" s="3">
        <v>607</v>
      </c>
      <c r="AO612" s="3">
        <f>求节点(节奏总纲!D$4:D$163,AH$6:AH$165,$AN612)*其他调用!H611*其他调用!$M611</f>
        <v>736756161.5435611</v>
      </c>
      <c r="AP612" s="3">
        <f>求节点(节奏总纲!E$4:E$163,AI$6:AI$165,$AN612)*其他调用!I611*其他调用!$M611</f>
        <v>535106228.89447427</v>
      </c>
      <c r="AQ612" s="3">
        <f>求节点(节奏总纲!F$4:F$163,AJ$6:AJ$165,$AN612)*其他调用!J611*其他调用!$M611</f>
        <v>62260431.814734928</v>
      </c>
      <c r="AR612" s="3">
        <f>求节点(节奏总纲!G$4:G$163,AK$6:AK$165,$AN612)*其他调用!K611*其他调用!$M611</f>
        <v>8169640.8064703671</v>
      </c>
      <c r="AS612" s="3">
        <f>求节点(节奏总纲!H$4:H$163,AL$6:AL$165,$AN612)*其他调用!L611*其他调用!$M611</f>
        <v>3471103.4375768197</v>
      </c>
      <c r="AT612" s="3">
        <f t="shared" si="31"/>
        <v>1345763566.4968176</v>
      </c>
    </row>
    <row r="613" spans="40:46" x14ac:dyDescent="0.2">
      <c r="AN613" s="3">
        <v>608</v>
      </c>
      <c r="AO613" s="3">
        <f>求节点(节奏总纲!D$4:D$163,AH$6:AH$165,$AN613)*其他调用!H612*其他调用!$M612</f>
        <v>736869408.93557107</v>
      </c>
      <c r="AP613" s="3">
        <f>求节点(节奏总纲!E$4:E$163,AI$6:AI$165,$AN613)*其他调用!I612*其他调用!$M612</f>
        <v>535106228.89447427</v>
      </c>
      <c r="AQ613" s="3">
        <f>求节点(节奏总纲!F$4:F$163,AJ$6:AJ$165,$AN613)*其他调用!J612*其他调用!$M612</f>
        <v>62260431.814734928</v>
      </c>
      <c r="AR613" s="3">
        <f>求节点(节奏总纲!G$4:G$163,AK$6:AK$165,$AN613)*其他调用!K612*其他调用!$M612</f>
        <v>8169640.8064703671</v>
      </c>
      <c r="AS613" s="3">
        <f>求节点(节奏总纲!H$4:H$163,AL$6:AL$165,$AN613)*其他调用!L612*其他调用!$M612</f>
        <v>3471103.4375768197</v>
      </c>
      <c r="AT613" s="3">
        <f t="shared" si="31"/>
        <v>1345876813.8888273</v>
      </c>
    </row>
    <row r="614" spans="40:46" x14ac:dyDescent="0.2">
      <c r="AN614" s="3">
        <v>609</v>
      </c>
      <c r="AO614" s="3">
        <f>求节点(节奏总纲!D$4:D$163,AH$6:AH$165,$AN614)*其他调用!H613*其他调用!$M613</f>
        <v>736982656.32758117</v>
      </c>
      <c r="AP614" s="3">
        <f>求节点(节奏总纲!E$4:E$163,AI$6:AI$165,$AN614)*其他调用!I613*其他调用!$M613</f>
        <v>535106228.89447427</v>
      </c>
      <c r="AQ614" s="3">
        <f>求节点(节奏总纲!F$4:F$163,AJ$6:AJ$165,$AN614)*其他调用!J613*其他调用!$M613</f>
        <v>62260431.814734928</v>
      </c>
      <c r="AR614" s="3">
        <f>求节点(节奏总纲!G$4:G$163,AK$6:AK$165,$AN614)*其他调用!K613*其他调用!$M613</f>
        <v>8169640.8064703671</v>
      </c>
      <c r="AS614" s="3">
        <f>求节点(节奏总纲!H$4:H$163,AL$6:AL$165,$AN614)*其他调用!L613*其他调用!$M613</f>
        <v>3471103.4375768197</v>
      </c>
      <c r="AT614" s="3">
        <f t="shared" si="31"/>
        <v>1345990061.2808375</v>
      </c>
    </row>
    <row r="615" spans="40:46" x14ac:dyDescent="0.2">
      <c r="AN615" s="3">
        <v>610</v>
      </c>
      <c r="AO615" s="3">
        <f>求节点(节奏总纲!D$4:D$163,AH$6:AH$165,$AN615)*其他调用!H614*其他调用!$M614</f>
        <v>737095903.71959102</v>
      </c>
      <c r="AP615" s="3">
        <f>求节点(节奏总纲!E$4:E$163,AI$6:AI$165,$AN615)*其他调用!I614*其他调用!$M614</f>
        <v>535106228.89447427</v>
      </c>
      <c r="AQ615" s="3">
        <f>求节点(节奏总纲!F$4:F$163,AJ$6:AJ$165,$AN615)*其他调用!J614*其他调用!$M614</f>
        <v>62260431.814734928</v>
      </c>
      <c r="AR615" s="3">
        <f>求节点(节奏总纲!G$4:G$163,AK$6:AK$165,$AN615)*其他调用!K614*其他调用!$M614</f>
        <v>8169640.8064703671</v>
      </c>
      <c r="AS615" s="3">
        <f>求节点(节奏总纲!H$4:H$163,AL$6:AL$165,$AN615)*其他调用!L614*其他调用!$M614</f>
        <v>3471103.4375768197</v>
      </c>
      <c r="AT615" s="3">
        <f t="shared" si="31"/>
        <v>1346103308.6728473</v>
      </c>
    </row>
    <row r="616" spans="40:46" x14ac:dyDescent="0.2">
      <c r="AN616" s="3">
        <v>611</v>
      </c>
      <c r="AO616" s="3">
        <f>求节点(节奏总纲!D$4:D$163,AH$6:AH$165,$AN616)*其他调用!H615*其他调用!$M615</f>
        <v>737209151.111601</v>
      </c>
      <c r="AP616" s="3">
        <f>求节点(节奏总纲!E$4:E$163,AI$6:AI$165,$AN616)*其他调用!I615*其他调用!$M615</f>
        <v>535106228.89447427</v>
      </c>
      <c r="AQ616" s="3">
        <f>求节点(节奏总纲!F$4:F$163,AJ$6:AJ$165,$AN616)*其他调用!J615*其他调用!$M615</f>
        <v>62260431.814734928</v>
      </c>
      <c r="AR616" s="3">
        <f>求节点(节奏总纲!G$4:G$163,AK$6:AK$165,$AN616)*其他调用!K615*其他调用!$M615</f>
        <v>8169640.8064703671</v>
      </c>
      <c r="AS616" s="3">
        <f>求节点(节奏总纲!H$4:H$163,AL$6:AL$165,$AN616)*其他调用!L615*其他调用!$M615</f>
        <v>3471103.4375768197</v>
      </c>
      <c r="AT616" s="3">
        <f t="shared" si="31"/>
        <v>1346216556.0648575</v>
      </c>
    </row>
    <row r="617" spans="40:46" x14ac:dyDescent="0.2">
      <c r="AN617" s="3">
        <v>612</v>
      </c>
      <c r="AO617" s="3">
        <f>求节点(节奏总纲!D$4:D$163,AH$6:AH$165,$AN617)*其他调用!H616*其他调用!$M616</f>
        <v>737322398.50361109</v>
      </c>
      <c r="AP617" s="3">
        <f>求节点(节奏总纲!E$4:E$163,AI$6:AI$165,$AN617)*其他调用!I616*其他调用!$M616</f>
        <v>535106228.89447427</v>
      </c>
      <c r="AQ617" s="3">
        <f>求节点(节奏总纲!F$4:F$163,AJ$6:AJ$165,$AN617)*其他调用!J616*其他调用!$M616</f>
        <v>62260431.814734928</v>
      </c>
      <c r="AR617" s="3">
        <f>求节点(节奏总纲!G$4:G$163,AK$6:AK$165,$AN617)*其他调用!K616*其他调用!$M616</f>
        <v>8169640.8064703671</v>
      </c>
      <c r="AS617" s="3">
        <f>求节点(节奏总纲!H$4:H$163,AL$6:AL$165,$AN617)*其他调用!L616*其他调用!$M616</f>
        <v>3471103.4375768197</v>
      </c>
      <c r="AT617" s="3">
        <f t="shared" si="31"/>
        <v>1346329803.4568675</v>
      </c>
    </row>
    <row r="618" spans="40:46" x14ac:dyDescent="0.2">
      <c r="AN618" s="3">
        <v>613</v>
      </c>
      <c r="AO618" s="3">
        <f>求节点(节奏总纲!D$4:D$163,AH$6:AH$165,$AN618)*其他调用!H617*其他调用!$M617</f>
        <v>737435645.89562094</v>
      </c>
      <c r="AP618" s="3">
        <f>求节点(节奏总纲!E$4:E$163,AI$6:AI$165,$AN618)*其他调用!I617*其他调用!$M617</f>
        <v>535106228.89447427</v>
      </c>
      <c r="AQ618" s="3">
        <f>求节点(节奏总纲!F$4:F$163,AJ$6:AJ$165,$AN618)*其他调用!J617*其他调用!$M617</f>
        <v>62260431.814734928</v>
      </c>
      <c r="AR618" s="3">
        <f>求节点(节奏总纲!G$4:G$163,AK$6:AK$165,$AN618)*其他调用!K617*其他调用!$M617</f>
        <v>8169640.8064703671</v>
      </c>
      <c r="AS618" s="3">
        <f>求节点(节奏总纲!H$4:H$163,AL$6:AL$165,$AN618)*其他调用!L617*其他调用!$M617</f>
        <v>3471103.4375768197</v>
      </c>
      <c r="AT618" s="3">
        <f t="shared" si="31"/>
        <v>1346443050.8488774</v>
      </c>
    </row>
    <row r="619" spans="40:46" x14ac:dyDescent="0.2">
      <c r="AN619" s="3">
        <v>614</v>
      </c>
      <c r="AO619" s="3">
        <f>求节点(节奏总纲!D$4:D$163,AH$6:AH$165,$AN619)*其他调用!H618*其他调用!$M618</f>
        <v>737548893.28763092</v>
      </c>
      <c r="AP619" s="3">
        <f>求节点(节奏总纲!E$4:E$163,AI$6:AI$165,$AN619)*其他调用!I618*其他调用!$M618</f>
        <v>535106228.89447427</v>
      </c>
      <c r="AQ619" s="3">
        <f>求节点(节奏总纲!F$4:F$163,AJ$6:AJ$165,$AN619)*其他调用!J618*其他调用!$M618</f>
        <v>62260431.814734928</v>
      </c>
      <c r="AR619" s="3">
        <f>求节点(节奏总纲!G$4:G$163,AK$6:AK$165,$AN619)*其他调用!K618*其他调用!$M618</f>
        <v>8169640.8064703671</v>
      </c>
      <c r="AS619" s="3">
        <f>求节点(节奏总纲!H$4:H$163,AL$6:AL$165,$AN619)*其他调用!L618*其他调用!$M618</f>
        <v>3471103.4375768197</v>
      </c>
      <c r="AT619" s="3">
        <f t="shared" si="31"/>
        <v>1346556298.2408872</v>
      </c>
    </row>
    <row r="620" spans="40:46" x14ac:dyDescent="0.2">
      <c r="AN620" s="3">
        <v>615</v>
      </c>
      <c r="AO620" s="3">
        <f>求节点(节奏总纲!D$4:D$163,AH$6:AH$165,$AN620)*其他调用!H619*其他调用!$M619</f>
        <v>737662140.67964089</v>
      </c>
      <c r="AP620" s="3">
        <f>求节点(节奏总纲!E$4:E$163,AI$6:AI$165,$AN620)*其他调用!I619*其他调用!$M619</f>
        <v>535106228.89447427</v>
      </c>
      <c r="AQ620" s="3">
        <f>求节点(节奏总纲!F$4:F$163,AJ$6:AJ$165,$AN620)*其他调用!J619*其他调用!$M619</f>
        <v>62260431.814734928</v>
      </c>
      <c r="AR620" s="3">
        <f>求节点(节奏总纲!G$4:G$163,AK$6:AK$165,$AN620)*其他调用!K619*其他调用!$M619</f>
        <v>8169640.8064703671</v>
      </c>
      <c r="AS620" s="3">
        <f>求节点(节奏总纲!H$4:H$163,AL$6:AL$165,$AN620)*其他调用!L619*其他调用!$M619</f>
        <v>3471103.4375768197</v>
      </c>
      <c r="AT620" s="3">
        <f t="shared" si="31"/>
        <v>1346669545.6328974</v>
      </c>
    </row>
    <row r="621" spans="40:46" x14ac:dyDescent="0.2">
      <c r="AN621" s="3">
        <v>616</v>
      </c>
      <c r="AO621" s="3">
        <f>求节点(节奏总纲!D$4:D$163,AH$6:AH$165,$AN621)*其他调用!H620*其他调用!$M620</f>
        <v>737775388.07165086</v>
      </c>
      <c r="AP621" s="3">
        <f>求节点(节奏总纲!E$4:E$163,AI$6:AI$165,$AN621)*其他调用!I620*其他调用!$M620</f>
        <v>535106228.89447427</v>
      </c>
      <c r="AQ621" s="3">
        <f>求节点(节奏总纲!F$4:F$163,AJ$6:AJ$165,$AN621)*其他调用!J620*其他调用!$M620</f>
        <v>62260431.814734928</v>
      </c>
      <c r="AR621" s="3">
        <f>求节点(节奏总纲!G$4:G$163,AK$6:AK$165,$AN621)*其他调用!K620*其他调用!$M620</f>
        <v>8169640.8064703671</v>
      </c>
      <c r="AS621" s="3">
        <f>求节点(节奏总纲!H$4:H$163,AL$6:AL$165,$AN621)*其他调用!L620*其他调用!$M620</f>
        <v>3471103.4375768197</v>
      </c>
      <c r="AT621" s="3">
        <f t="shared" si="31"/>
        <v>1346782793.0249071</v>
      </c>
    </row>
    <row r="622" spans="40:46" x14ac:dyDescent="0.2">
      <c r="AN622" s="3">
        <v>617</v>
      </c>
      <c r="AO622" s="3">
        <f>求节点(节奏总纲!D$4:D$163,AH$6:AH$165,$AN622)*其他调用!H621*其他调用!$M621</f>
        <v>737888635.46366084</v>
      </c>
      <c r="AP622" s="3">
        <f>求节点(节奏总纲!E$4:E$163,AI$6:AI$165,$AN622)*其他调用!I621*其他调用!$M621</f>
        <v>535106228.89447427</v>
      </c>
      <c r="AQ622" s="3">
        <f>求节点(节奏总纲!F$4:F$163,AJ$6:AJ$165,$AN622)*其他调用!J621*其他调用!$M621</f>
        <v>62260431.814734928</v>
      </c>
      <c r="AR622" s="3">
        <f>求节点(节奏总纲!G$4:G$163,AK$6:AK$165,$AN622)*其他调用!K621*其他调用!$M621</f>
        <v>8169640.8064703671</v>
      </c>
      <c r="AS622" s="3">
        <f>求节点(节奏总纲!H$4:H$163,AL$6:AL$165,$AN622)*其他调用!L621*其他调用!$M621</f>
        <v>3471103.4375768197</v>
      </c>
      <c r="AT622" s="3">
        <f t="shared" si="31"/>
        <v>1346896040.4169173</v>
      </c>
    </row>
    <row r="623" spans="40:46" x14ac:dyDescent="0.2">
      <c r="AN623" s="3">
        <v>618</v>
      </c>
      <c r="AO623" s="3">
        <f>求节点(节奏总纲!D$4:D$163,AH$6:AH$165,$AN623)*其他调用!H622*其他调用!$M622</f>
        <v>738001882.85567093</v>
      </c>
      <c r="AP623" s="3">
        <f>求节点(节奏总纲!E$4:E$163,AI$6:AI$165,$AN623)*其他调用!I622*其他调用!$M622</f>
        <v>535106228.89447427</v>
      </c>
      <c r="AQ623" s="3">
        <f>求节点(节奏总纲!F$4:F$163,AJ$6:AJ$165,$AN623)*其他调用!J622*其他调用!$M622</f>
        <v>62260431.814734928</v>
      </c>
      <c r="AR623" s="3">
        <f>求节点(节奏总纲!G$4:G$163,AK$6:AK$165,$AN623)*其他调用!K622*其他调用!$M622</f>
        <v>8169640.8064703671</v>
      </c>
      <c r="AS623" s="3">
        <f>求节点(节奏总纲!H$4:H$163,AL$6:AL$165,$AN623)*其他调用!L622*其他调用!$M622</f>
        <v>3471103.4375768197</v>
      </c>
      <c r="AT623" s="3">
        <f t="shared" si="31"/>
        <v>1347009287.8089273</v>
      </c>
    </row>
    <row r="624" spans="40:46" x14ac:dyDescent="0.2">
      <c r="AN624" s="3">
        <v>619</v>
      </c>
      <c r="AO624" s="3">
        <f>求节点(节奏总纲!D$4:D$163,AH$6:AH$165,$AN624)*其他调用!H623*其他调用!$M623</f>
        <v>738115130.2476809</v>
      </c>
      <c r="AP624" s="3">
        <f>求节点(节奏总纲!E$4:E$163,AI$6:AI$165,$AN624)*其他调用!I623*其他调用!$M623</f>
        <v>535106228.89447427</v>
      </c>
      <c r="AQ624" s="3">
        <f>求节点(节奏总纲!F$4:F$163,AJ$6:AJ$165,$AN624)*其他调用!J623*其他调用!$M623</f>
        <v>62260431.814734928</v>
      </c>
      <c r="AR624" s="3">
        <f>求节点(节奏总纲!G$4:G$163,AK$6:AK$165,$AN624)*其他调用!K623*其他调用!$M623</f>
        <v>8169640.8064703671</v>
      </c>
      <c r="AS624" s="3">
        <f>求节点(节奏总纲!H$4:H$163,AL$6:AL$165,$AN624)*其他调用!L623*其他调用!$M623</f>
        <v>3471103.4375768197</v>
      </c>
      <c r="AT624" s="3">
        <f t="shared" si="31"/>
        <v>1347122535.2009373</v>
      </c>
    </row>
    <row r="625" spans="40:46" x14ac:dyDescent="0.2">
      <c r="AN625" s="3">
        <v>620</v>
      </c>
      <c r="AO625" s="3">
        <f>求节点(节奏总纲!D$4:D$163,AH$6:AH$165,$AN625)*其他调用!H624*其他调用!$M624</f>
        <v>738228377.63969076</v>
      </c>
      <c r="AP625" s="3">
        <f>求节点(节奏总纲!E$4:E$163,AI$6:AI$165,$AN625)*其他调用!I624*其他调用!$M624</f>
        <v>535106228.89447427</v>
      </c>
      <c r="AQ625" s="3">
        <f>求节点(节奏总纲!F$4:F$163,AJ$6:AJ$165,$AN625)*其他调用!J624*其他调用!$M624</f>
        <v>62260431.814734928</v>
      </c>
      <c r="AR625" s="3">
        <f>求节点(节奏总纲!G$4:G$163,AK$6:AK$165,$AN625)*其他调用!K624*其他调用!$M624</f>
        <v>8169640.8064703671</v>
      </c>
      <c r="AS625" s="3">
        <f>求节点(节奏总纲!H$4:H$163,AL$6:AL$165,$AN625)*其他调用!L624*其他调用!$M624</f>
        <v>3471103.4375768197</v>
      </c>
      <c r="AT625" s="3">
        <f t="shared" si="31"/>
        <v>1347235782.592947</v>
      </c>
    </row>
    <row r="626" spans="40:46" x14ac:dyDescent="0.2">
      <c r="AN626" s="3">
        <v>621</v>
      </c>
      <c r="AO626" s="3">
        <f>求节点(节奏总纲!D$4:D$163,AH$6:AH$165,$AN626)*其他调用!H625*其他调用!$M625</f>
        <v>738341625.03170073</v>
      </c>
      <c r="AP626" s="3">
        <f>求节点(节奏总纲!E$4:E$163,AI$6:AI$165,$AN626)*其他调用!I625*其他调用!$M625</f>
        <v>535106228.89447427</v>
      </c>
      <c r="AQ626" s="3">
        <f>求节点(节奏总纲!F$4:F$163,AJ$6:AJ$165,$AN626)*其他调用!J625*其他调用!$M625</f>
        <v>62260431.814734928</v>
      </c>
      <c r="AR626" s="3">
        <f>求节点(节奏总纲!G$4:G$163,AK$6:AK$165,$AN626)*其他调用!K625*其他调用!$M625</f>
        <v>8169640.8064703671</v>
      </c>
      <c r="AS626" s="3">
        <f>求节点(节奏总纲!H$4:H$163,AL$6:AL$165,$AN626)*其他调用!L625*其他调用!$M625</f>
        <v>3471103.4375768197</v>
      </c>
      <c r="AT626" s="3">
        <f t="shared" si="31"/>
        <v>1347349029.9849572</v>
      </c>
    </row>
    <row r="627" spans="40:46" x14ac:dyDescent="0.2">
      <c r="AN627" s="3">
        <v>622</v>
      </c>
      <c r="AO627" s="3">
        <f>求节点(节奏总纲!D$4:D$163,AH$6:AH$165,$AN627)*其他调用!H626*其他调用!$M626</f>
        <v>738454872.4237107</v>
      </c>
      <c r="AP627" s="3">
        <f>求节点(节奏总纲!E$4:E$163,AI$6:AI$165,$AN627)*其他调用!I626*其他调用!$M626</f>
        <v>535106228.89447427</v>
      </c>
      <c r="AQ627" s="3">
        <f>求节点(节奏总纲!F$4:F$163,AJ$6:AJ$165,$AN627)*其他调用!J626*其他调用!$M626</f>
        <v>62260431.814734928</v>
      </c>
      <c r="AR627" s="3">
        <f>求节点(节奏总纲!G$4:G$163,AK$6:AK$165,$AN627)*其他调用!K626*其他调用!$M626</f>
        <v>8169640.8064703671</v>
      </c>
      <c r="AS627" s="3">
        <f>求节点(节奏总纲!H$4:H$163,AL$6:AL$165,$AN627)*其他调用!L626*其他调用!$M626</f>
        <v>3471103.4375768197</v>
      </c>
      <c r="AT627" s="3">
        <f t="shared" si="31"/>
        <v>1347462277.376967</v>
      </c>
    </row>
    <row r="628" spans="40:46" x14ac:dyDescent="0.2">
      <c r="AN628" s="3">
        <v>623</v>
      </c>
      <c r="AO628" s="3">
        <f>求节点(节奏总纲!D$4:D$163,AH$6:AH$165,$AN628)*其他调用!H627*其他调用!$M627</f>
        <v>738568119.81572068</v>
      </c>
      <c r="AP628" s="3">
        <f>求节点(节奏总纲!E$4:E$163,AI$6:AI$165,$AN628)*其他调用!I627*其他调用!$M627</f>
        <v>535106228.89447427</v>
      </c>
      <c r="AQ628" s="3">
        <f>求节点(节奏总纲!F$4:F$163,AJ$6:AJ$165,$AN628)*其他调用!J627*其他调用!$M627</f>
        <v>62260431.814734928</v>
      </c>
      <c r="AR628" s="3">
        <f>求节点(节奏总纲!G$4:G$163,AK$6:AK$165,$AN628)*其他调用!K627*其他调用!$M627</f>
        <v>8169640.8064703671</v>
      </c>
      <c r="AS628" s="3">
        <f>求节点(节奏总纲!H$4:H$163,AL$6:AL$165,$AN628)*其他调用!L627*其他调用!$M627</f>
        <v>3471103.4375768197</v>
      </c>
      <c r="AT628" s="3">
        <f t="shared" si="31"/>
        <v>1347575524.7689772</v>
      </c>
    </row>
    <row r="629" spans="40:46" x14ac:dyDescent="0.2">
      <c r="AN629" s="3">
        <v>624</v>
      </c>
      <c r="AO629" s="3">
        <f>求节点(节奏总纲!D$4:D$163,AH$6:AH$165,$AN629)*其他调用!H628*其他调用!$M628</f>
        <v>738681367.20773065</v>
      </c>
      <c r="AP629" s="3">
        <f>求节点(节奏总纲!E$4:E$163,AI$6:AI$165,$AN629)*其他调用!I628*其他调用!$M628</f>
        <v>535106228.89447427</v>
      </c>
      <c r="AQ629" s="3">
        <f>求节点(节奏总纲!F$4:F$163,AJ$6:AJ$165,$AN629)*其他调用!J628*其他调用!$M628</f>
        <v>62260431.814734928</v>
      </c>
      <c r="AR629" s="3">
        <f>求节点(节奏总纲!G$4:G$163,AK$6:AK$165,$AN629)*其他调用!K628*其他调用!$M628</f>
        <v>8169640.8064703671</v>
      </c>
      <c r="AS629" s="3">
        <f>求节点(节奏总纲!H$4:H$163,AL$6:AL$165,$AN629)*其他调用!L628*其他调用!$M628</f>
        <v>3471103.4375768197</v>
      </c>
      <c r="AT629" s="3">
        <f t="shared" si="31"/>
        <v>1347688772.1609869</v>
      </c>
    </row>
    <row r="630" spans="40:46" x14ac:dyDescent="0.2">
      <c r="AN630" s="3">
        <v>625</v>
      </c>
      <c r="AO630" s="3">
        <f>求节点(节奏总纲!D$4:D$163,AH$6:AH$165,$AN630)*其他调用!H629*其他调用!$M629</f>
        <v>738794614.59974074</v>
      </c>
      <c r="AP630" s="3">
        <f>求节点(节奏总纲!E$4:E$163,AI$6:AI$165,$AN630)*其他调用!I629*其他调用!$M629</f>
        <v>535106228.89447427</v>
      </c>
      <c r="AQ630" s="3">
        <f>求节点(节奏总纲!F$4:F$163,AJ$6:AJ$165,$AN630)*其他调用!J629*其他调用!$M629</f>
        <v>62260431.814734928</v>
      </c>
      <c r="AR630" s="3">
        <f>求节点(节奏总纲!G$4:G$163,AK$6:AK$165,$AN630)*其他调用!K629*其他调用!$M629</f>
        <v>8169640.8064703671</v>
      </c>
      <c r="AS630" s="3">
        <f>求节点(节奏总纲!H$4:H$163,AL$6:AL$165,$AN630)*其他调用!L629*其他调用!$M629</f>
        <v>3471103.4375768197</v>
      </c>
      <c r="AT630" s="3">
        <f t="shared" si="31"/>
        <v>1347802019.5529971</v>
      </c>
    </row>
    <row r="631" spans="40:46" x14ac:dyDescent="0.2">
      <c r="AN631" s="3">
        <v>626</v>
      </c>
      <c r="AO631" s="3">
        <f>求节点(节奏总纲!D$4:D$163,AH$6:AH$165,$AN631)*其他调用!H630*其他调用!$M630</f>
        <v>738907861.9917506</v>
      </c>
      <c r="AP631" s="3">
        <f>求节点(节奏总纲!E$4:E$163,AI$6:AI$165,$AN631)*其他调用!I630*其他调用!$M630</f>
        <v>535106228.89447427</v>
      </c>
      <c r="AQ631" s="3">
        <f>求节点(节奏总纲!F$4:F$163,AJ$6:AJ$165,$AN631)*其他调用!J630*其他调用!$M630</f>
        <v>62260431.814734928</v>
      </c>
      <c r="AR631" s="3">
        <f>求节点(节奏总纲!G$4:G$163,AK$6:AK$165,$AN631)*其他调用!K630*其他调用!$M630</f>
        <v>8169640.8064703671</v>
      </c>
      <c r="AS631" s="3">
        <f>求节点(节奏总纲!H$4:H$163,AL$6:AL$165,$AN631)*其他调用!L630*其他调用!$M630</f>
        <v>3471103.4375768197</v>
      </c>
      <c r="AT631" s="3">
        <f t="shared" si="31"/>
        <v>1347915266.9450068</v>
      </c>
    </row>
    <row r="632" spans="40:46" x14ac:dyDescent="0.2">
      <c r="AN632" s="3">
        <v>627</v>
      </c>
      <c r="AO632" s="3">
        <f>求节点(节奏总纲!D$4:D$163,AH$6:AH$165,$AN632)*其他调用!H631*其他调用!$M631</f>
        <v>739021109.38376057</v>
      </c>
      <c r="AP632" s="3">
        <f>求节点(节奏总纲!E$4:E$163,AI$6:AI$165,$AN632)*其他调用!I631*其他调用!$M631</f>
        <v>535106228.89447427</v>
      </c>
      <c r="AQ632" s="3">
        <f>求节点(节奏总纲!F$4:F$163,AJ$6:AJ$165,$AN632)*其他调用!J631*其他调用!$M631</f>
        <v>62260431.814734928</v>
      </c>
      <c r="AR632" s="3">
        <f>求节点(节奏总纲!G$4:G$163,AK$6:AK$165,$AN632)*其他调用!K631*其他调用!$M631</f>
        <v>8169640.8064703671</v>
      </c>
      <c r="AS632" s="3">
        <f>求节点(节奏总纲!H$4:H$163,AL$6:AL$165,$AN632)*其他调用!L631*其他调用!$M631</f>
        <v>3471103.4375768197</v>
      </c>
      <c r="AT632" s="3">
        <f t="shared" si="31"/>
        <v>1348028514.3370171</v>
      </c>
    </row>
    <row r="633" spans="40:46" x14ac:dyDescent="0.2">
      <c r="AN633" s="3">
        <v>628</v>
      </c>
      <c r="AO633" s="3">
        <f>求节点(节奏总纲!D$4:D$163,AH$6:AH$165,$AN633)*其他调用!H632*其他调用!$M632</f>
        <v>739134356.77577055</v>
      </c>
      <c r="AP633" s="3">
        <f>求节点(节奏总纲!E$4:E$163,AI$6:AI$165,$AN633)*其他调用!I632*其他调用!$M632</f>
        <v>535106228.89447427</v>
      </c>
      <c r="AQ633" s="3">
        <f>求节点(节奏总纲!F$4:F$163,AJ$6:AJ$165,$AN633)*其他调用!J632*其他调用!$M632</f>
        <v>62260431.814734928</v>
      </c>
      <c r="AR633" s="3">
        <f>求节点(节奏总纲!G$4:G$163,AK$6:AK$165,$AN633)*其他调用!K632*其他调用!$M632</f>
        <v>8169640.8064703671</v>
      </c>
      <c r="AS633" s="3">
        <f>求节点(节奏总纲!H$4:H$163,AL$6:AL$165,$AN633)*其他调用!L632*其他调用!$M632</f>
        <v>3471103.4375768197</v>
      </c>
      <c r="AT633" s="3">
        <f t="shared" si="31"/>
        <v>1348141761.7290268</v>
      </c>
    </row>
    <row r="634" spans="40:46" x14ac:dyDescent="0.2">
      <c r="AN634" s="3">
        <v>629</v>
      </c>
      <c r="AO634" s="3">
        <f>求节点(节奏总纲!D$4:D$163,AH$6:AH$165,$AN634)*其他调用!H633*其他调用!$M633</f>
        <v>739247604.16778052</v>
      </c>
      <c r="AP634" s="3">
        <f>求节点(节奏总纲!E$4:E$163,AI$6:AI$165,$AN634)*其他调用!I633*其他调用!$M633</f>
        <v>535106228.89447427</v>
      </c>
      <c r="AQ634" s="3">
        <f>求节点(节奏总纲!F$4:F$163,AJ$6:AJ$165,$AN634)*其他调用!J633*其他调用!$M633</f>
        <v>62260431.814734928</v>
      </c>
      <c r="AR634" s="3">
        <f>求节点(节奏总纲!G$4:G$163,AK$6:AK$165,$AN634)*其他调用!K633*其他调用!$M633</f>
        <v>8169640.8064703671</v>
      </c>
      <c r="AS634" s="3">
        <f>求节点(节奏总纲!H$4:H$163,AL$6:AL$165,$AN634)*其他调用!L633*其他调用!$M633</f>
        <v>3471103.4375768197</v>
      </c>
      <c r="AT634" s="3">
        <f t="shared" si="31"/>
        <v>1348255009.121037</v>
      </c>
    </row>
    <row r="635" spans="40:46" x14ac:dyDescent="0.2">
      <c r="AN635" s="3">
        <v>630</v>
      </c>
      <c r="AO635" s="3">
        <f>求节点(节奏总纲!D$4:D$163,AH$6:AH$165,$AN635)*其他调用!H634*其他调用!$M634</f>
        <v>739286780.92896497</v>
      </c>
      <c r="AP635" s="3">
        <f>求节点(节奏总纲!E$4:E$163,AI$6:AI$165,$AN635)*其他调用!I634*其他调用!$M634</f>
        <v>535106228.89447427</v>
      </c>
      <c r="AQ635" s="3">
        <f>求节点(节奏总纲!F$4:F$163,AJ$6:AJ$165,$AN635)*其他调用!J634*其他调用!$M634</f>
        <v>62260431.814734928</v>
      </c>
      <c r="AR635" s="3">
        <f>求节点(节奏总纲!G$4:G$163,AK$6:AK$165,$AN635)*其他调用!K634*其他调用!$M634</f>
        <v>8169640.8064703671</v>
      </c>
      <c r="AS635" s="3">
        <f>求节点(节奏总纲!H$4:H$163,AL$6:AL$165,$AN635)*其他调用!L634*其他调用!$M634</f>
        <v>3471103.4375768197</v>
      </c>
      <c r="AT635" s="3">
        <f t="shared" si="31"/>
        <v>1348294185.8822212</v>
      </c>
    </row>
    <row r="636" spans="40:46" x14ac:dyDescent="0.2">
      <c r="AN636" s="3">
        <v>631</v>
      </c>
      <c r="AO636" s="3">
        <f>求节点(节奏总纲!D$4:D$163,AH$6:AH$165,$AN636)*其他调用!H635*其他调用!$M635</f>
        <v>739286780.92896497</v>
      </c>
      <c r="AP636" s="3">
        <f>求节点(节奏总纲!E$4:E$163,AI$6:AI$165,$AN636)*其他调用!I635*其他调用!$M635</f>
        <v>535106228.89447427</v>
      </c>
      <c r="AQ636" s="3">
        <f>求节点(节奏总纲!F$4:F$163,AJ$6:AJ$165,$AN636)*其他调用!J635*其他调用!$M635</f>
        <v>62260431.814734928</v>
      </c>
      <c r="AR636" s="3">
        <f>求节点(节奏总纲!G$4:G$163,AK$6:AK$165,$AN636)*其他调用!K635*其他调用!$M635</f>
        <v>8169640.8064703671</v>
      </c>
      <c r="AS636" s="3">
        <f>求节点(节奏总纲!H$4:H$163,AL$6:AL$165,$AN636)*其他调用!L635*其他调用!$M635</f>
        <v>3471103.4375768197</v>
      </c>
      <c r="AT636" s="3">
        <f t="shared" si="31"/>
        <v>1348294185.8822212</v>
      </c>
    </row>
    <row r="637" spans="40:46" x14ac:dyDescent="0.2">
      <c r="AN637" s="3">
        <v>632</v>
      </c>
      <c r="AO637" s="3">
        <f>求节点(节奏总纲!D$4:D$163,AH$6:AH$165,$AN637)*其他调用!H636*其他调用!$M636</f>
        <v>739286780.92896497</v>
      </c>
      <c r="AP637" s="3">
        <f>求节点(节奏总纲!E$4:E$163,AI$6:AI$165,$AN637)*其他调用!I636*其他调用!$M636</f>
        <v>535106228.89447427</v>
      </c>
      <c r="AQ637" s="3">
        <f>求节点(节奏总纲!F$4:F$163,AJ$6:AJ$165,$AN637)*其他调用!J636*其他调用!$M636</f>
        <v>62260431.814734928</v>
      </c>
      <c r="AR637" s="3">
        <f>求节点(节奏总纲!G$4:G$163,AK$6:AK$165,$AN637)*其他调用!K636*其他调用!$M636</f>
        <v>8169640.8064703671</v>
      </c>
      <c r="AS637" s="3">
        <f>求节点(节奏总纲!H$4:H$163,AL$6:AL$165,$AN637)*其他调用!L636*其他调用!$M636</f>
        <v>3471103.4375768197</v>
      </c>
      <c r="AT637" s="3">
        <f t="shared" si="31"/>
        <v>1348294185.8822212</v>
      </c>
    </row>
    <row r="638" spans="40:46" x14ac:dyDescent="0.2">
      <c r="AN638" s="3">
        <v>633</v>
      </c>
      <c r="AO638" s="3">
        <f>求节点(节奏总纲!D$4:D$163,AH$6:AH$165,$AN638)*其他调用!H637*其他调用!$M637</f>
        <v>739286780.92896497</v>
      </c>
      <c r="AP638" s="3">
        <f>求节点(节奏总纲!E$4:E$163,AI$6:AI$165,$AN638)*其他调用!I637*其他调用!$M637</f>
        <v>535106228.89447427</v>
      </c>
      <c r="AQ638" s="3">
        <f>求节点(节奏总纲!F$4:F$163,AJ$6:AJ$165,$AN638)*其他调用!J637*其他调用!$M637</f>
        <v>62260431.814734928</v>
      </c>
      <c r="AR638" s="3">
        <f>求节点(节奏总纲!G$4:G$163,AK$6:AK$165,$AN638)*其他调用!K637*其他调用!$M637</f>
        <v>8169640.8064703671</v>
      </c>
      <c r="AS638" s="3">
        <f>求节点(节奏总纲!H$4:H$163,AL$6:AL$165,$AN638)*其他调用!L637*其他调用!$M637</f>
        <v>3471103.4375768197</v>
      </c>
      <c r="AT638" s="3">
        <f t="shared" si="31"/>
        <v>1348294185.8822212</v>
      </c>
    </row>
    <row r="639" spans="40:46" x14ac:dyDescent="0.2">
      <c r="AN639" s="3">
        <v>634</v>
      </c>
      <c r="AO639" s="3">
        <f>求节点(节奏总纲!D$4:D$163,AH$6:AH$165,$AN639)*其他调用!H638*其他调用!$M638</f>
        <v>739286780.92896497</v>
      </c>
      <c r="AP639" s="3">
        <f>求节点(节奏总纲!E$4:E$163,AI$6:AI$165,$AN639)*其他调用!I638*其他调用!$M638</f>
        <v>535106228.89447427</v>
      </c>
      <c r="AQ639" s="3">
        <f>求节点(节奏总纲!F$4:F$163,AJ$6:AJ$165,$AN639)*其他调用!J638*其他调用!$M638</f>
        <v>62260431.814734928</v>
      </c>
      <c r="AR639" s="3">
        <f>求节点(节奏总纲!G$4:G$163,AK$6:AK$165,$AN639)*其他调用!K638*其他调用!$M638</f>
        <v>8169640.8064703671</v>
      </c>
      <c r="AS639" s="3">
        <f>求节点(节奏总纲!H$4:H$163,AL$6:AL$165,$AN639)*其他调用!L638*其他调用!$M638</f>
        <v>3471103.4375768197</v>
      </c>
      <c r="AT639" s="3">
        <f t="shared" si="31"/>
        <v>1348294185.8822212</v>
      </c>
    </row>
    <row r="640" spans="40:46" x14ac:dyDescent="0.2">
      <c r="AN640" s="3">
        <v>635</v>
      </c>
      <c r="AO640" s="3">
        <f>求节点(节奏总纲!D$4:D$163,AH$6:AH$165,$AN640)*其他调用!H639*其他调用!$M639</f>
        <v>739286780.92896497</v>
      </c>
      <c r="AP640" s="3">
        <f>求节点(节奏总纲!E$4:E$163,AI$6:AI$165,$AN640)*其他调用!I639*其他调用!$M639</f>
        <v>535106228.89447427</v>
      </c>
      <c r="AQ640" s="3">
        <f>求节点(节奏总纲!F$4:F$163,AJ$6:AJ$165,$AN640)*其他调用!J639*其他调用!$M639</f>
        <v>62260431.814734928</v>
      </c>
      <c r="AR640" s="3">
        <f>求节点(节奏总纲!G$4:G$163,AK$6:AK$165,$AN640)*其他调用!K639*其他调用!$M639</f>
        <v>8169640.8064703671</v>
      </c>
      <c r="AS640" s="3">
        <f>求节点(节奏总纲!H$4:H$163,AL$6:AL$165,$AN640)*其他调用!L639*其他调用!$M639</f>
        <v>3471103.4375768197</v>
      </c>
      <c r="AT640" s="3">
        <f t="shared" si="31"/>
        <v>1348294185.8822212</v>
      </c>
    </row>
    <row r="641" spans="40:46" x14ac:dyDescent="0.2">
      <c r="AN641" s="3">
        <v>636</v>
      </c>
      <c r="AO641" s="3">
        <f>求节点(节奏总纲!D$4:D$163,AH$6:AH$165,$AN641)*其他调用!H640*其他调用!$M640</f>
        <v>739286780.92896497</v>
      </c>
      <c r="AP641" s="3">
        <f>求节点(节奏总纲!E$4:E$163,AI$6:AI$165,$AN641)*其他调用!I640*其他调用!$M640</f>
        <v>535106228.89447427</v>
      </c>
      <c r="AQ641" s="3">
        <f>求节点(节奏总纲!F$4:F$163,AJ$6:AJ$165,$AN641)*其他调用!J640*其他调用!$M640</f>
        <v>62260431.814734928</v>
      </c>
      <c r="AR641" s="3">
        <f>求节点(节奏总纲!G$4:G$163,AK$6:AK$165,$AN641)*其他调用!K640*其他调用!$M640</f>
        <v>8169640.8064703671</v>
      </c>
      <c r="AS641" s="3">
        <f>求节点(节奏总纲!H$4:H$163,AL$6:AL$165,$AN641)*其他调用!L640*其他调用!$M640</f>
        <v>3471103.4375768197</v>
      </c>
      <c r="AT641" s="3">
        <f t="shared" si="31"/>
        <v>1348294185.8822212</v>
      </c>
    </row>
    <row r="642" spans="40:46" x14ac:dyDescent="0.2">
      <c r="AN642" s="3">
        <v>637</v>
      </c>
      <c r="AO642" s="3">
        <f>求节点(节奏总纲!D$4:D$163,AH$6:AH$165,$AN642)*其他调用!H641*其他调用!$M641</f>
        <v>739286780.92896497</v>
      </c>
      <c r="AP642" s="3">
        <f>求节点(节奏总纲!E$4:E$163,AI$6:AI$165,$AN642)*其他调用!I641*其他调用!$M641</f>
        <v>535106228.89447427</v>
      </c>
      <c r="AQ642" s="3">
        <f>求节点(节奏总纲!F$4:F$163,AJ$6:AJ$165,$AN642)*其他调用!J641*其他调用!$M641</f>
        <v>62260431.814734928</v>
      </c>
      <c r="AR642" s="3">
        <f>求节点(节奏总纲!G$4:G$163,AK$6:AK$165,$AN642)*其他调用!K641*其他调用!$M641</f>
        <v>8169640.8064703671</v>
      </c>
      <c r="AS642" s="3">
        <f>求节点(节奏总纲!H$4:H$163,AL$6:AL$165,$AN642)*其他调用!L641*其他调用!$M641</f>
        <v>3471103.4375768197</v>
      </c>
      <c r="AT642" s="3">
        <f t="shared" si="31"/>
        <v>1348294185.8822212</v>
      </c>
    </row>
    <row r="643" spans="40:46" x14ac:dyDescent="0.2">
      <c r="AN643" s="3">
        <v>638</v>
      </c>
      <c r="AO643" s="3">
        <f>求节点(节奏总纲!D$4:D$163,AH$6:AH$165,$AN643)*其他调用!H642*其他调用!$M642</f>
        <v>739286780.92896497</v>
      </c>
      <c r="AP643" s="3">
        <f>求节点(节奏总纲!E$4:E$163,AI$6:AI$165,$AN643)*其他调用!I642*其他调用!$M642</f>
        <v>535106228.89447427</v>
      </c>
      <c r="AQ643" s="3">
        <f>求节点(节奏总纲!F$4:F$163,AJ$6:AJ$165,$AN643)*其他调用!J642*其他调用!$M642</f>
        <v>62260431.814734928</v>
      </c>
      <c r="AR643" s="3">
        <f>求节点(节奏总纲!G$4:G$163,AK$6:AK$165,$AN643)*其他调用!K642*其他调用!$M642</f>
        <v>8169640.8064703671</v>
      </c>
      <c r="AS643" s="3">
        <f>求节点(节奏总纲!H$4:H$163,AL$6:AL$165,$AN643)*其他调用!L642*其他调用!$M642</f>
        <v>3471103.4375768197</v>
      </c>
      <c r="AT643" s="3">
        <f t="shared" si="31"/>
        <v>1348294185.8822212</v>
      </c>
    </row>
    <row r="644" spans="40:46" x14ac:dyDescent="0.2">
      <c r="AN644" s="3">
        <v>639</v>
      </c>
      <c r="AO644" s="3">
        <f>求节点(节奏总纲!D$4:D$163,AH$6:AH$165,$AN644)*其他调用!H643*其他调用!$M643</f>
        <v>739286780.92896497</v>
      </c>
      <c r="AP644" s="3">
        <f>求节点(节奏总纲!E$4:E$163,AI$6:AI$165,$AN644)*其他调用!I643*其他调用!$M643</f>
        <v>535106228.89447427</v>
      </c>
      <c r="AQ644" s="3">
        <f>求节点(节奏总纲!F$4:F$163,AJ$6:AJ$165,$AN644)*其他调用!J643*其他调用!$M643</f>
        <v>62260431.814734928</v>
      </c>
      <c r="AR644" s="3">
        <f>求节点(节奏总纲!G$4:G$163,AK$6:AK$165,$AN644)*其他调用!K643*其他调用!$M643</f>
        <v>8169640.8064703671</v>
      </c>
      <c r="AS644" s="3">
        <f>求节点(节奏总纲!H$4:H$163,AL$6:AL$165,$AN644)*其他调用!L643*其他调用!$M643</f>
        <v>3471103.4375768197</v>
      </c>
      <c r="AT644" s="3">
        <f t="shared" si="31"/>
        <v>1348294185.8822212</v>
      </c>
    </row>
    <row r="645" spans="40:46" x14ac:dyDescent="0.2">
      <c r="AN645" s="3">
        <v>640</v>
      </c>
      <c r="AO645" s="3">
        <f>求节点(节奏总纲!D$4:D$163,AH$6:AH$165,$AN645)*其他调用!H644*其他调用!$M644</f>
        <v>739286780.92896497</v>
      </c>
      <c r="AP645" s="3">
        <f>求节点(节奏总纲!E$4:E$163,AI$6:AI$165,$AN645)*其他调用!I644*其他调用!$M644</f>
        <v>535106228.89447427</v>
      </c>
      <c r="AQ645" s="3">
        <f>求节点(节奏总纲!F$4:F$163,AJ$6:AJ$165,$AN645)*其他调用!J644*其他调用!$M644</f>
        <v>62260431.814734928</v>
      </c>
      <c r="AR645" s="3">
        <f>求节点(节奏总纲!G$4:G$163,AK$6:AK$165,$AN645)*其他调用!K644*其他调用!$M644</f>
        <v>8169640.8064703671</v>
      </c>
      <c r="AS645" s="3">
        <f>求节点(节奏总纲!H$4:H$163,AL$6:AL$165,$AN645)*其他调用!L644*其他调用!$M644</f>
        <v>3471103.4375768197</v>
      </c>
      <c r="AT645" s="3">
        <f t="shared" si="31"/>
        <v>1348294185.8822212</v>
      </c>
    </row>
    <row r="646" spans="40:46" x14ac:dyDescent="0.2">
      <c r="AN646" s="3">
        <v>641</v>
      </c>
      <c r="AO646" s="3">
        <f>求节点(节奏总纲!D$4:D$163,AH$6:AH$165,$AN646)*其他调用!H645*其他调用!$M645</f>
        <v>739286780.92896497</v>
      </c>
      <c r="AP646" s="3">
        <f>求节点(节奏总纲!E$4:E$163,AI$6:AI$165,$AN646)*其他调用!I645*其他调用!$M645</f>
        <v>535106228.89447427</v>
      </c>
      <c r="AQ646" s="3">
        <f>求节点(节奏总纲!F$4:F$163,AJ$6:AJ$165,$AN646)*其他调用!J645*其他调用!$M645</f>
        <v>62260431.814734928</v>
      </c>
      <c r="AR646" s="3">
        <f>求节点(节奏总纲!G$4:G$163,AK$6:AK$165,$AN646)*其他调用!K645*其他调用!$M645</f>
        <v>8169640.8064703671</v>
      </c>
      <c r="AS646" s="3">
        <f>求节点(节奏总纲!H$4:H$163,AL$6:AL$165,$AN646)*其他调用!L645*其他调用!$M645</f>
        <v>3471103.4375768197</v>
      </c>
      <c r="AT646" s="3">
        <f t="shared" si="31"/>
        <v>1348294185.8822212</v>
      </c>
    </row>
    <row r="647" spans="40:46" x14ac:dyDescent="0.2">
      <c r="AN647" s="3">
        <v>642</v>
      </c>
      <c r="AO647" s="3">
        <f>求节点(节奏总纲!D$4:D$163,AH$6:AH$165,$AN647)*其他调用!H646*其他调用!$M646</f>
        <v>739286780.92896497</v>
      </c>
      <c r="AP647" s="3">
        <f>求节点(节奏总纲!E$4:E$163,AI$6:AI$165,$AN647)*其他调用!I646*其他调用!$M646</f>
        <v>535106228.89447427</v>
      </c>
      <c r="AQ647" s="3">
        <f>求节点(节奏总纲!F$4:F$163,AJ$6:AJ$165,$AN647)*其他调用!J646*其他调用!$M646</f>
        <v>62260431.814734928</v>
      </c>
      <c r="AR647" s="3">
        <f>求节点(节奏总纲!G$4:G$163,AK$6:AK$165,$AN647)*其他调用!K646*其他调用!$M646</f>
        <v>8169640.8064703671</v>
      </c>
      <c r="AS647" s="3">
        <f>求节点(节奏总纲!H$4:H$163,AL$6:AL$165,$AN647)*其他调用!L646*其他调用!$M646</f>
        <v>3471103.4375768197</v>
      </c>
      <c r="AT647" s="3">
        <f t="shared" si="31"/>
        <v>1348294185.8822212</v>
      </c>
    </row>
    <row r="648" spans="40:46" x14ac:dyDescent="0.2">
      <c r="AN648" s="3">
        <v>643</v>
      </c>
      <c r="AO648" s="3">
        <f>求节点(节奏总纲!D$4:D$163,AH$6:AH$165,$AN648)*其他调用!H647*其他调用!$M647</f>
        <v>739286780.92896497</v>
      </c>
      <c r="AP648" s="3">
        <f>求节点(节奏总纲!E$4:E$163,AI$6:AI$165,$AN648)*其他调用!I647*其他调用!$M647</f>
        <v>535106228.89447427</v>
      </c>
      <c r="AQ648" s="3">
        <f>求节点(节奏总纲!F$4:F$163,AJ$6:AJ$165,$AN648)*其他调用!J647*其他调用!$M647</f>
        <v>62260431.814734928</v>
      </c>
      <c r="AR648" s="3">
        <f>求节点(节奏总纲!G$4:G$163,AK$6:AK$165,$AN648)*其他调用!K647*其他调用!$M647</f>
        <v>8169640.8064703671</v>
      </c>
      <c r="AS648" s="3">
        <f>求节点(节奏总纲!H$4:H$163,AL$6:AL$165,$AN648)*其他调用!L647*其他调用!$M647</f>
        <v>3471103.4375768197</v>
      </c>
      <c r="AT648" s="3">
        <f t="shared" si="31"/>
        <v>1348294185.8822212</v>
      </c>
    </row>
    <row r="649" spans="40:46" x14ac:dyDescent="0.2">
      <c r="AN649" s="3">
        <v>644</v>
      </c>
      <c r="AO649" s="3">
        <f>求节点(节奏总纲!D$4:D$163,AH$6:AH$165,$AN649)*其他调用!H648*其他调用!$M648</f>
        <v>739286780.92896497</v>
      </c>
      <c r="AP649" s="3">
        <f>求节点(节奏总纲!E$4:E$163,AI$6:AI$165,$AN649)*其他调用!I648*其他调用!$M648</f>
        <v>535106228.89447427</v>
      </c>
      <c r="AQ649" s="3">
        <f>求节点(节奏总纲!F$4:F$163,AJ$6:AJ$165,$AN649)*其他调用!J648*其他调用!$M648</f>
        <v>62260431.814734928</v>
      </c>
      <c r="AR649" s="3">
        <f>求节点(节奏总纲!G$4:G$163,AK$6:AK$165,$AN649)*其他调用!K648*其他调用!$M648</f>
        <v>8169640.8064703671</v>
      </c>
      <c r="AS649" s="3">
        <f>求节点(节奏总纲!H$4:H$163,AL$6:AL$165,$AN649)*其他调用!L648*其他调用!$M648</f>
        <v>3471103.4375768197</v>
      </c>
      <c r="AT649" s="3">
        <f t="shared" si="31"/>
        <v>1348294185.8822212</v>
      </c>
    </row>
    <row r="650" spans="40:46" x14ac:dyDescent="0.2">
      <c r="AN650" s="3">
        <v>645</v>
      </c>
      <c r="AO650" s="3">
        <f>求节点(节奏总纲!D$4:D$163,AH$6:AH$165,$AN650)*其他调用!H649*其他调用!$M649</f>
        <v>739286780.92896497</v>
      </c>
      <c r="AP650" s="3">
        <f>求节点(节奏总纲!E$4:E$163,AI$6:AI$165,$AN650)*其他调用!I649*其他调用!$M649</f>
        <v>535106228.89447427</v>
      </c>
      <c r="AQ650" s="3">
        <f>求节点(节奏总纲!F$4:F$163,AJ$6:AJ$165,$AN650)*其他调用!J649*其他调用!$M649</f>
        <v>62260431.814734928</v>
      </c>
      <c r="AR650" s="3">
        <f>求节点(节奏总纲!G$4:G$163,AK$6:AK$165,$AN650)*其他调用!K649*其他调用!$M649</f>
        <v>8169640.8064703671</v>
      </c>
      <c r="AS650" s="3">
        <f>求节点(节奏总纲!H$4:H$163,AL$6:AL$165,$AN650)*其他调用!L649*其他调用!$M649</f>
        <v>3471103.4375768197</v>
      </c>
      <c r="AT650" s="3">
        <f t="shared" si="31"/>
        <v>1348294185.8822212</v>
      </c>
    </row>
    <row r="651" spans="40:46" x14ac:dyDescent="0.2">
      <c r="AN651" s="3">
        <v>646</v>
      </c>
      <c r="AO651" s="3">
        <f>求节点(节奏总纲!D$4:D$163,AH$6:AH$165,$AN651)*其他调用!H650*其他调用!$M650</f>
        <v>739286780.92896497</v>
      </c>
      <c r="AP651" s="3">
        <f>求节点(节奏总纲!E$4:E$163,AI$6:AI$165,$AN651)*其他调用!I650*其他调用!$M650</f>
        <v>535106228.89447427</v>
      </c>
      <c r="AQ651" s="3">
        <f>求节点(节奏总纲!F$4:F$163,AJ$6:AJ$165,$AN651)*其他调用!J650*其他调用!$M650</f>
        <v>62260431.814734928</v>
      </c>
      <c r="AR651" s="3">
        <f>求节点(节奏总纲!G$4:G$163,AK$6:AK$165,$AN651)*其他调用!K650*其他调用!$M650</f>
        <v>8169640.8064703671</v>
      </c>
      <c r="AS651" s="3">
        <f>求节点(节奏总纲!H$4:H$163,AL$6:AL$165,$AN651)*其他调用!L650*其他调用!$M650</f>
        <v>3471103.4375768197</v>
      </c>
      <c r="AT651" s="3">
        <f t="shared" si="31"/>
        <v>1348294185.8822212</v>
      </c>
    </row>
    <row r="652" spans="40:46" x14ac:dyDescent="0.2">
      <c r="AN652" s="3">
        <v>647</v>
      </c>
      <c r="AO652" s="3">
        <f>求节点(节奏总纲!D$4:D$163,AH$6:AH$165,$AN652)*其他调用!H651*其他调用!$M651</f>
        <v>739286780.92896497</v>
      </c>
      <c r="AP652" s="3">
        <f>求节点(节奏总纲!E$4:E$163,AI$6:AI$165,$AN652)*其他调用!I651*其他调用!$M651</f>
        <v>535106228.89447427</v>
      </c>
      <c r="AQ652" s="3">
        <f>求节点(节奏总纲!F$4:F$163,AJ$6:AJ$165,$AN652)*其他调用!J651*其他调用!$M651</f>
        <v>62260431.814734928</v>
      </c>
      <c r="AR652" s="3">
        <f>求节点(节奏总纲!G$4:G$163,AK$6:AK$165,$AN652)*其他调用!K651*其他调用!$M651</f>
        <v>8169640.8064703671</v>
      </c>
      <c r="AS652" s="3">
        <f>求节点(节奏总纲!H$4:H$163,AL$6:AL$165,$AN652)*其他调用!L651*其他调用!$M651</f>
        <v>3471103.4375768197</v>
      </c>
      <c r="AT652" s="3">
        <f t="shared" si="31"/>
        <v>1348294185.8822212</v>
      </c>
    </row>
    <row r="653" spans="40:46" x14ac:dyDescent="0.2">
      <c r="AN653" s="3">
        <v>648</v>
      </c>
      <c r="AO653" s="3">
        <f>求节点(节奏总纲!D$4:D$163,AH$6:AH$165,$AN653)*其他调用!H652*其他调用!$M652</f>
        <v>739286780.92896497</v>
      </c>
      <c r="AP653" s="3">
        <f>求节点(节奏总纲!E$4:E$163,AI$6:AI$165,$AN653)*其他调用!I652*其他调用!$M652</f>
        <v>535106228.89447427</v>
      </c>
      <c r="AQ653" s="3">
        <f>求节点(节奏总纲!F$4:F$163,AJ$6:AJ$165,$AN653)*其他调用!J652*其他调用!$M652</f>
        <v>62260431.814734928</v>
      </c>
      <c r="AR653" s="3">
        <f>求节点(节奏总纲!G$4:G$163,AK$6:AK$165,$AN653)*其他调用!K652*其他调用!$M652</f>
        <v>8169640.8064703671</v>
      </c>
      <c r="AS653" s="3">
        <f>求节点(节奏总纲!H$4:H$163,AL$6:AL$165,$AN653)*其他调用!L652*其他调用!$M652</f>
        <v>3471103.4375768197</v>
      </c>
      <c r="AT653" s="3">
        <f t="shared" si="31"/>
        <v>1348294185.8822212</v>
      </c>
    </row>
    <row r="654" spans="40:46" x14ac:dyDescent="0.2">
      <c r="AN654" s="3">
        <v>649</v>
      </c>
      <c r="AO654" s="3">
        <f>求节点(节奏总纲!D$4:D$163,AH$6:AH$165,$AN654)*其他调用!H653*其他调用!$M653</f>
        <v>739286780.92896497</v>
      </c>
      <c r="AP654" s="3">
        <f>求节点(节奏总纲!E$4:E$163,AI$6:AI$165,$AN654)*其他调用!I653*其他调用!$M653</f>
        <v>535106228.89447427</v>
      </c>
      <c r="AQ654" s="3">
        <f>求节点(节奏总纲!F$4:F$163,AJ$6:AJ$165,$AN654)*其他调用!J653*其他调用!$M653</f>
        <v>62260431.814734928</v>
      </c>
      <c r="AR654" s="3">
        <f>求节点(节奏总纲!G$4:G$163,AK$6:AK$165,$AN654)*其他调用!K653*其他调用!$M653</f>
        <v>8169640.8064703671</v>
      </c>
      <c r="AS654" s="3">
        <f>求节点(节奏总纲!H$4:H$163,AL$6:AL$165,$AN654)*其他调用!L653*其他调用!$M653</f>
        <v>3471103.4375768197</v>
      </c>
      <c r="AT654" s="3">
        <f t="shared" si="31"/>
        <v>1348294185.8822212</v>
      </c>
    </row>
    <row r="655" spans="40:46" x14ac:dyDescent="0.2">
      <c r="AN655" s="3">
        <v>650</v>
      </c>
      <c r="AO655" s="3">
        <f>求节点(节奏总纲!D$4:D$163,AH$6:AH$165,$AN655)*其他调用!H654*其他调用!$M654</f>
        <v>739286780.92896497</v>
      </c>
      <c r="AP655" s="3">
        <f>求节点(节奏总纲!E$4:E$163,AI$6:AI$165,$AN655)*其他调用!I654*其他调用!$M654</f>
        <v>535106228.89447427</v>
      </c>
      <c r="AQ655" s="3">
        <f>求节点(节奏总纲!F$4:F$163,AJ$6:AJ$165,$AN655)*其他调用!J654*其他调用!$M654</f>
        <v>62260431.814734928</v>
      </c>
      <c r="AR655" s="3">
        <f>求节点(节奏总纲!G$4:G$163,AK$6:AK$165,$AN655)*其他调用!K654*其他调用!$M654</f>
        <v>8169640.8064703671</v>
      </c>
      <c r="AS655" s="3">
        <f>求节点(节奏总纲!H$4:H$163,AL$6:AL$165,$AN655)*其他调用!L654*其他调用!$M654</f>
        <v>3471103.4375768197</v>
      </c>
      <c r="AT655" s="3">
        <f t="shared" si="31"/>
        <v>1348294185.8822212</v>
      </c>
    </row>
    <row r="656" spans="40:46" x14ac:dyDescent="0.2">
      <c r="AN656" s="3">
        <v>651</v>
      </c>
      <c r="AO656" s="3">
        <f>求节点(节奏总纲!D$4:D$163,AH$6:AH$165,$AN656)*其他调用!H655*其他调用!$M655</f>
        <v>739286780.92896497</v>
      </c>
      <c r="AP656" s="3">
        <f>求节点(节奏总纲!E$4:E$163,AI$6:AI$165,$AN656)*其他调用!I655*其他调用!$M655</f>
        <v>535106228.89447427</v>
      </c>
      <c r="AQ656" s="3">
        <f>求节点(节奏总纲!F$4:F$163,AJ$6:AJ$165,$AN656)*其他调用!J655*其他调用!$M655</f>
        <v>62260431.814734928</v>
      </c>
      <c r="AR656" s="3">
        <f>求节点(节奏总纲!G$4:G$163,AK$6:AK$165,$AN656)*其他调用!K655*其他调用!$M655</f>
        <v>8169640.8064703671</v>
      </c>
      <c r="AS656" s="3">
        <f>求节点(节奏总纲!H$4:H$163,AL$6:AL$165,$AN656)*其他调用!L655*其他调用!$M655</f>
        <v>3471103.4375768197</v>
      </c>
      <c r="AT656" s="3">
        <f t="shared" si="31"/>
        <v>1348294185.8822212</v>
      </c>
    </row>
    <row r="657" spans="40:46" x14ac:dyDescent="0.2">
      <c r="AN657" s="3">
        <v>652</v>
      </c>
      <c r="AO657" s="3">
        <f>求节点(节奏总纲!D$4:D$163,AH$6:AH$165,$AN657)*其他调用!H656*其他调用!$M656</f>
        <v>739286780.92896497</v>
      </c>
      <c r="AP657" s="3">
        <f>求节点(节奏总纲!E$4:E$163,AI$6:AI$165,$AN657)*其他调用!I656*其他调用!$M656</f>
        <v>535106228.89447427</v>
      </c>
      <c r="AQ657" s="3">
        <f>求节点(节奏总纲!F$4:F$163,AJ$6:AJ$165,$AN657)*其他调用!J656*其他调用!$M656</f>
        <v>62260431.814734928</v>
      </c>
      <c r="AR657" s="3">
        <f>求节点(节奏总纲!G$4:G$163,AK$6:AK$165,$AN657)*其他调用!K656*其他调用!$M656</f>
        <v>8169640.8064703671</v>
      </c>
      <c r="AS657" s="3">
        <f>求节点(节奏总纲!H$4:H$163,AL$6:AL$165,$AN657)*其他调用!L656*其他调用!$M656</f>
        <v>3471103.4375768197</v>
      </c>
      <c r="AT657" s="3">
        <f t="shared" si="31"/>
        <v>1348294185.8822212</v>
      </c>
    </row>
    <row r="658" spans="40:46" x14ac:dyDescent="0.2">
      <c r="AN658" s="3">
        <v>653</v>
      </c>
      <c r="AO658" s="3">
        <f>求节点(节奏总纲!D$4:D$163,AH$6:AH$165,$AN658)*其他调用!H657*其他调用!$M657</f>
        <v>739286780.92896497</v>
      </c>
      <c r="AP658" s="3">
        <f>求节点(节奏总纲!E$4:E$163,AI$6:AI$165,$AN658)*其他调用!I657*其他调用!$M657</f>
        <v>535106228.89447427</v>
      </c>
      <c r="AQ658" s="3">
        <f>求节点(节奏总纲!F$4:F$163,AJ$6:AJ$165,$AN658)*其他调用!J657*其他调用!$M657</f>
        <v>62260431.814734928</v>
      </c>
      <c r="AR658" s="3">
        <f>求节点(节奏总纲!G$4:G$163,AK$6:AK$165,$AN658)*其他调用!K657*其他调用!$M657</f>
        <v>8169640.8064703671</v>
      </c>
      <c r="AS658" s="3">
        <f>求节点(节奏总纲!H$4:H$163,AL$6:AL$165,$AN658)*其他调用!L657*其他调用!$M657</f>
        <v>3471103.4375768197</v>
      </c>
      <c r="AT658" s="3">
        <f t="shared" si="31"/>
        <v>1348294185.8822212</v>
      </c>
    </row>
    <row r="659" spans="40:46" x14ac:dyDescent="0.2">
      <c r="AN659" s="3">
        <v>654</v>
      </c>
      <c r="AO659" s="3">
        <f>求节点(节奏总纲!D$4:D$163,AH$6:AH$165,$AN659)*其他调用!H658*其他调用!$M658</f>
        <v>739286780.92896497</v>
      </c>
      <c r="AP659" s="3">
        <f>求节点(节奏总纲!E$4:E$163,AI$6:AI$165,$AN659)*其他调用!I658*其他调用!$M658</f>
        <v>535106228.89447427</v>
      </c>
      <c r="AQ659" s="3">
        <f>求节点(节奏总纲!F$4:F$163,AJ$6:AJ$165,$AN659)*其他调用!J658*其他调用!$M658</f>
        <v>62260431.814734928</v>
      </c>
      <c r="AR659" s="3">
        <f>求节点(节奏总纲!G$4:G$163,AK$6:AK$165,$AN659)*其他调用!K658*其他调用!$M658</f>
        <v>8169640.8064703671</v>
      </c>
      <c r="AS659" s="3">
        <f>求节点(节奏总纲!H$4:H$163,AL$6:AL$165,$AN659)*其他调用!L658*其他调用!$M658</f>
        <v>3471103.4375768197</v>
      </c>
      <c r="AT659" s="3">
        <f t="shared" si="31"/>
        <v>1348294185.8822212</v>
      </c>
    </row>
    <row r="660" spans="40:46" x14ac:dyDescent="0.2">
      <c r="AN660" s="3">
        <v>655</v>
      </c>
      <c r="AO660" s="3">
        <f>求节点(节奏总纲!D$4:D$163,AH$6:AH$165,$AN660)*其他调用!H659*其他调用!$M659</f>
        <v>739286780.92896497</v>
      </c>
      <c r="AP660" s="3">
        <f>求节点(节奏总纲!E$4:E$163,AI$6:AI$165,$AN660)*其他调用!I659*其他调用!$M659</f>
        <v>535106228.89447427</v>
      </c>
      <c r="AQ660" s="3">
        <f>求节点(节奏总纲!F$4:F$163,AJ$6:AJ$165,$AN660)*其他调用!J659*其他调用!$M659</f>
        <v>62260431.814734928</v>
      </c>
      <c r="AR660" s="3">
        <f>求节点(节奏总纲!G$4:G$163,AK$6:AK$165,$AN660)*其他调用!K659*其他调用!$M659</f>
        <v>8169640.8064703671</v>
      </c>
      <c r="AS660" s="3">
        <f>求节点(节奏总纲!H$4:H$163,AL$6:AL$165,$AN660)*其他调用!L659*其他调用!$M659</f>
        <v>3471103.4375768197</v>
      </c>
      <c r="AT660" s="3">
        <f t="shared" ref="AT660:AT723" si="32">SUM(AO660:AS660)</f>
        <v>1348294185.8822212</v>
      </c>
    </row>
    <row r="661" spans="40:46" x14ac:dyDescent="0.2">
      <c r="AN661" s="3">
        <v>656</v>
      </c>
      <c r="AO661" s="3">
        <f>求节点(节奏总纲!D$4:D$163,AH$6:AH$165,$AN661)*其他调用!H660*其他调用!$M660</f>
        <v>739286780.92896497</v>
      </c>
      <c r="AP661" s="3">
        <f>求节点(节奏总纲!E$4:E$163,AI$6:AI$165,$AN661)*其他调用!I660*其他调用!$M660</f>
        <v>535106228.89447427</v>
      </c>
      <c r="AQ661" s="3">
        <f>求节点(节奏总纲!F$4:F$163,AJ$6:AJ$165,$AN661)*其他调用!J660*其他调用!$M660</f>
        <v>62260431.814734928</v>
      </c>
      <c r="AR661" s="3">
        <f>求节点(节奏总纲!G$4:G$163,AK$6:AK$165,$AN661)*其他调用!K660*其他调用!$M660</f>
        <v>8169640.8064703671</v>
      </c>
      <c r="AS661" s="3">
        <f>求节点(节奏总纲!H$4:H$163,AL$6:AL$165,$AN661)*其他调用!L660*其他调用!$M660</f>
        <v>3471103.4375768197</v>
      </c>
      <c r="AT661" s="3">
        <f t="shared" si="32"/>
        <v>1348294185.8822212</v>
      </c>
    </row>
    <row r="662" spans="40:46" x14ac:dyDescent="0.2">
      <c r="AN662" s="3">
        <v>657</v>
      </c>
      <c r="AO662" s="3">
        <f>求节点(节奏总纲!D$4:D$163,AH$6:AH$165,$AN662)*其他调用!H661*其他调用!$M661</f>
        <v>739286780.92896497</v>
      </c>
      <c r="AP662" s="3">
        <f>求节点(节奏总纲!E$4:E$163,AI$6:AI$165,$AN662)*其他调用!I661*其他调用!$M661</f>
        <v>535106228.89447427</v>
      </c>
      <c r="AQ662" s="3">
        <f>求节点(节奏总纲!F$4:F$163,AJ$6:AJ$165,$AN662)*其他调用!J661*其他调用!$M661</f>
        <v>62260431.814734928</v>
      </c>
      <c r="AR662" s="3">
        <f>求节点(节奏总纲!G$4:G$163,AK$6:AK$165,$AN662)*其他调用!K661*其他调用!$M661</f>
        <v>8169640.8064703671</v>
      </c>
      <c r="AS662" s="3">
        <f>求节点(节奏总纲!H$4:H$163,AL$6:AL$165,$AN662)*其他调用!L661*其他调用!$M661</f>
        <v>3471103.4375768197</v>
      </c>
      <c r="AT662" s="3">
        <f t="shared" si="32"/>
        <v>1348294185.8822212</v>
      </c>
    </row>
    <row r="663" spans="40:46" x14ac:dyDescent="0.2">
      <c r="AN663" s="3">
        <v>658</v>
      </c>
      <c r="AO663" s="3">
        <f>求节点(节奏总纲!D$4:D$163,AH$6:AH$165,$AN663)*其他调用!H662*其他调用!$M662</f>
        <v>739286780.92896497</v>
      </c>
      <c r="AP663" s="3">
        <f>求节点(节奏总纲!E$4:E$163,AI$6:AI$165,$AN663)*其他调用!I662*其他调用!$M662</f>
        <v>535106228.89447427</v>
      </c>
      <c r="AQ663" s="3">
        <f>求节点(节奏总纲!F$4:F$163,AJ$6:AJ$165,$AN663)*其他调用!J662*其他调用!$M662</f>
        <v>62260431.814734928</v>
      </c>
      <c r="AR663" s="3">
        <f>求节点(节奏总纲!G$4:G$163,AK$6:AK$165,$AN663)*其他调用!K662*其他调用!$M662</f>
        <v>8169640.8064703671</v>
      </c>
      <c r="AS663" s="3">
        <f>求节点(节奏总纲!H$4:H$163,AL$6:AL$165,$AN663)*其他调用!L662*其他调用!$M662</f>
        <v>3471103.4375768197</v>
      </c>
      <c r="AT663" s="3">
        <f t="shared" si="32"/>
        <v>1348294185.8822212</v>
      </c>
    </row>
    <row r="664" spans="40:46" x14ac:dyDescent="0.2">
      <c r="AN664" s="3">
        <v>659</v>
      </c>
      <c r="AO664" s="3">
        <f>求节点(节奏总纲!D$4:D$163,AH$6:AH$165,$AN664)*其他调用!H663*其他调用!$M663</f>
        <v>739286780.92896497</v>
      </c>
      <c r="AP664" s="3">
        <f>求节点(节奏总纲!E$4:E$163,AI$6:AI$165,$AN664)*其他调用!I663*其他调用!$M663</f>
        <v>535106228.89447427</v>
      </c>
      <c r="AQ664" s="3">
        <f>求节点(节奏总纲!F$4:F$163,AJ$6:AJ$165,$AN664)*其他调用!J663*其他调用!$M663</f>
        <v>62260431.814734928</v>
      </c>
      <c r="AR664" s="3">
        <f>求节点(节奏总纲!G$4:G$163,AK$6:AK$165,$AN664)*其他调用!K663*其他调用!$M663</f>
        <v>8169640.8064703671</v>
      </c>
      <c r="AS664" s="3">
        <f>求节点(节奏总纲!H$4:H$163,AL$6:AL$165,$AN664)*其他调用!L663*其他调用!$M663</f>
        <v>3471103.4375768197</v>
      </c>
      <c r="AT664" s="3">
        <f t="shared" si="32"/>
        <v>1348294185.8822212</v>
      </c>
    </row>
    <row r="665" spans="40:46" x14ac:dyDescent="0.2">
      <c r="AN665" s="3">
        <v>660</v>
      </c>
      <c r="AO665" s="3">
        <f>求节点(节奏总纲!D$4:D$163,AH$6:AH$165,$AN665)*其他调用!H664*其他调用!$M664</f>
        <v>739286780.92896497</v>
      </c>
      <c r="AP665" s="3">
        <f>求节点(节奏总纲!E$4:E$163,AI$6:AI$165,$AN665)*其他调用!I664*其他调用!$M664</f>
        <v>535106228.89447427</v>
      </c>
      <c r="AQ665" s="3">
        <f>求节点(节奏总纲!F$4:F$163,AJ$6:AJ$165,$AN665)*其他调用!J664*其他调用!$M664</f>
        <v>62260431.814734928</v>
      </c>
      <c r="AR665" s="3">
        <f>求节点(节奏总纲!G$4:G$163,AK$6:AK$165,$AN665)*其他调用!K664*其他调用!$M664</f>
        <v>8169640.8064703671</v>
      </c>
      <c r="AS665" s="3">
        <f>求节点(节奏总纲!H$4:H$163,AL$6:AL$165,$AN665)*其他调用!L664*其他调用!$M664</f>
        <v>3471103.4375768197</v>
      </c>
      <c r="AT665" s="3">
        <f t="shared" si="32"/>
        <v>1348294185.8822212</v>
      </c>
    </row>
    <row r="666" spans="40:46" x14ac:dyDescent="0.2">
      <c r="AN666" s="3">
        <v>661</v>
      </c>
      <c r="AO666" s="3">
        <f>求节点(节奏总纲!D$4:D$163,AH$6:AH$165,$AN666)*其他调用!H665*其他调用!$M665</f>
        <v>739286780.92896497</v>
      </c>
      <c r="AP666" s="3">
        <f>求节点(节奏总纲!E$4:E$163,AI$6:AI$165,$AN666)*其他调用!I665*其他调用!$M665</f>
        <v>535106228.89447427</v>
      </c>
      <c r="AQ666" s="3">
        <f>求节点(节奏总纲!F$4:F$163,AJ$6:AJ$165,$AN666)*其他调用!J665*其他调用!$M665</f>
        <v>62260431.814734928</v>
      </c>
      <c r="AR666" s="3">
        <f>求节点(节奏总纲!G$4:G$163,AK$6:AK$165,$AN666)*其他调用!K665*其他调用!$M665</f>
        <v>8169640.8064703671</v>
      </c>
      <c r="AS666" s="3">
        <f>求节点(节奏总纲!H$4:H$163,AL$6:AL$165,$AN666)*其他调用!L665*其他调用!$M665</f>
        <v>3471103.4375768197</v>
      </c>
      <c r="AT666" s="3">
        <f t="shared" si="32"/>
        <v>1348294185.8822212</v>
      </c>
    </row>
    <row r="667" spans="40:46" x14ac:dyDescent="0.2">
      <c r="AN667" s="3">
        <v>662</v>
      </c>
      <c r="AO667" s="3">
        <f>求节点(节奏总纲!D$4:D$163,AH$6:AH$165,$AN667)*其他调用!H666*其他调用!$M666</f>
        <v>739286780.92896497</v>
      </c>
      <c r="AP667" s="3">
        <f>求节点(节奏总纲!E$4:E$163,AI$6:AI$165,$AN667)*其他调用!I666*其他调用!$M666</f>
        <v>535106228.89447427</v>
      </c>
      <c r="AQ667" s="3">
        <f>求节点(节奏总纲!F$4:F$163,AJ$6:AJ$165,$AN667)*其他调用!J666*其他调用!$M666</f>
        <v>62260431.814734928</v>
      </c>
      <c r="AR667" s="3">
        <f>求节点(节奏总纲!G$4:G$163,AK$6:AK$165,$AN667)*其他调用!K666*其他调用!$M666</f>
        <v>8169640.8064703671</v>
      </c>
      <c r="AS667" s="3">
        <f>求节点(节奏总纲!H$4:H$163,AL$6:AL$165,$AN667)*其他调用!L666*其他调用!$M666</f>
        <v>3471103.4375768197</v>
      </c>
      <c r="AT667" s="3">
        <f t="shared" si="32"/>
        <v>1348294185.8822212</v>
      </c>
    </row>
    <row r="668" spans="40:46" x14ac:dyDescent="0.2">
      <c r="AN668" s="3">
        <v>663</v>
      </c>
      <c r="AO668" s="3">
        <f>求节点(节奏总纲!D$4:D$163,AH$6:AH$165,$AN668)*其他调用!H667*其他调用!$M667</f>
        <v>739286780.92896497</v>
      </c>
      <c r="AP668" s="3">
        <f>求节点(节奏总纲!E$4:E$163,AI$6:AI$165,$AN668)*其他调用!I667*其他调用!$M667</f>
        <v>535106228.89447427</v>
      </c>
      <c r="AQ668" s="3">
        <f>求节点(节奏总纲!F$4:F$163,AJ$6:AJ$165,$AN668)*其他调用!J667*其他调用!$M667</f>
        <v>62260431.814734928</v>
      </c>
      <c r="AR668" s="3">
        <f>求节点(节奏总纲!G$4:G$163,AK$6:AK$165,$AN668)*其他调用!K667*其他调用!$M667</f>
        <v>8169640.8064703671</v>
      </c>
      <c r="AS668" s="3">
        <f>求节点(节奏总纲!H$4:H$163,AL$6:AL$165,$AN668)*其他调用!L667*其他调用!$M667</f>
        <v>3471103.4375768197</v>
      </c>
      <c r="AT668" s="3">
        <f t="shared" si="32"/>
        <v>1348294185.8822212</v>
      </c>
    </row>
    <row r="669" spans="40:46" x14ac:dyDescent="0.2">
      <c r="AN669" s="3">
        <v>664</v>
      </c>
      <c r="AO669" s="3">
        <f>求节点(节奏总纲!D$4:D$163,AH$6:AH$165,$AN669)*其他调用!H668*其他调用!$M668</f>
        <v>739286780.92896497</v>
      </c>
      <c r="AP669" s="3">
        <f>求节点(节奏总纲!E$4:E$163,AI$6:AI$165,$AN669)*其他调用!I668*其他调用!$M668</f>
        <v>535106228.89447427</v>
      </c>
      <c r="AQ669" s="3">
        <f>求节点(节奏总纲!F$4:F$163,AJ$6:AJ$165,$AN669)*其他调用!J668*其他调用!$M668</f>
        <v>62260431.814734928</v>
      </c>
      <c r="AR669" s="3">
        <f>求节点(节奏总纲!G$4:G$163,AK$6:AK$165,$AN669)*其他调用!K668*其他调用!$M668</f>
        <v>8169640.8064703671</v>
      </c>
      <c r="AS669" s="3">
        <f>求节点(节奏总纲!H$4:H$163,AL$6:AL$165,$AN669)*其他调用!L668*其他调用!$M668</f>
        <v>3471103.4375768197</v>
      </c>
      <c r="AT669" s="3">
        <f t="shared" si="32"/>
        <v>1348294185.8822212</v>
      </c>
    </row>
    <row r="670" spans="40:46" x14ac:dyDescent="0.2">
      <c r="AN670" s="3">
        <v>665</v>
      </c>
      <c r="AO670" s="3">
        <f>求节点(节奏总纲!D$4:D$163,AH$6:AH$165,$AN670)*其他调用!H669*其他调用!$M669</f>
        <v>739286780.92896497</v>
      </c>
      <c r="AP670" s="3">
        <f>求节点(节奏总纲!E$4:E$163,AI$6:AI$165,$AN670)*其他调用!I669*其他调用!$M669</f>
        <v>535106228.89447427</v>
      </c>
      <c r="AQ670" s="3">
        <f>求节点(节奏总纲!F$4:F$163,AJ$6:AJ$165,$AN670)*其他调用!J669*其他调用!$M669</f>
        <v>62260431.814734928</v>
      </c>
      <c r="AR670" s="3">
        <f>求节点(节奏总纲!G$4:G$163,AK$6:AK$165,$AN670)*其他调用!K669*其他调用!$M669</f>
        <v>8169640.8064703671</v>
      </c>
      <c r="AS670" s="3">
        <f>求节点(节奏总纲!H$4:H$163,AL$6:AL$165,$AN670)*其他调用!L669*其他调用!$M669</f>
        <v>3471103.4375768197</v>
      </c>
      <c r="AT670" s="3">
        <f t="shared" si="32"/>
        <v>1348294185.8822212</v>
      </c>
    </row>
    <row r="671" spans="40:46" x14ac:dyDescent="0.2">
      <c r="AN671" s="3">
        <v>666</v>
      </c>
      <c r="AO671" s="3">
        <f>求节点(节奏总纲!D$4:D$163,AH$6:AH$165,$AN671)*其他调用!H670*其他调用!$M670</f>
        <v>739286780.92896497</v>
      </c>
      <c r="AP671" s="3">
        <f>求节点(节奏总纲!E$4:E$163,AI$6:AI$165,$AN671)*其他调用!I670*其他调用!$M670</f>
        <v>535106228.89447427</v>
      </c>
      <c r="AQ671" s="3">
        <f>求节点(节奏总纲!F$4:F$163,AJ$6:AJ$165,$AN671)*其他调用!J670*其他调用!$M670</f>
        <v>62260431.814734928</v>
      </c>
      <c r="AR671" s="3">
        <f>求节点(节奏总纲!G$4:G$163,AK$6:AK$165,$AN671)*其他调用!K670*其他调用!$M670</f>
        <v>8169640.8064703671</v>
      </c>
      <c r="AS671" s="3">
        <f>求节点(节奏总纲!H$4:H$163,AL$6:AL$165,$AN671)*其他调用!L670*其他调用!$M670</f>
        <v>3471103.4375768197</v>
      </c>
      <c r="AT671" s="3">
        <f t="shared" si="32"/>
        <v>1348294185.8822212</v>
      </c>
    </row>
    <row r="672" spans="40:46" x14ac:dyDescent="0.2">
      <c r="AN672" s="3">
        <v>667</v>
      </c>
      <c r="AO672" s="3">
        <f>求节点(节奏总纲!D$4:D$163,AH$6:AH$165,$AN672)*其他调用!H671*其他调用!$M671</f>
        <v>739286780.92896497</v>
      </c>
      <c r="AP672" s="3">
        <f>求节点(节奏总纲!E$4:E$163,AI$6:AI$165,$AN672)*其他调用!I671*其他调用!$M671</f>
        <v>535106228.89447427</v>
      </c>
      <c r="AQ672" s="3">
        <f>求节点(节奏总纲!F$4:F$163,AJ$6:AJ$165,$AN672)*其他调用!J671*其他调用!$M671</f>
        <v>62260431.814734928</v>
      </c>
      <c r="AR672" s="3">
        <f>求节点(节奏总纲!G$4:G$163,AK$6:AK$165,$AN672)*其他调用!K671*其他调用!$M671</f>
        <v>8169640.8064703671</v>
      </c>
      <c r="AS672" s="3">
        <f>求节点(节奏总纲!H$4:H$163,AL$6:AL$165,$AN672)*其他调用!L671*其他调用!$M671</f>
        <v>3471103.4375768197</v>
      </c>
      <c r="AT672" s="3">
        <f t="shared" si="32"/>
        <v>1348294185.8822212</v>
      </c>
    </row>
    <row r="673" spans="40:46" x14ac:dyDescent="0.2">
      <c r="AN673" s="3">
        <v>668</v>
      </c>
      <c r="AO673" s="3">
        <f>求节点(节奏总纲!D$4:D$163,AH$6:AH$165,$AN673)*其他调用!H672*其他调用!$M672</f>
        <v>739286780.92896497</v>
      </c>
      <c r="AP673" s="3">
        <f>求节点(节奏总纲!E$4:E$163,AI$6:AI$165,$AN673)*其他调用!I672*其他调用!$M672</f>
        <v>535106228.89447427</v>
      </c>
      <c r="AQ673" s="3">
        <f>求节点(节奏总纲!F$4:F$163,AJ$6:AJ$165,$AN673)*其他调用!J672*其他调用!$M672</f>
        <v>62260431.814734928</v>
      </c>
      <c r="AR673" s="3">
        <f>求节点(节奏总纲!G$4:G$163,AK$6:AK$165,$AN673)*其他调用!K672*其他调用!$M672</f>
        <v>8169640.8064703671</v>
      </c>
      <c r="AS673" s="3">
        <f>求节点(节奏总纲!H$4:H$163,AL$6:AL$165,$AN673)*其他调用!L672*其他调用!$M672</f>
        <v>3471103.4375768197</v>
      </c>
      <c r="AT673" s="3">
        <f t="shared" si="32"/>
        <v>1348294185.8822212</v>
      </c>
    </row>
    <row r="674" spans="40:46" x14ac:dyDescent="0.2">
      <c r="AN674" s="3">
        <v>669</v>
      </c>
      <c r="AO674" s="3">
        <f>求节点(节奏总纲!D$4:D$163,AH$6:AH$165,$AN674)*其他调用!H673*其他调用!$M673</f>
        <v>739286780.92896497</v>
      </c>
      <c r="AP674" s="3">
        <f>求节点(节奏总纲!E$4:E$163,AI$6:AI$165,$AN674)*其他调用!I673*其他调用!$M673</f>
        <v>535106228.89447427</v>
      </c>
      <c r="AQ674" s="3">
        <f>求节点(节奏总纲!F$4:F$163,AJ$6:AJ$165,$AN674)*其他调用!J673*其他调用!$M673</f>
        <v>62260431.814734928</v>
      </c>
      <c r="AR674" s="3">
        <f>求节点(节奏总纲!G$4:G$163,AK$6:AK$165,$AN674)*其他调用!K673*其他调用!$M673</f>
        <v>8169640.8064703671</v>
      </c>
      <c r="AS674" s="3">
        <f>求节点(节奏总纲!H$4:H$163,AL$6:AL$165,$AN674)*其他调用!L673*其他调用!$M673</f>
        <v>3471103.4375768197</v>
      </c>
      <c r="AT674" s="3">
        <f t="shared" si="32"/>
        <v>1348294185.8822212</v>
      </c>
    </row>
    <row r="675" spans="40:46" x14ac:dyDescent="0.2">
      <c r="AN675" s="3">
        <v>670</v>
      </c>
      <c r="AO675" s="3">
        <f>求节点(节奏总纲!D$4:D$163,AH$6:AH$165,$AN675)*其他调用!H674*其他调用!$M674</f>
        <v>739286780.92896497</v>
      </c>
      <c r="AP675" s="3">
        <f>求节点(节奏总纲!E$4:E$163,AI$6:AI$165,$AN675)*其他调用!I674*其他调用!$M674</f>
        <v>535106228.89447427</v>
      </c>
      <c r="AQ675" s="3">
        <f>求节点(节奏总纲!F$4:F$163,AJ$6:AJ$165,$AN675)*其他调用!J674*其他调用!$M674</f>
        <v>62260431.814734928</v>
      </c>
      <c r="AR675" s="3">
        <f>求节点(节奏总纲!G$4:G$163,AK$6:AK$165,$AN675)*其他调用!K674*其他调用!$M674</f>
        <v>8169640.8064703671</v>
      </c>
      <c r="AS675" s="3">
        <f>求节点(节奏总纲!H$4:H$163,AL$6:AL$165,$AN675)*其他调用!L674*其他调用!$M674</f>
        <v>3471103.4375768197</v>
      </c>
      <c r="AT675" s="3">
        <f t="shared" si="32"/>
        <v>1348294185.8822212</v>
      </c>
    </row>
    <row r="676" spans="40:46" x14ac:dyDescent="0.2">
      <c r="AN676" s="3">
        <v>671</v>
      </c>
      <c r="AO676" s="3">
        <f>求节点(节奏总纲!D$4:D$163,AH$6:AH$165,$AN676)*其他调用!H675*其他调用!$M675</f>
        <v>739286780.92896497</v>
      </c>
      <c r="AP676" s="3">
        <f>求节点(节奏总纲!E$4:E$163,AI$6:AI$165,$AN676)*其他调用!I675*其他调用!$M675</f>
        <v>535106228.89447427</v>
      </c>
      <c r="AQ676" s="3">
        <f>求节点(节奏总纲!F$4:F$163,AJ$6:AJ$165,$AN676)*其他调用!J675*其他调用!$M675</f>
        <v>62260431.814734928</v>
      </c>
      <c r="AR676" s="3">
        <f>求节点(节奏总纲!G$4:G$163,AK$6:AK$165,$AN676)*其他调用!K675*其他调用!$M675</f>
        <v>8169640.8064703671</v>
      </c>
      <c r="AS676" s="3">
        <f>求节点(节奏总纲!H$4:H$163,AL$6:AL$165,$AN676)*其他调用!L675*其他调用!$M675</f>
        <v>3471103.4375768197</v>
      </c>
      <c r="AT676" s="3">
        <f t="shared" si="32"/>
        <v>1348294185.8822212</v>
      </c>
    </row>
    <row r="677" spans="40:46" x14ac:dyDescent="0.2">
      <c r="AN677" s="3">
        <v>672</v>
      </c>
      <c r="AO677" s="3">
        <f>求节点(节奏总纲!D$4:D$163,AH$6:AH$165,$AN677)*其他调用!H676*其他调用!$M676</f>
        <v>739286780.92896497</v>
      </c>
      <c r="AP677" s="3">
        <f>求节点(节奏总纲!E$4:E$163,AI$6:AI$165,$AN677)*其他调用!I676*其他调用!$M676</f>
        <v>535106228.89447427</v>
      </c>
      <c r="AQ677" s="3">
        <f>求节点(节奏总纲!F$4:F$163,AJ$6:AJ$165,$AN677)*其他调用!J676*其他调用!$M676</f>
        <v>62260431.814734928</v>
      </c>
      <c r="AR677" s="3">
        <f>求节点(节奏总纲!G$4:G$163,AK$6:AK$165,$AN677)*其他调用!K676*其他调用!$M676</f>
        <v>8169640.8064703671</v>
      </c>
      <c r="AS677" s="3">
        <f>求节点(节奏总纲!H$4:H$163,AL$6:AL$165,$AN677)*其他调用!L676*其他调用!$M676</f>
        <v>3471103.4375768197</v>
      </c>
      <c r="AT677" s="3">
        <f t="shared" si="32"/>
        <v>1348294185.8822212</v>
      </c>
    </row>
    <row r="678" spans="40:46" x14ac:dyDescent="0.2">
      <c r="AN678" s="3">
        <v>673</v>
      </c>
      <c r="AO678" s="3">
        <f>求节点(节奏总纲!D$4:D$163,AH$6:AH$165,$AN678)*其他调用!H677*其他调用!$M677</f>
        <v>739286780.92896497</v>
      </c>
      <c r="AP678" s="3">
        <f>求节点(节奏总纲!E$4:E$163,AI$6:AI$165,$AN678)*其他调用!I677*其他调用!$M677</f>
        <v>535106228.89447427</v>
      </c>
      <c r="AQ678" s="3">
        <f>求节点(节奏总纲!F$4:F$163,AJ$6:AJ$165,$AN678)*其他调用!J677*其他调用!$M677</f>
        <v>62260431.814734928</v>
      </c>
      <c r="AR678" s="3">
        <f>求节点(节奏总纲!G$4:G$163,AK$6:AK$165,$AN678)*其他调用!K677*其他调用!$M677</f>
        <v>8169640.8064703671</v>
      </c>
      <c r="AS678" s="3">
        <f>求节点(节奏总纲!H$4:H$163,AL$6:AL$165,$AN678)*其他调用!L677*其他调用!$M677</f>
        <v>3471103.4375768197</v>
      </c>
      <c r="AT678" s="3">
        <f t="shared" si="32"/>
        <v>1348294185.8822212</v>
      </c>
    </row>
    <row r="679" spans="40:46" x14ac:dyDescent="0.2">
      <c r="AN679" s="3">
        <v>674</v>
      </c>
      <c r="AO679" s="3">
        <f>求节点(节奏总纲!D$4:D$163,AH$6:AH$165,$AN679)*其他调用!H678*其他调用!$M678</f>
        <v>739286780.92896497</v>
      </c>
      <c r="AP679" s="3">
        <f>求节点(节奏总纲!E$4:E$163,AI$6:AI$165,$AN679)*其他调用!I678*其他调用!$M678</f>
        <v>535106228.89447427</v>
      </c>
      <c r="AQ679" s="3">
        <f>求节点(节奏总纲!F$4:F$163,AJ$6:AJ$165,$AN679)*其他调用!J678*其他调用!$M678</f>
        <v>62260431.814734928</v>
      </c>
      <c r="AR679" s="3">
        <f>求节点(节奏总纲!G$4:G$163,AK$6:AK$165,$AN679)*其他调用!K678*其他调用!$M678</f>
        <v>8169640.8064703671</v>
      </c>
      <c r="AS679" s="3">
        <f>求节点(节奏总纲!H$4:H$163,AL$6:AL$165,$AN679)*其他调用!L678*其他调用!$M678</f>
        <v>3471103.4375768197</v>
      </c>
      <c r="AT679" s="3">
        <f t="shared" si="32"/>
        <v>1348294185.8822212</v>
      </c>
    </row>
    <row r="680" spans="40:46" x14ac:dyDescent="0.2">
      <c r="AN680" s="3">
        <v>675</v>
      </c>
      <c r="AO680" s="3">
        <f>求节点(节奏总纲!D$4:D$163,AH$6:AH$165,$AN680)*其他调用!H679*其他调用!$M679</f>
        <v>739286780.92896497</v>
      </c>
      <c r="AP680" s="3">
        <f>求节点(节奏总纲!E$4:E$163,AI$6:AI$165,$AN680)*其他调用!I679*其他调用!$M679</f>
        <v>535106228.89447427</v>
      </c>
      <c r="AQ680" s="3">
        <f>求节点(节奏总纲!F$4:F$163,AJ$6:AJ$165,$AN680)*其他调用!J679*其他调用!$M679</f>
        <v>62260431.814734928</v>
      </c>
      <c r="AR680" s="3">
        <f>求节点(节奏总纲!G$4:G$163,AK$6:AK$165,$AN680)*其他调用!K679*其他调用!$M679</f>
        <v>8169640.8064703671</v>
      </c>
      <c r="AS680" s="3">
        <f>求节点(节奏总纲!H$4:H$163,AL$6:AL$165,$AN680)*其他调用!L679*其他调用!$M679</f>
        <v>3471103.4375768197</v>
      </c>
      <c r="AT680" s="3">
        <f t="shared" si="32"/>
        <v>1348294185.8822212</v>
      </c>
    </row>
    <row r="681" spans="40:46" x14ac:dyDescent="0.2">
      <c r="AN681" s="3">
        <v>676</v>
      </c>
      <c r="AO681" s="3">
        <f>求节点(节奏总纲!D$4:D$163,AH$6:AH$165,$AN681)*其他调用!H680*其他调用!$M680</f>
        <v>739286780.92896497</v>
      </c>
      <c r="AP681" s="3">
        <f>求节点(节奏总纲!E$4:E$163,AI$6:AI$165,$AN681)*其他调用!I680*其他调用!$M680</f>
        <v>535106228.89447427</v>
      </c>
      <c r="AQ681" s="3">
        <f>求节点(节奏总纲!F$4:F$163,AJ$6:AJ$165,$AN681)*其他调用!J680*其他调用!$M680</f>
        <v>62260431.814734928</v>
      </c>
      <c r="AR681" s="3">
        <f>求节点(节奏总纲!G$4:G$163,AK$6:AK$165,$AN681)*其他调用!K680*其他调用!$M680</f>
        <v>8169640.8064703671</v>
      </c>
      <c r="AS681" s="3">
        <f>求节点(节奏总纲!H$4:H$163,AL$6:AL$165,$AN681)*其他调用!L680*其他调用!$M680</f>
        <v>3471103.4375768197</v>
      </c>
      <c r="AT681" s="3">
        <f t="shared" si="32"/>
        <v>1348294185.8822212</v>
      </c>
    </row>
    <row r="682" spans="40:46" x14ac:dyDescent="0.2">
      <c r="AN682" s="3">
        <v>677</v>
      </c>
      <c r="AO682" s="3">
        <f>求节点(节奏总纲!D$4:D$163,AH$6:AH$165,$AN682)*其他调用!H681*其他调用!$M681</f>
        <v>739286780.92896497</v>
      </c>
      <c r="AP682" s="3">
        <f>求节点(节奏总纲!E$4:E$163,AI$6:AI$165,$AN682)*其他调用!I681*其他调用!$M681</f>
        <v>535106228.89447427</v>
      </c>
      <c r="AQ682" s="3">
        <f>求节点(节奏总纲!F$4:F$163,AJ$6:AJ$165,$AN682)*其他调用!J681*其他调用!$M681</f>
        <v>62260431.814734928</v>
      </c>
      <c r="AR682" s="3">
        <f>求节点(节奏总纲!G$4:G$163,AK$6:AK$165,$AN682)*其他调用!K681*其他调用!$M681</f>
        <v>8169640.8064703671</v>
      </c>
      <c r="AS682" s="3">
        <f>求节点(节奏总纲!H$4:H$163,AL$6:AL$165,$AN682)*其他调用!L681*其他调用!$M681</f>
        <v>3471103.4375768197</v>
      </c>
      <c r="AT682" s="3">
        <f t="shared" si="32"/>
        <v>1348294185.8822212</v>
      </c>
    </row>
    <row r="683" spans="40:46" x14ac:dyDescent="0.2">
      <c r="AN683" s="3">
        <v>678</v>
      </c>
      <c r="AO683" s="3">
        <f>求节点(节奏总纲!D$4:D$163,AH$6:AH$165,$AN683)*其他调用!H682*其他调用!$M682</f>
        <v>739286780.92896497</v>
      </c>
      <c r="AP683" s="3">
        <f>求节点(节奏总纲!E$4:E$163,AI$6:AI$165,$AN683)*其他调用!I682*其他调用!$M682</f>
        <v>535106228.89447427</v>
      </c>
      <c r="AQ683" s="3">
        <f>求节点(节奏总纲!F$4:F$163,AJ$6:AJ$165,$AN683)*其他调用!J682*其他调用!$M682</f>
        <v>62260431.814734928</v>
      </c>
      <c r="AR683" s="3">
        <f>求节点(节奏总纲!G$4:G$163,AK$6:AK$165,$AN683)*其他调用!K682*其他调用!$M682</f>
        <v>8169640.8064703671</v>
      </c>
      <c r="AS683" s="3">
        <f>求节点(节奏总纲!H$4:H$163,AL$6:AL$165,$AN683)*其他调用!L682*其他调用!$M682</f>
        <v>3471103.4375768197</v>
      </c>
      <c r="AT683" s="3">
        <f t="shared" si="32"/>
        <v>1348294185.8822212</v>
      </c>
    </row>
    <row r="684" spans="40:46" x14ac:dyDescent="0.2">
      <c r="AN684" s="3">
        <v>679</v>
      </c>
      <c r="AO684" s="3">
        <f>求节点(节奏总纲!D$4:D$163,AH$6:AH$165,$AN684)*其他调用!H683*其他调用!$M683</f>
        <v>739286780.92896497</v>
      </c>
      <c r="AP684" s="3">
        <f>求节点(节奏总纲!E$4:E$163,AI$6:AI$165,$AN684)*其他调用!I683*其他调用!$M683</f>
        <v>535106228.89447427</v>
      </c>
      <c r="AQ684" s="3">
        <f>求节点(节奏总纲!F$4:F$163,AJ$6:AJ$165,$AN684)*其他调用!J683*其他调用!$M683</f>
        <v>62260431.814734928</v>
      </c>
      <c r="AR684" s="3">
        <f>求节点(节奏总纲!G$4:G$163,AK$6:AK$165,$AN684)*其他调用!K683*其他调用!$M683</f>
        <v>8169640.8064703671</v>
      </c>
      <c r="AS684" s="3">
        <f>求节点(节奏总纲!H$4:H$163,AL$6:AL$165,$AN684)*其他调用!L683*其他调用!$M683</f>
        <v>3471103.4375768197</v>
      </c>
      <c r="AT684" s="3">
        <f t="shared" si="32"/>
        <v>1348294185.8822212</v>
      </c>
    </row>
    <row r="685" spans="40:46" x14ac:dyDescent="0.2">
      <c r="AN685" s="3">
        <v>680</v>
      </c>
      <c r="AO685" s="3">
        <f>求节点(节奏总纲!D$4:D$163,AH$6:AH$165,$AN685)*其他调用!H684*其他调用!$M684</f>
        <v>739286780.92896497</v>
      </c>
      <c r="AP685" s="3">
        <f>求节点(节奏总纲!E$4:E$163,AI$6:AI$165,$AN685)*其他调用!I684*其他调用!$M684</f>
        <v>535106228.89447427</v>
      </c>
      <c r="AQ685" s="3">
        <f>求节点(节奏总纲!F$4:F$163,AJ$6:AJ$165,$AN685)*其他调用!J684*其他调用!$M684</f>
        <v>62260431.814734928</v>
      </c>
      <c r="AR685" s="3">
        <f>求节点(节奏总纲!G$4:G$163,AK$6:AK$165,$AN685)*其他调用!K684*其他调用!$M684</f>
        <v>8169640.8064703671</v>
      </c>
      <c r="AS685" s="3">
        <f>求节点(节奏总纲!H$4:H$163,AL$6:AL$165,$AN685)*其他调用!L684*其他调用!$M684</f>
        <v>3471103.4375768197</v>
      </c>
      <c r="AT685" s="3">
        <f t="shared" si="32"/>
        <v>1348294185.8822212</v>
      </c>
    </row>
    <row r="686" spans="40:46" x14ac:dyDescent="0.2">
      <c r="AN686" s="3">
        <v>681</v>
      </c>
      <c r="AO686" s="3">
        <f>求节点(节奏总纲!D$4:D$163,AH$6:AH$165,$AN686)*其他调用!H685*其他调用!$M685</f>
        <v>739286780.92896497</v>
      </c>
      <c r="AP686" s="3">
        <f>求节点(节奏总纲!E$4:E$163,AI$6:AI$165,$AN686)*其他调用!I685*其他调用!$M685</f>
        <v>535106228.89447427</v>
      </c>
      <c r="AQ686" s="3">
        <f>求节点(节奏总纲!F$4:F$163,AJ$6:AJ$165,$AN686)*其他调用!J685*其他调用!$M685</f>
        <v>62260431.814734928</v>
      </c>
      <c r="AR686" s="3">
        <f>求节点(节奏总纲!G$4:G$163,AK$6:AK$165,$AN686)*其他调用!K685*其他调用!$M685</f>
        <v>8169640.8064703671</v>
      </c>
      <c r="AS686" s="3">
        <f>求节点(节奏总纲!H$4:H$163,AL$6:AL$165,$AN686)*其他调用!L685*其他调用!$M685</f>
        <v>3471103.4375768197</v>
      </c>
      <c r="AT686" s="3">
        <f t="shared" si="32"/>
        <v>1348294185.8822212</v>
      </c>
    </row>
    <row r="687" spans="40:46" x14ac:dyDescent="0.2">
      <c r="AN687" s="3">
        <v>682</v>
      </c>
      <c r="AO687" s="3">
        <f>求节点(节奏总纲!D$4:D$163,AH$6:AH$165,$AN687)*其他调用!H686*其他调用!$M686</f>
        <v>739286780.92896497</v>
      </c>
      <c r="AP687" s="3">
        <f>求节点(节奏总纲!E$4:E$163,AI$6:AI$165,$AN687)*其他调用!I686*其他调用!$M686</f>
        <v>535106228.89447427</v>
      </c>
      <c r="AQ687" s="3">
        <f>求节点(节奏总纲!F$4:F$163,AJ$6:AJ$165,$AN687)*其他调用!J686*其他调用!$M686</f>
        <v>62260431.814734928</v>
      </c>
      <c r="AR687" s="3">
        <f>求节点(节奏总纲!G$4:G$163,AK$6:AK$165,$AN687)*其他调用!K686*其他调用!$M686</f>
        <v>8169640.8064703671</v>
      </c>
      <c r="AS687" s="3">
        <f>求节点(节奏总纲!H$4:H$163,AL$6:AL$165,$AN687)*其他调用!L686*其他调用!$M686</f>
        <v>3471103.4375768197</v>
      </c>
      <c r="AT687" s="3">
        <f t="shared" si="32"/>
        <v>1348294185.8822212</v>
      </c>
    </row>
    <row r="688" spans="40:46" x14ac:dyDescent="0.2">
      <c r="AN688" s="3">
        <v>683</v>
      </c>
      <c r="AO688" s="3">
        <f>求节点(节奏总纲!D$4:D$163,AH$6:AH$165,$AN688)*其他调用!H687*其他调用!$M687</f>
        <v>739286780.92896497</v>
      </c>
      <c r="AP688" s="3">
        <f>求节点(节奏总纲!E$4:E$163,AI$6:AI$165,$AN688)*其他调用!I687*其他调用!$M687</f>
        <v>535106228.89447427</v>
      </c>
      <c r="AQ688" s="3">
        <f>求节点(节奏总纲!F$4:F$163,AJ$6:AJ$165,$AN688)*其他调用!J687*其他调用!$M687</f>
        <v>62260431.814734928</v>
      </c>
      <c r="AR688" s="3">
        <f>求节点(节奏总纲!G$4:G$163,AK$6:AK$165,$AN688)*其他调用!K687*其他调用!$M687</f>
        <v>8169640.8064703671</v>
      </c>
      <c r="AS688" s="3">
        <f>求节点(节奏总纲!H$4:H$163,AL$6:AL$165,$AN688)*其他调用!L687*其他调用!$M687</f>
        <v>3471103.4375768197</v>
      </c>
      <c r="AT688" s="3">
        <f t="shared" si="32"/>
        <v>1348294185.8822212</v>
      </c>
    </row>
    <row r="689" spans="40:46" x14ac:dyDescent="0.2">
      <c r="AN689" s="3">
        <v>684</v>
      </c>
      <c r="AO689" s="3">
        <f>求节点(节奏总纲!D$4:D$163,AH$6:AH$165,$AN689)*其他调用!H688*其他调用!$M688</f>
        <v>739286780.92896497</v>
      </c>
      <c r="AP689" s="3">
        <f>求节点(节奏总纲!E$4:E$163,AI$6:AI$165,$AN689)*其他调用!I688*其他调用!$M688</f>
        <v>535106228.89447427</v>
      </c>
      <c r="AQ689" s="3">
        <f>求节点(节奏总纲!F$4:F$163,AJ$6:AJ$165,$AN689)*其他调用!J688*其他调用!$M688</f>
        <v>62260431.814734928</v>
      </c>
      <c r="AR689" s="3">
        <f>求节点(节奏总纲!G$4:G$163,AK$6:AK$165,$AN689)*其他调用!K688*其他调用!$M688</f>
        <v>8169640.8064703671</v>
      </c>
      <c r="AS689" s="3">
        <f>求节点(节奏总纲!H$4:H$163,AL$6:AL$165,$AN689)*其他调用!L688*其他调用!$M688</f>
        <v>3471103.4375768197</v>
      </c>
      <c r="AT689" s="3">
        <f t="shared" si="32"/>
        <v>1348294185.8822212</v>
      </c>
    </row>
    <row r="690" spans="40:46" x14ac:dyDescent="0.2">
      <c r="AN690" s="3">
        <v>685</v>
      </c>
      <c r="AO690" s="3">
        <f>求节点(节奏总纲!D$4:D$163,AH$6:AH$165,$AN690)*其他调用!H689*其他调用!$M689</f>
        <v>739286780.92896497</v>
      </c>
      <c r="AP690" s="3">
        <f>求节点(节奏总纲!E$4:E$163,AI$6:AI$165,$AN690)*其他调用!I689*其他调用!$M689</f>
        <v>535106228.89447427</v>
      </c>
      <c r="AQ690" s="3">
        <f>求节点(节奏总纲!F$4:F$163,AJ$6:AJ$165,$AN690)*其他调用!J689*其他调用!$M689</f>
        <v>62260431.814734928</v>
      </c>
      <c r="AR690" s="3">
        <f>求节点(节奏总纲!G$4:G$163,AK$6:AK$165,$AN690)*其他调用!K689*其他调用!$M689</f>
        <v>8169640.8064703671</v>
      </c>
      <c r="AS690" s="3">
        <f>求节点(节奏总纲!H$4:H$163,AL$6:AL$165,$AN690)*其他调用!L689*其他调用!$M689</f>
        <v>3471103.4375768197</v>
      </c>
      <c r="AT690" s="3">
        <f t="shared" si="32"/>
        <v>1348294185.8822212</v>
      </c>
    </row>
    <row r="691" spans="40:46" x14ac:dyDescent="0.2">
      <c r="AN691" s="3">
        <v>686</v>
      </c>
      <c r="AO691" s="3">
        <f>求节点(节奏总纲!D$4:D$163,AH$6:AH$165,$AN691)*其他调用!H690*其他调用!$M690</f>
        <v>739286780.92896497</v>
      </c>
      <c r="AP691" s="3">
        <f>求节点(节奏总纲!E$4:E$163,AI$6:AI$165,$AN691)*其他调用!I690*其他调用!$M690</f>
        <v>535106228.89447427</v>
      </c>
      <c r="AQ691" s="3">
        <f>求节点(节奏总纲!F$4:F$163,AJ$6:AJ$165,$AN691)*其他调用!J690*其他调用!$M690</f>
        <v>62260431.814734928</v>
      </c>
      <c r="AR691" s="3">
        <f>求节点(节奏总纲!G$4:G$163,AK$6:AK$165,$AN691)*其他调用!K690*其他调用!$M690</f>
        <v>8169640.8064703671</v>
      </c>
      <c r="AS691" s="3">
        <f>求节点(节奏总纲!H$4:H$163,AL$6:AL$165,$AN691)*其他调用!L690*其他调用!$M690</f>
        <v>3471103.4375768197</v>
      </c>
      <c r="AT691" s="3">
        <f t="shared" si="32"/>
        <v>1348294185.8822212</v>
      </c>
    </row>
    <row r="692" spans="40:46" x14ac:dyDescent="0.2">
      <c r="AN692" s="3">
        <v>687</v>
      </c>
      <c r="AO692" s="3">
        <f>求节点(节奏总纲!D$4:D$163,AH$6:AH$165,$AN692)*其他调用!H691*其他调用!$M691</f>
        <v>739286780.92896497</v>
      </c>
      <c r="AP692" s="3">
        <f>求节点(节奏总纲!E$4:E$163,AI$6:AI$165,$AN692)*其他调用!I691*其他调用!$M691</f>
        <v>535106228.89447427</v>
      </c>
      <c r="AQ692" s="3">
        <f>求节点(节奏总纲!F$4:F$163,AJ$6:AJ$165,$AN692)*其他调用!J691*其他调用!$M691</f>
        <v>62260431.814734928</v>
      </c>
      <c r="AR692" s="3">
        <f>求节点(节奏总纲!G$4:G$163,AK$6:AK$165,$AN692)*其他调用!K691*其他调用!$M691</f>
        <v>8169640.8064703671</v>
      </c>
      <c r="AS692" s="3">
        <f>求节点(节奏总纲!H$4:H$163,AL$6:AL$165,$AN692)*其他调用!L691*其他调用!$M691</f>
        <v>3471103.4375768197</v>
      </c>
      <c r="AT692" s="3">
        <f t="shared" si="32"/>
        <v>1348294185.8822212</v>
      </c>
    </row>
    <row r="693" spans="40:46" x14ac:dyDescent="0.2">
      <c r="AN693" s="3">
        <v>688</v>
      </c>
      <c r="AO693" s="3">
        <f>求节点(节奏总纲!D$4:D$163,AH$6:AH$165,$AN693)*其他调用!H692*其他调用!$M692</f>
        <v>739286780.92896497</v>
      </c>
      <c r="AP693" s="3">
        <f>求节点(节奏总纲!E$4:E$163,AI$6:AI$165,$AN693)*其他调用!I692*其他调用!$M692</f>
        <v>535106228.89447427</v>
      </c>
      <c r="AQ693" s="3">
        <f>求节点(节奏总纲!F$4:F$163,AJ$6:AJ$165,$AN693)*其他调用!J692*其他调用!$M692</f>
        <v>62260431.814734928</v>
      </c>
      <c r="AR693" s="3">
        <f>求节点(节奏总纲!G$4:G$163,AK$6:AK$165,$AN693)*其他调用!K692*其他调用!$M692</f>
        <v>8169640.8064703671</v>
      </c>
      <c r="AS693" s="3">
        <f>求节点(节奏总纲!H$4:H$163,AL$6:AL$165,$AN693)*其他调用!L692*其他调用!$M692</f>
        <v>3471103.4375768197</v>
      </c>
      <c r="AT693" s="3">
        <f t="shared" si="32"/>
        <v>1348294185.8822212</v>
      </c>
    </row>
    <row r="694" spans="40:46" x14ac:dyDescent="0.2">
      <c r="AN694" s="3">
        <v>689</v>
      </c>
      <c r="AO694" s="3">
        <f>求节点(节奏总纲!D$4:D$163,AH$6:AH$165,$AN694)*其他调用!H693*其他调用!$M693</f>
        <v>739286780.92896497</v>
      </c>
      <c r="AP694" s="3">
        <f>求节点(节奏总纲!E$4:E$163,AI$6:AI$165,$AN694)*其他调用!I693*其他调用!$M693</f>
        <v>535106228.89447427</v>
      </c>
      <c r="AQ694" s="3">
        <f>求节点(节奏总纲!F$4:F$163,AJ$6:AJ$165,$AN694)*其他调用!J693*其他调用!$M693</f>
        <v>62260431.814734928</v>
      </c>
      <c r="AR694" s="3">
        <f>求节点(节奏总纲!G$4:G$163,AK$6:AK$165,$AN694)*其他调用!K693*其他调用!$M693</f>
        <v>8169640.8064703671</v>
      </c>
      <c r="AS694" s="3">
        <f>求节点(节奏总纲!H$4:H$163,AL$6:AL$165,$AN694)*其他调用!L693*其他调用!$M693</f>
        <v>3471103.4375768197</v>
      </c>
      <c r="AT694" s="3">
        <f t="shared" si="32"/>
        <v>1348294185.8822212</v>
      </c>
    </row>
    <row r="695" spans="40:46" x14ac:dyDescent="0.2">
      <c r="AN695" s="3">
        <v>690</v>
      </c>
      <c r="AO695" s="3">
        <f>求节点(节奏总纲!D$4:D$163,AH$6:AH$165,$AN695)*其他调用!H694*其他调用!$M694</f>
        <v>739286780.92896497</v>
      </c>
      <c r="AP695" s="3">
        <f>求节点(节奏总纲!E$4:E$163,AI$6:AI$165,$AN695)*其他调用!I694*其他调用!$M694</f>
        <v>535106228.89447427</v>
      </c>
      <c r="AQ695" s="3">
        <f>求节点(节奏总纲!F$4:F$163,AJ$6:AJ$165,$AN695)*其他调用!J694*其他调用!$M694</f>
        <v>62260431.814734928</v>
      </c>
      <c r="AR695" s="3">
        <f>求节点(节奏总纲!G$4:G$163,AK$6:AK$165,$AN695)*其他调用!K694*其他调用!$M694</f>
        <v>8169640.8064703671</v>
      </c>
      <c r="AS695" s="3">
        <f>求节点(节奏总纲!H$4:H$163,AL$6:AL$165,$AN695)*其他调用!L694*其他调用!$M694</f>
        <v>3471103.4375768197</v>
      </c>
      <c r="AT695" s="3">
        <f t="shared" si="32"/>
        <v>1348294185.8822212</v>
      </c>
    </row>
    <row r="696" spans="40:46" x14ac:dyDescent="0.2">
      <c r="AN696" s="3">
        <v>691</v>
      </c>
      <c r="AO696" s="3">
        <f>求节点(节奏总纲!D$4:D$163,AH$6:AH$165,$AN696)*其他调用!H695*其他调用!$M695</f>
        <v>739286780.92896497</v>
      </c>
      <c r="AP696" s="3">
        <f>求节点(节奏总纲!E$4:E$163,AI$6:AI$165,$AN696)*其他调用!I695*其他调用!$M695</f>
        <v>535106228.89447427</v>
      </c>
      <c r="AQ696" s="3">
        <f>求节点(节奏总纲!F$4:F$163,AJ$6:AJ$165,$AN696)*其他调用!J695*其他调用!$M695</f>
        <v>62260431.814734928</v>
      </c>
      <c r="AR696" s="3">
        <f>求节点(节奏总纲!G$4:G$163,AK$6:AK$165,$AN696)*其他调用!K695*其他调用!$M695</f>
        <v>8169640.8064703671</v>
      </c>
      <c r="AS696" s="3">
        <f>求节点(节奏总纲!H$4:H$163,AL$6:AL$165,$AN696)*其他调用!L695*其他调用!$M695</f>
        <v>3471103.4375768197</v>
      </c>
      <c r="AT696" s="3">
        <f t="shared" si="32"/>
        <v>1348294185.8822212</v>
      </c>
    </row>
    <row r="697" spans="40:46" x14ac:dyDescent="0.2">
      <c r="AN697" s="3">
        <v>692</v>
      </c>
      <c r="AO697" s="3">
        <f>求节点(节奏总纲!D$4:D$163,AH$6:AH$165,$AN697)*其他调用!H696*其他调用!$M696</f>
        <v>739286780.92896497</v>
      </c>
      <c r="AP697" s="3">
        <f>求节点(节奏总纲!E$4:E$163,AI$6:AI$165,$AN697)*其他调用!I696*其他调用!$M696</f>
        <v>535106228.89447427</v>
      </c>
      <c r="AQ697" s="3">
        <f>求节点(节奏总纲!F$4:F$163,AJ$6:AJ$165,$AN697)*其他调用!J696*其他调用!$M696</f>
        <v>62260431.814734928</v>
      </c>
      <c r="AR697" s="3">
        <f>求节点(节奏总纲!G$4:G$163,AK$6:AK$165,$AN697)*其他调用!K696*其他调用!$M696</f>
        <v>8169640.8064703671</v>
      </c>
      <c r="AS697" s="3">
        <f>求节点(节奏总纲!H$4:H$163,AL$6:AL$165,$AN697)*其他调用!L696*其他调用!$M696</f>
        <v>3471103.4375768197</v>
      </c>
      <c r="AT697" s="3">
        <f t="shared" si="32"/>
        <v>1348294185.8822212</v>
      </c>
    </row>
    <row r="698" spans="40:46" x14ac:dyDescent="0.2">
      <c r="AN698" s="3">
        <v>693</v>
      </c>
      <c r="AO698" s="3">
        <f>求节点(节奏总纲!D$4:D$163,AH$6:AH$165,$AN698)*其他调用!H697*其他调用!$M697</f>
        <v>739286780.92896497</v>
      </c>
      <c r="AP698" s="3">
        <f>求节点(节奏总纲!E$4:E$163,AI$6:AI$165,$AN698)*其他调用!I697*其他调用!$M697</f>
        <v>535106228.89447427</v>
      </c>
      <c r="AQ698" s="3">
        <f>求节点(节奏总纲!F$4:F$163,AJ$6:AJ$165,$AN698)*其他调用!J697*其他调用!$M697</f>
        <v>62260431.814734928</v>
      </c>
      <c r="AR698" s="3">
        <f>求节点(节奏总纲!G$4:G$163,AK$6:AK$165,$AN698)*其他调用!K697*其他调用!$M697</f>
        <v>8169640.8064703671</v>
      </c>
      <c r="AS698" s="3">
        <f>求节点(节奏总纲!H$4:H$163,AL$6:AL$165,$AN698)*其他调用!L697*其他调用!$M697</f>
        <v>3471103.4375768197</v>
      </c>
      <c r="AT698" s="3">
        <f t="shared" si="32"/>
        <v>1348294185.8822212</v>
      </c>
    </row>
    <row r="699" spans="40:46" x14ac:dyDescent="0.2">
      <c r="AN699" s="3">
        <v>694</v>
      </c>
      <c r="AO699" s="3">
        <f>求节点(节奏总纲!D$4:D$163,AH$6:AH$165,$AN699)*其他调用!H698*其他调用!$M698</f>
        <v>739286780.92896497</v>
      </c>
      <c r="AP699" s="3">
        <f>求节点(节奏总纲!E$4:E$163,AI$6:AI$165,$AN699)*其他调用!I698*其他调用!$M698</f>
        <v>535106228.89447427</v>
      </c>
      <c r="AQ699" s="3">
        <f>求节点(节奏总纲!F$4:F$163,AJ$6:AJ$165,$AN699)*其他调用!J698*其他调用!$M698</f>
        <v>62260431.814734928</v>
      </c>
      <c r="AR699" s="3">
        <f>求节点(节奏总纲!G$4:G$163,AK$6:AK$165,$AN699)*其他调用!K698*其他调用!$M698</f>
        <v>8169640.8064703671</v>
      </c>
      <c r="AS699" s="3">
        <f>求节点(节奏总纲!H$4:H$163,AL$6:AL$165,$AN699)*其他调用!L698*其他调用!$M698</f>
        <v>3471103.4375768197</v>
      </c>
      <c r="AT699" s="3">
        <f t="shared" si="32"/>
        <v>1348294185.8822212</v>
      </c>
    </row>
    <row r="700" spans="40:46" x14ac:dyDescent="0.2">
      <c r="AN700" s="3">
        <v>695</v>
      </c>
      <c r="AO700" s="3">
        <f>求节点(节奏总纲!D$4:D$163,AH$6:AH$165,$AN700)*其他调用!H699*其他调用!$M699</f>
        <v>739286780.92896497</v>
      </c>
      <c r="AP700" s="3">
        <f>求节点(节奏总纲!E$4:E$163,AI$6:AI$165,$AN700)*其他调用!I699*其他调用!$M699</f>
        <v>535106228.89447427</v>
      </c>
      <c r="AQ700" s="3">
        <f>求节点(节奏总纲!F$4:F$163,AJ$6:AJ$165,$AN700)*其他调用!J699*其他调用!$M699</f>
        <v>62260431.814734928</v>
      </c>
      <c r="AR700" s="3">
        <f>求节点(节奏总纲!G$4:G$163,AK$6:AK$165,$AN700)*其他调用!K699*其他调用!$M699</f>
        <v>8169640.8064703671</v>
      </c>
      <c r="AS700" s="3">
        <f>求节点(节奏总纲!H$4:H$163,AL$6:AL$165,$AN700)*其他调用!L699*其他调用!$M699</f>
        <v>3471103.4375768197</v>
      </c>
      <c r="AT700" s="3">
        <f t="shared" si="32"/>
        <v>1348294185.8822212</v>
      </c>
    </row>
    <row r="701" spans="40:46" x14ac:dyDescent="0.2">
      <c r="AN701" s="3">
        <v>696</v>
      </c>
      <c r="AO701" s="3">
        <f>求节点(节奏总纲!D$4:D$163,AH$6:AH$165,$AN701)*其他调用!H700*其他调用!$M700</f>
        <v>739286780.92896497</v>
      </c>
      <c r="AP701" s="3">
        <f>求节点(节奏总纲!E$4:E$163,AI$6:AI$165,$AN701)*其他调用!I700*其他调用!$M700</f>
        <v>535106228.89447427</v>
      </c>
      <c r="AQ701" s="3">
        <f>求节点(节奏总纲!F$4:F$163,AJ$6:AJ$165,$AN701)*其他调用!J700*其他调用!$M700</f>
        <v>62260431.814734928</v>
      </c>
      <c r="AR701" s="3">
        <f>求节点(节奏总纲!G$4:G$163,AK$6:AK$165,$AN701)*其他调用!K700*其他调用!$M700</f>
        <v>8169640.8064703671</v>
      </c>
      <c r="AS701" s="3">
        <f>求节点(节奏总纲!H$4:H$163,AL$6:AL$165,$AN701)*其他调用!L700*其他调用!$M700</f>
        <v>3471103.4375768197</v>
      </c>
      <c r="AT701" s="3">
        <f t="shared" si="32"/>
        <v>1348294185.8822212</v>
      </c>
    </row>
    <row r="702" spans="40:46" x14ac:dyDescent="0.2">
      <c r="AN702" s="3">
        <v>697</v>
      </c>
      <c r="AO702" s="3">
        <f>求节点(节奏总纲!D$4:D$163,AH$6:AH$165,$AN702)*其他调用!H701*其他调用!$M701</f>
        <v>739286780.92896497</v>
      </c>
      <c r="AP702" s="3">
        <f>求节点(节奏总纲!E$4:E$163,AI$6:AI$165,$AN702)*其他调用!I701*其他调用!$M701</f>
        <v>535106228.89447427</v>
      </c>
      <c r="AQ702" s="3">
        <f>求节点(节奏总纲!F$4:F$163,AJ$6:AJ$165,$AN702)*其他调用!J701*其他调用!$M701</f>
        <v>62260431.814734928</v>
      </c>
      <c r="AR702" s="3">
        <f>求节点(节奏总纲!G$4:G$163,AK$6:AK$165,$AN702)*其他调用!K701*其他调用!$M701</f>
        <v>8169640.8064703671</v>
      </c>
      <c r="AS702" s="3">
        <f>求节点(节奏总纲!H$4:H$163,AL$6:AL$165,$AN702)*其他调用!L701*其他调用!$M701</f>
        <v>3471103.4375768197</v>
      </c>
      <c r="AT702" s="3">
        <f t="shared" si="32"/>
        <v>1348294185.8822212</v>
      </c>
    </row>
    <row r="703" spans="40:46" x14ac:dyDescent="0.2">
      <c r="AN703" s="3">
        <v>698</v>
      </c>
      <c r="AO703" s="3">
        <f>求节点(节奏总纲!D$4:D$163,AH$6:AH$165,$AN703)*其他调用!H702*其他调用!$M702</f>
        <v>739286780.92896497</v>
      </c>
      <c r="AP703" s="3">
        <f>求节点(节奏总纲!E$4:E$163,AI$6:AI$165,$AN703)*其他调用!I702*其他调用!$M702</f>
        <v>535106228.89447427</v>
      </c>
      <c r="AQ703" s="3">
        <f>求节点(节奏总纲!F$4:F$163,AJ$6:AJ$165,$AN703)*其他调用!J702*其他调用!$M702</f>
        <v>62260431.814734928</v>
      </c>
      <c r="AR703" s="3">
        <f>求节点(节奏总纲!G$4:G$163,AK$6:AK$165,$AN703)*其他调用!K702*其他调用!$M702</f>
        <v>8169640.8064703671</v>
      </c>
      <c r="AS703" s="3">
        <f>求节点(节奏总纲!H$4:H$163,AL$6:AL$165,$AN703)*其他调用!L702*其他调用!$M702</f>
        <v>3471103.4375768197</v>
      </c>
      <c r="AT703" s="3">
        <f t="shared" si="32"/>
        <v>1348294185.8822212</v>
      </c>
    </row>
    <row r="704" spans="40:46" x14ac:dyDescent="0.2">
      <c r="AN704" s="3">
        <v>699</v>
      </c>
      <c r="AO704" s="3">
        <f>求节点(节奏总纲!D$4:D$163,AH$6:AH$165,$AN704)*其他调用!H703*其他调用!$M703</f>
        <v>739286780.92896497</v>
      </c>
      <c r="AP704" s="3">
        <f>求节点(节奏总纲!E$4:E$163,AI$6:AI$165,$AN704)*其他调用!I703*其他调用!$M703</f>
        <v>535106228.89447427</v>
      </c>
      <c r="AQ704" s="3">
        <f>求节点(节奏总纲!F$4:F$163,AJ$6:AJ$165,$AN704)*其他调用!J703*其他调用!$M703</f>
        <v>62260431.814734928</v>
      </c>
      <c r="AR704" s="3">
        <f>求节点(节奏总纲!G$4:G$163,AK$6:AK$165,$AN704)*其他调用!K703*其他调用!$M703</f>
        <v>8169640.8064703671</v>
      </c>
      <c r="AS704" s="3">
        <f>求节点(节奏总纲!H$4:H$163,AL$6:AL$165,$AN704)*其他调用!L703*其他调用!$M703</f>
        <v>3471103.4375768197</v>
      </c>
      <c r="AT704" s="3">
        <f t="shared" si="32"/>
        <v>1348294185.8822212</v>
      </c>
    </row>
    <row r="705" spans="40:46" x14ac:dyDescent="0.2">
      <c r="AN705" s="3">
        <v>700</v>
      </c>
      <c r="AO705" s="3">
        <f>求节点(节奏总纲!D$4:D$163,AH$6:AH$165,$AN705)*其他调用!H704*其他调用!$M704</f>
        <v>739286780.92896497</v>
      </c>
      <c r="AP705" s="3">
        <f>求节点(节奏总纲!E$4:E$163,AI$6:AI$165,$AN705)*其他调用!I704*其他调用!$M704</f>
        <v>535106228.89447427</v>
      </c>
      <c r="AQ705" s="3">
        <f>求节点(节奏总纲!F$4:F$163,AJ$6:AJ$165,$AN705)*其他调用!J704*其他调用!$M704</f>
        <v>62260431.814734928</v>
      </c>
      <c r="AR705" s="3">
        <f>求节点(节奏总纲!G$4:G$163,AK$6:AK$165,$AN705)*其他调用!K704*其他调用!$M704</f>
        <v>8169640.8064703671</v>
      </c>
      <c r="AS705" s="3">
        <f>求节点(节奏总纲!H$4:H$163,AL$6:AL$165,$AN705)*其他调用!L704*其他调用!$M704</f>
        <v>3471103.4375768197</v>
      </c>
      <c r="AT705" s="3">
        <f t="shared" si="32"/>
        <v>1348294185.8822212</v>
      </c>
    </row>
    <row r="706" spans="40:46" x14ac:dyDescent="0.2">
      <c r="AN706" s="3">
        <v>701</v>
      </c>
      <c r="AO706" s="3">
        <f>求节点(节奏总纲!D$4:D$163,AH$6:AH$165,$AN706)*其他调用!H705*其他调用!$M705</f>
        <v>739286780.92896497</v>
      </c>
      <c r="AP706" s="3">
        <f>求节点(节奏总纲!E$4:E$163,AI$6:AI$165,$AN706)*其他调用!I705*其他调用!$M705</f>
        <v>535106228.89447427</v>
      </c>
      <c r="AQ706" s="3">
        <f>求节点(节奏总纲!F$4:F$163,AJ$6:AJ$165,$AN706)*其他调用!J705*其他调用!$M705</f>
        <v>62260431.814734928</v>
      </c>
      <c r="AR706" s="3">
        <f>求节点(节奏总纲!G$4:G$163,AK$6:AK$165,$AN706)*其他调用!K705*其他调用!$M705</f>
        <v>8169640.8064703671</v>
      </c>
      <c r="AS706" s="3">
        <f>求节点(节奏总纲!H$4:H$163,AL$6:AL$165,$AN706)*其他调用!L705*其他调用!$M705</f>
        <v>3471103.4375768197</v>
      </c>
      <c r="AT706" s="3">
        <f t="shared" si="32"/>
        <v>1348294185.8822212</v>
      </c>
    </row>
    <row r="707" spans="40:46" x14ac:dyDescent="0.2">
      <c r="AN707" s="3">
        <v>702</v>
      </c>
      <c r="AO707" s="3">
        <f>求节点(节奏总纲!D$4:D$163,AH$6:AH$165,$AN707)*其他调用!H706*其他调用!$M706</f>
        <v>739286780.92896497</v>
      </c>
      <c r="AP707" s="3">
        <f>求节点(节奏总纲!E$4:E$163,AI$6:AI$165,$AN707)*其他调用!I706*其他调用!$M706</f>
        <v>535106228.89447427</v>
      </c>
      <c r="AQ707" s="3">
        <f>求节点(节奏总纲!F$4:F$163,AJ$6:AJ$165,$AN707)*其他调用!J706*其他调用!$M706</f>
        <v>62260431.814734928</v>
      </c>
      <c r="AR707" s="3">
        <f>求节点(节奏总纲!G$4:G$163,AK$6:AK$165,$AN707)*其他调用!K706*其他调用!$M706</f>
        <v>8169640.8064703671</v>
      </c>
      <c r="AS707" s="3">
        <f>求节点(节奏总纲!H$4:H$163,AL$6:AL$165,$AN707)*其他调用!L706*其他调用!$M706</f>
        <v>3471103.4375768197</v>
      </c>
      <c r="AT707" s="3">
        <f t="shared" si="32"/>
        <v>1348294185.8822212</v>
      </c>
    </row>
    <row r="708" spans="40:46" x14ac:dyDescent="0.2">
      <c r="AN708" s="3">
        <v>703</v>
      </c>
      <c r="AO708" s="3">
        <f>求节点(节奏总纲!D$4:D$163,AH$6:AH$165,$AN708)*其他调用!H707*其他调用!$M707</f>
        <v>739286780.92896497</v>
      </c>
      <c r="AP708" s="3">
        <f>求节点(节奏总纲!E$4:E$163,AI$6:AI$165,$AN708)*其他调用!I707*其他调用!$M707</f>
        <v>535106228.89447427</v>
      </c>
      <c r="AQ708" s="3">
        <f>求节点(节奏总纲!F$4:F$163,AJ$6:AJ$165,$AN708)*其他调用!J707*其他调用!$M707</f>
        <v>62260431.814734928</v>
      </c>
      <c r="AR708" s="3">
        <f>求节点(节奏总纲!G$4:G$163,AK$6:AK$165,$AN708)*其他调用!K707*其他调用!$M707</f>
        <v>8169640.8064703671</v>
      </c>
      <c r="AS708" s="3">
        <f>求节点(节奏总纲!H$4:H$163,AL$6:AL$165,$AN708)*其他调用!L707*其他调用!$M707</f>
        <v>3471103.4375768197</v>
      </c>
      <c r="AT708" s="3">
        <f t="shared" si="32"/>
        <v>1348294185.8822212</v>
      </c>
    </row>
    <row r="709" spans="40:46" x14ac:dyDescent="0.2">
      <c r="AN709" s="3">
        <v>704</v>
      </c>
      <c r="AO709" s="3">
        <f>求节点(节奏总纲!D$4:D$163,AH$6:AH$165,$AN709)*其他调用!H708*其他调用!$M708</f>
        <v>739286780.92896497</v>
      </c>
      <c r="AP709" s="3">
        <f>求节点(节奏总纲!E$4:E$163,AI$6:AI$165,$AN709)*其他调用!I708*其他调用!$M708</f>
        <v>535106228.89447427</v>
      </c>
      <c r="AQ709" s="3">
        <f>求节点(节奏总纲!F$4:F$163,AJ$6:AJ$165,$AN709)*其他调用!J708*其他调用!$M708</f>
        <v>62260431.814734928</v>
      </c>
      <c r="AR709" s="3">
        <f>求节点(节奏总纲!G$4:G$163,AK$6:AK$165,$AN709)*其他调用!K708*其他调用!$M708</f>
        <v>8169640.8064703671</v>
      </c>
      <c r="AS709" s="3">
        <f>求节点(节奏总纲!H$4:H$163,AL$6:AL$165,$AN709)*其他调用!L708*其他调用!$M708</f>
        <v>3471103.4375768197</v>
      </c>
      <c r="AT709" s="3">
        <f t="shared" si="32"/>
        <v>1348294185.8822212</v>
      </c>
    </row>
    <row r="710" spans="40:46" x14ac:dyDescent="0.2">
      <c r="AN710" s="3">
        <v>705</v>
      </c>
      <c r="AO710" s="3">
        <f>求节点(节奏总纲!D$4:D$163,AH$6:AH$165,$AN710)*其他调用!H709*其他调用!$M709</f>
        <v>739286780.92896497</v>
      </c>
      <c r="AP710" s="3">
        <f>求节点(节奏总纲!E$4:E$163,AI$6:AI$165,$AN710)*其他调用!I709*其他调用!$M709</f>
        <v>535106228.89447427</v>
      </c>
      <c r="AQ710" s="3">
        <f>求节点(节奏总纲!F$4:F$163,AJ$6:AJ$165,$AN710)*其他调用!J709*其他调用!$M709</f>
        <v>62260431.814734928</v>
      </c>
      <c r="AR710" s="3">
        <f>求节点(节奏总纲!G$4:G$163,AK$6:AK$165,$AN710)*其他调用!K709*其他调用!$M709</f>
        <v>8169640.8064703671</v>
      </c>
      <c r="AS710" s="3">
        <f>求节点(节奏总纲!H$4:H$163,AL$6:AL$165,$AN710)*其他调用!L709*其他调用!$M709</f>
        <v>3471103.4375768197</v>
      </c>
      <c r="AT710" s="3">
        <f t="shared" si="32"/>
        <v>1348294185.8822212</v>
      </c>
    </row>
    <row r="711" spans="40:46" x14ac:dyDescent="0.2">
      <c r="AN711" s="3">
        <v>706</v>
      </c>
      <c r="AO711" s="3">
        <f>求节点(节奏总纲!D$4:D$163,AH$6:AH$165,$AN711)*其他调用!H710*其他调用!$M710</f>
        <v>739286780.92896497</v>
      </c>
      <c r="AP711" s="3">
        <f>求节点(节奏总纲!E$4:E$163,AI$6:AI$165,$AN711)*其他调用!I710*其他调用!$M710</f>
        <v>535106228.89447427</v>
      </c>
      <c r="AQ711" s="3">
        <f>求节点(节奏总纲!F$4:F$163,AJ$6:AJ$165,$AN711)*其他调用!J710*其他调用!$M710</f>
        <v>62260431.814734928</v>
      </c>
      <c r="AR711" s="3">
        <f>求节点(节奏总纲!G$4:G$163,AK$6:AK$165,$AN711)*其他调用!K710*其他调用!$M710</f>
        <v>8169640.8064703671</v>
      </c>
      <c r="AS711" s="3">
        <f>求节点(节奏总纲!H$4:H$163,AL$6:AL$165,$AN711)*其他调用!L710*其他调用!$M710</f>
        <v>3471103.4375768197</v>
      </c>
      <c r="AT711" s="3">
        <f t="shared" si="32"/>
        <v>1348294185.8822212</v>
      </c>
    </row>
    <row r="712" spans="40:46" x14ac:dyDescent="0.2">
      <c r="AN712" s="3">
        <v>707</v>
      </c>
      <c r="AO712" s="3">
        <f>求节点(节奏总纲!D$4:D$163,AH$6:AH$165,$AN712)*其他调用!H711*其他调用!$M711</f>
        <v>739286780.92896497</v>
      </c>
      <c r="AP712" s="3">
        <f>求节点(节奏总纲!E$4:E$163,AI$6:AI$165,$AN712)*其他调用!I711*其他调用!$M711</f>
        <v>535106228.89447427</v>
      </c>
      <c r="AQ712" s="3">
        <f>求节点(节奏总纲!F$4:F$163,AJ$6:AJ$165,$AN712)*其他调用!J711*其他调用!$M711</f>
        <v>62260431.814734928</v>
      </c>
      <c r="AR712" s="3">
        <f>求节点(节奏总纲!G$4:G$163,AK$6:AK$165,$AN712)*其他调用!K711*其他调用!$M711</f>
        <v>8169640.8064703671</v>
      </c>
      <c r="AS712" s="3">
        <f>求节点(节奏总纲!H$4:H$163,AL$6:AL$165,$AN712)*其他调用!L711*其他调用!$M711</f>
        <v>3471103.4375768197</v>
      </c>
      <c r="AT712" s="3">
        <f t="shared" si="32"/>
        <v>1348294185.8822212</v>
      </c>
    </row>
    <row r="713" spans="40:46" x14ac:dyDescent="0.2">
      <c r="AN713" s="3">
        <v>708</v>
      </c>
      <c r="AO713" s="3">
        <f>求节点(节奏总纲!D$4:D$163,AH$6:AH$165,$AN713)*其他调用!H712*其他调用!$M712</f>
        <v>739286780.92896497</v>
      </c>
      <c r="AP713" s="3">
        <f>求节点(节奏总纲!E$4:E$163,AI$6:AI$165,$AN713)*其他调用!I712*其他调用!$M712</f>
        <v>535106228.89447427</v>
      </c>
      <c r="AQ713" s="3">
        <f>求节点(节奏总纲!F$4:F$163,AJ$6:AJ$165,$AN713)*其他调用!J712*其他调用!$M712</f>
        <v>62260431.814734928</v>
      </c>
      <c r="AR713" s="3">
        <f>求节点(节奏总纲!G$4:G$163,AK$6:AK$165,$AN713)*其他调用!K712*其他调用!$M712</f>
        <v>8169640.8064703671</v>
      </c>
      <c r="AS713" s="3">
        <f>求节点(节奏总纲!H$4:H$163,AL$6:AL$165,$AN713)*其他调用!L712*其他调用!$M712</f>
        <v>3471103.4375768197</v>
      </c>
      <c r="AT713" s="3">
        <f t="shared" si="32"/>
        <v>1348294185.8822212</v>
      </c>
    </row>
    <row r="714" spans="40:46" x14ac:dyDescent="0.2">
      <c r="AN714" s="3">
        <v>709</v>
      </c>
      <c r="AO714" s="3">
        <f>求节点(节奏总纲!D$4:D$163,AH$6:AH$165,$AN714)*其他调用!H713*其他调用!$M713</f>
        <v>739286780.92896497</v>
      </c>
      <c r="AP714" s="3">
        <f>求节点(节奏总纲!E$4:E$163,AI$6:AI$165,$AN714)*其他调用!I713*其他调用!$M713</f>
        <v>535106228.89447427</v>
      </c>
      <c r="AQ714" s="3">
        <f>求节点(节奏总纲!F$4:F$163,AJ$6:AJ$165,$AN714)*其他调用!J713*其他调用!$M713</f>
        <v>62260431.814734928</v>
      </c>
      <c r="AR714" s="3">
        <f>求节点(节奏总纲!G$4:G$163,AK$6:AK$165,$AN714)*其他调用!K713*其他调用!$M713</f>
        <v>8169640.8064703671</v>
      </c>
      <c r="AS714" s="3">
        <f>求节点(节奏总纲!H$4:H$163,AL$6:AL$165,$AN714)*其他调用!L713*其他调用!$M713</f>
        <v>3471103.4375768197</v>
      </c>
      <c r="AT714" s="3">
        <f t="shared" si="32"/>
        <v>1348294185.8822212</v>
      </c>
    </row>
    <row r="715" spans="40:46" x14ac:dyDescent="0.2">
      <c r="AN715" s="3">
        <v>710</v>
      </c>
      <c r="AO715" s="3">
        <f>求节点(节奏总纲!D$4:D$163,AH$6:AH$165,$AN715)*其他调用!H714*其他调用!$M714</f>
        <v>739286780.92896497</v>
      </c>
      <c r="AP715" s="3">
        <f>求节点(节奏总纲!E$4:E$163,AI$6:AI$165,$AN715)*其他调用!I714*其他调用!$M714</f>
        <v>535106228.89447427</v>
      </c>
      <c r="AQ715" s="3">
        <f>求节点(节奏总纲!F$4:F$163,AJ$6:AJ$165,$AN715)*其他调用!J714*其他调用!$M714</f>
        <v>62260431.814734928</v>
      </c>
      <c r="AR715" s="3">
        <f>求节点(节奏总纲!G$4:G$163,AK$6:AK$165,$AN715)*其他调用!K714*其他调用!$M714</f>
        <v>8169640.8064703671</v>
      </c>
      <c r="AS715" s="3">
        <f>求节点(节奏总纲!H$4:H$163,AL$6:AL$165,$AN715)*其他调用!L714*其他调用!$M714</f>
        <v>3471103.4375768197</v>
      </c>
      <c r="AT715" s="3">
        <f t="shared" si="32"/>
        <v>1348294185.8822212</v>
      </c>
    </row>
    <row r="716" spans="40:46" x14ac:dyDescent="0.2">
      <c r="AN716" s="3">
        <v>711</v>
      </c>
      <c r="AO716" s="3">
        <f>求节点(节奏总纲!D$4:D$163,AH$6:AH$165,$AN716)*其他调用!H715*其他调用!$M715</f>
        <v>739286780.92896497</v>
      </c>
      <c r="AP716" s="3">
        <f>求节点(节奏总纲!E$4:E$163,AI$6:AI$165,$AN716)*其他调用!I715*其他调用!$M715</f>
        <v>535106228.89447427</v>
      </c>
      <c r="AQ716" s="3">
        <f>求节点(节奏总纲!F$4:F$163,AJ$6:AJ$165,$AN716)*其他调用!J715*其他调用!$M715</f>
        <v>62260431.814734928</v>
      </c>
      <c r="AR716" s="3">
        <f>求节点(节奏总纲!G$4:G$163,AK$6:AK$165,$AN716)*其他调用!K715*其他调用!$M715</f>
        <v>8169640.8064703671</v>
      </c>
      <c r="AS716" s="3">
        <f>求节点(节奏总纲!H$4:H$163,AL$6:AL$165,$AN716)*其他调用!L715*其他调用!$M715</f>
        <v>3471103.4375768197</v>
      </c>
      <c r="AT716" s="3">
        <f t="shared" si="32"/>
        <v>1348294185.8822212</v>
      </c>
    </row>
    <row r="717" spans="40:46" x14ac:dyDescent="0.2">
      <c r="AN717" s="3">
        <v>712</v>
      </c>
      <c r="AO717" s="3">
        <f>求节点(节奏总纲!D$4:D$163,AH$6:AH$165,$AN717)*其他调用!H716*其他调用!$M716</f>
        <v>739286780.92896497</v>
      </c>
      <c r="AP717" s="3">
        <f>求节点(节奏总纲!E$4:E$163,AI$6:AI$165,$AN717)*其他调用!I716*其他调用!$M716</f>
        <v>535106228.89447427</v>
      </c>
      <c r="AQ717" s="3">
        <f>求节点(节奏总纲!F$4:F$163,AJ$6:AJ$165,$AN717)*其他调用!J716*其他调用!$M716</f>
        <v>62260431.814734928</v>
      </c>
      <c r="AR717" s="3">
        <f>求节点(节奏总纲!G$4:G$163,AK$6:AK$165,$AN717)*其他调用!K716*其他调用!$M716</f>
        <v>8169640.8064703671</v>
      </c>
      <c r="AS717" s="3">
        <f>求节点(节奏总纲!H$4:H$163,AL$6:AL$165,$AN717)*其他调用!L716*其他调用!$M716</f>
        <v>3471103.4375768197</v>
      </c>
      <c r="AT717" s="3">
        <f t="shared" si="32"/>
        <v>1348294185.8822212</v>
      </c>
    </row>
    <row r="718" spans="40:46" x14ac:dyDescent="0.2">
      <c r="AN718" s="3">
        <v>713</v>
      </c>
      <c r="AO718" s="3">
        <f>求节点(节奏总纲!D$4:D$163,AH$6:AH$165,$AN718)*其他调用!H717*其他调用!$M717</f>
        <v>739286780.92896497</v>
      </c>
      <c r="AP718" s="3">
        <f>求节点(节奏总纲!E$4:E$163,AI$6:AI$165,$AN718)*其他调用!I717*其他调用!$M717</f>
        <v>535106228.89447427</v>
      </c>
      <c r="AQ718" s="3">
        <f>求节点(节奏总纲!F$4:F$163,AJ$6:AJ$165,$AN718)*其他调用!J717*其他调用!$M717</f>
        <v>62260431.814734928</v>
      </c>
      <c r="AR718" s="3">
        <f>求节点(节奏总纲!G$4:G$163,AK$6:AK$165,$AN718)*其他调用!K717*其他调用!$M717</f>
        <v>8169640.8064703671</v>
      </c>
      <c r="AS718" s="3">
        <f>求节点(节奏总纲!H$4:H$163,AL$6:AL$165,$AN718)*其他调用!L717*其他调用!$M717</f>
        <v>3471103.4375768197</v>
      </c>
      <c r="AT718" s="3">
        <f t="shared" si="32"/>
        <v>1348294185.8822212</v>
      </c>
    </row>
    <row r="719" spans="40:46" x14ac:dyDescent="0.2">
      <c r="AN719" s="3">
        <v>714</v>
      </c>
      <c r="AO719" s="3">
        <f>求节点(节奏总纲!D$4:D$163,AH$6:AH$165,$AN719)*其他调用!H718*其他调用!$M718</f>
        <v>739286780.92896497</v>
      </c>
      <c r="AP719" s="3">
        <f>求节点(节奏总纲!E$4:E$163,AI$6:AI$165,$AN719)*其他调用!I718*其他调用!$M718</f>
        <v>535106228.89447427</v>
      </c>
      <c r="AQ719" s="3">
        <f>求节点(节奏总纲!F$4:F$163,AJ$6:AJ$165,$AN719)*其他调用!J718*其他调用!$M718</f>
        <v>62260431.814734928</v>
      </c>
      <c r="AR719" s="3">
        <f>求节点(节奏总纲!G$4:G$163,AK$6:AK$165,$AN719)*其他调用!K718*其他调用!$M718</f>
        <v>8169640.8064703671</v>
      </c>
      <c r="AS719" s="3">
        <f>求节点(节奏总纲!H$4:H$163,AL$6:AL$165,$AN719)*其他调用!L718*其他调用!$M718</f>
        <v>3471103.4375768197</v>
      </c>
      <c r="AT719" s="3">
        <f t="shared" si="32"/>
        <v>1348294185.8822212</v>
      </c>
    </row>
    <row r="720" spans="40:46" x14ac:dyDescent="0.2">
      <c r="AN720" s="3">
        <v>715</v>
      </c>
      <c r="AO720" s="3">
        <f>求节点(节奏总纲!D$4:D$163,AH$6:AH$165,$AN720)*其他调用!H719*其他调用!$M719</f>
        <v>739286780.92896497</v>
      </c>
      <c r="AP720" s="3">
        <f>求节点(节奏总纲!E$4:E$163,AI$6:AI$165,$AN720)*其他调用!I719*其他调用!$M719</f>
        <v>535106228.89447427</v>
      </c>
      <c r="AQ720" s="3">
        <f>求节点(节奏总纲!F$4:F$163,AJ$6:AJ$165,$AN720)*其他调用!J719*其他调用!$M719</f>
        <v>62260431.814734928</v>
      </c>
      <c r="AR720" s="3">
        <f>求节点(节奏总纲!G$4:G$163,AK$6:AK$165,$AN720)*其他调用!K719*其他调用!$M719</f>
        <v>8169640.8064703671</v>
      </c>
      <c r="AS720" s="3">
        <f>求节点(节奏总纲!H$4:H$163,AL$6:AL$165,$AN720)*其他调用!L719*其他调用!$M719</f>
        <v>3471103.4375768197</v>
      </c>
      <c r="AT720" s="3">
        <f t="shared" si="32"/>
        <v>1348294185.8822212</v>
      </c>
    </row>
    <row r="721" spans="40:46" x14ac:dyDescent="0.2">
      <c r="AN721" s="3">
        <v>716</v>
      </c>
      <c r="AO721" s="3">
        <f>求节点(节奏总纲!D$4:D$163,AH$6:AH$165,$AN721)*其他调用!H720*其他调用!$M720</f>
        <v>739286780.92896497</v>
      </c>
      <c r="AP721" s="3">
        <f>求节点(节奏总纲!E$4:E$163,AI$6:AI$165,$AN721)*其他调用!I720*其他调用!$M720</f>
        <v>535106228.89447427</v>
      </c>
      <c r="AQ721" s="3">
        <f>求节点(节奏总纲!F$4:F$163,AJ$6:AJ$165,$AN721)*其他调用!J720*其他调用!$M720</f>
        <v>62260431.814734928</v>
      </c>
      <c r="AR721" s="3">
        <f>求节点(节奏总纲!G$4:G$163,AK$6:AK$165,$AN721)*其他调用!K720*其他调用!$M720</f>
        <v>8169640.8064703671</v>
      </c>
      <c r="AS721" s="3">
        <f>求节点(节奏总纲!H$4:H$163,AL$6:AL$165,$AN721)*其他调用!L720*其他调用!$M720</f>
        <v>3471103.4375768197</v>
      </c>
      <c r="AT721" s="3">
        <f t="shared" si="32"/>
        <v>1348294185.8822212</v>
      </c>
    </row>
    <row r="722" spans="40:46" x14ac:dyDescent="0.2">
      <c r="AN722" s="3">
        <v>717</v>
      </c>
      <c r="AO722" s="3">
        <f>求节点(节奏总纲!D$4:D$163,AH$6:AH$165,$AN722)*其他调用!H721*其他调用!$M721</f>
        <v>739286780.92896497</v>
      </c>
      <c r="AP722" s="3">
        <f>求节点(节奏总纲!E$4:E$163,AI$6:AI$165,$AN722)*其他调用!I721*其他调用!$M721</f>
        <v>535106228.89447427</v>
      </c>
      <c r="AQ722" s="3">
        <f>求节点(节奏总纲!F$4:F$163,AJ$6:AJ$165,$AN722)*其他调用!J721*其他调用!$M721</f>
        <v>62260431.814734928</v>
      </c>
      <c r="AR722" s="3">
        <f>求节点(节奏总纲!G$4:G$163,AK$6:AK$165,$AN722)*其他调用!K721*其他调用!$M721</f>
        <v>8169640.8064703671</v>
      </c>
      <c r="AS722" s="3">
        <f>求节点(节奏总纲!H$4:H$163,AL$6:AL$165,$AN722)*其他调用!L721*其他调用!$M721</f>
        <v>3471103.4375768197</v>
      </c>
      <c r="AT722" s="3">
        <f t="shared" si="32"/>
        <v>1348294185.8822212</v>
      </c>
    </row>
    <row r="723" spans="40:46" x14ac:dyDescent="0.2">
      <c r="AN723" s="3">
        <v>718</v>
      </c>
      <c r="AO723" s="3">
        <f>求节点(节奏总纲!D$4:D$163,AH$6:AH$165,$AN723)*其他调用!H722*其他调用!$M722</f>
        <v>739286780.92896497</v>
      </c>
      <c r="AP723" s="3">
        <f>求节点(节奏总纲!E$4:E$163,AI$6:AI$165,$AN723)*其他调用!I722*其他调用!$M722</f>
        <v>535106228.89447427</v>
      </c>
      <c r="AQ723" s="3">
        <f>求节点(节奏总纲!F$4:F$163,AJ$6:AJ$165,$AN723)*其他调用!J722*其他调用!$M722</f>
        <v>62260431.814734928</v>
      </c>
      <c r="AR723" s="3">
        <f>求节点(节奏总纲!G$4:G$163,AK$6:AK$165,$AN723)*其他调用!K722*其他调用!$M722</f>
        <v>8169640.8064703671</v>
      </c>
      <c r="AS723" s="3">
        <f>求节点(节奏总纲!H$4:H$163,AL$6:AL$165,$AN723)*其他调用!L722*其他调用!$M722</f>
        <v>3471103.4375768197</v>
      </c>
      <c r="AT723" s="3">
        <f t="shared" si="32"/>
        <v>1348294185.8822212</v>
      </c>
    </row>
    <row r="724" spans="40:46" x14ac:dyDescent="0.2">
      <c r="AN724" s="3">
        <v>719</v>
      </c>
      <c r="AO724" s="3">
        <f>求节点(节奏总纲!D$4:D$163,AH$6:AH$165,$AN724)*其他调用!H723*其他调用!$M723</f>
        <v>739286780.92896497</v>
      </c>
      <c r="AP724" s="3">
        <f>求节点(节奏总纲!E$4:E$163,AI$6:AI$165,$AN724)*其他调用!I723*其他调用!$M723</f>
        <v>535106228.89447427</v>
      </c>
      <c r="AQ724" s="3">
        <f>求节点(节奏总纲!F$4:F$163,AJ$6:AJ$165,$AN724)*其他调用!J723*其他调用!$M723</f>
        <v>62260431.814734928</v>
      </c>
      <c r="AR724" s="3">
        <f>求节点(节奏总纲!G$4:G$163,AK$6:AK$165,$AN724)*其他调用!K723*其他调用!$M723</f>
        <v>8169640.8064703671</v>
      </c>
      <c r="AS724" s="3">
        <f>求节点(节奏总纲!H$4:H$163,AL$6:AL$165,$AN724)*其他调用!L723*其他调用!$M723</f>
        <v>3471103.4375768197</v>
      </c>
      <c r="AT724" s="3">
        <f t="shared" ref="AT724:AT787" si="33">SUM(AO724:AS724)</f>
        <v>1348294185.8822212</v>
      </c>
    </row>
    <row r="725" spans="40:46" x14ac:dyDescent="0.2">
      <c r="AN725" s="3">
        <v>720</v>
      </c>
      <c r="AO725" s="3">
        <f>求节点(节奏总纲!D$4:D$163,AH$6:AH$165,$AN725)*其他调用!H724*其他调用!$M724</f>
        <v>739286780.92896497</v>
      </c>
      <c r="AP725" s="3">
        <f>求节点(节奏总纲!E$4:E$163,AI$6:AI$165,$AN725)*其他调用!I724*其他调用!$M724</f>
        <v>535106228.89447427</v>
      </c>
      <c r="AQ725" s="3">
        <f>求节点(节奏总纲!F$4:F$163,AJ$6:AJ$165,$AN725)*其他调用!J724*其他调用!$M724</f>
        <v>62260431.814734928</v>
      </c>
      <c r="AR725" s="3">
        <f>求节点(节奏总纲!G$4:G$163,AK$6:AK$165,$AN725)*其他调用!K724*其他调用!$M724</f>
        <v>8169640.8064703671</v>
      </c>
      <c r="AS725" s="3">
        <f>求节点(节奏总纲!H$4:H$163,AL$6:AL$165,$AN725)*其他调用!L724*其他调用!$M724</f>
        <v>3471103.4375768197</v>
      </c>
      <c r="AT725" s="3">
        <f t="shared" si="33"/>
        <v>1348294185.8822212</v>
      </c>
    </row>
    <row r="726" spans="40:46" x14ac:dyDescent="0.2">
      <c r="AN726" s="3">
        <v>721</v>
      </c>
      <c r="AO726" s="3">
        <f>求节点(节奏总纲!D$4:D$163,AH$6:AH$165,$AN726)*其他调用!H725*其他调用!$M725</f>
        <v>739286780.92896497</v>
      </c>
      <c r="AP726" s="3">
        <f>求节点(节奏总纲!E$4:E$163,AI$6:AI$165,$AN726)*其他调用!I725*其他调用!$M725</f>
        <v>535106228.89447427</v>
      </c>
      <c r="AQ726" s="3">
        <f>求节点(节奏总纲!F$4:F$163,AJ$6:AJ$165,$AN726)*其他调用!J725*其他调用!$M725</f>
        <v>62260431.814734928</v>
      </c>
      <c r="AR726" s="3">
        <f>求节点(节奏总纲!G$4:G$163,AK$6:AK$165,$AN726)*其他调用!K725*其他调用!$M725</f>
        <v>8169640.8064703671</v>
      </c>
      <c r="AS726" s="3">
        <f>求节点(节奏总纲!H$4:H$163,AL$6:AL$165,$AN726)*其他调用!L725*其他调用!$M725</f>
        <v>3471103.4375768197</v>
      </c>
      <c r="AT726" s="3">
        <f t="shared" si="33"/>
        <v>1348294185.8822212</v>
      </c>
    </row>
    <row r="727" spans="40:46" x14ac:dyDescent="0.2">
      <c r="AN727" s="3">
        <v>722</v>
      </c>
      <c r="AO727" s="3">
        <f>求节点(节奏总纲!D$4:D$163,AH$6:AH$165,$AN727)*其他调用!H726*其他调用!$M726</f>
        <v>739286780.92896497</v>
      </c>
      <c r="AP727" s="3">
        <f>求节点(节奏总纲!E$4:E$163,AI$6:AI$165,$AN727)*其他调用!I726*其他调用!$M726</f>
        <v>535106228.89447427</v>
      </c>
      <c r="AQ727" s="3">
        <f>求节点(节奏总纲!F$4:F$163,AJ$6:AJ$165,$AN727)*其他调用!J726*其他调用!$M726</f>
        <v>62260431.814734928</v>
      </c>
      <c r="AR727" s="3">
        <f>求节点(节奏总纲!G$4:G$163,AK$6:AK$165,$AN727)*其他调用!K726*其他调用!$M726</f>
        <v>8169640.8064703671</v>
      </c>
      <c r="AS727" s="3">
        <f>求节点(节奏总纲!H$4:H$163,AL$6:AL$165,$AN727)*其他调用!L726*其他调用!$M726</f>
        <v>3471103.4375768197</v>
      </c>
      <c r="AT727" s="3">
        <f t="shared" si="33"/>
        <v>1348294185.8822212</v>
      </c>
    </row>
    <row r="728" spans="40:46" x14ac:dyDescent="0.2">
      <c r="AN728" s="3">
        <v>723</v>
      </c>
      <c r="AO728" s="3">
        <f>求节点(节奏总纲!D$4:D$163,AH$6:AH$165,$AN728)*其他调用!H727*其他调用!$M727</f>
        <v>739286780.92896497</v>
      </c>
      <c r="AP728" s="3">
        <f>求节点(节奏总纲!E$4:E$163,AI$6:AI$165,$AN728)*其他调用!I727*其他调用!$M727</f>
        <v>535106228.89447427</v>
      </c>
      <c r="AQ728" s="3">
        <f>求节点(节奏总纲!F$4:F$163,AJ$6:AJ$165,$AN728)*其他调用!J727*其他调用!$M727</f>
        <v>62260431.814734928</v>
      </c>
      <c r="AR728" s="3">
        <f>求节点(节奏总纲!G$4:G$163,AK$6:AK$165,$AN728)*其他调用!K727*其他调用!$M727</f>
        <v>8169640.8064703671</v>
      </c>
      <c r="AS728" s="3">
        <f>求节点(节奏总纲!H$4:H$163,AL$6:AL$165,$AN728)*其他调用!L727*其他调用!$M727</f>
        <v>3471103.4375768197</v>
      </c>
      <c r="AT728" s="3">
        <f t="shared" si="33"/>
        <v>1348294185.8822212</v>
      </c>
    </row>
    <row r="729" spans="40:46" x14ac:dyDescent="0.2">
      <c r="AN729" s="3">
        <v>724</v>
      </c>
      <c r="AO729" s="3">
        <f>求节点(节奏总纲!D$4:D$163,AH$6:AH$165,$AN729)*其他调用!H728*其他调用!$M728</f>
        <v>739286780.92896497</v>
      </c>
      <c r="AP729" s="3">
        <f>求节点(节奏总纲!E$4:E$163,AI$6:AI$165,$AN729)*其他调用!I728*其他调用!$M728</f>
        <v>535106228.89447427</v>
      </c>
      <c r="AQ729" s="3">
        <f>求节点(节奏总纲!F$4:F$163,AJ$6:AJ$165,$AN729)*其他调用!J728*其他调用!$M728</f>
        <v>62260431.814734928</v>
      </c>
      <c r="AR729" s="3">
        <f>求节点(节奏总纲!G$4:G$163,AK$6:AK$165,$AN729)*其他调用!K728*其他调用!$M728</f>
        <v>8169640.8064703671</v>
      </c>
      <c r="AS729" s="3">
        <f>求节点(节奏总纲!H$4:H$163,AL$6:AL$165,$AN729)*其他调用!L728*其他调用!$M728</f>
        <v>3471103.4375768197</v>
      </c>
      <c r="AT729" s="3">
        <f t="shared" si="33"/>
        <v>1348294185.8822212</v>
      </c>
    </row>
    <row r="730" spans="40:46" x14ac:dyDescent="0.2">
      <c r="AN730" s="3">
        <v>725</v>
      </c>
      <c r="AO730" s="3">
        <f>求节点(节奏总纲!D$4:D$163,AH$6:AH$165,$AN730)*其他调用!H729*其他调用!$M729</f>
        <v>739286780.92896497</v>
      </c>
      <c r="AP730" s="3">
        <f>求节点(节奏总纲!E$4:E$163,AI$6:AI$165,$AN730)*其他调用!I729*其他调用!$M729</f>
        <v>535106228.89447427</v>
      </c>
      <c r="AQ730" s="3">
        <f>求节点(节奏总纲!F$4:F$163,AJ$6:AJ$165,$AN730)*其他调用!J729*其他调用!$M729</f>
        <v>62260431.814734928</v>
      </c>
      <c r="AR730" s="3">
        <f>求节点(节奏总纲!G$4:G$163,AK$6:AK$165,$AN730)*其他调用!K729*其他调用!$M729</f>
        <v>8169640.8064703671</v>
      </c>
      <c r="AS730" s="3">
        <f>求节点(节奏总纲!H$4:H$163,AL$6:AL$165,$AN730)*其他调用!L729*其他调用!$M729</f>
        <v>3471103.4375768197</v>
      </c>
      <c r="AT730" s="3">
        <f t="shared" si="33"/>
        <v>1348294185.8822212</v>
      </c>
    </row>
    <row r="731" spans="40:46" x14ac:dyDescent="0.2">
      <c r="AN731" s="3">
        <v>726</v>
      </c>
      <c r="AO731" s="3">
        <f>求节点(节奏总纲!D$4:D$163,AH$6:AH$165,$AN731)*其他调用!H730*其他调用!$M730</f>
        <v>739286780.92896497</v>
      </c>
      <c r="AP731" s="3">
        <f>求节点(节奏总纲!E$4:E$163,AI$6:AI$165,$AN731)*其他调用!I730*其他调用!$M730</f>
        <v>535106228.89447427</v>
      </c>
      <c r="AQ731" s="3">
        <f>求节点(节奏总纲!F$4:F$163,AJ$6:AJ$165,$AN731)*其他调用!J730*其他调用!$M730</f>
        <v>62260431.814734928</v>
      </c>
      <c r="AR731" s="3">
        <f>求节点(节奏总纲!G$4:G$163,AK$6:AK$165,$AN731)*其他调用!K730*其他调用!$M730</f>
        <v>8169640.8064703671</v>
      </c>
      <c r="AS731" s="3">
        <f>求节点(节奏总纲!H$4:H$163,AL$6:AL$165,$AN731)*其他调用!L730*其他调用!$M730</f>
        <v>3471103.4375768197</v>
      </c>
      <c r="AT731" s="3">
        <f t="shared" si="33"/>
        <v>1348294185.8822212</v>
      </c>
    </row>
    <row r="732" spans="40:46" x14ac:dyDescent="0.2">
      <c r="AN732" s="3">
        <v>727</v>
      </c>
      <c r="AO732" s="3">
        <f>求节点(节奏总纲!D$4:D$163,AH$6:AH$165,$AN732)*其他调用!H731*其他调用!$M731</f>
        <v>739286780.92896497</v>
      </c>
      <c r="AP732" s="3">
        <f>求节点(节奏总纲!E$4:E$163,AI$6:AI$165,$AN732)*其他调用!I731*其他调用!$M731</f>
        <v>535106228.89447427</v>
      </c>
      <c r="AQ732" s="3">
        <f>求节点(节奏总纲!F$4:F$163,AJ$6:AJ$165,$AN732)*其他调用!J731*其他调用!$M731</f>
        <v>62260431.814734928</v>
      </c>
      <c r="AR732" s="3">
        <f>求节点(节奏总纲!G$4:G$163,AK$6:AK$165,$AN732)*其他调用!K731*其他调用!$M731</f>
        <v>8169640.8064703671</v>
      </c>
      <c r="AS732" s="3">
        <f>求节点(节奏总纲!H$4:H$163,AL$6:AL$165,$AN732)*其他调用!L731*其他调用!$M731</f>
        <v>3471103.4375768197</v>
      </c>
      <c r="AT732" s="3">
        <f t="shared" si="33"/>
        <v>1348294185.8822212</v>
      </c>
    </row>
    <row r="733" spans="40:46" x14ac:dyDescent="0.2">
      <c r="AN733" s="3">
        <v>728</v>
      </c>
      <c r="AO733" s="3">
        <f>求节点(节奏总纲!D$4:D$163,AH$6:AH$165,$AN733)*其他调用!H732*其他调用!$M732</f>
        <v>739286780.92896497</v>
      </c>
      <c r="AP733" s="3">
        <f>求节点(节奏总纲!E$4:E$163,AI$6:AI$165,$AN733)*其他调用!I732*其他调用!$M732</f>
        <v>535106228.89447427</v>
      </c>
      <c r="AQ733" s="3">
        <f>求节点(节奏总纲!F$4:F$163,AJ$6:AJ$165,$AN733)*其他调用!J732*其他调用!$M732</f>
        <v>62260431.814734928</v>
      </c>
      <c r="AR733" s="3">
        <f>求节点(节奏总纲!G$4:G$163,AK$6:AK$165,$AN733)*其他调用!K732*其他调用!$M732</f>
        <v>8169640.8064703671</v>
      </c>
      <c r="AS733" s="3">
        <f>求节点(节奏总纲!H$4:H$163,AL$6:AL$165,$AN733)*其他调用!L732*其他调用!$M732</f>
        <v>3471103.4375768197</v>
      </c>
      <c r="AT733" s="3">
        <f t="shared" si="33"/>
        <v>1348294185.8822212</v>
      </c>
    </row>
    <row r="734" spans="40:46" x14ac:dyDescent="0.2">
      <c r="AN734" s="3">
        <v>729</v>
      </c>
      <c r="AO734" s="3">
        <f>求节点(节奏总纲!D$4:D$163,AH$6:AH$165,$AN734)*其他调用!H733*其他调用!$M733</f>
        <v>739286780.92896497</v>
      </c>
      <c r="AP734" s="3">
        <f>求节点(节奏总纲!E$4:E$163,AI$6:AI$165,$AN734)*其他调用!I733*其他调用!$M733</f>
        <v>535106228.89447427</v>
      </c>
      <c r="AQ734" s="3">
        <f>求节点(节奏总纲!F$4:F$163,AJ$6:AJ$165,$AN734)*其他调用!J733*其他调用!$M733</f>
        <v>62260431.814734928</v>
      </c>
      <c r="AR734" s="3">
        <f>求节点(节奏总纲!G$4:G$163,AK$6:AK$165,$AN734)*其他调用!K733*其他调用!$M733</f>
        <v>8169640.8064703671</v>
      </c>
      <c r="AS734" s="3">
        <f>求节点(节奏总纲!H$4:H$163,AL$6:AL$165,$AN734)*其他调用!L733*其他调用!$M733</f>
        <v>3471103.4375768197</v>
      </c>
      <c r="AT734" s="3">
        <f t="shared" si="33"/>
        <v>1348294185.8822212</v>
      </c>
    </row>
    <row r="735" spans="40:46" x14ac:dyDescent="0.2">
      <c r="AN735" s="3">
        <v>730</v>
      </c>
      <c r="AO735" s="3">
        <f>求节点(节奏总纲!D$4:D$163,AH$6:AH$165,$AN735)*其他调用!H734*其他调用!$M734</f>
        <v>739286780.92896497</v>
      </c>
      <c r="AP735" s="3">
        <f>求节点(节奏总纲!E$4:E$163,AI$6:AI$165,$AN735)*其他调用!I734*其他调用!$M734</f>
        <v>535106228.89447427</v>
      </c>
      <c r="AQ735" s="3">
        <f>求节点(节奏总纲!F$4:F$163,AJ$6:AJ$165,$AN735)*其他调用!J734*其他调用!$M734</f>
        <v>62260431.814734928</v>
      </c>
      <c r="AR735" s="3">
        <f>求节点(节奏总纲!G$4:G$163,AK$6:AK$165,$AN735)*其他调用!K734*其他调用!$M734</f>
        <v>8169640.8064703671</v>
      </c>
      <c r="AS735" s="3">
        <f>求节点(节奏总纲!H$4:H$163,AL$6:AL$165,$AN735)*其他调用!L734*其他调用!$M734</f>
        <v>3471103.4375768197</v>
      </c>
      <c r="AT735" s="3">
        <f t="shared" si="33"/>
        <v>1348294185.8822212</v>
      </c>
    </row>
    <row r="736" spans="40:46" x14ac:dyDescent="0.2">
      <c r="AN736" s="3">
        <v>731</v>
      </c>
      <c r="AO736" s="3">
        <f>求节点(节奏总纲!D$4:D$163,AH$6:AH$165,$AN736)*其他调用!H735*其他调用!$M735</f>
        <v>739286780.92896497</v>
      </c>
      <c r="AP736" s="3">
        <f>求节点(节奏总纲!E$4:E$163,AI$6:AI$165,$AN736)*其他调用!I735*其他调用!$M735</f>
        <v>535106228.89447427</v>
      </c>
      <c r="AQ736" s="3">
        <f>求节点(节奏总纲!F$4:F$163,AJ$6:AJ$165,$AN736)*其他调用!J735*其他调用!$M735</f>
        <v>62260431.814734928</v>
      </c>
      <c r="AR736" s="3">
        <f>求节点(节奏总纲!G$4:G$163,AK$6:AK$165,$AN736)*其他调用!K735*其他调用!$M735</f>
        <v>8169640.8064703671</v>
      </c>
      <c r="AS736" s="3">
        <f>求节点(节奏总纲!H$4:H$163,AL$6:AL$165,$AN736)*其他调用!L735*其他调用!$M735</f>
        <v>3471103.4375768197</v>
      </c>
      <c r="AT736" s="3">
        <f t="shared" si="33"/>
        <v>1348294185.8822212</v>
      </c>
    </row>
    <row r="737" spans="40:46" x14ac:dyDescent="0.2">
      <c r="AN737" s="3">
        <v>732</v>
      </c>
      <c r="AO737" s="3">
        <f>求节点(节奏总纲!D$4:D$163,AH$6:AH$165,$AN737)*其他调用!H736*其他调用!$M736</f>
        <v>739286780.92896497</v>
      </c>
      <c r="AP737" s="3">
        <f>求节点(节奏总纲!E$4:E$163,AI$6:AI$165,$AN737)*其他调用!I736*其他调用!$M736</f>
        <v>535106228.89447427</v>
      </c>
      <c r="AQ737" s="3">
        <f>求节点(节奏总纲!F$4:F$163,AJ$6:AJ$165,$AN737)*其他调用!J736*其他调用!$M736</f>
        <v>62260431.814734928</v>
      </c>
      <c r="AR737" s="3">
        <f>求节点(节奏总纲!G$4:G$163,AK$6:AK$165,$AN737)*其他调用!K736*其他调用!$M736</f>
        <v>8169640.8064703671</v>
      </c>
      <c r="AS737" s="3">
        <f>求节点(节奏总纲!H$4:H$163,AL$6:AL$165,$AN737)*其他调用!L736*其他调用!$M736</f>
        <v>3471103.4375768197</v>
      </c>
      <c r="AT737" s="3">
        <f t="shared" si="33"/>
        <v>1348294185.8822212</v>
      </c>
    </row>
    <row r="738" spans="40:46" x14ac:dyDescent="0.2">
      <c r="AN738" s="3">
        <v>733</v>
      </c>
      <c r="AO738" s="3">
        <f>求节点(节奏总纲!D$4:D$163,AH$6:AH$165,$AN738)*其他调用!H737*其他调用!$M737</f>
        <v>739286780.92896497</v>
      </c>
      <c r="AP738" s="3">
        <f>求节点(节奏总纲!E$4:E$163,AI$6:AI$165,$AN738)*其他调用!I737*其他调用!$M737</f>
        <v>535106228.89447427</v>
      </c>
      <c r="AQ738" s="3">
        <f>求节点(节奏总纲!F$4:F$163,AJ$6:AJ$165,$AN738)*其他调用!J737*其他调用!$M737</f>
        <v>62260431.814734928</v>
      </c>
      <c r="AR738" s="3">
        <f>求节点(节奏总纲!G$4:G$163,AK$6:AK$165,$AN738)*其他调用!K737*其他调用!$M737</f>
        <v>8169640.8064703671</v>
      </c>
      <c r="AS738" s="3">
        <f>求节点(节奏总纲!H$4:H$163,AL$6:AL$165,$AN738)*其他调用!L737*其他调用!$M737</f>
        <v>3471103.4375768197</v>
      </c>
      <c r="AT738" s="3">
        <f t="shared" si="33"/>
        <v>1348294185.8822212</v>
      </c>
    </row>
    <row r="739" spans="40:46" x14ac:dyDescent="0.2">
      <c r="AN739" s="3">
        <v>734</v>
      </c>
      <c r="AO739" s="3">
        <f>求节点(节奏总纲!D$4:D$163,AH$6:AH$165,$AN739)*其他调用!H738*其他调用!$M738</f>
        <v>739286780.92896497</v>
      </c>
      <c r="AP739" s="3">
        <f>求节点(节奏总纲!E$4:E$163,AI$6:AI$165,$AN739)*其他调用!I738*其他调用!$M738</f>
        <v>535106228.89447427</v>
      </c>
      <c r="AQ739" s="3">
        <f>求节点(节奏总纲!F$4:F$163,AJ$6:AJ$165,$AN739)*其他调用!J738*其他调用!$M738</f>
        <v>62260431.814734928</v>
      </c>
      <c r="AR739" s="3">
        <f>求节点(节奏总纲!G$4:G$163,AK$6:AK$165,$AN739)*其他调用!K738*其他调用!$M738</f>
        <v>8169640.8064703671</v>
      </c>
      <c r="AS739" s="3">
        <f>求节点(节奏总纲!H$4:H$163,AL$6:AL$165,$AN739)*其他调用!L738*其他调用!$M738</f>
        <v>3471103.4375768197</v>
      </c>
      <c r="AT739" s="3">
        <f t="shared" si="33"/>
        <v>1348294185.8822212</v>
      </c>
    </row>
    <row r="740" spans="40:46" x14ac:dyDescent="0.2">
      <c r="AN740" s="3">
        <v>735</v>
      </c>
      <c r="AO740" s="3">
        <f>求节点(节奏总纲!D$4:D$163,AH$6:AH$165,$AN740)*其他调用!H739*其他调用!$M739</f>
        <v>739286780.92896497</v>
      </c>
      <c r="AP740" s="3">
        <f>求节点(节奏总纲!E$4:E$163,AI$6:AI$165,$AN740)*其他调用!I739*其他调用!$M739</f>
        <v>535106228.89447427</v>
      </c>
      <c r="AQ740" s="3">
        <f>求节点(节奏总纲!F$4:F$163,AJ$6:AJ$165,$AN740)*其他调用!J739*其他调用!$M739</f>
        <v>62260431.814734928</v>
      </c>
      <c r="AR740" s="3">
        <f>求节点(节奏总纲!G$4:G$163,AK$6:AK$165,$AN740)*其他调用!K739*其他调用!$M739</f>
        <v>8169640.8064703671</v>
      </c>
      <c r="AS740" s="3">
        <f>求节点(节奏总纲!H$4:H$163,AL$6:AL$165,$AN740)*其他调用!L739*其他调用!$M739</f>
        <v>3471103.4375768197</v>
      </c>
      <c r="AT740" s="3">
        <f t="shared" si="33"/>
        <v>1348294185.8822212</v>
      </c>
    </row>
    <row r="741" spans="40:46" x14ac:dyDescent="0.2">
      <c r="AN741" s="3">
        <v>736</v>
      </c>
      <c r="AO741" s="3">
        <f>求节点(节奏总纲!D$4:D$163,AH$6:AH$165,$AN741)*其他调用!H740*其他调用!$M740</f>
        <v>739286780.92896497</v>
      </c>
      <c r="AP741" s="3">
        <f>求节点(节奏总纲!E$4:E$163,AI$6:AI$165,$AN741)*其他调用!I740*其他调用!$M740</f>
        <v>535106228.89447427</v>
      </c>
      <c r="AQ741" s="3">
        <f>求节点(节奏总纲!F$4:F$163,AJ$6:AJ$165,$AN741)*其他调用!J740*其他调用!$M740</f>
        <v>62260431.814734928</v>
      </c>
      <c r="AR741" s="3">
        <f>求节点(节奏总纲!G$4:G$163,AK$6:AK$165,$AN741)*其他调用!K740*其他调用!$M740</f>
        <v>8169640.8064703671</v>
      </c>
      <c r="AS741" s="3">
        <f>求节点(节奏总纲!H$4:H$163,AL$6:AL$165,$AN741)*其他调用!L740*其他调用!$M740</f>
        <v>3471103.4375768197</v>
      </c>
      <c r="AT741" s="3">
        <f t="shared" si="33"/>
        <v>1348294185.8822212</v>
      </c>
    </row>
    <row r="742" spans="40:46" x14ac:dyDescent="0.2">
      <c r="AN742" s="3">
        <v>737</v>
      </c>
      <c r="AO742" s="3">
        <f>求节点(节奏总纲!D$4:D$163,AH$6:AH$165,$AN742)*其他调用!H741*其他调用!$M741</f>
        <v>739286780.92896497</v>
      </c>
      <c r="AP742" s="3">
        <f>求节点(节奏总纲!E$4:E$163,AI$6:AI$165,$AN742)*其他调用!I741*其他调用!$M741</f>
        <v>535106228.89447427</v>
      </c>
      <c r="AQ742" s="3">
        <f>求节点(节奏总纲!F$4:F$163,AJ$6:AJ$165,$AN742)*其他调用!J741*其他调用!$M741</f>
        <v>62260431.814734928</v>
      </c>
      <c r="AR742" s="3">
        <f>求节点(节奏总纲!G$4:G$163,AK$6:AK$165,$AN742)*其他调用!K741*其他调用!$M741</f>
        <v>8169640.8064703671</v>
      </c>
      <c r="AS742" s="3">
        <f>求节点(节奏总纲!H$4:H$163,AL$6:AL$165,$AN742)*其他调用!L741*其他调用!$M741</f>
        <v>3471103.4375768197</v>
      </c>
      <c r="AT742" s="3">
        <f t="shared" si="33"/>
        <v>1348294185.8822212</v>
      </c>
    </row>
    <row r="743" spans="40:46" x14ac:dyDescent="0.2">
      <c r="AN743" s="3">
        <v>738</v>
      </c>
      <c r="AO743" s="3">
        <f>求节点(节奏总纲!D$4:D$163,AH$6:AH$165,$AN743)*其他调用!H742*其他调用!$M742</f>
        <v>739286780.92896497</v>
      </c>
      <c r="AP743" s="3">
        <f>求节点(节奏总纲!E$4:E$163,AI$6:AI$165,$AN743)*其他调用!I742*其他调用!$M742</f>
        <v>535106228.89447427</v>
      </c>
      <c r="AQ743" s="3">
        <f>求节点(节奏总纲!F$4:F$163,AJ$6:AJ$165,$AN743)*其他调用!J742*其他调用!$M742</f>
        <v>62260431.814734928</v>
      </c>
      <c r="AR743" s="3">
        <f>求节点(节奏总纲!G$4:G$163,AK$6:AK$165,$AN743)*其他调用!K742*其他调用!$M742</f>
        <v>8169640.8064703671</v>
      </c>
      <c r="AS743" s="3">
        <f>求节点(节奏总纲!H$4:H$163,AL$6:AL$165,$AN743)*其他调用!L742*其他调用!$M742</f>
        <v>3471103.4375768197</v>
      </c>
      <c r="AT743" s="3">
        <f t="shared" si="33"/>
        <v>1348294185.8822212</v>
      </c>
    </row>
    <row r="744" spans="40:46" x14ac:dyDescent="0.2">
      <c r="AN744" s="3">
        <v>739</v>
      </c>
      <c r="AO744" s="3">
        <f>求节点(节奏总纲!D$4:D$163,AH$6:AH$165,$AN744)*其他调用!H743*其他调用!$M743</f>
        <v>739286780.92896497</v>
      </c>
      <c r="AP744" s="3">
        <f>求节点(节奏总纲!E$4:E$163,AI$6:AI$165,$AN744)*其他调用!I743*其他调用!$M743</f>
        <v>535106228.89447427</v>
      </c>
      <c r="AQ744" s="3">
        <f>求节点(节奏总纲!F$4:F$163,AJ$6:AJ$165,$AN744)*其他调用!J743*其他调用!$M743</f>
        <v>62260431.814734928</v>
      </c>
      <c r="AR744" s="3">
        <f>求节点(节奏总纲!G$4:G$163,AK$6:AK$165,$AN744)*其他调用!K743*其他调用!$M743</f>
        <v>8169640.8064703671</v>
      </c>
      <c r="AS744" s="3">
        <f>求节点(节奏总纲!H$4:H$163,AL$6:AL$165,$AN744)*其他调用!L743*其他调用!$M743</f>
        <v>3471103.4375768197</v>
      </c>
      <c r="AT744" s="3">
        <f t="shared" si="33"/>
        <v>1348294185.8822212</v>
      </c>
    </row>
    <row r="745" spans="40:46" x14ac:dyDescent="0.2">
      <c r="AN745" s="3">
        <v>740</v>
      </c>
      <c r="AO745" s="3">
        <f>求节点(节奏总纲!D$4:D$163,AH$6:AH$165,$AN745)*其他调用!H744*其他调用!$M744</f>
        <v>739286780.92896497</v>
      </c>
      <c r="AP745" s="3">
        <f>求节点(节奏总纲!E$4:E$163,AI$6:AI$165,$AN745)*其他调用!I744*其他调用!$M744</f>
        <v>535106228.89447427</v>
      </c>
      <c r="AQ745" s="3">
        <f>求节点(节奏总纲!F$4:F$163,AJ$6:AJ$165,$AN745)*其他调用!J744*其他调用!$M744</f>
        <v>62260431.814734928</v>
      </c>
      <c r="AR745" s="3">
        <f>求节点(节奏总纲!G$4:G$163,AK$6:AK$165,$AN745)*其他调用!K744*其他调用!$M744</f>
        <v>8169640.8064703671</v>
      </c>
      <c r="AS745" s="3">
        <f>求节点(节奏总纲!H$4:H$163,AL$6:AL$165,$AN745)*其他调用!L744*其他调用!$M744</f>
        <v>3471103.4375768197</v>
      </c>
      <c r="AT745" s="3">
        <f t="shared" si="33"/>
        <v>1348294185.8822212</v>
      </c>
    </row>
    <row r="746" spans="40:46" x14ac:dyDescent="0.2">
      <c r="AN746" s="3">
        <v>741</v>
      </c>
      <c r="AO746" s="3">
        <f>求节点(节奏总纲!D$4:D$163,AH$6:AH$165,$AN746)*其他调用!H745*其他调用!$M745</f>
        <v>739286780.92896497</v>
      </c>
      <c r="AP746" s="3">
        <f>求节点(节奏总纲!E$4:E$163,AI$6:AI$165,$AN746)*其他调用!I745*其他调用!$M745</f>
        <v>535106228.89447427</v>
      </c>
      <c r="AQ746" s="3">
        <f>求节点(节奏总纲!F$4:F$163,AJ$6:AJ$165,$AN746)*其他调用!J745*其他调用!$M745</f>
        <v>62260431.814734928</v>
      </c>
      <c r="AR746" s="3">
        <f>求节点(节奏总纲!G$4:G$163,AK$6:AK$165,$AN746)*其他调用!K745*其他调用!$M745</f>
        <v>8169640.8064703671</v>
      </c>
      <c r="AS746" s="3">
        <f>求节点(节奏总纲!H$4:H$163,AL$6:AL$165,$AN746)*其他调用!L745*其他调用!$M745</f>
        <v>3471103.4375768197</v>
      </c>
      <c r="AT746" s="3">
        <f t="shared" si="33"/>
        <v>1348294185.8822212</v>
      </c>
    </row>
    <row r="747" spans="40:46" x14ac:dyDescent="0.2">
      <c r="AN747" s="3">
        <v>742</v>
      </c>
      <c r="AO747" s="3">
        <f>求节点(节奏总纲!D$4:D$163,AH$6:AH$165,$AN747)*其他调用!H746*其他调用!$M746</f>
        <v>739286780.92896497</v>
      </c>
      <c r="AP747" s="3">
        <f>求节点(节奏总纲!E$4:E$163,AI$6:AI$165,$AN747)*其他调用!I746*其他调用!$M746</f>
        <v>535106228.89447427</v>
      </c>
      <c r="AQ747" s="3">
        <f>求节点(节奏总纲!F$4:F$163,AJ$6:AJ$165,$AN747)*其他调用!J746*其他调用!$M746</f>
        <v>62260431.814734928</v>
      </c>
      <c r="AR747" s="3">
        <f>求节点(节奏总纲!G$4:G$163,AK$6:AK$165,$AN747)*其他调用!K746*其他调用!$M746</f>
        <v>8169640.8064703671</v>
      </c>
      <c r="AS747" s="3">
        <f>求节点(节奏总纲!H$4:H$163,AL$6:AL$165,$AN747)*其他调用!L746*其他调用!$M746</f>
        <v>3471103.4375768197</v>
      </c>
      <c r="AT747" s="3">
        <f t="shared" si="33"/>
        <v>1348294185.8822212</v>
      </c>
    </row>
    <row r="748" spans="40:46" x14ac:dyDescent="0.2">
      <c r="AN748" s="3">
        <v>743</v>
      </c>
      <c r="AO748" s="3">
        <f>求节点(节奏总纲!D$4:D$163,AH$6:AH$165,$AN748)*其他调用!H747*其他调用!$M747</f>
        <v>739286780.92896497</v>
      </c>
      <c r="AP748" s="3">
        <f>求节点(节奏总纲!E$4:E$163,AI$6:AI$165,$AN748)*其他调用!I747*其他调用!$M747</f>
        <v>535106228.89447427</v>
      </c>
      <c r="AQ748" s="3">
        <f>求节点(节奏总纲!F$4:F$163,AJ$6:AJ$165,$AN748)*其他调用!J747*其他调用!$M747</f>
        <v>62260431.814734928</v>
      </c>
      <c r="AR748" s="3">
        <f>求节点(节奏总纲!G$4:G$163,AK$6:AK$165,$AN748)*其他调用!K747*其他调用!$M747</f>
        <v>8169640.8064703671</v>
      </c>
      <c r="AS748" s="3">
        <f>求节点(节奏总纲!H$4:H$163,AL$6:AL$165,$AN748)*其他调用!L747*其他调用!$M747</f>
        <v>3471103.4375768197</v>
      </c>
      <c r="AT748" s="3">
        <f t="shared" si="33"/>
        <v>1348294185.8822212</v>
      </c>
    </row>
    <row r="749" spans="40:46" x14ac:dyDescent="0.2">
      <c r="AN749" s="3">
        <v>744</v>
      </c>
      <c r="AO749" s="3">
        <f>求节点(节奏总纲!D$4:D$163,AH$6:AH$165,$AN749)*其他调用!H748*其他调用!$M748</f>
        <v>739286780.92896497</v>
      </c>
      <c r="AP749" s="3">
        <f>求节点(节奏总纲!E$4:E$163,AI$6:AI$165,$AN749)*其他调用!I748*其他调用!$M748</f>
        <v>535106228.89447427</v>
      </c>
      <c r="AQ749" s="3">
        <f>求节点(节奏总纲!F$4:F$163,AJ$6:AJ$165,$AN749)*其他调用!J748*其他调用!$M748</f>
        <v>62260431.814734928</v>
      </c>
      <c r="AR749" s="3">
        <f>求节点(节奏总纲!G$4:G$163,AK$6:AK$165,$AN749)*其他调用!K748*其他调用!$M748</f>
        <v>8169640.8064703671</v>
      </c>
      <c r="AS749" s="3">
        <f>求节点(节奏总纲!H$4:H$163,AL$6:AL$165,$AN749)*其他调用!L748*其他调用!$M748</f>
        <v>3471103.4375768197</v>
      </c>
      <c r="AT749" s="3">
        <f t="shared" si="33"/>
        <v>1348294185.8822212</v>
      </c>
    </row>
    <row r="750" spans="40:46" x14ac:dyDescent="0.2">
      <c r="AN750" s="3">
        <v>745</v>
      </c>
      <c r="AO750" s="3">
        <f>求节点(节奏总纲!D$4:D$163,AH$6:AH$165,$AN750)*其他调用!H749*其他调用!$M749</f>
        <v>739286780.92896497</v>
      </c>
      <c r="AP750" s="3">
        <f>求节点(节奏总纲!E$4:E$163,AI$6:AI$165,$AN750)*其他调用!I749*其他调用!$M749</f>
        <v>535106228.89447427</v>
      </c>
      <c r="AQ750" s="3">
        <f>求节点(节奏总纲!F$4:F$163,AJ$6:AJ$165,$AN750)*其他调用!J749*其他调用!$M749</f>
        <v>62260431.814734928</v>
      </c>
      <c r="AR750" s="3">
        <f>求节点(节奏总纲!G$4:G$163,AK$6:AK$165,$AN750)*其他调用!K749*其他调用!$M749</f>
        <v>8169640.8064703671</v>
      </c>
      <c r="AS750" s="3">
        <f>求节点(节奏总纲!H$4:H$163,AL$6:AL$165,$AN750)*其他调用!L749*其他调用!$M749</f>
        <v>3471103.4375768197</v>
      </c>
      <c r="AT750" s="3">
        <f t="shared" si="33"/>
        <v>1348294185.8822212</v>
      </c>
    </row>
    <row r="751" spans="40:46" x14ac:dyDescent="0.2">
      <c r="AN751" s="3">
        <v>746</v>
      </c>
      <c r="AO751" s="3">
        <f>求节点(节奏总纲!D$4:D$163,AH$6:AH$165,$AN751)*其他调用!H750*其他调用!$M750</f>
        <v>739286780.92896497</v>
      </c>
      <c r="AP751" s="3">
        <f>求节点(节奏总纲!E$4:E$163,AI$6:AI$165,$AN751)*其他调用!I750*其他调用!$M750</f>
        <v>535106228.89447427</v>
      </c>
      <c r="AQ751" s="3">
        <f>求节点(节奏总纲!F$4:F$163,AJ$6:AJ$165,$AN751)*其他调用!J750*其他调用!$M750</f>
        <v>62260431.814734928</v>
      </c>
      <c r="AR751" s="3">
        <f>求节点(节奏总纲!G$4:G$163,AK$6:AK$165,$AN751)*其他调用!K750*其他调用!$M750</f>
        <v>8169640.8064703671</v>
      </c>
      <c r="AS751" s="3">
        <f>求节点(节奏总纲!H$4:H$163,AL$6:AL$165,$AN751)*其他调用!L750*其他调用!$M750</f>
        <v>3471103.4375768197</v>
      </c>
      <c r="AT751" s="3">
        <f t="shared" si="33"/>
        <v>1348294185.8822212</v>
      </c>
    </row>
    <row r="752" spans="40:46" x14ac:dyDescent="0.2">
      <c r="AN752" s="3">
        <v>747</v>
      </c>
      <c r="AO752" s="3">
        <f>求节点(节奏总纲!D$4:D$163,AH$6:AH$165,$AN752)*其他调用!H751*其他调用!$M751</f>
        <v>739286780.92896497</v>
      </c>
      <c r="AP752" s="3">
        <f>求节点(节奏总纲!E$4:E$163,AI$6:AI$165,$AN752)*其他调用!I751*其他调用!$M751</f>
        <v>535106228.89447427</v>
      </c>
      <c r="AQ752" s="3">
        <f>求节点(节奏总纲!F$4:F$163,AJ$6:AJ$165,$AN752)*其他调用!J751*其他调用!$M751</f>
        <v>62260431.814734928</v>
      </c>
      <c r="AR752" s="3">
        <f>求节点(节奏总纲!G$4:G$163,AK$6:AK$165,$AN752)*其他调用!K751*其他调用!$M751</f>
        <v>8169640.8064703671</v>
      </c>
      <c r="AS752" s="3">
        <f>求节点(节奏总纲!H$4:H$163,AL$6:AL$165,$AN752)*其他调用!L751*其他调用!$M751</f>
        <v>3471103.4375768197</v>
      </c>
      <c r="AT752" s="3">
        <f t="shared" si="33"/>
        <v>1348294185.8822212</v>
      </c>
    </row>
    <row r="753" spans="40:46" x14ac:dyDescent="0.2">
      <c r="AN753" s="3">
        <v>748</v>
      </c>
      <c r="AO753" s="3">
        <f>求节点(节奏总纲!D$4:D$163,AH$6:AH$165,$AN753)*其他调用!H752*其他调用!$M752</f>
        <v>739286780.92896497</v>
      </c>
      <c r="AP753" s="3">
        <f>求节点(节奏总纲!E$4:E$163,AI$6:AI$165,$AN753)*其他调用!I752*其他调用!$M752</f>
        <v>535106228.89447427</v>
      </c>
      <c r="AQ753" s="3">
        <f>求节点(节奏总纲!F$4:F$163,AJ$6:AJ$165,$AN753)*其他调用!J752*其他调用!$M752</f>
        <v>62260431.814734928</v>
      </c>
      <c r="AR753" s="3">
        <f>求节点(节奏总纲!G$4:G$163,AK$6:AK$165,$AN753)*其他调用!K752*其他调用!$M752</f>
        <v>8169640.8064703671</v>
      </c>
      <c r="AS753" s="3">
        <f>求节点(节奏总纲!H$4:H$163,AL$6:AL$165,$AN753)*其他调用!L752*其他调用!$M752</f>
        <v>3471103.4375768197</v>
      </c>
      <c r="AT753" s="3">
        <f t="shared" si="33"/>
        <v>1348294185.8822212</v>
      </c>
    </row>
    <row r="754" spans="40:46" x14ac:dyDescent="0.2">
      <c r="AN754" s="3">
        <v>749</v>
      </c>
      <c r="AO754" s="3">
        <f>求节点(节奏总纲!D$4:D$163,AH$6:AH$165,$AN754)*其他调用!H753*其他调用!$M753</f>
        <v>739286780.92896497</v>
      </c>
      <c r="AP754" s="3">
        <f>求节点(节奏总纲!E$4:E$163,AI$6:AI$165,$AN754)*其他调用!I753*其他调用!$M753</f>
        <v>535106228.89447427</v>
      </c>
      <c r="AQ754" s="3">
        <f>求节点(节奏总纲!F$4:F$163,AJ$6:AJ$165,$AN754)*其他调用!J753*其他调用!$M753</f>
        <v>62260431.814734928</v>
      </c>
      <c r="AR754" s="3">
        <f>求节点(节奏总纲!G$4:G$163,AK$6:AK$165,$AN754)*其他调用!K753*其他调用!$M753</f>
        <v>8169640.8064703671</v>
      </c>
      <c r="AS754" s="3">
        <f>求节点(节奏总纲!H$4:H$163,AL$6:AL$165,$AN754)*其他调用!L753*其他调用!$M753</f>
        <v>3471103.4375768197</v>
      </c>
      <c r="AT754" s="3">
        <f t="shared" si="33"/>
        <v>1348294185.8822212</v>
      </c>
    </row>
    <row r="755" spans="40:46" x14ac:dyDescent="0.2">
      <c r="AN755" s="3">
        <v>750</v>
      </c>
      <c r="AO755" s="3">
        <f>求节点(节奏总纲!D$4:D$163,AH$6:AH$165,$AN755)*其他调用!H754*其他调用!$M754</f>
        <v>739286780.92896497</v>
      </c>
      <c r="AP755" s="3">
        <f>求节点(节奏总纲!E$4:E$163,AI$6:AI$165,$AN755)*其他调用!I754*其他调用!$M754</f>
        <v>535106228.89447427</v>
      </c>
      <c r="AQ755" s="3">
        <f>求节点(节奏总纲!F$4:F$163,AJ$6:AJ$165,$AN755)*其他调用!J754*其他调用!$M754</f>
        <v>62260431.814734928</v>
      </c>
      <c r="AR755" s="3">
        <f>求节点(节奏总纲!G$4:G$163,AK$6:AK$165,$AN755)*其他调用!K754*其他调用!$M754</f>
        <v>8169640.8064703671</v>
      </c>
      <c r="AS755" s="3">
        <f>求节点(节奏总纲!H$4:H$163,AL$6:AL$165,$AN755)*其他调用!L754*其他调用!$M754</f>
        <v>3471103.4375768197</v>
      </c>
      <c r="AT755" s="3">
        <f t="shared" si="33"/>
        <v>1348294185.8822212</v>
      </c>
    </row>
    <row r="756" spans="40:46" x14ac:dyDescent="0.2">
      <c r="AN756" s="3">
        <v>751</v>
      </c>
      <c r="AO756" s="3">
        <f>求节点(节奏总纲!D$4:D$163,AH$6:AH$165,$AN756)*其他调用!H755*其他调用!$M755</f>
        <v>739286780.92896497</v>
      </c>
      <c r="AP756" s="3">
        <f>求节点(节奏总纲!E$4:E$163,AI$6:AI$165,$AN756)*其他调用!I755*其他调用!$M755</f>
        <v>535106228.89447427</v>
      </c>
      <c r="AQ756" s="3">
        <f>求节点(节奏总纲!F$4:F$163,AJ$6:AJ$165,$AN756)*其他调用!J755*其他调用!$M755</f>
        <v>62260431.814734928</v>
      </c>
      <c r="AR756" s="3">
        <f>求节点(节奏总纲!G$4:G$163,AK$6:AK$165,$AN756)*其他调用!K755*其他调用!$M755</f>
        <v>8169640.8064703671</v>
      </c>
      <c r="AS756" s="3">
        <f>求节点(节奏总纲!H$4:H$163,AL$6:AL$165,$AN756)*其他调用!L755*其他调用!$M755</f>
        <v>3471103.4375768197</v>
      </c>
      <c r="AT756" s="3">
        <f t="shared" si="33"/>
        <v>1348294185.8822212</v>
      </c>
    </row>
    <row r="757" spans="40:46" x14ac:dyDescent="0.2">
      <c r="AN757" s="3">
        <v>752</v>
      </c>
      <c r="AO757" s="3">
        <f>求节点(节奏总纲!D$4:D$163,AH$6:AH$165,$AN757)*其他调用!H756*其他调用!$M756</f>
        <v>739286780.92896497</v>
      </c>
      <c r="AP757" s="3">
        <f>求节点(节奏总纲!E$4:E$163,AI$6:AI$165,$AN757)*其他调用!I756*其他调用!$M756</f>
        <v>535106228.89447427</v>
      </c>
      <c r="AQ757" s="3">
        <f>求节点(节奏总纲!F$4:F$163,AJ$6:AJ$165,$AN757)*其他调用!J756*其他调用!$M756</f>
        <v>62260431.814734928</v>
      </c>
      <c r="AR757" s="3">
        <f>求节点(节奏总纲!G$4:G$163,AK$6:AK$165,$AN757)*其他调用!K756*其他调用!$M756</f>
        <v>8169640.8064703671</v>
      </c>
      <c r="AS757" s="3">
        <f>求节点(节奏总纲!H$4:H$163,AL$6:AL$165,$AN757)*其他调用!L756*其他调用!$M756</f>
        <v>3471103.4375768197</v>
      </c>
      <c r="AT757" s="3">
        <f t="shared" si="33"/>
        <v>1348294185.8822212</v>
      </c>
    </row>
    <row r="758" spans="40:46" x14ac:dyDescent="0.2">
      <c r="AN758" s="3">
        <v>753</v>
      </c>
      <c r="AO758" s="3">
        <f>求节点(节奏总纲!D$4:D$163,AH$6:AH$165,$AN758)*其他调用!H757*其他调用!$M757</f>
        <v>739286780.92896497</v>
      </c>
      <c r="AP758" s="3">
        <f>求节点(节奏总纲!E$4:E$163,AI$6:AI$165,$AN758)*其他调用!I757*其他调用!$M757</f>
        <v>535106228.89447427</v>
      </c>
      <c r="AQ758" s="3">
        <f>求节点(节奏总纲!F$4:F$163,AJ$6:AJ$165,$AN758)*其他调用!J757*其他调用!$M757</f>
        <v>62260431.814734928</v>
      </c>
      <c r="AR758" s="3">
        <f>求节点(节奏总纲!G$4:G$163,AK$6:AK$165,$AN758)*其他调用!K757*其他调用!$M757</f>
        <v>8169640.8064703671</v>
      </c>
      <c r="AS758" s="3">
        <f>求节点(节奏总纲!H$4:H$163,AL$6:AL$165,$AN758)*其他调用!L757*其他调用!$M757</f>
        <v>3471103.4375768197</v>
      </c>
      <c r="AT758" s="3">
        <f t="shared" si="33"/>
        <v>1348294185.8822212</v>
      </c>
    </row>
    <row r="759" spans="40:46" x14ac:dyDescent="0.2">
      <c r="AN759" s="3">
        <v>754</v>
      </c>
      <c r="AO759" s="3">
        <f>求节点(节奏总纲!D$4:D$163,AH$6:AH$165,$AN759)*其他调用!H758*其他调用!$M758</f>
        <v>739286780.92896497</v>
      </c>
      <c r="AP759" s="3">
        <f>求节点(节奏总纲!E$4:E$163,AI$6:AI$165,$AN759)*其他调用!I758*其他调用!$M758</f>
        <v>535106228.89447427</v>
      </c>
      <c r="AQ759" s="3">
        <f>求节点(节奏总纲!F$4:F$163,AJ$6:AJ$165,$AN759)*其他调用!J758*其他调用!$M758</f>
        <v>62260431.814734928</v>
      </c>
      <c r="AR759" s="3">
        <f>求节点(节奏总纲!G$4:G$163,AK$6:AK$165,$AN759)*其他调用!K758*其他调用!$M758</f>
        <v>8169640.8064703671</v>
      </c>
      <c r="AS759" s="3">
        <f>求节点(节奏总纲!H$4:H$163,AL$6:AL$165,$AN759)*其他调用!L758*其他调用!$M758</f>
        <v>3471103.4375768197</v>
      </c>
      <c r="AT759" s="3">
        <f t="shared" si="33"/>
        <v>1348294185.8822212</v>
      </c>
    </row>
    <row r="760" spans="40:46" x14ac:dyDescent="0.2">
      <c r="AN760" s="3">
        <v>755</v>
      </c>
      <c r="AO760" s="3">
        <f>求节点(节奏总纲!D$4:D$163,AH$6:AH$165,$AN760)*其他调用!H759*其他调用!$M759</f>
        <v>739286780.92896497</v>
      </c>
      <c r="AP760" s="3">
        <f>求节点(节奏总纲!E$4:E$163,AI$6:AI$165,$AN760)*其他调用!I759*其他调用!$M759</f>
        <v>535106228.89447427</v>
      </c>
      <c r="AQ760" s="3">
        <f>求节点(节奏总纲!F$4:F$163,AJ$6:AJ$165,$AN760)*其他调用!J759*其他调用!$M759</f>
        <v>62260431.814734928</v>
      </c>
      <c r="AR760" s="3">
        <f>求节点(节奏总纲!G$4:G$163,AK$6:AK$165,$AN760)*其他调用!K759*其他调用!$M759</f>
        <v>8169640.8064703671</v>
      </c>
      <c r="AS760" s="3">
        <f>求节点(节奏总纲!H$4:H$163,AL$6:AL$165,$AN760)*其他调用!L759*其他调用!$M759</f>
        <v>3471103.4375768197</v>
      </c>
      <c r="AT760" s="3">
        <f t="shared" si="33"/>
        <v>1348294185.8822212</v>
      </c>
    </row>
    <row r="761" spans="40:46" x14ac:dyDescent="0.2">
      <c r="AN761" s="3">
        <v>756</v>
      </c>
      <c r="AO761" s="3">
        <f>求节点(节奏总纲!D$4:D$163,AH$6:AH$165,$AN761)*其他调用!H760*其他调用!$M760</f>
        <v>739286780.92896497</v>
      </c>
      <c r="AP761" s="3">
        <f>求节点(节奏总纲!E$4:E$163,AI$6:AI$165,$AN761)*其他调用!I760*其他调用!$M760</f>
        <v>535106228.89447427</v>
      </c>
      <c r="AQ761" s="3">
        <f>求节点(节奏总纲!F$4:F$163,AJ$6:AJ$165,$AN761)*其他调用!J760*其他调用!$M760</f>
        <v>62260431.814734928</v>
      </c>
      <c r="AR761" s="3">
        <f>求节点(节奏总纲!G$4:G$163,AK$6:AK$165,$AN761)*其他调用!K760*其他调用!$M760</f>
        <v>8169640.8064703671</v>
      </c>
      <c r="AS761" s="3">
        <f>求节点(节奏总纲!H$4:H$163,AL$6:AL$165,$AN761)*其他调用!L760*其他调用!$M760</f>
        <v>3471103.4375768197</v>
      </c>
      <c r="AT761" s="3">
        <f t="shared" si="33"/>
        <v>1348294185.8822212</v>
      </c>
    </row>
    <row r="762" spans="40:46" x14ac:dyDescent="0.2">
      <c r="AN762" s="3">
        <v>757</v>
      </c>
      <c r="AO762" s="3">
        <f>求节点(节奏总纲!D$4:D$163,AH$6:AH$165,$AN762)*其他调用!H761*其他调用!$M761</f>
        <v>739286780.92896497</v>
      </c>
      <c r="AP762" s="3">
        <f>求节点(节奏总纲!E$4:E$163,AI$6:AI$165,$AN762)*其他调用!I761*其他调用!$M761</f>
        <v>535106228.89447427</v>
      </c>
      <c r="AQ762" s="3">
        <f>求节点(节奏总纲!F$4:F$163,AJ$6:AJ$165,$AN762)*其他调用!J761*其他调用!$M761</f>
        <v>62260431.814734928</v>
      </c>
      <c r="AR762" s="3">
        <f>求节点(节奏总纲!G$4:G$163,AK$6:AK$165,$AN762)*其他调用!K761*其他调用!$M761</f>
        <v>8169640.8064703671</v>
      </c>
      <c r="AS762" s="3">
        <f>求节点(节奏总纲!H$4:H$163,AL$6:AL$165,$AN762)*其他调用!L761*其他调用!$M761</f>
        <v>3471103.4375768197</v>
      </c>
      <c r="AT762" s="3">
        <f t="shared" si="33"/>
        <v>1348294185.8822212</v>
      </c>
    </row>
    <row r="763" spans="40:46" x14ac:dyDescent="0.2">
      <c r="AN763" s="3">
        <v>758</v>
      </c>
      <c r="AO763" s="3">
        <f>求节点(节奏总纲!D$4:D$163,AH$6:AH$165,$AN763)*其他调用!H762*其他调用!$M762</f>
        <v>739286780.92896497</v>
      </c>
      <c r="AP763" s="3">
        <f>求节点(节奏总纲!E$4:E$163,AI$6:AI$165,$AN763)*其他调用!I762*其他调用!$M762</f>
        <v>535106228.89447427</v>
      </c>
      <c r="AQ763" s="3">
        <f>求节点(节奏总纲!F$4:F$163,AJ$6:AJ$165,$AN763)*其他调用!J762*其他调用!$M762</f>
        <v>62260431.814734928</v>
      </c>
      <c r="AR763" s="3">
        <f>求节点(节奏总纲!G$4:G$163,AK$6:AK$165,$AN763)*其他调用!K762*其他调用!$M762</f>
        <v>8169640.8064703671</v>
      </c>
      <c r="AS763" s="3">
        <f>求节点(节奏总纲!H$4:H$163,AL$6:AL$165,$AN763)*其他调用!L762*其他调用!$M762</f>
        <v>3471103.4375768197</v>
      </c>
      <c r="AT763" s="3">
        <f t="shared" si="33"/>
        <v>1348294185.8822212</v>
      </c>
    </row>
    <row r="764" spans="40:46" x14ac:dyDescent="0.2">
      <c r="AN764" s="3">
        <v>759</v>
      </c>
      <c r="AO764" s="3">
        <f>求节点(节奏总纲!D$4:D$163,AH$6:AH$165,$AN764)*其他调用!H763*其他调用!$M763</f>
        <v>739286780.92896497</v>
      </c>
      <c r="AP764" s="3">
        <f>求节点(节奏总纲!E$4:E$163,AI$6:AI$165,$AN764)*其他调用!I763*其他调用!$M763</f>
        <v>535106228.89447427</v>
      </c>
      <c r="AQ764" s="3">
        <f>求节点(节奏总纲!F$4:F$163,AJ$6:AJ$165,$AN764)*其他调用!J763*其他调用!$M763</f>
        <v>62260431.814734928</v>
      </c>
      <c r="AR764" s="3">
        <f>求节点(节奏总纲!G$4:G$163,AK$6:AK$165,$AN764)*其他调用!K763*其他调用!$M763</f>
        <v>8169640.8064703671</v>
      </c>
      <c r="AS764" s="3">
        <f>求节点(节奏总纲!H$4:H$163,AL$6:AL$165,$AN764)*其他调用!L763*其他调用!$M763</f>
        <v>3471103.4375768197</v>
      </c>
      <c r="AT764" s="3">
        <f t="shared" si="33"/>
        <v>1348294185.8822212</v>
      </c>
    </row>
    <row r="765" spans="40:46" x14ac:dyDescent="0.2">
      <c r="AN765" s="3">
        <v>760</v>
      </c>
      <c r="AO765" s="3">
        <f>求节点(节奏总纲!D$4:D$163,AH$6:AH$165,$AN765)*其他调用!H764*其他调用!$M764</f>
        <v>739286780.92896497</v>
      </c>
      <c r="AP765" s="3">
        <f>求节点(节奏总纲!E$4:E$163,AI$6:AI$165,$AN765)*其他调用!I764*其他调用!$M764</f>
        <v>535106228.89447427</v>
      </c>
      <c r="AQ765" s="3">
        <f>求节点(节奏总纲!F$4:F$163,AJ$6:AJ$165,$AN765)*其他调用!J764*其他调用!$M764</f>
        <v>62260431.814734928</v>
      </c>
      <c r="AR765" s="3">
        <f>求节点(节奏总纲!G$4:G$163,AK$6:AK$165,$AN765)*其他调用!K764*其他调用!$M764</f>
        <v>8169640.8064703671</v>
      </c>
      <c r="AS765" s="3">
        <f>求节点(节奏总纲!H$4:H$163,AL$6:AL$165,$AN765)*其他调用!L764*其他调用!$M764</f>
        <v>3471103.4375768197</v>
      </c>
      <c r="AT765" s="3">
        <f t="shared" si="33"/>
        <v>1348294185.8822212</v>
      </c>
    </row>
    <row r="766" spans="40:46" x14ac:dyDescent="0.2">
      <c r="AN766" s="3">
        <v>761</v>
      </c>
      <c r="AO766" s="3">
        <f>求节点(节奏总纲!D$4:D$163,AH$6:AH$165,$AN766)*其他调用!H765*其他调用!$M765</f>
        <v>739286780.92896497</v>
      </c>
      <c r="AP766" s="3">
        <f>求节点(节奏总纲!E$4:E$163,AI$6:AI$165,$AN766)*其他调用!I765*其他调用!$M765</f>
        <v>535106228.89447427</v>
      </c>
      <c r="AQ766" s="3">
        <f>求节点(节奏总纲!F$4:F$163,AJ$6:AJ$165,$AN766)*其他调用!J765*其他调用!$M765</f>
        <v>62260431.814734928</v>
      </c>
      <c r="AR766" s="3">
        <f>求节点(节奏总纲!G$4:G$163,AK$6:AK$165,$AN766)*其他调用!K765*其他调用!$M765</f>
        <v>8169640.8064703671</v>
      </c>
      <c r="AS766" s="3">
        <f>求节点(节奏总纲!H$4:H$163,AL$6:AL$165,$AN766)*其他调用!L765*其他调用!$M765</f>
        <v>3471103.4375768197</v>
      </c>
      <c r="AT766" s="3">
        <f t="shared" si="33"/>
        <v>1348294185.8822212</v>
      </c>
    </row>
    <row r="767" spans="40:46" x14ac:dyDescent="0.2">
      <c r="AN767" s="3">
        <v>762</v>
      </c>
      <c r="AO767" s="3">
        <f>求节点(节奏总纲!D$4:D$163,AH$6:AH$165,$AN767)*其他调用!H766*其他调用!$M766</f>
        <v>739286780.92896497</v>
      </c>
      <c r="AP767" s="3">
        <f>求节点(节奏总纲!E$4:E$163,AI$6:AI$165,$AN767)*其他调用!I766*其他调用!$M766</f>
        <v>535106228.89447427</v>
      </c>
      <c r="AQ767" s="3">
        <f>求节点(节奏总纲!F$4:F$163,AJ$6:AJ$165,$AN767)*其他调用!J766*其他调用!$M766</f>
        <v>62260431.814734928</v>
      </c>
      <c r="AR767" s="3">
        <f>求节点(节奏总纲!G$4:G$163,AK$6:AK$165,$AN767)*其他调用!K766*其他调用!$M766</f>
        <v>8169640.8064703671</v>
      </c>
      <c r="AS767" s="3">
        <f>求节点(节奏总纲!H$4:H$163,AL$6:AL$165,$AN767)*其他调用!L766*其他调用!$M766</f>
        <v>3471103.4375768197</v>
      </c>
      <c r="AT767" s="3">
        <f t="shared" si="33"/>
        <v>1348294185.8822212</v>
      </c>
    </row>
    <row r="768" spans="40:46" x14ac:dyDescent="0.2">
      <c r="AN768" s="3">
        <v>763</v>
      </c>
      <c r="AO768" s="3">
        <f>求节点(节奏总纲!D$4:D$163,AH$6:AH$165,$AN768)*其他调用!H767*其他调用!$M767</f>
        <v>739286780.92896497</v>
      </c>
      <c r="AP768" s="3">
        <f>求节点(节奏总纲!E$4:E$163,AI$6:AI$165,$AN768)*其他调用!I767*其他调用!$M767</f>
        <v>535106228.89447427</v>
      </c>
      <c r="AQ768" s="3">
        <f>求节点(节奏总纲!F$4:F$163,AJ$6:AJ$165,$AN768)*其他调用!J767*其他调用!$M767</f>
        <v>62260431.814734928</v>
      </c>
      <c r="AR768" s="3">
        <f>求节点(节奏总纲!G$4:G$163,AK$6:AK$165,$AN768)*其他调用!K767*其他调用!$M767</f>
        <v>8169640.8064703671</v>
      </c>
      <c r="AS768" s="3">
        <f>求节点(节奏总纲!H$4:H$163,AL$6:AL$165,$AN768)*其他调用!L767*其他调用!$M767</f>
        <v>3471103.4375768197</v>
      </c>
      <c r="AT768" s="3">
        <f t="shared" si="33"/>
        <v>1348294185.8822212</v>
      </c>
    </row>
    <row r="769" spans="40:46" x14ac:dyDescent="0.2">
      <c r="AN769" s="3">
        <v>764</v>
      </c>
      <c r="AO769" s="3">
        <f>求节点(节奏总纲!D$4:D$163,AH$6:AH$165,$AN769)*其他调用!H768*其他调用!$M768</f>
        <v>739286780.92896497</v>
      </c>
      <c r="AP769" s="3">
        <f>求节点(节奏总纲!E$4:E$163,AI$6:AI$165,$AN769)*其他调用!I768*其他调用!$M768</f>
        <v>535106228.89447427</v>
      </c>
      <c r="AQ769" s="3">
        <f>求节点(节奏总纲!F$4:F$163,AJ$6:AJ$165,$AN769)*其他调用!J768*其他调用!$M768</f>
        <v>62260431.814734928</v>
      </c>
      <c r="AR769" s="3">
        <f>求节点(节奏总纲!G$4:G$163,AK$6:AK$165,$AN769)*其他调用!K768*其他调用!$M768</f>
        <v>8169640.8064703671</v>
      </c>
      <c r="AS769" s="3">
        <f>求节点(节奏总纲!H$4:H$163,AL$6:AL$165,$AN769)*其他调用!L768*其他调用!$M768</f>
        <v>3471103.4375768197</v>
      </c>
      <c r="AT769" s="3">
        <f t="shared" si="33"/>
        <v>1348294185.8822212</v>
      </c>
    </row>
    <row r="770" spans="40:46" x14ac:dyDescent="0.2">
      <c r="AN770" s="3">
        <v>765</v>
      </c>
      <c r="AO770" s="3">
        <f>求节点(节奏总纲!D$4:D$163,AH$6:AH$165,$AN770)*其他调用!H769*其他调用!$M769</f>
        <v>739286780.92896497</v>
      </c>
      <c r="AP770" s="3">
        <f>求节点(节奏总纲!E$4:E$163,AI$6:AI$165,$AN770)*其他调用!I769*其他调用!$M769</f>
        <v>535106228.89447427</v>
      </c>
      <c r="AQ770" s="3">
        <f>求节点(节奏总纲!F$4:F$163,AJ$6:AJ$165,$AN770)*其他调用!J769*其他调用!$M769</f>
        <v>62260431.814734928</v>
      </c>
      <c r="AR770" s="3">
        <f>求节点(节奏总纲!G$4:G$163,AK$6:AK$165,$AN770)*其他调用!K769*其他调用!$M769</f>
        <v>8169640.8064703671</v>
      </c>
      <c r="AS770" s="3">
        <f>求节点(节奏总纲!H$4:H$163,AL$6:AL$165,$AN770)*其他调用!L769*其他调用!$M769</f>
        <v>3471103.4375768197</v>
      </c>
      <c r="AT770" s="3">
        <f t="shared" si="33"/>
        <v>1348294185.8822212</v>
      </c>
    </row>
    <row r="771" spans="40:46" x14ac:dyDescent="0.2">
      <c r="AN771" s="3">
        <v>766</v>
      </c>
      <c r="AO771" s="3">
        <f>求节点(节奏总纲!D$4:D$163,AH$6:AH$165,$AN771)*其他调用!H770*其他调用!$M770</f>
        <v>739286780.92896497</v>
      </c>
      <c r="AP771" s="3">
        <f>求节点(节奏总纲!E$4:E$163,AI$6:AI$165,$AN771)*其他调用!I770*其他调用!$M770</f>
        <v>535106228.89447427</v>
      </c>
      <c r="AQ771" s="3">
        <f>求节点(节奏总纲!F$4:F$163,AJ$6:AJ$165,$AN771)*其他调用!J770*其他调用!$M770</f>
        <v>62260431.814734928</v>
      </c>
      <c r="AR771" s="3">
        <f>求节点(节奏总纲!G$4:G$163,AK$6:AK$165,$AN771)*其他调用!K770*其他调用!$M770</f>
        <v>8169640.8064703671</v>
      </c>
      <c r="AS771" s="3">
        <f>求节点(节奏总纲!H$4:H$163,AL$6:AL$165,$AN771)*其他调用!L770*其他调用!$M770</f>
        <v>3471103.4375768197</v>
      </c>
      <c r="AT771" s="3">
        <f t="shared" si="33"/>
        <v>1348294185.8822212</v>
      </c>
    </row>
    <row r="772" spans="40:46" x14ac:dyDescent="0.2">
      <c r="AN772" s="3">
        <v>767</v>
      </c>
      <c r="AO772" s="3">
        <f>求节点(节奏总纲!D$4:D$163,AH$6:AH$165,$AN772)*其他调用!H771*其他调用!$M771</f>
        <v>739286780.92896497</v>
      </c>
      <c r="AP772" s="3">
        <f>求节点(节奏总纲!E$4:E$163,AI$6:AI$165,$AN772)*其他调用!I771*其他调用!$M771</f>
        <v>535106228.89447427</v>
      </c>
      <c r="AQ772" s="3">
        <f>求节点(节奏总纲!F$4:F$163,AJ$6:AJ$165,$AN772)*其他调用!J771*其他调用!$M771</f>
        <v>62260431.814734928</v>
      </c>
      <c r="AR772" s="3">
        <f>求节点(节奏总纲!G$4:G$163,AK$6:AK$165,$AN772)*其他调用!K771*其他调用!$M771</f>
        <v>8169640.8064703671</v>
      </c>
      <c r="AS772" s="3">
        <f>求节点(节奏总纲!H$4:H$163,AL$6:AL$165,$AN772)*其他调用!L771*其他调用!$M771</f>
        <v>3471103.4375768197</v>
      </c>
      <c r="AT772" s="3">
        <f t="shared" si="33"/>
        <v>1348294185.8822212</v>
      </c>
    </row>
    <row r="773" spans="40:46" x14ac:dyDescent="0.2">
      <c r="AN773" s="3">
        <v>768</v>
      </c>
      <c r="AO773" s="3">
        <f>求节点(节奏总纲!D$4:D$163,AH$6:AH$165,$AN773)*其他调用!H772*其他调用!$M772</f>
        <v>739286780.92896497</v>
      </c>
      <c r="AP773" s="3">
        <f>求节点(节奏总纲!E$4:E$163,AI$6:AI$165,$AN773)*其他调用!I772*其他调用!$M772</f>
        <v>535106228.89447427</v>
      </c>
      <c r="AQ773" s="3">
        <f>求节点(节奏总纲!F$4:F$163,AJ$6:AJ$165,$AN773)*其他调用!J772*其他调用!$M772</f>
        <v>62260431.814734928</v>
      </c>
      <c r="AR773" s="3">
        <f>求节点(节奏总纲!G$4:G$163,AK$6:AK$165,$AN773)*其他调用!K772*其他调用!$M772</f>
        <v>8169640.8064703671</v>
      </c>
      <c r="AS773" s="3">
        <f>求节点(节奏总纲!H$4:H$163,AL$6:AL$165,$AN773)*其他调用!L772*其他调用!$M772</f>
        <v>3471103.4375768197</v>
      </c>
      <c r="AT773" s="3">
        <f t="shared" si="33"/>
        <v>1348294185.8822212</v>
      </c>
    </row>
    <row r="774" spans="40:46" x14ac:dyDescent="0.2">
      <c r="AN774" s="3">
        <v>769</v>
      </c>
      <c r="AO774" s="3">
        <f>求节点(节奏总纲!D$4:D$163,AH$6:AH$165,$AN774)*其他调用!H773*其他调用!$M773</f>
        <v>739286780.92896497</v>
      </c>
      <c r="AP774" s="3">
        <f>求节点(节奏总纲!E$4:E$163,AI$6:AI$165,$AN774)*其他调用!I773*其他调用!$M773</f>
        <v>535106228.89447427</v>
      </c>
      <c r="AQ774" s="3">
        <f>求节点(节奏总纲!F$4:F$163,AJ$6:AJ$165,$AN774)*其他调用!J773*其他调用!$M773</f>
        <v>62260431.814734928</v>
      </c>
      <c r="AR774" s="3">
        <f>求节点(节奏总纲!G$4:G$163,AK$6:AK$165,$AN774)*其他调用!K773*其他调用!$M773</f>
        <v>8169640.8064703671</v>
      </c>
      <c r="AS774" s="3">
        <f>求节点(节奏总纲!H$4:H$163,AL$6:AL$165,$AN774)*其他调用!L773*其他调用!$M773</f>
        <v>3471103.4375768197</v>
      </c>
      <c r="AT774" s="3">
        <f t="shared" si="33"/>
        <v>1348294185.8822212</v>
      </c>
    </row>
    <row r="775" spans="40:46" x14ac:dyDescent="0.2">
      <c r="AN775" s="3">
        <v>770</v>
      </c>
      <c r="AO775" s="3">
        <f>求节点(节奏总纲!D$4:D$163,AH$6:AH$165,$AN775)*其他调用!H774*其他调用!$M774</f>
        <v>739286780.92896497</v>
      </c>
      <c r="AP775" s="3">
        <f>求节点(节奏总纲!E$4:E$163,AI$6:AI$165,$AN775)*其他调用!I774*其他调用!$M774</f>
        <v>535106228.89447427</v>
      </c>
      <c r="AQ775" s="3">
        <f>求节点(节奏总纲!F$4:F$163,AJ$6:AJ$165,$AN775)*其他调用!J774*其他调用!$M774</f>
        <v>62260431.814734928</v>
      </c>
      <c r="AR775" s="3">
        <f>求节点(节奏总纲!G$4:G$163,AK$6:AK$165,$AN775)*其他调用!K774*其他调用!$M774</f>
        <v>8169640.8064703671</v>
      </c>
      <c r="AS775" s="3">
        <f>求节点(节奏总纲!H$4:H$163,AL$6:AL$165,$AN775)*其他调用!L774*其他调用!$M774</f>
        <v>3471103.4375768197</v>
      </c>
      <c r="AT775" s="3">
        <f t="shared" si="33"/>
        <v>1348294185.8822212</v>
      </c>
    </row>
    <row r="776" spans="40:46" x14ac:dyDescent="0.2">
      <c r="AN776" s="3">
        <v>771</v>
      </c>
      <c r="AO776" s="3">
        <f>求节点(节奏总纲!D$4:D$163,AH$6:AH$165,$AN776)*其他调用!H775*其他调用!$M775</f>
        <v>739286780.92896497</v>
      </c>
      <c r="AP776" s="3">
        <f>求节点(节奏总纲!E$4:E$163,AI$6:AI$165,$AN776)*其他调用!I775*其他调用!$M775</f>
        <v>535106228.89447427</v>
      </c>
      <c r="AQ776" s="3">
        <f>求节点(节奏总纲!F$4:F$163,AJ$6:AJ$165,$AN776)*其他调用!J775*其他调用!$M775</f>
        <v>62260431.814734928</v>
      </c>
      <c r="AR776" s="3">
        <f>求节点(节奏总纲!G$4:G$163,AK$6:AK$165,$AN776)*其他调用!K775*其他调用!$M775</f>
        <v>8169640.8064703671</v>
      </c>
      <c r="AS776" s="3">
        <f>求节点(节奏总纲!H$4:H$163,AL$6:AL$165,$AN776)*其他调用!L775*其他调用!$M775</f>
        <v>3471103.4375768197</v>
      </c>
      <c r="AT776" s="3">
        <f t="shared" si="33"/>
        <v>1348294185.8822212</v>
      </c>
    </row>
    <row r="777" spans="40:46" x14ac:dyDescent="0.2">
      <c r="AN777" s="3">
        <v>772</v>
      </c>
      <c r="AO777" s="3">
        <f>求节点(节奏总纲!D$4:D$163,AH$6:AH$165,$AN777)*其他调用!H776*其他调用!$M776</f>
        <v>739286780.92896497</v>
      </c>
      <c r="AP777" s="3">
        <f>求节点(节奏总纲!E$4:E$163,AI$6:AI$165,$AN777)*其他调用!I776*其他调用!$M776</f>
        <v>535106228.89447427</v>
      </c>
      <c r="AQ777" s="3">
        <f>求节点(节奏总纲!F$4:F$163,AJ$6:AJ$165,$AN777)*其他调用!J776*其他调用!$M776</f>
        <v>62260431.814734928</v>
      </c>
      <c r="AR777" s="3">
        <f>求节点(节奏总纲!G$4:G$163,AK$6:AK$165,$AN777)*其他调用!K776*其他调用!$M776</f>
        <v>8169640.8064703671</v>
      </c>
      <c r="AS777" s="3">
        <f>求节点(节奏总纲!H$4:H$163,AL$6:AL$165,$AN777)*其他调用!L776*其他调用!$M776</f>
        <v>3471103.4375768197</v>
      </c>
      <c r="AT777" s="3">
        <f t="shared" si="33"/>
        <v>1348294185.8822212</v>
      </c>
    </row>
    <row r="778" spans="40:46" x14ac:dyDescent="0.2">
      <c r="AN778" s="3">
        <v>773</v>
      </c>
      <c r="AO778" s="3">
        <f>求节点(节奏总纲!D$4:D$163,AH$6:AH$165,$AN778)*其他调用!H777*其他调用!$M777</f>
        <v>739286780.92896497</v>
      </c>
      <c r="AP778" s="3">
        <f>求节点(节奏总纲!E$4:E$163,AI$6:AI$165,$AN778)*其他调用!I777*其他调用!$M777</f>
        <v>535106228.89447427</v>
      </c>
      <c r="AQ778" s="3">
        <f>求节点(节奏总纲!F$4:F$163,AJ$6:AJ$165,$AN778)*其他调用!J777*其他调用!$M777</f>
        <v>62260431.814734928</v>
      </c>
      <c r="AR778" s="3">
        <f>求节点(节奏总纲!G$4:G$163,AK$6:AK$165,$AN778)*其他调用!K777*其他调用!$M777</f>
        <v>8169640.8064703671</v>
      </c>
      <c r="AS778" s="3">
        <f>求节点(节奏总纲!H$4:H$163,AL$6:AL$165,$AN778)*其他调用!L777*其他调用!$M777</f>
        <v>3471103.4375768197</v>
      </c>
      <c r="AT778" s="3">
        <f t="shared" si="33"/>
        <v>1348294185.8822212</v>
      </c>
    </row>
    <row r="779" spans="40:46" x14ac:dyDescent="0.2">
      <c r="AN779" s="3">
        <v>774</v>
      </c>
      <c r="AO779" s="3">
        <f>求节点(节奏总纲!D$4:D$163,AH$6:AH$165,$AN779)*其他调用!H778*其他调用!$M778</f>
        <v>739286780.92896497</v>
      </c>
      <c r="AP779" s="3">
        <f>求节点(节奏总纲!E$4:E$163,AI$6:AI$165,$AN779)*其他调用!I778*其他调用!$M778</f>
        <v>535106228.89447427</v>
      </c>
      <c r="AQ779" s="3">
        <f>求节点(节奏总纲!F$4:F$163,AJ$6:AJ$165,$AN779)*其他调用!J778*其他调用!$M778</f>
        <v>62260431.814734928</v>
      </c>
      <c r="AR779" s="3">
        <f>求节点(节奏总纲!G$4:G$163,AK$6:AK$165,$AN779)*其他调用!K778*其他调用!$M778</f>
        <v>8169640.8064703671</v>
      </c>
      <c r="AS779" s="3">
        <f>求节点(节奏总纲!H$4:H$163,AL$6:AL$165,$AN779)*其他调用!L778*其他调用!$M778</f>
        <v>3471103.4375768197</v>
      </c>
      <c r="AT779" s="3">
        <f t="shared" si="33"/>
        <v>1348294185.8822212</v>
      </c>
    </row>
    <row r="780" spans="40:46" x14ac:dyDescent="0.2">
      <c r="AN780" s="3">
        <v>775</v>
      </c>
      <c r="AO780" s="3">
        <f>求节点(节奏总纲!D$4:D$163,AH$6:AH$165,$AN780)*其他调用!H779*其他调用!$M779</f>
        <v>739286780.92896497</v>
      </c>
      <c r="AP780" s="3">
        <f>求节点(节奏总纲!E$4:E$163,AI$6:AI$165,$AN780)*其他调用!I779*其他调用!$M779</f>
        <v>535106228.89447427</v>
      </c>
      <c r="AQ780" s="3">
        <f>求节点(节奏总纲!F$4:F$163,AJ$6:AJ$165,$AN780)*其他调用!J779*其他调用!$M779</f>
        <v>62260431.814734928</v>
      </c>
      <c r="AR780" s="3">
        <f>求节点(节奏总纲!G$4:G$163,AK$6:AK$165,$AN780)*其他调用!K779*其他调用!$M779</f>
        <v>8169640.8064703671</v>
      </c>
      <c r="AS780" s="3">
        <f>求节点(节奏总纲!H$4:H$163,AL$6:AL$165,$AN780)*其他调用!L779*其他调用!$M779</f>
        <v>3471103.4375768197</v>
      </c>
      <c r="AT780" s="3">
        <f t="shared" si="33"/>
        <v>1348294185.8822212</v>
      </c>
    </row>
    <row r="781" spans="40:46" x14ac:dyDescent="0.2">
      <c r="AN781" s="3">
        <v>776</v>
      </c>
      <c r="AO781" s="3">
        <f>求节点(节奏总纲!D$4:D$163,AH$6:AH$165,$AN781)*其他调用!H780*其他调用!$M780</f>
        <v>739286780.92896497</v>
      </c>
      <c r="AP781" s="3">
        <f>求节点(节奏总纲!E$4:E$163,AI$6:AI$165,$AN781)*其他调用!I780*其他调用!$M780</f>
        <v>535106228.89447427</v>
      </c>
      <c r="AQ781" s="3">
        <f>求节点(节奏总纲!F$4:F$163,AJ$6:AJ$165,$AN781)*其他调用!J780*其他调用!$M780</f>
        <v>62260431.814734928</v>
      </c>
      <c r="AR781" s="3">
        <f>求节点(节奏总纲!G$4:G$163,AK$6:AK$165,$AN781)*其他调用!K780*其他调用!$M780</f>
        <v>8169640.8064703671</v>
      </c>
      <c r="AS781" s="3">
        <f>求节点(节奏总纲!H$4:H$163,AL$6:AL$165,$AN781)*其他调用!L780*其他调用!$M780</f>
        <v>3471103.4375768197</v>
      </c>
      <c r="AT781" s="3">
        <f t="shared" si="33"/>
        <v>1348294185.8822212</v>
      </c>
    </row>
    <row r="782" spans="40:46" x14ac:dyDescent="0.2">
      <c r="AN782" s="3">
        <v>777</v>
      </c>
      <c r="AO782" s="3">
        <f>求节点(节奏总纲!D$4:D$163,AH$6:AH$165,$AN782)*其他调用!H781*其他调用!$M781</f>
        <v>739286780.92896497</v>
      </c>
      <c r="AP782" s="3">
        <f>求节点(节奏总纲!E$4:E$163,AI$6:AI$165,$AN782)*其他调用!I781*其他调用!$M781</f>
        <v>535106228.89447427</v>
      </c>
      <c r="AQ782" s="3">
        <f>求节点(节奏总纲!F$4:F$163,AJ$6:AJ$165,$AN782)*其他调用!J781*其他调用!$M781</f>
        <v>62260431.814734928</v>
      </c>
      <c r="AR782" s="3">
        <f>求节点(节奏总纲!G$4:G$163,AK$6:AK$165,$AN782)*其他调用!K781*其他调用!$M781</f>
        <v>8169640.8064703671</v>
      </c>
      <c r="AS782" s="3">
        <f>求节点(节奏总纲!H$4:H$163,AL$6:AL$165,$AN782)*其他调用!L781*其他调用!$M781</f>
        <v>3471103.4375768197</v>
      </c>
      <c r="AT782" s="3">
        <f t="shared" si="33"/>
        <v>1348294185.8822212</v>
      </c>
    </row>
    <row r="783" spans="40:46" x14ac:dyDescent="0.2">
      <c r="AN783" s="3">
        <v>778</v>
      </c>
      <c r="AO783" s="3">
        <f>求节点(节奏总纲!D$4:D$163,AH$6:AH$165,$AN783)*其他调用!H782*其他调用!$M782</f>
        <v>739286780.92896497</v>
      </c>
      <c r="AP783" s="3">
        <f>求节点(节奏总纲!E$4:E$163,AI$6:AI$165,$AN783)*其他调用!I782*其他调用!$M782</f>
        <v>535106228.89447427</v>
      </c>
      <c r="AQ783" s="3">
        <f>求节点(节奏总纲!F$4:F$163,AJ$6:AJ$165,$AN783)*其他调用!J782*其他调用!$M782</f>
        <v>62260431.814734928</v>
      </c>
      <c r="AR783" s="3">
        <f>求节点(节奏总纲!G$4:G$163,AK$6:AK$165,$AN783)*其他调用!K782*其他调用!$M782</f>
        <v>8169640.8064703671</v>
      </c>
      <c r="AS783" s="3">
        <f>求节点(节奏总纲!H$4:H$163,AL$6:AL$165,$AN783)*其他调用!L782*其他调用!$M782</f>
        <v>3471103.4375768197</v>
      </c>
      <c r="AT783" s="3">
        <f t="shared" si="33"/>
        <v>1348294185.8822212</v>
      </c>
    </row>
    <row r="784" spans="40:46" x14ac:dyDescent="0.2">
      <c r="AN784" s="3">
        <v>779</v>
      </c>
      <c r="AO784" s="3">
        <f>求节点(节奏总纲!D$4:D$163,AH$6:AH$165,$AN784)*其他调用!H783*其他调用!$M783</f>
        <v>739286780.92896497</v>
      </c>
      <c r="AP784" s="3">
        <f>求节点(节奏总纲!E$4:E$163,AI$6:AI$165,$AN784)*其他调用!I783*其他调用!$M783</f>
        <v>535106228.89447427</v>
      </c>
      <c r="AQ784" s="3">
        <f>求节点(节奏总纲!F$4:F$163,AJ$6:AJ$165,$AN784)*其他调用!J783*其他调用!$M783</f>
        <v>62260431.814734928</v>
      </c>
      <c r="AR784" s="3">
        <f>求节点(节奏总纲!G$4:G$163,AK$6:AK$165,$AN784)*其他调用!K783*其他调用!$M783</f>
        <v>8169640.8064703671</v>
      </c>
      <c r="AS784" s="3">
        <f>求节点(节奏总纲!H$4:H$163,AL$6:AL$165,$AN784)*其他调用!L783*其他调用!$M783</f>
        <v>3471103.4375768197</v>
      </c>
      <c r="AT784" s="3">
        <f t="shared" si="33"/>
        <v>1348294185.8822212</v>
      </c>
    </row>
    <row r="785" spans="40:46" x14ac:dyDescent="0.2">
      <c r="AN785" s="3">
        <v>780</v>
      </c>
      <c r="AO785" s="3">
        <f>求节点(节奏总纲!D$4:D$163,AH$6:AH$165,$AN785)*其他调用!H784*其他调用!$M784</f>
        <v>739286780.92896497</v>
      </c>
      <c r="AP785" s="3">
        <f>求节点(节奏总纲!E$4:E$163,AI$6:AI$165,$AN785)*其他调用!I784*其他调用!$M784</f>
        <v>535106228.89447427</v>
      </c>
      <c r="AQ785" s="3">
        <f>求节点(节奏总纲!F$4:F$163,AJ$6:AJ$165,$AN785)*其他调用!J784*其他调用!$M784</f>
        <v>62260431.814734928</v>
      </c>
      <c r="AR785" s="3">
        <f>求节点(节奏总纲!G$4:G$163,AK$6:AK$165,$AN785)*其他调用!K784*其他调用!$M784</f>
        <v>8169640.8064703671</v>
      </c>
      <c r="AS785" s="3">
        <f>求节点(节奏总纲!H$4:H$163,AL$6:AL$165,$AN785)*其他调用!L784*其他调用!$M784</f>
        <v>3471103.4375768197</v>
      </c>
      <c r="AT785" s="3">
        <f t="shared" si="33"/>
        <v>1348294185.8822212</v>
      </c>
    </row>
    <row r="786" spans="40:46" x14ac:dyDescent="0.2">
      <c r="AN786" s="3">
        <v>781</v>
      </c>
      <c r="AO786" s="3">
        <f>求节点(节奏总纲!D$4:D$163,AH$6:AH$165,$AN786)*其他调用!H785*其他调用!$M785</f>
        <v>739286780.92896497</v>
      </c>
      <c r="AP786" s="3">
        <f>求节点(节奏总纲!E$4:E$163,AI$6:AI$165,$AN786)*其他调用!I785*其他调用!$M785</f>
        <v>535106228.89447427</v>
      </c>
      <c r="AQ786" s="3">
        <f>求节点(节奏总纲!F$4:F$163,AJ$6:AJ$165,$AN786)*其他调用!J785*其他调用!$M785</f>
        <v>62260431.814734928</v>
      </c>
      <c r="AR786" s="3">
        <f>求节点(节奏总纲!G$4:G$163,AK$6:AK$165,$AN786)*其他调用!K785*其他调用!$M785</f>
        <v>8169640.8064703671</v>
      </c>
      <c r="AS786" s="3">
        <f>求节点(节奏总纲!H$4:H$163,AL$6:AL$165,$AN786)*其他调用!L785*其他调用!$M785</f>
        <v>3471103.4375768197</v>
      </c>
      <c r="AT786" s="3">
        <f t="shared" si="33"/>
        <v>1348294185.8822212</v>
      </c>
    </row>
    <row r="787" spans="40:46" x14ac:dyDescent="0.2">
      <c r="AN787" s="3">
        <v>782</v>
      </c>
      <c r="AO787" s="3">
        <f>求节点(节奏总纲!D$4:D$163,AH$6:AH$165,$AN787)*其他调用!H786*其他调用!$M786</f>
        <v>739286780.92896497</v>
      </c>
      <c r="AP787" s="3">
        <f>求节点(节奏总纲!E$4:E$163,AI$6:AI$165,$AN787)*其他调用!I786*其他调用!$M786</f>
        <v>535106228.89447427</v>
      </c>
      <c r="AQ787" s="3">
        <f>求节点(节奏总纲!F$4:F$163,AJ$6:AJ$165,$AN787)*其他调用!J786*其他调用!$M786</f>
        <v>62260431.814734928</v>
      </c>
      <c r="AR787" s="3">
        <f>求节点(节奏总纲!G$4:G$163,AK$6:AK$165,$AN787)*其他调用!K786*其他调用!$M786</f>
        <v>8169640.8064703671</v>
      </c>
      <c r="AS787" s="3">
        <f>求节点(节奏总纲!H$4:H$163,AL$6:AL$165,$AN787)*其他调用!L786*其他调用!$M786</f>
        <v>3471103.4375768197</v>
      </c>
      <c r="AT787" s="3">
        <f t="shared" si="33"/>
        <v>1348294185.8822212</v>
      </c>
    </row>
    <row r="788" spans="40:46" x14ac:dyDescent="0.2">
      <c r="AN788" s="3">
        <v>783</v>
      </c>
      <c r="AO788" s="3">
        <f>求节点(节奏总纲!D$4:D$163,AH$6:AH$165,$AN788)*其他调用!H787*其他调用!$M787</f>
        <v>739286780.92896497</v>
      </c>
      <c r="AP788" s="3">
        <f>求节点(节奏总纲!E$4:E$163,AI$6:AI$165,$AN788)*其他调用!I787*其他调用!$M787</f>
        <v>535106228.89447427</v>
      </c>
      <c r="AQ788" s="3">
        <f>求节点(节奏总纲!F$4:F$163,AJ$6:AJ$165,$AN788)*其他调用!J787*其他调用!$M787</f>
        <v>62260431.814734928</v>
      </c>
      <c r="AR788" s="3">
        <f>求节点(节奏总纲!G$4:G$163,AK$6:AK$165,$AN788)*其他调用!K787*其他调用!$M787</f>
        <v>8169640.8064703671</v>
      </c>
      <c r="AS788" s="3">
        <f>求节点(节奏总纲!H$4:H$163,AL$6:AL$165,$AN788)*其他调用!L787*其他调用!$M787</f>
        <v>3471103.4375768197</v>
      </c>
      <c r="AT788" s="3">
        <f t="shared" ref="AT788:AT851" si="34">SUM(AO788:AS788)</f>
        <v>1348294185.8822212</v>
      </c>
    </row>
    <row r="789" spans="40:46" x14ac:dyDescent="0.2">
      <c r="AN789" s="3">
        <v>784</v>
      </c>
      <c r="AO789" s="3">
        <f>求节点(节奏总纲!D$4:D$163,AH$6:AH$165,$AN789)*其他调用!H788*其他调用!$M788</f>
        <v>739286780.92896497</v>
      </c>
      <c r="AP789" s="3">
        <f>求节点(节奏总纲!E$4:E$163,AI$6:AI$165,$AN789)*其他调用!I788*其他调用!$M788</f>
        <v>535106228.89447427</v>
      </c>
      <c r="AQ789" s="3">
        <f>求节点(节奏总纲!F$4:F$163,AJ$6:AJ$165,$AN789)*其他调用!J788*其他调用!$M788</f>
        <v>62260431.814734928</v>
      </c>
      <c r="AR789" s="3">
        <f>求节点(节奏总纲!G$4:G$163,AK$6:AK$165,$AN789)*其他调用!K788*其他调用!$M788</f>
        <v>8169640.8064703671</v>
      </c>
      <c r="AS789" s="3">
        <f>求节点(节奏总纲!H$4:H$163,AL$6:AL$165,$AN789)*其他调用!L788*其他调用!$M788</f>
        <v>3471103.4375768197</v>
      </c>
      <c r="AT789" s="3">
        <f t="shared" si="34"/>
        <v>1348294185.8822212</v>
      </c>
    </row>
    <row r="790" spans="40:46" x14ac:dyDescent="0.2">
      <c r="AN790" s="3">
        <v>785</v>
      </c>
      <c r="AO790" s="3">
        <f>求节点(节奏总纲!D$4:D$163,AH$6:AH$165,$AN790)*其他调用!H789*其他调用!$M789</f>
        <v>739286780.92896497</v>
      </c>
      <c r="AP790" s="3">
        <f>求节点(节奏总纲!E$4:E$163,AI$6:AI$165,$AN790)*其他调用!I789*其他调用!$M789</f>
        <v>535106228.89447427</v>
      </c>
      <c r="AQ790" s="3">
        <f>求节点(节奏总纲!F$4:F$163,AJ$6:AJ$165,$AN790)*其他调用!J789*其他调用!$M789</f>
        <v>62260431.814734928</v>
      </c>
      <c r="AR790" s="3">
        <f>求节点(节奏总纲!G$4:G$163,AK$6:AK$165,$AN790)*其他调用!K789*其他调用!$M789</f>
        <v>8169640.8064703671</v>
      </c>
      <c r="AS790" s="3">
        <f>求节点(节奏总纲!H$4:H$163,AL$6:AL$165,$AN790)*其他调用!L789*其他调用!$M789</f>
        <v>3471103.4375768197</v>
      </c>
      <c r="AT790" s="3">
        <f t="shared" si="34"/>
        <v>1348294185.8822212</v>
      </c>
    </row>
    <row r="791" spans="40:46" x14ac:dyDescent="0.2">
      <c r="AN791" s="3">
        <v>786</v>
      </c>
      <c r="AO791" s="3">
        <f>求节点(节奏总纲!D$4:D$163,AH$6:AH$165,$AN791)*其他调用!H790*其他调用!$M790</f>
        <v>739286780.92896497</v>
      </c>
      <c r="AP791" s="3">
        <f>求节点(节奏总纲!E$4:E$163,AI$6:AI$165,$AN791)*其他调用!I790*其他调用!$M790</f>
        <v>535106228.89447427</v>
      </c>
      <c r="AQ791" s="3">
        <f>求节点(节奏总纲!F$4:F$163,AJ$6:AJ$165,$AN791)*其他调用!J790*其他调用!$M790</f>
        <v>62260431.814734928</v>
      </c>
      <c r="AR791" s="3">
        <f>求节点(节奏总纲!G$4:G$163,AK$6:AK$165,$AN791)*其他调用!K790*其他调用!$M790</f>
        <v>8169640.8064703671</v>
      </c>
      <c r="AS791" s="3">
        <f>求节点(节奏总纲!H$4:H$163,AL$6:AL$165,$AN791)*其他调用!L790*其他调用!$M790</f>
        <v>3471103.4375768197</v>
      </c>
      <c r="AT791" s="3">
        <f t="shared" si="34"/>
        <v>1348294185.8822212</v>
      </c>
    </row>
    <row r="792" spans="40:46" x14ac:dyDescent="0.2">
      <c r="AN792" s="3">
        <v>787</v>
      </c>
      <c r="AO792" s="3">
        <f>求节点(节奏总纲!D$4:D$163,AH$6:AH$165,$AN792)*其他调用!H791*其他调用!$M791</f>
        <v>739286780.92896497</v>
      </c>
      <c r="AP792" s="3">
        <f>求节点(节奏总纲!E$4:E$163,AI$6:AI$165,$AN792)*其他调用!I791*其他调用!$M791</f>
        <v>535106228.89447427</v>
      </c>
      <c r="AQ792" s="3">
        <f>求节点(节奏总纲!F$4:F$163,AJ$6:AJ$165,$AN792)*其他调用!J791*其他调用!$M791</f>
        <v>62260431.814734928</v>
      </c>
      <c r="AR792" s="3">
        <f>求节点(节奏总纲!G$4:G$163,AK$6:AK$165,$AN792)*其他调用!K791*其他调用!$M791</f>
        <v>8169640.8064703671</v>
      </c>
      <c r="AS792" s="3">
        <f>求节点(节奏总纲!H$4:H$163,AL$6:AL$165,$AN792)*其他调用!L791*其他调用!$M791</f>
        <v>3471103.4375768197</v>
      </c>
      <c r="AT792" s="3">
        <f t="shared" si="34"/>
        <v>1348294185.8822212</v>
      </c>
    </row>
    <row r="793" spans="40:46" x14ac:dyDescent="0.2">
      <c r="AN793" s="3">
        <v>788</v>
      </c>
      <c r="AO793" s="3">
        <f>求节点(节奏总纲!D$4:D$163,AH$6:AH$165,$AN793)*其他调用!H792*其他调用!$M792</f>
        <v>739286780.92896497</v>
      </c>
      <c r="AP793" s="3">
        <f>求节点(节奏总纲!E$4:E$163,AI$6:AI$165,$AN793)*其他调用!I792*其他调用!$M792</f>
        <v>535106228.89447427</v>
      </c>
      <c r="AQ793" s="3">
        <f>求节点(节奏总纲!F$4:F$163,AJ$6:AJ$165,$AN793)*其他调用!J792*其他调用!$M792</f>
        <v>62260431.814734928</v>
      </c>
      <c r="AR793" s="3">
        <f>求节点(节奏总纲!G$4:G$163,AK$6:AK$165,$AN793)*其他调用!K792*其他调用!$M792</f>
        <v>8169640.8064703671</v>
      </c>
      <c r="AS793" s="3">
        <f>求节点(节奏总纲!H$4:H$163,AL$6:AL$165,$AN793)*其他调用!L792*其他调用!$M792</f>
        <v>3471103.4375768197</v>
      </c>
      <c r="AT793" s="3">
        <f t="shared" si="34"/>
        <v>1348294185.8822212</v>
      </c>
    </row>
    <row r="794" spans="40:46" x14ac:dyDescent="0.2">
      <c r="AN794" s="3">
        <v>789</v>
      </c>
      <c r="AO794" s="3">
        <f>求节点(节奏总纲!D$4:D$163,AH$6:AH$165,$AN794)*其他调用!H793*其他调用!$M793</f>
        <v>739286780.92896497</v>
      </c>
      <c r="AP794" s="3">
        <f>求节点(节奏总纲!E$4:E$163,AI$6:AI$165,$AN794)*其他调用!I793*其他调用!$M793</f>
        <v>535106228.89447427</v>
      </c>
      <c r="AQ794" s="3">
        <f>求节点(节奏总纲!F$4:F$163,AJ$6:AJ$165,$AN794)*其他调用!J793*其他调用!$M793</f>
        <v>62260431.814734928</v>
      </c>
      <c r="AR794" s="3">
        <f>求节点(节奏总纲!G$4:G$163,AK$6:AK$165,$AN794)*其他调用!K793*其他调用!$M793</f>
        <v>8169640.8064703671</v>
      </c>
      <c r="AS794" s="3">
        <f>求节点(节奏总纲!H$4:H$163,AL$6:AL$165,$AN794)*其他调用!L793*其他调用!$M793</f>
        <v>3471103.4375768197</v>
      </c>
      <c r="AT794" s="3">
        <f t="shared" si="34"/>
        <v>1348294185.8822212</v>
      </c>
    </row>
    <row r="795" spans="40:46" x14ac:dyDescent="0.2">
      <c r="AN795" s="3">
        <v>790</v>
      </c>
      <c r="AO795" s="3">
        <f>求节点(节奏总纲!D$4:D$163,AH$6:AH$165,$AN795)*其他调用!H794*其他调用!$M794</f>
        <v>739286780.92896497</v>
      </c>
      <c r="AP795" s="3">
        <f>求节点(节奏总纲!E$4:E$163,AI$6:AI$165,$AN795)*其他调用!I794*其他调用!$M794</f>
        <v>535106228.89447427</v>
      </c>
      <c r="AQ795" s="3">
        <f>求节点(节奏总纲!F$4:F$163,AJ$6:AJ$165,$AN795)*其他调用!J794*其他调用!$M794</f>
        <v>62260431.814734928</v>
      </c>
      <c r="AR795" s="3">
        <f>求节点(节奏总纲!G$4:G$163,AK$6:AK$165,$AN795)*其他调用!K794*其他调用!$M794</f>
        <v>8169640.8064703671</v>
      </c>
      <c r="AS795" s="3">
        <f>求节点(节奏总纲!H$4:H$163,AL$6:AL$165,$AN795)*其他调用!L794*其他调用!$M794</f>
        <v>3471103.4375768197</v>
      </c>
      <c r="AT795" s="3">
        <f t="shared" si="34"/>
        <v>1348294185.8822212</v>
      </c>
    </row>
    <row r="796" spans="40:46" x14ac:dyDescent="0.2">
      <c r="AN796" s="3">
        <v>791</v>
      </c>
      <c r="AO796" s="3">
        <f>求节点(节奏总纲!D$4:D$163,AH$6:AH$165,$AN796)*其他调用!H795*其他调用!$M795</f>
        <v>739286780.92896497</v>
      </c>
      <c r="AP796" s="3">
        <f>求节点(节奏总纲!E$4:E$163,AI$6:AI$165,$AN796)*其他调用!I795*其他调用!$M795</f>
        <v>535106228.89447427</v>
      </c>
      <c r="AQ796" s="3">
        <f>求节点(节奏总纲!F$4:F$163,AJ$6:AJ$165,$AN796)*其他调用!J795*其他调用!$M795</f>
        <v>62260431.814734928</v>
      </c>
      <c r="AR796" s="3">
        <f>求节点(节奏总纲!G$4:G$163,AK$6:AK$165,$AN796)*其他调用!K795*其他调用!$M795</f>
        <v>8169640.8064703671</v>
      </c>
      <c r="AS796" s="3">
        <f>求节点(节奏总纲!H$4:H$163,AL$6:AL$165,$AN796)*其他调用!L795*其他调用!$M795</f>
        <v>3471103.4375768197</v>
      </c>
      <c r="AT796" s="3">
        <f t="shared" si="34"/>
        <v>1348294185.8822212</v>
      </c>
    </row>
    <row r="797" spans="40:46" x14ac:dyDescent="0.2">
      <c r="AN797" s="3">
        <v>792</v>
      </c>
      <c r="AO797" s="3">
        <f>求节点(节奏总纲!D$4:D$163,AH$6:AH$165,$AN797)*其他调用!H796*其他调用!$M796</f>
        <v>739286780.92896497</v>
      </c>
      <c r="AP797" s="3">
        <f>求节点(节奏总纲!E$4:E$163,AI$6:AI$165,$AN797)*其他调用!I796*其他调用!$M796</f>
        <v>535106228.89447427</v>
      </c>
      <c r="AQ797" s="3">
        <f>求节点(节奏总纲!F$4:F$163,AJ$6:AJ$165,$AN797)*其他调用!J796*其他调用!$M796</f>
        <v>62260431.814734928</v>
      </c>
      <c r="AR797" s="3">
        <f>求节点(节奏总纲!G$4:G$163,AK$6:AK$165,$AN797)*其他调用!K796*其他调用!$M796</f>
        <v>8169640.8064703671</v>
      </c>
      <c r="AS797" s="3">
        <f>求节点(节奏总纲!H$4:H$163,AL$6:AL$165,$AN797)*其他调用!L796*其他调用!$M796</f>
        <v>3471103.4375768197</v>
      </c>
      <c r="AT797" s="3">
        <f t="shared" si="34"/>
        <v>1348294185.8822212</v>
      </c>
    </row>
    <row r="798" spans="40:46" x14ac:dyDescent="0.2">
      <c r="AN798" s="3">
        <v>793</v>
      </c>
      <c r="AO798" s="3">
        <f>求节点(节奏总纲!D$4:D$163,AH$6:AH$165,$AN798)*其他调用!H797*其他调用!$M797</f>
        <v>739286780.92896497</v>
      </c>
      <c r="AP798" s="3">
        <f>求节点(节奏总纲!E$4:E$163,AI$6:AI$165,$AN798)*其他调用!I797*其他调用!$M797</f>
        <v>535106228.89447427</v>
      </c>
      <c r="AQ798" s="3">
        <f>求节点(节奏总纲!F$4:F$163,AJ$6:AJ$165,$AN798)*其他调用!J797*其他调用!$M797</f>
        <v>62260431.814734928</v>
      </c>
      <c r="AR798" s="3">
        <f>求节点(节奏总纲!G$4:G$163,AK$6:AK$165,$AN798)*其他调用!K797*其他调用!$M797</f>
        <v>8169640.8064703671</v>
      </c>
      <c r="AS798" s="3">
        <f>求节点(节奏总纲!H$4:H$163,AL$6:AL$165,$AN798)*其他调用!L797*其他调用!$M797</f>
        <v>3471103.4375768197</v>
      </c>
      <c r="AT798" s="3">
        <f t="shared" si="34"/>
        <v>1348294185.8822212</v>
      </c>
    </row>
    <row r="799" spans="40:46" x14ac:dyDescent="0.2">
      <c r="AN799" s="3">
        <v>794</v>
      </c>
      <c r="AO799" s="3">
        <f>求节点(节奏总纲!D$4:D$163,AH$6:AH$165,$AN799)*其他调用!H798*其他调用!$M798</f>
        <v>739286780.92896497</v>
      </c>
      <c r="AP799" s="3">
        <f>求节点(节奏总纲!E$4:E$163,AI$6:AI$165,$AN799)*其他调用!I798*其他调用!$M798</f>
        <v>535106228.89447427</v>
      </c>
      <c r="AQ799" s="3">
        <f>求节点(节奏总纲!F$4:F$163,AJ$6:AJ$165,$AN799)*其他调用!J798*其他调用!$M798</f>
        <v>62260431.814734928</v>
      </c>
      <c r="AR799" s="3">
        <f>求节点(节奏总纲!G$4:G$163,AK$6:AK$165,$AN799)*其他调用!K798*其他调用!$M798</f>
        <v>8169640.8064703671</v>
      </c>
      <c r="AS799" s="3">
        <f>求节点(节奏总纲!H$4:H$163,AL$6:AL$165,$AN799)*其他调用!L798*其他调用!$M798</f>
        <v>3471103.4375768197</v>
      </c>
      <c r="AT799" s="3">
        <f t="shared" si="34"/>
        <v>1348294185.8822212</v>
      </c>
    </row>
    <row r="800" spans="40:46" x14ac:dyDescent="0.2">
      <c r="AN800" s="3">
        <v>795</v>
      </c>
      <c r="AO800" s="3">
        <f>求节点(节奏总纲!D$4:D$163,AH$6:AH$165,$AN800)*其他调用!H799*其他调用!$M799</f>
        <v>739286780.92896497</v>
      </c>
      <c r="AP800" s="3">
        <f>求节点(节奏总纲!E$4:E$163,AI$6:AI$165,$AN800)*其他调用!I799*其他调用!$M799</f>
        <v>535106228.89447427</v>
      </c>
      <c r="AQ800" s="3">
        <f>求节点(节奏总纲!F$4:F$163,AJ$6:AJ$165,$AN800)*其他调用!J799*其他调用!$M799</f>
        <v>62260431.814734928</v>
      </c>
      <c r="AR800" s="3">
        <f>求节点(节奏总纲!G$4:G$163,AK$6:AK$165,$AN800)*其他调用!K799*其他调用!$M799</f>
        <v>8169640.8064703671</v>
      </c>
      <c r="AS800" s="3">
        <f>求节点(节奏总纲!H$4:H$163,AL$6:AL$165,$AN800)*其他调用!L799*其他调用!$M799</f>
        <v>3471103.4375768197</v>
      </c>
      <c r="AT800" s="3">
        <f t="shared" si="34"/>
        <v>1348294185.8822212</v>
      </c>
    </row>
    <row r="801" spans="40:46" x14ac:dyDescent="0.2">
      <c r="AN801" s="3">
        <v>796</v>
      </c>
      <c r="AO801" s="3">
        <f>求节点(节奏总纲!D$4:D$163,AH$6:AH$165,$AN801)*其他调用!H800*其他调用!$M800</f>
        <v>739286780.92896497</v>
      </c>
      <c r="AP801" s="3">
        <f>求节点(节奏总纲!E$4:E$163,AI$6:AI$165,$AN801)*其他调用!I800*其他调用!$M800</f>
        <v>535106228.89447427</v>
      </c>
      <c r="AQ801" s="3">
        <f>求节点(节奏总纲!F$4:F$163,AJ$6:AJ$165,$AN801)*其他调用!J800*其他调用!$M800</f>
        <v>62260431.814734928</v>
      </c>
      <c r="AR801" s="3">
        <f>求节点(节奏总纲!G$4:G$163,AK$6:AK$165,$AN801)*其他调用!K800*其他调用!$M800</f>
        <v>8169640.8064703671</v>
      </c>
      <c r="AS801" s="3">
        <f>求节点(节奏总纲!H$4:H$163,AL$6:AL$165,$AN801)*其他调用!L800*其他调用!$M800</f>
        <v>3471103.4375768197</v>
      </c>
      <c r="AT801" s="3">
        <f t="shared" si="34"/>
        <v>1348294185.8822212</v>
      </c>
    </row>
    <row r="802" spans="40:46" x14ac:dyDescent="0.2">
      <c r="AN802" s="3">
        <v>797</v>
      </c>
      <c r="AO802" s="3">
        <f>求节点(节奏总纲!D$4:D$163,AH$6:AH$165,$AN802)*其他调用!H801*其他调用!$M801</f>
        <v>739286780.92896497</v>
      </c>
      <c r="AP802" s="3">
        <f>求节点(节奏总纲!E$4:E$163,AI$6:AI$165,$AN802)*其他调用!I801*其他调用!$M801</f>
        <v>535106228.89447427</v>
      </c>
      <c r="AQ802" s="3">
        <f>求节点(节奏总纲!F$4:F$163,AJ$6:AJ$165,$AN802)*其他调用!J801*其他调用!$M801</f>
        <v>62260431.814734928</v>
      </c>
      <c r="AR802" s="3">
        <f>求节点(节奏总纲!G$4:G$163,AK$6:AK$165,$AN802)*其他调用!K801*其他调用!$M801</f>
        <v>8169640.8064703671</v>
      </c>
      <c r="AS802" s="3">
        <f>求节点(节奏总纲!H$4:H$163,AL$6:AL$165,$AN802)*其他调用!L801*其他调用!$M801</f>
        <v>3471103.4375768197</v>
      </c>
      <c r="AT802" s="3">
        <f t="shared" si="34"/>
        <v>1348294185.8822212</v>
      </c>
    </row>
    <row r="803" spans="40:46" x14ac:dyDescent="0.2">
      <c r="AN803" s="3">
        <v>798</v>
      </c>
      <c r="AO803" s="3">
        <f>求节点(节奏总纲!D$4:D$163,AH$6:AH$165,$AN803)*其他调用!H802*其他调用!$M802</f>
        <v>739286780.92896497</v>
      </c>
      <c r="AP803" s="3">
        <f>求节点(节奏总纲!E$4:E$163,AI$6:AI$165,$AN803)*其他调用!I802*其他调用!$M802</f>
        <v>535106228.89447427</v>
      </c>
      <c r="AQ803" s="3">
        <f>求节点(节奏总纲!F$4:F$163,AJ$6:AJ$165,$AN803)*其他调用!J802*其他调用!$M802</f>
        <v>62260431.814734928</v>
      </c>
      <c r="AR803" s="3">
        <f>求节点(节奏总纲!G$4:G$163,AK$6:AK$165,$AN803)*其他调用!K802*其他调用!$M802</f>
        <v>8169640.8064703671</v>
      </c>
      <c r="AS803" s="3">
        <f>求节点(节奏总纲!H$4:H$163,AL$6:AL$165,$AN803)*其他调用!L802*其他调用!$M802</f>
        <v>3471103.4375768197</v>
      </c>
      <c r="AT803" s="3">
        <f t="shared" si="34"/>
        <v>1348294185.8822212</v>
      </c>
    </row>
    <row r="804" spans="40:46" x14ac:dyDescent="0.2">
      <c r="AN804" s="3">
        <v>799</v>
      </c>
      <c r="AO804" s="3">
        <f>求节点(节奏总纲!D$4:D$163,AH$6:AH$165,$AN804)*其他调用!H803*其他调用!$M803</f>
        <v>739286780.92896497</v>
      </c>
      <c r="AP804" s="3">
        <f>求节点(节奏总纲!E$4:E$163,AI$6:AI$165,$AN804)*其他调用!I803*其他调用!$M803</f>
        <v>535106228.89447427</v>
      </c>
      <c r="AQ804" s="3">
        <f>求节点(节奏总纲!F$4:F$163,AJ$6:AJ$165,$AN804)*其他调用!J803*其他调用!$M803</f>
        <v>62260431.814734928</v>
      </c>
      <c r="AR804" s="3">
        <f>求节点(节奏总纲!G$4:G$163,AK$6:AK$165,$AN804)*其他调用!K803*其他调用!$M803</f>
        <v>8169640.8064703671</v>
      </c>
      <c r="AS804" s="3">
        <f>求节点(节奏总纲!H$4:H$163,AL$6:AL$165,$AN804)*其他调用!L803*其他调用!$M803</f>
        <v>3471103.4375768197</v>
      </c>
      <c r="AT804" s="3">
        <f t="shared" si="34"/>
        <v>1348294185.8822212</v>
      </c>
    </row>
    <row r="805" spans="40:46" x14ac:dyDescent="0.2">
      <c r="AN805" s="3">
        <v>800</v>
      </c>
      <c r="AO805" s="3">
        <f>求节点(节奏总纲!D$4:D$163,AH$6:AH$165,$AN805)*其他调用!H804*其他调用!$M804</f>
        <v>739286780.92896497</v>
      </c>
      <c r="AP805" s="3">
        <f>求节点(节奏总纲!E$4:E$163,AI$6:AI$165,$AN805)*其他调用!I804*其他调用!$M804</f>
        <v>535106228.89447427</v>
      </c>
      <c r="AQ805" s="3">
        <f>求节点(节奏总纲!F$4:F$163,AJ$6:AJ$165,$AN805)*其他调用!J804*其他调用!$M804</f>
        <v>62260431.814734928</v>
      </c>
      <c r="AR805" s="3">
        <f>求节点(节奏总纲!G$4:G$163,AK$6:AK$165,$AN805)*其他调用!K804*其他调用!$M804</f>
        <v>8169640.8064703671</v>
      </c>
      <c r="AS805" s="3">
        <f>求节点(节奏总纲!H$4:H$163,AL$6:AL$165,$AN805)*其他调用!L804*其他调用!$M804</f>
        <v>3471103.4375768197</v>
      </c>
      <c r="AT805" s="3">
        <f t="shared" si="34"/>
        <v>1348294185.8822212</v>
      </c>
    </row>
    <row r="806" spans="40:46" x14ac:dyDescent="0.2">
      <c r="AN806" s="3">
        <v>801</v>
      </c>
      <c r="AO806" s="3">
        <f>求节点(节奏总纲!D$4:D$163,AH$6:AH$165,$AN806)*其他调用!H805*其他调用!$M805</f>
        <v>739286780.92896497</v>
      </c>
      <c r="AP806" s="3">
        <f>求节点(节奏总纲!E$4:E$163,AI$6:AI$165,$AN806)*其他调用!I805*其他调用!$M805</f>
        <v>535106228.89447427</v>
      </c>
      <c r="AQ806" s="3">
        <f>求节点(节奏总纲!F$4:F$163,AJ$6:AJ$165,$AN806)*其他调用!J805*其他调用!$M805</f>
        <v>62260431.814734928</v>
      </c>
      <c r="AR806" s="3">
        <f>求节点(节奏总纲!G$4:G$163,AK$6:AK$165,$AN806)*其他调用!K805*其他调用!$M805</f>
        <v>8169640.8064703671</v>
      </c>
      <c r="AS806" s="3">
        <f>求节点(节奏总纲!H$4:H$163,AL$6:AL$165,$AN806)*其他调用!L805*其他调用!$M805</f>
        <v>3471103.4375768197</v>
      </c>
      <c r="AT806" s="3">
        <f t="shared" si="34"/>
        <v>1348294185.8822212</v>
      </c>
    </row>
    <row r="807" spans="40:46" x14ac:dyDescent="0.2">
      <c r="AN807" s="3">
        <v>802</v>
      </c>
      <c r="AO807" s="3">
        <f>求节点(节奏总纲!D$4:D$163,AH$6:AH$165,$AN807)*其他调用!H806*其他调用!$M806</f>
        <v>739286780.92896497</v>
      </c>
      <c r="AP807" s="3">
        <f>求节点(节奏总纲!E$4:E$163,AI$6:AI$165,$AN807)*其他调用!I806*其他调用!$M806</f>
        <v>535106228.89447427</v>
      </c>
      <c r="AQ807" s="3">
        <f>求节点(节奏总纲!F$4:F$163,AJ$6:AJ$165,$AN807)*其他调用!J806*其他调用!$M806</f>
        <v>62260431.814734928</v>
      </c>
      <c r="AR807" s="3">
        <f>求节点(节奏总纲!G$4:G$163,AK$6:AK$165,$AN807)*其他调用!K806*其他调用!$M806</f>
        <v>8169640.8064703671</v>
      </c>
      <c r="AS807" s="3">
        <f>求节点(节奏总纲!H$4:H$163,AL$6:AL$165,$AN807)*其他调用!L806*其他调用!$M806</f>
        <v>3471103.4375768197</v>
      </c>
      <c r="AT807" s="3">
        <f t="shared" si="34"/>
        <v>1348294185.8822212</v>
      </c>
    </row>
    <row r="808" spans="40:46" x14ac:dyDescent="0.2">
      <c r="AN808" s="3">
        <v>803</v>
      </c>
      <c r="AO808" s="3">
        <f>求节点(节奏总纲!D$4:D$163,AH$6:AH$165,$AN808)*其他调用!H807*其他调用!$M807</f>
        <v>739286780.92896497</v>
      </c>
      <c r="AP808" s="3">
        <f>求节点(节奏总纲!E$4:E$163,AI$6:AI$165,$AN808)*其他调用!I807*其他调用!$M807</f>
        <v>535106228.89447427</v>
      </c>
      <c r="AQ808" s="3">
        <f>求节点(节奏总纲!F$4:F$163,AJ$6:AJ$165,$AN808)*其他调用!J807*其他调用!$M807</f>
        <v>62260431.814734928</v>
      </c>
      <c r="AR808" s="3">
        <f>求节点(节奏总纲!G$4:G$163,AK$6:AK$165,$AN808)*其他调用!K807*其他调用!$M807</f>
        <v>8169640.8064703671</v>
      </c>
      <c r="AS808" s="3">
        <f>求节点(节奏总纲!H$4:H$163,AL$6:AL$165,$AN808)*其他调用!L807*其他调用!$M807</f>
        <v>3471103.4375768197</v>
      </c>
      <c r="AT808" s="3">
        <f t="shared" si="34"/>
        <v>1348294185.8822212</v>
      </c>
    </row>
    <row r="809" spans="40:46" x14ac:dyDescent="0.2">
      <c r="AN809" s="3">
        <v>804</v>
      </c>
      <c r="AO809" s="3">
        <f>求节点(节奏总纲!D$4:D$163,AH$6:AH$165,$AN809)*其他调用!H808*其他调用!$M808</f>
        <v>739286780.92896497</v>
      </c>
      <c r="AP809" s="3">
        <f>求节点(节奏总纲!E$4:E$163,AI$6:AI$165,$AN809)*其他调用!I808*其他调用!$M808</f>
        <v>535106228.89447427</v>
      </c>
      <c r="AQ809" s="3">
        <f>求节点(节奏总纲!F$4:F$163,AJ$6:AJ$165,$AN809)*其他调用!J808*其他调用!$M808</f>
        <v>62260431.814734928</v>
      </c>
      <c r="AR809" s="3">
        <f>求节点(节奏总纲!G$4:G$163,AK$6:AK$165,$AN809)*其他调用!K808*其他调用!$M808</f>
        <v>8169640.8064703671</v>
      </c>
      <c r="AS809" s="3">
        <f>求节点(节奏总纲!H$4:H$163,AL$6:AL$165,$AN809)*其他调用!L808*其他调用!$M808</f>
        <v>3471103.4375768197</v>
      </c>
      <c r="AT809" s="3">
        <f t="shared" si="34"/>
        <v>1348294185.8822212</v>
      </c>
    </row>
    <row r="810" spans="40:46" x14ac:dyDescent="0.2">
      <c r="AN810" s="3">
        <v>805</v>
      </c>
      <c r="AO810" s="3">
        <f>求节点(节奏总纲!D$4:D$163,AH$6:AH$165,$AN810)*其他调用!H809*其他调用!$M809</f>
        <v>739286780.92896497</v>
      </c>
      <c r="AP810" s="3">
        <f>求节点(节奏总纲!E$4:E$163,AI$6:AI$165,$AN810)*其他调用!I809*其他调用!$M809</f>
        <v>535106228.89447427</v>
      </c>
      <c r="AQ810" s="3">
        <f>求节点(节奏总纲!F$4:F$163,AJ$6:AJ$165,$AN810)*其他调用!J809*其他调用!$M809</f>
        <v>62260431.814734928</v>
      </c>
      <c r="AR810" s="3">
        <f>求节点(节奏总纲!G$4:G$163,AK$6:AK$165,$AN810)*其他调用!K809*其他调用!$M809</f>
        <v>8169640.8064703671</v>
      </c>
      <c r="AS810" s="3">
        <f>求节点(节奏总纲!H$4:H$163,AL$6:AL$165,$AN810)*其他调用!L809*其他调用!$M809</f>
        <v>3471103.4375768197</v>
      </c>
      <c r="AT810" s="3">
        <f t="shared" si="34"/>
        <v>1348294185.8822212</v>
      </c>
    </row>
    <row r="811" spans="40:46" x14ac:dyDescent="0.2">
      <c r="AN811" s="3">
        <v>806</v>
      </c>
      <c r="AO811" s="3">
        <f>求节点(节奏总纲!D$4:D$163,AH$6:AH$165,$AN811)*其他调用!H810*其他调用!$M810</f>
        <v>739286780.92896497</v>
      </c>
      <c r="AP811" s="3">
        <f>求节点(节奏总纲!E$4:E$163,AI$6:AI$165,$AN811)*其他调用!I810*其他调用!$M810</f>
        <v>535106228.89447427</v>
      </c>
      <c r="AQ811" s="3">
        <f>求节点(节奏总纲!F$4:F$163,AJ$6:AJ$165,$AN811)*其他调用!J810*其他调用!$M810</f>
        <v>62260431.814734928</v>
      </c>
      <c r="AR811" s="3">
        <f>求节点(节奏总纲!G$4:G$163,AK$6:AK$165,$AN811)*其他调用!K810*其他调用!$M810</f>
        <v>8169640.8064703671</v>
      </c>
      <c r="AS811" s="3">
        <f>求节点(节奏总纲!H$4:H$163,AL$6:AL$165,$AN811)*其他调用!L810*其他调用!$M810</f>
        <v>3471103.4375768197</v>
      </c>
      <c r="AT811" s="3">
        <f t="shared" si="34"/>
        <v>1348294185.8822212</v>
      </c>
    </row>
    <row r="812" spans="40:46" x14ac:dyDescent="0.2">
      <c r="AN812" s="3">
        <v>807</v>
      </c>
      <c r="AO812" s="3">
        <f>求节点(节奏总纲!D$4:D$163,AH$6:AH$165,$AN812)*其他调用!H811*其他调用!$M811</f>
        <v>739286780.92896497</v>
      </c>
      <c r="AP812" s="3">
        <f>求节点(节奏总纲!E$4:E$163,AI$6:AI$165,$AN812)*其他调用!I811*其他调用!$M811</f>
        <v>535106228.89447427</v>
      </c>
      <c r="AQ812" s="3">
        <f>求节点(节奏总纲!F$4:F$163,AJ$6:AJ$165,$AN812)*其他调用!J811*其他调用!$M811</f>
        <v>62260431.814734928</v>
      </c>
      <c r="AR812" s="3">
        <f>求节点(节奏总纲!G$4:G$163,AK$6:AK$165,$AN812)*其他调用!K811*其他调用!$M811</f>
        <v>8169640.8064703671</v>
      </c>
      <c r="AS812" s="3">
        <f>求节点(节奏总纲!H$4:H$163,AL$6:AL$165,$AN812)*其他调用!L811*其他调用!$M811</f>
        <v>3471103.4375768197</v>
      </c>
      <c r="AT812" s="3">
        <f t="shared" si="34"/>
        <v>1348294185.8822212</v>
      </c>
    </row>
    <row r="813" spans="40:46" x14ac:dyDescent="0.2">
      <c r="AN813" s="3">
        <v>808</v>
      </c>
      <c r="AO813" s="3">
        <f>求节点(节奏总纲!D$4:D$163,AH$6:AH$165,$AN813)*其他调用!H812*其他调用!$M812</f>
        <v>739286780.92896497</v>
      </c>
      <c r="AP813" s="3">
        <f>求节点(节奏总纲!E$4:E$163,AI$6:AI$165,$AN813)*其他调用!I812*其他调用!$M812</f>
        <v>535106228.89447427</v>
      </c>
      <c r="AQ813" s="3">
        <f>求节点(节奏总纲!F$4:F$163,AJ$6:AJ$165,$AN813)*其他调用!J812*其他调用!$M812</f>
        <v>62260431.814734928</v>
      </c>
      <c r="AR813" s="3">
        <f>求节点(节奏总纲!G$4:G$163,AK$6:AK$165,$AN813)*其他调用!K812*其他调用!$M812</f>
        <v>8169640.8064703671</v>
      </c>
      <c r="AS813" s="3">
        <f>求节点(节奏总纲!H$4:H$163,AL$6:AL$165,$AN813)*其他调用!L812*其他调用!$M812</f>
        <v>3471103.4375768197</v>
      </c>
      <c r="AT813" s="3">
        <f t="shared" si="34"/>
        <v>1348294185.8822212</v>
      </c>
    </row>
    <row r="814" spans="40:46" x14ac:dyDescent="0.2">
      <c r="AN814" s="3">
        <v>809</v>
      </c>
      <c r="AO814" s="3">
        <f>求节点(节奏总纲!D$4:D$163,AH$6:AH$165,$AN814)*其他调用!H813*其他调用!$M813</f>
        <v>739286780.92896497</v>
      </c>
      <c r="AP814" s="3">
        <f>求节点(节奏总纲!E$4:E$163,AI$6:AI$165,$AN814)*其他调用!I813*其他调用!$M813</f>
        <v>535106228.89447427</v>
      </c>
      <c r="AQ814" s="3">
        <f>求节点(节奏总纲!F$4:F$163,AJ$6:AJ$165,$AN814)*其他调用!J813*其他调用!$M813</f>
        <v>62260431.814734928</v>
      </c>
      <c r="AR814" s="3">
        <f>求节点(节奏总纲!G$4:G$163,AK$6:AK$165,$AN814)*其他调用!K813*其他调用!$M813</f>
        <v>8169640.8064703671</v>
      </c>
      <c r="AS814" s="3">
        <f>求节点(节奏总纲!H$4:H$163,AL$6:AL$165,$AN814)*其他调用!L813*其他调用!$M813</f>
        <v>3471103.4375768197</v>
      </c>
      <c r="AT814" s="3">
        <f t="shared" si="34"/>
        <v>1348294185.8822212</v>
      </c>
    </row>
    <row r="815" spans="40:46" x14ac:dyDescent="0.2">
      <c r="AN815" s="3">
        <v>810</v>
      </c>
      <c r="AO815" s="3">
        <f>求节点(节奏总纲!D$4:D$163,AH$6:AH$165,$AN815)*其他调用!H814*其他调用!$M814</f>
        <v>739286780.92896497</v>
      </c>
      <c r="AP815" s="3">
        <f>求节点(节奏总纲!E$4:E$163,AI$6:AI$165,$AN815)*其他调用!I814*其他调用!$M814</f>
        <v>535106228.89447427</v>
      </c>
      <c r="AQ815" s="3">
        <f>求节点(节奏总纲!F$4:F$163,AJ$6:AJ$165,$AN815)*其他调用!J814*其他调用!$M814</f>
        <v>62260431.814734928</v>
      </c>
      <c r="AR815" s="3">
        <f>求节点(节奏总纲!G$4:G$163,AK$6:AK$165,$AN815)*其他调用!K814*其他调用!$M814</f>
        <v>8169640.8064703671</v>
      </c>
      <c r="AS815" s="3">
        <f>求节点(节奏总纲!H$4:H$163,AL$6:AL$165,$AN815)*其他调用!L814*其他调用!$M814</f>
        <v>3471103.4375768197</v>
      </c>
      <c r="AT815" s="3">
        <f t="shared" si="34"/>
        <v>1348294185.8822212</v>
      </c>
    </row>
    <row r="816" spans="40:46" x14ac:dyDescent="0.2">
      <c r="AN816" s="3">
        <v>811</v>
      </c>
      <c r="AO816" s="3">
        <f>求节点(节奏总纲!D$4:D$163,AH$6:AH$165,$AN816)*其他调用!H815*其他调用!$M815</f>
        <v>739286780.92896497</v>
      </c>
      <c r="AP816" s="3">
        <f>求节点(节奏总纲!E$4:E$163,AI$6:AI$165,$AN816)*其他调用!I815*其他调用!$M815</f>
        <v>535106228.89447427</v>
      </c>
      <c r="AQ816" s="3">
        <f>求节点(节奏总纲!F$4:F$163,AJ$6:AJ$165,$AN816)*其他调用!J815*其他调用!$M815</f>
        <v>62260431.814734928</v>
      </c>
      <c r="AR816" s="3">
        <f>求节点(节奏总纲!G$4:G$163,AK$6:AK$165,$AN816)*其他调用!K815*其他调用!$M815</f>
        <v>8169640.8064703671</v>
      </c>
      <c r="AS816" s="3">
        <f>求节点(节奏总纲!H$4:H$163,AL$6:AL$165,$AN816)*其他调用!L815*其他调用!$M815</f>
        <v>3471103.4375768197</v>
      </c>
      <c r="AT816" s="3">
        <f t="shared" si="34"/>
        <v>1348294185.8822212</v>
      </c>
    </row>
    <row r="817" spans="40:46" x14ac:dyDescent="0.2">
      <c r="AN817" s="3">
        <v>812</v>
      </c>
      <c r="AO817" s="3">
        <f>求节点(节奏总纲!D$4:D$163,AH$6:AH$165,$AN817)*其他调用!H816*其他调用!$M816</f>
        <v>739286780.92896497</v>
      </c>
      <c r="AP817" s="3">
        <f>求节点(节奏总纲!E$4:E$163,AI$6:AI$165,$AN817)*其他调用!I816*其他调用!$M816</f>
        <v>535106228.89447427</v>
      </c>
      <c r="AQ817" s="3">
        <f>求节点(节奏总纲!F$4:F$163,AJ$6:AJ$165,$AN817)*其他调用!J816*其他调用!$M816</f>
        <v>62260431.814734928</v>
      </c>
      <c r="AR817" s="3">
        <f>求节点(节奏总纲!G$4:G$163,AK$6:AK$165,$AN817)*其他调用!K816*其他调用!$M816</f>
        <v>8169640.8064703671</v>
      </c>
      <c r="AS817" s="3">
        <f>求节点(节奏总纲!H$4:H$163,AL$6:AL$165,$AN817)*其他调用!L816*其他调用!$M816</f>
        <v>3471103.4375768197</v>
      </c>
      <c r="AT817" s="3">
        <f t="shared" si="34"/>
        <v>1348294185.8822212</v>
      </c>
    </row>
    <row r="818" spans="40:46" x14ac:dyDescent="0.2">
      <c r="AN818" s="3">
        <v>813</v>
      </c>
      <c r="AO818" s="3">
        <f>求节点(节奏总纲!D$4:D$163,AH$6:AH$165,$AN818)*其他调用!H817*其他调用!$M817</f>
        <v>739286780.92896497</v>
      </c>
      <c r="AP818" s="3">
        <f>求节点(节奏总纲!E$4:E$163,AI$6:AI$165,$AN818)*其他调用!I817*其他调用!$M817</f>
        <v>535106228.89447427</v>
      </c>
      <c r="AQ818" s="3">
        <f>求节点(节奏总纲!F$4:F$163,AJ$6:AJ$165,$AN818)*其他调用!J817*其他调用!$M817</f>
        <v>62260431.814734928</v>
      </c>
      <c r="AR818" s="3">
        <f>求节点(节奏总纲!G$4:G$163,AK$6:AK$165,$AN818)*其他调用!K817*其他调用!$M817</f>
        <v>8169640.8064703671</v>
      </c>
      <c r="AS818" s="3">
        <f>求节点(节奏总纲!H$4:H$163,AL$6:AL$165,$AN818)*其他调用!L817*其他调用!$M817</f>
        <v>3471103.4375768197</v>
      </c>
      <c r="AT818" s="3">
        <f t="shared" si="34"/>
        <v>1348294185.8822212</v>
      </c>
    </row>
    <row r="819" spans="40:46" x14ac:dyDescent="0.2">
      <c r="AN819" s="3">
        <v>814</v>
      </c>
      <c r="AO819" s="3">
        <f>求节点(节奏总纲!D$4:D$163,AH$6:AH$165,$AN819)*其他调用!H818*其他调用!$M818</f>
        <v>739286780.92896497</v>
      </c>
      <c r="AP819" s="3">
        <f>求节点(节奏总纲!E$4:E$163,AI$6:AI$165,$AN819)*其他调用!I818*其他调用!$M818</f>
        <v>535106228.89447427</v>
      </c>
      <c r="AQ819" s="3">
        <f>求节点(节奏总纲!F$4:F$163,AJ$6:AJ$165,$AN819)*其他调用!J818*其他调用!$M818</f>
        <v>62260431.814734928</v>
      </c>
      <c r="AR819" s="3">
        <f>求节点(节奏总纲!G$4:G$163,AK$6:AK$165,$AN819)*其他调用!K818*其他调用!$M818</f>
        <v>8169640.8064703671</v>
      </c>
      <c r="AS819" s="3">
        <f>求节点(节奏总纲!H$4:H$163,AL$6:AL$165,$AN819)*其他调用!L818*其他调用!$M818</f>
        <v>3471103.4375768197</v>
      </c>
      <c r="AT819" s="3">
        <f t="shared" si="34"/>
        <v>1348294185.8822212</v>
      </c>
    </row>
    <row r="820" spans="40:46" x14ac:dyDescent="0.2">
      <c r="AN820" s="3">
        <v>815</v>
      </c>
      <c r="AO820" s="3">
        <f>求节点(节奏总纲!D$4:D$163,AH$6:AH$165,$AN820)*其他调用!H819*其他调用!$M819</f>
        <v>739286780.92896497</v>
      </c>
      <c r="AP820" s="3">
        <f>求节点(节奏总纲!E$4:E$163,AI$6:AI$165,$AN820)*其他调用!I819*其他调用!$M819</f>
        <v>535106228.89447427</v>
      </c>
      <c r="AQ820" s="3">
        <f>求节点(节奏总纲!F$4:F$163,AJ$6:AJ$165,$AN820)*其他调用!J819*其他调用!$M819</f>
        <v>62260431.814734928</v>
      </c>
      <c r="AR820" s="3">
        <f>求节点(节奏总纲!G$4:G$163,AK$6:AK$165,$AN820)*其他调用!K819*其他调用!$M819</f>
        <v>8169640.8064703671</v>
      </c>
      <c r="AS820" s="3">
        <f>求节点(节奏总纲!H$4:H$163,AL$6:AL$165,$AN820)*其他调用!L819*其他调用!$M819</f>
        <v>3471103.4375768197</v>
      </c>
      <c r="AT820" s="3">
        <f t="shared" si="34"/>
        <v>1348294185.8822212</v>
      </c>
    </row>
    <row r="821" spans="40:46" x14ac:dyDescent="0.2">
      <c r="AN821" s="3">
        <v>816</v>
      </c>
      <c r="AO821" s="3">
        <f>求节点(节奏总纲!D$4:D$163,AH$6:AH$165,$AN821)*其他调用!H820*其他调用!$M820</f>
        <v>739286780.92896497</v>
      </c>
      <c r="AP821" s="3">
        <f>求节点(节奏总纲!E$4:E$163,AI$6:AI$165,$AN821)*其他调用!I820*其他调用!$M820</f>
        <v>535106228.89447427</v>
      </c>
      <c r="AQ821" s="3">
        <f>求节点(节奏总纲!F$4:F$163,AJ$6:AJ$165,$AN821)*其他调用!J820*其他调用!$M820</f>
        <v>62260431.814734928</v>
      </c>
      <c r="AR821" s="3">
        <f>求节点(节奏总纲!G$4:G$163,AK$6:AK$165,$AN821)*其他调用!K820*其他调用!$M820</f>
        <v>8169640.8064703671</v>
      </c>
      <c r="AS821" s="3">
        <f>求节点(节奏总纲!H$4:H$163,AL$6:AL$165,$AN821)*其他调用!L820*其他调用!$M820</f>
        <v>3471103.4375768197</v>
      </c>
      <c r="AT821" s="3">
        <f t="shared" si="34"/>
        <v>1348294185.8822212</v>
      </c>
    </row>
    <row r="822" spans="40:46" x14ac:dyDescent="0.2">
      <c r="AN822" s="3">
        <v>817</v>
      </c>
      <c r="AO822" s="3">
        <f>求节点(节奏总纲!D$4:D$163,AH$6:AH$165,$AN822)*其他调用!H821*其他调用!$M821</f>
        <v>739286780.92896497</v>
      </c>
      <c r="AP822" s="3">
        <f>求节点(节奏总纲!E$4:E$163,AI$6:AI$165,$AN822)*其他调用!I821*其他调用!$M821</f>
        <v>535106228.89447427</v>
      </c>
      <c r="AQ822" s="3">
        <f>求节点(节奏总纲!F$4:F$163,AJ$6:AJ$165,$AN822)*其他调用!J821*其他调用!$M821</f>
        <v>62260431.814734928</v>
      </c>
      <c r="AR822" s="3">
        <f>求节点(节奏总纲!G$4:G$163,AK$6:AK$165,$AN822)*其他调用!K821*其他调用!$M821</f>
        <v>8169640.8064703671</v>
      </c>
      <c r="AS822" s="3">
        <f>求节点(节奏总纲!H$4:H$163,AL$6:AL$165,$AN822)*其他调用!L821*其他调用!$M821</f>
        <v>3471103.4375768197</v>
      </c>
      <c r="AT822" s="3">
        <f t="shared" si="34"/>
        <v>1348294185.8822212</v>
      </c>
    </row>
    <row r="823" spans="40:46" x14ac:dyDescent="0.2">
      <c r="AN823" s="3">
        <v>818</v>
      </c>
      <c r="AO823" s="3">
        <f>求节点(节奏总纲!D$4:D$163,AH$6:AH$165,$AN823)*其他调用!H822*其他调用!$M822</f>
        <v>739286780.92896497</v>
      </c>
      <c r="AP823" s="3">
        <f>求节点(节奏总纲!E$4:E$163,AI$6:AI$165,$AN823)*其他调用!I822*其他调用!$M822</f>
        <v>535106228.89447427</v>
      </c>
      <c r="AQ823" s="3">
        <f>求节点(节奏总纲!F$4:F$163,AJ$6:AJ$165,$AN823)*其他调用!J822*其他调用!$M822</f>
        <v>62260431.814734928</v>
      </c>
      <c r="AR823" s="3">
        <f>求节点(节奏总纲!G$4:G$163,AK$6:AK$165,$AN823)*其他调用!K822*其他调用!$M822</f>
        <v>8169640.8064703671</v>
      </c>
      <c r="AS823" s="3">
        <f>求节点(节奏总纲!H$4:H$163,AL$6:AL$165,$AN823)*其他调用!L822*其他调用!$M822</f>
        <v>3471103.4375768197</v>
      </c>
      <c r="AT823" s="3">
        <f t="shared" si="34"/>
        <v>1348294185.8822212</v>
      </c>
    </row>
    <row r="824" spans="40:46" x14ac:dyDescent="0.2">
      <c r="AN824" s="3">
        <v>819</v>
      </c>
      <c r="AO824" s="3">
        <f>求节点(节奏总纲!D$4:D$163,AH$6:AH$165,$AN824)*其他调用!H823*其他调用!$M823</f>
        <v>739286780.92896497</v>
      </c>
      <c r="AP824" s="3">
        <f>求节点(节奏总纲!E$4:E$163,AI$6:AI$165,$AN824)*其他调用!I823*其他调用!$M823</f>
        <v>535106228.89447427</v>
      </c>
      <c r="AQ824" s="3">
        <f>求节点(节奏总纲!F$4:F$163,AJ$6:AJ$165,$AN824)*其他调用!J823*其他调用!$M823</f>
        <v>62260431.814734928</v>
      </c>
      <c r="AR824" s="3">
        <f>求节点(节奏总纲!G$4:G$163,AK$6:AK$165,$AN824)*其他调用!K823*其他调用!$M823</f>
        <v>8169640.8064703671</v>
      </c>
      <c r="AS824" s="3">
        <f>求节点(节奏总纲!H$4:H$163,AL$6:AL$165,$AN824)*其他调用!L823*其他调用!$M823</f>
        <v>3471103.4375768197</v>
      </c>
      <c r="AT824" s="3">
        <f t="shared" si="34"/>
        <v>1348294185.8822212</v>
      </c>
    </row>
    <row r="825" spans="40:46" x14ac:dyDescent="0.2">
      <c r="AN825" s="3">
        <v>820</v>
      </c>
      <c r="AO825" s="3">
        <f>求节点(节奏总纲!D$4:D$163,AH$6:AH$165,$AN825)*其他调用!H824*其他调用!$M824</f>
        <v>739286780.92896497</v>
      </c>
      <c r="AP825" s="3">
        <f>求节点(节奏总纲!E$4:E$163,AI$6:AI$165,$AN825)*其他调用!I824*其他调用!$M824</f>
        <v>535106228.89447427</v>
      </c>
      <c r="AQ825" s="3">
        <f>求节点(节奏总纲!F$4:F$163,AJ$6:AJ$165,$AN825)*其他调用!J824*其他调用!$M824</f>
        <v>62260431.814734928</v>
      </c>
      <c r="AR825" s="3">
        <f>求节点(节奏总纲!G$4:G$163,AK$6:AK$165,$AN825)*其他调用!K824*其他调用!$M824</f>
        <v>8169640.8064703671</v>
      </c>
      <c r="AS825" s="3">
        <f>求节点(节奏总纲!H$4:H$163,AL$6:AL$165,$AN825)*其他调用!L824*其他调用!$M824</f>
        <v>3471103.4375768197</v>
      </c>
      <c r="AT825" s="3">
        <f t="shared" si="34"/>
        <v>1348294185.8822212</v>
      </c>
    </row>
    <row r="826" spans="40:46" x14ac:dyDescent="0.2">
      <c r="AN826" s="3">
        <v>821</v>
      </c>
      <c r="AO826" s="3">
        <f>求节点(节奏总纲!D$4:D$163,AH$6:AH$165,$AN826)*其他调用!H825*其他调用!$M825</f>
        <v>739286780.92896497</v>
      </c>
      <c r="AP826" s="3">
        <f>求节点(节奏总纲!E$4:E$163,AI$6:AI$165,$AN826)*其他调用!I825*其他调用!$M825</f>
        <v>535106228.89447427</v>
      </c>
      <c r="AQ826" s="3">
        <f>求节点(节奏总纲!F$4:F$163,AJ$6:AJ$165,$AN826)*其他调用!J825*其他调用!$M825</f>
        <v>62260431.814734928</v>
      </c>
      <c r="AR826" s="3">
        <f>求节点(节奏总纲!G$4:G$163,AK$6:AK$165,$AN826)*其他调用!K825*其他调用!$M825</f>
        <v>8169640.8064703671</v>
      </c>
      <c r="AS826" s="3">
        <f>求节点(节奏总纲!H$4:H$163,AL$6:AL$165,$AN826)*其他调用!L825*其他调用!$M825</f>
        <v>3471103.4375768197</v>
      </c>
      <c r="AT826" s="3">
        <f t="shared" si="34"/>
        <v>1348294185.8822212</v>
      </c>
    </row>
    <row r="827" spans="40:46" x14ac:dyDescent="0.2">
      <c r="AN827" s="3">
        <v>822</v>
      </c>
      <c r="AO827" s="3">
        <f>求节点(节奏总纲!D$4:D$163,AH$6:AH$165,$AN827)*其他调用!H826*其他调用!$M826</f>
        <v>739286780.92896497</v>
      </c>
      <c r="AP827" s="3">
        <f>求节点(节奏总纲!E$4:E$163,AI$6:AI$165,$AN827)*其他调用!I826*其他调用!$M826</f>
        <v>535106228.89447427</v>
      </c>
      <c r="AQ827" s="3">
        <f>求节点(节奏总纲!F$4:F$163,AJ$6:AJ$165,$AN827)*其他调用!J826*其他调用!$M826</f>
        <v>62260431.814734928</v>
      </c>
      <c r="AR827" s="3">
        <f>求节点(节奏总纲!G$4:G$163,AK$6:AK$165,$AN827)*其他调用!K826*其他调用!$M826</f>
        <v>8169640.8064703671</v>
      </c>
      <c r="AS827" s="3">
        <f>求节点(节奏总纲!H$4:H$163,AL$6:AL$165,$AN827)*其他调用!L826*其他调用!$M826</f>
        <v>3471103.4375768197</v>
      </c>
      <c r="AT827" s="3">
        <f t="shared" si="34"/>
        <v>1348294185.8822212</v>
      </c>
    </row>
    <row r="828" spans="40:46" x14ac:dyDescent="0.2">
      <c r="AN828" s="3">
        <v>823</v>
      </c>
      <c r="AO828" s="3">
        <f>求节点(节奏总纲!D$4:D$163,AH$6:AH$165,$AN828)*其他调用!H827*其他调用!$M827</f>
        <v>739286780.92896497</v>
      </c>
      <c r="AP828" s="3">
        <f>求节点(节奏总纲!E$4:E$163,AI$6:AI$165,$AN828)*其他调用!I827*其他调用!$M827</f>
        <v>535106228.89447427</v>
      </c>
      <c r="AQ828" s="3">
        <f>求节点(节奏总纲!F$4:F$163,AJ$6:AJ$165,$AN828)*其他调用!J827*其他调用!$M827</f>
        <v>62260431.814734928</v>
      </c>
      <c r="AR828" s="3">
        <f>求节点(节奏总纲!G$4:G$163,AK$6:AK$165,$AN828)*其他调用!K827*其他调用!$M827</f>
        <v>8169640.8064703671</v>
      </c>
      <c r="AS828" s="3">
        <f>求节点(节奏总纲!H$4:H$163,AL$6:AL$165,$AN828)*其他调用!L827*其他调用!$M827</f>
        <v>3471103.4375768197</v>
      </c>
      <c r="AT828" s="3">
        <f t="shared" si="34"/>
        <v>1348294185.8822212</v>
      </c>
    </row>
    <row r="829" spans="40:46" x14ac:dyDescent="0.2">
      <c r="AN829" s="3">
        <v>824</v>
      </c>
      <c r="AO829" s="3">
        <f>求节点(节奏总纲!D$4:D$163,AH$6:AH$165,$AN829)*其他调用!H828*其他调用!$M828</f>
        <v>739286780.92896497</v>
      </c>
      <c r="AP829" s="3">
        <f>求节点(节奏总纲!E$4:E$163,AI$6:AI$165,$AN829)*其他调用!I828*其他调用!$M828</f>
        <v>535106228.89447427</v>
      </c>
      <c r="AQ829" s="3">
        <f>求节点(节奏总纲!F$4:F$163,AJ$6:AJ$165,$AN829)*其他调用!J828*其他调用!$M828</f>
        <v>62260431.814734928</v>
      </c>
      <c r="AR829" s="3">
        <f>求节点(节奏总纲!G$4:G$163,AK$6:AK$165,$AN829)*其他调用!K828*其他调用!$M828</f>
        <v>8169640.8064703671</v>
      </c>
      <c r="AS829" s="3">
        <f>求节点(节奏总纲!H$4:H$163,AL$6:AL$165,$AN829)*其他调用!L828*其他调用!$M828</f>
        <v>3471103.4375768197</v>
      </c>
      <c r="AT829" s="3">
        <f t="shared" si="34"/>
        <v>1348294185.8822212</v>
      </c>
    </row>
    <row r="830" spans="40:46" x14ac:dyDescent="0.2">
      <c r="AN830" s="3">
        <v>825</v>
      </c>
      <c r="AO830" s="3">
        <f>求节点(节奏总纲!D$4:D$163,AH$6:AH$165,$AN830)*其他调用!H829*其他调用!$M829</f>
        <v>739286780.92896497</v>
      </c>
      <c r="AP830" s="3">
        <f>求节点(节奏总纲!E$4:E$163,AI$6:AI$165,$AN830)*其他调用!I829*其他调用!$M829</f>
        <v>535106228.89447427</v>
      </c>
      <c r="AQ830" s="3">
        <f>求节点(节奏总纲!F$4:F$163,AJ$6:AJ$165,$AN830)*其他调用!J829*其他调用!$M829</f>
        <v>62260431.814734928</v>
      </c>
      <c r="AR830" s="3">
        <f>求节点(节奏总纲!G$4:G$163,AK$6:AK$165,$AN830)*其他调用!K829*其他调用!$M829</f>
        <v>8169640.8064703671</v>
      </c>
      <c r="AS830" s="3">
        <f>求节点(节奏总纲!H$4:H$163,AL$6:AL$165,$AN830)*其他调用!L829*其他调用!$M829</f>
        <v>3471103.4375768197</v>
      </c>
      <c r="AT830" s="3">
        <f t="shared" si="34"/>
        <v>1348294185.8822212</v>
      </c>
    </row>
    <row r="831" spans="40:46" x14ac:dyDescent="0.2">
      <c r="AN831" s="3">
        <v>826</v>
      </c>
      <c r="AO831" s="3">
        <f>求节点(节奏总纲!D$4:D$163,AH$6:AH$165,$AN831)*其他调用!H830*其他调用!$M830</f>
        <v>739286780.92896497</v>
      </c>
      <c r="AP831" s="3">
        <f>求节点(节奏总纲!E$4:E$163,AI$6:AI$165,$AN831)*其他调用!I830*其他调用!$M830</f>
        <v>535106228.89447427</v>
      </c>
      <c r="AQ831" s="3">
        <f>求节点(节奏总纲!F$4:F$163,AJ$6:AJ$165,$AN831)*其他调用!J830*其他调用!$M830</f>
        <v>62260431.814734928</v>
      </c>
      <c r="AR831" s="3">
        <f>求节点(节奏总纲!G$4:G$163,AK$6:AK$165,$AN831)*其他调用!K830*其他调用!$M830</f>
        <v>8169640.8064703671</v>
      </c>
      <c r="AS831" s="3">
        <f>求节点(节奏总纲!H$4:H$163,AL$6:AL$165,$AN831)*其他调用!L830*其他调用!$M830</f>
        <v>3471103.4375768197</v>
      </c>
      <c r="AT831" s="3">
        <f t="shared" si="34"/>
        <v>1348294185.8822212</v>
      </c>
    </row>
    <row r="832" spans="40:46" x14ac:dyDescent="0.2">
      <c r="AN832" s="3">
        <v>827</v>
      </c>
      <c r="AO832" s="3">
        <f>求节点(节奏总纲!D$4:D$163,AH$6:AH$165,$AN832)*其他调用!H831*其他调用!$M831</f>
        <v>739286780.92896497</v>
      </c>
      <c r="AP832" s="3">
        <f>求节点(节奏总纲!E$4:E$163,AI$6:AI$165,$AN832)*其他调用!I831*其他调用!$M831</f>
        <v>535106228.89447427</v>
      </c>
      <c r="AQ832" s="3">
        <f>求节点(节奏总纲!F$4:F$163,AJ$6:AJ$165,$AN832)*其他调用!J831*其他调用!$M831</f>
        <v>62260431.814734928</v>
      </c>
      <c r="AR832" s="3">
        <f>求节点(节奏总纲!G$4:G$163,AK$6:AK$165,$AN832)*其他调用!K831*其他调用!$M831</f>
        <v>8169640.8064703671</v>
      </c>
      <c r="AS832" s="3">
        <f>求节点(节奏总纲!H$4:H$163,AL$6:AL$165,$AN832)*其他调用!L831*其他调用!$M831</f>
        <v>3471103.4375768197</v>
      </c>
      <c r="AT832" s="3">
        <f t="shared" si="34"/>
        <v>1348294185.8822212</v>
      </c>
    </row>
    <row r="833" spans="40:46" x14ac:dyDescent="0.2">
      <c r="AN833" s="3">
        <v>828</v>
      </c>
      <c r="AO833" s="3">
        <f>求节点(节奏总纲!D$4:D$163,AH$6:AH$165,$AN833)*其他调用!H832*其他调用!$M832</f>
        <v>739286780.92896497</v>
      </c>
      <c r="AP833" s="3">
        <f>求节点(节奏总纲!E$4:E$163,AI$6:AI$165,$AN833)*其他调用!I832*其他调用!$M832</f>
        <v>535106228.89447427</v>
      </c>
      <c r="AQ833" s="3">
        <f>求节点(节奏总纲!F$4:F$163,AJ$6:AJ$165,$AN833)*其他调用!J832*其他调用!$M832</f>
        <v>62260431.814734928</v>
      </c>
      <c r="AR833" s="3">
        <f>求节点(节奏总纲!G$4:G$163,AK$6:AK$165,$AN833)*其他调用!K832*其他调用!$M832</f>
        <v>8169640.8064703671</v>
      </c>
      <c r="AS833" s="3">
        <f>求节点(节奏总纲!H$4:H$163,AL$6:AL$165,$AN833)*其他调用!L832*其他调用!$M832</f>
        <v>3471103.4375768197</v>
      </c>
      <c r="AT833" s="3">
        <f t="shared" si="34"/>
        <v>1348294185.8822212</v>
      </c>
    </row>
    <row r="834" spans="40:46" x14ac:dyDescent="0.2">
      <c r="AN834" s="3">
        <v>829</v>
      </c>
      <c r="AO834" s="3">
        <f>求节点(节奏总纲!D$4:D$163,AH$6:AH$165,$AN834)*其他调用!H833*其他调用!$M833</f>
        <v>739286780.92896497</v>
      </c>
      <c r="AP834" s="3">
        <f>求节点(节奏总纲!E$4:E$163,AI$6:AI$165,$AN834)*其他调用!I833*其他调用!$M833</f>
        <v>535106228.89447427</v>
      </c>
      <c r="AQ834" s="3">
        <f>求节点(节奏总纲!F$4:F$163,AJ$6:AJ$165,$AN834)*其他调用!J833*其他调用!$M833</f>
        <v>62260431.814734928</v>
      </c>
      <c r="AR834" s="3">
        <f>求节点(节奏总纲!G$4:G$163,AK$6:AK$165,$AN834)*其他调用!K833*其他调用!$M833</f>
        <v>8169640.8064703671</v>
      </c>
      <c r="AS834" s="3">
        <f>求节点(节奏总纲!H$4:H$163,AL$6:AL$165,$AN834)*其他调用!L833*其他调用!$M833</f>
        <v>3471103.4375768197</v>
      </c>
      <c r="AT834" s="3">
        <f t="shared" si="34"/>
        <v>1348294185.8822212</v>
      </c>
    </row>
    <row r="835" spans="40:46" x14ac:dyDescent="0.2">
      <c r="AN835" s="3">
        <v>830</v>
      </c>
      <c r="AO835" s="3">
        <f>求节点(节奏总纲!D$4:D$163,AH$6:AH$165,$AN835)*其他调用!H834*其他调用!$M834</f>
        <v>739286780.92896497</v>
      </c>
      <c r="AP835" s="3">
        <f>求节点(节奏总纲!E$4:E$163,AI$6:AI$165,$AN835)*其他调用!I834*其他调用!$M834</f>
        <v>535106228.89447427</v>
      </c>
      <c r="AQ835" s="3">
        <f>求节点(节奏总纲!F$4:F$163,AJ$6:AJ$165,$AN835)*其他调用!J834*其他调用!$M834</f>
        <v>62260431.814734928</v>
      </c>
      <c r="AR835" s="3">
        <f>求节点(节奏总纲!G$4:G$163,AK$6:AK$165,$AN835)*其他调用!K834*其他调用!$M834</f>
        <v>8169640.8064703671</v>
      </c>
      <c r="AS835" s="3">
        <f>求节点(节奏总纲!H$4:H$163,AL$6:AL$165,$AN835)*其他调用!L834*其他调用!$M834</f>
        <v>3471103.4375768197</v>
      </c>
      <c r="AT835" s="3">
        <f t="shared" si="34"/>
        <v>1348294185.8822212</v>
      </c>
    </row>
    <row r="836" spans="40:46" x14ac:dyDescent="0.2">
      <c r="AN836" s="3">
        <v>831</v>
      </c>
      <c r="AO836" s="3">
        <f>求节点(节奏总纲!D$4:D$163,AH$6:AH$165,$AN836)*其他调用!H835*其他调用!$M835</f>
        <v>739286780.92896497</v>
      </c>
      <c r="AP836" s="3">
        <f>求节点(节奏总纲!E$4:E$163,AI$6:AI$165,$AN836)*其他调用!I835*其他调用!$M835</f>
        <v>535106228.89447427</v>
      </c>
      <c r="AQ836" s="3">
        <f>求节点(节奏总纲!F$4:F$163,AJ$6:AJ$165,$AN836)*其他调用!J835*其他调用!$M835</f>
        <v>62260431.814734928</v>
      </c>
      <c r="AR836" s="3">
        <f>求节点(节奏总纲!G$4:G$163,AK$6:AK$165,$AN836)*其他调用!K835*其他调用!$M835</f>
        <v>8169640.8064703671</v>
      </c>
      <c r="AS836" s="3">
        <f>求节点(节奏总纲!H$4:H$163,AL$6:AL$165,$AN836)*其他调用!L835*其他调用!$M835</f>
        <v>3471103.4375768197</v>
      </c>
      <c r="AT836" s="3">
        <f t="shared" si="34"/>
        <v>1348294185.8822212</v>
      </c>
    </row>
    <row r="837" spans="40:46" x14ac:dyDescent="0.2">
      <c r="AN837" s="3">
        <v>832</v>
      </c>
      <c r="AO837" s="3">
        <f>求节点(节奏总纲!D$4:D$163,AH$6:AH$165,$AN837)*其他调用!H836*其他调用!$M836</f>
        <v>739286780.92896497</v>
      </c>
      <c r="AP837" s="3">
        <f>求节点(节奏总纲!E$4:E$163,AI$6:AI$165,$AN837)*其他调用!I836*其他调用!$M836</f>
        <v>535106228.89447427</v>
      </c>
      <c r="AQ837" s="3">
        <f>求节点(节奏总纲!F$4:F$163,AJ$6:AJ$165,$AN837)*其他调用!J836*其他调用!$M836</f>
        <v>62260431.814734928</v>
      </c>
      <c r="AR837" s="3">
        <f>求节点(节奏总纲!G$4:G$163,AK$6:AK$165,$AN837)*其他调用!K836*其他调用!$M836</f>
        <v>8169640.8064703671</v>
      </c>
      <c r="AS837" s="3">
        <f>求节点(节奏总纲!H$4:H$163,AL$6:AL$165,$AN837)*其他调用!L836*其他调用!$M836</f>
        <v>3471103.4375768197</v>
      </c>
      <c r="AT837" s="3">
        <f t="shared" si="34"/>
        <v>1348294185.8822212</v>
      </c>
    </row>
    <row r="838" spans="40:46" x14ac:dyDescent="0.2">
      <c r="AN838" s="3">
        <v>833</v>
      </c>
      <c r="AO838" s="3">
        <f>求节点(节奏总纲!D$4:D$163,AH$6:AH$165,$AN838)*其他调用!H837*其他调用!$M837</f>
        <v>739286780.92896497</v>
      </c>
      <c r="AP838" s="3">
        <f>求节点(节奏总纲!E$4:E$163,AI$6:AI$165,$AN838)*其他调用!I837*其他调用!$M837</f>
        <v>535106228.89447427</v>
      </c>
      <c r="AQ838" s="3">
        <f>求节点(节奏总纲!F$4:F$163,AJ$6:AJ$165,$AN838)*其他调用!J837*其他调用!$M837</f>
        <v>62260431.814734928</v>
      </c>
      <c r="AR838" s="3">
        <f>求节点(节奏总纲!G$4:G$163,AK$6:AK$165,$AN838)*其他调用!K837*其他调用!$M837</f>
        <v>8169640.8064703671</v>
      </c>
      <c r="AS838" s="3">
        <f>求节点(节奏总纲!H$4:H$163,AL$6:AL$165,$AN838)*其他调用!L837*其他调用!$M837</f>
        <v>3471103.4375768197</v>
      </c>
      <c r="AT838" s="3">
        <f t="shared" si="34"/>
        <v>1348294185.8822212</v>
      </c>
    </row>
    <row r="839" spans="40:46" x14ac:dyDescent="0.2">
      <c r="AN839" s="3">
        <v>834</v>
      </c>
      <c r="AO839" s="3">
        <f>求节点(节奏总纲!D$4:D$163,AH$6:AH$165,$AN839)*其他调用!H838*其他调用!$M838</f>
        <v>739286780.92896497</v>
      </c>
      <c r="AP839" s="3">
        <f>求节点(节奏总纲!E$4:E$163,AI$6:AI$165,$AN839)*其他调用!I838*其他调用!$M838</f>
        <v>535106228.89447427</v>
      </c>
      <c r="AQ839" s="3">
        <f>求节点(节奏总纲!F$4:F$163,AJ$6:AJ$165,$AN839)*其他调用!J838*其他调用!$M838</f>
        <v>62260431.814734928</v>
      </c>
      <c r="AR839" s="3">
        <f>求节点(节奏总纲!G$4:G$163,AK$6:AK$165,$AN839)*其他调用!K838*其他调用!$M838</f>
        <v>8169640.8064703671</v>
      </c>
      <c r="AS839" s="3">
        <f>求节点(节奏总纲!H$4:H$163,AL$6:AL$165,$AN839)*其他调用!L838*其他调用!$M838</f>
        <v>3471103.4375768197</v>
      </c>
      <c r="AT839" s="3">
        <f t="shared" si="34"/>
        <v>1348294185.8822212</v>
      </c>
    </row>
    <row r="840" spans="40:46" x14ac:dyDescent="0.2">
      <c r="AN840" s="3">
        <v>835</v>
      </c>
      <c r="AO840" s="3">
        <f>求节点(节奏总纲!D$4:D$163,AH$6:AH$165,$AN840)*其他调用!H839*其他调用!$M839</f>
        <v>739286780.92896497</v>
      </c>
      <c r="AP840" s="3">
        <f>求节点(节奏总纲!E$4:E$163,AI$6:AI$165,$AN840)*其他调用!I839*其他调用!$M839</f>
        <v>535106228.89447427</v>
      </c>
      <c r="AQ840" s="3">
        <f>求节点(节奏总纲!F$4:F$163,AJ$6:AJ$165,$AN840)*其他调用!J839*其他调用!$M839</f>
        <v>62260431.814734928</v>
      </c>
      <c r="AR840" s="3">
        <f>求节点(节奏总纲!G$4:G$163,AK$6:AK$165,$AN840)*其他调用!K839*其他调用!$M839</f>
        <v>8169640.8064703671</v>
      </c>
      <c r="AS840" s="3">
        <f>求节点(节奏总纲!H$4:H$163,AL$6:AL$165,$AN840)*其他调用!L839*其他调用!$M839</f>
        <v>3471103.4375768197</v>
      </c>
      <c r="AT840" s="3">
        <f t="shared" si="34"/>
        <v>1348294185.8822212</v>
      </c>
    </row>
    <row r="841" spans="40:46" x14ac:dyDescent="0.2">
      <c r="AN841" s="3">
        <v>836</v>
      </c>
      <c r="AO841" s="3">
        <f>求节点(节奏总纲!D$4:D$163,AH$6:AH$165,$AN841)*其他调用!H840*其他调用!$M840</f>
        <v>739286780.92896497</v>
      </c>
      <c r="AP841" s="3">
        <f>求节点(节奏总纲!E$4:E$163,AI$6:AI$165,$AN841)*其他调用!I840*其他调用!$M840</f>
        <v>535106228.89447427</v>
      </c>
      <c r="AQ841" s="3">
        <f>求节点(节奏总纲!F$4:F$163,AJ$6:AJ$165,$AN841)*其他调用!J840*其他调用!$M840</f>
        <v>62260431.814734928</v>
      </c>
      <c r="AR841" s="3">
        <f>求节点(节奏总纲!G$4:G$163,AK$6:AK$165,$AN841)*其他调用!K840*其他调用!$M840</f>
        <v>8169640.8064703671</v>
      </c>
      <c r="AS841" s="3">
        <f>求节点(节奏总纲!H$4:H$163,AL$6:AL$165,$AN841)*其他调用!L840*其他调用!$M840</f>
        <v>3471103.4375768197</v>
      </c>
      <c r="AT841" s="3">
        <f t="shared" si="34"/>
        <v>1348294185.8822212</v>
      </c>
    </row>
    <row r="842" spans="40:46" x14ac:dyDescent="0.2">
      <c r="AN842" s="3">
        <v>837</v>
      </c>
      <c r="AO842" s="3">
        <f>求节点(节奏总纲!D$4:D$163,AH$6:AH$165,$AN842)*其他调用!H841*其他调用!$M841</f>
        <v>739286780.92896497</v>
      </c>
      <c r="AP842" s="3">
        <f>求节点(节奏总纲!E$4:E$163,AI$6:AI$165,$AN842)*其他调用!I841*其他调用!$M841</f>
        <v>535106228.89447427</v>
      </c>
      <c r="AQ842" s="3">
        <f>求节点(节奏总纲!F$4:F$163,AJ$6:AJ$165,$AN842)*其他调用!J841*其他调用!$M841</f>
        <v>62260431.814734928</v>
      </c>
      <c r="AR842" s="3">
        <f>求节点(节奏总纲!G$4:G$163,AK$6:AK$165,$AN842)*其他调用!K841*其他调用!$M841</f>
        <v>8169640.8064703671</v>
      </c>
      <c r="AS842" s="3">
        <f>求节点(节奏总纲!H$4:H$163,AL$6:AL$165,$AN842)*其他调用!L841*其他调用!$M841</f>
        <v>3471103.4375768197</v>
      </c>
      <c r="AT842" s="3">
        <f t="shared" si="34"/>
        <v>1348294185.8822212</v>
      </c>
    </row>
    <row r="843" spans="40:46" x14ac:dyDescent="0.2">
      <c r="AN843" s="3">
        <v>838</v>
      </c>
      <c r="AO843" s="3">
        <f>求节点(节奏总纲!D$4:D$163,AH$6:AH$165,$AN843)*其他调用!H842*其他调用!$M842</f>
        <v>739286780.92896497</v>
      </c>
      <c r="AP843" s="3">
        <f>求节点(节奏总纲!E$4:E$163,AI$6:AI$165,$AN843)*其他调用!I842*其他调用!$M842</f>
        <v>535106228.89447427</v>
      </c>
      <c r="AQ843" s="3">
        <f>求节点(节奏总纲!F$4:F$163,AJ$6:AJ$165,$AN843)*其他调用!J842*其他调用!$M842</f>
        <v>62260431.814734928</v>
      </c>
      <c r="AR843" s="3">
        <f>求节点(节奏总纲!G$4:G$163,AK$6:AK$165,$AN843)*其他调用!K842*其他调用!$M842</f>
        <v>8169640.8064703671</v>
      </c>
      <c r="AS843" s="3">
        <f>求节点(节奏总纲!H$4:H$163,AL$6:AL$165,$AN843)*其他调用!L842*其他调用!$M842</f>
        <v>3471103.4375768197</v>
      </c>
      <c r="AT843" s="3">
        <f t="shared" si="34"/>
        <v>1348294185.8822212</v>
      </c>
    </row>
    <row r="844" spans="40:46" x14ac:dyDescent="0.2">
      <c r="AN844" s="3">
        <v>839</v>
      </c>
      <c r="AO844" s="3">
        <f>求节点(节奏总纲!D$4:D$163,AH$6:AH$165,$AN844)*其他调用!H843*其他调用!$M843</f>
        <v>739286780.92896497</v>
      </c>
      <c r="AP844" s="3">
        <f>求节点(节奏总纲!E$4:E$163,AI$6:AI$165,$AN844)*其他调用!I843*其他调用!$M843</f>
        <v>535106228.89447427</v>
      </c>
      <c r="AQ844" s="3">
        <f>求节点(节奏总纲!F$4:F$163,AJ$6:AJ$165,$AN844)*其他调用!J843*其他调用!$M843</f>
        <v>62260431.814734928</v>
      </c>
      <c r="AR844" s="3">
        <f>求节点(节奏总纲!G$4:G$163,AK$6:AK$165,$AN844)*其他调用!K843*其他调用!$M843</f>
        <v>8169640.8064703671</v>
      </c>
      <c r="AS844" s="3">
        <f>求节点(节奏总纲!H$4:H$163,AL$6:AL$165,$AN844)*其他调用!L843*其他调用!$M843</f>
        <v>3471103.4375768197</v>
      </c>
      <c r="AT844" s="3">
        <f t="shared" si="34"/>
        <v>1348294185.8822212</v>
      </c>
    </row>
    <row r="845" spans="40:46" x14ac:dyDescent="0.2">
      <c r="AN845" s="3">
        <v>840</v>
      </c>
      <c r="AO845" s="3">
        <f>求节点(节奏总纲!D$4:D$163,AH$6:AH$165,$AN845)*其他调用!H844*其他调用!$M844</f>
        <v>739286780.92896497</v>
      </c>
      <c r="AP845" s="3">
        <f>求节点(节奏总纲!E$4:E$163,AI$6:AI$165,$AN845)*其他调用!I844*其他调用!$M844</f>
        <v>535106228.89447427</v>
      </c>
      <c r="AQ845" s="3">
        <f>求节点(节奏总纲!F$4:F$163,AJ$6:AJ$165,$AN845)*其他调用!J844*其他调用!$M844</f>
        <v>62260431.814734928</v>
      </c>
      <c r="AR845" s="3">
        <f>求节点(节奏总纲!G$4:G$163,AK$6:AK$165,$AN845)*其他调用!K844*其他调用!$M844</f>
        <v>8169640.8064703671</v>
      </c>
      <c r="AS845" s="3">
        <f>求节点(节奏总纲!H$4:H$163,AL$6:AL$165,$AN845)*其他调用!L844*其他调用!$M844</f>
        <v>3471103.4375768197</v>
      </c>
      <c r="AT845" s="3">
        <f t="shared" si="34"/>
        <v>1348294185.8822212</v>
      </c>
    </row>
    <row r="846" spans="40:46" x14ac:dyDescent="0.2">
      <c r="AN846" s="3">
        <v>841</v>
      </c>
      <c r="AO846" s="3">
        <f>求节点(节奏总纲!D$4:D$163,AH$6:AH$165,$AN846)*其他调用!H845*其他调用!$M845</f>
        <v>739286780.92896497</v>
      </c>
      <c r="AP846" s="3">
        <f>求节点(节奏总纲!E$4:E$163,AI$6:AI$165,$AN846)*其他调用!I845*其他调用!$M845</f>
        <v>535106228.89447427</v>
      </c>
      <c r="AQ846" s="3">
        <f>求节点(节奏总纲!F$4:F$163,AJ$6:AJ$165,$AN846)*其他调用!J845*其他调用!$M845</f>
        <v>62260431.814734928</v>
      </c>
      <c r="AR846" s="3">
        <f>求节点(节奏总纲!G$4:G$163,AK$6:AK$165,$AN846)*其他调用!K845*其他调用!$M845</f>
        <v>8169640.8064703671</v>
      </c>
      <c r="AS846" s="3">
        <f>求节点(节奏总纲!H$4:H$163,AL$6:AL$165,$AN846)*其他调用!L845*其他调用!$M845</f>
        <v>3471103.4375768197</v>
      </c>
      <c r="AT846" s="3">
        <f t="shared" si="34"/>
        <v>1348294185.8822212</v>
      </c>
    </row>
    <row r="847" spans="40:46" x14ac:dyDescent="0.2">
      <c r="AN847" s="3">
        <v>842</v>
      </c>
      <c r="AO847" s="3">
        <f>求节点(节奏总纲!D$4:D$163,AH$6:AH$165,$AN847)*其他调用!H846*其他调用!$M846</f>
        <v>739286780.92896497</v>
      </c>
      <c r="AP847" s="3">
        <f>求节点(节奏总纲!E$4:E$163,AI$6:AI$165,$AN847)*其他调用!I846*其他调用!$M846</f>
        <v>535106228.89447427</v>
      </c>
      <c r="AQ847" s="3">
        <f>求节点(节奏总纲!F$4:F$163,AJ$6:AJ$165,$AN847)*其他调用!J846*其他调用!$M846</f>
        <v>62260431.814734928</v>
      </c>
      <c r="AR847" s="3">
        <f>求节点(节奏总纲!G$4:G$163,AK$6:AK$165,$AN847)*其他调用!K846*其他调用!$M846</f>
        <v>8169640.8064703671</v>
      </c>
      <c r="AS847" s="3">
        <f>求节点(节奏总纲!H$4:H$163,AL$6:AL$165,$AN847)*其他调用!L846*其他调用!$M846</f>
        <v>3471103.4375768197</v>
      </c>
      <c r="AT847" s="3">
        <f t="shared" si="34"/>
        <v>1348294185.8822212</v>
      </c>
    </row>
    <row r="848" spans="40:46" x14ac:dyDescent="0.2">
      <c r="AN848" s="3">
        <v>843</v>
      </c>
      <c r="AO848" s="3">
        <f>求节点(节奏总纲!D$4:D$163,AH$6:AH$165,$AN848)*其他调用!H847*其他调用!$M847</f>
        <v>739286780.92896497</v>
      </c>
      <c r="AP848" s="3">
        <f>求节点(节奏总纲!E$4:E$163,AI$6:AI$165,$AN848)*其他调用!I847*其他调用!$M847</f>
        <v>535106228.89447427</v>
      </c>
      <c r="AQ848" s="3">
        <f>求节点(节奏总纲!F$4:F$163,AJ$6:AJ$165,$AN848)*其他调用!J847*其他调用!$M847</f>
        <v>62260431.814734928</v>
      </c>
      <c r="AR848" s="3">
        <f>求节点(节奏总纲!G$4:G$163,AK$6:AK$165,$AN848)*其他调用!K847*其他调用!$M847</f>
        <v>8169640.8064703671</v>
      </c>
      <c r="AS848" s="3">
        <f>求节点(节奏总纲!H$4:H$163,AL$6:AL$165,$AN848)*其他调用!L847*其他调用!$M847</f>
        <v>3471103.4375768197</v>
      </c>
      <c r="AT848" s="3">
        <f t="shared" si="34"/>
        <v>1348294185.8822212</v>
      </c>
    </row>
    <row r="849" spans="40:46" x14ac:dyDescent="0.2">
      <c r="AN849" s="3">
        <v>844</v>
      </c>
      <c r="AO849" s="3">
        <f>求节点(节奏总纲!D$4:D$163,AH$6:AH$165,$AN849)*其他调用!H848*其他调用!$M848</f>
        <v>739286780.92896497</v>
      </c>
      <c r="AP849" s="3">
        <f>求节点(节奏总纲!E$4:E$163,AI$6:AI$165,$AN849)*其他调用!I848*其他调用!$M848</f>
        <v>535106228.89447427</v>
      </c>
      <c r="AQ849" s="3">
        <f>求节点(节奏总纲!F$4:F$163,AJ$6:AJ$165,$AN849)*其他调用!J848*其他调用!$M848</f>
        <v>62260431.814734928</v>
      </c>
      <c r="AR849" s="3">
        <f>求节点(节奏总纲!G$4:G$163,AK$6:AK$165,$AN849)*其他调用!K848*其他调用!$M848</f>
        <v>8169640.8064703671</v>
      </c>
      <c r="AS849" s="3">
        <f>求节点(节奏总纲!H$4:H$163,AL$6:AL$165,$AN849)*其他调用!L848*其他调用!$M848</f>
        <v>3471103.4375768197</v>
      </c>
      <c r="AT849" s="3">
        <f t="shared" si="34"/>
        <v>1348294185.8822212</v>
      </c>
    </row>
    <row r="850" spans="40:46" x14ac:dyDescent="0.2">
      <c r="AN850" s="3">
        <v>845</v>
      </c>
      <c r="AO850" s="3">
        <f>求节点(节奏总纲!D$4:D$163,AH$6:AH$165,$AN850)*其他调用!H849*其他调用!$M849</f>
        <v>739286780.92896497</v>
      </c>
      <c r="AP850" s="3">
        <f>求节点(节奏总纲!E$4:E$163,AI$6:AI$165,$AN850)*其他调用!I849*其他调用!$M849</f>
        <v>535106228.89447427</v>
      </c>
      <c r="AQ850" s="3">
        <f>求节点(节奏总纲!F$4:F$163,AJ$6:AJ$165,$AN850)*其他调用!J849*其他调用!$M849</f>
        <v>62260431.814734928</v>
      </c>
      <c r="AR850" s="3">
        <f>求节点(节奏总纲!G$4:G$163,AK$6:AK$165,$AN850)*其他调用!K849*其他调用!$M849</f>
        <v>8169640.8064703671</v>
      </c>
      <c r="AS850" s="3">
        <f>求节点(节奏总纲!H$4:H$163,AL$6:AL$165,$AN850)*其他调用!L849*其他调用!$M849</f>
        <v>3471103.4375768197</v>
      </c>
      <c r="AT850" s="3">
        <f t="shared" si="34"/>
        <v>1348294185.8822212</v>
      </c>
    </row>
    <row r="851" spans="40:46" x14ac:dyDescent="0.2">
      <c r="AN851" s="3">
        <v>846</v>
      </c>
      <c r="AO851" s="3">
        <f>求节点(节奏总纲!D$4:D$163,AH$6:AH$165,$AN851)*其他调用!H850*其他调用!$M850</f>
        <v>739286780.92896497</v>
      </c>
      <c r="AP851" s="3">
        <f>求节点(节奏总纲!E$4:E$163,AI$6:AI$165,$AN851)*其他调用!I850*其他调用!$M850</f>
        <v>535106228.89447427</v>
      </c>
      <c r="AQ851" s="3">
        <f>求节点(节奏总纲!F$4:F$163,AJ$6:AJ$165,$AN851)*其他调用!J850*其他调用!$M850</f>
        <v>62260431.814734928</v>
      </c>
      <c r="AR851" s="3">
        <f>求节点(节奏总纲!G$4:G$163,AK$6:AK$165,$AN851)*其他调用!K850*其他调用!$M850</f>
        <v>8169640.8064703671</v>
      </c>
      <c r="AS851" s="3">
        <f>求节点(节奏总纲!H$4:H$163,AL$6:AL$165,$AN851)*其他调用!L850*其他调用!$M850</f>
        <v>3471103.4375768197</v>
      </c>
      <c r="AT851" s="3">
        <f t="shared" si="34"/>
        <v>1348294185.8822212</v>
      </c>
    </row>
    <row r="852" spans="40:46" x14ac:dyDescent="0.2">
      <c r="AN852" s="3">
        <v>847</v>
      </c>
      <c r="AO852" s="3">
        <f>求节点(节奏总纲!D$4:D$163,AH$6:AH$165,$AN852)*其他调用!H851*其他调用!$M851</f>
        <v>739286780.92896497</v>
      </c>
      <c r="AP852" s="3">
        <f>求节点(节奏总纲!E$4:E$163,AI$6:AI$165,$AN852)*其他调用!I851*其他调用!$M851</f>
        <v>535106228.89447427</v>
      </c>
      <c r="AQ852" s="3">
        <f>求节点(节奏总纲!F$4:F$163,AJ$6:AJ$165,$AN852)*其他调用!J851*其他调用!$M851</f>
        <v>62260431.814734928</v>
      </c>
      <c r="AR852" s="3">
        <f>求节点(节奏总纲!G$4:G$163,AK$6:AK$165,$AN852)*其他调用!K851*其他调用!$M851</f>
        <v>8169640.8064703671</v>
      </c>
      <c r="AS852" s="3">
        <f>求节点(节奏总纲!H$4:H$163,AL$6:AL$165,$AN852)*其他调用!L851*其他调用!$M851</f>
        <v>3471103.4375768197</v>
      </c>
      <c r="AT852" s="3">
        <f t="shared" ref="AT852:AT915" si="35">SUM(AO852:AS852)</f>
        <v>1348294185.8822212</v>
      </c>
    </row>
    <row r="853" spans="40:46" x14ac:dyDescent="0.2">
      <c r="AN853" s="3">
        <v>848</v>
      </c>
      <c r="AO853" s="3">
        <f>求节点(节奏总纲!D$4:D$163,AH$6:AH$165,$AN853)*其他调用!H852*其他调用!$M852</f>
        <v>739286780.92896497</v>
      </c>
      <c r="AP853" s="3">
        <f>求节点(节奏总纲!E$4:E$163,AI$6:AI$165,$AN853)*其他调用!I852*其他调用!$M852</f>
        <v>535106228.89447427</v>
      </c>
      <c r="AQ853" s="3">
        <f>求节点(节奏总纲!F$4:F$163,AJ$6:AJ$165,$AN853)*其他调用!J852*其他调用!$M852</f>
        <v>62260431.814734928</v>
      </c>
      <c r="AR853" s="3">
        <f>求节点(节奏总纲!G$4:G$163,AK$6:AK$165,$AN853)*其他调用!K852*其他调用!$M852</f>
        <v>8169640.8064703671</v>
      </c>
      <c r="AS853" s="3">
        <f>求节点(节奏总纲!H$4:H$163,AL$6:AL$165,$AN853)*其他调用!L852*其他调用!$M852</f>
        <v>3471103.4375768197</v>
      </c>
      <c r="AT853" s="3">
        <f t="shared" si="35"/>
        <v>1348294185.8822212</v>
      </c>
    </row>
    <row r="854" spans="40:46" x14ac:dyDescent="0.2">
      <c r="AN854" s="3">
        <v>849</v>
      </c>
      <c r="AO854" s="3">
        <f>求节点(节奏总纲!D$4:D$163,AH$6:AH$165,$AN854)*其他调用!H853*其他调用!$M853</f>
        <v>739286780.92896497</v>
      </c>
      <c r="AP854" s="3">
        <f>求节点(节奏总纲!E$4:E$163,AI$6:AI$165,$AN854)*其他调用!I853*其他调用!$M853</f>
        <v>535106228.89447427</v>
      </c>
      <c r="AQ854" s="3">
        <f>求节点(节奏总纲!F$4:F$163,AJ$6:AJ$165,$AN854)*其他调用!J853*其他调用!$M853</f>
        <v>62260431.814734928</v>
      </c>
      <c r="AR854" s="3">
        <f>求节点(节奏总纲!G$4:G$163,AK$6:AK$165,$AN854)*其他调用!K853*其他调用!$M853</f>
        <v>8169640.8064703671</v>
      </c>
      <c r="AS854" s="3">
        <f>求节点(节奏总纲!H$4:H$163,AL$6:AL$165,$AN854)*其他调用!L853*其他调用!$M853</f>
        <v>3471103.4375768197</v>
      </c>
      <c r="AT854" s="3">
        <f t="shared" si="35"/>
        <v>1348294185.8822212</v>
      </c>
    </row>
    <row r="855" spans="40:46" x14ac:dyDescent="0.2">
      <c r="AN855" s="3">
        <v>850</v>
      </c>
      <c r="AO855" s="3">
        <f>求节点(节奏总纲!D$4:D$163,AH$6:AH$165,$AN855)*其他调用!H854*其他调用!$M854</f>
        <v>739286780.92896497</v>
      </c>
      <c r="AP855" s="3">
        <f>求节点(节奏总纲!E$4:E$163,AI$6:AI$165,$AN855)*其他调用!I854*其他调用!$M854</f>
        <v>535106228.89447427</v>
      </c>
      <c r="AQ855" s="3">
        <f>求节点(节奏总纲!F$4:F$163,AJ$6:AJ$165,$AN855)*其他调用!J854*其他调用!$M854</f>
        <v>62260431.814734928</v>
      </c>
      <c r="AR855" s="3">
        <f>求节点(节奏总纲!G$4:G$163,AK$6:AK$165,$AN855)*其他调用!K854*其他调用!$M854</f>
        <v>8169640.8064703671</v>
      </c>
      <c r="AS855" s="3">
        <f>求节点(节奏总纲!H$4:H$163,AL$6:AL$165,$AN855)*其他调用!L854*其他调用!$M854</f>
        <v>3471103.4375768197</v>
      </c>
      <c r="AT855" s="3">
        <f t="shared" si="35"/>
        <v>1348294185.8822212</v>
      </c>
    </row>
    <row r="856" spans="40:46" x14ac:dyDescent="0.2">
      <c r="AN856" s="3">
        <v>851</v>
      </c>
      <c r="AO856" s="3">
        <f>求节点(节奏总纲!D$4:D$163,AH$6:AH$165,$AN856)*其他调用!H855*其他调用!$M855</f>
        <v>739286780.92896497</v>
      </c>
      <c r="AP856" s="3">
        <f>求节点(节奏总纲!E$4:E$163,AI$6:AI$165,$AN856)*其他调用!I855*其他调用!$M855</f>
        <v>535106228.89447427</v>
      </c>
      <c r="AQ856" s="3">
        <f>求节点(节奏总纲!F$4:F$163,AJ$6:AJ$165,$AN856)*其他调用!J855*其他调用!$M855</f>
        <v>62260431.814734928</v>
      </c>
      <c r="AR856" s="3">
        <f>求节点(节奏总纲!G$4:G$163,AK$6:AK$165,$AN856)*其他调用!K855*其他调用!$M855</f>
        <v>8169640.8064703671</v>
      </c>
      <c r="AS856" s="3">
        <f>求节点(节奏总纲!H$4:H$163,AL$6:AL$165,$AN856)*其他调用!L855*其他调用!$M855</f>
        <v>3471103.4375768197</v>
      </c>
      <c r="AT856" s="3">
        <f t="shared" si="35"/>
        <v>1348294185.8822212</v>
      </c>
    </row>
    <row r="857" spans="40:46" x14ac:dyDescent="0.2">
      <c r="AN857" s="3">
        <v>852</v>
      </c>
      <c r="AO857" s="3">
        <f>求节点(节奏总纲!D$4:D$163,AH$6:AH$165,$AN857)*其他调用!H856*其他调用!$M856</f>
        <v>739286780.92896497</v>
      </c>
      <c r="AP857" s="3">
        <f>求节点(节奏总纲!E$4:E$163,AI$6:AI$165,$AN857)*其他调用!I856*其他调用!$M856</f>
        <v>535106228.89447427</v>
      </c>
      <c r="AQ857" s="3">
        <f>求节点(节奏总纲!F$4:F$163,AJ$6:AJ$165,$AN857)*其他调用!J856*其他调用!$M856</f>
        <v>62260431.814734928</v>
      </c>
      <c r="AR857" s="3">
        <f>求节点(节奏总纲!G$4:G$163,AK$6:AK$165,$AN857)*其他调用!K856*其他调用!$M856</f>
        <v>8169640.8064703671</v>
      </c>
      <c r="AS857" s="3">
        <f>求节点(节奏总纲!H$4:H$163,AL$6:AL$165,$AN857)*其他调用!L856*其他调用!$M856</f>
        <v>3471103.4375768197</v>
      </c>
      <c r="AT857" s="3">
        <f t="shared" si="35"/>
        <v>1348294185.8822212</v>
      </c>
    </row>
    <row r="858" spans="40:46" x14ac:dyDescent="0.2">
      <c r="AN858" s="3">
        <v>853</v>
      </c>
      <c r="AO858" s="3">
        <f>求节点(节奏总纲!D$4:D$163,AH$6:AH$165,$AN858)*其他调用!H857*其他调用!$M857</f>
        <v>739286780.92896497</v>
      </c>
      <c r="AP858" s="3">
        <f>求节点(节奏总纲!E$4:E$163,AI$6:AI$165,$AN858)*其他调用!I857*其他调用!$M857</f>
        <v>535106228.89447427</v>
      </c>
      <c r="AQ858" s="3">
        <f>求节点(节奏总纲!F$4:F$163,AJ$6:AJ$165,$AN858)*其他调用!J857*其他调用!$M857</f>
        <v>62260431.814734928</v>
      </c>
      <c r="AR858" s="3">
        <f>求节点(节奏总纲!G$4:G$163,AK$6:AK$165,$AN858)*其他调用!K857*其他调用!$M857</f>
        <v>8169640.8064703671</v>
      </c>
      <c r="AS858" s="3">
        <f>求节点(节奏总纲!H$4:H$163,AL$6:AL$165,$AN858)*其他调用!L857*其他调用!$M857</f>
        <v>3471103.4375768197</v>
      </c>
      <c r="AT858" s="3">
        <f t="shared" si="35"/>
        <v>1348294185.8822212</v>
      </c>
    </row>
    <row r="859" spans="40:46" x14ac:dyDescent="0.2">
      <c r="AN859" s="3">
        <v>854</v>
      </c>
      <c r="AO859" s="3">
        <f>求节点(节奏总纲!D$4:D$163,AH$6:AH$165,$AN859)*其他调用!H858*其他调用!$M858</f>
        <v>739286780.92896497</v>
      </c>
      <c r="AP859" s="3">
        <f>求节点(节奏总纲!E$4:E$163,AI$6:AI$165,$AN859)*其他调用!I858*其他调用!$M858</f>
        <v>535106228.89447427</v>
      </c>
      <c r="AQ859" s="3">
        <f>求节点(节奏总纲!F$4:F$163,AJ$6:AJ$165,$AN859)*其他调用!J858*其他调用!$M858</f>
        <v>62260431.814734928</v>
      </c>
      <c r="AR859" s="3">
        <f>求节点(节奏总纲!G$4:G$163,AK$6:AK$165,$AN859)*其他调用!K858*其他调用!$M858</f>
        <v>8169640.8064703671</v>
      </c>
      <c r="AS859" s="3">
        <f>求节点(节奏总纲!H$4:H$163,AL$6:AL$165,$AN859)*其他调用!L858*其他调用!$M858</f>
        <v>3471103.4375768197</v>
      </c>
      <c r="AT859" s="3">
        <f t="shared" si="35"/>
        <v>1348294185.8822212</v>
      </c>
    </row>
    <row r="860" spans="40:46" x14ac:dyDescent="0.2">
      <c r="AN860" s="3">
        <v>855</v>
      </c>
      <c r="AO860" s="3">
        <f>求节点(节奏总纲!D$4:D$163,AH$6:AH$165,$AN860)*其他调用!H859*其他调用!$M859</f>
        <v>739286780.92896497</v>
      </c>
      <c r="AP860" s="3">
        <f>求节点(节奏总纲!E$4:E$163,AI$6:AI$165,$AN860)*其他调用!I859*其他调用!$M859</f>
        <v>535106228.89447427</v>
      </c>
      <c r="AQ860" s="3">
        <f>求节点(节奏总纲!F$4:F$163,AJ$6:AJ$165,$AN860)*其他调用!J859*其他调用!$M859</f>
        <v>62260431.814734928</v>
      </c>
      <c r="AR860" s="3">
        <f>求节点(节奏总纲!G$4:G$163,AK$6:AK$165,$AN860)*其他调用!K859*其他调用!$M859</f>
        <v>8169640.8064703671</v>
      </c>
      <c r="AS860" s="3">
        <f>求节点(节奏总纲!H$4:H$163,AL$6:AL$165,$AN860)*其他调用!L859*其他调用!$M859</f>
        <v>3471103.4375768197</v>
      </c>
      <c r="AT860" s="3">
        <f t="shared" si="35"/>
        <v>1348294185.8822212</v>
      </c>
    </row>
    <row r="861" spans="40:46" x14ac:dyDescent="0.2">
      <c r="AN861" s="3">
        <v>856</v>
      </c>
      <c r="AO861" s="3">
        <f>求节点(节奏总纲!D$4:D$163,AH$6:AH$165,$AN861)*其他调用!H860*其他调用!$M860</f>
        <v>739286780.92896497</v>
      </c>
      <c r="AP861" s="3">
        <f>求节点(节奏总纲!E$4:E$163,AI$6:AI$165,$AN861)*其他调用!I860*其他调用!$M860</f>
        <v>535106228.89447427</v>
      </c>
      <c r="AQ861" s="3">
        <f>求节点(节奏总纲!F$4:F$163,AJ$6:AJ$165,$AN861)*其他调用!J860*其他调用!$M860</f>
        <v>62260431.814734928</v>
      </c>
      <c r="AR861" s="3">
        <f>求节点(节奏总纲!G$4:G$163,AK$6:AK$165,$AN861)*其他调用!K860*其他调用!$M860</f>
        <v>8169640.8064703671</v>
      </c>
      <c r="AS861" s="3">
        <f>求节点(节奏总纲!H$4:H$163,AL$6:AL$165,$AN861)*其他调用!L860*其他调用!$M860</f>
        <v>3471103.4375768197</v>
      </c>
      <c r="AT861" s="3">
        <f t="shared" si="35"/>
        <v>1348294185.8822212</v>
      </c>
    </row>
    <row r="862" spans="40:46" x14ac:dyDescent="0.2">
      <c r="AN862" s="3">
        <v>857</v>
      </c>
      <c r="AO862" s="3">
        <f>求节点(节奏总纲!D$4:D$163,AH$6:AH$165,$AN862)*其他调用!H861*其他调用!$M861</f>
        <v>739286780.92896497</v>
      </c>
      <c r="AP862" s="3">
        <f>求节点(节奏总纲!E$4:E$163,AI$6:AI$165,$AN862)*其他调用!I861*其他调用!$M861</f>
        <v>535106228.89447427</v>
      </c>
      <c r="AQ862" s="3">
        <f>求节点(节奏总纲!F$4:F$163,AJ$6:AJ$165,$AN862)*其他调用!J861*其他调用!$M861</f>
        <v>62260431.814734928</v>
      </c>
      <c r="AR862" s="3">
        <f>求节点(节奏总纲!G$4:G$163,AK$6:AK$165,$AN862)*其他调用!K861*其他调用!$M861</f>
        <v>8169640.8064703671</v>
      </c>
      <c r="AS862" s="3">
        <f>求节点(节奏总纲!H$4:H$163,AL$6:AL$165,$AN862)*其他调用!L861*其他调用!$M861</f>
        <v>3471103.4375768197</v>
      </c>
      <c r="AT862" s="3">
        <f t="shared" si="35"/>
        <v>1348294185.8822212</v>
      </c>
    </row>
    <row r="863" spans="40:46" x14ac:dyDescent="0.2">
      <c r="AN863" s="3">
        <v>858</v>
      </c>
      <c r="AO863" s="3">
        <f>求节点(节奏总纲!D$4:D$163,AH$6:AH$165,$AN863)*其他调用!H862*其他调用!$M862</f>
        <v>739286780.92896497</v>
      </c>
      <c r="AP863" s="3">
        <f>求节点(节奏总纲!E$4:E$163,AI$6:AI$165,$AN863)*其他调用!I862*其他调用!$M862</f>
        <v>535106228.89447427</v>
      </c>
      <c r="AQ863" s="3">
        <f>求节点(节奏总纲!F$4:F$163,AJ$6:AJ$165,$AN863)*其他调用!J862*其他调用!$M862</f>
        <v>62260431.814734928</v>
      </c>
      <c r="AR863" s="3">
        <f>求节点(节奏总纲!G$4:G$163,AK$6:AK$165,$AN863)*其他调用!K862*其他调用!$M862</f>
        <v>8169640.8064703671</v>
      </c>
      <c r="AS863" s="3">
        <f>求节点(节奏总纲!H$4:H$163,AL$6:AL$165,$AN863)*其他调用!L862*其他调用!$M862</f>
        <v>3471103.4375768197</v>
      </c>
      <c r="AT863" s="3">
        <f t="shared" si="35"/>
        <v>1348294185.8822212</v>
      </c>
    </row>
    <row r="864" spans="40:46" x14ac:dyDescent="0.2">
      <c r="AN864" s="3">
        <v>859</v>
      </c>
      <c r="AO864" s="3">
        <f>求节点(节奏总纲!D$4:D$163,AH$6:AH$165,$AN864)*其他调用!H863*其他调用!$M863</f>
        <v>739286780.92896497</v>
      </c>
      <c r="AP864" s="3">
        <f>求节点(节奏总纲!E$4:E$163,AI$6:AI$165,$AN864)*其他调用!I863*其他调用!$M863</f>
        <v>535106228.89447427</v>
      </c>
      <c r="AQ864" s="3">
        <f>求节点(节奏总纲!F$4:F$163,AJ$6:AJ$165,$AN864)*其他调用!J863*其他调用!$M863</f>
        <v>62260431.814734928</v>
      </c>
      <c r="AR864" s="3">
        <f>求节点(节奏总纲!G$4:G$163,AK$6:AK$165,$AN864)*其他调用!K863*其他调用!$M863</f>
        <v>8169640.8064703671</v>
      </c>
      <c r="AS864" s="3">
        <f>求节点(节奏总纲!H$4:H$163,AL$6:AL$165,$AN864)*其他调用!L863*其他调用!$M863</f>
        <v>3471103.4375768197</v>
      </c>
      <c r="AT864" s="3">
        <f t="shared" si="35"/>
        <v>1348294185.8822212</v>
      </c>
    </row>
    <row r="865" spans="40:46" x14ac:dyDescent="0.2">
      <c r="AN865" s="3">
        <v>860</v>
      </c>
      <c r="AO865" s="3">
        <f>求节点(节奏总纲!D$4:D$163,AH$6:AH$165,$AN865)*其他调用!H864*其他调用!$M864</f>
        <v>739286780.92896497</v>
      </c>
      <c r="AP865" s="3">
        <f>求节点(节奏总纲!E$4:E$163,AI$6:AI$165,$AN865)*其他调用!I864*其他调用!$M864</f>
        <v>535106228.89447427</v>
      </c>
      <c r="AQ865" s="3">
        <f>求节点(节奏总纲!F$4:F$163,AJ$6:AJ$165,$AN865)*其他调用!J864*其他调用!$M864</f>
        <v>62260431.814734928</v>
      </c>
      <c r="AR865" s="3">
        <f>求节点(节奏总纲!G$4:G$163,AK$6:AK$165,$AN865)*其他调用!K864*其他调用!$M864</f>
        <v>8169640.8064703671</v>
      </c>
      <c r="AS865" s="3">
        <f>求节点(节奏总纲!H$4:H$163,AL$6:AL$165,$AN865)*其他调用!L864*其他调用!$M864</f>
        <v>3471103.4375768197</v>
      </c>
      <c r="AT865" s="3">
        <f t="shared" si="35"/>
        <v>1348294185.8822212</v>
      </c>
    </row>
    <row r="866" spans="40:46" x14ac:dyDescent="0.2">
      <c r="AN866" s="3">
        <v>861</v>
      </c>
      <c r="AO866" s="3">
        <f>求节点(节奏总纲!D$4:D$163,AH$6:AH$165,$AN866)*其他调用!H865*其他调用!$M865</f>
        <v>739286780.92896497</v>
      </c>
      <c r="AP866" s="3">
        <f>求节点(节奏总纲!E$4:E$163,AI$6:AI$165,$AN866)*其他调用!I865*其他调用!$M865</f>
        <v>535106228.89447427</v>
      </c>
      <c r="AQ866" s="3">
        <f>求节点(节奏总纲!F$4:F$163,AJ$6:AJ$165,$AN866)*其他调用!J865*其他调用!$M865</f>
        <v>62260431.814734928</v>
      </c>
      <c r="AR866" s="3">
        <f>求节点(节奏总纲!G$4:G$163,AK$6:AK$165,$AN866)*其他调用!K865*其他调用!$M865</f>
        <v>8169640.8064703671</v>
      </c>
      <c r="AS866" s="3">
        <f>求节点(节奏总纲!H$4:H$163,AL$6:AL$165,$AN866)*其他调用!L865*其他调用!$M865</f>
        <v>3471103.4375768197</v>
      </c>
      <c r="AT866" s="3">
        <f t="shared" si="35"/>
        <v>1348294185.8822212</v>
      </c>
    </row>
    <row r="867" spans="40:46" x14ac:dyDescent="0.2">
      <c r="AN867" s="3">
        <v>862</v>
      </c>
      <c r="AO867" s="3">
        <f>求节点(节奏总纲!D$4:D$163,AH$6:AH$165,$AN867)*其他调用!H866*其他调用!$M866</f>
        <v>739286780.92896497</v>
      </c>
      <c r="AP867" s="3">
        <f>求节点(节奏总纲!E$4:E$163,AI$6:AI$165,$AN867)*其他调用!I866*其他调用!$M866</f>
        <v>535106228.89447427</v>
      </c>
      <c r="AQ867" s="3">
        <f>求节点(节奏总纲!F$4:F$163,AJ$6:AJ$165,$AN867)*其他调用!J866*其他调用!$M866</f>
        <v>62260431.814734928</v>
      </c>
      <c r="AR867" s="3">
        <f>求节点(节奏总纲!G$4:G$163,AK$6:AK$165,$AN867)*其他调用!K866*其他调用!$M866</f>
        <v>8169640.8064703671</v>
      </c>
      <c r="AS867" s="3">
        <f>求节点(节奏总纲!H$4:H$163,AL$6:AL$165,$AN867)*其他调用!L866*其他调用!$M866</f>
        <v>3471103.4375768197</v>
      </c>
      <c r="AT867" s="3">
        <f t="shared" si="35"/>
        <v>1348294185.8822212</v>
      </c>
    </row>
    <row r="868" spans="40:46" x14ac:dyDescent="0.2">
      <c r="AN868" s="3">
        <v>863</v>
      </c>
      <c r="AO868" s="3">
        <f>求节点(节奏总纲!D$4:D$163,AH$6:AH$165,$AN868)*其他调用!H867*其他调用!$M867</f>
        <v>739286780.92896497</v>
      </c>
      <c r="AP868" s="3">
        <f>求节点(节奏总纲!E$4:E$163,AI$6:AI$165,$AN868)*其他调用!I867*其他调用!$M867</f>
        <v>535106228.89447427</v>
      </c>
      <c r="AQ868" s="3">
        <f>求节点(节奏总纲!F$4:F$163,AJ$6:AJ$165,$AN868)*其他调用!J867*其他调用!$M867</f>
        <v>62260431.814734928</v>
      </c>
      <c r="AR868" s="3">
        <f>求节点(节奏总纲!G$4:G$163,AK$6:AK$165,$AN868)*其他调用!K867*其他调用!$M867</f>
        <v>8169640.8064703671</v>
      </c>
      <c r="AS868" s="3">
        <f>求节点(节奏总纲!H$4:H$163,AL$6:AL$165,$AN868)*其他调用!L867*其他调用!$M867</f>
        <v>3471103.4375768197</v>
      </c>
      <c r="AT868" s="3">
        <f t="shared" si="35"/>
        <v>1348294185.8822212</v>
      </c>
    </row>
    <row r="869" spans="40:46" x14ac:dyDescent="0.2">
      <c r="AN869" s="3">
        <v>864</v>
      </c>
      <c r="AO869" s="3">
        <f>求节点(节奏总纲!D$4:D$163,AH$6:AH$165,$AN869)*其他调用!H868*其他调用!$M868</f>
        <v>739286780.92896497</v>
      </c>
      <c r="AP869" s="3">
        <f>求节点(节奏总纲!E$4:E$163,AI$6:AI$165,$AN869)*其他调用!I868*其他调用!$M868</f>
        <v>535106228.89447427</v>
      </c>
      <c r="AQ869" s="3">
        <f>求节点(节奏总纲!F$4:F$163,AJ$6:AJ$165,$AN869)*其他调用!J868*其他调用!$M868</f>
        <v>62260431.814734928</v>
      </c>
      <c r="AR869" s="3">
        <f>求节点(节奏总纲!G$4:G$163,AK$6:AK$165,$AN869)*其他调用!K868*其他调用!$M868</f>
        <v>8169640.8064703671</v>
      </c>
      <c r="AS869" s="3">
        <f>求节点(节奏总纲!H$4:H$163,AL$6:AL$165,$AN869)*其他调用!L868*其他调用!$M868</f>
        <v>3471103.4375768197</v>
      </c>
      <c r="AT869" s="3">
        <f t="shared" si="35"/>
        <v>1348294185.8822212</v>
      </c>
    </row>
    <row r="870" spans="40:46" x14ac:dyDescent="0.2">
      <c r="AN870" s="3">
        <v>865</v>
      </c>
      <c r="AO870" s="3">
        <f>求节点(节奏总纲!D$4:D$163,AH$6:AH$165,$AN870)*其他调用!H869*其他调用!$M869</f>
        <v>739286780.92896497</v>
      </c>
      <c r="AP870" s="3">
        <f>求节点(节奏总纲!E$4:E$163,AI$6:AI$165,$AN870)*其他调用!I869*其他调用!$M869</f>
        <v>535106228.89447427</v>
      </c>
      <c r="AQ870" s="3">
        <f>求节点(节奏总纲!F$4:F$163,AJ$6:AJ$165,$AN870)*其他调用!J869*其他调用!$M869</f>
        <v>62260431.814734928</v>
      </c>
      <c r="AR870" s="3">
        <f>求节点(节奏总纲!G$4:G$163,AK$6:AK$165,$AN870)*其他调用!K869*其他调用!$M869</f>
        <v>8169640.8064703671</v>
      </c>
      <c r="AS870" s="3">
        <f>求节点(节奏总纲!H$4:H$163,AL$6:AL$165,$AN870)*其他调用!L869*其他调用!$M869</f>
        <v>3471103.4375768197</v>
      </c>
      <c r="AT870" s="3">
        <f t="shared" si="35"/>
        <v>1348294185.8822212</v>
      </c>
    </row>
    <row r="871" spans="40:46" x14ac:dyDescent="0.2">
      <c r="AN871" s="3">
        <v>866</v>
      </c>
      <c r="AO871" s="3">
        <f>求节点(节奏总纲!D$4:D$163,AH$6:AH$165,$AN871)*其他调用!H870*其他调用!$M870</f>
        <v>739286780.92896497</v>
      </c>
      <c r="AP871" s="3">
        <f>求节点(节奏总纲!E$4:E$163,AI$6:AI$165,$AN871)*其他调用!I870*其他调用!$M870</f>
        <v>535106228.89447427</v>
      </c>
      <c r="AQ871" s="3">
        <f>求节点(节奏总纲!F$4:F$163,AJ$6:AJ$165,$AN871)*其他调用!J870*其他调用!$M870</f>
        <v>62260431.814734928</v>
      </c>
      <c r="AR871" s="3">
        <f>求节点(节奏总纲!G$4:G$163,AK$6:AK$165,$AN871)*其他调用!K870*其他调用!$M870</f>
        <v>8169640.8064703671</v>
      </c>
      <c r="AS871" s="3">
        <f>求节点(节奏总纲!H$4:H$163,AL$6:AL$165,$AN871)*其他调用!L870*其他调用!$M870</f>
        <v>3471103.4375768197</v>
      </c>
      <c r="AT871" s="3">
        <f t="shared" si="35"/>
        <v>1348294185.8822212</v>
      </c>
    </row>
    <row r="872" spans="40:46" x14ac:dyDescent="0.2">
      <c r="AN872" s="3">
        <v>867</v>
      </c>
      <c r="AO872" s="3">
        <f>求节点(节奏总纲!D$4:D$163,AH$6:AH$165,$AN872)*其他调用!H871*其他调用!$M871</f>
        <v>739286780.92896497</v>
      </c>
      <c r="AP872" s="3">
        <f>求节点(节奏总纲!E$4:E$163,AI$6:AI$165,$AN872)*其他调用!I871*其他调用!$M871</f>
        <v>535106228.89447427</v>
      </c>
      <c r="AQ872" s="3">
        <f>求节点(节奏总纲!F$4:F$163,AJ$6:AJ$165,$AN872)*其他调用!J871*其他调用!$M871</f>
        <v>62260431.814734928</v>
      </c>
      <c r="AR872" s="3">
        <f>求节点(节奏总纲!G$4:G$163,AK$6:AK$165,$AN872)*其他调用!K871*其他调用!$M871</f>
        <v>8169640.8064703671</v>
      </c>
      <c r="AS872" s="3">
        <f>求节点(节奏总纲!H$4:H$163,AL$6:AL$165,$AN872)*其他调用!L871*其他调用!$M871</f>
        <v>3471103.4375768197</v>
      </c>
      <c r="AT872" s="3">
        <f t="shared" si="35"/>
        <v>1348294185.8822212</v>
      </c>
    </row>
    <row r="873" spans="40:46" x14ac:dyDescent="0.2">
      <c r="AN873" s="3">
        <v>868</v>
      </c>
      <c r="AO873" s="3">
        <f>求节点(节奏总纲!D$4:D$163,AH$6:AH$165,$AN873)*其他调用!H872*其他调用!$M872</f>
        <v>739286780.92896497</v>
      </c>
      <c r="AP873" s="3">
        <f>求节点(节奏总纲!E$4:E$163,AI$6:AI$165,$AN873)*其他调用!I872*其他调用!$M872</f>
        <v>535106228.89447427</v>
      </c>
      <c r="AQ873" s="3">
        <f>求节点(节奏总纲!F$4:F$163,AJ$6:AJ$165,$AN873)*其他调用!J872*其他调用!$M872</f>
        <v>62260431.814734928</v>
      </c>
      <c r="AR873" s="3">
        <f>求节点(节奏总纲!G$4:G$163,AK$6:AK$165,$AN873)*其他调用!K872*其他调用!$M872</f>
        <v>8169640.8064703671</v>
      </c>
      <c r="AS873" s="3">
        <f>求节点(节奏总纲!H$4:H$163,AL$6:AL$165,$AN873)*其他调用!L872*其他调用!$M872</f>
        <v>3471103.4375768197</v>
      </c>
      <c r="AT873" s="3">
        <f t="shared" si="35"/>
        <v>1348294185.8822212</v>
      </c>
    </row>
    <row r="874" spans="40:46" x14ac:dyDescent="0.2">
      <c r="AN874" s="3">
        <v>869</v>
      </c>
      <c r="AO874" s="3">
        <f>求节点(节奏总纲!D$4:D$163,AH$6:AH$165,$AN874)*其他调用!H873*其他调用!$M873</f>
        <v>739286780.92896497</v>
      </c>
      <c r="AP874" s="3">
        <f>求节点(节奏总纲!E$4:E$163,AI$6:AI$165,$AN874)*其他调用!I873*其他调用!$M873</f>
        <v>535106228.89447427</v>
      </c>
      <c r="AQ874" s="3">
        <f>求节点(节奏总纲!F$4:F$163,AJ$6:AJ$165,$AN874)*其他调用!J873*其他调用!$M873</f>
        <v>62260431.814734928</v>
      </c>
      <c r="AR874" s="3">
        <f>求节点(节奏总纲!G$4:G$163,AK$6:AK$165,$AN874)*其他调用!K873*其他调用!$M873</f>
        <v>8169640.8064703671</v>
      </c>
      <c r="AS874" s="3">
        <f>求节点(节奏总纲!H$4:H$163,AL$6:AL$165,$AN874)*其他调用!L873*其他调用!$M873</f>
        <v>3471103.4375768197</v>
      </c>
      <c r="AT874" s="3">
        <f t="shared" si="35"/>
        <v>1348294185.8822212</v>
      </c>
    </row>
    <row r="875" spans="40:46" x14ac:dyDescent="0.2">
      <c r="AN875" s="3">
        <v>870</v>
      </c>
      <c r="AO875" s="3">
        <f>求节点(节奏总纲!D$4:D$163,AH$6:AH$165,$AN875)*其他调用!H874*其他调用!$M874</f>
        <v>739286780.92896497</v>
      </c>
      <c r="AP875" s="3">
        <f>求节点(节奏总纲!E$4:E$163,AI$6:AI$165,$AN875)*其他调用!I874*其他调用!$M874</f>
        <v>535106228.89447427</v>
      </c>
      <c r="AQ875" s="3">
        <f>求节点(节奏总纲!F$4:F$163,AJ$6:AJ$165,$AN875)*其他调用!J874*其他调用!$M874</f>
        <v>62260431.814734928</v>
      </c>
      <c r="AR875" s="3">
        <f>求节点(节奏总纲!G$4:G$163,AK$6:AK$165,$AN875)*其他调用!K874*其他调用!$M874</f>
        <v>8169640.8064703671</v>
      </c>
      <c r="AS875" s="3">
        <f>求节点(节奏总纲!H$4:H$163,AL$6:AL$165,$AN875)*其他调用!L874*其他调用!$M874</f>
        <v>3471103.4375768197</v>
      </c>
      <c r="AT875" s="3">
        <f t="shared" si="35"/>
        <v>1348294185.8822212</v>
      </c>
    </row>
    <row r="876" spans="40:46" x14ac:dyDescent="0.2">
      <c r="AN876" s="3">
        <v>871</v>
      </c>
      <c r="AO876" s="3">
        <f>求节点(节奏总纲!D$4:D$163,AH$6:AH$165,$AN876)*其他调用!H875*其他调用!$M875</f>
        <v>739286780.92896497</v>
      </c>
      <c r="AP876" s="3">
        <f>求节点(节奏总纲!E$4:E$163,AI$6:AI$165,$AN876)*其他调用!I875*其他调用!$M875</f>
        <v>535106228.89447427</v>
      </c>
      <c r="AQ876" s="3">
        <f>求节点(节奏总纲!F$4:F$163,AJ$6:AJ$165,$AN876)*其他调用!J875*其他调用!$M875</f>
        <v>62260431.814734928</v>
      </c>
      <c r="AR876" s="3">
        <f>求节点(节奏总纲!G$4:G$163,AK$6:AK$165,$AN876)*其他调用!K875*其他调用!$M875</f>
        <v>8169640.8064703671</v>
      </c>
      <c r="AS876" s="3">
        <f>求节点(节奏总纲!H$4:H$163,AL$6:AL$165,$AN876)*其他调用!L875*其他调用!$M875</f>
        <v>3471103.4375768197</v>
      </c>
      <c r="AT876" s="3">
        <f t="shared" si="35"/>
        <v>1348294185.8822212</v>
      </c>
    </row>
    <row r="877" spans="40:46" x14ac:dyDescent="0.2">
      <c r="AN877" s="3">
        <v>872</v>
      </c>
      <c r="AO877" s="3">
        <f>求节点(节奏总纲!D$4:D$163,AH$6:AH$165,$AN877)*其他调用!H876*其他调用!$M876</f>
        <v>739286780.92896497</v>
      </c>
      <c r="AP877" s="3">
        <f>求节点(节奏总纲!E$4:E$163,AI$6:AI$165,$AN877)*其他调用!I876*其他调用!$M876</f>
        <v>535106228.89447427</v>
      </c>
      <c r="AQ877" s="3">
        <f>求节点(节奏总纲!F$4:F$163,AJ$6:AJ$165,$AN877)*其他调用!J876*其他调用!$M876</f>
        <v>62260431.814734928</v>
      </c>
      <c r="AR877" s="3">
        <f>求节点(节奏总纲!G$4:G$163,AK$6:AK$165,$AN877)*其他调用!K876*其他调用!$M876</f>
        <v>8169640.8064703671</v>
      </c>
      <c r="AS877" s="3">
        <f>求节点(节奏总纲!H$4:H$163,AL$6:AL$165,$AN877)*其他调用!L876*其他调用!$M876</f>
        <v>3471103.4375768197</v>
      </c>
      <c r="AT877" s="3">
        <f t="shared" si="35"/>
        <v>1348294185.8822212</v>
      </c>
    </row>
    <row r="878" spans="40:46" x14ac:dyDescent="0.2">
      <c r="AN878" s="3">
        <v>873</v>
      </c>
      <c r="AO878" s="3">
        <f>求节点(节奏总纲!D$4:D$163,AH$6:AH$165,$AN878)*其他调用!H877*其他调用!$M877</f>
        <v>739286780.92896497</v>
      </c>
      <c r="AP878" s="3">
        <f>求节点(节奏总纲!E$4:E$163,AI$6:AI$165,$AN878)*其他调用!I877*其他调用!$M877</f>
        <v>535106228.89447427</v>
      </c>
      <c r="AQ878" s="3">
        <f>求节点(节奏总纲!F$4:F$163,AJ$6:AJ$165,$AN878)*其他调用!J877*其他调用!$M877</f>
        <v>62260431.814734928</v>
      </c>
      <c r="AR878" s="3">
        <f>求节点(节奏总纲!G$4:G$163,AK$6:AK$165,$AN878)*其他调用!K877*其他调用!$M877</f>
        <v>8169640.8064703671</v>
      </c>
      <c r="AS878" s="3">
        <f>求节点(节奏总纲!H$4:H$163,AL$6:AL$165,$AN878)*其他调用!L877*其他调用!$M877</f>
        <v>3471103.4375768197</v>
      </c>
      <c r="AT878" s="3">
        <f t="shared" si="35"/>
        <v>1348294185.8822212</v>
      </c>
    </row>
    <row r="879" spans="40:46" x14ac:dyDescent="0.2">
      <c r="AN879" s="3">
        <v>874</v>
      </c>
      <c r="AO879" s="3">
        <f>求节点(节奏总纲!D$4:D$163,AH$6:AH$165,$AN879)*其他调用!H878*其他调用!$M878</f>
        <v>739286780.92896497</v>
      </c>
      <c r="AP879" s="3">
        <f>求节点(节奏总纲!E$4:E$163,AI$6:AI$165,$AN879)*其他调用!I878*其他调用!$M878</f>
        <v>535106228.89447427</v>
      </c>
      <c r="AQ879" s="3">
        <f>求节点(节奏总纲!F$4:F$163,AJ$6:AJ$165,$AN879)*其他调用!J878*其他调用!$M878</f>
        <v>62260431.814734928</v>
      </c>
      <c r="AR879" s="3">
        <f>求节点(节奏总纲!G$4:G$163,AK$6:AK$165,$AN879)*其他调用!K878*其他调用!$M878</f>
        <v>8169640.8064703671</v>
      </c>
      <c r="AS879" s="3">
        <f>求节点(节奏总纲!H$4:H$163,AL$6:AL$165,$AN879)*其他调用!L878*其他调用!$M878</f>
        <v>3471103.4375768197</v>
      </c>
      <c r="AT879" s="3">
        <f t="shared" si="35"/>
        <v>1348294185.8822212</v>
      </c>
    </row>
    <row r="880" spans="40:46" x14ac:dyDescent="0.2">
      <c r="AN880" s="3">
        <v>875</v>
      </c>
      <c r="AO880" s="3">
        <f>求节点(节奏总纲!D$4:D$163,AH$6:AH$165,$AN880)*其他调用!H879*其他调用!$M879</f>
        <v>739286780.92896497</v>
      </c>
      <c r="AP880" s="3">
        <f>求节点(节奏总纲!E$4:E$163,AI$6:AI$165,$AN880)*其他调用!I879*其他调用!$M879</f>
        <v>535106228.89447427</v>
      </c>
      <c r="AQ880" s="3">
        <f>求节点(节奏总纲!F$4:F$163,AJ$6:AJ$165,$AN880)*其他调用!J879*其他调用!$M879</f>
        <v>62260431.814734928</v>
      </c>
      <c r="AR880" s="3">
        <f>求节点(节奏总纲!G$4:G$163,AK$6:AK$165,$AN880)*其他调用!K879*其他调用!$M879</f>
        <v>8169640.8064703671</v>
      </c>
      <c r="AS880" s="3">
        <f>求节点(节奏总纲!H$4:H$163,AL$6:AL$165,$AN880)*其他调用!L879*其他调用!$M879</f>
        <v>3471103.4375768197</v>
      </c>
      <c r="AT880" s="3">
        <f t="shared" si="35"/>
        <v>1348294185.8822212</v>
      </c>
    </row>
    <row r="881" spans="40:46" x14ac:dyDescent="0.2">
      <c r="AN881" s="3">
        <v>876</v>
      </c>
      <c r="AO881" s="3">
        <f>求节点(节奏总纲!D$4:D$163,AH$6:AH$165,$AN881)*其他调用!H880*其他调用!$M880</f>
        <v>739286780.92896497</v>
      </c>
      <c r="AP881" s="3">
        <f>求节点(节奏总纲!E$4:E$163,AI$6:AI$165,$AN881)*其他调用!I880*其他调用!$M880</f>
        <v>535106228.89447427</v>
      </c>
      <c r="AQ881" s="3">
        <f>求节点(节奏总纲!F$4:F$163,AJ$6:AJ$165,$AN881)*其他调用!J880*其他调用!$M880</f>
        <v>62260431.814734928</v>
      </c>
      <c r="AR881" s="3">
        <f>求节点(节奏总纲!G$4:G$163,AK$6:AK$165,$AN881)*其他调用!K880*其他调用!$M880</f>
        <v>8169640.8064703671</v>
      </c>
      <c r="AS881" s="3">
        <f>求节点(节奏总纲!H$4:H$163,AL$6:AL$165,$AN881)*其他调用!L880*其他调用!$M880</f>
        <v>3471103.4375768197</v>
      </c>
      <c r="AT881" s="3">
        <f t="shared" si="35"/>
        <v>1348294185.8822212</v>
      </c>
    </row>
    <row r="882" spans="40:46" x14ac:dyDescent="0.2">
      <c r="AN882" s="3">
        <v>877</v>
      </c>
      <c r="AO882" s="3">
        <f>求节点(节奏总纲!D$4:D$163,AH$6:AH$165,$AN882)*其他调用!H881*其他调用!$M881</f>
        <v>739286780.92896497</v>
      </c>
      <c r="AP882" s="3">
        <f>求节点(节奏总纲!E$4:E$163,AI$6:AI$165,$AN882)*其他调用!I881*其他调用!$M881</f>
        <v>535106228.89447427</v>
      </c>
      <c r="AQ882" s="3">
        <f>求节点(节奏总纲!F$4:F$163,AJ$6:AJ$165,$AN882)*其他调用!J881*其他调用!$M881</f>
        <v>62260431.814734928</v>
      </c>
      <c r="AR882" s="3">
        <f>求节点(节奏总纲!G$4:G$163,AK$6:AK$165,$AN882)*其他调用!K881*其他调用!$M881</f>
        <v>8169640.8064703671</v>
      </c>
      <c r="AS882" s="3">
        <f>求节点(节奏总纲!H$4:H$163,AL$6:AL$165,$AN882)*其他调用!L881*其他调用!$M881</f>
        <v>3471103.4375768197</v>
      </c>
      <c r="AT882" s="3">
        <f t="shared" si="35"/>
        <v>1348294185.8822212</v>
      </c>
    </row>
    <row r="883" spans="40:46" x14ac:dyDescent="0.2">
      <c r="AN883" s="3">
        <v>878</v>
      </c>
      <c r="AO883" s="3">
        <f>求节点(节奏总纲!D$4:D$163,AH$6:AH$165,$AN883)*其他调用!H882*其他调用!$M882</f>
        <v>739286780.92896497</v>
      </c>
      <c r="AP883" s="3">
        <f>求节点(节奏总纲!E$4:E$163,AI$6:AI$165,$AN883)*其他调用!I882*其他调用!$M882</f>
        <v>535106228.89447427</v>
      </c>
      <c r="AQ883" s="3">
        <f>求节点(节奏总纲!F$4:F$163,AJ$6:AJ$165,$AN883)*其他调用!J882*其他调用!$M882</f>
        <v>62260431.814734928</v>
      </c>
      <c r="AR883" s="3">
        <f>求节点(节奏总纲!G$4:G$163,AK$6:AK$165,$AN883)*其他调用!K882*其他调用!$M882</f>
        <v>8169640.8064703671</v>
      </c>
      <c r="AS883" s="3">
        <f>求节点(节奏总纲!H$4:H$163,AL$6:AL$165,$AN883)*其他调用!L882*其他调用!$M882</f>
        <v>3471103.4375768197</v>
      </c>
      <c r="AT883" s="3">
        <f t="shared" si="35"/>
        <v>1348294185.8822212</v>
      </c>
    </row>
    <row r="884" spans="40:46" x14ac:dyDescent="0.2">
      <c r="AN884" s="3">
        <v>879</v>
      </c>
      <c r="AO884" s="3">
        <f>求节点(节奏总纲!D$4:D$163,AH$6:AH$165,$AN884)*其他调用!H883*其他调用!$M883</f>
        <v>739286780.92896497</v>
      </c>
      <c r="AP884" s="3">
        <f>求节点(节奏总纲!E$4:E$163,AI$6:AI$165,$AN884)*其他调用!I883*其他调用!$M883</f>
        <v>535106228.89447427</v>
      </c>
      <c r="AQ884" s="3">
        <f>求节点(节奏总纲!F$4:F$163,AJ$6:AJ$165,$AN884)*其他调用!J883*其他调用!$M883</f>
        <v>62260431.814734928</v>
      </c>
      <c r="AR884" s="3">
        <f>求节点(节奏总纲!G$4:G$163,AK$6:AK$165,$AN884)*其他调用!K883*其他调用!$M883</f>
        <v>8169640.8064703671</v>
      </c>
      <c r="AS884" s="3">
        <f>求节点(节奏总纲!H$4:H$163,AL$6:AL$165,$AN884)*其他调用!L883*其他调用!$M883</f>
        <v>3471103.4375768197</v>
      </c>
      <c r="AT884" s="3">
        <f t="shared" si="35"/>
        <v>1348294185.8822212</v>
      </c>
    </row>
    <row r="885" spans="40:46" x14ac:dyDescent="0.2">
      <c r="AN885" s="3">
        <v>880</v>
      </c>
      <c r="AO885" s="3">
        <f>求节点(节奏总纲!D$4:D$163,AH$6:AH$165,$AN885)*其他调用!H884*其他调用!$M884</f>
        <v>739286780.92896497</v>
      </c>
      <c r="AP885" s="3">
        <f>求节点(节奏总纲!E$4:E$163,AI$6:AI$165,$AN885)*其他调用!I884*其他调用!$M884</f>
        <v>535106228.89447427</v>
      </c>
      <c r="AQ885" s="3">
        <f>求节点(节奏总纲!F$4:F$163,AJ$6:AJ$165,$AN885)*其他调用!J884*其他调用!$M884</f>
        <v>62260431.814734928</v>
      </c>
      <c r="AR885" s="3">
        <f>求节点(节奏总纲!G$4:G$163,AK$6:AK$165,$AN885)*其他调用!K884*其他调用!$M884</f>
        <v>8169640.8064703671</v>
      </c>
      <c r="AS885" s="3">
        <f>求节点(节奏总纲!H$4:H$163,AL$6:AL$165,$AN885)*其他调用!L884*其他调用!$M884</f>
        <v>3471103.4375768197</v>
      </c>
      <c r="AT885" s="3">
        <f t="shared" si="35"/>
        <v>1348294185.8822212</v>
      </c>
    </row>
    <row r="886" spans="40:46" x14ac:dyDescent="0.2">
      <c r="AN886" s="3">
        <v>881</v>
      </c>
      <c r="AO886" s="3">
        <f>求节点(节奏总纲!D$4:D$163,AH$6:AH$165,$AN886)*其他调用!H885*其他调用!$M885</f>
        <v>739286780.92896497</v>
      </c>
      <c r="AP886" s="3">
        <f>求节点(节奏总纲!E$4:E$163,AI$6:AI$165,$AN886)*其他调用!I885*其他调用!$M885</f>
        <v>535106228.89447427</v>
      </c>
      <c r="AQ886" s="3">
        <f>求节点(节奏总纲!F$4:F$163,AJ$6:AJ$165,$AN886)*其他调用!J885*其他调用!$M885</f>
        <v>62260431.814734928</v>
      </c>
      <c r="AR886" s="3">
        <f>求节点(节奏总纲!G$4:G$163,AK$6:AK$165,$AN886)*其他调用!K885*其他调用!$M885</f>
        <v>8169640.8064703671</v>
      </c>
      <c r="AS886" s="3">
        <f>求节点(节奏总纲!H$4:H$163,AL$6:AL$165,$AN886)*其他调用!L885*其他调用!$M885</f>
        <v>3471103.4375768197</v>
      </c>
      <c r="AT886" s="3">
        <f t="shared" si="35"/>
        <v>1348294185.8822212</v>
      </c>
    </row>
    <row r="887" spans="40:46" x14ac:dyDescent="0.2">
      <c r="AN887" s="3">
        <v>882</v>
      </c>
      <c r="AO887" s="3">
        <f>求节点(节奏总纲!D$4:D$163,AH$6:AH$165,$AN887)*其他调用!H886*其他调用!$M886</f>
        <v>739286780.92896497</v>
      </c>
      <c r="AP887" s="3">
        <f>求节点(节奏总纲!E$4:E$163,AI$6:AI$165,$AN887)*其他调用!I886*其他调用!$M886</f>
        <v>535106228.89447427</v>
      </c>
      <c r="AQ887" s="3">
        <f>求节点(节奏总纲!F$4:F$163,AJ$6:AJ$165,$AN887)*其他调用!J886*其他调用!$M886</f>
        <v>62260431.814734928</v>
      </c>
      <c r="AR887" s="3">
        <f>求节点(节奏总纲!G$4:G$163,AK$6:AK$165,$AN887)*其他调用!K886*其他调用!$M886</f>
        <v>8169640.8064703671</v>
      </c>
      <c r="AS887" s="3">
        <f>求节点(节奏总纲!H$4:H$163,AL$6:AL$165,$AN887)*其他调用!L886*其他调用!$M886</f>
        <v>3471103.4375768197</v>
      </c>
      <c r="AT887" s="3">
        <f t="shared" si="35"/>
        <v>1348294185.8822212</v>
      </c>
    </row>
    <row r="888" spans="40:46" x14ac:dyDescent="0.2">
      <c r="AN888" s="3">
        <v>883</v>
      </c>
      <c r="AO888" s="3">
        <f>求节点(节奏总纲!D$4:D$163,AH$6:AH$165,$AN888)*其他调用!H887*其他调用!$M887</f>
        <v>739286780.92896497</v>
      </c>
      <c r="AP888" s="3">
        <f>求节点(节奏总纲!E$4:E$163,AI$6:AI$165,$AN888)*其他调用!I887*其他调用!$M887</f>
        <v>535106228.89447427</v>
      </c>
      <c r="AQ888" s="3">
        <f>求节点(节奏总纲!F$4:F$163,AJ$6:AJ$165,$AN888)*其他调用!J887*其他调用!$M887</f>
        <v>62260431.814734928</v>
      </c>
      <c r="AR888" s="3">
        <f>求节点(节奏总纲!G$4:G$163,AK$6:AK$165,$AN888)*其他调用!K887*其他调用!$M887</f>
        <v>8169640.8064703671</v>
      </c>
      <c r="AS888" s="3">
        <f>求节点(节奏总纲!H$4:H$163,AL$6:AL$165,$AN888)*其他调用!L887*其他调用!$M887</f>
        <v>3471103.4375768197</v>
      </c>
      <c r="AT888" s="3">
        <f t="shared" si="35"/>
        <v>1348294185.8822212</v>
      </c>
    </row>
    <row r="889" spans="40:46" x14ac:dyDescent="0.2">
      <c r="AN889" s="3">
        <v>884</v>
      </c>
      <c r="AO889" s="3">
        <f>求节点(节奏总纲!D$4:D$163,AH$6:AH$165,$AN889)*其他调用!H888*其他调用!$M888</f>
        <v>739286780.92896497</v>
      </c>
      <c r="AP889" s="3">
        <f>求节点(节奏总纲!E$4:E$163,AI$6:AI$165,$AN889)*其他调用!I888*其他调用!$M888</f>
        <v>535106228.89447427</v>
      </c>
      <c r="AQ889" s="3">
        <f>求节点(节奏总纲!F$4:F$163,AJ$6:AJ$165,$AN889)*其他调用!J888*其他调用!$M888</f>
        <v>62260431.814734928</v>
      </c>
      <c r="AR889" s="3">
        <f>求节点(节奏总纲!G$4:G$163,AK$6:AK$165,$AN889)*其他调用!K888*其他调用!$M888</f>
        <v>8169640.8064703671</v>
      </c>
      <c r="AS889" s="3">
        <f>求节点(节奏总纲!H$4:H$163,AL$6:AL$165,$AN889)*其他调用!L888*其他调用!$M888</f>
        <v>3471103.4375768197</v>
      </c>
      <c r="AT889" s="3">
        <f t="shared" si="35"/>
        <v>1348294185.8822212</v>
      </c>
    </row>
    <row r="890" spans="40:46" x14ac:dyDescent="0.2">
      <c r="AN890" s="3">
        <v>885</v>
      </c>
      <c r="AO890" s="3">
        <f>求节点(节奏总纲!D$4:D$163,AH$6:AH$165,$AN890)*其他调用!H889*其他调用!$M889</f>
        <v>739286780.92896497</v>
      </c>
      <c r="AP890" s="3">
        <f>求节点(节奏总纲!E$4:E$163,AI$6:AI$165,$AN890)*其他调用!I889*其他调用!$M889</f>
        <v>535106228.89447427</v>
      </c>
      <c r="AQ890" s="3">
        <f>求节点(节奏总纲!F$4:F$163,AJ$6:AJ$165,$AN890)*其他调用!J889*其他调用!$M889</f>
        <v>62260431.814734928</v>
      </c>
      <c r="AR890" s="3">
        <f>求节点(节奏总纲!G$4:G$163,AK$6:AK$165,$AN890)*其他调用!K889*其他调用!$M889</f>
        <v>8169640.8064703671</v>
      </c>
      <c r="AS890" s="3">
        <f>求节点(节奏总纲!H$4:H$163,AL$6:AL$165,$AN890)*其他调用!L889*其他调用!$M889</f>
        <v>3471103.4375768197</v>
      </c>
      <c r="AT890" s="3">
        <f t="shared" si="35"/>
        <v>1348294185.8822212</v>
      </c>
    </row>
    <row r="891" spans="40:46" x14ac:dyDescent="0.2">
      <c r="AN891" s="3">
        <v>886</v>
      </c>
      <c r="AO891" s="3">
        <f>求节点(节奏总纲!D$4:D$163,AH$6:AH$165,$AN891)*其他调用!H890*其他调用!$M890</f>
        <v>739286780.92896497</v>
      </c>
      <c r="AP891" s="3">
        <f>求节点(节奏总纲!E$4:E$163,AI$6:AI$165,$AN891)*其他调用!I890*其他调用!$M890</f>
        <v>535106228.89447427</v>
      </c>
      <c r="AQ891" s="3">
        <f>求节点(节奏总纲!F$4:F$163,AJ$6:AJ$165,$AN891)*其他调用!J890*其他调用!$M890</f>
        <v>62260431.814734928</v>
      </c>
      <c r="AR891" s="3">
        <f>求节点(节奏总纲!G$4:G$163,AK$6:AK$165,$AN891)*其他调用!K890*其他调用!$M890</f>
        <v>8169640.8064703671</v>
      </c>
      <c r="AS891" s="3">
        <f>求节点(节奏总纲!H$4:H$163,AL$6:AL$165,$AN891)*其他调用!L890*其他调用!$M890</f>
        <v>3471103.4375768197</v>
      </c>
      <c r="AT891" s="3">
        <f t="shared" si="35"/>
        <v>1348294185.8822212</v>
      </c>
    </row>
    <row r="892" spans="40:46" x14ac:dyDescent="0.2">
      <c r="AN892" s="3">
        <v>887</v>
      </c>
      <c r="AO892" s="3">
        <f>求节点(节奏总纲!D$4:D$163,AH$6:AH$165,$AN892)*其他调用!H891*其他调用!$M891</f>
        <v>739286780.92896497</v>
      </c>
      <c r="AP892" s="3">
        <f>求节点(节奏总纲!E$4:E$163,AI$6:AI$165,$AN892)*其他调用!I891*其他调用!$M891</f>
        <v>535106228.89447427</v>
      </c>
      <c r="AQ892" s="3">
        <f>求节点(节奏总纲!F$4:F$163,AJ$6:AJ$165,$AN892)*其他调用!J891*其他调用!$M891</f>
        <v>62260431.814734928</v>
      </c>
      <c r="AR892" s="3">
        <f>求节点(节奏总纲!G$4:G$163,AK$6:AK$165,$AN892)*其他调用!K891*其他调用!$M891</f>
        <v>8169640.8064703671</v>
      </c>
      <c r="AS892" s="3">
        <f>求节点(节奏总纲!H$4:H$163,AL$6:AL$165,$AN892)*其他调用!L891*其他调用!$M891</f>
        <v>3471103.4375768197</v>
      </c>
      <c r="AT892" s="3">
        <f t="shared" si="35"/>
        <v>1348294185.8822212</v>
      </c>
    </row>
    <row r="893" spans="40:46" x14ac:dyDescent="0.2">
      <c r="AN893" s="3">
        <v>888</v>
      </c>
      <c r="AO893" s="3">
        <f>求节点(节奏总纲!D$4:D$163,AH$6:AH$165,$AN893)*其他调用!H892*其他调用!$M892</f>
        <v>739286780.92896497</v>
      </c>
      <c r="AP893" s="3">
        <f>求节点(节奏总纲!E$4:E$163,AI$6:AI$165,$AN893)*其他调用!I892*其他调用!$M892</f>
        <v>535106228.89447427</v>
      </c>
      <c r="AQ893" s="3">
        <f>求节点(节奏总纲!F$4:F$163,AJ$6:AJ$165,$AN893)*其他调用!J892*其他调用!$M892</f>
        <v>62260431.814734928</v>
      </c>
      <c r="AR893" s="3">
        <f>求节点(节奏总纲!G$4:G$163,AK$6:AK$165,$AN893)*其他调用!K892*其他调用!$M892</f>
        <v>8169640.8064703671</v>
      </c>
      <c r="AS893" s="3">
        <f>求节点(节奏总纲!H$4:H$163,AL$6:AL$165,$AN893)*其他调用!L892*其他调用!$M892</f>
        <v>3471103.4375768197</v>
      </c>
      <c r="AT893" s="3">
        <f t="shared" si="35"/>
        <v>1348294185.8822212</v>
      </c>
    </row>
    <row r="894" spans="40:46" x14ac:dyDescent="0.2">
      <c r="AN894" s="3">
        <v>889</v>
      </c>
      <c r="AO894" s="3">
        <f>求节点(节奏总纲!D$4:D$163,AH$6:AH$165,$AN894)*其他调用!H893*其他调用!$M893</f>
        <v>739286780.92896497</v>
      </c>
      <c r="AP894" s="3">
        <f>求节点(节奏总纲!E$4:E$163,AI$6:AI$165,$AN894)*其他调用!I893*其他调用!$M893</f>
        <v>535106228.89447427</v>
      </c>
      <c r="AQ894" s="3">
        <f>求节点(节奏总纲!F$4:F$163,AJ$6:AJ$165,$AN894)*其他调用!J893*其他调用!$M893</f>
        <v>62260431.814734928</v>
      </c>
      <c r="AR894" s="3">
        <f>求节点(节奏总纲!G$4:G$163,AK$6:AK$165,$AN894)*其他调用!K893*其他调用!$M893</f>
        <v>8169640.8064703671</v>
      </c>
      <c r="AS894" s="3">
        <f>求节点(节奏总纲!H$4:H$163,AL$6:AL$165,$AN894)*其他调用!L893*其他调用!$M893</f>
        <v>3471103.4375768197</v>
      </c>
      <c r="AT894" s="3">
        <f t="shared" si="35"/>
        <v>1348294185.8822212</v>
      </c>
    </row>
    <row r="895" spans="40:46" x14ac:dyDescent="0.2">
      <c r="AN895" s="3">
        <v>890</v>
      </c>
      <c r="AO895" s="3">
        <f>求节点(节奏总纲!D$4:D$163,AH$6:AH$165,$AN895)*其他调用!H894*其他调用!$M894</f>
        <v>739286780.92896497</v>
      </c>
      <c r="AP895" s="3">
        <f>求节点(节奏总纲!E$4:E$163,AI$6:AI$165,$AN895)*其他调用!I894*其他调用!$M894</f>
        <v>535106228.89447427</v>
      </c>
      <c r="AQ895" s="3">
        <f>求节点(节奏总纲!F$4:F$163,AJ$6:AJ$165,$AN895)*其他调用!J894*其他调用!$M894</f>
        <v>62260431.814734928</v>
      </c>
      <c r="AR895" s="3">
        <f>求节点(节奏总纲!G$4:G$163,AK$6:AK$165,$AN895)*其他调用!K894*其他调用!$M894</f>
        <v>8169640.8064703671</v>
      </c>
      <c r="AS895" s="3">
        <f>求节点(节奏总纲!H$4:H$163,AL$6:AL$165,$AN895)*其他调用!L894*其他调用!$M894</f>
        <v>3471103.4375768197</v>
      </c>
      <c r="AT895" s="3">
        <f t="shared" si="35"/>
        <v>1348294185.8822212</v>
      </c>
    </row>
    <row r="896" spans="40:46" x14ac:dyDescent="0.2">
      <c r="AN896" s="3">
        <v>891</v>
      </c>
      <c r="AO896" s="3">
        <f>求节点(节奏总纲!D$4:D$163,AH$6:AH$165,$AN896)*其他调用!H895*其他调用!$M895</f>
        <v>739286780.92896497</v>
      </c>
      <c r="AP896" s="3">
        <f>求节点(节奏总纲!E$4:E$163,AI$6:AI$165,$AN896)*其他调用!I895*其他调用!$M895</f>
        <v>535106228.89447427</v>
      </c>
      <c r="AQ896" s="3">
        <f>求节点(节奏总纲!F$4:F$163,AJ$6:AJ$165,$AN896)*其他调用!J895*其他调用!$M895</f>
        <v>62260431.814734928</v>
      </c>
      <c r="AR896" s="3">
        <f>求节点(节奏总纲!G$4:G$163,AK$6:AK$165,$AN896)*其他调用!K895*其他调用!$M895</f>
        <v>8169640.8064703671</v>
      </c>
      <c r="AS896" s="3">
        <f>求节点(节奏总纲!H$4:H$163,AL$6:AL$165,$AN896)*其他调用!L895*其他调用!$M895</f>
        <v>3471103.4375768197</v>
      </c>
      <c r="AT896" s="3">
        <f t="shared" si="35"/>
        <v>1348294185.8822212</v>
      </c>
    </row>
    <row r="897" spans="40:46" x14ac:dyDescent="0.2">
      <c r="AN897" s="3">
        <v>892</v>
      </c>
      <c r="AO897" s="3">
        <f>求节点(节奏总纲!D$4:D$163,AH$6:AH$165,$AN897)*其他调用!H896*其他调用!$M896</f>
        <v>739286780.92896497</v>
      </c>
      <c r="AP897" s="3">
        <f>求节点(节奏总纲!E$4:E$163,AI$6:AI$165,$AN897)*其他调用!I896*其他调用!$M896</f>
        <v>535106228.89447427</v>
      </c>
      <c r="AQ897" s="3">
        <f>求节点(节奏总纲!F$4:F$163,AJ$6:AJ$165,$AN897)*其他调用!J896*其他调用!$M896</f>
        <v>62260431.814734928</v>
      </c>
      <c r="AR897" s="3">
        <f>求节点(节奏总纲!G$4:G$163,AK$6:AK$165,$AN897)*其他调用!K896*其他调用!$M896</f>
        <v>8169640.8064703671</v>
      </c>
      <c r="AS897" s="3">
        <f>求节点(节奏总纲!H$4:H$163,AL$6:AL$165,$AN897)*其他调用!L896*其他调用!$M896</f>
        <v>3471103.4375768197</v>
      </c>
      <c r="AT897" s="3">
        <f t="shared" si="35"/>
        <v>1348294185.8822212</v>
      </c>
    </row>
    <row r="898" spans="40:46" x14ac:dyDescent="0.2">
      <c r="AN898" s="3">
        <v>893</v>
      </c>
      <c r="AO898" s="3">
        <f>求节点(节奏总纲!D$4:D$163,AH$6:AH$165,$AN898)*其他调用!H897*其他调用!$M897</f>
        <v>739286780.92896497</v>
      </c>
      <c r="AP898" s="3">
        <f>求节点(节奏总纲!E$4:E$163,AI$6:AI$165,$AN898)*其他调用!I897*其他调用!$M897</f>
        <v>535106228.89447427</v>
      </c>
      <c r="AQ898" s="3">
        <f>求节点(节奏总纲!F$4:F$163,AJ$6:AJ$165,$AN898)*其他调用!J897*其他调用!$M897</f>
        <v>62260431.814734928</v>
      </c>
      <c r="AR898" s="3">
        <f>求节点(节奏总纲!G$4:G$163,AK$6:AK$165,$AN898)*其他调用!K897*其他调用!$M897</f>
        <v>8169640.8064703671</v>
      </c>
      <c r="AS898" s="3">
        <f>求节点(节奏总纲!H$4:H$163,AL$6:AL$165,$AN898)*其他调用!L897*其他调用!$M897</f>
        <v>3471103.4375768197</v>
      </c>
      <c r="AT898" s="3">
        <f t="shared" si="35"/>
        <v>1348294185.8822212</v>
      </c>
    </row>
    <row r="899" spans="40:46" x14ac:dyDescent="0.2">
      <c r="AN899" s="3">
        <v>894</v>
      </c>
      <c r="AO899" s="3">
        <f>求节点(节奏总纲!D$4:D$163,AH$6:AH$165,$AN899)*其他调用!H898*其他调用!$M898</f>
        <v>739286780.92896497</v>
      </c>
      <c r="AP899" s="3">
        <f>求节点(节奏总纲!E$4:E$163,AI$6:AI$165,$AN899)*其他调用!I898*其他调用!$M898</f>
        <v>535106228.89447427</v>
      </c>
      <c r="AQ899" s="3">
        <f>求节点(节奏总纲!F$4:F$163,AJ$6:AJ$165,$AN899)*其他调用!J898*其他调用!$M898</f>
        <v>62260431.814734928</v>
      </c>
      <c r="AR899" s="3">
        <f>求节点(节奏总纲!G$4:G$163,AK$6:AK$165,$AN899)*其他调用!K898*其他调用!$M898</f>
        <v>8169640.8064703671</v>
      </c>
      <c r="AS899" s="3">
        <f>求节点(节奏总纲!H$4:H$163,AL$6:AL$165,$AN899)*其他调用!L898*其他调用!$M898</f>
        <v>3471103.4375768197</v>
      </c>
      <c r="AT899" s="3">
        <f t="shared" si="35"/>
        <v>1348294185.8822212</v>
      </c>
    </row>
    <row r="900" spans="40:46" x14ac:dyDescent="0.2">
      <c r="AN900" s="3">
        <v>895</v>
      </c>
      <c r="AO900" s="3">
        <f>求节点(节奏总纲!D$4:D$163,AH$6:AH$165,$AN900)*其他调用!H899*其他调用!$M899</f>
        <v>739286780.92896497</v>
      </c>
      <c r="AP900" s="3">
        <f>求节点(节奏总纲!E$4:E$163,AI$6:AI$165,$AN900)*其他调用!I899*其他调用!$M899</f>
        <v>535106228.89447427</v>
      </c>
      <c r="AQ900" s="3">
        <f>求节点(节奏总纲!F$4:F$163,AJ$6:AJ$165,$AN900)*其他调用!J899*其他调用!$M899</f>
        <v>62260431.814734928</v>
      </c>
      <c r="AR900" s="3">
        <f>求节点(节奏总纲!G$4:G$163,AK$6:AK$165,$AN900)*其他调用!K899*其他调用!$M899</f>
        <v>8169640.8064703671</v>
      </c>
      <c r="AS900" s="3">
        <f>求节点(节奏总纲!H$4:H$163,AL$6:AL$165,$AN900)*其他调用!L899*其他调用!$M899</f>
        <v>3471103.4375768197</v>
      </c>
      <c r="AT900" s="3">
        <f t="shared" si="35"/>
        <v>1348294185.8822212</v>
      </c>
    </row>
    <row r="901" spans="40:46" x14ac:dyDescent="0.2">
      <c r="AN901" s="3">
        <v>896</v>
      </c>
      <c r="AO901" s="3">
        <f>求节点(节奏总纲!D$4:D$163,AH$6:AH$165,$AN901)*其他调用!H900*其他调用!$M900</f>
        <v>739286780.92896497</v>
      </c>
      <c r="AP901" s="3">
        <f>求节点(节奏总纲!E$4:E$163,AI$6:AI$165,$AN901)*其他调用!I900*其他调用!$M900</f>
        <v>535106228.89447427</v>
      </c>
      <c r="AQ901" s="3">
        <f>求节点(节奏总纲!F$4:F$163,AJ$6:AJ$165,$AN901)*其他调用!J900*其他调用!$M900</f>
        <v>62260431.814734928</v>
      </c>
      <c r="AR901" s="3">
        <f>求节点(节奏总纲!G$4:G$163,AK$6:AK$165,$AN901)*其他调用!K900*其他调用!$M900</f>
        <v>8169640.8064703671</v>
      </c>
      <c r="AS901" s="3">
        <f>求节点(节奏总纲!H$4:H$163,AL$6:AL$165,$AN901)*其他调用!L900*其他调用!$M900</f>
        <v>3471103.4375768197</v>
      </c>
      <c r="AT901" s="3">
        <f t="shared" si="35"/>
        <v>1348294185.8822212</v>
      </c>
    </row>
    <row r="902" spans="40:46" x14ac:dyDescent="0.2">
      <c r="AN902" s="3">
        <v>897</v>
      </c>
      <c r="AO902" s="3">
        <f>求节点(节奏总纲!D$4:D$163,AH$6:AH$165,$AN902)*其他调用!H901*其他调用!$M901</f>
        <v>739286780.92896497</v>
      </c>
      <c r="AP902" s="3">
        <f>求节点(节奏总纲!E$4:E$163,AI$6:AI$165,$AN902)*其他调用!I901*其他调用!$M901</f>
        <v>535106228.89447427</v>
      </c>
      <c r="AQ902" s="3">
        <f>求节点(节奏总纲!F$4:F$163,AJ$6:AJ$165,$AN902)*其他调用!J901*其他调用!$M901</f>
        <v>62260431.814734928</v>
      </c>
      <c r="AR902" s="3">
        <f>求节点(节奏总纲!G$4:G$163,AK$6:AK$165,$AN902)*其他调用!K901*其他调用!$M901</f>
        <v>8169640.8064703671</v>
      </c>
      <c r="AS902" s="3">
        <f>求节点(节奏总纲!H$4:H$163,AL$6:AL$165,$AN902)*其他调用!L901*其他调用!$M901</f>
        <v>3471103.4375768197</v>
      </c>
      <c r="AT902" s="3">
        <f t="shared" si="35"/>
        <v>1348294185.8822212</v>
      </c>
    </row>
    <row r="903" spans="40:46" x14ac:dyDescent="0.2">
      <c r="AN903" s="3">
        <v>898</v>
      </c>
      <c r="AO903" s="3">
        <f>求节点(节奏总纲!D$4:D$163,AH$6:AH$165,$AN903)*其他调用!H902*其他调用!$M902</f>
        <v>739286780.92896497</v>
      </c>
      <c r="AP903" s="3">
        <f>求节点(节奏总纲!E$4:E$163,AI$6:AI$165,$AN903)*其他调用!I902*其他调用!$M902</f>
        <v>535106228.89447427</v>
      </c>
      <c r="AQ903" s="3">
        <f>求节点(节奏总纲!F$4:F$163,AJ$6:AJ$165,$AN903)*其他调用!J902*其他调用!$M902</f>
        <v>62260431.814734928</v>
      </c>
      <c r="AR903" s="3">
        <f>求节点(节奏总纲!G$4:G$163,AK$6:AK$165,$AN903)*其他调用!K902*其他调用!$M902</f>
        <v>8169640.8064703671</v>
      </c>
      <c r="AS903" s="3">
        <f>求节点(节奏总纲!H$4:H$163,AL$6:AL$165,$AN903)*其他调用!L902*其他调用!$M902</f>
        <v>3471103.4375768197</v>
      </c>
      <c r="AT903" s="3">
        <f t="shared" si="35"/>
        <v>1348294185.8822212</v>
      </c>
    </row>
    <row r="904" spans="40:46" x14ac:dyDescent="0.2">
      <c r="AN904" s="3">
        <v>899</v>
      </c>
      <c r="AO904" s="3">
        <f>求节点(节奏总纲!D$4:D$163,AH$6:AH$165,$AN904)*其他调用!H903*其他调用!$M903</f>
        <v>739286780.92896497</v>
      </c>
      <c r="AP904" s="3">
        <f>求节点(节奏总纲!E$4:E$163,AI$6:AI$165,$AN904)*其他调用!I903*其他调用!$M903</f>
        <v>535106228.89447427</v>
      </c>
      <c r="AQ904" s="3">
        <f>求节点(节奏总纲!F$4:F$163,AJ$6:AJ$165,$AN904)*其他调用!J903*其他调用!$M903</f>
        <v>62260431.814734928</v>
      </c>
      <c r="AR904" s="3">
        <f>求节点(节奏总纲!G$4:G$163,AK$6:AK$165,$AN904)*其他调用!K903*其他调用!$M903</f>
        <v>8169640.8064703671</v>
      </c>
      <c r="AS904" s="3">
        <f>求节点(节奏总纲!H$4:H$163,AL$6:AL$165,$AN904)*其他调用!L903*其他调用!$M903</f>
        <v>3471103.4375768197</v>
      </c>
      <c r="AT904" s="3">
        <f t="shared" si="35"/>
        <v>1348294185.8822212</v>
      </c>
    </row>
    <row r="905" spans="40:46" x14ac:dyDescent="0.2">
      <c r="AN905" s="3">
        <v>900</v>
      </c>
      <c r="AO905" s="3">
        <f>求节点(节奏总纲!D$4:D$163,AH$6:AH$165,$AN905)*其他调用!H904*其他调用!$M904</f>
        <v>739286780.92896497</v>
      </c>
      <c r="AP905" s="3">
        <f>求节点(节奏总纲!E$4:E$163,AI$6:AI$165,$AN905)*其他调用!I904*其他调用!$M904</f>
        <v>535106228.89447427</v>
      </c>
      <c r="AQ905" s="3">
        <f>求节点(节奏总纲!F$4:F$163,AJ$6:AJ$165,$AN905)*其他调用!J904*其他调用!$M904</f>
        <v>62260431.814734928</v>
      </c>
      <c r="AR905" s="3">
        <f>求节点(节奏总纲!G$4:G$163,AK$6:AK$165,$AN905)*其他调用!K904*其他调用!$M904</f>
        <v>8169640.8064703671</v>
      </c>
      <c r="AS905" s="3">
        <f>求节点(节奏总纲!H$4:H$163,AL$6:AL$165,$AN905)*其他调用!L904*其他调用!$M904</f>
        <v>3471103.4375768197</v>
      </c>
      <c r="AT905" s="3">
        <f t="shared" si="35"/>
        <v>1348294185.8822212</v>
      </c>
    </row>
    <row r="906" spans="40:46" x14ac:dyDescent="0.2">
      <c r="AN906" s="3">
        <v>901</v>
      </c>
      <c r="AO906" s="3">
        <f>求节点(节奏总纲!D$4:D$163,AH$6:AH$165,$AN906)*其他调用!H905*其他调用!$M905</f>
        <v>739286780.92896497</v>
      </c>
      <c r="AP906" s="3">
        <f>求节点(节奏总纲!E$4:E$163,AI$6:AI$165,$AN906)*其他调用!I905*其他调用!$M905</f>
        <v>535106228.89447427</v>
      </c>
      <c r="AQ906" s="3">
        <f>求节点(节奏总纲!F$4:F$163,AJ$6:AJ$165,$AN906)*其他调用!J905*其他调用!$M905</f>
        <v>62260431.814734928</v>
      </c>
      <c r="AR906" s="3">
        <f>求节点(节奏总纲!G$4:G$163,AK$6:AK$165,$AN906)*其他调用!K905*其他调用!$M905</f>
        <v>8169640.8064703671</v>
      </c>
      <c r="AS906" s="3">
        <f>求节点(节奏总纲!H$4:H$163,AL$6:AL$165,$AN906)*其他调用!L905*其他调用!$M905</f>
        <v>3471103.4375768197</v>
      </c>
      <c r="AT906" s="3">
        <f t="shared" si="35"/>
        <v>1348294185.8822212</v>
      </c>
    </row>
    <row r="907" spans="40:46" x14ac:dyDescent="0.2">
      <c r="AN907" s="3">
        <v>902</v>
      </c>
      <c r="AO907" s="3">
        <f>求节点(节奏总纲!D$4:D$163,AH$6:AH$165,$AN907)*其他调用!H906*其他调用!$M906</f>
        <v>739286780.92896497</v>
      </c>
      <c r="AP907" s="3">
        <f>求节点(节奏总纲!E$4:E$163,AI$6:AI$165,$AN907)*其他调用!I906*其他调用!$M906</f>
        <v>535106228.89447427</v>
      </c>
      <c r="AQ907" s="3">
        <f>求节点(节奏总纲!F$4:F$163,AJ$6:AJ$165,$AN907)*其他调用!J906*其他调用!$M906</f>
        <v>62260431.814734928</v>
      </c>
      <c r="AR907" s="3">
        <f>求节点(节奏总纲!G$4:G$163,AK$6:AK$165,$AN907)*其他调用!K906*其他调用!$M906</f>
        <v>8169640.8064703671</v>
      </c>
      <c r="AS907" s="3">
        <f>求节点(节奏总纲!H$4:H$163,AL$6:AL$165,$AN907)*其他调用!L906*其他调用!$M906</f>
        <v>3471103.4375768197</v>
      </c>
      <c r="AT907" s="3">
        <f t="shared" si="35"/>
        <v>1348294185.8822212</v>
      </c>
    </row>
    <row r="908" spans="40:46" x14ac:dyDescent="0.2">
      <c r="AN908" s="3">
        <v>903</v>
      </c>
      <c r="AO908" s="3">
        <f>求节点(节奏总纲!D$4:D$163,AH$6:AH$165,$AN908)*其他调用!H907*其他调用!$M907</f>
        <v>739286780.92896497</v>
      </c>
      <c r="AP908" s="3">
        <f>求节点(节奏总纲!E$4:E$163,AI$6:AI$165,$AN908)*其他调用!I907*其他调用!$M907</f>
        <v>535106228.89447427</v>
      </c>
      <c r="AQ908" s="3">
        <f>求节点(节奏总纲!F$4:F$163,AJ$6:AJ$165,$AN908)*其他调用!J907*其他调用!$M907</f>
        <v>62260431.814734928</v>
      </c>
      <c r="AR908" s="3">
        <f>求节点(节奏总纲!G$4:G$163,AK$6:AK$165,$AN908)*其他调用!K907*其他调用!$M907</f>
        <v>8169640.8064703671</v>
      </c>
      <c r="AS908" s="3">
        <f>求节点(节奏总纲!H$4:H$163,AL$6:AL$165,$AN908)*其他调用!L907*其他调用!$M907</f>
        <v>3471103.4375768197</v>
      </c>
      <c r="AT908" s="3">
        <f t="shared" si="35"/>
        <v>1348294185.8822212</v>
      </c>
    </row>
    <row r="909" spans="40:46" x14ac:dyDescent="0.2">
      <c r="AN909" s="3">
        <v>904</v>
      </c>
      <c r="AO909" s="3">
        <f>求节点(节奏总纲!D$4:D$163,AH$6:AH$165,$AN909)*其他调用!H908*其他调用!$M908</f>
        <v>739286780.92896497</v>
      </c>
      <c r="AP909" s="3">
        <f>求节点(节奏总纲!E$4:E$163,AI$6:AI$165,$AN909)*其他调用!I908*其他调用!$M908</f>
        <v>535106228.89447427</v>
      </c>
      <c r="AQ909" s="3">
        <f>求节点(节奏总纲!F$4:F$163,AJ$6:AJ$165,$AN909)*其他调用!J908*其他调用!$M908</f>
        <v>62260431.814734928</v>
      </c>
      <c r="AR909" s="3">
        <f>求节点(节奏总纲!G$4:G$163,AK$6:AK$165,$AN909)*其他调用!K908*其他调用!$M908</f>
        <v>8169640.8064703671</v>
      </c>
      <c r="AS909" s="3">
        <f>求节点(节奏总纲!H$4:H$163,AL$6:AL$165,$AN909)*其他调用!L908*其他调用!$M908</f>
        <v>3471103.4375768197</v>
      </c>
      <c r="AT909" s="3">
        <f t="shared" si="35"/>
        <v>1348294185.8822212</v>
      </c>
    </row>
    <row r="910" spans="40:46" x14ac:dyDescent="0.2">
      <c r="AN910" s="3">
        <v>905</v>
      </c>
      <c r="AO910" s="3">
        <f>求节点(节奏总纲!D$4:D$163,AH$6:AH$165,$AN910)*其他调用!H909*其他调用!$M909</f>
        <v>739286780.92896497</v>
      </c>
      <c r="AP910" s="3">
        <f>求节点(节奏总纲!E$4:E$163,AI$6:AI$165,$AN910)*其他调用!I909*其他调用!$M909</f>
        <v>535106228.89447427</v>
      </c>
      <c r="AQ910" s="3">
        <f>求节点(节奏总纲!F$4:F$163,AJ$6:AJ$165,$AN910)*其他调用!J909*其他调用!$M909</f>
        <v>62260431.814734928</v>
      </c>
      <c r="AR910" s="3">
        <f>求节点(节奏总纲!G$4:G$163,AK$6:AK$165,$AN910)*其他调用!K909*其他调用!$M909</f>
        <v>8169640.8064703671</v>
      </c>
      <c r="AS910" s="3">
        <f>求节点(节奏总纲!H$4:H$163,AL$6:AL$165,$AN910)*其他调用!L909*其他调用!$M909</f>
        <v>3471103.4375768197</v>
      </c>
      <c r="AT910" s="3">
        <f t="shared" si="35"/>
        <v>1348294185.8822212</v>
      </c>
    </row>
    <row r="911" spans="40:46" x14ac:dyDescent="0.2">
      <c r="AN911" s="3">
        <v>906</v>
      </c>
      <c r="AO911" s="3">
        <f>求节点(节奏总纲!D$4:D$163,AH$6:AH$165,$AN911)*其他调用!H910*其他调用!$M910</f>
        <v>739286780.92896497</v>
      </c>
      <c r="AP911" s="3">
        <f>求节点(节奏总纲!E$4:E$163,AI$6:AI$165,$AN911)*其他调用!I910*其他调用!$M910</f>
        <v>535106228.89447427</v>
      </c>
      <c r="AQ911" s="3">
        <f>求节点(节奏总纲!F$4:F$163,AJ$6:AJ$165,$AN911)*其他调用!J910*其他调用!$M910</f>
        <v>62260431.814734928</v>
      </c>
      <c r="AR911" s="3">
        <f>求节点(节奏总纲!G$4:G$163,AK$6:AK$165,$AN911)*其他调用!K910*其他调用!$M910</f>
        <v>8169640.8064703671</v>
      </c>
      <c r="AS911" s="3">
        <f>求节点(节奏总纲!H$4:H$163,AL$6:AL$165,$AN911)*其他调用!L910*其他调用!$M910</f>
        <v>3471103.4375768197</v>
      </c>
      <c r="AT911" s="3">
        <f t="shared" si="35"/>
        <v>1348294185.8822212</v>
      </c>
    </row>
    <row r="912" spans="40:46" x14ac:dyDescent="0.2">
      <c r="AN912" s="3">
        <v>907</v>
      </c>
      <c r="AO912" s="3">
        <f>求节点(节奏总纲!D$4:D$163,AH$6:AH$165,$AN912)*其他调用!H911*其他调用!$M911</f>
        <v>739286780.92896497</v>
      </c>
      <c r="AP912" s="3">
        <f>求节点(节奏总纲!E$4:E$163,AI$6:AI$165,$AN912)*其他调用!I911*其他调用!$M911</f>
        <v>535106228.89447427</v>
      </c>
      <c r="AQ912" s="3">
        <f>求节点(节奏总纲!F$4:F$163,AJ$6:AJ$165,$AN912)*其他调用!J911*其他调用!$M911</f>
        <v>62260431.814734928</v>
      </c>
      <c r="AR912" s="3">
        <f>求节点(节奏总纲!G$4:G$163,AK$6:AK$165,$AN912)*其他调用!K911*其他调用!$M911</f>
        <v>8169640.8064703671</v>
      </c>
      <c r="AS912" s="3">
        <f>求节点(节奏总纲!H$4:H$163,AL$6:AL$165,$AN912)*其他调用!L911*其他调用!$M911</f>
        <v>3471103.4375768197</v>
      </c>
      <c r="AT912" s="3">
        <f t="shared" si="35"/>
        <v>1348294185.8822212</v>
      </c>
    </row>
    <row r="913" spans="40:46" x14ac:dyDescent="0.2">
      <c r="AN913" s="3">
        <v>908</v>
      </c>
      <c r="AO913" s="3">
        <f>求节点(节奏总纲!D$4:D$163,AH$6:AH$165,$AN913)*其他调用!H912*其他调用!$M912</f>
        <v>739286780.92896497</v>
      </c>
      <c r="AP913" s="3">
        <f>求节点(节奏总纲!E$4:E$163,AI$6:AI$165,$AN913)*其他调用!I912*其他调用!$M912</f>
        <v>535106228.89447427</v>
      </c>
      <c r="AQ913" s="3">
        <f>求节点(节奏总纲!F$4:F$163,AJ$6:AJ$165,$AN913)*其他调用!J912*其他调用!$M912</f>
        <v>62260431.814734928</v>
      </c>
      <c r="AR913" s="3">
        <f>求节点(节奏总纲!G$4:G$163,AK$6:AK$165,$AN913)*其他调用!K912*其他调用!$M912</f>
        <v>8169640.8064703671</v>
      </c>
      <c r="AS913" s="3">
        <f>求节点(节奏总纲!H$4:H$163,AL$6:AL$165,$AN913)*其他调用!L912*其他调用!$M912</f>
        <v>3471103.4375768197</v>
      </c>
      <c r="AT913" s="3">
        <f t="shared" si="35"/>
        <v>1348294185.8822212</v>
      </c>
    </row>
    <row r="914" spans="40:46" x14ac:dyDescent="0.2">
      <c r="AN914" s="3">
        <v>909</v>
      </c>
      <c r="AO914" s="3">
        <f>求节点(节奏总纲!D$4:D$163,AH$6:AH$165,$AN914)*其他调用!H913*其他调用!$M913</f>
        <v>739286780.92896497</v>
      </c>
      <c r="AP914" s="3">
        <f>求节点(节奏总纲!E$4:E$163,AI$6:AI$165,$AN914)*其他调用!I913*其他调用!$M913</f>
        <v>535106228.89447427</v>
      </c>
      <c r="AQ914" s="3">
        <f>求节点(节奏总纲!F$4:F$163,AJ$6:AJ$165,$AN914)*其他调用!J913*其他调用!$M913</f>
        <v>62260431.814734928</v>
      </c>
      <c r="AR914" s="3">
        <f>求节点(节奏总纲!G$4:G$163,AK$6:AK$165,$AN914)*其他调用!K913*其他调用!$M913</f>
        <v>8169640.8064703671</v>
      </c>
      <c r="AS914" s="3">
        <f>求节点(节奏总纲!H$4:H$163,AL$6:AL$165,$AN914)*其他调用!L913*其他调用!$M913</f>
        <v>3471103.4375768197</v>
      </c>
      <c r="AT914" s="3">
        <f t="shared" si="35"/>
        <v>1348294185.8822212</v>
      </c>
    </row>
    <row r="915" spans="40:46" x14ac:dyDescent="0.2">
      <c r="AN915" s="3">
        <v>910</v>
      </c>
      <c r="AO915" s="3">
        <f>求节点(节奏总纲!D$4:D$163,AH$6:AH$165,$AN915)*其他调用!H914*其他调用!$M914</f>
        <v>739286780.92896497</v>
      </c>
      <c r="AP915" s="3">
        <f>求节点(节奏总纲!E$4:E$163,AI$6:AI$165,$AN915)*其他调用!I914*其他调用!$M914</f>
        <v>535106228.89447427</v>
      </c>
      <c r="AQ915" s="3">
        <f>求节点(节奏总纲!F$4:F$163,AJ$6:AJ$165,$AN915)*其他调用!J914*其他调用!$M914</f>
        <v>62260431.814734928</v>
      </c>
      <c r="AR915" s="3">
        <f>求节点(节奏总纲!G$4:G$163,AK$6:AK$165,$AN915)*其他调用!K914*其他调用!$M914</f>
        <v>8169640.8064703671</v>
      </c>
      <c r="AS915" s="3">
        <f>求节点(节奏总纲!H$4:H$163,AL$6:AL$165,$AN915)*其他调用!L914*其他调用!$M914</f>
        <v>3471103.4375768197</v>
      </c>
      <c r="AT915" s="3">
        <f t="shared" si="35"/>
        <v>1348294185.8822212</v>
      </c>
    </row>
    <row r="916" spans="40:46" x14ac:dyDescent="0.2">
      <c r="AN916" s="3">
        <v>911</v>
      </c>
      <c r="AO916" s="3">
        <f>求节点(节奏总纲!D$4:D$163,AH$6:AH$165,$AN916)*其他调用!H915*其他调用!$M915</f>
        <v>739286780.92896497</v>
      </c>
      <c r="AP916" s="3">
        <f>求节点(节奏总纲!E$4:E$163,AI$6:AI$165,$AN916)*其他调用!I915*其他调用!$M915</f>
        <v>535106228.89447427</v>
      </c>
      <c r="AQ916" s="3">
        <f>求节点(节奏总纲!F$4:F$163,AJ$6:AJ$165,$AN916)*其他调用!J915*其他调用!$M915</f>
        <v>62260431.814734928</v>
      </c>
      <c r="AR916" s="3">
        <f>求节点(节奏总纲!G$4:G$163,AK$6:AK$165,$AN916)*其他调用!K915*其他调用!$M915</f>
        <v>8169640.8064703671</v>
      </c>
      <c r="AS916" s="3">
        <f>求节点(节奏总纲!H$4:H$163,AL$6:AL$165,$AN916)*其他调用!L915*其他调用!$M915</f>
        <v>3471103.4375768197</v>
      </c>
      <c r="AT916" s="3">
        <f t="shared" ref="AT916:AT979" si="36">SUM(AO916:AS916)</f>
        <v>1348294185.8822212</v>
      </c>
    </row>
    <row r="917" spans="40:46" x14ac:dyDescent="0.2">
      <c r="AN917" s="3">
        <v>912</v>
      </c>
      <c r="AO917" s="3">
        <f>求节点(节奏总纲!D$4:D$163,AH$6:AH$165,$AN917)*其他调用!H916*其他调用!$M916</f>
        <v>739286780.92896497</v>
      </c>
      <c r="AP917" s="3">
        <f>求节点(节奏总纲!E$4:E$163,AI$6:AI$165,$AN917)*其他调用!I916*其他调用!$M916</f>
        <v>535106228.89447427</v>
      </c>
      <c r="AQ917" s="3">
        <f>求节点(节奏总纲!F$4:F$163,AJ$6:AJ$165,$AN917)*其他调用!J916*其他调用!$M916</f>
        <v>62260431.814734928</v>
      </c>
      <c r="AR917" s="3">
        <f>求节点(节奏总纲!G$4:G$163,AK$6:AK$165,$AN917)*其他调用!K916*其他调用!$M916</f>
        <v>8169640.8064703671</v>
      </c>
      <c r="AS917" s="3">
        <f>求节点(节奏总纲!H$4:H$163,AL$6:AL$165,$AN917)*其他调用!L916*其他调用!$M916</f>
        <v>3471103.4375768197</v>
      </c>
      <c r="AT917" s="3">
        <f t="shared" si="36"/>
        <v>1348294185.8822212</v>
      </c>
    </row>
    <row r="918" spans="40:46" x14ac:dyDescent="0.2">
      <c r="AN918" s="3">
        <v>913</v>
      </c>
      <c r="AO918" s="3">
        <f>求节点(节奏总纲!D$4:D$163,AH$6:AH$165,$AN918)*其他调用!H917*其他调用!$M917</f>
        <v>739286780.92896497</v>
      </c>
      <c r="AP918" s="3">
        <f>求节点(节奏总纲!E$4:E$163,AI$6:AI$165,$AN918)*其他调用!I917*其他调用!$M917</f>
        <v>535106228.89447427</v>
      </c>
      <c r="AQ918" s="3">
        <f>求节点(节奏总纲!F$4:F$163,AJ$6:AJ$165,$AN918)*其他调用!J917*其他调用!$M917</f>
        <v>62260431.814734928</v>
      </c>
      <c r="AR918" s="3">
        <f>求节点(节奏总纲!G$4:G$163,AK$6:AK$165,$AN918)*其他调用!K917*其他调用!$M917</f>
        <v>8169640.8064703671</v>
      </c>
      <c r="AS918" s="3">
        <f>求节点(节奏总纲!H$4:H$163,AL$6:AL$165,$AN918)*其他调用!L917*其他调用!$M917</f>
        <v>3471103.4375768197</v>
      </c>
      <c r="AT918" s="3">
        <f t="shared" si="36"/>
        <v>1348294185.8822212</v>
      </c>
    </row>
    <row r="919" spans="40:46" x14ac:dyDescent="0.2">
      <c r="AN919" s="3">
        <v>914</v>
      </c>
      <c r="AO919" s="3">
        <f>求节点(节奏总纲!D$4:D$163,AH$6:AH$165,$AN919)*其他调用!H918*其他调用!$M918</f>
        <v>739286780.92896497</v>
      </c>
      <c r="AP919" s="3">
        <f>求节点(节奏总纲!E$4:E$163,AI$6:AI$165,$AN919)*其他调用!I918*其他调用!$M918</f>
        <v>535106228.89447427</v>
      </c>
      <c r="AQ919" s="3">
        <f>求节点(节奏总纲!F$4:F$163,AJ$6:AJ$165,$AN919)*其他调用!J918*其他调用!$M918</f>
        <v>62260431.814734928</v>
      </c>
      <c r="AR919" s="3">
        <f>求节点(节奏总纲!G$4:G$163,AK$6:AK$165,$AN919)*其他调用!K918*其他调用!$M918</f>
        <v>8169640.8064703671</v>
      </c>
      <c r="AS919" s="3">
        <f>求节点(节奏总纲!H$4:H$163,AL$6:AL$165,$AN919)*其他调用!L918*其他调用!$M918</f>
        <v>3471103.4375768197</v>
      </c>
      <c r="AT919" s="3">
        <f t="shared" si="36"/>
        <v>1348294185.8822212</v>
      </c>
    </row>
    <row r="920" spans="40:46" x14ac:dyDescent="0.2">
      <c r="AN920" s="3">
        <v>915</v>
      </c>
      <c r="AO920" s="3">
        <f>求节点(节奏总纲!D$4:D$163,AH$6:AH$165,$AN920)*其他调用!H919*其他调用!$M919</f>
        <v>739286780.92896497</v>
      </c>
      <c r="AP920" s="3">
        <f>求节点(节奏总纲!E$4:E$163,AI$6:AI$165,$AN920)*其他调用!I919*其他调用!$M919</f>
        <v>535106228.89447427</v>
      </c>
      <c r="AQ920" s="3">
        <f>求节点(节奏总纲!F$4:F$163,AJ$6:AJ$165,$AN920)*其他调用!J919*其他调用!$M919</f>
        <v>62260431.814734928</v>
      </c>
      <c r="AR920" s="3">
        <f>求节点(节奏总纲!G$4:G$163,AK$6:AK$165,$AN920)*其他调用!K919*其他调用!$M919</f>
        <v>8169640.8064703671</v>
      </c>
      <c r="AS920" s="3">
        <f>求节点(节奏总纲!H$4:H$163,AL$6:AL$165,$AN920)*其他调用!L919*其他调用!$M919</f>
        <v>3471103.4375768197</v>
      </c>
      <c r="AT920" s="3">
        <f t="shared" si="36"/>
        <v>1348294185.8822212</v>
      </c>
    </row>
    <row r="921" spans="40:46" x14ac:dyDescent="0.2">
      <c r="AN921" s="3">
        <v>916</v>
      </c>
      <c r="AO921" s="3">
        <f>求节点(节奏总纲!D$4:D$163,AH$6:AH$165,$AN921)*其他调用!H920*其他调用!$M920</f>
        <v>739286780.92896497</v>
      </c>
      <c r="AP921" s="3">
        <f>求节点(节奏总纲!E$4:E$163,AI$6:AI$165,$AN921)*其他调用!I920*其他调用!$M920</f>
        <v>535106228.89447427</v>
      </c>
      <c r="AQ921" s="3">
        <f>求节点(节奏总纲!F$4:F$163,AJ$6:AJ$165,$AN921)*其他调用!J920*其他调用!$M920</f>
        <v>62260431.814734928</v>
      </c>
      <c r="AR921" s="3">
        <f>求节点(节奏总纲!G$4:G$163,AK$6:AK$165,$AN921)*其他调用!K920*其他调用!$M920</f>
        <v>8169640.8064703671</v>
      </c>
      <c r="AS921" s="3">
        <f>求节点(节奏总纲!H$4:H$163,AL$6:AL$165,$AN921)*其他调用!L920*其他调用!$M920</f>
        <v>3471103.4375768197</v>
      </c>
      <c r="AT921" s="3">
        <f t="shared" si="36"/>
        <v>1348294185.8822212</v>
      </c>
    </row>
    <row r="922" spans="40:46" x14ac:dyDescent="0.2">
      <c r="AN922" s="3">
        <v>917</v>
      </c>
      <c r="AO922" s="3">
        <f>求节点(节奏总纲!D$4:D$163,AH$6:AH$165,$AN922)*其他调用!H921*其他调用!$M921</f>
        <v>739286780.92896497</v>
      </c>
      <c r="AP922" s="3">
        <f>求节点(节奏总纲!E$4:E$163,AI$6:AI$165,$AN922)*其他调用!I921*其他调用!$M921</f>
        <v>535106228.89447427</v>
      </c>
      <c r="AQ922" s="3">
        <f>求节点(节奏总纲!F$4:F$163,AJ$6:AJ$165,$AN922)*其他调用!J921*其他调用!$M921</f>
        <v>62260431.814734928</v>
      </c>
      <c r="AR922" s="3">
        <f>求节点(节奏总纲!G$4:G$163,AK$6:AK$165,$AN922)*其他调用!K921*其他调用!$M921</f>
        <v>8169640.8064703671</v>
      </c>
      <c r="AS922" s="3">
        <f>求节点(节奏总纲!H$4:H$163,AL$6:AL$165,$AN922)*其他调用!L921*其他调用!$M921</f>
        <v>3471103.4375768197</v>
      </c>
      <c r="AT922" s="3">
        <f t="shared" si="36"/>
        <v>1348294185.8822212</v>
      </c>
    </row>
    <row r="923" spans="40:46" x14ac:dyDescent="0.2">
      <c r="AN923" s="3">
        <v>918</v>
      </c>
      <c r="AO923" s="3">
        <f>求节点(节奏总纲!D$4:D$163,AH$6:AH$165,$AN923)*其他调用!H922*其他调用!$M922</f>
        <v>739286780.92896497</v>
      </c>
      <c r="AP923" s="3">
        <f>求节点(节奏总纲!E$4:E$163,AI$6:AI$165,$AN923)*其他调用!I922*其他调用!$M922</f>
        <v>535106228.89447427</v>
      </c>
      <c r="AQ923" s="3">
        <f>求节点(节奏总纲!F$4:F$163,AJ$6:AJ$165,$AN923)*其他调用!J922*其他调用!$M922</f>
        <v>62260431.814734928</v>
      </c>
      <c r="AR923" s="3">
        <f>求节点(节奏总纲!G$4:G$163,AK$6:AK$165,$AN923)*其他调用!K922*其他调用!$M922</f>
        <v>8169640.8064703671</v>
      </c>
      <c r="AS923" s="3">
        <f>求节点(节奏总纲!H$4:H$163,AL$6:AL$165,$AN923)*其他调用!L922*其他调用!$M922</f>
        <v>3471103.4375768197</v>
      </c>
      <c r="AT923" s="3">
        <f t="shared" si="36"/>
        <v>1348294185.8822212</v>
      </c>
    </row>
    <row r="924" spans="40:46" x14ac:dyDescent="0.2">
      <c r="AN924" s="3">
        <v>919</v>
      </c>
      <c r="AO924" s="3">
        <f>求节点(节奏总纲!D$4:D$163,AH$6:AH$165,$AN924)*其他调用!H923*其他调用!$M923</f>
        <v>739286780.92896497</v>
      </c>
      <c r="AP924" s="3">
        <f>求节点(节奏总纲!E$4:E$163,AI$6:AI$165,$AN924)*其他调用!I923*其他调用!$M923</f>
        <v>535106228.89447427</v>
      </c>
      <c r="AQ924" s="3">
        <f>求节点(节奏总纲!F$4:F$163,AJ$6:AJ$165,$AN924)*其他调用!J923*其他调用!$M923</f>
        <v>62260431.814734928</v>
      </c>
      <c r="AR924" s="3">
        <f>求节点(节奏总纲!G$4:G$163,AK$6:AK$165,$AN924)*其他调用!K923*其他调用!$M923</f>
        <v>8169640.8064703671</v>
      </c>
      <c r="AS924" s="3">
        <f>求节点(节奏总纲!H$4:H$163,AL$6:AL$165,$AN924)*其他调用!L923*其他调用!$M923</f>
        <v>3471103.4375768197</v>
      </c>
      <c r="AT924" s="3">
        <f t="shared" si="36"/>
        <v>1348294185.8822212</v>
      </c>
    </row>
    <row r="925" spans="40:46" x14ac:dyDescent="0.2">
      <c r="AN925" s="3">
        <v>920</v>
      </c>
      <c r="AO925" s="3">
        <f>求节点(节奏总纲!D$4:D$163,AH$6:AH$165,$AN925)*其他调用!H924*其他调用!$M924</f>
        <v>739286780.92896497</v>
      </c>
      <c r="AP925" s="3">
        <f>求节点(节奏总纲!E$4:E$163,AI$6:AI$165,$AN925)*其他调用!I924*其他调用!$M924</f>
        <v>535106228.89447427</v>
      </c>
      <c r="AQ925" s="3">
        <f>求节点(节奏总纲!F$4:F$163,AJ$6:AJ$165,$AN925)*其他调用!J924*其他调用!$M924</f>
        <v>62260431.814734928</v>
      </c>
      <c r="AR925" s="3">
        <f>求节点(节奏总纲!G$4:G$163,AK$6:AK$165,$AN925)*其他调用!K924*其他调用!$M924</f>
        <v>8169640.8064703671</v>
      </c>
      <c r="AS925" s="3">
        <f>求节点(节奏总纲!H$4:H$163,AL$6:AL$165,$AN925)*其他调用!L924*其他调用!$M924</f>
        <v>3471103.4375768197</v>
      </c>
      <c r="AT925" s="3">
        <f t="shared" si="36"/>
        <v>1348294185.8822212</v>
      </c>
    </row>
    <row r="926" spans="40:46" x14ac:dyDescent="0.2">
      <c r="AN926" s="3">
        <v>921</v>
      </c>
      <c r="AO926" s="3">
        <f>求节点(节奏总纲!D$4:D$163,AH$6:AH$165,$AN926)*其他调用!H925*其他调用!$M925</f>
        <v>739286780.92896497</v>
      </c>
      <c r="AP926" s="3">
        <f>求节点(节奏总纲!E$4:E$163,AI$6:AI$165,$AN926)*其他调用!I925*其他调用!$M925</f>
        <v>535106228.89447427</v>
      </c>
      <c r="AQ926" s="3">
        <f>求节点(节奏总纲!F$4:F$163,AJ$6:AJ$165,$AN926)*其他调用!J925*其他调用!$M925</f>
        <v>62260431.814734928</v>
      </c>
      <c r="AR926" s="3">
        <f>求节点(节奏总纲!G$4:G$163,AK$6:AK$165,$AN926)*其他调用!K925*其他调用!$M925</f>
        <v>8169640.8064703671</v>
      </c>
      <c r="AS926" s="3">
        <f>求节点(节奏总纲!H$4:H$163,AL$6:AL$165,$AN926)*其他调用!L925*其他调用!$M925</f>
        <v>3471103.4375768197</v>
      </c>
      <c r="AT926" s="3">
        <f t="shared" si="36"/>
        <v>1348294185.8822212</v>
      </c>
    </row>
    <row r="927" spans="40:46" x14ac:dyDescent="0.2">
      <c r="AN927" s="3">
        <v>922</v>
      </c>
      <c r="AO927" s="3">
        <f>求节点(节奏总纲!D$4:D$163,AH$6:AH$165,$AN927)*其他调用!H926*其他调用!$M926</f>
        <v>739286780.92896497</v>
      </c>
      <c r="AP927" s="3">
        <f>求节点(节奏总纲!E$4:E$163,AI$6:AI$165,$AN927)*其他调用!I926*其他调用!$M926</f>
        <v>535106228.89447427</v>
      </c>
      <c r="AQ927" s="3">
        <f>求节点(节奏总纲!F$4:F$163,AJ$6:AJ$165,$AN927)*其他调用!J926*其他调用!$M926</f>
        <v>62260431.814734928</v>
      </c>
      <c r="AR927" s="3">
        <f>求节点(节奏总纲!G$4:G$163,AK$6:AK$165,$AN927)*其他调用!K926*其他调用!$M926</f>
        <v>8169640.8064703671</v>
      </c>
      <c r="AS927" s="3">
        <f>求节点(节奏总纲!H$4:H$163,AL$6:AL$165,$AN927)*其他调用!L926*其他调用!$M926</f>
        <v>3471103.4375768197</v>
      </c>
      <c r="AT927" s="3">
        <f t="shared" si="36"/>
        <v>1348294185.8822212</v>
      </c>
    </row>
    <row r="928" spans="40:46" x14ac:dyDescent="0.2">
      <c r="AN928" s="3">
        <v>923</v>
      </c>
      <c r="AO928" s="3">
        <f>求节点(节奏总纲!D$4:D$163,AH$6:AH$165,$AN928)*其他调用!H927*其他调用!$M927</f>
        <v>739286780.92896497</v>
      </c>
      <c r="AP928" s="3">
        <f>求节点(节奏总纲!E$4:E$163,AI$6:AI$165,$AN928)*其他调用!I927*其他调用!$M927</f>
        <v>535106228.89447427</v>
      </c>
      <c r="AQ928" s="3">
        <f>求节点(节奏总纲!F$4:F$163,AJ$6:AJ$165,$AN928)*其他调用!J927*其他调用!$M927</f>
        <v>62260431.814734928</v>
      </c>
      <c r="AR928" s="3">
        <f>求节点(节奏总纲!G$4:G$163,AK$6:AK$165,$AN928)*其他调用!K927*其他调用!$M927</f>
        <v>8169640.8064703671</v>
      </c>
      <c r="AS928" s="3">
        <f>求节点(节奏总纲!H$4:H$163,AL$6:AL$165,$AN928)*其他调用!L927*其他调用!$M927</f>
        <v>3471103.4375768197</v>
      </c>
      <c r="AT928" s="3">
        <f t="shared" si="36"/>
        <v>1348294185.8822212</v>
      </c>
    </row>
    <row r="929" spans="40:46" x14ac:dyDescent="0.2">
      <c r="AN929" s="3">
        <v>924</v>
      </c>
      <c r="AO929" s="3">
        <f>求节点(节奏总纲!D$4:D$163,AH$6:AH$165,$AN929)*其他调用!H928*其他调用!$M928</f>
        <v>739286780.92896497</v>
      </c>
      <c r="AP929" s="3">
        <f>求节点(节奏总纲!E$4:E$163,AI$6:AI$165,$AN929)*其他调用!I928*其他调用!$M928</f>
        <v>535106228.89447427</v>
      </c>
      <c r="AQ929" s="3">
        <f>求节点(节奏总纲!F$4:F$163,AJ$6:AJ$165,$AN929)*其他调用!J928*其他调用!$M928</f>
        <v>62260431.814734928</v>
      </c>
      <c r="AR929" s="3">
        <f>求节点(节奏总纲!G$4:G$163,AK$6:AK$165,$AN929)*其他调用!K928*其他调用!$M928</f>
        <v>8169640.8064703671</v>
      </c>
      <c r="AS929" s="3">
        <f>求节点(节奏总纲!H$4:H$163,AL$6:AL$165,$AN929)*其他调用!L928*其他调用!$M928</f>
        <v>3471103.4375768197</v>
      </c>
      <c r="AT929" s="3">
        <f t="shared" si="36"/>
        <v>1348294185.8822212</v>
      </c>
    </row>
    <row r="930" spans="40:46" x14ac:dyDescent="0.2">
      <c r="AN930" s="3">
        <v>925</v>
      </c>
      <c r="AO930" s="3">
        <f>求节点(节奏总纲!D$4:D$163,AH$6:AH$165,$AN930)*其他调用!H929*其他调用!$M929</f>
        <v>739286780.92896497</v>
      </c>
      <c r="AP930" s="3">
        <f>求节点(节奏总纲!E$4:E$163,AI$6:AI$165,$AN930)*其他调用!I929*其他调用!$M929</f>
        <v>535106228.89447427</v>
      </c>
      <c r="AQ930" s="3">
        <f>求节点(节奏总纲!F$4:F$163,AJ$6:AJ$165,$AN930)*其他调用!J929*其他调用!$M929</f>
        <v>62260431.814734928</v>
      </c>
      <c r="AR930" s="3">
        <f>求节点(节奏总纲!G$4:G$163,AK$6:AK$165,$AN930)*其他调用!K929*其他调用!$M929</f>
        <v>8169640.8064703671</v>
      </c>
      <c r="AS930" s="3">
        <f>求节点(节奏总纲!H$4:H$163,AL$6:AL$165,$AN930)*其他调用!L929*其他调用!$M929</f>
        <v>3471103.4375768197</v>
      </c>
      <c r="AT930" s="3">
        <f t="shared" si="36"/>
        <v>1348294185.8822212</v>
      </c>
    </row>
    <row r="931" spans="40:46" x14ac:dyDescent="0.2">
      <c r="AN931" s="3">
        <v>926</v>
      </c>
      <c r="AO931" s="3">
        <f>求节点(节奏总纲!D$4:D$163,AH$6:AH$165,$AN931)*其他调用!H930*其他调用!$M930</f>
        <v>739286780.92896497</v>
      </c>
      <c r="AP931" s="3">
        <f>求节点(节奏总纲!E$4:E$163,AI$6:AI$165,$AN931)*其他调用!I930*其他调用!$M930</f>
        <v>535106228.89447427</v>
      </c>
      <c r="AQ931" s="3">
        <f>求节点(节奏总纲!F$4:F$163,AJ$6:AJ$165,$AN931)*其他调用!J930*其他调用!$M930</f>
        <v>62260431.814734928</v>
      </c>
      <c r="AR931" s="3">
        <f>求节点(节奏总纲!G$4:G$163,AK$6:AK$165,$AN931)*其他调用!K930*其他调用!$M930</f>
        <v>8169640.8064703671</v>
      </c>
      <c r="AS931" s="3">
        <f>求节点(节奏总纲!H$4:H$163,AL$6:AL$165,$AN931)*其他调用!L930*其他调用!$M930</f>
        <v>3471103.4375768197</v>
      </c>
      <c r="AT931" s="3">
        <f t="shared" si="36"/>
        <v>1348294185.8822212</v>
      </c>
    </row>
    <row r="932" spans="40:46" x14ac:dyDescent="0.2">
      <c r="AN932" s="3">
        <v>927</v>
      </c>
      <c r="AO932" s="3">
        <f>求节点(节奏总纲!D$4:D$163,AH$6:AH$165,$AN932)*其他调用!H931*其他调用!$M931</f>
        <v>739286780.92896497</v>
      </c>
      <c r="AP932" s="3">
        <f>求节点(节奏总纲!E$4:E$163,AI$6:AI$165,$AN932)*其他调用!I931*其他调用!$M931</f>
        <v>535106228.89447427</v>
      </c>
      <c r="AQ932" s="3">
        <f>求节点(节奏总纲!F$4:F$163,AJ$6:AJ$165,$AN932)*其他调用!J931*其他调用!$M931</f>
        <v>62260431.814734928</v>
      </c>
      <c r="AR932" s="3">
        <f>求节点(节奏总纲!G$4:G$163,AK$6:AK$165,$AN932)*其他调用!K931*其他调用!$M931</f>
        <v>8169640.8064703671</v>
      </c>
      <c r="AS932" s="3">
        <f>求节点(节奏总纲!H$4:H$163,AL$6:AL$165,$AN932)*其他调用!L931*其他调用!$M931</f>
        <v>3471103.4375768197</v>
      </c>
      <c r="AT932" s="3">
        <f t="shared" si="36"/>
        <v>1348294185.8822212</v>
      </c>
    </row>
    <row r="933" spans="40:46" x14ac:dyDescent="0.2">
      <c r="AN933" s="3">
        <v>928</v>
      </c>
      <c r="AO933" s="3">
        <f>求节点(节奏总纲!D$4:D$163,AH$6:AH$165,$AN933)*其他调用!H932*其他调用!$M932</f>
        <v>739286780.92896497</v>
      </c>
      <c r="AP933" s="3">
        <f>求节点(节奏总纲!E$4:E$163,AI$6:AI$165,$AN933)*其他调用!I932*其他调用!$M932</f>
        <v>535106228.89447427</v>
      </c>
      <c r="AQ933" s="3">
        <f>求节点(节奏总纲!F$4:F$163,AJ$6:AJ$165,$AN933)*其他调用!J932*其他调用!$M932</f>
        <v>62260431.814734928</v>
      </c>
      <c r="AR933" s="3">
        <f>求节点(节奏总纲!G$4:G$163,AK$6:AK$165,$AN933)*其他调用!K932*其他调用!$M932</f>
        <v>8169640.8064703671</v>
      </c>
      <c r="AS933" s="3">
        <f>求节点(节奏总纲!H$4:H$163,AL$6:AL$165,$AN933)*其他调用!L932*其他调用!$M932</f>
        <v>3471103.4375768197</v>
      </c>
      <c r="AT933" s="3">
        <f t="shared" si="36"/>
        <v>1348294185.8822212</v>
      </c>
    </row>
    <row r="934" spans="40:46" x14ac:dyDescent="0.2">
      <c r="AN934" s="3">
        <v>929</v>
      </c>
      <c r="AO934" s="3">
        <f>求节点(节奏总纲!D$4:D$163,AH$6:AH$165,$AN934)*其他调用!H933*其他调用!$M933</f>
        <v>739286780.92896497</v>
      </c>
      <c r="AP934" s="3">
        <f>求节点(节奏总纲!E$4:E$163,AI$6:AI$165,$AN934)*其他调用!I933*其他调用!$M933</f>
        <v>535106228.89447427</v>
      </c>
      <c r="AQ934" s="3">
        <f>求节点(节奏总纲!F$4:F$163,AJ$6:AJ$165,$AN934)*其他调用!J933*其他调用!$M933</f>
        <v>62260431.814734928</v>
      </c>
      <c r="AR934" s="3">
        <f>求节点(节奏总纲!G$4:G$163,AK$6:AK$165,$AN934)*其他调用!K933*其他调用!$M933</f>
        <v>8169640.8064703671</v>
      </c>
      <c r="AS934" s="3">
        <f>求节点(节奏总纲!H$4:H$163,AL$6:AL$165,$AN934)*其他调用!L933*其他调用!$M933</f>
        <v>3471103.4375768197</v>
      </c>
      <c r="AT934" s="3">
        <f t="shared" si="36"/>
        <v>1348294185.8822212</v>
      </c>
    </row>
    <row r="935" spans="40:46" x14ac:dyDescent="0.2">
      <c r="AN935" s="3">
        <v>930</v>
      </c>
      <c r="AO935" s="3">
        <f>求节点(节奏总纲!D$4:D$163,AH$6:AH$165,$AN935)*其他调用!H934*其他调用!$M934</f>
        <v>739286780.92896497</v>
      </c>
      <c r="AP935" s="3">
        <f>求节点(节奏总纲!E$4:E$163,AI$6:AI$165,$AN935)*其他调用!I934*其他调用!$M934</f>
        <v>535106228.89447427</v>
      </c>
      <c r="AQ935" s="3">
        <f>求节点(节奏总纲!F$4:F$163,AJ$6:AJ$165,$AN935)*其他调用!J934*其他调用!$M934</f>
        <v>62260431.814734928</v>
      </c>
      <c r="AR935" s="3">
        <f>求节点(节奏总纲!G$4:G$163,AK$6:AK$165,$AN935)*其他调用!K934*其他调用!$M934</f>
        <v>8169640.8064703671</v>
      </c>
      <c r="AS935" s="3">
        <f>求节点(节奏总纲!H$4:H$163,AL$6:AL$165,$AN935)*其他调用!L934*其他调用!$M934</f>
        <v>3471103.4375768197</v>
      </c>
      <c r="AT935" s="3">
        <f t="shared" si="36"/>
        <v>1348294185.8822212</v>
      </c>
    </row>
    <row r="936" spans="40:46" x14ac:dyDescent="0.2">
      <c r="AN936" s="3">
        <v>931</v>
      </c>
      <c r="AO936" s="3">
        <f>求节点(节奏总纲!D$4:D$163,AH$6:AH$165,$AN936)*其他调用!H935*其他调用!$M935</f>
        <v>739286780.92896497</v>
      </c>
      <c r="AP936" s="3">
        <f>求节点(节奏总纲!E$4:E$163,AI$6:AI$165,$AN936)*其他调用!I935*其他调用!$M935</f>
        <v>535106228.89447427</v>
      </c>
      <c r="AQ936" s="3">
        <f>求节点(节奏总纲!F$4:F$163,AJ$6:AJ$165,$AN936)*其他调用!J935*其他调用!$M935</f>
        <v>62260431.814734928</v>
      </c>
      <c r="AR936" s="3">
        <f>求节点(节奏总纲!G$4:G$163,AK$6:AK$165,$AN936)*其他调用!K935*其他调用!$M935</f>
        <v>8169640.8064703671</v>
      </c>
      <c r="AS936" s="3">
        <f>求节点(节奏总纲!H$4:H$163,AL$6:AL$165,$AN936)*其他调用!L935*其他调用!$M935</f>
        <v>3471103.4375768197</v>
      </c>
      <c r="AT936" s="3">
        <f t="shared" si="36"/>
        <v>1348294185.8822212</v>
      </c>
    </row>
    <row r="937" spans="40:46" x14ac:dyDescent="0.2">
      <c r="AN937" s="3">
        <v>932</v>
      </c>
      <c r="AO937" s="3">
        <f>求节点(节奏总纲!D$4:D$163,AH$6:AH$165,$AN937)*其他调用!H936*其他调用!$M936</f>
        <v>739286780.92896497</v>
      </c>
      <c r="AP937" s="3">
        <f>求节点(节奏总纲!E$4:E$163,AI$6:AI$165,$AN937)*其他调用!I936*其他调用!$M936</f>
        <v>535106228.89447427</v>
      </c>
      <c r="AQ937" s="3">
        <f>求节点(节奏总纲!F$4:F$163,AJ$6:AJ$165,$AN937)*其他调用!J936*其他调用!$M936</f>
        <v>62260431.814734928</v>
      </c>
      <c r="AR937" s="3">
        <f>求节点(节奏总纲!G$4:G$163,AK$6:AK$165,$AN937)*其他调用!K936*其他调用!$M936</f>
        <v>8169640.8064703671</v>
      </c>
      <c r="AS937" s="3">
        <f>求节点(节奏总纲!H$4:H$163,AL$6:AL$165,$AN937)*其他调用!L936*其他调用!$M936</f>
        <v>3471103.4375768197</v>
      </c>
      <c r="AT937" s="3">
        <f t="shared" si="36"/>
        <v>1348294185.8822212</v>
      </c>
    </row>
    <row r="938" spans="40:46" x14ac:dyDescent="0.2">
      <c r="AN938" s="3">
        <v>933</v>
      </c>
      <c r="AO938" s="3">
        <f>求节点(节奏总纲!D$4:D$163,AH$6:AH$165,$AN938)*其他调用!H937*其他调用!$M937</f>
        <v>739286780.92896497</v>
      </c>
      <c r="AP938" s="3">
        <f>求节点(节奏总纲!E$4:E$163,AI$6:AI$165,$AN938)*其他调用!I937*其他调用!$M937</f>
        <v>535106228.89447427</v>
      </c>
      <c r="AQ938" s="3">
        <f>求节点(节奏总纲!F$4:F$163,AJ$6:AJ$165,$AN938)*其他调用!J937*其他调用!$M937</f>
        <v>62260431.814734928</v>
      </c>
      <c r="AR938" s="3">
        <f>求节点(节奏总纲!G$4:G$163,AK$6:AK$165,$AN938)*其他调用!K937*其他调用!$M937</f>
        <v>8169640.8064703671</v>
      </c>
      <c r="AS938" s="3">
        <f>求节点(节奏总纲!H$4:H$163,AL$6:AL$165,$AN938)*其他调用!L937*其他调用!$M937</f>
        <v>3471103.4375768197</v>
      </c>
      <c r="AT938" s="3">
        <f t="shared" si="36"/>
        <v>1348294185.8822212</v>
      </c>
    </row>
    <row r="939" spans="40:46" x14ac:dyDescent="0.2">
      <c r="AN939" s="3">
        <v>934</v>
      </c>
      <c r="AO939" s="3">
        <f>求节点(节奏总纲!D$4:D$163,AH$6:AH$165,$AN939)*其他调用!H938*其他调用!$M938</f>
        <v>739286780.92896497</v>
      </c>
      <c r="AP939" s="3">
        <f>求节点(节奏总纲!E$4:E$163,AI$6:AI$165,$AN939)*其他调用!I938*其他调用!$M938</f>
        <v>535106228.89447427</v>
      </c>
      <c r="AQ939" s="3">
        <f>求节点(节奏总纲!F$4:F$163,AJ$6:AJ$165,$AN939)*其他调用!J938*其他调用!$M938</f>
        <v>62260431.814734928</v>
      </c>
      <c r="AR939" s="3">
        <f>求节点(节奏总纲!G$4:G$163,AK$6:AK$165,$AN939)*其他调用!K938*其他调用!$M938</f>
        <v>8169640.8064703671</v>
      </c>
      <c r="AS939" s="3">
        <f>求节点(节奏总纲!H$4:H$163,AL$6:AL$165,$AN939)*其他调用!L938*其他调用!$M938</f>
        <v>3471103.4375768197</v>
      </c>
      <c r="AT939" s="3">
        <f t="shared" si="36"/>
        <v>1348294185.8822212</v>
      </c>
    </row>
    <row r="940" spans="40:46" x14ac:dyDescent="0.2">
      <c r="AN940" s="3">
        <v>935</v>
      </c>
      <c r="AO940" s="3">
        <f>求节点(节奏总纲!D$4:D$163,AH$6:AH$165,$AN940)*其他调用!H939*其他调用!$M939</f>
        <v>739286780.92896497</v>
      </c>
      <c r="AP940" s="3">
        <f>求节点(节奏总纲!E$4:E$163,AI$6:AI$165,$AN940)*其他调用!I939*其他调用!$M939</f>
        <v>535106228.89447427</v>
      </c>
      <c r="AQ940" s="3">
        <f>求节点(节奏总纲!F$4:F$163,AJ$6:AJ$165,$AN940)*其他调用!J939*其他调用!$M939</f>
        <v>62260431.814734928</v>
      </c>
      <c r="AR940" s="3">
        <f>求节点(节奏总纲!G$4:G$163,AK$6:AK$165,$AN940)*其他调用!K939*其他调用!$M939</f>
        <v>8169640.8064703671</v>
      </c>
      <c r="AS940" s="3">
        <f>求节点(节奏总纲!H$4:H$163,AL$6:AL$165,$AN940)*其他调用!L939*其他调用!$M939</f>
        <v>3471103.4375768197</v>
      </c>
      <c r="AT940" s="3">
        <f t="shared" si="36"/>
        <v>1348294185.8822212</v>
      </c>
    </row>
    <row r="941" spans="40:46" x14ac:dyDescent="0.2">
      <c r="AN941" s="3">
        <v>936</v>
      </c>
      <c r="AO941" s="3">
        <f>求节点(节奏总纲!D$4:D$163,AH$6:AH$165,$AN941)*其他调用!H940*其他调用!$M940</f>
        <v>739286780.92896497</v>
      </c>
      <c r="AP941" s="3">
        <f>求节点(节奏总纲!E$4:E$163,AI$6:AI$165,$AN941)*其他调用!I940*其他调用!$M940</f>
        <v>535106228.89447427</v>
      </c>
      <c r="AQ941" s="3">
        <f>求节点(节奏总纲!F$4:F$163,AJ$6:AJ$165,$AN941)*其他调用!J940*其他调用!$M940</f>
        <v>62260431.814734928</v>
      </c>
      <c r="AR941" s="3">
        <f>求节点(节奏总纲!G$4:G$163,AK$6:AK$165,$AN941)*其他调用!K940*其他调用!$M940</f>
        <v>8169640.8064703671</v>
      </c>
      <c r="AS941" s="3">
        <f>求节点(节奏总纲!H$4:H$163,AL$6:AL$165,$AN941)*其他调用!L940*其他调用!$M940</f>
        <v>3471103.4375768197</v>
      </c>
      <c r="AT941" s="3">
        <f t="shared" si="36"/>
        <v>1348294185.8822212</v>
      </c>
    </row>
    <row r="942" spans="40:46" x14ac:dyDescent="0.2">
      <c r="AN942" s="3">
        <v>937</v>
      </c>
      <c r="AO942" s="3">
        <f>求节点(节奏总纲!D$4:D$163,AH$6:AH$165,$AN942)*其他调用!H941*其他调用!$M941</f>
        <v>739286780.92896497</v>
      </c>
      <c r="AP942" s="3">
        <f>求节点(节奏总纲!E$4:E$163,AI$6:AI$165,$AN942)*其他调用!I941*其他调用!$M941</f>
        <v>535106228.89447427</v>
      </c>
      <c r="AQ942" s="3">
        <f>求节点(节奏总纲!F$4:F$163,AJ$6:AJ$165,$AN942)*其他调用!J941*其他调用!$M941</f>
        <v>62260431.814734928</v>
      </c>
      <c r="AR942" s="3">
        <f>求节点(节奏总纲!G$4:G$163,AK$6:AK$165,$AN942)*其他调用!K941*其他调用!$M941</f>
        <v>8169640.8064703671</v>
      </c>
      <c r="AS942" s="3">
        <f>求节点(节奏总纲!H$4:H$163,AL$6:AL$165,$AN942)*其他调用!L941*其他调用!$M941</f>
        <v>3471103.4375768197</v>
      </c>
      <c r="AT942" s="3">
        <f t="shared" si="36"/>
        <v>1348294185.8822212</v>
      </c>
    </row>
    <row r="943" spans="40:46" x14ac:dyDescent="0.2">
      <c r="AN943" s="3">
        <v>938</v>
      </c>
      <c r="AO943" s="3">
        <f>求节点(节奏总纲!D$4:D$163,AH$6:AH$165,$AN943)*其他调用!H942*其他调用!$M942</f>
        <v>739286780.92896497</v>
      </c>
      <c r="AP943" s="3">
        <f>求节点(节奏总纲!E$4:E$163,AI$6:AI$165,$AN943)*其他调用!I942*其他调用!$M942</f>
        <v>535106228.89447427</v>
      </c>
      <c r="AQ943" s="3">
        <f>求节点(节奏总纲!F$4:F$163,AJ$6:AJ$165,$AN943)*其他调用!J942*其他调用!$M942</f>
        <v>62260431.814734928</v>
      </c>
      <c r="AR943" s="3">
        <f>求节点(节奏总纲!G$4:G$163,AK$6:AK$165,$AN943)*其他调用!K942*其他调用!$M942</f>
        <v>8169640.8064703671</v>
      </c>
      <c r="AS943" s="3">
        <f>求节点(节奏总纲!H$4:H$163,AL$6:AL$165,$AN943)*其他调用!L942*其他调用!$M942</f>
        <v>3471103.4375768197</v>
      </c>
      <c r="AT943" s="3">
        <f t="shared" si="36"/>
        <v>1348294185.8822212</v>
      </c>
    </row>
    <row r="944" spans="40:46" x14ac:dyDescent="0.2">
      <c r="AN944" s="3">
        <v>939</v>
      </c>
      <c r="AO944" s="3">
        <f>求节点(节奏总纲!D$4:D$163,AH$6:AH$165,$AN944)*其他调用!H943*其他调用!$M943</f>
        <v>739286780.92896497</v>
      </c>
      <c r="AP944" s="3">
        <f>求节点(节奏总纲!E$4:E$163,AI$6:AI$165,$AN944)*其他调用!I943*其他调用!$M943</f>
        <v>535106228.89447427</v>
      </c>
      <c r="AQ944" s="3">
        <f>求节点(节奏总纲!F$4:F$163,AJ$6:AJ$165,$AN944)*其他调用!J943*其他调用!$M943</f>
        <v>62260431.814734928</v>
      </c>
      <c r="AR944" s="3">
        <f>求节点(节奏总纲!G$4:G$163,AK$6:AK$165,$AN944)*其他调用!K943*其他调用!$M943</f>
        <v>8169640.8064703671</v>
      </c>
      <c r="AS944" s="3">
        <f>求节点(节奏总纲!H$4:H$163,AL$6:AL$165,$AN944)*其他调用!L943*其他调用!$M943</f>
        <v>3471103.4375768197</v>
      </c>
      <c r="AT944" s="3">
        <f t="shared" si="36"/>
        <v>1348294185.8822212</v>
      </c>
    </row>
    <row r="945" spans="40:46" x14ac:dyDescent="0.2">
      <c r="AN945" s="3">
        <v>940</v>
      </c>
      <c r="AO945" s="3">
        <f>求节点(节奏总纲!D$4:D$163,AH$6:AH$165,$AN945)*其他调用!H944*其他调用!$M944</f>
        <v>739286780.92896497</v>
      </c>
      <c r="AP945" s="3">
        <f>求节点(节奏总纲!E$4:E$163,AI$6:AI$165,$AN945)*其他调用!I944*其他调用!$M944</f>
        <v>535106228.89447427</v>
      </c>
      <c r="AQ945" s="3">
        <f>求节点(节奏总纲!F$4:F$163,AJ$6:AJ$165,$AN945)*其他调用!J944*其他调用!$M944</f>
        <v>62260431.814734928</v>
      </c>
      <c r="AR945" s="3">
        <f>求节点(节奏总纲!G$4:G$163,AK$6:AK$165,$AN945)*其他调用!K944*其他调用!$M944</f>
        <v>8169640.8064703671</v>
      </c>
      <c r="AS945" s="3">
        <f>求节点(节奏总纲!H$4:H$163,AL$6:AL$165,$AN945)*其他调用!L944*其他调用!$M944</f>
        <v>3471103.4375768197</v>
      </c>
      <c r="AT945" s="3">
        <f t="shared" si="36"/>
        <v>1348294185.8822212</v>
      </c>
    </row>
    <row r="946" spans="40:46" x14ac:dyDescent="0.2">
      <c r="AN946" s="3">
        <v>941</v>
      </c>
      <c r="AO946" s="3">
        <f>求节点(节奏总纲!D$4:D$163,AH$6:AH$165,$AN946)*其他调用!H945*其他调用!$M945</f>
        <v>739286780.92896497</v>
      </c>
      <c r="AP946" s="3">
        <f>求节点(节奏总纲!E$4:E$163,AI$6:AI$165,$AN946)*其他调用!I945*其他调用!$M945</f>
        <v>535106228.89447427</v>
      </c>
      <c r="AQ946" s="3">
        <f>求节点(节奏总纲!F$4:F$163,AJ$6:AJ$165,$AN946)*其他调用!J945*其他调用!$M945</f>
        <v>62260431.814734928</v>
      </c>
      <c r="AR946" s="3">
        <f>求节点(节奏总纲!G$4:G$163,AK$6:AK$165,$AN946)*其他调用!K945*其他调用!$M945</f>
        <v>8169640.8064703671</v>
      </c>
      <c r="AS946" s="3">
        <f>求节点(节奏总纲!H$4:H$163,AL$6:AL$165,$AN946)*其他调用!L945*其他调用!$M945</f>
        <v>3471103.4375768197</v>
      </c>
      <c r="AT946" s="3">
        <f t="shared" si="36"/>
        <v>1348294185.8822212</v>
      </c>
    </row>
    <row r="947" spans="40:46" x14ac:dyDescent="0.2">
      <c r="AN947" s="3">
        <v>942</v>
      </c>
      <c r="AO947" s="3">
        <f>求节点(节奏总纲!D$4:D$163,AH$6:AH$165,$AN947)*其他调用!H946*其他调用!$M946</f>
        <v>739286780.92896497</v>
      </c>
      <c r="AP947" s="3">
        <f>求节点(节奏总纲!E$4:E$163,AI$6:AI$165,$AN947)*其他调用!I946*其他调用!$M946</f>
        <v>535106228.89447427</v>
      </c>
      <c r="AQ947" s="3">
        <f>求节点(节奏总纲!F$4:F$163,AJ$6:AJ$165,$AN947)*其他调用!J946*其他调用!$M946</f>
        <v>62260431.814734928</v>
      </c>
      <c r="AR947" s="3">
        <f>求节点(节奏总纲!G$4:G$163,AK$6:AK$165,$AN947)*其他调用!K946*其他调用!$M946</f>
        <v>8169640.8064703671</v>
      </c>
      <c r="AS947" s="3">
        <f>求节点(节奏总纲!H$4:H$163,AL$6:AL$165,$AN947)*其他调用!L946*其他调用!$M946</f>
        <v>3471103.4375768197</v>
      </c>
      <c r="AT947" s="3">
        <f t="shared" si="36"/>
        <v>1348294185.8822212</v>
      </c>
    </row>
    <row r="948" spans="40:46" x14ac:dyDescent="0.2">
      <c r="AN948" s="3">
        <v>943</v>
      </c>
      <c r="AO948" s="3">
        <f>求节点(节奏总纲!D$4:D$163,AH$6:AH$165,$AN948)*其他调用!H947*其他调用!$M947</f>
        <v>739286780.92896497</v>
      </c>
      <c r="AP948" s="3">
        <f>求节点(节奏总纲!E$4:E$163,AI$6:AI$165,$AN948)*其他调用!I947*其他调用!$M947</f>
        <v>535106228.89447427</v>
      </c>
      <c r="AQ948" s="3">
        <f>求节点(节奏总纲!F$4:F$163,AJ$6:AJ$165,$AN948)*其他调用!J947*其他调用!$M947</f>
        <v>62260431.814734928</v>
      </c>
      <c r="AR948" s="3">
        <f>求节点(节奏总纲!G$4:G$163,AK$6:AK$165,$AN948)*其他调用!K947*其他调用!$M947</f>
        <v>8169640.8064703671</v>
      </c>
      <c r="AS948" s="3">
        <f>求节点(节奏总纲!H$4:H$163,AL$6:AL$165,$AN948)*其他调用!L947*其他调用!$M947</f>
        <v>3471103.4375768197</v>
      </c>
      <c r="AT948" s="3">
        <f t="shared" si="36"/>
        <v>1348294185.8822212</v>
      </c>
    </row>
    <row r="949" spans="40:46" x14ac:dyDescent="0.2">
      <c r="AN949" s="3">
        <v>944</v>
      </c>
      <c r="AO949" s="3">
        <f>求节点(节奏总纲!D$4:D$163,AH$6:AH$165,$AN949)*其他调用!H948*其他调用!$M948</f>
        <v>739286780.92896497</v>
      </c>
      <c r="AP949" s="3">
        <f>求节点(节奏总纲!E$4:E$163,AI$6:AI$165,$AN949)*其他调用!I948*其他调用!$M948</f>
        <v>535106228.89447427</v>
      </c>
      <c r="AQ949" s="3">
        <f>求节点(节奏总纲!F$4:F$163,AJ$6:AJ$165,$AN949)*其他调用!J948*其他调用!$M948</f>
        <v>62260431.814734928</v>
      </c>
      <c r="AR949" s="3">
        <f>求节点(节奏总纲!G$4:G$163,AK$6:AK$165,$AN949)*其他调用!K948*其他调用!$M948</f>
        <v>8169640.8064703671</v>
      </c>
      <c r="AS949" s="3">
        <f>求节点(节奏总纲!H$4:H$163,AL$6:AL$165,$AN949)*其他调用!L948*其他调用!$M948</f>
        <v>3471103.4375768197</v>
      </c>
      <c r="AT949" s="3">
        <f t="shared" si="36"/>
        <v>1348294185.8822212</v>
      </c>
    </row>
    <row r="950" spans="40:46" x14ac:dyDescent="0.2">
      <c r="AN950" s="3">
        <v>945</v>
      </c>
      <c r="AO950" s="3">
        <f>求节点(节奏总纲!D$4:D$163,AH$6:AH$165,$AN950)*其他调用!H949*其他调用!$M949</f>
        <v>739286780.92896497</v>
      </c>
      <c r="AP950" s="3">
        <f>求节点(节奏总纲!E$4:E$163,AI$6:AI$165,$AN950)*其他调用!I949*其他调用!$M949</f>
        <v>535106228.89447427</v>
      </c>
      <c r="AQ950" s="3">
        <f>求节点(节奏总纲!F$4:F$163,AJ$6:AJ$165,$AN950)*其他调用!J949*其他调用!$M949</f>
        <v>62260431.814734928</v>
      </c>
      <c r="AR950" s="3">
        <f>求节点(节奏总纲!G$4:G$163,AK$6:AK$165,$AN950)*其他调用!K949*其他调用!$M949</f>
        <v>8169640.8064703671</v>
      </c>
      <c r="AS950" s="3">
        <f>求节点(节奏总纲!H$4:H$163,AL$6:AL$165,$AN950)*其他调用!L949*其他调用!$M949</f>
        <v>3471103.4375768197</v>
      </c>
      <c r="AT950" s="3">
        <f t="shared" si="36"/>
        <v>1348294185.8822212</v>
      </c>
    </row>
    <row r="951" spans="40:46" x14ac:dyDescent="0.2">
      <c r="AN951" s="3">
        <v>946</v>
      </c>
      <c r="AO951" s="3">
        <f>求节点(节奏总纲!D$4:D$163,AH$6:AH$165,$AN951)*其他调用!H950*其他调用!$M950</f>
        <v>739286780.92896497</v>
      </c>
      <c r="AP951" s="3">
        <f>求节点(节奏总纲!E$4:E$163,AI$6:AI$165,$AN951)*其他调用!I950*其他调用!$M950</f>
        <v>535106228.89447427</v>
      </c>
      <c r="AQ951" s="3">
        <f>求节点(节奏总纲!F$4:F$163,AJ$6:AJ$165,$AN951)*其他调用!J950*其他调用!$M950</f>
        <v>62260431.814734928</v>
      </c>
      <c r="AR951" s="3">
        <f>求节点(节奏总纲!G$4:G$163,AK$6:AK$165,$AN951)*其他调用!K950*其他调用!$M950</f>
        <v>8169640.8064703671</v>
      </c>
      <c r="AS951" s="3">
        <f>求节点(节奏总纲!H$4:H$163,AL$6:AL$165,$AN951)*其他调用!L950*其他调用!$M950</f>
        <v>3471103.4375768197</v>
      </c>
      <c r="AT951" s="3">
        <f t="shared" si="36"/>
        <v>1348294185.8822212</v>
      </c>
    </row>
    <row r="952" spans="40:46" x14ac:dyDescent="0.2">
      <c r="AN952" s="3">
        <v>947</v>
      </c>
      <c r="AO952" s="3">
        <f>求节点(节奏总纲!D$4:D$163,AH$6:AH$165,$AN952)*其他调用!H951*其他调用!$M951</f>
        <v>739286780.92896497</v>
      </c>
      <c r="AP952" s="3">
        <f>求节点(节奏总纲!E$4:E$163,AI$6:AI$165,$AN952)*其他调用!I951*其他调用!$M951</f>
        <v>535106228.89447427</v>
      </c>
      <c r="AQ952" s="3">
        <f>求节点(节奏总纲!F$4:F$163,AJ$6:AJ$165,$AN952)*其他调用!J951*其他调用!$M951</f>
        <v>62260431.814734928</v>
      </c>
      <c r="AR952" s="3">
        <f>求节点(节奏总纲!G$4:G$163,AK$6:AK$165,$AN952)*其他调用!K951*其他调用!$M951</f>
        <v>8169640.8064703671</v>
      </c>
      <c r="AS952" s="3">
        <f>求节点(节奏总纲!H$4:H$163,AL$6:AL$165,$AN952)*其他调用!L951*其他调用!$M951</f>
        <v>3471103.4375768197</v>
      </c>
      <c r="AT952" s="3">
        <f t="shared" si="36"/>
        <v>1348294185.8822212</v>
      </c>
    </row>
    <row r="953" spans="40:46" x14ac:dyDescent="0.2">
      <c r="AN953" s="3">
        <v>948</v>
      </c>
      <c r="AO953" s="3">
        <f>求节点(节奏总纲!D$4:D$163,AH$6:AH$165,$AN953)*其他调用!H952*其他调用!$M952</f>
        <v>739286780.92896497</v>
      </c>
      <c r="AP953" s="3">
        <f>求节点(节奏总纲!E$4:E$163,AI$6:AI$165,$AN953)*其他调用!I952*其他调用!$M952</f>
        <v>535106228.89447427</v>
      </c>
      <c r="AQ953" s="3">
        <f>求节点(节奏总纲!F$4:F$163,AJ$6:AJ$165,$AN953)*其他调用!J952*其他调用!$M952</f>
        <v>62260431.814734928</v>
      </c>
      <c r="AR953" s="3">
        <f>求节点(节奏总纲!G$4:G$163,AK$6:AK$165,$AN953)*其他调用!K952*其他调用!$M952</f>
        <v>8169640.8064703671</v>
      </c>
      <c r="AS953" s="3">
        <f>求节点(节奏总纲!H$4:H$163,AL$6:AL$165,$AN953)*其他调用!L952*其他调用!$M952</f>
        <v>3471103.4375768197</v>
      </c>
      <c r="AT953" s="3">
        <f t="shared" si="36"/>
        <v>1348294185.8822212</v>
      </c>
    </row>
    <row r="954" spans="40:46" x14ac:dyDescent="0.2">
      <c r="AN954" s="3">
        <v>949</v>
      </c>
      <c r="AO954" s="3">
        <f>求节点(节奏总纲!D$4:D$163,AH$6:AH$165,$AN954)*其他调用!H953*其他调用!$M953</f>
        <v>739286780.92896497</v>
      </c>
      <c r="AP954" s="3">
        <f>求节点(节奏总纲!E$4:E$163,AI$6:AI$165,$AN954)*其他调用!I953*其他调用!$M953</f>
        <v>535106228.89447427</v>
      </c>
      <c r="AQ954" s="3">
        <f>求节点(节奏总纲!F$4:F$163,AJ$6:AJ$165,$AN954)*其他调用!J953*其他调用!$M953</f>
        <v>62260431.814734928</v>
      </c>
      <c r="AR954" s="3">
        <f>求节点(节奏总纲!G$4:G$163,AK$6:AK$165,$AN954)*其他调用!K953*其他调用!$M953</f>
        <v>8169640.8064703671</v>
      </c>
      <c r="AS954" s="3">
        <f>求节点(节奏总纲!H$4:H$163,AL$6:AL$165,$AN954)*其他调用!L953*其他调用!$M953</f>
        <v>3471103.4375768197</v>
      </c>
      <c r="AT954" s="3">
        <f t="shared" si="36"/>
        <v>1348294185.8822212</v>
      </c>
    </row>
    <row r="955" spans="40:46" x14ac:dyDescent="0.2">
      <c r="AN955" s="3">
        <v>950</v>
      </c>
      <c r="AO955" s="3">
        <f>求节点(节奏总纲!D$4:D$163,AH$6:AH$165,$AN955)*其他调用!H954*其他调用!$M954</f>
        <v>739286780.92896497</v>
      </c>
      <c r="AP955" s="3">
        <f>求节点(节奏总纲!E$4:E$163,AI$6:AI$165,$AN955)*其他调用!I954*其他调用!$M954</f>
        <v>535106228.89447427</v>
      </c>
      <c r="AQ955" s="3">
        <f>求节点(节奏总纲!F$4:F$163,AJ$6:AJ$165,$AN955)*其他调用!J954*其他调用!$M954</f>
        <v>62260431.814734928</v>
      </c>
      <c r="AR955" s="3">
        <f>求节点(节奏总纲!G$4:G$163,AK$6:AK$165,$AN955)*其他调用!K954*其他调用!$M954</f>
        <v>8169640.8064703671</v>
      </c>
      <c r="AS955" s="3">
        <f>求节点(节奏总纲!H$4:H$163,AL$6:AL$165,$AN955)*其他调用!L954*其他调用!$M954</f>
        <v>3471103.4375768197</v>
      </c>
      <c r="AT955" s="3">
        <f t="shared" si="36"/>
        <v>1348294185.8822212</v>
      </c>
    </row>
    <row r="956" spans="40:46" x14ac:dyDescent="0.2">
      <c r="AN956" s="3">
        <v>951</v>
      </c>
      <c r="AO956" s="3">
        <f>求节点(节奏总纲!D$4:D$163,AH$6:AH$165,$AN956)*其他调用!H955*其他调用!$M955</f>
        <v>739286780.92896497</v>
      </c>
      <c r="AP956" s="3">
        <f>求节点(节奏总纲!E$4:E$163,AI$6:AI$165,$AN956)*其他调用!I955*其他调用!$M955</f>
        <v>535106228.89447427</v>
      </c>
      <c r="AQ956" s="3">
        <f>求节点(节奏总纲!F$4:F$163,AJ$6:AJ$165,$AN956)*其他调用!J955*其他调用!$M955</f>
        <v>62260431.814734928</v>
      </c>
      <c r="AR956" s="3">
        <f>求节点(节奏总纲!G$4:G$163,AK$6:AK$165,$AN956)*其他调用!K955*其他调用!$M955</f>
        <v>8169640.8064703671</v>
      </c>
      <c r="AS956" s="3">
        <f>求节点(节奏总纲!H$4:H$163,AL$6:AL$165,$AN956)*其他调用!L955*其他调用!$M955</f>
        <v>3471103.4375768197</v>
      </c>
      <c r="AT956" s="3">
        <f t="shared" si="36"/>
        <v>1348294185.8822212</v>
      </c>
    </row>
    <row r="957" spans="40:46" x14ac:dyDescent="0.2">
      <c r="AN957" s="3">
        <v>952</v>
      </c>
      <c r="AO957" s="3">
        <f>求节点(节奏总纲!D$4:D$163,AH$6:AH$165,$AN957)*其他调用!H956*其他调用!$M956</f>
        <v>739286780.92896497</v>
      </c>
      <c r="AP957" s="3">
        <f>求节点(节奏总纲!E$4:E$163,AI$6:AI$165,$AN957)*其他调用!I956*其他调用!$M956</f>
        <v>535106228.89447427</v>
      </c>
      <c r="AQ957" s="3">
        <f>求节点(节奏总纲!F$4:F$163,AJ$6:AJ$165,$AN957)*其他调用!J956*其他调用!$M956</f>
        <v>62260431.814734928</v>
      </c>
      <c r="AR957" s="3">
        <f>求节点(节奏总纲!G$4:G$163,AK$6:AK$165,$AN957)*其他调用!K956*其他调用!$M956</f>
        <v>8169640.8064703671</v>
      </c>
      <c r="AS957" s="3">
        <f>求节点(节奏总纲!H$4:H$163,AL$6:AL$165,$AN957)*其他调用!L956*其他调用!$M956</f>
        <v>3471103.4375768197</v>
      </c>
      <c r="AT957" s="3">
        <f t="shared" si="36"/>
        <v>1348294185.8822212</v>
      </c>
    </row>
    <row r="958" spans="40:46" x14ac:dyDescent="0.2">
      <c r="AN958" s="3">
        <v>953</v>
      </c>
      <c r="AO958" s="3">
        <f>求节点(节奏总纲!D$4:D$163,AH$6:AH$165,$AN958)*其他调用!H957*其他调用!$M957</f>
        <v>739286780.92896497</v>
      </c>
      <c r="AP958" s="3">
        <f>求节点(节奏总纲!E$4:E$163,AI$6:AI$165,$AN958)*其他调用!I957*其他调用!$M957</f>
        <v>535106228.89447427</v>
      </c>
      <c r="AQ958" s="3">
        <f>求节点(节奏总纲!F$4:F$163,AJ$6:AJ$165,$AN958)*其他调用!J957*其他调用!$M957</f>
        <v>62260431.814734928</v>
      </c>
      <c r="AR958" s="3">
        <f>求节点(节奏总纲!G$4:G$163,AK$6:AK$165,$AN958)*其他调用!K957*其他调用!$M957</f>
        <v>8169640.8064703671</v>
      </c>
      <c r="AS958" s="3">
        <f>求节点(节奏总纲!H$4:H$163,AL$6:AL$165,$AN958)*其他调用!L957*其他调用!$M957</f>
        <v>3471103.4375768197</v>
      </c>
      <c r="AT958" s="3">
        <f t="shared" si="36"/>
        <v>1348294185.8822212</v>
      </c>
    </row>
    <row r="959" spans="40:46" x14ac:dyDescent="0.2">
      <c r="AN959" s="3">
        <v>954</v>
      </c>
      <c r="AO959" s="3">
        <f>求节点(节奏总纲!D$4:D$163,AH$6:AH$165,$AN959)*其他调用!H958*其他调用!$M958</f>
        <v>739286780.92896497</v>
      </c>
      <c r="AP959" s="3">
        <f>求节点(节奏总纲!E$4:E$163,AI$6:AI$165,$AN959)*其他调用!I958*其他调用!$M958</f>
        <v>535106228.89447427</v>
      </c>
      <c r="AQ959" s="3">
        <f>求节点(节奏总纲!F$4:F$163,AJ$6:AJ$165,$AN959)*其他调用!J958*其他调用!$M958</f>
        <v>62260431.814734928</v>
      </c>
      <c r="AR959" s="3">
        <f>求节点(节奏总纲!G$4:G$163,AK$6:AK$165,$AN959)*其他调用!K958*其他调用!$M958</f>
        <v>8169640.8064703671</v>
      </c>
      <c r="AS959" s="3">
        <f>求节点(节奏总纲!H$4:H$163,AL$6:AL$165,$AN959)*其他调用!L958*其他调用!$M958</f>
        <v>3471103.4375768197</v>
      </c>
      <c r="AT959" s="3">
        <f t="shared" si="36"/>
        <v>1348294185.8822212</v>
      </c>
    </row>
    <row r="960" spans="40:46" x14ac:dyDescent="0.2">
      <c r="AN960" s="3">
        <v>955</v>
      </c>
      <c r="AO960" s="3">
        <f>求节点(节奏总纲!D$4:D$163,AH$6:AH$165,$AN960)*其他调用!H959*其他调用!$M959</f>
        <v>739286780.92896497</v>
      </c>
      <c r="AP960" s="3">
        <f>求节点(节奏总纲!E$4:E$163,AI$6:AI$165,$AN960)*其他调用!I959*其他调用!$M959</f>
        <v>535106228.89447427</v>
      </c>
      <c r="AQ960" s="3">
        <f>求节点(节奏总纲!F$4:F$163,AJ$6:AJ$165,$AN960)*其他调用!J959*其他调用!$M959</f>
        <v>62260431.814734928</v>
      </c>
      <c r="AR960" s="3">
        <f>求节点(节奏总纲!G$4:G$163,AK$6:AK$165,$AN960)*其他调用!K959*其他调用!$M959</f>
        <v>8169640.8064703671</v>
      </c>
      <c r="AS960" s="3">
        <f>求节点(节奏总纲!H$4:H$163,AL$6:AL$165,$AN960)*其他调用!L959*其他调用!$M959</f>
        <v>3471103.4375768197</v>
      </c>
      <c r="AT960" s="3">
        <f t="shared" si="36"/>
        <v>1348294185.8822212</v>
      </c>
    </row>
    <row r="961" spans="40:46" x14ac:dyDescent="0.2">
      <c r="AN961" s="3">
        <v>956</v>
      </c>
      <c r="AO961" s="3">
        <f>求节点(节奏总纲!D$4:D$163,AH$6:AH$165,$AN961)*其他调用!H960*其他调用!$M960</f>
        <v>739286780.92896497</v>
      </c>
      <c r="AP961" s="3">
        <f>求节点(节奏总纲!E$4:E$163,AI$6:AI$165,$AN961)*其他调用!I960*其他调用!$M960</f>
        <v>535106228.89447427</v>
      </c>
      <c r="AQ961" s="3">
        <f>求节点(节奏总纲!F$4:F$163,AJ$6:AJ$165,$AN961)*其他调用!J960*其他调用!$M960</f>
        <v>62260431.814734928</v>
      </c>
      <c r="AR961" s="3">
        <f>求节点(节奏总纲!G$4:G$163,AK$6:AK$165,$AN961)*其他调用!K960*其他调用!$M960</f>
        <v>8169640.8064703671</v>
      </c>
      <c r="AS961" s="3">
        <f>求节点(节奏总纲!H$4:H$163,AL$6:AL$165,$AN961)*其他调用!L960*其他调用!$M960</f>
        <v>3471103.4375768197</v>
      </c>
      <c r="AT961" s="3">
        <f t="shared" si="36"/>
        <v>1348294185.8822212</v>
      </c>
    </row>
    <row r="962" spans="40:46" x14ac:dyDescent="0.2">
      <c r="AN962" s="3">
        <v>957</v>
      </c>
      <c r="AO962" s="3">
        <f>求节点(节奏总纲!D$4:D$163,AH$6:AH$165,$AN962)*其他调用!H961*其他调用!$M961</f>
        <v>739286780.92896497</v>
      </c>
      <c r="AP962" s="3">
        <f>求节点(节奏总纲!E$4:E$163,AI$6:AI$165,$AN962)*其他调用!I961*其他调用!$M961</f>
        <v>535106228.89447427</v>
      </c>
      <c r="AQ962" s="3">
        <f>求节点(节奏总纲!F$4:F$163,AJ$6:AJ$165,$AN962)*其他调用!J961*其他调用!$M961</f>
        <v>62260431.814734928</v>
      </c>
      <c r="AR962" s="3">
        <f>求节点(节奏总纲!G$4:G$163,AK$6:AK$165,$AN962)*其他调用!K961*其他调用!$M961</f>
        <v>8169640.8064703671</v>
      </c>
      <c r="AS962" s="3">
        <f>求节点(节奏总纲!H$4:H$163,AL$6:AL$165,$AN962)*其他调用!L961*其他调用!$M961</f>
        <v>3471103.4375768197</v>
      </c>
      <c r="AT962" s="3">
        <f t="shared" si="36"/>
        <v>1348294185.8822212</v>
      </c>
    </row>
    <row r="963" spans="40:46" x14ac:dyDescent="0.2">
      <c r="AN963" s="3">
        <v>958</v>
      </c>
      <c r="AO963" s="3">
        <f>求节点(节奏总纲!D$4:D$163,AH$6:AH$165,$AN963)*其他调用!H962*其他调用!$M962</f>
        <v>739286780.92896497</v>
      </c>
      <c r="AP963" s="3">
        <f>求节点(节奏总纲!E$4:E$163,AI$6:AI$165,$AN963)*其他调用!I962*其他调用!$M962</f>
        <v>535106228.89447427</v>
      </c>
      <c r="AQ963" s="3">
        <f>求节点(节奏总纲!F$4:F$163,AJ$6:AJ$165,$AN963)*其他调用!J962*其他调用!$M962</f>
        <v>62260431.814734928</v>
      </c>
      <c r="AR963" s="3">
        <f>求节点(节奏总纲!G$4:G$163,AK$6:AK$165,$AN963)*其他调用!K962*其他调用!$M962</f>
        <v>8169640.8064703671</v>
      </c>
      <c r="AS963" s="3">
        <f>求节点(节奏总纲!H$4:H$163,AL$6:AL$165,$AN963)*其他调用!L962*其他调用!$M962</f>
        <v>3471103.4375768197</v>
      </c>
      <c r="AT963" s="3">
        <f t="shared" si="36"/>
        <v>1348294185.8822212</v>
      </c>
    </row>
    <row r="964" spans="40:46" x14ac:dyDescent="0.2">
      <c r="AN964" s="3">
        <v>959</v>
      </c>
      <c r="AO964" s="3">
        <f>求节点(节奏总纲!D$4:D$163,AH$6:AH$165,$AN964)*其他调用!H963*其他调用!$M963</f>
        <v>739286780.92896497</v>
      </c>
      <c r="AP964" s="3">
        <f>求节点(节奏总纲!E$4:E$163,AI$6:AI$165,$AN964)*其他调用!I963*其他调用!$M963</f>
        <v>535106228.89447427</v>
      </c>
      <c r="AQ964" s="3">
        <f>求节点(节奏总纲!F$4:F$163,AJ$6:AJ$165,$AN964)*其他调用!J963*其他调用!$M963</f>
        <v>62260431.814734928</v>
      </c>
      <c r="AR964" s="3">
        <f>求节点(节奏总纲!G$4:G$163,AK$6:AK$165,$AN964)*其他调用!K963*其他调用!$M963</f>
        <v>8169640.8064703671</v>
      </c>
      <c r="AS964" s="3">
        <f>求节点(节奏总纲!H$4:H$163,AL$6:AL$165,$AN964)*其他调用!L963*其他调用!$M963</f>
        <v>3471103.4375768197</v>
      </c>
      <c r="AT964" s="3">
        <f t="shared" si="36"/>
        <v>1348294185.8822212</v>
      </c>
    </row>
    <row r="965" spans="40:46" x14ac:dyDescent="0.2">
      <c r="AN965" s="3">
        <v>960</v>
      </c>
      <c r="AO965" s="3">
        <f>求节点(节奏总纲!D$4:D$163,AH$6:AH$165,$AN965)*其他调用!H964*其他调用!$M964</f>
        <v>739286780.92896497</v>
      </c>
      <c r="AP965" s="3">
        <f>求节点(节奏总纲!E$4:E$163,AI$6:AI$165,$AN965)*其他调用!I964*其他调用!$M964</f>
        <v>535106228.89447427</v>
      </c>
      <c r="AQ965" s="3">
        <f>求节点(节奏总纲!F$4:F$163,AJ$6:AJ$165,$AN965)*其他调用!J964*其他调用!$M964</f>
        <v>62260431.814734928</v>
      </c>
      <c r="AR965" s="3">
        <f>求节点(节奏总纲!G$4:G$163,AK$6:AK$165,$AN965)*其他调用!K964*其他调用!$M964</f>
        <v>8169640.8064703671</v>
      </c>
      <c r="AS965" s="3">
        <f>求节点(节奏总纲!H$4:H$163,AL$6:AL$165,$AN965)*其他调用!L964*其他调用!$M964</f>
        <v>3471103.4375768197</v>
      </c>
      <c r="AT965" s="3">
        <f t="shared" si="36"/>
        <v>1348294185.8822212</v>
      </c>
    </row>
    <row r="966" spans="40:46" x14ac:dyDescent="0.2">
      <c r="AN966" s="3">
        <v>961</v>
      </c>
      <c r="AO966" s="3">
        <f>求节点(节奏总纲!D$4:D$163,AH$6:AH$165,$AN966)*其他调用!H965*其他调用!$M965</f>
        <v>739286780.92896497</v>
      </c>
      <c r="AP966" s="3">
        <f>求节点(节奏总纲!E$4:E$163,AI$6:AI$165,$AN966)*其他调用!I965*其他调用!$M965</f>
        <v>535106228.89447427</v>
      </c>
      <c r="AQ966" s="3">
        <f>求节点(节奏总纲!F$4:F$163,AJ$6:AJ$165,$AN966)*其他调用!J965*其他调用!$M965</f>
        <v>62260431.814734928</v>
      </c>
      <c r="AR966" s="3">
        <f>求节点(节奏总纲!G$4:G$163,AK$6:AK$165,$AN966)*其他调用!K965*其他调用!$M965</f>
        <v>8169640.8064703671</v>
      </c>
      <c r="AS966" s="3">
        <f>求节点(节奏总纲!H$4:H$163,AL$6:AL$165,$AN966)*其他调用!L965*其他调用!$M965</f>
        <v>3471103.4375768197</v>
      </c>
      <c r="AT966" s="3">
        <f t="shared" si="36"/>
        <v>1348294185.8822212</v>
      </c>
    </row>
    <row r="967" spans="40:46" x14ac:dyDescent="0.2">
      <c r="AN967" s="3">
        <v>962</v>
      </c>
      <c r="AO967" s="3">
        <f>求节点(节奏总纲!D$4:D$163,AH$6:AH$165,$AN967)*其他调用!H966*其他调用!$M966</f>
        <v>739286780.92896497</v>
      </c>
      <c r="AP967" s="3">
        <f>求节点(节奏总纲!E$4:E$163,AI$6:AI$165,$AN967)*其他调用!I966*其他调用!$M966</f>
        <v>535106228.89447427</v>
      </c>
      <c r="AQ967" s="3">
        <f>求节点(节奏总纲!F$4:F$163,AJ$6:AJ$165,$AN967)*其他调用!J966*其他调用!$M966</f>
        <v>62260431.814734928</v>
      </c>
      <c r="AR967" s="3">
        <f>求节点(节奏总纲!G$4:G$163,AK$6:AK$165,$AN967)*其他调用!K966*其他调用!$M966</f>
        <v>8169640.8064703671</v>
      </c>
      <c r="AS967" s="3">
        <f>求节点(节奏总纲!H$4:H$163,AL$6:AL$165,$AN967)*其他调用!L966*其他调用!$M966</f>
        <v>3471103.4375768197</v>
      </c>
      <c r="AT967" s="3">
        <f t="shared" si="36"/>
        <v>1348294185.8822212</v>
      </c>
    </row>
    <row r="968" spans="40:46" x14ac:dyDescent="0.2">
      <c r="AN968" s="3">
        <v>963</v>
      </c>
      <c r="AO968" s="3">
        <f>求节点(节奏总纲!D$4:D$163,AH$6:AH$165,$AN968)*其他调用!H967*其他调用!$M967</f>
        <v>739286780.92896497</v>
      </c>
      <c r="AP968" s="3">
        <f>求节点(节奏总纲!E$4:E$163,AI$6:AI$165,$AN968)*其他调用!I967*其他调用!$M967</f>
        <v>535106228.89447427</v>
      </c>
      <c r="AQ968" s="3">
        <f>求节点(节奏总纲!F$4:F$163,AJ$6:AJ$165,$AN968)*其他调用!J967*其他调用!$M967</f>
        <v>62260431.814734928</v>
      </c>
      <c r="AR968" s="3">
        <f>求节点(节奏总纲!G$4:G$163,AK$6:AK$165,$AN968)*其他调用!K967*其他调用!$M967</f>
        <v>8169640.8064703671</v>
      </c>
      <c r="AS968" s="3">
        <f>求节点(节奏总纲!H$4:H$163,AL$6:AL$165,$AN968)*其他调用!L967*其他调用!$M967</f>
        <v>3471103.4375768197</v>
      </c>
      <c r="AT968" s="3">
        <f t="shared" si="36"/>
        <v>1348294185.8822212</v>
      </c>
    </row>
    <row r="969" spans="40:46" x14ac:dyDescent="0.2">
      <c r="AN969" s="3">
        <v>964</v>
      </c>
      <c r="AO969" s="3">
        <f>求节点(节奏总纲!D$4:D$163,AH$6:AH$165,$AN969)*其他调用!H968*其他调用!$M968</f>
        <v>739286780.92896497</v>
      </c>
      <c r="AP969" s="3">
        <f>求节点(节奏总纲!E$4:E$163,AI$6:AI$165,$AN969)*其他调用!I968*其他调用!$M968</f>
        <v>535106228.89447427</v>
      </c>
      <c r="AQ969" s="3">
        <f>求节点(节奏总纲!F$4:F$163,AJ$6:AJ$165,$AN969)*其他调用!J968*其他调用!$M968</f>
        <v>62260431.814734928</v>
      </c>
      <c r="AR969" s="3">
        <f>求节点(节奏总纲!G$4:G$163,AK$6:AK$165,$AN969)*其他调用!K968*其他调用!$M968</f>
        <v>8169640.8064703671</v>
      </c>
      <c r="AS969" s="3">
        <f>求节点(节奏总纲!H$4:H$163,AL$6:AL$165,$AN969)*其他调用!L968*其他调用!$M968</f>
        <v>3471103.4375768197</v>
      </c>
      <c r="AT969" s="3">
        <f t="shared" si="36"/>
        <v>1348294185.8822212</v>
      </c>
    </row>
    <row r="970" spans="40:46" x14ac:dyDescent="0.2">
      <c r="AN970" s="3">
        <v>965</v>
      </c>
      <c r="AO970" s="3">
        <f>求节点(节奏总纲!D$4:D$163,AH$6:AH$165,$AN970)*其他调用!H969*其他调用!$M969</f>
        <v>739286780.92896497</v>
      </c>
      <c r="AP970" s="3">
        <f>求节点(节奏总纲!E$4:E$163,AI$6:AI$165,$AN970)*其他调用!I969*其他调用!$M969</f>
        <v>535106228.89447427</v>
      </c>
      <c r="AQ970" s="3">
        <f>求节点(节奏总纲!F$4:F$163,AJ$6:AJ$165,$AN970)*其他调用!J969*其他调用!$M969</f>
        <v>62260431.814734928</v>
      </c>
      <c r="AR970" s="3">
        <f>求节点(节奏总纲!G$4:G$163,AK$6:AK$165,$AN970)*其他调用!K969*其他调用!$M969</f>
        <v>8169640.8064703671</v>
      </c>
      <c r="AS970" s="3">
        <f>求节点(节奏总纲!H$4:H$163,AL$6:AL$165,$AN970)*其他调用!L969*其他调用!$M969</f>
        <v>3471103.4375768197</v>
      </c>
      <c r="AT970" s="3">
        <f t="shared" si="36"/>
        <v>1348294185.8822212</v>
      </c>
    </row>
    <row r="971" spans="40:46" x14ac:dyDescent="0.2">
      <c r="AN971" s="3">
        <v>966</v>
      </c>
      <c r="AO971" s="3">
        <f>求节点(节奏总纲!D$4:D$163,AH$6:AH$165,$AN971)*其他调用!H970*其他调用!$M970</f>
        <v>739286780.92896497</v>
      </c>
      <c r="AP971" s="3">
        <f>求节点(节奏总纲!E$4:E$163,AI$6:AI$165,$AN971)*其他调用!I970*其他调用!$M970</f>
        <v>535106228.89447427</v>
      </c>
      <c r="AQ971" s="3">
        <f>求节点(节奏总纲!F$4:F$163,AJ$6:AJ$165,$AN971)*其他调用!J970*其他调用!$M970</f>
        <v>62260431.814734928</v>
      </c>
      <c r="AR971" s="3">
        <f>求节点(节奏总纲!G$4:G$163,AK$6:AK$165,$AN971)*其他调用!K970*其他调用!$M970</f>
        <v>8169640.8064703671</v>
      </c>
      <c r="AS971" s="3">
        <f>求节点(节奏总纲!H$4:H$163,AL$6:AL$165,$AN971)*其他调用!L970*其他调用!$M970</f>
        <v>3471103.4375768197</v>
      </c>
      <c r="AT971" s="3">
        <f t="shared" si="36"/>
        <v>1348294185.8822212</v>
      </c>
    </row>
    <row r="972" spans="40:46" x14ac:dyDescent="0.2">
      <c r="AN972" s="3">
        <v>967</v>
      </c>
      <c r="AO972" s="3">
        <f>求节点(节奏总纲!D$4:D$163,AH$6:AH$165,$AN972)*其他调用!H971*其他调用!$M971</f>
        <v>739286780.92896497</v>
      </c>
      <c r="AP972" s="3">
        <f>求节点(节奏总纲!E$4:E$163,AI$6:AI$165,$AN972)*其他调用!I971*其他调用!$M971</f>
        <v>535106228.89447427</v>
      </c>
      <c r="AQ972" s="3">
        <f>求节点(节奏总纲!F$4:F$163,AJ$6:AJ$165,$AN972)*其他调用!J971*其他调用!$M971</f>
        <v>62260431.814734928</v>
      </c>
      <c r="AR972" s="3">
        <f>求节点(节奏总纲!G$4:G$163,AK$6:AK$165,$AN972)*其他调用!K971*其他调用!$M971</f>
        <v>8169640.8064703671</v>
      </c>
      <c r="AS972" s="3">
        <f>求节点(节奏总纲!H$4:H$163,AL$6:AL$165,$AN972)*其他调用!L971*其他调用!$M971</f>
        <v>3471103.4375768197</v>
      </c>
      <c r="AT972" s="3">
        <f t="shared" si="36"/>
        <v>1348294185.8822212</v>
      </c>
    </row>
    <row r="973" spans="40:46" x14ac:dyDescent="0.2">
      <c r="AN973" s="3">
        <v>968</v>
      </c>
      <c r="AO973" s="3">
        <f>求节点(节奏总纲!D$4:D$163,AH$6:AH$165,$AN973)*其他调用!H972*其他调用!$M972</f>
        <v>739286780.92896497</v>
      </c>
      <c r="AP973" s="3">
        <f>求节点(节奏总纲!E$4:E$163,AI$6:AI$165,$AN973)*其他调用!I972*其他调用!$M972</f>
        <v>535106228.89447427</v>
      </c>
      <c r="AQ973" s="3">
        <f>求节点(节奏总纲!F$4:F$163,AJ$6:AJ$165,$AN973)*其他调用!J972*其他调用!$M972</f>
        <v>62260431.814734928</v>
      </c>
      <c r="AR973" s="3">
        <f>求节点(节奏总纲!G$4:G$163,AK$6:AK$165,$AN973)*其他调用!K972*其他调用!$M972</f>
        <v>8169640.8064703671</v>
      </c>
      <c r="AS973" s="3">
        <f>求节点(节奏总纲!H$4:H$163,AL$6:AL$165,$AN973)*其他调用!L972*其他调用!$M972</f>
        <v>3471103.4375768197</v>
      </c>
      <c r="AT973" s="3">
        <f t="shared" si="36"/>
        <v>1348294185.8822212</v>
      </c>
    </row>
    <row r="974" spans="40:46" x14ac:dyDescent="0.2">
      <c r="AN974" s="3">
        <v>969</v>
      </c>
      <c r="AO974" s="3">
        <f>求节点(节奏总纲!D$4:D$163,AH$6:AH$165,$AN974)*其他调用!H973*其他调用!$M973</f>
        <v>739286780.92896497</v>
      </c>
      <c r="AP974" s="3">
        <f>求节点(节奏总纲!E$4:E$163,AI$6:AI$165,$AN974)*其他调用!I973*其他调用!$M973</f>
        <v>535106228.89447427</v>
      </c>
      <c r="AQ974" s="3">
        <f>求节点(节奏总纲!F$4:F$163,AJ$6:AJ$165,$AN974)*其他调用!J973*其他调用!$M973</f>
        <v>62260431.814734928</v>
      </c>
      <c r="AR974" s="3">
        <f>求节点(节奏总纲!G$4:G$163,AK$6:AK$165,$AN974)*其他调用!K973*其他调用!$M973</f>
        <v>8169640.8064703671</v>
      </c>
      <c r="AS974" s="3">
        <f>求节点(节奏总纲!H$4:H$163,AL$6:AL$165,$AN974)*其他调用!L973*其他调用!$M973</f>
        <v>3471103.4375768197</v>
      </c>
      <c r="AT974" s="3">
        <f t="shared" si="36"/>
        <v>1348294185.8822212</v>
      </c>
    </row>
    <row r="975" spans="40:46" x14ac:dyDescent="0.2">
      <c r="AN975" s="3">
        <v>970</v>
      </c>
      <c r="AO975" s="3">
        <f>求节点(节奏总纲!D$4:D$163,AH$6:AH$165,$AN975)*其他调用!H974*其他调用!$M974</f>
        <v>739286780.92896497</v>
      </c>
      <c r="AP975" s="3">
        <f>求节点(节奏总纲!E$4:E$163,AI$6:AI$165,$AN975)*其他调用!I974*其他调用!$M974</f>
        <v>535106228.89447427</v>
      </c>
      <c r="AQ975" s="3">
        <f>求节点(节奏总纲!F$4:F$163,AJ$6:AJ$165,$AN975)*其他调用!J974*其他调用!$M974</f>
        <v>62260431.814734928</v>
      </c>
      <c r="AR975" s="3">
        <f>求节点(节奏总纲!G$4:G$163,AK$6:AK$165,$AN975)*其他调用!K974*其他调用!$M974</f>
        <v>8169640.8064703671</v>
      </c>
      <c r="AS975" s="3">
        <f>求节点(节奏总纲!H$4:H$163,AL$6:AL$165,$AN975)*其他调用!L974*其他调用!$M974</f>
        <v>3471103.4375768197</v>
      </c>
      <c r="AT975" s="3">
        <f t="shared" si="36"/>
        <v>1348294185.8822212</v>
      </c>
    </row>
    <row r="976" spans="40:46" x14ac:dyDescent="0.2">
      <c r="AN976" s="3">
        <v>971</v>
      </c>
      <c r="AO976" s="3">
        <f>求节点(节奏总纲!D$4:D$163,AH$6:AH$165,$AN976)*其他调用!H975*其他调用!$M975</f>
        <v>739286780.92896497</v>
      </c>
      <c r="AP976" s="3">
        <f>求节点(节奏总纲!E$4:E$163,AI$6:AI$165,$AN976)*其他调用!I975*其他调用!$M975</f>
        <v>535106228.89447427</v>
      </c>
      <c r="AQ976" s="3">
        <f>求节点(节奏总纲!F$4:F$163,AJ$6:AJ$165,$AN976)*其他调用!J975*其他调用!$M975</f>
        <v>62260431.814734928</v>
      </c>
      <c r="AR976" s="3">
        <f>求节点(节奏总纲!G$4:G$163,AK$6:AK$165,$AN976)*其他调用!K975*其他调用!$M975</f>
        <v>8169640.8064703671</v>
      </c>
      <c r="AS976" s="3">
        <f>求节点(节奏总纲!H$4:H$163,AL$6:AL$165,$AN976)*其他调用!L975*其他调用!$M975</f>
        <v>3471103.4375768197</v>
      </c>
      <c r="AT976" s="3">
        <f t="shared" si="36"/>
        <v>1348294185.8822212</v>
      </c>
    </row>
    <row r="977" spans="40:46" x14ac:dyDescent="0.2">
      <c r="AN977" s="3">
        <v>972</v>
      </c>
      <c r="AO977" s="3">
        <f>求节点(节奏总纲!D$4:D$163,AH$6:AH$165,$AN977)*其他调用!H976*其他调用!$M976</f>
        <v>739286780.92896497</v>
      </c>
      <c r="AP977" s="3">
        <f>求节点(节奏总纲!E$4:E$163,AI$6:AI$165,$AN977)*其他调用!I976*其他调用!$M976</f>
        <v>535106228.89447427</v>
      </c>
      <c r="AQ977" s="3">
        <f>求节点(节奏总纲!F$4:F$163,AJ$6:AJ$165,$AN977)*其他调用!J976*其他调用!$M976</f>
        <v>62260431.814734928</v>
      </c>
      <c r="AR977" s="3">
        <f>求节点(节奏总纲!G$4:G$163,AK$6:AK$165,$AN977)*其他调用!K976*其他调用!$M976</f>
        <v>8169640.8064703671</v>
      </c>
      <c r="AS977" s="3">
        <f>求节点(节奏总纲!H$4:H$163,AL$6:AL$165,$AN977)*其他调用!L976*其他调用!$M976</f>
        <v>3471103.4375768197</v>
      </c>
      <c r="AT977" s="3">
        <f t="shared" si="36"/>
        <v>1348294185.8822212</v>
      </c>
    </row>
    <row r="978" spans="40:46" x14ac:dyDescent="0.2">
      <c r="AN978" s="3">
        <v>973</v>
      </c>
      <c r="AO978" s="3">
        <f>求节点(节奏总纲!D$4:D$163,AH$6:AH$165,$AN978)*其他调用!H977*其他调用!$M977</f>
        <v>739286780.92896497</v>
      </c>
      <c r="AP978" s="3">
        <f>求节点(节奏总纲!E$4:E$163,AI$6:AI$165,$AN978)*其他调用!I977*其他调用!$M977</f>
        <v>535106228.89447427</v>
      </c>
      <c r="AQ978" s="3">
        <f>求节点(节奏总纲!F$4:F$163,AJ$6:AJ$165,$AN978)*其他调用!J977*其他调用!$M977</f>
        <v>62260431.814734928</v>
      </c>
      <c r="AR978" s="3">
        <f>求节点(节奏总纲!G$4:G$163,AK$6:AK$165,$AN978)*其他调用!K977*其他调用!$M977</f>
        <v>8169640.8064703671</v>
      </c>
      <c r="AS978" s="3">
        <f>求节点(节奏总纲!H$4:H$163,AL$6:AL$165,$AN978)*其他调用!L977*其他调用!$M977</f>
        <v>3471103.4375768197</v>
      </c>
      <c r="AT978" s="3">
        <f t="shared" si="36"/>
        <v>1348294185.8822212</v>
      </c>
    </row>
    <row r="979" spans="40:46" x14ac:dyDescent="0.2">
      <c r="AN979" s="3">
        <v>974</v>
      </c>
      <c r="AO979" s="3">
        <f>求节点(节奏总纲!D$4:D$163,AH$6:AH$165,$AN979)*其他调用!H978*其他调用!$M978</f>
        <v>739286780.92896497</v>
      </c>
      <c r="AP979" s="3">
        <f>求节点(节奏总纲!E$4:E$163,AI$6:AI$165,$AN979)*其他调用!I978*其他调用!$M978</f>
        <v>535106228.89447427</v>
      </c>
      <c r="AQ979" s="3">
        <f>求节点(节奏总纲!F$4:F$163,AJ$6:AJ$165,$AN979)*其他调用!J978*其他调用!$M978</f>
        <v>62260431.814734928</v>
      </c>
      <c r="AR979" s="3">
        <f>求节点(节奏总纲!G$4:G$163,AK$6:AK$165,$AN979)*其他调用!K978*其他调用!$M978</f>
        <v>8169640.8064703671</v>
      </c>
      <c r="AS979" s="3">
        <f>求节点(节奏总纲!H$4:H$163,AL$6:AL$165,$AN979)*其他调用!L978*其他调用!$M978</f>
        <v>3471103.4375768197</v>
      </c>
      <c r="AT979" s="3">
        <f t="shared" si="36"/>
        <v>1348294185.8822212</v>
      </c>
    </row>
    <row r="980" spans="40:46" x14ac:dyDescent="0.2">
      <c r="AN980" s="3">
        <v>975</v>
      </c>
      <c r="AO980" s="3">
        <f>求节点(节奏总纲!D$4:D$163,AH$6:AH$165,$AN980)*其他调用!H979*其他调用!$M979</f>
        <v>739286780.92896497</v>
      </c>
      <c r="AP980" s="3">
        <f>求节点(节奏总纲!E$4:E$163,AI$6:AI$165,$AN980)*其他调用!I979*其他调用!$M979</f>
        <v>535106228.89447427</v>
      </c>
      <c r="AQ980" s="3">
        <f>求节点(节奏总纲!F$4:F$163,AJ$6:AJ$165,$AN980)*其他调用!J979*其他调用!$M979</f>
        <v>62260431.814734928</v>
      </c>
      <c r="AR980" s="3">
        <f>求节点(节奏总纲!G$4:G$163,AK$6:AK$165,$AN980)*其他调用!K979*其他调用!$M979</f>
        <v>8169640.8064703671</v>
      </c>
      <c r="AS980" s="3">
        <f>求节点(节奏总纲!H$4:H$163,AL$6:AL$165,$AN980)*其他调用!L979*其他调用!$M979</f>
        <v>3471103.4375768197</v>
      </c>
      <c r="AT980" s="3">
        <f t="shared" ref="AT980:AT1005" si="37">SUM(AO980:AS980)</f>
        <v>1348294185.8822212</v>
      </c>
    </row>
    <row r="981" spans="40:46" x14ac:dyDescent="0.2">
      <c r="AN981" s="3">
        <v>976</v>
      </c>
      <c r="AO981" s="3">
        <f>求节点(节奏总纲!D$4:D$163,AH$6:AH$165,$AN981)*其他调用!H980*其他调用!$M980</f>
        <v>739286780.92896497</v>
      </c>
      <c r="AP981" s="3">
        <f>求节点(节奏总纲!E$4:E$163,AI$6:AI$165,$AN981)*其他调用!I980*其他调用!$M980</f>
        <v>535106228.89447427</v>
      </c>
      <c r="AQ981" s="3">
        <f>求节点(节奏总纲!F$4:F$163,AJ$6:AJ$165,$AN981)*其他调用!J980*其他调用!$M980</f>
        <v>62260431.814734928</v>
      </c>
      <c r="AR981" s="3">
        <f>求节点(节奏总纲!G$4:G$163,AK$6:AK$165,$AN981)*其他调用!K980*其他调用!$M980</f>
        <v>8169640.8064703671</v>
      </c>
      <c r="AS981" s="3">
        <f>求节点(节奏总纲!H$4:H$163,AL$6:AL$165,$AN981)*其他调用!L980*其他调用!$M980</f>
        <v>3471103.4375768197</v>
      </c>
      <c r="AT981" s="3">
        <f t="shared" si="37"/>
        <v>1348294185.8822212</v>
      </c>
    </row>
    <row r="982" spans="40:46" x14ac:dyDescent="0.2">
      <c r="AN982" s="3">
        <v>977</v>
      </c>
      <c r="AO982" s="3">
        <f>求节点(节奏总纲!D$4:D$163,AH$6:AH$165,$AN982)*其他调用!H981*其他调用!$M981</f>
        <v>739286780.92896497</v>
      </c>
      <c r="AP982" s="3">
        <f>求节点(节奏总纲!E$4:E$163,AI$6:AI$165,$AN982)*其他调用!I981*其他调用!$M981</f>
        <v>535106228.89447427</v>
      </c>
      <c r="AQ982" s="3">
        <f>求节点(节奏总纲!F$4:F$163,AJ$6:AJ$165,$AN982)*其他调用!J981*其他调用!$M981</f>
        <v>62260431.814734928</v>
      </c>
      <c r="AR982" s="3">
        <f>求节点(节奏总纲!G$4:G$163,AK$6:AK$165,$AN982)*其他调用!K981*其他调用!$M981</f>
        <v>8169640.8064703671</v>
      </c>
      <c r="AS982" s="3">
        <f>求节点(节奏总纲!H$4:H$163,AL$6:AL$165,$AN982)*其他调用!L981*其他调用!$M981</f>
        <v>3471103.4375768197</v>
      </c>
      <c r="AT982" s="3">
        <f t="shared" si="37"/>
        <v>1348294185.8822212</v>
      </c>
    </row>
    <row r="983" spans="40:46" x14ac:dyDescent="0.2">
      <c r="AN983" s="3">
        <v>978</v>
      </c>
      <c r="AO983" s="3">
        <f>求节点(节奏总纲!D$4:D$163,AH$6:AH$165,$AN983)*其他调用!H982*其他调用!$M982</f>
        <v>739286780.92896497</v>
      </c>
      <c r="AP983" s="3">
        <f>求节点(节奏总纲!E$4:E$163,AI$6:AI$165,$AN983)*其他调用!I982*其他调用!$M982</f>
        <v>535106228.89447427</v>
      </c>
      <c r="AQ983" s="3">
        <f>求节点(节奏总纲!F$4:F$163,AJ$6:AJ$165,$AN983)*其他调用!J982*其他调用!$M982</f>
        <v>62260431.814734928</v>
      </c>
      <c r="AR983" s="3">
        <f>求节点(节奏总纲!G$4:G$163,AK$6:AK$165,$AN983)*其他调用!K982*其他调用!$M982</f>
        <v>8169640.8064703671</v>
      </c>
      <c r="AS983" s="3">
        <f>求节点(节奏总纲!H$4:H$163,AL$6:AL$165,$AN983)*其他调用!L982*其他调用!$M982</f>
        <v>3471103.4375768197</v>
      </c>
      <c r="AT983" s="3">
        <f t="shared" si="37"/>
        <v>1348294185.8822212</v>
      </c>
    </row>
    <row r="984" spans="40:46" x14ac:dyDescent="0.2">
      <c r="AN984" s="3">
        <v>979</v>
      </c>
      <c r="AO984" s="3">
        <f>求节点(节奏总纲!D$4:D$163,AH$6:AH$165,$AN984)*其他调用!H983*其他调用!$M983</f>
        <v>739286780.92896497</v>
      </c>
      <c r="AP984" s="3">
        <f>求节点(节奏总纲!E$4:E$163,AI$6:AI$165,$AN984)*其他调用!I983*其他调用!$M983</f>
        <v>535106228.89447427</v>
      </c>
      <c r="AQ984" s="3">
        <f>求节点(节奏总纲!F$4:F$163,AJ$6:AJ$165,$AN984)*其他调用!J983*其他调用!$M983</f>
        <v>62260431.814734928</v>
      </c>
      <c r="AR984" s="3">
        <f>求节点(节奏总纲!G$4:G$163,AK$6:AK$165,$AN984)*其他调用!K983*其他调用!$M983</f>
        <v>8169640.8064703671</v>
      </c>
      <c r="AS984" s="3">
        <f>求节点(节奏总纲!H$4:H$163,AL$6:AL$165,$AN984)*其他调用!L983*其他调用!$M983</f>
        <v>3471103.4375768197</v>
      </c>
      <c r="AT984" s="3">
        <f t="shared" si="37"/>
        <v>1348294185.8822212</v>
      </c>
    </row>
    <row r="985" spans="40:46" x14ac:dyDescent="0.2">
      <c r="AN985" s="3">
        <v>980</v>
      </c>
      <c r="AO985" s="3">
        <f>求节点(节奏总纲!D$4:D$163,AH$6:AH$165,$AN985)*其他调用!H984*其他调用!$M984</f>
        <v>739286780.92896497</v>
      </c>
      <c r="AP985" s="3">
        <f>求节点(节奏总纲!E$4:E$163,AI$6:AI$165,$AN985)*其他调用!I984*其他调用!$M984</f>
        <v>535106228.89447427</v>
      </c>
      <c r="AQ985" s="3">
        <f>求节点(节奏总纲!F$4:F$163,AJ$6:AJ$165,$AN985)*其他调用!J984*其他调用!$M984</f>
        <v>62260431.814734928</v>
      </c>
      <c r="AR985" s="3">
        <f>求节点(节奏总纲!G$4:G$163,AK$6:AK$165,$AN985)*其他调用!K984*其他调用!$M984</f>
        <v>8169640.8064703671</v>
      </c>
      <c r="AS985" s="3">
        <f>求节点(节奏总纲!H$4:H$163,AL$6:AL$165,$AN985)*其他调用!L984*其他调用!$M984</f>
        <v>3471103.4375768197</v>
      </c>
      <c r="AT985" s="3">
        <f t="shared" si="37"/>
        <v>1348294185.8822212</v>
      </c>
    </row>
    <row r="986" spans="40:46" x14ac:dyDescent="0.2">
      <c r="AN986" s="3">
        <v>981</v>
      </c>
      <c r="AO986" s="3">
        <f>求节点(节奏总纲!D$4:D$163,AH$6:AH$165,$AN986)*其他调用!H985*其他调用!$M985</f>
        <v>739286780.92896497</v>
      </c>
      <c r="AP986" s="3">
        <f>求节点(节奏总纲!E$4:E$163,AI$6:AI$165,$AN986)*其他调用!I985*其他调用!$M985</f>
        <v>535106228.89447427</v>
      </c>
      <c r="AQ986" s="3">
        <f>求节点(节奏总纲!F$4:F$163,AJ$6:AJ$165,$AN986)*其他调用!J985*其他调用!$M985</f>
        <v>62260431.814734928</v>
      </c>
      <c r="AR986" s="3">
        <f>求节点(节奏总纲!G$4:G$163,AK$6:AK$165,$AN986)*其他调用!K985*其他调用!$M985</f>
        <v>8169640.8064703671</v>
      </c>
      <c r="AS986" s="3">
        <f>求节点(节奏总纲!H$4:H$163,AL$6:AL$165,$AN986)*其他调用!L985*其他调用!$M985</f>
        <v>3471103.4375768197</v>
      </c>
      <c r="AT986" s="3">
        <f t="shared" si="37"/>
        <v>1348294185.8822212</v>
      </c>
    </row>
    <row r="987" spans="40:46" x14ac:dyDescent="0.2">
      <c r="AN987" s="3">
        <v>982</v>
      </c>
      <c r="AO987" s="3">
        <f>求节点(节奏总纲!D$4:D$163,AH$6:AH$165,$AN987)*其他调用!H986*其他调用!$M986</f>
        <v>739286780.92896497</v>
      </c>
      <c r="AP987" s="3">
        <f>求节点(节奏总纲!E$4:E$163,AI$6:AI$165,$AN987)*其他调用!I986*其他调用!$M986</f>
        <v>535106228.89447427</v>
      </c>
      <c r="AQ987" s="3">
        <f>求节点(节奏总纲!F$4:F$163,AJ$6:AJ$165,$AN987)*其他调用!J986*其他调用!$M986</f>
        <v>62260431.814734928</v>
      </c>
      <c r="AR987" s="3">
        <f>求节点(节奏总纲!G$4:G$163,AK$6:AK$165,$AN987)*其他调用!K986*其他调用!$M986</f>
        <v>8169640.8064703671</v>
      </c>
      <c r="AS987" s="3">
        <f>求节点(节奏总纲!H$4:H$163,AL$6:AL$165,$AN987)*其他调用!L986*其他调用!$M986</f>
        <v>3471103.4375768197</v>
      </c>
      <c r="AT987" s="3">
        <f t="shared" si="37"/>
        <v>1348294185.8822212</v>
      </c>
    </row>
    <row r="988" spans="40:46" x14ac:dyDescent="0.2">
      <c r="AN988" s="3">
        <v>983</v>
      </c>
      <c r="AO988" s="3">
        <f>求节点(节奏总纲!D$4:D$163,AH$6:AH$165,$AN988)*其他调用!H987*其他调用!$M987</f>
        <v>739286780.92896497</v>
      </c>
      <c r="AP988" s="3">
        <f>求节点(节奏总纲!E$4:E$163,AI$6:AI$165,$AN988)*其他调用!I987*其他调用!$M987</f>
        <v>535106228.89447427</v>
      </c>
      <c r="AQ988" s="3">
        <f>求节点(节奏总纲!F$4:F$163,AJ$6:AJ$165,$AN988)*其他调用!J987*其他调用!$M987</f>
        <v>62260431.814734928</v>
      </c>
      <c r="AR988" s="3">
        <f>求节点(节奏总纲!G$4:G$163,AK$6:AK$165,$AN988)*其他调用!K987*其他调用!$M987</f>
        <v>8169640.8064703671</v>
      </c>
      <c r="AS988" s="3">
        <f>求节点(节奏总纲!H$4:H$163,AL$6:AL$165,$AN988)*其他调用!L987*其他调用!$M987</f>
        <v>3471103.4375768197</v>
      </c>
      <c r="AT988" s="3">
        <f t="shared" si="37"/>
        <v>1348294185.8822212</v>
      </c>
    </row>
    <row r="989" spans="40:46" x14ac:dyDescent="0.2">
      <c r="AN989" s="3">
        <v>984</v>
      </c>
      <c r="AO989" s="3">
        <f>求节点(节奏总纲!D$4:D$163,AH$6:AH$165,$AN989)*其他调用!H988*其他调用!$M988</f>
        <v>739286780.92896497</v>
      </c>
      <c r="AP989" s="3">
        <f>求节点(节奏总纲!E$4:E$163,AI$6:AI$165,$AN989)*其他调用!I988*其他调用!$M988</f>
        <v>535106228.89447427</v>
      </c>
      <c r="AQ989" s="3">
        <f>求节点(节奏总纲!F$4:F$163,AJ$6:AJ$165,$AN989)*其他调用!J988*其他调用!$M988</f>
        <v>62260431.814734928</v>
      </c>
      <c r="AR989" s="3">
        <f>求节点(节奏总纲!G$4:G$163,AK$6:AK$165,$AN989)*其他调用!K988*其他调用!$M988</f>
        <v>8169640.8064703671</v>
      </c>
      <c r="AS989" s="3">
        <f>求节点(节奏总纲!H$4:H$163,AL$6:AL$165,$AN989)*其他调用!L988*其他调用!$M988</f>
        <v>3471103.4375768197</v>
      </c>
      <c r="AT989" s="3">
        <f t="shared" si="37"/>
        <v>1348294185.8822212</v>
      </c>
    </row>
    <row r="990" spans="40:46" x14ac:dyDescent="0.2">
      <c r="AN990" s="3">
        <v>985</v>
      </c>
      <c r="AO990" s="3">
        <f>求节点(节奏总纲!D$4:D$163,AH$6:AH$165,$AN990)*其他调用!H989*其他调用!$M989</f>
        <v>739286780.92896497</v>
      </c>
      <c r="AP990" s="3">
        <f>求节点(节奏总纲!E$4:E$163,AI$6:AI$165,$AN990)*其他调用!I989*其他调用!$M989</f>
        <v>535106228.89447427</v>
      </c>
      <c r="AQ990" s="3">
        <f>求节点(节奏总纲!F$4:F$163,AJ$6:AJ$165,$AN990)*其他调用!J989*其他调用!$M989</f>
        <v>62260431.814734928</v>
      </c>
      <c r="AR990" s="3">
        <f>求节点(节奏总纲!G$4:G$163,AK$6:AK$165,$AN990)*其他调用!K989*其他调用!$M989</f>
        <v>8169640.8064703671</v>
      </c>
      <c r="AS990" s="3">
        <f>求节点(节奏总纲!H$4:H$163,AL$6:AL$165,$AN990)*其他调用!L989*其他调用!$M989</f>
        <v>3471103.4375768197</v>
      </c>
      <c r="AT990" s="3">
        <f t="shared" si="37"/>
        <v>1348294185.8822212</v>
      </c>
    </row>
    <row r="991" spans="40:46" x14ac:dyDescent="0.2">
      <c r="AN991" s="3">
        <v>986</v>
      </c>
      <c r="AO991" s="3">
        <f>求节点(节奏总纲!D$4:D$163,AH$6:AH$165,$AN991)*其他调用!H990*其他调用!$M990</f>
        <v>739286780.92896497</v>
      </c>
      <c r="AP991" s="3">
        <f>求节点(节奏总纲!E$4:E$163,AI$6:AI$165,$AN991)*其他调用!I990*其他调用!$M990</f>
        <v>535106228.89447427</v>
      </c>
      <c r="AQ991" s="3">
        <f>求节点(节奏总纲!F$4:F$163,AJ$6:AJ$165,$AN991)*其他调用!J990*其他调用!$M990</f>
        <v>62260431.814734928</v>
      </c>
      <c r="AR991" s="3">
        <f>求节点(节奏总纲!G$4:G$163,AK$6:AK$165,$AN991)*其他调用!K990*其他调用!$M990</f>
        <v>8169640.8064703671</v>
      </c>
      <c r="AS991" s="3">
        <f>求节点(节奏总纲!H$4:H$163,AL$6:AL$165,$AN991)*其他调用!L990*其他调用!$M990</f>
        <v>3471103.4375768197</v>
      </c>
      <c r="AT991" s="3">
        <f t="shared" si="37"/>
        <v>1348294185.8822212</v>
      </c>
    </row>
    <row r="992" spans="40:46" x14ac:dyDescent="0.2">
      <c r="AN992" s="3">
        <v>987</v>
      </c>
      <c r="AO992" s="3">
        <f>求节点(节奏总纲!D$4:D$163,AH$6:AH$165,$AN992)*其他调用!H991*其他调用!$M991</f>
        <v>739286780.92896497</v>
      </c>
      <c r="AP992" s="3">
        <f>求节点(节奏总纲!E$4:E$163,AI$6:AI$165,$AN992)*其他调用!I991*其他调用!$M991</f>
        <v>535106228.89447427</v>
      </c>
      <c r="AQ992" s="3">
        <f>求节点(节奏总纲!F$4:F$163,AJ$6:AJ$165,$AN992)*其他调用!J991*其他调用!$M991</f>
        <v>62260431.814734928</v>
      </c>
      <c r="AR992" s="3">
        <f>求节点(节奏总纲!G$4:G$163,AK$6:AK$165,$AN992)*其他调用!K991*其他调用!$M991</f>
        <v>8169640.8064703671</v>
      </c>
      <c r="AS992" s="3">
        <f>求节点(节奏总纲!H$4:H$163,AL$6:AL$165,$AN992)*其他调用!L991*其他调用!$M991</f>
        <v>3471103.4375768197</v>
      </c>
      <c r="AT992" s="3">
        <f t="shared" si="37"/>
        <v>1348294185.8822212</v>
      </c>
    </row>
    <row r="993" spans="40:46" x14ac:dyDescent="0.2">
      <c r="AN993" s="3">
        <v>988</v>
      </c>
      <c r="AO993" s="3">
        <f>求节点(节奏总纲!D$4:D$163,AH$6:AH$165,$AN993)*其他调用!H992*其他调用!$M992</f>
        <v>739286780.92896497</v>
      </c>
      <c r="AP993" s="3">
        <f>求节点(节奏总纲!E$4:E$163,AI$6:AI$165,$AN993)*其他调用!I992*其他调用!$M992</f>
        <v>535106228.89447427</v>
      </c>
      <c r="AQ993" s="3">
        <f>求节点(节奏总纲!F$4:F$163,AJ$6:AJ$165,$AN993)*其他调用!J992*其他调用!$M992</f>
        <v>62260431.814734928</v>
      </c>
      <c r="AR993" s="3">
        <f>求节点(节奏总纲!G$4:G$163,AK$6:AK$165,$AN993)*其他调用!K992*其他调用!$M992</f>
        <v>8169640.8064703671</v>
      </c>
      <c r="AS993" s="3">
        <f>求节点(节奏总纲!H$4:H$163,AL$6:AL$165,$AN993)*其他调用!L992*其他调用!$M992</f>
        <v>3471103.4375768197</v>
      </c>
      <c r="AT993" s="3">
        <f t="shared" si="37"/>
        <v>1348294185.8822212</v>
      </c>
    </row>
    <row r="994" spans="40:46" x14ac:dyDescent="0.2">
      <c r="AN994" s="3">
        <v>989</v>
      </c>
      <c r="AO994" s="3">
        <f>求节点(节奏总纲!D$4:D$163,AH$6:AH$165,$AN994)*其他调用!H993*其他调用!$M993</f>
        <v>739286780.92896497</v>
      </c>
      <c r="AP994" s="3">
        <f>求节点(节奏总纲!E$4:E$163,AI$6:AI$165,$AN994)*其他调用!I993*其他调用!$M993</f>
        <v>535106228.89447427</v>
      </c>
      <c r="AQ994" s="3">
        <f>求节点(节奏总纲!F$4:F$163,AJ$6:AJ$165,$AN994)*其他调用!J993*其他调用!$M993</f>
        <v>62260431.814734928</v>
      </c>
      <c r="AR994" s="3">
        <f>求节点(节奏总纲!G$4:G$163,AK$6:AK$165,$AN994)*其他调用!K993*其他调用!$M993</f>
        <v>8169640.8064703671</v>
      </c>
      <c r="AS994" s="3">
        <f>求节点(节奏总纲!H$4:H$163,AL$6:AL$165,$AN994)*其他调用!L993*其他调用!$M993</f>
        <v>3471103.4375768197</v>
      </c>
      <c r="AT994" s="3">
        <f t="shared" si="37"/>
        <v>1348294185.8822212</v>
      </c>
    </row>
    <row r="995" spans="40:46" x14ac:dyDescent="0.2">
      <c r="AN995" s="3">
        <v>990</v>
      </c>
      <c r="AO995" s="3">
        <f>求节点(节奏总纲!D$4:D$163,AH$6:AH$165,$AN995)*其他调用!H994*其他调用!$M994</f>
        <v>739286780.92896497</v>
      </c>
      <c r="AP995" s="3">
        <f>求节点(节奏总纲!E$4:E$163,AI$6:AI$165,$AN995)*其他调用!I994*其他调用!$M994</f>
        <v>535106228.89447427</v>
      </c>
      <c r="AQ995" s="3">
        <f>求节点(节奏总纲!F$4:F$163,AJ$6:AJ$165,$AN995)*其他调用!J994*其他调用!$M994</f>
        <v>62260431.814734928</v>
      </c>
      <c r="AR995" s="3">
        <f>求节点(节奏总纲!G$4:G$163,AK$6:AK$165,$AN995)*其他调用!K994*其他调用!$M994</f>
        <v>8169640.8064703671</v>
      </c>
      <c r="AS995" s="3">
        <f>求节点(节奏总纲!H$4:H$163,AL$6:AL$165,$AN995)*其他调用!L994*其他调用!$M994</f>
        <v>3471103.4375768197</v>
      </c>
      <c r="AT995" s="3">
        <f t="shared" si="37"/>
        <v>1348294185.8822212</v>
      </c>
    </row>
    <row r="996" spans="40:46" x14ac:dyDescent="0.2">
      <c r="AN996" s="3">
        <v>991</v>
      </c>
      <c r="AO996" s="3">
        <f>求节点(节奏总纲!D$4:D$163,AH$6:AH$165,$AN996)*其他调用!H995*其他调用!$M995</f>
        <v>739286780.92896497</v>
      </c>
      <c r="AP996" s="3">
        <f>求节点(节奏总纲!E$4:E$163,AI$6:AI$165,$AN996)*其他调用!I995*其他调用!$M995</f>
        <v>535106228.89447427</v>
      </c>
      <c r="AQ996" s="3">
        <f>求节点(节奏总纲!F$4:F$163,AJ$6:AJ$165,$AN996)*其他调用!J995*其他调用!$M995</f>
        <v>62260431.814734928</v>
      </c>
      <c r="AR996" s="3">
        <f>求节点(节奏总纲!G$4:G$163,AK$6:AK$165,$AN996)*其他调用!K995*其他调用!$M995</f>
        <v>8169640.8064703671</v>
      </c>
      <c r="AS996" s="3">
        <f>求节点(节奏总纲!H$4:H$163,AL$6:AL$165,$AN996)*其他调用!L995*其他调用!$M995</f>
        <v>3471103.4375768197</v>
      </c>
      <c r="AT996" s="3">
        <f t="shared" si="37"/>
        <v>1348294185.8822212</v>
      </c>
    </row>
    <row r="997" spans="40:46" x14ac:dyDescent="0.2">
      <c r="AN997" s="3">
        <v>992</v>
      </c>
      <c r="AO997" s="3">
        <f>求节点(节奏总纲!D$4:D$163,AH$6:AH$165,$AN997)*其他调用!H996*其他调用!$M996</f>
        <v>739286780.92896497</v>
      </c>
      <c r="AP997" s="3">
        <f>求节点(节奏总纲!E$4:E$163,AI$6:AI$165,$AN997)*其他调用!I996*其他调用!$M996</f>
        <v>535106228.89447427</v>
      </c>
      <c r="AQ997" s="3">
        <f>求节点(节奏总纲!F$4:F$163,AJ$6:AJ$165,$AN997)*其他调用!J996*其他调用!$M996</f>
        <v>62260431.814734928</v>
      </c>
      <c r="AR997" s="3">
        <f>求节点(节奏总纲!G$4:G$163,AK$6:AK$165,$AN997)*其他调用!K996*其他调用!$M996</f>
        <v>8169640.8064703671</v>
      </c>
      <c r="AS997" s="3">
        <f>求节点(节奏总纲!H$4:H$163,AL$6:AL$165,$AN997)*其他调用!L996*其他调用!$M996</f>
        <v>3471103.4375768197</v>
      </c>
      <c r="AT997" s="3">
        <f t="shared" si="37"/>
        <v>1348294185.8822212</v>
      </c>
    </row>
    <row r="998" spans="40:46" x14ac:dyDescent="0.2">
      <c r="AN998" s="3">
        <v>993</v>
      </c>
      <c r="AO998" s="3">
        <f>求节点(节奏总纲!D$4:D$163,AH$6:AH$165,$AN998)*其他调用!H997*其他调用!$M997</f>
        <v>739286780.92896497</v>
      </c>
      <c r="AP998" s="3">
        <f>求节点(节奏总纲!E$4:E$163,AI$6:AI$165,$AN998)*其他调用!I997*其他调用!$M997</f>
        <v>535106228.89447427</v>
      </c>
      <c r="AQ998" s="3">
        <f>求节点(节奏总纲!F$4:F$163,AJ$6:AJ$165,$AN998)*其他调用!J997*其他调用!$M997</f>
        <v>62260431.814734928</v>
      </c>
      <c r="AR998" s="3">
        <f>求节点(节奏总纲!G$4:G$163,AK$6:AK$165,$AN998)*其他调用!K997*其他调用!$M997</f>
        <v>8169640.8064703671</v>
      </c>
      <c r="AS998" s="3">
        <f>求节点(节奏总纲!H$4:H$163,AL$6:AL$165,$AN998)*其他调用!L997*其他调用!$M997</f>
        <v>3471103.4375768197</v>
      </c>
      <c r="AT998" s="3">
        <f t="shared" si="37"/>
        <v>1348294185.8822212</v>
      </c>
    </row>
    <row r="999" spans="40:46" x14ac:dyDescent="0.2">
      <c r="AN999" s="3">
        <v>994</v>
      </c>
      <c r="AO999" s="3">
        <f>求节点(节奏总纲!D$4:D$163,AH$6:AH$165,$AN999)*其他调用!H998*其他调用!$M998</f>
        <v>739286780.92896497</v>
      </c>
      <c r="AP999" s="3">
        <f>求节点(节奏总纲!E$4:E$163,AI$6:AI$165,$AN999)*其他调用!I998*其他调用!$M998</f>
        <v>535106228.89447427</v>
      </c>
      <c r="AQ999" s="3">
        <f>求节点(节奏总纲!F$4:F$163,AJ$6:AJ$165,$AN999)*其他调用!J998*其他调用!$M998</f>
        <v>62260431.814734928</v>
      </c>
      <c r="AR999" s="3">
        <f>求节点(节奏总纲!G$4:G$163,AK$6:AK$165,$AN999)*其他调用!K998*其他调用!$M998</f>
        <v>8169640.8064703671</v>
      </c>
      <c r="AS999" s="3">
        <f>求节点(节奏总纲!H$4:H$163,AL$6:AL$165,$AN999)*其他调用!L998*其他调用!$M998</f>
        <v>3471103.4375768197</v>
      </c>
      <c r="AT999" s="3">
        <f t="shared" si="37"/>
        <v>1348294185.8822212</v>
      </c>
    </row>
    <row r="1000" spans="40:46" x14ac:dyDescent="0.2">
      <c r="AN1000" s="3">
        <v>995</v>
      </c>
      <c r="AO1000" s="3">
        <f>求节点(节奏总纲!D$4:D$163,AH$6:AH$165,$AN1000)*其他调用!H999*其他调用!$M999</f>
        <v>739286780.92896497</v>
      </c>
      <c r="AP1000" s="3">
        <f>求节点(节奏总纲!E$4:E$163,AI$6:AI$165,$AN1000)*其他调用!I999*其他调用!$M999</f>
        <v>535106228.89447427</v>
      </c>
      <c r="AQ1000" s="3">
        <f>求节点(节奏总纲!F$4:F$163,AJ$6:AJ$165,$AN1000)*其他调用!J999*其他调用!$M999</f>
        <v>62260431.814734928</v>
      </c>
      <c r="AR1000" s="3">
        <f>求节点(节奏总纲!G$4:G$163,AK$6:AK$165,$AN1000)*其他调用!K999*其他调用!$M999</f>
        <v>8169640.8064703671</v>
      </c>
      <c r="AS1000" s="3">
        <f>求节点(节奏总纲!H$4:H$163,AL$6:AL$165,$AN1000)*其他调用!L999*其他调用!$M999</f>
        <v>3471103.4375768197</v>
      </c>
      <c r="AT1000" s="3">
        <f t="shared" si="37"/>
        <v>1348294185.8822212</v>
      </c>
    </row>
    <row r="1001" spans="40:46" x14ac:dyDescent="0.2">
      <c r="AN1001" s="3">
        <v>996</v>
      </c>
      <c r="AO1001" s="3">
        <f>求节点(节奏总纲!D$4:D$163,AH$6:AH$165,$AN1001)*其他调用!H1000*其他调用!$M1000</f>
        <v>739286780.92896497</v>
      </c>
      <c r="AP1001" s="3">
        <f>求节点(节奏总纲!E$4:E$163,AI$6:AI$165,$AN1001)*其他调用!I1000*其他调用!$M1000</f>
        <v>535106228.89447427</v>
      </c>
      <c r="AQ1001" s="3">
        <f>求节点(节奏总纲!F$4:F$163,AJ$6:AJ$165,$AN1001)*其他调用!J1000*其他调用!$M1000</f>
        <v>62260431.814734928</v>
      </c>
      <c r="AR1001" s="3">
        <f>求节点(节奏总纲!G$4:G$163,AK$6:AK$165,$AN1001)*其他调用!K1000*其他调用!$M1000</f>
        <v>8169640.8064703671</v>
      </c>
      <c r="AS1001" s="3">
        <f>求节点(节奏总纲!H$4:H$163,AL$6:AL$165,$AN1001)*其他调用!L1000*其他调用!$M1000</f>
        <v>3471103.4375768197</v>
      </c>
      <c r="AT1001" s="3">
        <f t="shared" si="37"/>
        <v>1348294185.8822212</v>
      </c>
    </row>
    <row r="1002" spans="40:46" x14ac:dyDescent="0.2">
      <c r="AN1002" s="3">
        <v>997</v>
      </c>
      <c r="AO1002" s="3">
        <f>求节点(节奏总纲!D$4:D$163,AH$6:AH$165,$AN1002)*其他调用!H1001*其他调用!$M1001</f>
        <v>739286780.92896497</v>
      </c>
      <c r="AP1002" s="3">
        <f>求节点(节奏总纲!E$4:E$163,AI$6:AI$165,$AN1002)*其他调用!I1001*其他调用!$M1001</f>
        <v>535106228.89447427</v>
      </c>
      <c r="AQ1002" s="3">
        <f>求节点(节奏总纲!F$4:F$163,AJ$6:AJ$165,$AN1002)*其他调用!J1001*其他调用!$M1001</f>
        <v>62260431.814734928</v>
      </c>
      <c r="AR1002" s="3">
        <f>求节点(节奏总纲!G$4:G$163,AK$6:AK$165,$AN1002)*其他调用!K1001*其他调用!$M1001</f>
        <v>8169640.8064703671</v>
      </c>
      <c r="AS1002" s="3">
        <f>求节点(节奏总纲!H$4:H$163,AL$6:AL$165,$AN1002)*其他调用!L1001*其他调用!$M1001</f>
        <v>3471103.4375768197</v>
      </c>
      <c r="AT1002" s="3">
        <f t="shared" si="37"/>
        <v>1348294185.8822212</v>
      </c>
    </row>
    <row r="1003" spans="40:46" x14ac:dyDescent="0.2">
      <c r="AN1003" s="3">
        <v>998</v>
      </c>
      <c r="AO1003" s="3">
        <f>求节点(节奏总纲!D$4:D$163,AH$6:AH$165,$AN1003)*其他调用!H1002*其他调用!$M1002</f>
        <v>739286780.92896497</v>
      </c>
      <c r="AP1003" s="3">
        <f>求节点(节奏总纲!E$4:E$163,AI$6:AI$165,$AN1003)*其他调用!I1002*其他调用!$M1002</f>
        <v>535106228.89447427</v>
      </c>
      <c r="AQ1003" s="3">
        <f>求节点(节奏总纲!F$4:F$163,AJ$6:AJ$165,$AN1003)*其他调用!J1002*其他调用!$M1002</f>
        <v>62260431.814734928</v>
      </c>
      <c r="AR1003" s="3">
        <f>求节点(节奏总纲!G$4:G$163,AK$6:AK$165,$AN1003)*其他调用!K1002*其他调用!$M1002</f>
        <v>8169640.8064703671</v>
      </c>
      <c r="AS1003" s="3">
        <f>求节点(节奏总纲!H$4:H$163,AL$6:AL$165,$AN1003)*其他调用!L1002*其他调用!$M1002</f>
        <v>3471103.4375768197</v>
      </c>
      <c r="AT1003" s="3">
        <f t="shared" si="37"/>
        <v>1348294185.8822212</v>
      </c>
    </row>
    <row r="1004" spans="40:46" x14ac:dyDescent="0.2">
      <c r="AN1004" s="3">
        <v>999</v>
      </c>
      <c r="AO1004" s="3">
        <f>求节点(节奏总纲!D$4:D$163,AH$6:AH$165,$AN1004)*其他调用!H1003*其他调用!$M1003</f>
        <v>739286780.92896497</v>
      </c>
      <c r="AP1004" s="3">
        <f>求节点(节奏总纲!E$4:E$163,AI$6:AI$165,$AN1004)*其他调用!I1003*其他调用!$M1003</f>
        <v>535106228.89447427</v>
      </c>
      <c r="AQ1004" s="3">
        <f>求节点(节奏总纲!F$4:F$163,AJ$6:AJ$165,$AN1004)*其他调用!J1003*其他调用!$M1003</f>
        <v>62260431.814734928</v>
      </c>
      <c r="AR1004" s="3">
        <f>求节点(节奏总纲!G$4:G$163,AK$6:AK$165,$AN1004)*其他调用!K1003*其他调用!$M1003</f>
        <v>8169640.8064703671</v>
      </c>
      <c r="AS1004" s="3">
        <f>求节点(节奏总纲!H$4:H$163,AL$6:AL$165,$AN1004)*其他调用!L1003*其他调用!$M1003</f>
        <v>3471103.4375768197</v>
      </c>
      <c r="AT1004" s="3">
        <f t="shared" si="37"/>
        <v>1348294185.8822212</v>
      </c>
    </row>
    <row r="1005" spans="40:46" x14ac:dyDescent="0.2">
      <c r="AN1005" s="3">
        <v>1000</v>
      </c>
      <c r="AO1005" s="3">
        <f>求节点(节奏总纲!D$4:D$163,AH$6:AH$165,$AN1005)*其他调用!H1004*其他调用!$M1004</f>
        <v>739286780.92896497</v>
      </c>
      <c r="AP1005" s="3">
        <f>求节点(节奏总纲!E$4:E$163,AI$6:AI$165,$AN1005)*其他调用!I1004*其他调用!$M1004</f>
        <v>535106228.89447427</v>
      </c>
      <c r="AQ1005" s="3">
        <f>求节点(节奏总纲!F$4:F$163,AJ$6:AJ$165,$AN1005)*其他调用!J1004*其他调用!$M1004</f>
        <v>62260431.814734928</v>
      </c>
      <c r="AR1005" s="3">
        <f>求节点(节奏总纲!G$4:G$163,AK$6:AK$165,$AN1005)*其他调用!K1004*其他调用!$M1004</f>
        <v>8169640.8064703671</v>
      </c>
      <c r="AS1005" s="3">
        <f>求节点(节奏总纲!H$4:H$163,AL$6:AL$165,$AN1005)*其他调用!L1004*其他调用!$M1004</f>
        <v>3471103.4375768197</v>
      </c>
      <c r="AT1005" s="3">
        <f t="shared" si="37"/>
        <v>1348294185.8822212</v>
      </c>
    </row>
  </sheetData>
  <mergeCells count="12">
    <mergeCell ref="AO4:AT4"/>
    <mergeCell ref="H15:I15"/>
    <mergeCell ref="AZ4:BD4"/>
    <mergeCell ref="BL4:BQ4"/>
    <mergeCell ref="AH4:AL4"/>
    <mergeCell ref="AB4:AF4"/>
    <mergeCell ref="CK4:CO4"/>
    <mergeCell ref="BG4:BK4"/>
    <mergeCell ref="BR4:BR5"/>
    <mergeCell ref="BS4:BW4"/>
    <mergeCell ref="CF4:CJ4"/>
    <mergeCell ref="BX4:CB4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EC219-F623-4A44-AF61-73DED7BB898F}">
  <sheetPr codeName="Sheet6"/>
  <dimension ref="A1:BZ39"/>
  <sheetViews>
    <sheetView topLeftCell="AO1" workbookViewId="0">
      <selection activeCell="BD24" sqref="BD24"/>
    </sheetView>
  </sheetViews>
  <sheetFormatPr defaultColWidth="6.625" defaultRowHeight="11.25" x14ac:dyDescent="0.2"/>
  <cols>
    <col min="1" max="1" width="6.625" style="17"/>
    <col min="2" max="2" width="11.25" style="3" customWidth="1"/>
    <col min="3" max="5" width="6.625" style="3"/>
    <col min="6" max="6" width="1.625" style="11" customWidth="1"/>
    <col min="7" max="12" width="6.625" style="3"/>
    <col min="13" max="13" width="13" style="3" bestFit="1" customWidth="1"/>
    <col min="14" max="18" width="6.625" style="3"/>
    <col min="19" max="19" width="6.625" style="3" customWidth="1"/>
    <col min="20" max="20" width="1.625" style="11" customWidth="1"/>
    <col min="21" max="25" width="6.625" style="3"/>
    <col min="26" max="26" width="13" style="3" bestFit="1" customWidth="1"/>
    <col min="27" max="32" width="6.625" style="3"/>
    <col min="33" max="33" width="1.625" style="11" customWidth="1"/>
    <col min="34" max="38" width="6.625" style="3"/>
    <col min="39" max="39" width="13" style="3" bestFit="1" customWidth="1"/>
    <col min="40" max="45" width="6.625" style="3"/>
    <col min="46" max="46" width="1.625" style="11" customWidth="1"/>
    <col min="47" max="49" width="6.625" style="3"/>
    <col min="50" max="50" width="12.25" style="3" bestFit="1" customWidth="1"/>
    <col min="51" max="51" width="6.625" style="3"/>
    <col min="52" max="52" width="13" style="3" bestFit="1" customWidth="1"/>
    <col min="53" max="16384" width="6.625" style="3"/>
  </cols>
  <sheetData>
    <row r="1" spans="1:56" x14ac:dyDescent="0.2">
      <c r="A1" s="17" t="s">
        <v>305</v>
      </c>
      <c r="G1" s="17" t="s">
        <v>309</v>
      </c>
      <c r="H1" s="17"/>
      <c r="U1" s="17" t="s">
        <v>322</v>
      </c>
      <c r="AH1" s="17" t="s">
        <v>325</v>
      </c>
      <c r="AU1" s="17" t="s">
        <v>327</v>
      </c>
    </row>
    <row r="2" spans="1:56" x14ac:dyDescent="0.2">
      <c r="A2" s="17" t="s">
        <v>306</v>
      </c>
      <c r="C2" s="3">
        <v>60</v>
      </c>
      <c r="D2" s="3" t="s">
        <v>177</v>
      </c>
      <c r="H2" s="17" t="s">
        <v>323</v>
      </c>
      <c r="I2" s="17"/>
      <c r="V2" s="17" t="s">
        <v>324</v>
      </c>
      <c r="AI2" s="17" t="s">
        <v>326</v>
      </c>
      <c r="AV2" s="35" t="s">
        <v>358</v>
      </c>
    </row>
    <row r="3" spans="1:56" x14ac:dyDescent="0.2">
      <c r="A3" s="17" t="s">
        <v>307</v>
      </c>
      <c r="C3" s="3">
        <v>28</v>
      </c>
      <c r="D3" s="3" t="s">
        <v>177</v>
      </c>
    </row>
    <row r="4" spans="1:56" x14ac:dyDescent="0.2">
      <c r="A4" s="17" t="s">
        <v>308</v>
      </c>
      <c r="C4" s="3">
        <v>8</v>
      </c>
      <c r="D4" s="3" t="s">
        <v>178</v>
      </c>
    </row>
    <row r="5" spans="1:56" x14ac:dyDescent="0.2">
      <c r="H5" s="3" t="s">
        <v>354</v>
      </c>
      <c r="I5" s="3" t="s">
        <v>311</v>
      </c>
      <c r="J5" s="3" t="s">
        <v>310</v>
      </c>
      <c r="K5" s="3" t="s">
        <v>313</v>
      </c>
      <c r="L5" s="3" t="s">
        <v>314</v>
      </c>
      <c r="M5" s="3" t="s">
        <v>315</v>
      </c>
      <c r="N5" s="3" t="s">
        <v>316</v>
      </c>
      <c r="O5" s="3" t="s">
        <v>317</v>
      </c>
      <c r="P5" s="3" t="s">
        <v>318</v>
      </c>
      <c r="Q5" s="3" t="s">
        <v>319</v>
      </c>
      <c r="V5" s="3" t="s">
        <v>311</v>
      </c>
      <c r="W5" s="3" t="s">
        <v>310</v>
      </c>
      <c r="X5" s="3" t="s">
        <v>313</v>
      </c>
      <c r="Y5" s="3" t="s">
        <v>314</v>
      </c>
      <c r="Z5" s="3" t="s">
        <v>315</v>
      </c>
      <c r="AA5" s="3" t="s">
        <v>316</v>
      </c>
      <c r="AB5" s="3" t="s">
        <v>317</v>
      </c>
      <c r="AC5" s="3" t="s">
        <v>318</v>
      </c>
      <c r="AD5" s="3" t="s">
        <v>319</v>
      </c>
      <c r="AI5" s="3" t="s">
        <v>311</v>
      </c>
      <c r="AJ5" s="3" t="s">
        <v>310</v>
      </c>
      <c r="AK5" s="3" t="s">
        <v>313</v>
      </c>
      <c r="AL5" s="3" t="s">
        <v>314</v>
      </c>
      <c r="AM5" s="3" t="s">
        <v>315</v>
      </c>
      <c r="AN5" s="3" t="s">
        <v>316</v>
      </c>
      <c r="AO5" s="3" t="s">
        <v>317</v>
      </c>
      <c r="AP5" s="3" t="s">
        <v>318</v>
      </c>
      <c r="AQ5" s="3" t="s">
        <v>319</v>
      </c>
      <c r="AV5" s="3" t="s">
        <v>328</v>
      </c>
      <c r="AW5" s="3" t="s">
        <v>273</v>
      </c>
      <c r="AX5" s="3" t="s">
        <v>313</v>
      </c>
      <c r="AY5" s="3" t="s">
        <v>314</v>
      </c>
      <c r="AZ5" s="3" t="s">
        <v>315</v>
      </c>
      <c r="BA5" s="3" t="s">
        <v>316</v>
      </c>
      <c r="BB5" s="3" t="s">
        <v>317</v>
      </c>
      <c r="BC5" s="3" t="s">
        <v>318</v>
      </c>
      <c r="BD5" s="3" t="s">
        <v>319</v>
      </c>
    </row>
    <row r="6" spans="1:56" x14ac:dyDescent="0.2">
      <c r="I6" s="3">
        <v>1</v>
      </c>
      <c r="J6" s="3">
        <v>1</v>
      </c>
      <c r="K6" s="3" t="s">
        <v>312</v>
      </c>
      <c r="L6" s="3">
        <v>500</v>
      </c>
      <c r="M6" s="3" t="s">
        <v>321</v>
      </c>
      <c r="N6" s="3">
        <v>5</v>
      </c>
      <c r="Q6" s="3">
        <f>IF($L6="",0,INDEX(道具投放节奏!$K:$K,MATCH($K6,道具投放节奏!$D:$D,0))*$L6)+
IF($N6="",0,INDEX(道具投放节奏!$K:$K,MATCH($M6,道具投放节奏!$D:$D,0))*$N6)+
IF($P6="",0,INDEX(道具投放节奏!$K:$K,MATCH($O6,道具投放节奏!$D:$D,0))*$P6)</f>
        <v>900</v>
      </c>
      <c r="V6" s="3">
        <v>1</v>
      </c>
      <c r="W6" s="3">
        <v>1</v>
      </c>
      <c r="X6" s="3" t="s">
        <v>312</v>
      </c>
      <c r="Y6" s="3">
        <v>500</v>
      </c>
      <c r="AD6" s="3">
        <f>IF($Y6="",0,INDEX(道具投放节奏!$K:$K,MATCH($X6,道具投放节奏!$D:$D,0))*$Y6)+
IF($AA6="",0,INDEX(道具投放节奏!$K:$K,MATCH($Z6,道具投放节奏!$D:$D,0))*$AA6)+
IF($AC6="",0,INDEX(道具投放节奏!$K:$K,MATCH($AB6,道具投放节奏!$D:$D,0))*$AC6)</f>
        <v>500</v>
      </c>
      <c r="AI6" s="3">
        <v>1</v>
      </c>
      <c r="AJ6" s="3">
        <v>1</v>
      </c>
      <c r="AK6" s="3" t="s">
        <v>312</v>
      </c>
      <c r="AL6" s="3">
        <v>500</v>
      </c>
      <c r="AQ6" s="3">
        <f>IF($AL6="",0,INDEX(道具投放节奏!$K:$K,MATCH($AK6,道具投放节奏!$D:$D,0))*$AL6)+
IF($AN6="",0,INDEX(道具投放节奏!$K:$K,MATCH($AM6,道具投放节奏!$D:$D,0))*$AN6)+
IF($AP6="",0,INDEX(道具投放节奏!$K:$K,MATCH($AO6,道具投放节奏!$D:$D,0))*$AP6)</f>
        <v>500</v>
      </c>
      <c r="AV6" s="37" t="s">
        <v>252</v>
      </c>
      <c r="AW6" s="3">
        <v>1</v>
      </c>
      <c r="AX6" s="3" t="s">
        <v>312</v>
      </c>
      <c r="AY6" s="3">
        <v>100</v>
      </c>
      <c r="AZ6" s="3" t="s">
        <v>335</v>
      </c>
      <c r="BA6" s="3">
        <v>1</v>
      </c>
      <c r="BD6" s="3">
        <f>IF($AY6="",0,INDEX(道具投放节奏!$K:$K,MATCH($AX6,道具投放节奏!$D:$D,0))*$AY6)+
IF($BA6="",0,INDEX(道具投放节奏!$K:$K,MATCH($AZ6,道具投放节奏!$D:$D,0))*$BA6)+
IF($BC6="",0,INDEX(道具投放节奏!$K:$K,MATCH($BB6,道具投放节奏!$D:$D,0))*$BC6)</f>
        <v>250</v>
      </c>
    </row>
    <row r="7" spans="1:56" x14ac:dyDescent="0.2">
      <c r="I7" s="3">
        <v>2</v>
      </c>
      <c r="J7" s="3">
        <v>2</v>
      </c>
      <c r="K7" s="3" t="s">
        <v>312</v>
      </c>
      <c r="L7" s="3">
        <v>300</v>
      </c>
      <c r="M7" s="3" t="s">
        <v>321</v>
      </c>
      <c r="N7" s="3">
        <v>3</v>
      </c>
      <c r="Q7" s="3">
        <f>IF($L7="",0,INDEX(道具投放节奏!$K:$K,MATCH($K7,道具投放节奏!$D:$D,0))*$L7)+
IF($N7="",0,INDEX(道具投放节奏!$K:$K,MATCH($M7,道具投放节奏!$D:$D,0))*$N7)+
IF($P7="",0,INDEX(道具投放节奏!$K:$K,MATCH($O7,道具投放节奏!$D:$D,0))*$P7)</f>
        <v>540</v>
      </c>
      <c r="V7" s="3">
        <v>2</v>
      </c>
      <c r="W7" s="3">
        <v>2</v>
      </c>
      <c r="X7" s="3" t="s">
        <v>312</v>
      </c>
      <c r="Y7" s="3">
        <v>300</v>
      </c>
      <c r="AD7" s="3">
        <f>IF($Y7="",0,INDEX(道具投放节奏!$K:$K,MATCH($X7,道具投放节奏!$D:$D,0))*$Y7)+
IF($AA7="",0,INDEX(道具投放节奏!$K:$K,MATCH($Z7,道具投放节奏!$D:$D,0))*$AA7)+
IF($AC7="",0,INDEX(道具投放节奏!$K:$K,MATCH($AB7,道具投放节奏!$D:$D,0))*$AC7)</f>
        <v>300</v>
      </c>
      <c r="AI7" s="3">
        <v>2</v>
      </c>
      <c r="AJ7" s="3">
        <v>2</v>
      </c>
      <c r="AK7" s="3" t="s">
        <v>312</v>
      </c>
      <c r="AL7" s="3">
        <v>300</v>
      </c>
      <c r="AQ7" s="3">
        <f>IF($AL7="",0,INDEX(道具投放节奏!$K:$K,MATCH($AK7,道具投放节奏!$D:$D,0))*$AL7)+
IF($AN7="",0,INDEX(道具投放节奏!$K:$K,MATCH($AM7,道具投放节奏!$D:$D,0))*$AN7)+
IF($AP7="",0,INDEX(道具投放节奏!$K:$K,MATCH($AO7,道具投放节奏!$D:$D,0))*$AP7)</f>
        <v>300</v>
      </c>
      <c r="AV7" s="37"/>
      <c r="AW7" s="3">
        <v>2</v>
      </c>
      <c r="AX7" s="3" t="s">
        <v>334</v>
      </c>
      <c r="AY7" s="3">
        <v>2</v>
      </c>
      <c r="AZ7" s="3" t="s">
        <v>335</v>
      </c>
      <c r="BA7" s="3">
        <v>2</v>
      </c>
      <c r="BD7" s="3">
        <f>IF($AY7="",0,INDEX(道具投放节奏!$K:$K,MATCH($AX7,道具投放节奏!$D:$D,0))*$AY7)+
IF($BA7="",0,INDEX(道具投放节奏!$K:$K,MATCH($AZ7,道具投放节奏!$D:$D,0))*$BA7)+
IF($BC7="",0,INDEX(道具投放节奏!$K:$K,MATCH($BB7,道具投放节奏!$D:$D,0))*$BC7)</f>
        <v>780</v>
      </c>
    </row>
    <row r="8" spans="1:56" x14ac:dyDescent="0.2">
      <c r="I8" s="3">
        <v>3</v>
      </c>
      <c r="J8" s="3">
        <v>3</v>
      </c>
      <c r="K8" s="3" t="s">
        <v>312</v>
      </c>
      <c r="L8" s="3">
        <v>200</v>
      </c>
      <c r="M8" s="3" t="s">
        <v>321</v>
      </c>
      <c r="N8" s="3">
        <v>2</v>
      </c>
      <c r="Q8" s="3">
        <f>IF($L8="",0,INDEX(道具投放节奏!$K:$K,MATCH($K8,道具投放节奏!$D:$D,0))*$L8)+
IF($N8="",0,INDEX(道具投放节奏!$K:$K,MATCH($M8,道具投放节奏!$D:$D,0))*$N8)+
IF($P8="",0,INDEX(道具投放节奏!$K:$K,MATCH($O8,道具投放节奏!$D:$D,0))*$P8)</f>
        <v>360</v>
      </c>
      <c r="V8" s="3">
        <v>3</v>
      </c>
      <c r="W8" s="3">
        <v>3</v>
      </c>
      <c r="X8" s="3" t="s">
        <v>312</v>
      </c>
      <c r="Y8" s="3">
        <v>200</v>
      </c>
      <c r="AD8" s="3">
        <f>IF($Y8="",0,INDEX(道具投放节奏!$K:$K,MATCH($X8,道具投放节奏!$D:$D,0))*$Y8)+
IF($AA8="",0,INDEX(道具投放节奏!$K:$K,MATCH($Z8,道具投放节奏!$D:$D,0))*$AA8)+
IF($AC8="",0,INDEX(道具投放节奏!$K:$K,MATCH($AB8,道具投放节奏!$D:$D,0))*$AC8)</f>
        <v>200</v>
      </c>
      <c r="AI8" s="3">
        <v>3</v>
      </c>
      <c r="AJ8" s="3">
        <v>3</v>
      </c>
      <c r="AK8" s="3" t="s">
        <v>312</v>
      </c>
      <c r="AL8" s="3">
        <v>200</v>
      </c>
      <c r="AQ8" s="3">
        <f>IF($AL8="",0,INDEX(道具投放节奏!$K:$K,MATCH($AK8,道具投放节奏!$D:$D,0))*$AL8)+
IF($AN8="",0,INDEX(道具投放节奏!$K:$K,MATCH($AM8,道具投放节奏!$D:$D,0))*$AN8)+
IF($AP8="",0,INDEX(道具投放节奏!$K:$K,MATCH($AO8,道具投放节奏!$D:$D,0))*$AP8)</f>
        <v>200</v>
      </c>
      <c r="AV8" s="37"/>
      <c r="AW8" s="3">
        <v>3</v>
      </c>
      <c r="AX8" s="3" t="s">
        <v>329</v>
      </c>
      <c r="AY8" s="3">
        <v>1</v>
      </c>
      <c r="AZ8" s="3" t="s">
        <v>335</v>
      </c>
      <c r="BA8" s="3">
        <v>3</v>
      </c>
      <c r="BD8" s="3">
        <f>IF($AY8="",0,INDEX(道具投放节奏!$K:$K,MATCH($AX8,道具投放节奏!$D:$D,0))*$AY8)+
IF($BA8="",0,INDEX(道具投放节奏!$K:$K,MATCH($AZ8,道具投放节奏!$D:$D,0))*$BA8)+
IF($BC8="",0,INDEX(道具投放节奏!$K:$K,MATCH($BB8,道具投放节奏!$D:$D,0))*$BC8)</f>
        <v>1950</v>
      </c>
    </row>
    <row r="9" spans="1:56" x14ac:dyDescent="0.2">
      <c r="I9" s="3">
        <v>4</v>
      </c>
      <c r="J9" s="3">
        <v>5</v>
      </c>
      <c r="K9" s="3" t="s">
        <v>312</v>
      </c>
      <c r="L9" s="3">
        <v>150</v>
      </c>
      <c r="M9" s="3" t="s">
        <v>320</v>
      </c>
      <c r="N9" s="3">
        <v>3</v>
      </c>
      <c r="Q9" s="3">
        <f>IF($L9="",0,INDEX(道具投放节奏!$K:$K,MATCH($K9,道具投放节奏!$D:$D,0))*$L9)+
IF($N9="",0,INDEX(道具投放节奏!$K:$K,MATCH($M9,道具投放节奏!$D:$D,0))*$N9)+
IF($P9="",0,INDEX(道具投放节奏!$K:$K,MATCH($O9,道具投放节奏!$D:$D,0))*$P9)</f>
        <v>240</v>
      </c>
      <c r="V9" s="3">
        <v>4</v>
      </c>
      <c r="W9" s="3">
        <v>5</v>
      </c>
      <c r="X9" s="3" t="s">
        <v>312</v>
      </c>
      <c r="Y9" s="3">
        <v>150</v>
      </c>
      <c r="AD9" s="3">
        <f>IF($Y9="",0,INDEX(道具投放节奏!$K:$K,MATCH($X9,道具投放节奏!$D:$D,0))*$Y9)+
IF($AA9="",0,INDEX(道具投放节奏!$K:$K,MATCH($Z9,道具投放节奏!$D:$D,0))*$AA9)+
IF($AC9="",0,INDEX(道具投放节奏!$K:$K,MATCH($AB9,道具投放节奏!$D:$D,0))*$AC9)</f>
        <v>150</v>
      </c>
      <c r="AI9" s="3">
        <v>4</v>
      </c>
      <c r="AJ9" s="3">
        <v>5</v>
      </c>
      <c r="AK9" s="3" t="s">
        <v>312</v>
      </c>
      <c r="AL9" s="3">
        <v>150</v>
      </c>
      <c r="AQ9" s="3">
        <f>IF($AL9="",0,INDEX(道具投放节奏!$K:$K,MATCH($AK9,道具投放节奏!$D:$D,0))*$AL9)+
IF($AN9="",0,INDEX(道具投放节奏!$K:$K,MATCH($AM9,道具投放节奏!$D:$D,0))*$AN9)+
IF($AP9="",0,INDEX(道具投放节奏!$K:$K,MATCH($AO9,道具投放节奏!$D:$D,0))*$AP9)</f>
        <v>150</v>
      </c>
      <c r="AV9" s="37" t="s">
        <v>253</v>
      </c>
      <c r="AW9" s="3">
        <v>1</v>
      </c>
      <c r="AX9" s="3" t="s">
        <v>312</v>
      </c>
      <c r="AY9" s="3">
        <v>100</v>
      </c>
      <c r="AZ9" s="3" t="s">
        <v>335</v>
      </c>
      <c r="BA9" s="3">
        <v>2</v>
      </c>
      <c r="BD9" s="3">
        <f>IF($AY9="",0,INDEX(道具投放节奏!$K:$K,MATCH($AX9,道具投放节奏!$D:$D,0))*$AY9)+
IF($BA9="",0,INDEX(道具投放节奏!$K:$K,MATCH($AZ9,道具投放节奏!$D:$D,0))*$BA9)+
IF($BC9="",0,INDEX(道具投放节奏!$K:$K,MATCH($BB9,道具投放节奏!$D:$D,0))*$BC9)</f>
        <v>400</v>
      </c>
    </row>
    <row r="10" spans="1:56" x14ac:dyDescent="0.2">
      <c r="I10" s="3">
        <v>6</v>
      </c>
      <c r="J10" s="3">
        <v>7</v>
      </c>
      <c r="K10" s="3" t="s">
        <v>312</v>
      </c>
      <c r="L10" s="3">
        <v>100</v>
      </c>
      <c r="M10" s="3" t="s">
        <v>320</v>
      </c>
      <c r="N10" s="3">
        <v>2</v>
      </c>
      <c r="Q10" s="3">
        <f>IF($L10="",0,INDEX(道具投放节奏!$K:$K,MATCH($K10,道具投放节奏!$D:$D,0))*$L10)+
IF($N10="",0,INDEX(道具投放节奏!$K:$K,MATCH($M10,道具投放节奏!$D:$D,0))*$N10)+
IF($P10="",0,INDEX(道具投放节奏!$K:$K,MATCH($O10,道具投放节奏!$D:$D,0))*$P10)</f>
        <v>160</v>
      </c>
      <c r="V10" s="3">
        <v>6</v>
      </c>
      <c r="W10" s="3">
        <v>10</v>
      </c>
      <c r="X10" s="3" t="s">
        <v>312</v>
      </c>
      <c r="Y10" s="3">
        <v>100</v>
      </c>
      <c r="AD10" s="3">
        <f>IF($Y10="",0,INDEX(道具投放节奏!$K:$K,MATCH($X10,道具投放节奏!$D:$D,0))*$Y10)+
IF($AA10="",0,INDEX(道具投放节奏!$K:$K,MATCH($Z10,道具投放节奏!$D:$D,0))*$AA10)+
IF($AC10="",0,INDEX(道具投放节奏!$K:$K,MATCH($AB10,道具投放节奏!$D:$D,0))*$AC10)</f>
        <v>100</v>
      </c>
      <c r="AI10" s="3">
        <v>6</v>
      </c>
      <c r="AJ10" s="3">
        <v>10</v>
      </c>
      <c r="AK10" s="3" t="s">
        <v>312</v>
      </c>
      <c r="AL10" s="3">
        <v>100</v>
      </c>
      <c r="AQ10" s="3">
        <f>IF($AL10="",0,INDEX(道具投放节奏!$K:$K,MATCH($AK10,道具投放节奏!$D:$D,0))*$AL10)+
IF($AN10="",0,INDEX(道具投放节奏!$K:$K,MATCH($AM10,道具投放节奏!$D:$D,0))*$AN10)+
IF($AP10="",0,INDEX(道具投放节奏!$K:$K,MATCH($AO10,道具投放节奏!$D:$D,0))*$AP10)</f>
        <v>100</v>
      </c>
      <c r="AV10" s="37"/>
      <c r="AW10" s="3">
        <v>2</v>
      </c>
      <c r="AX10" s="3" t="s">
        <v>334</v>
      </c>
      <c r="AY10" s="3">
        <v>3</v>
      </c>
      <c r="AZ10" s="3" t="s">
        <v>335</v>
      </c>
      <c r="BA10" s="3">
        <v>3</v>
      </c>
      <c r="BD10" s="3">
        <f>IF($AY10="",0,INDEX(道具投放节奏!$K:$K,MATCH($AX10,道具投放节奏!$D:$D,0))*$AY10)+
IF($BA10="",0,INDEX(道具投放节奏!$K:$K,MATCH($AZ10,道具投放节奏!$D:$D,0))*$BA10)+
IF($BC10="",0,INDEX(道具投放节奏!$K:$K,MATCH($BB10,道具投放节奏!$D:$D,0))*$BC10)</f>
        <v>1170</v>
      </c>
    </row>
    <row r="11" spans="1:56" x14ac:dyDescent="0.2">
      <c r="I11" s="3">
        <v>8</v>
      </c>
      <c r="J11" s="3">
        <v>10</v>
      </c>
      <c r="K11" s="3" t="s">
        <v>312</v>
      </c>
      <c r="L11" s="3">
        <v>50</v>
      </c>
      <c r="M11" s="3" t="s">
        <v>320</v>
      </c>
      <c r="N11" s="3">
        <v>1</v>
      </c>
      <c r="Q11" s="3">
        <f>IF($L11="",0,INDEX(道具投放节奏!$K:$K,MATCH($K11,道具投放节奏!$D:$D,0))*$L11)+
IF($N11="",0,INDEX(道具投放节奏!$K:$K,MATCH($M11,道具投放节奏!$D:$D,0))*$N11)+
IF($P11="",0,INDEX(道具投放节奏!$K:$K,MATCH($O11,道具投放节奏!$D:$D,0))*$P11)</f>
        <v>80</v>
      </c>
      <c r="V11" s="3">
        <v>11</v>
      </c>
      <c r="W11" s="3">
        <v>150</v>
      </c>
      <c r="X11" s="3" t="s">
        <v>312</v>
      </c>
      <c r="Y11" s="3">
        <v>50</v>
      </c>
      <c r="AD11" s="3">
        <f>IF($Y11="",0,INDEX(道具投放节奏!$K:$K,MATCH($X11,道具投放节奏!$D:$D,0))*$Y11)+
IF($AA11="",0,INDEX(道具投放节奏!$K:$K,MATCH($Z11,道具投放节奏!$D:$D,0))*$AA11)+
IF($AC11="",0,INDEX(道具投放节奏!$K:$K,MATCH($AB11,道具投放节奏!$D:$D,0))*$AC11)</f>
        <v>50</v>
      </c>
      <c r="AI11" s="3">
        <v>11</v>
      </c>
      <c r="AJ11" s="3">
        <v>150</v>
      </c>
      <c r="AK11" s="3" t="s">
        <v>312</v>
      </c>
      <c r="AL11" s="3">
        <v>50</v>
      </c>
      <c r="AQ11" s="3">
        <f>IF($AL11="",0,INDEX(道具投放节奏!$K:$K,MATCH($AK11,道具投放节奏!$D:$D,0))*$AL11)+
IF($AN11="",0,INDEX(道具投放节奏!$K:$K,MATCH($AM11,道具投放节奏!$D:$D,0))*$AN11)+
IF($AP11="",0,INDEX(道具投放节奏!$K:$K,MATCH($AO11,道具投放节奏!$D:$D,0))*$AP11)</f>
        <v>50</v>
      </c>
      <c r="AV11" s="37"/>
      <c r="AW11" s="3">
        <v>3</v>
      </c>
      <c r="AX11" s="3" t="s">
        <v>329</v>
      </c>
      <c r="AY11" s="3">
        <v>2</v>
      </c>
      <c r="AZ11" s="3" t="s">
        <v>335</v>
      </c>
      <c r="BA11" s="3">
        <v>5</v>
      </c>
      <c r="BD11" s="3">
        <f>IF($AY11="",0,INDEX(道具投放节奏!$K:$K,MATCH($AX11,道具投放节奏!$D:$D,0))*$AY11)+
IF($BA11="",0,INDEX(道具投放节奏!$K:$K,MATCH($AZ11,道具投放节奏!$D:$D,0))*$BA11)+
IF($BC11="",0,INDEX(道具投放节奏!$K:$K,MATCH($BB11,道具投放节奏!$D:$D,0))*$BC11)</f>
        <v>3750</v>
      </c>
    </row>
    <row r="12" spans="1:56" x14ac:dyDescent="0.2">
      <c r="C12" s="16"/>
      <c r="AV12" s="37" t="s">
        <v>254</v>
      </c>
      <c r="AW12" s="3">
        <v>1</v>
      </c>
      <c r="AX12" s="3" t="s">
        <v>312</v>
      </c>
      <c r="AY12" s="3">
        <v>100</v>
      </c>
      <c r="AZ12" s="3" t="s">
        <v>335</v>
      </c>
      <c r="BA12" s="3">
        <v>3</v>
      </c>
      <c r="BD12" s="3">
        <f>IF($AY12="",0,INDEX(道具投放节奏!$K:$K,MATCH($AX12,道具投放节奏!$D:$D,0))*$AY12)+
IF($BA12="",0,INDEX(道具投放节奏!$K:$K,MATCH($AZ12,道具投放节奏!$D:$D,0))*$BA12)+
IF($BC12="",0,INDEX(道具投放节奏!$K:$K,MATCH($BB12,道具投放节奏!$D:$D,0))*$BC12)</f>
        <v>550</v>
      </c>
    </row>
    <row r="13" spans="1:56" x14ac:dyDescent="0.2">
      <c r="C13" s="16"/>
      <c r="AV13" s="37"/>
      <c r="AW13" s="3">
        <v>2</v>
      </c>
      <c r="AX13" s="3" t="s">
        <v>334</v>
      </c>
      <c r="AY13" s="3">
        <v>5</v>
      </c>
      <c r="AZ13" s="3" t="s">
        <v>335</v>
      </c>
      <c r="BA13" s="3">
        <v>5</v>
      </c>
      <c r="BD13" s="3">
        <f>IF($AY13="",0,INDEX(道具投放节奏!$K:$K,MATCH($AX13,道具投放节奏!$D:$D,0))*$AY13)+
IF($BA13="",0,INDEX(道具投放节奏!$K:$K,MATCH($AZ13,道具投放节奏!$D:$D,0))*$BA13)+
IF($BC13="",0,INDEX(道具投放节奏!$K:$K,MATCH($BB13,道具投放节奏!$D:$D,0))*$BC13)</f>
        <v>1950</v>
      </c>
    </row>
    <row r="14" spans="1:56" x14ac:dyDescent="0.2">
      <c r="C14" s="16"/>
      <c r="AV14" s="37"/>
      <c r="AW14" s="3">
        <v>3</v>
      </c>
      <c r="AX14" s="3" t="s">
        <v>330</v>
      </c>
      <c r="AY14" s="3">
        <v>1</v>
      </c>
      <c r="AZ14" s="3" t="s">
        <v>335</v>
      </c>
      <c r="BA14" s="3">
        <v>8</v>
      </c>
      <c r="BD14" s="3">
        <f>IF($AY14="",0,INDEX(道具投放节奏!$K:$K,MATCH($AX14,道具投放节奏!$D:$D,0))*$AY14)+
IF($BA14="",0,INDEX(道具投放节奏!$K:$K,MATCH($AZ14,道具投放节奏!$D:$D,0))*$BA14)+
IF($BC14="",0,INDEX(道具投放节奏!$K:$K,MATCH($BB14,道具投放节奏!$D:$D,0))*$BC14)</f>
        <v>6200</v>
      </c>
    </row>
    <row r="15" spans="1:56" x14ac:dyDescent="0.2">
      <c r="C15" s="16"/>
      <c r="H15" s="3" t="s">
        <v>355</v>
      </c>
      <c r="I15" s="3" t="s">
        <v>311</v>
      </c>
      <c r="J15" s="3" t="s">
        <v>310</v>
      </c>
      <c r="K15" s="3" t="s">
        <v>313</v>
      </c>
      <c r="L15" s="3" t="s">
        <v>357</v>
      </c>
      <c r="M15" s="3" t="s">
        <v>315</v>
      </c>
      <c r="N15" s="3" t="s">
        <v>316</v>
      </c>
      <c r="O15" s="3" t="s">
        <v>317</v>
      </c>
      <c r="P15" s="3" t="s">
        <v>318</v>
      </c>
      <c r="Q15" s="3" t="s">
        <v>319</v>
      </c>
    </row>
    <row r="16" spans="1:56" x14ac:dyDescent="0.2">
      <c r="C16" s="16"/>
      <c r="I16" s="3">
        <v>1</v>
      </c>
      <c r="J16" s="3">
        <v>1</v>
      </c>
      <c r="K16" s="3" t="s">
        <v>183</v>
      </c>
      <c r="L16" s="3">
        <v>600</v>
      </c>
      <c r="M16" s="3" t="s">
        <v>321</v>
      </c>
      <c r="N16" s="3">
        <v>10</v>
      </c>
      <c r="Q16" s="3">
        <f>IF($L16="",0,INDEX(道具投放节奏!$K:$K,MATCH($K16,道具投放节奏!$D:$D,0))*$L16)+
IF($N16="",0,INDEX(道具投放节奏!$K:$K,MATCH($M16,道具投放节奏!$D:$D,0))*$N16)+
IF($P16="",0,INDEX(道具投放节奏!$K:$K,MATCH($O16,道具投放节奏!$D:$D,0))*$P16)</f>
        <v>1400</v>
      </c>
    </row>
    <row r="17" spans="3:78" x14ac:dyDescent="0.2">
      <c r="I17" s="3">
        <v>2</v>
      </c>
      <c r="J17" s="3">
        <v>2</v>
      </c>
      <c r="K17" s="3" t="s">
        <v>183</v>
      </c>
      <c r="L17" s="3">
        <v>400</v>
      </c>
      <c r="M17" s="3" t="s">
        <v>321</v>
      </c>
      <c r="N17" s="3">
        <v>8</v>
      </c>
      <c r="Q17" s="3">
        <f>IF($L17="",0,INDEX(道具投放节奏!$K:$K,MATCH($K17,道具投放节奏!$D:$D,0))*$L17)+
IF($N17="",0,INDEX(道具投放节奏!$K:$K,MATCH($M17,道具投放节奏!$D:$D,0))*$N17)+
IF($P17="",0,INDEX(道具投放节奏!$K:$K,MATCH($O17,道具投放节奏!$D:$D,0))*$P17)</f>
        <v>1040</v>
      </c>
    </row>
    <row r="18" spans="3:78" x14ac:dyDescent="0.2">
      <c r="I18" s="3">
        <v>3</v>
      </c>
      <c r="J18" s="3">
        <v>3</v>
      </c>
      <c r="K18" s="3" t="s">
        <v>183</v>
      </c>
      <c r="L18" s="3">
        <v>300</v>
      </c>
      <c r="M18" s="3" t="s">
        <v>321</v>
      </c>
      <c r="N18" s="3">
        <v>6</v>
      </c>
      <c r="Q18" s="3">
        <f>IF($L18="",0,INDEX(道具投放节奏!$K:$K,MATCH($K18,道具投放节奏!$D:$D,0))*$L18)+
IF($N18="",0,INDEX(道具投放节奏!$K:$K,MATCH($M18,道具投放节奏!$D:$D,0))*$N18)+
IF($P18="",0,INDEX(道具投放节奏!$K:$K,MATCH($O18,道具投放节奏!$D:$D,0))*$P18)</f>
        <v>780</v>
      </c>
    </row>
    <row r="19" spans="3:78" x14ac:dyDescent="0.2">
      <c r="I19" s="3">
        <v>4</v>
      </c>
      <c r="J19" s="3">
        <v>5</v>
      </c>
      <c r="K19" s="3" t="s">
        <v>183</v>
      </c>
      <c r="L19" s="3">
        <v>250</v>
      </c>
      <c r="M19" s="3" t="s">
        <v>321</v>
      </c>
      <c r="N19" s="3">
        <v>4</v>
      </c>
      <c r="Q19" s="3">
        <f>IF($L19="",0,INDEX(道具投放节奏!$K:$K,MATCH($K19,道具投放节奏!$D:$D,0))*$L19)+
IF($N19="",0,INDEX(道具投放节奏!$K:$K,MATCH($M19,道具投放节奏!$D:$D,0))*$N19)+
IF($P19="",0,INDEX(道具投放节奏!$K:$K,MATCH($O19,道具投放节奏!$D:$D,0))*$P19)</f>
        <v>570</v>
      </c>
    </row>
    <row r="20" spans="3:78" x14ac:dyDescent="0.2">
      <c r="I20" s="3">
        <v>6</v>
      </c>
      <c r="J20" s="3">
        <v>7</v>
      </c>
      <c r="K20" s="3" t="s">
        <v>183</v>
      </c>
      <c r="L20" s="3">
        <v>200</v>
      </c>
      <c r="M20" s="3" t="s">
        <v>321</v>
      </c>
      <c r="N20" s="3">
        <v>2</v>
      </c>
      <c r="Q20" s="3">
        <f>IF($L20="",0,INDEX(道具投放节奏!$K:$K,MATCH($K20,道具投放节奏!$D:$D,0))*$L20)+
IF($N20="",0,INDEX(道具投放节奏!$K:$K,MATCH($M20,道具投放节奏!$D:$D,0))*$N20)+
IF($P20="",0,INDEX(道具投放节奏!$K:$K,MATCH($O20,道具投放节奏!$D:$D,0))*$P20)</f>
        <v>360</v>
      </c>
      <c r="AZ20" s="3" t="s">
        <v>331</v>
      </c>
      <c r="BA20" s="3">
        <v>7</v>
      </c>
      <c r="BB20" s="3">
        <f>BA20+7</f>
        <v>14</v>
      </c>
      <c r="BC20" s="3">
        <f t="shared" ref="BC20:BI20" si="0">BB20+7</f>
        <v>21</v>
      </c>
      <c r="BD20" s="3">
        <f t="shared" si="0"/>
        <v>28</v>
      </c>
      <c r="BE20" s="3">
        <f t="shared" si="0"/>
        <v>35</v>
      </c>
      <c r="BF20" s="3">
        <f t="shared" si="0"/>
        <v>42</v>
      </c>
      <c r="BG20" s="3">
        <f t="shared" si="0"/>
        <v>49</v>
      </c>
      <c r="BH20" s="3">
        <f t="shared" si="0"/>
        <v>56</v>
      </c>
      <c r="BI20" s="3">
        <f t="shared" si="0"/>
        <v>63</v>
      </c>
      <c r="BJ20" s="3">
        <f t="shared" ref="BJ20:BS20" si="1">BI20+7</f>
        <v>70</v>
      </c>
      <c r="BK20" s="3">
        <f t="shared" si="1"/>
        <v>77</v>
      </c>
      <c r="BL20" s="3">
        <f t="shared" si="1"/>
        <v>84</v>
      </c>
      <c r="BM20" s="3">
        <f t="shared" si="1"/>
        <v>91</v>
      </c>
      <c r="BN20" s="3">
        <f t="shared" si="1"/>
        <v>98</v>
      </c>
      <c r="BO20" s="3">
        <f t="shared" si="1"/>
        <v>105</v>
      </c>
      <c r="BP20" s="3">
        <f t="shared" si="1"/>
        <v>112</v>
      </c>
      <c r="BQ20" s="3">
        <f t="shared" si="1"/>
        <v>119</v>
      </c>
      <c r="BR20" s="3">
        <f t="shared" si="1"/>
        <v>126</v>
      </c>
      <c r="BS20" s="3">
        <f t="shared" si="1"/>
        <v>133</v>
      </c>
      <c r="BT20" s="3">
        <f t="shared" ref="BT20:BZ20" si="2">BS20+7</f>
        <v>140</v>
      </c>
      <c r="BU20" s="3">
        <f t="shared" si="2"/>
        <v>147</v>
      </c>
      <c r="BV20" s="3">
        <f t="shared" si="2"/>
        <v>154</v>
      </c>
      <c r="BW20" s="3">
        <f t="shared" si="2"/>
        <v>161</v>
      </c>
      <c r="BX20" s="3">
        <f t="shared" si="2"/>
        <v>168</v>
      </c>
      <c r="BY20" s="3">
        <f t="shared" si="2"/>
        <v>175</v>
      </c>
      <c r="BZ20" s="3">
        <f t="shared" si="2"/>
        <v>182</v>
      </c>
    </row>
    <row r="21" spans="3:78" x14ac:dyDescent="0.2">
      <c r="I21" s="3">
        <v>8</v>
      </c>
      <c r="J21" s="3">
        <v>10</v>
      </c>
      <c r="K21" s="3" t="s">
        <v>183</v>
      </c>
      <c r="L21" s="3">
        <v>150</v>
      </c>
      <c r="M21" s="3" t="s">
        <v>321</v>
      </c>
      <c r="N21" s="3">
        <v>1</v>
      </c>
      <c r="Q21" s="3">
        <f>IF($L21="",0,INDEX(道具投放节奏!$K:$K,MATCH($K21,道具投放节奏!$D:$D,0))*$L21)+
IF($N21="",0,INDEX(道具投放节奏!$K:$K,MATCH($M21,道具投放节奏!$D:$D,0))*$N21)+
IF($P21="",0,INDEX(道具投放节奏!$K:$K,MATCH($O21,道具投放节奏!$D:$D,0))*$P21)</f>
        <v>230</v>
      </c>
      <c r="AZ21" s="3">
        <v>6</v>
      </c>
      <c r="BA21" s="3">
        <v>2</v>
      </c>
      <c r="BB21" s="3">
        <f>BA21+$BA$21</f>
        <v>4</v>
      </c>
      <c r="BC21" s="3">
        <f t="shared" ref="BC21:BI21" si="3">BB21+$BA$21</f>
        <v>6</v>
      </c>
      <c r="BD21" s="3">
        <f t="shared" si="3"/>
        <v>8</v>
      </c>
      <c r="BE21" s="3">
        <f t="shared" si="3"/>
        <v>10</v>
      </c>
      <c r="BF21" s="3">
        <f t="shared" si="3"/>
        <v>12</v>
      </c>
      <c r="BG21" s="3">
        <f t="shared" si="3"/>
        <v>14</v>
      </c>
      <c r="BH21" s="3">
        <f t="shared" si="3"/>
        <v>16</v>
      </c>
      <c r="BI21" s="3">
        <f t="shared" si="3"/>
        <v>18</v>
      </c>
      <c r="BJ21" s="3">
        <f t="shared" ref="BJ21:BS21" si="4">BI21+$BA$21</f>
        <v>20</v>
      </c>
      <c r="BK21" s="3">
        <f t="shared" si="4"/>
        <v>22</v>
      </c>
      <c r="BL21" s="3">
        <f t="shared" si="4"/>
        <v>24</v>
      </c>
      <c r="BM21" s="3">
        <f t="shared" si="4"/>
        <v>26</v>
      </c>
      <c r="BN21" s="3">
        <f t="shared" si="4"/>
        <v>28</v>
      </c>
      <c r="BO21" s="3">
        <f t="shared" si="4"/>
        <v>30</v>
      </c>
      <c r="BP21" s="3">
        <f t="shared" si="4"/>
        <v>32</v>
      </c>
      <c r="BQ21" s="3">
        <f t="shared" si="4"/>
        <v>34</v>
      </c>
      <c r="BR21" s="3">
        <f t="shared" si="4"/>
        <v>36</v>
      </c>
      <c r="BS21" s="3">
        <f t="shared" si="4"/>
        <v>38</v>
      </c>
      <c r="BT21" s="3">
        <f t="shared" ref="BT21:BZ21" si="5">BS21+$BA$21</f>
        <v>40</v>
      </c>
      <c r="BU21" s="3">
        <f t="shared" si="5"/>
        <v>42</v>
      </c>
      <c r="BV21" s="3">
        <f t="shared" si="5"/>
        <v>44</v>
      </c>
      <c r="BW21" s="3">
        <f t="shared" si="5"/>
        <v>46</v>
      </c>
      <c r="BX21" s="3">
        <f t="shared" si="5"/>
        <v>48</v>
      </c>
      <c r="BY21" s="3">
        <f t="shared" si="5"/>
        <v>50</v>
      </c>
      <c r="BZ21" s="3">
        <f t="shared" si="5"/>
        <v>52</v>
      </c>
    </row>
    <row r="22" spans="3:78" x14ac:dyDescent="0.2">
      <c r="C22" s="17"/>
      <c r="AZ22" s="3">
        <v>7</v>
      </c>
      <c r="BA22" s="3">
        <f>BA21/3</f>
        <v>0.66666666666666663</v>
      </c>
      <c r="BB22" s="3">
        <f t="shared" ref="BB22:BZ25" si="6">BB21/3</f>
        <v>1.3333333333333333</v>
      </c>
      <c r="BC22" s="3">
        <f t="shared" si="6"/>
        <v>2</v>
      </c>
      <c r="BD22" s="3">
        <f t="shared" si="6"/>
        <v>2.6666666666666665</v>
      </c>
      <c r="BE22" s="3">
        <f t="shared" si="6"/>
        <v>3.3333333333333335</v>
      </c>
      <c r="BF22" s="3">
        <f t="shared" si="6"/>
        <v>4</v>
      </c>
      <c r="BG22" s="3">
        <f t="shared" si="6"/>
        <v>4.666666666666667</v>
      </c>
      <c r="BH22" s="3">
        <f t="shared" si="6"/>
        <v>5.333333333333333</v>
      </c>
      <c r="BI22" s="3">
        <f t="shared" si="6"/>
        <v>6</v>
      </c>
      <c r="BJ22" s="3">
        <f t="shared" si="6"/>
        <v>6.666666666666667</v>
      </c>
      <c r="BK22" s="3">
        <f t="shared" si="6"/>
        <v>7.333333333333333</v>
      </c>
      <c r="BL22" s="3">
        <f t="shared" si="6"/>
        <v>8</v>
      </c>
      <c r="BM22" s="3">
        <f t="shared" si="6"/>
        <v>8.6666666666666661</v>
      </c>
      <c r="BN22" s="3">
        <f t="shared" si="6"/>
        <v>9.3333333333333339</v>
      </c>
      <c r="BO22" s="3">
        <f t="shared" si="6"/>
        <v>10</v>
      </c>
      <c r="BP22" s="3">
        <f t="shared" si="6"/>
        <v>10.666666666666666</v>
      </c>
      <c r="BQ22" s="3">
        <f t="shared" si="6"/>
        <v>11.333333333333334</v>
      </c>
      <c r="BR22" s="3">
        <f t="shared" si="6"/>
        <v>12</v>
      </c>
      <c r="BS22" s="3">
        <f t="shared" si="6"/>
        <v>12.666666666666666</v>
      </c>
      <c r="BT22" s="3">
        <f t="shared" si="6"/>
        <v>13.333333333333334</v>
      </c>
      <c r="BU22" s="3">
        <f t="shared" si="6"/>
        <v>14</v>
      </c>
      <c r="BV22" s="3">
        <f t="shared" si="6"/>
        <v>14.666666666666666</v>
      </c>
      <c r="BW22" s="3">
        <f t="shared" si="6"/>
        <v>15.333333333333334</v>
      </c>
      <c r="BX22" s="3">
        <f t="shared" si="6"/>
        <v>16</v>
      </c>
      <c r="BY22" s="3">
        <f t="shared" si="6"/>
        <v>16.666666666666668</v>
      </c>
      <c r="BZ22" s="3">
        <f t="shared" si="6"/>
        <v>17.333333333333332</v>
      </c>
    </row>
    <row r="23" spans="3:78" x14ac:dyDescent="0.2">
      <c r="AZ23" s="3">
        <v>8</v>
      </c>
      <c r="BA23" s="3">
        <f t="shared" ref="BA23:BA25" si="7">BA22/3</f>
        <v>0.22222222222222221</v>
      </c>
      <c r="BB23" s="3">
        <f t="shared" si="6"/>
        <v>0.44444444444444442</v>
      </c>
      <c r="BC23" s="3">
        <f t="shared" si="6"/>
        <v>0.66666666666666663</v>
      </c>
      <c r="BD23" s="3">
        <f t="shared" si="6"/>
        <v>0.88888888888888884</v>
      </c>
      <c r="BE23" s="3">
        <f t="shared" si="6"/>
        <v>1.1111111111111112</v>
      </c>
      <c r="BF23" s="3">
        <f t="shared" si="6"/>
        <v>1.3333333333333333</v>
      </c>
      <c r="BG23" s="3">
        <f t="shared" si="6"/>
        <v>1.5555555555555556</v>
      </c>
      <c r="BH23" s="3">
        <f t="shared" si="6"/>
        <v>1.7777777777777777</v>
      </c>
      <c r="BI23" s="3">
        <f t="shared" si="6"/>
        <v>2</v>
      </c>
      <c r="BJ23" s="3">
        <f t="shared" si="6"/>
        <v>2.2222222222222223</v>
      </c>
      <c r="BK23" s="3">
        <f t="shared" si="6"/>
        <v>2.4444444444444442</v>
      </c>
      <c r="BL23" s="3">
        <f t="shared" si="6"/>
        <v>2.6666666666666665</v>
      </c>
      <c r="BM23" s="3">
        <f t="shared" si="6"/>
        <v>2.8888888888888888</v>
      </c>
      <c r="BN23" s="3">
        <f t="shared" si="6"/>
        <v>3.1111111111111112</v>
      </c>
      <c r="BO23" s="3">
        <f t="shared" si="6"/>
        <v>3.3333333333333335</v>
      </c>
      <c r="BP23" s="3">
        <f t="shared" si="6"/>
        <v>3.5555555555555554</v>
      </c>
      <c r="BQ23" s="3">
        <f t="shared" si="6"/>
        <v>3.7777777777777781</v>
      </c>
      <c r="BR23" s="3">
        <f t="shared" si="6"/>
        <v>4</v>
      </c>
      <c r="BS23" s="3">
        <f t="shared" si="6"/>
        <v>4.2222222222222223</v>
      </c>
      <c r="BT23" s="3">
        <f t="shared" si="6"/>
        <v>4.4444444444444446</v>
      </c>
      <c r="BU23" s="3">
        <f t="shared" si="6"/>
        <v>4.666666666666667</v>
      </c>
      <c r="BV23" s="3">
        <f t="shared" si="6"/>
        <v>4.8888888888888884</v>
      </c>
      <c r="BW23" s="3">
        <f t="shared" si="6"/>
        <v>5.1111111111111116</v>
      </c>
      <c r="BX23" s="3">
        <f t="shared" si="6"/>
        <v>5.333333333333333</v>
      </c>
      <c r="BY23" s="3">
        <f t="shared" si="6"/>
        <v>5.5555555555555562</v>
      </c>
      <c r="BZ23" s="3">
        <f t="shared" si="6"/>
        <v>5.7777777777777777</v>
      </c>
    </row>
    <row r="24" spans="3:78" x14ac:dyDescent="0.2">
      <c r="AZ24" s="3">
        <v>9</v>
      </c>
      <c r="BA24" s="3">
        <f t="shared" si="7"/>
        <v>7.407407407407407E-2</v>
      </c>
      <c r="BB24" s="3">
        <f t="shared" si="6"/>
        <v>0.14814814814814814</v>
      </c>
      <c r="BC24" s="3">
        <f t="shared" si="6"/>
        <v>0.22222222222222221</v>
      </c>
      <c r="BD24" s="3">
        <f t="shared" si="6"/>
        <v>0.29629629629629628</v>
      </c>
      <c r="BE24" s="3">
        <f t="shared" si="6"/>
        <v>0.37037037037037041</v>
      </c>
      <c r="BF24" s="3">
        <f t="shared" si="6"/>
        <v>0.44444444444444442</v>
      </c>
      <c r="BG24" s="3">
        <f t="shared" si="6"/>
        <v>0.51851851851851849</v>
      </c>
      <c r="BH24" s="3">
        <f t="shared" si="6"/>
        <v>0.59259259259259256</v>
      </c>
      <c r="BI24" s="3">
        <f t="shared" si="6"/>
        <v>0.66666666666666663</v>
      </c>
      <c r="BJ24" s="3">
        <f t="shared" si="6"/>
        <v>0.74074074074074081</v>
      </c>
      <c r="BK24" s="3">
        <f t="shared" si="6"/>
        <v>0.81481481481481477</v>
      </c>
      <c r="BL24" s="3">
        <f t="shared" si="6"/>
        <v>0.88888888888888884</v>
      </c>
      <c r="BM24" s="3">
        <f t="shared" si="6"/>
        <v>0.96296296296296291</v>
      </c>
      <c r="BN24" s="3">
        <f t="shared" si="6"/>
        <v>1.037037037037037</v>
      </c>
      <c r="BO24" s="3">
        <f t="shared" si="6"/>
        <v>1.1111111111111112</v>
      </c>
      <c r="BP24" s="3">
        <f t="shared" si="6"/>
        <v>1.1851851851851851</v>
      </c>
      <c r="BQ24" s="3">
        <f t="shared" si="6"/>
        <v>1.2592592592592593</v>
      </c>
      <c r="BR24" s="3">
        <f t="shared" si="6"/>
        <v>1.3333333333333333</v>
      </c>
      <c r="BS24" s="3">
        <f t="shared" si="6"/>
        <v>1.4074074074074074</v>
      </c>
      <c r="BT24" s="3">
        <f t="shared" si="6"/>
        <v>1.4814814814814816</v>
      </c>
      <c r="BU24" s="3">
        <f t="shared" si="6"/>
        <v>1.5555555555555556</v>
      </c>
      <c r="BV24" s="3">
        <f t="shared" si="6"/>
        <v>1.6296296296296295</v>
      </c>
      <c r="BW24" s="3">
        <f t="shared" si="6"/>
        <v>1.7037037037037039</v>
      </c>
      <c r="BX24" s="3">
        <f t="shared" si="6"/>
        <v>1.7777777777777777</v>
      </c>
      <c r="BY24" s="3">
        <f t="shared" si="6"/>
        <v>1.8518518518518521</v>
      </c>
      <c r="BZ24" s="3">
        <f t="shared" si="6"/>
        <v>1.9259259259259258</v>
      </c>
    </row>
    <row r="25" spans="3:78" x14ac:dyDescent="0.2">
      <c r="H25" s="3" t="s">
        <v>356</v>
      </c>
      <c r="I25" s="3" t="s">
        <v>311</v>
      </c>
      <c r="J25" s="3" t="s">
        <v>310</v>
      </c>
      <c r="K25" s="3" t="s">
        <v>313</v>
      </c>
      <c r="L25" s="3" t="s">
        <v>314</v>
      </c>
      <c r="M25" s="3" t="s">
        <v>315</v>
      </c>
      <c r="N25" s="3" t="s">
        <v>316</v>
      </c>
      <c r="O25" s="3" t="s">
        <v>317</v>
      </c>
      <c r="P25" s="3" t="s">
        <v>318</v>
      </c>
      <c r="Q25" s="3" t="s">
        <v>319</v>
      </c>
      <c r="AZ25" s="3">
        <v>10</v>
      </c>
      <c r="BA25" s="3">
        <f t="shared" si="7"/>
        <v>2.4691358024691357E-2</v>
      </c>
      <c r="BB25" s="3">
        <f t="shared" si="6"/>
        <v>4.9382716049382713E-2</v>
      </c>
      <c r="BC25" s="3">
        <f t="shared" si="6"/>
        <v>7.407407407407407E-2</v>
      </c>
      <c r="BD25" s="3">
        <f t="shared" si="6"/>
        <v>9.8765432098765427E-2</v>
      </c>
      <c r="BE25" s="3">
        <f t="shared" si="6"/>
        <v>0.1234567901234568</v>
      </c>
      <c r="BF25" s="3">
        <f t="shared" si="6"/>
        <v>0.14814814814814814</v>
      </c>
      <c r="BG25" s="3">
        <f t="shared" si="6"/>
        <v>0.1728395061728395</v>
      </c>
      <c r="BH25" s="3">
        <f t="shared" si="6"/>
        <v>0.19753086419753085</v>
      </c>
      <c r="BI25" s="3">
        <f t="shared" si="6"/>
        <v>0.22222222222222221</v>
      </c>
      <c r="BJ25" s="3">
        <f t="shared" si="6"/>
        <v>0.24691358024691359</v>
      </c>
      <c r="BK25" s="3">
        <f t="shared" si="6"/>
        <v>0.27160493827160492</v>
      </c>
      <c r="BL25" s="3">
        <f t="shared" si="6"/>
        <v>0.29629629629629628</v>
      </c>
      <c r="BM25" s="3">
        <f t="shared" si="6"/>
        <v>0.32098765432098764</v>
      </c>
      <c r="BN25" s="3">
        <f t="shared" si="6"/>
        <v>0.34567901234567899</v>
      </c>
      <c r="BO25" s="3">
        <f t="shared" si="6"/>
        <v>0.37037037037037041</v>
      </c>
      <c r="BP25" s="3">
        <f t="shared" si="6"/>
        <v>0.39506172839506171</v>
      </c>
      <c r="BQ25" s="3">
        <f t="shared" si="6"/>
        <v>0.41975308641975312</v>
      </c>
      <c r="BR25" s="3">
        <f t="shared" si="6"/>
        <v>0.44444444444444442</v>
      </c>
      <c r="BS25" s="3">
        <f t="shared" si="6"/>
        <v>0.46913580246913583</v>
      </c>
      <c r="BT25" s="3">
        <f t="shared" si="6"/>
        <v>0.49382716049382719</v>
      </c>
      <c r="BU25" s="3">
        <f t="shared" si="6"/>
        <v>0.51851851851851849</v>
      </c>
      <c r="BV25" s="3">
        <f t="shared" si="6"/>
        <v>0.54320987654320985</v>
      </c>
      <c r="BW25" s="3">
        <f t="shared" si="6"/>
        <v>0.56790123456790131</v>
      </c>
      <c r="BX25" s="3">
        <f t="shared" si="6"/>
        <v>0.59259259259259256</v>
      </c>
      <c r="BY25" s="3">
        <f t="shared" si="6"/>
        <v>0.61728395061728403</v>
      </c>
      <c r="BZ25" s="3">
        <f t="shared" si="6"/>
        <v>0.64197530864197527</v>
      </c>
    </row>
    <row r="26" spans="3:78" x14ac:dyDescent="0.2">
      <c r="I26" s="3">
        <v>1</v>
      </c>
      <c r="J26" s="3">
        <v>1</v>
      </c>
      <c r="K26" s="3" t="s">
        <v>183</v>
      </c>
      <c r="L26" s="3">
        <v>800</v>
      </c>
      <c r="M26" s="3" t="s">
        <v>321</v>
      </c>
      <c r="N26" s="3">
        <v>20</v>
      </c>
      <c r="Q26" s="3">
        <f>IF($L26="",0,INDEX(道具投放节奏!$K:$K,MATCH($K26,道具投放节奏!$D:$D,0))*$L26)+
IF($N26="",0,INDEX(道具投放节奏!$K:$K,MATCH($M26,道具投放节奏!$D:$D,0))*$N26)+
IF($P26="",0,INDEX(道具投放节奏!$K:$K,MATCH($O26,道具投放节奏!$D:$D,0))*$P26)</f>
        <v>2400</v>
      </c>
    </row>
    <row r="27" spans="3:78" x14ac:dyDescent="0.2">
      <c r="I27" s="3">
        <v>2</v>
      </c>
      <c r="J27" s="3">
        <v>2</v>
      </c>
      <c r="K27" s="3" t="s">
        <v>183</v>
      </c>
      <c r="L27" s="3">
        <v>600</v>
      </c>
      <c r="M27" s="3" t="s">
        <v>321</v>
      </c>
      <c r="N27" s="3">
        <v>15</v>
      </c>
      <c r="Q27" s="3">
        <f>IF($L27="",0,INDEX(道具投放节奏!$K:$K,MATCH($K27,道具投放节奏!$D:$D,0))*$L27)+
IF($N27="",0,INDEX(道具投放节奏!$K:$K,MATCH($M27,道具投放节奏!$D:$D,0))*$N27)+
IF($P27="",0,INDEX(道具投放节奏!$K:$K,MATCH($O27,道具投放节奏!$D:$D,0))*$P27)</f>
        <v>1800</v>
      </c>
      <c r="AZ27" s="3" t="s">
        <v>332</v>
      </c>
      <c r="BA27" s="3">
        <v>7</v>
      </c>
      <c r="BB27" s="3">
        <f>BA27+7</f>
        <v>14</v>
      </c>
      <c r="BC27" s="3">
        <f t="shared" ref="BC27:BI27" si="8">BB27+7</f>
        <v>21</v>
      </c>
      <c r="BD27" s="3">
        <f t="shared" si="8"/>
        <v>28</v>
      </c>
      <c r="BE27" s="3">
        <f t="shared" si="8"/>
        <v>35</v>
      </c>
      <c r="BF27" s="3">
        <f t="shared" si="8"/>
        <v>42</v>
      </c>
      <c r="BG27" s="3">
        <f t="shared" si="8"/>
        <v>49</v>
      </c>
      <c r="BH27" s="3">
        <f t="shared" si="8"/>
        <v>56</v>
      </c>
      <c r="BI27" s="3">
        <f t="shared" si="8"/>
        <v>63</v>
      </c>
      <c r="BJ27" s="3">
        <f t="shared" ref="BJ27:BS27" si="9">BI27+7</f>
        <v>70</v>
      </c>
      <c r="BK27" s="3">
        <f t="shared" si="9"/>
        <v>77</v>
      </c>
      <c r="BL27" s="3">
        <f t="shared" si="9"/>
        <v>84</v>
      </c>
      <c r="BM27" s="3">
        <f t="shared" si="9"/>
        <v>91</v>
      </c>
      <c r="BN27" s="3">
        <f t="shared" si="9"/>
        <v>98</v>
      </c>
      <c r="BO27" s="3">
        <f t="shared" si="9"/>
        <v>105</v>
      </c>
      <c r="BP27" s="3">
        <f t="shared" si="9"/>
        <v>112</v>
      </c>
      <c r="BQ27" s="3">
        <f t="shared" si="9"/>
        <v>119</v>
      </c>
      <c r="BR27" s="3">
        <f t="shared" si="9"/>
        <v>126</v>
      </c>
      <c r="BS27" s="3">
        <f t="shared" si="9"/>
        <v>133</v>
      </c>
      <c r="BT27" s="3">
        <f t="shared" ref="BT27:BZ27" si="10">BS27+7</f>
        <v>140</v>
      </c>
      <c r="BU27" s="3">
        <f t="shared" si="10"/>
        <v>147</v>
      </c>
      <c r="BV27" s="3">
        <f t="shared" si="10"/>
        <v>154</v>
      </c>
      <c r="BW27" s="3">
        <f t="shared" si="10"/>
        <v>161</v>
      </c>
      <c r="BX27" s="3">
        <f t="shared" si="10"/>
        <v>168</v>
      </c>
      <c r="BY27" s="3">
        <f t="shared" si="10"/>
        <v>175</v>
      </c>
      <c r="BZ27" s="3">
        <f t="shared" si="10"/>
        <v>182</v>
      </c>
    </row>
    <row r="28" spans="3:78" x14ac:dyDescent="0.2">
      <c r="I28" s="3">
        <v>3</v>
      </c>
      <c r="J28" s="3">
        <v>3</v>
      </c>
      <c r="K28" s="3" t="s">
        <v>183</v>
      </c>
      <c r="L28" s="3">
        <v>500</v>
      </c>
      <c r="M28" s="3" t="s">
        <v>321</v>
      </c>
      <c r="N28" s="3">
        <v>10</v>
      </c>
      <c r="Q28" s="3">
        <f>IF($L28="",0,INDEX(道具投放节奏!$K:$K,MATCH($K28,道具投放节奏!$D:$D,0))*$L28)+
IF($N28="",0,INDEX(道具投放节奏!$K:$K,MATCH($M28,道具投放节奏!$D:$D,0))*$N28)+
IF($P28="",0,INDEX(道具投放节奏!$K:$K,MATCH($O28,道具投放节奏!$D:$D,0))*$P28)</f>
        <v>1300</v>
      </c>
      <c r="AZ28" s="3">
        <v>6</v>
      </c>
      <c r="BA28" s="3">
        <v>4</v>
      </c>
      <c r="BB28" s="3">
        <f>BA28+$BA$28</f>
        <v>8</v>
      </c>
      <c r="BC28" s="3">
        <f t="shared" ref="BC28:BZ28" si="11">BB28+$BA$28</f>
        <v>12</v>
      </c>
      <c r="BD28" s="3">
        <f t="shared" si="11"/>
        <v>16</v>
      </c>
      <c r="BE28" s="3">
        <f t="shared" si="11"/>
        <v>20</v>
      </c>
      <c r="BF28" s="3">
        <f t="shared" si="11"/>
        <v>24</v>
      </c>
      <c r="BG28" s="3">
        <f t="shared" si="11"/>
        <v>28</v>
      </c>
      <c r="BH28" s="3">
        <f t="shared" si="11"/>
        <v>32</v>
      </c>
      <c r="BI28" s="3">
        <f t="shared" si="11"/>
        <v>36</v>
      </c>
      <c r="BJ28" s="3">
        <f t="shared" si="11"/>
        <v>40</v>
      </c>
      <c r="BK28" s="3">
        <f t="shared" si="11"/>
        <v>44</v>
      </c>
      <c r="BL28" s="3">
        <f t="shared" si="11"/>
        <v>48</v>
      </c>
      <c r="BM28" s="3">
        <f t="shared" si="11"/>
        <v>52</v>
      </c>
      <c r="BN28" s="3">
        <f t="shared" si="11"/>
        <v>56</v>
      </c>
      <c r="BO28" s="3">
        <f t="shared" si="11"/>
        <v>60</v>
      </c>
      <c r="BP28" s="3">
        <f t="shared" si="11"/>
        <v>64</v>
      </c>
      <c r="BQ28" s="3">
        <f t="shared" si="11"/>
        <v>68</v>
      </c>
      <c r="BR28" s="3">
        <f t="shared" si="11"/>
        <v>72</v>
      </c>
      <c r="BS28" s="3">
        <f t="shared" si="11"/>
        <v>76</v>
      </c>
      <c r="BT28" s="3">
        <f t="shared" si="11"/>
        <v>80</v>
      </c>
      <c r="BU28" s="3">
        <f t="shared" si="11"/>
        <v>84</v>
      </c>
      <c r="BV28" s="3">
        <f t="shared" si="11"/>
        <v>88</v>
      </c>
      <c r="BW28" s="3">
        <f t="shared" si="11"/>
        <v>92</v>
      </c>
      <c r="BX28" s="3">
        <f t="shared" si="11"/>
        <v>96</v>
      </c>
      <c r="BY28" s="3">
        <f t="shared" si="11"/>
        <v>100</v>
      </c>
      <c r="BZ28" s="3">
        <f t="shared" si="11"/>
        <v>104</v>
      </c>
    </row>
    <row r="29" spans="3:78" x14ac:dyDescent="0.2">
      <c r="I29" s="3">
        <v>4</v>
      </c>
      <c r="J29" s="3">
        <v>5</v>
      </c>
      <c r="K29" s="3" t="s">
        <v>183</v>
      </c>
      <c r="L29" s="3">
        <v>400</v>
      </c>
      <c r="M29" s="3" t="s">
        <v>321</v>
      </c>
      <c r="N29" s="3">
        <v>8</v>
      </c>
      <c r="Q29" s="3">
        <f>IF($L29="",0,INDEX(道具投放节奏!$K:$K,MATCH($K29,道具投放节奏!$D:$D,0))*$L29)+
IF($N29="",0,INDEX(道具投放节奏!$K:$K,MATCH($M29,道具投放节奏!$D:$D,0))*$N29)+
IF($P29="",0,INDEX(道具投放节奏!$K:$K,MATCH($O29,道具投放节奏!$D:$D,0))*$P29)</f>
        <v>1040</v>
      </c>
      <c r="AZ29" s="3">
        <v>7</v>
      </c>
      <c r="BA29" s="3">
        <f>BA28/3</f>
        <v>1.3333333333333333</v>
      </c>
      <c r="BB29" s="3">
        <f t="shared" ref="BB29:BZ29" si="12">BB28/3</f>
        <v>2.6666666666666665</v>
      </c>
      <c r="BC29" s="3">
        <f t="shared" si="12"/>
        <v>4</v>
      </c>
      <c r="BD29" s="3">
        <f t="shared" si="12"/>
        <v>5.333333333333333</v>
      </c>
      <c r="BE29" s="3">
        <f t="shared" si="12"/>
        <v>6.666666666666667</v>
      </c>
      <c r="BF29" s="3">
        <f t="shared" si="12"/>
        <v>8</v>
      </c>
      <c r="BG29" s="3">
        <f t="shared" si="12"/>
        <v>9.3333333333333339</v>
      </c>
      <c r="BH29" s="3">
        <f t="shared" si="12"/>
        <v>10.666666666666666</v>
      </c>
      <c r="BI29" s="3">
        <f t="shared" si="12"/>
        <v>12</v>
      </c>
      <c r="BJ29" s="3">
        <f t="shared" si="12"/>
        <v>13.333333333333334</v>
      </c>
      <c r="BK29" s="3">
        <f t="shared" si="12"/>
        <v>14.666666666666666</v>
      </c>
      <c r="BL29" s="3">
        <f t="shared" si="12"/>
        <v>16</v>
      </c>
      <c r="BM29" s="3">
        <f t="shared" si="12"/>
        <v>17.333333333333332</v>
      </c>
      <c r="BN29" s="3">
        <f t="shared" si="12"/>
        <v>18.666666666666668</v>
      </c>
      <c r="BO29" s="3">
        <f t="shared" si="12"/>
        <v>20</v>
      </c>
      <c r="BP29" s="3">
        <f t="shared" si="12"/>
        <v>21.333333333333332</v>
      </c>
      <c r="BQ29" s="3">
        <f t="shared" si="12"/>
        <v>22.666666666666668</v>
      </c>
      <c r="BR29" s="3">
        <f t="shared" si="12"/>
        <v>24</v>
      </c>
      <c r="BS29" s="3">
        <f t="shared" si="12"/>
        <v>25.333333333333332</v>
      </c>
      <c r="BT29" s="3">
        <f t="shared" si="12"/>
        <v>26.666666666666668</v>
      </c>
      <c r="BU29" s="3">
        <f t="shared" si="12"/>
        <v>28</v>
      </c>
      <c r="BV29" s="3">
        <f t="shared" si="12"/>
        <v>29.333333333333332</v>
      </c>
      <c r="BW29" s="3">
        <f t="shared" si="12"/>
        <v>30.666666666666668</v>
      </c>
      <c r="BX29" s="3">
        <f t="shared" si="12"/>
        <v>32</v>
      </c>
      <c r="BY29" s="3">
        <f t="shared" si="12"/>
        <v>33.333333333333336</v>
      </c>
      <c r="BZ29" s="3">
        <f t="shared" si="12"/>
        <v>34.666666666666664</v>
      </c>
    </row>
    <row r="30" spans="3:78" x14ac:dyDescent="0.2">
      <c r="I30" s="3">
        <v>6</v>
      </c>
      <c r="J30" s="3">
        <v>7</v>
      </c>
      <c r="K30" s="3" t="s">
        <v>183</v>
      </c>
      <c r="L30" s="3">
        <v>300</v>
      </c>
      <c r="M30" s="3" t="s">
        <v>321</v>
      </c>
      <c r="N30" s="3">
        <v>5</v>
      </c>
      <c r="Q30" s="3">
        <f>IF($L30="",0,INDEX(道具投放节奏!$K:$K,MATCH($K30,道具投放节奏!$D:$D,0))*$L30)+
IF($N30="",0,INDEX(道具投放节奏!$K:$K,MATCH($M30,道具投放节奏!$D:$D,0))*$N30)+
IF($P30="",0,INDEX(道具投放节奏!$K:$K,MATCH($O30,道具投放节奏!$D:$D,0))*$P30)</f>
        <v>700</v>
      </c>
      <c r="AZ30" s="3">
        <v>8</v>
      </c>
      <c r="BA30" s="3">
        <f t="shared" ref="BA30:BA32" si="13">BA29/3</f>
        <v>0.44444444444444442</v>
      </c>
      <c r="BB30" s="3">
        <f t="shared" ref="BB30:BB32" si="14">BB29/3</f>
        <v>0.88888888888888884</v>
      </c>
      <c r="BC30" s="3">
        <f t="shared" ref="BC30:BC32" si="15">BC29/3</f>
        <v>1.3333333333333333</v>
      </c>
      <c r="BD30" s="3">
        <f t="shared" ref="BD30:BD32" si="16">BD29/3</f>
        <v>1.7777777777777777</v>
      </c>
      <c r="BE30" s="3">
        <f t="shared" ref="BE30:BE32" si="17">BE29/3</f>
        <v>2.2222222222222223</v>
      </c>
      <c r="BF30" s="3">
        <f t="shared" ref="BF30:BF32" si="18">BF29/3</f>
        <v>2.6666666666666665</v>
      </c>
      <c r="BG30" s="3">
        <f t="shared" ref="BG30:BG32" si="19">BG29/3</f>
        <v>3.1111111111111112</v>
      </c>
      <c r="BH30" s="3">
        <f t="shared" ref="BH30:BH32" si="20">BH29/3</f>
        <v>3.5555555555555554</v>
      </c>
      <c r="BI30" s="3">
        <f t="shared" ref="BI30:BI32" si="21">BI29/3</f>
        <v>4</v>
      </c>
      <c r="BJ30" s="3">
        <f t="shared" ref="BJ30:BJ32" si="22">BJ29/3</f>
        <v>4.4444444444444446</v>
      </c>
      <c r="BK30" s="3">
        <f t="shared" ref="BK30:BK32" si="23">BK29/3</f>
        <v>4.8888888888888884</v>
      </c>
      <c r="BL30" s="3">
        <f t="shared" ref="BL30:BL32" si="24">BL29/3</f>
        <v>5.333333333333333</v>
      </c>
      <c r="BM30" s="3">
        <f t="shared" ref="BM30:BM32" si="25">BM29/3</f>
        <v>5.7777777777777777</v>
      </c>
      <c r="BN30" s="3">
        <f t="shared" ref="BN30:BN32" si="26">BN29/3</f>
        <v>6.2222222222222223</v>
      </c>
      <c r="BO30" s="3">
        <f t="shared" ref="BO30:BO32" si="27">BO29/3</f>
        <v>6.666666666666667</v>
      </c>
      <c r="BP30" s="3">
        <f t="shared" ref="BP30:BP32" si="28">BP29/3</f>
        <v>7.1111111111111107</v>
      </c>
      <c r="BQ30" s="3">
        <f t="shared" ref="BQ30:BQ32" si="29">BQ29/3</f>
        <v>7.5555555555555562</v>
      </c>
      <c r="BR30" s="3">
        <f t="shared" ref="BR30:BR32" si="30">BR29/3</f>
        <v>8</v>
      </c>
      <c r="BS30" s="3">
        <f t="shared" ref="BS30:BS32" si="31">BS29/3</f>
        <v>8.4444444444444446</v>
      </c>
      <c r="BT30" s="3">
        <f t="shared" ref="BT30:BT32" si="32">BT29/3</f>
        <v>8.8888888888888893</v>
      </c>
      <c r="BU30" s="3">
        <f t="shared" ref="BU30:BU32" si="33">BU29/3</f>
        <v>9.3333333333333339</v>
      </c>
      <c r="BV30" s="3">
        <f t="shared" ref="BV30:BV32" si="34">BV29/3</f>
        <v>9.7777777777777768</v>
      </c>
      <c r="BW30" s="3">
        <f t="shared" ref="BW30:BW32" si="35">BW29/3</f>
        <v>10.222222222222223</v>
      </c>
      <c r="BX30" s="3">
        <f t="shared" ref="BX30:BX32" si="36">BX29/3</f>
        <v>10.666666666666666</v>
      </c>
      <c r="BY30" s="3">
        <f t="shared" ref="BY30:BY32" si="37">BY29/3</f>
        <v>11.111111111111112</v>
      </c>
      <c r="BZ30" s="3">
        <f t="shared" ref="BZ30:BZ32" si="38">BZ29/3</f>
        <v>11.555555555555555</v>
      </c>
    </row>
    <row r="31" spans="3:78" x14ac:dyDescent="0.2">
      <c r="I31" s="3">
        <v>8</v>
      </c>
      <c r="J31" s="3">
        <v>10</v>
      </c>
      <c r="K31" s="3" t="s">
        <v>183</v>
      </c>
      <c r="L31" s="3">
        <v>200</v>
      </c>
      <c r="M31" s="3" t="s">
        <v>321</v>
      </c>
      <c r="N31" s="3">
        <v>3</v>
      </c>
      <c r="Q31" s="3">
        <f>IF($L31="",0,INDEX(道具投放节奏!$K:$K,MATCH($K31,道具投放节奏!$D:$D,0))*$L31)+
IF($N31="",0,INDEX(道具投放节奏!$K:$K,MATCH($M31,道具投放节奏!$D:$D,0))*$N31)+
IF($P31="",0,INDEX(道具投放节奏!$K:$K,MATCH($O31,道具投放节奏!$D:$D,0))*$P31)</f>
        <v>440</v>
      </c>
      <c r="AZ31" s="3">
        <v>9</v>
      </c>
      <c r="BA31" s="3">
        <f t="shared" si="13"/>
        <v>0.14814814814814814</v>
      </c>
      <c r="BB31" s="3">
        <f t="shared" si="14"/>
        <v>0.29629629629629628</v>
      </c>
      <c r="BC31" s="3">
        <f t="shared" si="15"/>
        <v>0.44444444444444442</v>
      </c>
      <c r="BD31" s="3">
        <f t="shared" si="16"/>
        <v>0.59259259259259256</v>
      </c>
      <c r="BE31" s="3">
        <f t="shared" si="17"/>
        <v>0.74074074074074081</v>
      </c>
      <c r="BF31" s="3">
        <f t="shared" si="18"/>
        <v>0.88888888888888884</v>
      </c>
      <c r="BG31" s="3">
        <f t="shared" si="19"/>
        <v>1.037037037037037</v>
      </c>
      <c r="BH31" s="3">
        <f t="shared" si="20"/>
        <v>1.1851851851851851</v>
      </c>
      <c r="BI31" s="3">
        <f t="shared" si="21"/>
        <v>1.3333333333333333</v>
      </c>
      <c r="BJ31" s="3">
        <f t="shared" si="22"/>
        <v>1.4814814814814816</v>
      </c>
      <c r="BK31" s="3">
        <f t="shared" si="23"/>
        <v>1.6296296296296295</v>
      </c>
      <c r="BL31" s="3">
        <f t="shared" si="24"/>
        <v>1.7777777777777777</v>
      </c>
      <c r="BM31" s="3">
        <f t="shared" si="25"/>
        <v>1.9259259259259258</v>
      </c>
      <c r="BN31" s="3">
        <f t="shared" si="26"/>
        <v>2.074074074074074</v>
      </c>
      <c r="BO31" s="3">
        <f t="shared" si="27"/>
        <v>2.2222222222222223</v>
      </c>
      <c r="BP31" s="3">
        <f t="shared" si="28"/>
        <v>2.3703703703703702</v>
      </c>
      <c r="BQ31" s="3">
        <f t="shared" si="29"/>
        <v>2.5185185185185186</v>
      </c>
      <c r="BR31" s="3">
        <f t="shared" si="30"/>
        <v>2.6666666666666665</v>
      </c>
      <c r="BS31" s="3">
        <f t="shared" si="31"/>
        <v>2.8148148148148149</v>
      </c>
      <c r="BT31" s="3">
        <f t="shared" si="32"/>
        <v>2.9629629629629632</v>
      </c>
      <c r="BU31" s="3">
        <f t="shared" si="33"/>
        <v>3.1111111111111112</v>
      </c>
      <c r="BV31" s="3">
        <f t="shared" si="34"/>
        <v>3.2592592592592591</v>
      </c>
      <c r="BW31" s="3">
        <f t="shared" si="35"/>
        <v>3.4074074074074079</v>
      </c>
      <c r="BX31" s="3">
        <f t="shared" si="36"/>
        <v>3.5555555555555554</v>
      </c>
      <c r="BY31" s="3">
        <f t="shared" si="37"/>
        <v>3.7037037037037042</v>
      </c>
      <c r="BZ31" s="3">
        <f t="shared" si="38"/>
        <v>3.8518518518518516</v>
      </c>
    </row>
    <row r="32" spans="3:78" x14ac:dyDescent="0.2">
      <c r="AZ32" s="3">
        <v>10</v>
      </c>
      <c r="BA32" s="3">
        <f t="shared" si="13"/>
        <v>4.9382716049382713E-2</v>
      </c>
      <c r="BB32" s="3">
        <f t="shared" si="14"/>
        <v>9.8765432098765427E-2</v>
      </c>
      <c r="BC32" s="3">
        <f t="shared" si="15"/>
        <v>0.14814814814814814</v>
      </c>
      <c r="BD32" s="3">
        <f t="shared" si="16"/>
        <v>0.19753086419753085</v>
      </c>
      <c r="BE32" s="3">
        <f t="shared" si="17"/>
        <v>0.24691358024691359</v>
      </c>
      <c r="BF32" s="3">
        <f t="shared" si="18"/>
        <v>0.29629629629629628</v>
      </c>
      <c r="BG32" s="3">
        <f t="shared" si="19"/>
        <v>0.34567901234567899</v>
      </c>
      <c r="BH32" s="3">
        <f t="shared" si="20"/>
        <v>0.39506172839506171</v>
      </c>
      <c r="BI32" s="3">
        <f t="shared" si="21"/>
        <v>0.44444444444444442</v>
      </c>
      <c r="BJ32" s="3">
        <f t="shared" si="22"/>
        <v>0.49382716049382719</v>
      </c>
      <c r="BK32" s="3">
        <f t="shared" si="23"/>
        <v>0.54320987654320985</v>
      </c>
      <c r="BL32" s="3">
        <f t="shared" si="24"/>
        <v>0.59259259259259256</v>
      </c>
      <c r="BM32" s="3">
        <f t="shared" si="25"/>
        <v>0.64197530864197527</v>
      </c>
      <c r="BN32" s="3">
        <f t="shared" si="26"/>
        <v>0.69135802469135799</v>
      </c>
      <c r="BO32" s="3">
        <f t="shared" si="27"/>
        <v>0.74074074074074081</v>
      </c>
      <c r="BP32" s="3">
        <f t="shared" si="28"/>
        <v>0.79012345679012341</v>
      </c>
      <c r="BQ32" s="3">
        <f t="shared" si="29"/>
        <v>0.83950617283950624</v>
      </c>
      <c r="BR32" s="3">
        <f t="shared" si="30"/>
        <v>0.88888888888888884</v>
      </c>
      <c r="BS32" s="3">
        <f t="shared" si="31"/>
        <v>0.93827160493827166</v>
      </c>
      <c r="BT32" s="3">
        <f t="shared" si="32"/>
        <v>0.98765432098765438</v>
      </c>
      <c r="BU32" s="3">
        <f t="shared" si="33"/>
        <v>1.037037037037037</v>
      </c>
      <c r="BV32" s="3">
        <f t="shared" si="34"/>
        <v>1.0864197530864197</v>
      </c>
      <c r="BW32" s="3">
        <f t="shared" si="35"/>
        <v>1.1358024691358026</v>
      </c>
      <c r="BX32" s="3">
        <f t="shared" si="36"/>
        <v>1.1851851851851851</v>
      </c>
      <c r="BY32" s="3">
        <f t="shared" si="37"/>
        <v>1.2345679012345681</v>
      </c>
      <c r="BZ32" s="3">
        <f t="shared" si="38"/>
        <v>1.2839506172839505</v>
      </c>
    </row>
    <row r="34" spans="52:78" x14ac:dyDescent="0.2">
      <c r="AZ34" s="3" t="s">
        <v>333</v>
      </c>
      <c r="BA34" s="3">
        <v>7</v>
      </c>
      <c r="BB34" s="3">
        <f>BA34+7</f>
        <v>14</v>
      </c>
      <c r="BC34" s="3">
        <f t="shared" ref="BC34:BI34" si="39">BB34+7</f>
        <v>21</v>
      </c>
      <c r="BD34" s="3">
        <f t="shared" si="39"/>
        <v>28</v>
      </c>
      <c r="BE34" s="3">
        <f t="shared" si="39"/>
        <v>35</v>
      </c>
      <c r="BF34" s="3">
        <f t="shared" si="39"/>
        <v>42</v>
      </c>
      <c r="BG34" s="3">
        <f t="shared" si="39"/>
        <v>49</v>
      </c>
      <c r="BH34" s="3">
        <f t="shared" si="39"/>
        <v>56</v>
      </c>
      <c r="BI34" s="3">
        <f t="shared" si="39"/>
        <v>63</v>
      </c>
      <c r="BJ34" s="3">
        <f t="shared" ref="BJ34:BS34" si="40">BI34+7</f>
        <v>70</v>
      </c>
      <c r="BK34" s="3">
        <f t="shared" si="40"/>
        <v>77</v>
      </c>
      <c r="BL34" s="3">
        <f t="shared" si="40"/>
        <v>84</v>
      </c>
      <c r="BM34" s="3">
        <f t="shared" si="40"/>
        <v>91</v>
      </c>
      <c r="BN34" s="3">
        <f t="shared" si="40"/>
        <v>98</v>
      </c>
      <c r="BO34" s="3">
        <f t="shared" si="40"/>
        <v>105</v>
      </c>
      <c r="BP34" s="3">
        <f t="shared" si="40"/>
        <v>112</v>
      </c>
      <c r="BQ34" s="3">
        <f t="shared" si="40"/>
        <v>119</v>
      </c>
      <c r="BR34" s="3">
        <f t="shared" si="40"/>
        <v>126</v>
      </c>
      <c r="BS34" s="3">
        <f t="shared" si="40"/>
        <v>133</v>
      </c>
      <c r="BT34" s="3">
        <f t="shared" ref="BT34:BZ34" si="41">BS34+7</f>
        <v>140</v>
      </c>
      <c r="BU34" s="3">
        <f t="shared" si="41"/>
        <v>147</v>
      </c>
      <c r="BV34" s="3">
        <f t="shared" si="41"/>
        <v>154</v>
      </c>
      <c r="BW34" s="3">
        <f t="shared" si="41"/>
        <v>161</v>
      </c>
      <c r="BX34" s="3">
        <f t="shared" si="41"/>
        <v>168</v>
      </c>
      <c r="BY34" s="3">
        <f t="shared" si="41"/>
        <v>175</v>
      </c>
      <c r="BZ34" s="3">
        <f t="shared" si="41"/>
        <v>182</v>
      </c>
    </row>
    <row r="35" spans="52:78" x14ac:dyDescent="0.2">
      <c r="AZ35" s="3">
        <v>6</v>
      </c>
      <c r="BA35" s="3">
        <v>6</v>
      </c>
      <c r="BB35" s="3">
        <f>BA35+$BA$35</f>
        <v>12</v>
      </c>
      <c r="BC35" s="3">
        <f t="shared" ref="BC35:BZ35" si="42">BB35+$BA$35</f>
        <v>18</v>
      </c>
      <c r="BD35" s="3">
        <f t="shared" si="42"/>
        <v>24</v>
      </c>
      <c r="BE35" s="3">
        <f t="shared" si="42"/>
        <v>30</v>
      </c>
      <c r="BF35" s="3">
        <f t="shared" si="42"/>
        <v>36</v>
      </c>
      <c r="BG35" s="3">
        <f t="shared" si="42"/>
        <v>42</v>
      </c>
      <c r="BH35" s="3">
        <f t="shared" si="42"/>
        <v>48</v>
      </c>
      <c r="BI35" s="3">
        <f t="shared" si="42"/>
        <v>54</v>
      </c>
      <c r="BJ35" s="3">
        <f t="shared" si="42"/>
        <v>60</v>
      </c>
      <c r="BK35" s="3">
        <f t="shared" si="42"/>
        <v>66</v>
      </c>
      <c r="BL35" s="3">
        <f t="shared" si="42"/>
        <v>72</v>
      </c>
      <c r="BM35" s="3">
        <f t="shared" si="42"/>
        <v>78</v>
      </c>
      <c r="BN35" s="3">
        <f t="shared" si="42"/>
        <v>84</v>
      </c>
      <c r="BO35" s="3">
        <f t="shared" si="42"/>
        <v>90</v>
      </c>
      <c r="BP35" s="3">
        <f t="shared" si="42"/>
        <v>96</v>
      </c>
      <c r="BQ35" s="3">
        <f t="shared" si="42"/>
        <v>102</v>
      </c>
      <c r="BR35" s="3">
        <f t="shared" si="42"/>
        <v>108</v>
      </c>
      <c r="BS35" s="3">
        <f t="shared" si="42"/>
        <v>114</v>
      </c>
      <c r="BT35" s="3">
        <f t="shared" si="42"/>
        <v>120</v>
      </c>
      <c r="BU35" s="3">
        <f t="shared" si="42"/>
        <v>126</v>
      </c>
      <c r="BV35" s="3">
        <f t="shared" si="42"/>
        <v>132</v>
      </c>
      <c r="BW35" s="3">
        <f t="shared" si="42"/>
        <v>138</v>
      </c>
      <c r="BX35" s="3">
        <f t="shared" si="42"/>
        <v>144</v>
      </c>
      <c r="BY35" s="3">
        <f t="shared" si="42"/>
        <v>150</v>
      </c>
      <c r="BZ35" s="3">
        <f t="shared" si="42"/>
        <v>156</v>
      </c>
    </row>
    <row r="36" spans="52:78" x14ac:dyDescent="0.2">
      <c r="AZ36" s="3">
        <v>7</v>
      </c>
      <c r="BA36" s="3">
        <f>BA35/3</f>
        <v>2</v>
      </c>
      <c r="BB36" s="3">
        <f t="shared" ref="BB36:BB39" si="43">BB35/3</f>
        <v>4</v>
      </c>
      <c r="BC36" s="3">
        <f t="shared" ref="BC36:BC39" si="44">BC35/3</f>
        <v>6</v>
      </c>
      <c r="BD36" s="3">
        <f t="shared" ref="BD36:BD39" si="45">BD35/3</f>
        <v>8</v>
      </c>
      <c r="BE36" s="3">
        <f t="shared" ref="BE36:BE39" si="46">BE35/3</f>
        <v>10</v>
      </c>
      <c r="BF36" s="3">
        <f t="shared" ref="BF36:BF39" si="47">BF35/3</f>
        <v>12</v>
      </c>
      <c r="BG36" s="3">
        <f t="shared" ref="BG36:BG39" si="48">BG35/3</f>
        <v>14</v>
      </c>
      <c r="BH36" s="3">
        <f t="shared" ref="BH36:BH39" si="49">BH35/3</f>
        <v>16</v>
      </c>
      <c r="BI36" s="3">
        <f t="shared" ref="BI36:BI39" si="50">BI35/3</f>
        <v>18</v>
      </c>
      <c r="BJ36" s="3">
        <f t="shared" ref="BJ36:BJ39" si="51">BJ35/3</f>
        <v>20</v>
      </c>
      <c r="BK36" s="3">
        <f t="shared" ref="BK36:BK39" si="52">BK35/3</f>
        <v>22</v>
      </c>
      <c r="BL36" s="3">
        <f t="shared" ref="BL36:BL39" si="53">BL35/3</f>
        <v>24</v>
      </c>
      <c r="BM36" s="3">
        <f t="shared" ref="BM36:BM39" si="54">BM35/3</f>
        <v>26</v>
      </c>
      <c r="BN36" s="3">
        <f t="shared" ref="BN36:BN39" si="55">BN35/3</f>
        <v>28</v>
      </c>
      <c r="BO36" s="3">
        <f t="shared" ref="BO36:BO39" si="56">BO35/3</f>
        <v>30</v>
      </c>
      <c r="BP36" s="3">
        <f t="shared" ref="BP36:BP39" si="57">BP35/3</f>
        <v>32</v>
      </c>
      <c r="BQ36" s="3">
        <f t="shared" ref="BQ36:BQ39" si="58">BQ35/3</f>
        <v>34</v>
      </c>
      <c r="BR36" s="3">
        <f t="shared" ref="BR36:BR39" si="59">BR35/3</f>
        <v>36</v>
      </c>
      <c r="BS36" s="3">
        <f t="shared" ref="BS36:BS39" si="60">BS35/3</f>
        <v>38</v>
      </c>
      <c r="BT36" s="3">
        <f t="shared" ref="BT36:BT39" si="61">BT35/3</f>
        <v>40</v>
      </c>
      <c r="BU36" s="3">
        <f t="shared" ref="BU36:BU39" si="62">BU35/3</f>
        <v>42</v>
      </c>
      <c r="BV36" s="3">
        <f t="shared" ref="BV36:BV39" si="63">BV35/3</f>
        <v>44</v>
      </c>
      <c r="BW36" s="3">
        <f t="shared" ref="BW36:BW39" si="64">BW35/3</f>
        <v>46</v>
      </c>
      <c r="BX36" s="3">
        <f t="shared" ref="BX36:BX39" si="65">BX35/3</f>
        <v>48</v>
      </c>
      <c r="BY36" s="3">
        <f t="shared" ref="BY36:BY39" si="66">BY35/3</f>
        <v>50</v>
      </c>
      <c r="BZ36" s="3">
        <f t="shared" ref="BZ36:BZ39" si="67">BZ35/3</f>
        <v>52</v>
      </c>
    </row>
    <row r="37" spans="52:78" x14ac:dyDescent="0.2">
      <c r="AZ37" s="3">
        <v>8</v>
      </c>
      <c r="BA37" s="3">
        <f t="shared" ref="BA37:BA39" si="68">BA36/3</f>
        <v>0.66666666666666663</v>
      </c>
      <c r="BB37" s="3">
        <f t="shared" si="43"/>
        <v>1.3333333333333333</v>
      </c>
      <c r="BC37" s="3">
        <f t="shared" si="44"/>
        <v>2</v>
      </c>
      <c r="BD37" s="3">
        <f t="shared" si="45"/>
        <v>2.6666666666666665</v>
      </c>
      <c r="BE37" s="3">
        <f t="shared" si="46"/>
        <v>3.3333333333333335</v>
      </c>
      <c r="BF37" s="3">
        <f t="shared" si="47"/>
        <v>4</v>
      </c>
      <c r="BG37" s="3">
        <f t="shared" si="48"/>
        <v>4.666666666666667</v>
      </c>
      <c r="BH37" s="3">
        <f t="shared" si="49"/>
        <v>5.333333333333333</v>
      </c>
      <c r="BI37" s="3">
        <f t="shared" si="50"/>
        <v>6</v>
      </c>
      <c r="BJ37" s="3">
        <f t="shared" si="51"/>
        <v>6.666666666666667</v>
      </c>
      <c r="BK37" s="3">
        <f t="shared" si="52"/>
        <v>7.333333333333333</v>
      </c>
      <c r="BL37" s="3">
        <f t="shared" si="53"/>
        <v>8</v>
      </c>
      <c r="BM37" s="3">
        <f t="shared" si="54"/>
        <v>8.6666666666666661</v>
      </c>
      <c r="BN37" s="3">
        <f t="shared" si="55"/>
        <v>9.3333333333333339</v>
      </c>
      <c r="BO37" s="3">
        <f t="shared" si="56"/>
        <v>10</v>
      </c>
      <c r="BP37" s="3">
        <f t="shared" si="57"/>
        <v>10.666666666666666</v>
      </c>
      <c r="BQ37" s="3">
        <f t="shared" si="58"/>
        <v>11.333333333333334</v>
      </c>
      <c r="BR37" s="3">
        <f t="shared" si="59"/>
        <v>12</v>
      </c>
      <c r="BS37" s="3">
        <f t="shared" si="60"/>
        <v>12.666666666666666</v>
      </c>
      <c r="BT37" s="3">
        <f t="shared" si="61"/>
        <v>13.333333333333334</v>
      </c>
      <c r="BU37" s="3">
        <f t="shared" si="62"/>
        <v>14</v>
      </c>
      <c r="BV37" s="3">
        <f t="shared" si="63"/>
        <v>14.666666666666666</v>
      </c>
      <c r="BW37" s="3">
        <f t="shared" si="64"/>
        <v>15.333333333333334</v>
      </c>
      <c r="BX37" s="3">
        <f t="shared" si="65"/>
        <v>16</v>
      </c>
      <c r="BY37" s="3">
        <f t="shared" si="66"/>
        <v>16.666666666666668</v>
      </c>
      <c r="BZ37" s="3">
        <f t="shared" si="67"/>
        <v>17.333333333333332</v>
      </c>
    </row>
    <row r="38" spans="52:78" x14ac:dyDescent="0.2">
      <c r="AZ38" s="3">
        <v>9</v>
      </c>
      <c r="BA38" s="3">
        <f t="shared" si="68"/>
        <v>0.22222222222222221</v>
      </c>
      <c r="BB38" s="3">
        <f t="shared" si="43"/>
        <v>0.44444444444444442</v>
      </c>
      <c r="BC38" s="3">
        <f t="shared" si="44"/>
        <v>0.66666666666666663</v>
      </c>
      <c r="BD38" s="3">
        <f t="shared" si="45"/>
        <v>0.88888888888888884</v>
      </c>
      <c r="BE38" s="3">
        <f t="shared" si="46"/>
        <v>1.1111111111111112</v>
      </c>
      <c r="BF38" s="3">
        <f t="shared" si="47"/>
        <v>1.3333333333333333</v>
      </c>
      <c r="BG38" s="3">
        <f t="shared" si="48"/>
        <v>1.5555555555555556</v>
      </c>
      <c r="BH38" s="3">
        <f t="shared" si="49"/>
        <v>1.7777777777777777</v>
      </c>
      <c r="BI38" s="3">
        <f t="shared" si="50"/>
        <v>2</v>
      </c>
      <c r="BJ38" s="3">
        <f t="shared" si="51"/>
        <v>2.2222222222222223</v>
      </c>
      <c r="BK38" s="3">
        <f t="shared" si="52"/>
        <v>2.4444444444444442</v>
      </c>
      <c r="BL38" s="3">
        <f t="shared" si="53"/>
        <v>2.6666666666666665</v>
      </c>
      <c r="BM38" s="3">
        <f t="shared" si="54"/>
        <v>2.8888888888888888</v>
      </c>
      <c r="BN38" s="3">
        <f t="shared" si="55"/>
        <v>3.1111111111111112</v>
      </c>
      <c r="BO38" s="3">
        <f t="shared" si="56"/>
        <v>3.3333333333333335</v>
      </c>
      <c r="BP38" s="3">
        <f t="shared" si="57"/>
        <v>3.5555555555555554</v>
      </c>
      <c r="BQ38" s="3">
        <f t="shared" si="58"/>
        <v>3.7777777777777781</v>
      </c>
      <c r="BR38" s="3">
        <f t="shared" si="59"/>
        <v>4</v>
      </c>
      <c r="BS38" s="3">
        <f t="shared" si="60"/>
        <v>4.2222222222222223</v>
      </c>
      <c r="BT38" s="3">
        <f t="shared" si="61"/>
        <v>4.4444444444444446</v>
      </c>
      <c r="BU38" s="3">
        <f t="shared" si="62"/>
        <v>4.666666666666667</v>
      </c>
      <c r="BV38" s="3">
        <f t="shared" si="63"/>
        <v>4.8888888888888884</v>
      </c>
      <c r="BW38" s="3">
        <f t="shared" si="64"/>
        <v>5.1111111111111116</v>
      </c>
      <c r="BX38" s="3">
        <f t="shared" si="65"/>
        <v>5.333333333333333</v>
      </c>
      <c r="BY38" s="3">
        <f t="shared" si="66"/>
        <v>5.5555555555555562</v>
      </c>
      <c r="BZ38" s="3">
        <f t="shared" si="67"/>
        <v>5.7777777777777777</v>
      </c>
    </row>
    <row r="39" spans="52:78" x14ac:dyDescent="0.2">
      <c r="AZ39" s="3">
        <v>10</v>
      </c>
      <c r="BA39" s="3">
        <f t="shared" si="68"/>
        <v>7.407407407407407E-2</v>
      </c>
      <c r="BB39" s="3">
        <f t="shared" si="43"/>
        <v>0.14814814814814814</v>
      </c>
      <c r="BC39" s="3">
        <f t="shared" si="44"/>
        <v>0.22222222222222221</v>
      </c>
      <c r="BD39" s="3">
        <f t="shared" si="45"/>
        <v>0.29629629629629628</v>
      </c>
      <c r="BE39" s="3">
        <f t="shared" si="46"/>
        <v>0.37037037037037041</v>
      </c>
      <c r="BF39" s="3">
        <f t="shared" si="47"/>
        <v>0.44444444444444442</v>
      </c>
      <c r="BG39" s="3">
        <f t="shared" si="48"/>
        <v>0.51851851851851849</v>
      </c>
      <c r="BH39" s="3">
        <f t="shared" si="49"/>
        <v>0.59259259259259256</v>
      </c>
      <c r="BI39" s="3">
        <f t="shared" si="50"/>
        <v>0.66666666666666663</v>
      </c>
      <c r="BJ39" s="3">
        <f t="shared" si="51"/>
        <v>0.74074074074074081</v>
      </c>
      <c r="BK39" s="3">
        <f t="shared" si="52"/>
        <v>0.81481481481481477</v>
      </c>
      <c r="BL39" s="3">
        <f t="shared" si="53"/>
        <v>0.88888888888888884</v>
      </c>
      <c r="BM39" s="3">
        <f t="shared" si="54"/>
        <v>0.96296296296296291</v>
      </c>
      <c r="BN39" s="3">
        <f t="shared" si="55"/>
        <v>1.037037037037037</v>
      </c>
      <c r="BO39" s="3">
        <f t="shared" si="56"/>
        <v>1.1111111111111112</v>
      </c>
      <c r="BP39" s="3">
        <f t="shared" si="57"/>
        <v>1.1851851851851851</v>
      </c>
      <c r="BQ39" s="3">
        <f t="shared" si="58"/>
        <v>1.2592592592592593</v>
      </c>
      <c r="BR39" s="3">
        <f t="shared" si="59"/>
        <v>1.3333333333333333</v>
      </c>
      <c r="BS39" s="3">
        <f t="shared" si="60"/>
        <v>1.4074074074074074</v>
      </c>
      <c r="BT39" s="3">
        <f t="shared" si="61"/>
        <v>1.4814814814814816</v>
      </c>
      <c r="BU39" s="3">
        <f t="shared" si="62"/>
        <v>1.5555555555555556</v>
      </c>
      <c r="BV39" s="3">
        <f t="shared" si="63"/>
        <v>1.6296296296296295</v>
      </c>
      <c r="BW39" s="3">
        <f t="shared" si="64"/>
        <v>1.7037037037037039</v>
      </c>
      <c r="BX39" s="3">
        <f t="shared" si="65"/>
        <v>1.7777777777777777</v>
      </c>
      <c r="BY39" s="3">
        <f t="shared" si="66"/>
        <v>1.8518518518518521</v>
      </c>
      <c r="BZ39" s="3">
        <f t="shared" si="67"/>
        <v>1.9259259259259258</v>
      </c>
    </row>
  </sheetData>
  <mergeCells count="3">
    <mergeCell ref="AV9:AV11"/>
    <mergeCell ref="AV12:AV14"/>
    <mergeCell ref="AV6:AV8"/>
  </mergeCells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ED33B-2B01-45FA-9455-C71295466E4D}">
  <sheetPr codeName="Sheet7"/>
  <dimension ref="A1:O46"/>
  <sheetViews>
    <sheetView workbookViewId="0">
      <selection activeCell="I30" sqref="I30"/>
    </sheetView>
  </sheetViews>
  <sheetFormatPr defaultRowHeight="11.25" x14ac:dyDescent="0.2"/>
  <cols>
    <col min="1" max="2" width="9" style="17"/>
    <col min="3" max="3" width="9" style="3"/>
    <col min="4" max="6" width="9" style="17"/>
    <col min="7" max="8" width="9" style="3"/>
    <col min="9" max="10" width="12.25" style="3" bestFit="1" customWidth="1"/>
    <col min="11" max="12" width="9" style="3"/>
    <col min="13" max="14" width="11.375" style="3" bestFit="1" customWidth="1"/>
    <col min="15" max="16384" width="9" style="3"/>
  </cols>
  <sheetData>
    <row r="1" spans="1:15" x14ac:dyDescent="0.2">
      <c r="A1" s="17" t="s">
        <v>185</v>
      </c>
    </row>
    <row r="2" spans="1:15" x14ac:dyDescent="0.2">
      <c r="A2" s="17" t="s">
        <v>190</v>
      </c>
    </row>
    <row r="3" spans="1:15" x14ac:dyDescent="0.2">
      <c r="A3" s="17" t="s">
        <v>213</v>
      </c>
      <c r="C3" s="34">
        <v>60</v>
      </c>
      <c r="D3" s="17" t="s">
        <v>194</v>
      </c>
    </row>
    <row r="4" spans="1:15" x14ac:dyDescent="0.2">
      <c r="A4" s="17" t="s">
        <v>191</v>
      </c>
    </row>
    <row r="5" spans="1:15" x14ac:dyDescent="0.2">
      <c r="A5" s="17" t="s">
        <v>186</v>
      </c>
      <c r="B5" s="17" t="s">
        <v>192</v>
      </c>
      <c r="C5" s="3">
        <v>5</v>
      </c>
      <c r="D5" s="17" t="s">
        <v>195</v>
      </c>
      <c r="G5" s="16">
        <v>0.15</v>
      </c>
      <c r="H5" s="16"/>
      <c r="I5" s="16"/>
      <c r="J5" s="3" t="s">
        <v>193</v>
      </c>
      <c r="K5" s="3">
        <v>30</v>
      </c>
      <c r="L5" s="3" t="s">
        <v>194</v>
      </c>
    </row>
    <row r="6" spans="1:15" x14ac:dyDescent="0.2">
      <c r="A6" s="17" t="s">
        <v>187</v>
      </c>
      <c r="B6" s="17" t="s">
        <v>192</v>
      </c>
      <c r="C6" s="3">
        <v>10</v>
      </c>
      <c r="D6" s="17" t="s">
        <v>210</v>
      </c>
      <c r="G6" s="16">
        <v>0.15</v>
      </c>
      <c r="H6" s="16" t="s">
        <v>198</v>
      </c>
      <c r="I6" s="16">
        <v>0.15</v>
      </c>
      <c r="J6" s="3" t="s">
        <v>193</v>
      </c>
      <c r="K6" s="3">
        <v>30</v>
      </c>
      <c r="L6" s="3" t="s">
        <v>194</v>
      </c>
    </row>
    <row r="7" spans="1:15" x14ac:dyDescent="0.2">
      <c r="A7" s="17" t="s">
        <v>188</v>
      </c>
      <c r="B7" s="17" t="s">
        <v>192</v>
      </c>
      <c r="C7" s="3">
        <v>5</v>
      </c>
      <c r="D7" s="17" t="s">
        <v>196</v>
      </c>
      <c r="G7" s="16">
        <v>1</v>
      </c>
      <c r="H7" s="16"/>
      <c r="I7" s="16"/>
      <c r="J7" s="3" t="s">
        <v>193</v>
      </c>
      <c r="K7" s="3">
        <v>30</v>
      </c>
      <c r="L7" s="3" t="s">
        <v>194</v>
      </c>
    </row>
    <row r="8" spans="1:15" x14ac:dyDescent="0.2">
      <c r="A8" s="17" t="s">
        <v>189</v>
      </c>
      <c r="B8" s="17" t="s">
        <v>192</v>
      </c>
      <c r="C8" s="3">
        <v>10</v>
      </c>
      <c r="D8" s="17" t="s">
        <v>197</v>
      </c>
      <c r="G8" s="16">
        <v>1</v>
      </c>
      <c r="H8" s="16" t="s">
        <v>199</v>
      </c>
      <c r="I8" s="16">
        <v>-0.5</v>
      </c>
      <c r="J8" s="3" t="s">
        <v>193</v>
      </c>
      <c r="K8" s="3">
        <v>30</v>
      </c>
      <c r="L8" s="3" t="s">
        <v>194</v>
      </c>
    </row>
    <row r="13" spans="1:15" x14ac:dyDescent="0.2">
      <c r="A13" s="3"/>
      <c r="B13" s="3"/>
      <c r="C13" s="3" t="s">
        <v>200</v>
      </c>
      <c r="D13" s="3" t="s">
        <v>201</v>
      </c>
      <c r="E13" s="3"/>
      <c r="F13" s="3"/>
      <c r="H13" s="3" t="s">
        <v>206</v>
      </c>
      <c r="I13" s="3" t="s">
        <v>235</v>
      </c>
      <c r="J13" s="3" t="s">
        <v>207</v>
      </c>
      <c r="L13" s="3" t="s">
        <v>208</v>
      </c>
      <c r="M13" s="3" t="s">
        <v>209</v>
      </c>
      <c r="N13" s="3" t="s">
        <v>211</v>
      </c>
      <c r="O13" s="3" t="s">
        <v>212</v>
      </c>
    </row>
    <row r="14" spans="1:15" x14ac:dyDescent="0.2">
      <c r="A14" s="3">
        <v>1500</v>
      </c>
      <c r="B14" s="3"/>
      <c r="C14" s="3">
        <v>1</v>
      </c>
      <c r="D14" s="3">
        <v>300</v>
      </c>
      <c r="E14" s="3"/>
      <c r="F14" s="3"/>
      <c r="H14" s="3" t="s">
        <v>202</v>
      </c>
      <c r="I14" s="3">
        <v>1</v>
      </c>
      <c r="J14" s="3">
        <v>50</v>
      </c>
      <c r="K14" s="16"/>
      <c r="L14" s="3">
        <f>[5]效果!$E$52</f>
        <v>1023658.5692617481</v>
      </c>
      <c r="N14" s="3">
        <v>0.5</v>
      </c>
      <c r="O14" s="3">
        <v>0.5</v>
      </c>
    </row>
    <row r="15" spans="1:15" x14ac:dyDescent="0.2">
      <c r="A15" s="3"/>
      <c r="B15" s="3"/>
      <c r="C15" s="3">
        <v>2</v>
      </c>
      <c r="D15" s="3">
        <v>300</v>
      </c>
      <c r="E15" s="3"/>
      <c r="F15" s="3"/>
      <c r="H15" s="3" t="s">
        <v>203</v>
      </c>
      <c r="I15" s="3">
        <v>1</v>
      </c>
      <c r="J15" s="3">
        <v>50</v>
      </c>
      <c r="K15" s="16"/>
      <c r="L15" s="3">
        <f>[5]效果!$E$55</f>
        <v>936740.5251114897</v>
      </c>
      <c r="M15" s="3">
        <f>[5]效果!$E$39</f>
        <v>816076.88122589653</v>
      </c>
      <c r="N15" s="3">
        <v>0.1</v>
      </c>
      <c r="O15" s="3">
        <v>0.1</v>
      </c>
    </row>
    <row r="16" spans="1:15" x14ac:dyDescent="0.2">
      <c r="A16" s="3"/>
      <c r="B16" s="3"/>
      <c r="C16" s="3">
        <v>3</v>
      </c>
      <c r="D16" s="3">
        <v>300</v>
      </c>
      <c r="E16" s="3"/>
      <c r="F16" s="3"/>
      <c r="H16" s="3" t="s">
        <v>204</v>
      </c>
      <c r="I16" s="3">
        <v>1</v>
      </c>
      <c r="J16" s="3">
        <v>50</v>
      </c>
      <c r="K16" s="16"/>
      <c r="L16" s="3">
        <f>[5]效果!$E$56</f>
        <v>86669.567300324634</v>
      </c>
      <c r="N16" s="3">
        <v>1</v>
      </c>
      <c r="O16" s="3">
        <v>1</v>
      </c>
    </row>
    <row r="17" spans="1:15" x14ac:dyDescent="0.2">
      <c r="A17" s="3"/>
      <c r="B17" s="3"/>
      <c r="C17" s="3">
        <v>4</v>
      </c>
      <c r="D17" s="3">
        <v>300</v>
      </c>
      <c r="E17" s="3"/>
      <c r="F17" s="3"/>
      <c r="H17" s="3" t="s">
        <v>205</v>
      </c>
      <c r="I17" s="3">
        <v>1</v>
      </c>
      <c r="J17" s="3">
        <v>50</v>
      </c>
      <c r="K17" s="16"/>
      <c r="L17" s="3">
        <f>[5]效果!$E$41</f>
        <v>84420.292315640909</v>
      </c>
      <c r="M17" s="3">
        <f>[5]效果!$E$56</f>
        <v>86669.567300324634</v>
      </c>
      <c r="N17" s="3">
        <v>1</v>
      </c>
      <c r="O17" s="3">
        <v>1</v>
      </c>
    </row>
    <row r="18" spans="1:15" x14ac:dyDescent="0.2">
      <c r="A18" s="3"/>
      <c r="B18" s="3"/>
      <c r="C18" s="3">
        <v>5</v>
      </c>
      <c r="D18" s="3">
        <v>300</v>
      </c>
      <c r="E18" s="3"/>
      <c r="F18" s="3"/>
    </row>
    <row r="19" spans="1:15" x14ac:dyDescent="0.2">
      <c r="A19" s="3"/>
      <c r="B19" s="3"/>
      <c r="C19" s="3">
        <v>6</v>
      </c>
      <c r="D19" s="3">
        <v>300</v>
      </c>
      <c r="E19" s="3"/>
      <c r="F19" s="3"/>
    </row>
    <row r="20" spans="1:15" x14ac:dyDescent="0.2">
      <c r="A20" s="3"/>
      <c r="B20" s="3"/>
      <c r="C20" s="3">
        <v>7</v>
      </c>
      <c r="D20" s="3">
        <v>300</v>
      </c>
      <c r="E20" s="3"/>
      <c r="F20" s="3"/>
    </row>
    <row r="21" spans="1:15" x14ac:dyDescent="0.2">
      <c r="A21" s="3"/>
      <c r="B21" s="3"/>
      <c r="C21" s="3">
        <v>8</v>
      </c>
      <c r="D21" s="3">
        <v>300</v>
      </c>
      <c r="E21" s="3"/>
      <c r="F21" s="3"/>
    </row>
    <row r="22" spans="1:15" x14ac:dyDescent="0.2">
      <c r="A22" s="3"/>
      <c r="B22" s="3"/>
      <c r="C22" s="3">
        <v>9</v>
      </c>
      <c r="D22" s="3">
        <v>300</v>
      </c>
      <c r="E22" s="3"/>
      <c r="F22" s="3"/>
    </row>
    <row r="23" spans="1:15" x14ac:dyDescent="0.2">
      <c r="A23" s="3"/>
      <c r="B23" s="3"/>
      <c r="C23" s="3">
        <v>10</v>
      </c>
      <c r="D23" s="3">
        <v>300</v>
      </c>
      <c r="E23" s="3"/>
      <c r="F23" s="3"/>
    </row>
    <row r="24" spans="1:15" x14ac:dyDescent="0.2">
      <c r="A24" s="3"/>
      <c r="B24" s="3"/>
      <c r="C24" s="3">
        <v>11</v>
      </c>
      <c r="D24" s="3">
        <v>300</v>
      </c>
      <c r="E24" s="3"/>
      <c r="F24" s="3"/>
    </row>
    <row r="25" spans="1:15" x14ac:dyDescent="0.2">
      <c r="A25" s="3"/>
      <c r="B25" s="3"/>
      <c r="C25" s="3">
        <v>12</v>
      </c>
      <c r="D25" s="3">
        <v>300</v>
      </c>
      <c r="E25" s="3"/>
      <c r="F25" s="3"/>
    </row>
    <row r="26" spans="1:15" x14ac:dyDescent="0.2">
      <c r="A26" s="3"/>
      <c r="B26" s="3"/>
      <c r="C26" s="3">
        <v>13</v>
      </c>
      <c r="D26" s="3">
        <v>300</v>
      </c>
      <c r="E26" s="3"/>
      <c r="F26" s="3"/>
    </row>
    <row r="27" spans="1:15" x14ac:dyDescent="0.2">
      <c r="A27" s="3"/>
      <c r="B27" s="3"/>
      <c r="C27" s="3">
        <v>14</v>
      </c>
      <c r="D27" s="3">
        <v>300</v>
      </c>
      <c r="E27" s="3"/>
      <c r="F27" s="3"/>
    </row>
    <row r="28" spans="1:15" x14ac:dyDescent="0.2">
      <c r="A28" s="3"/>
      <c r="B28" s="3"/>
      <c r="C28" s="3">
        <v>15</v>
      </c>
      <c r="D28" s="3">
        <v>300</v>
      </c>
      <c r="E28" s="3"/>
      <c r="F28" s="3"/>
    </row>
    <row r="29" spans="1:15" x14ac:dyDescent="0.2">
      <c r="A29" s="3"/>
      <c r="B29" s="3"/>
      <c r="C29" s="3">
        <v>16</v>
      </c>
      <c r="D29" s="3">
        <v>300</v>
      </c>
      <c r="E29" s="3"/>
      <c r="F29" s="3"/>
    </row>
    <row r="30" spans="1:15" x14ac:dyDescent="0.2">
      <c r="A30" s="3"/>
      <c r="B30" s="3"/>
      <c r="C30" s="3">
        <v>17</v>
      </c>
      <c r="D30" s="3">
        <v>300</v>
      </c>
      <c r="E30" s="3"/>
      <c r="F30" s="3"/>
    </row>
    <row r="31" spans="1:15" x14ac:dyDescent="0.2">
      <c r="A31" s="3"/>
      <c r="B31" s="3"/>
      <c r="C31" s="3">
        <v>18</v>
      </c>
      <c r="D31" s="3">
        <v>300</v>
      </c>
      <c r="E31" s="3"/>
      <c r="F31" s="3"/>
    </row>
    <row r="32" spans="1:15" x14ac:dyDescent="0.2">
      <c r="A32" s="3"/>
      <c r="B32" s="3"/>
      <c r="C32" s="3">
        <v>19</v>
      </c>
      <c r="D32" s="3">
        <v>300</v>
      </c>
      <c r="E32" s="3"/>
      <c r="F32" s="3"/>
    </row>
    <row r="33" spans="3:4" s="3" customFormat="1" x14ac:dyDescent="0.2">
      <c r="C33" s="3">
        <v>20</v>
      </c>
      <c r="D33" s="3">
        <v>300</v>
      </c>
    </row>
    <row r="34" spans="3:4" s="3" customFormat="1" x14ac:dyDescent="0.2"/>
    <row r="35" spans="3:4" s="3" customFormat="1" x14ac:dyDescent="0.2"/>
    <row r="36" spans="3:4" s="3" customFormat="1" x14ac:dyDescent="0.2"/>
    <row r="37" spans="3:4" s="3" customFormat="1" x14ac:dyDescent="0.2"/>
    <row r="38" spans="3:4" s="3" customFormat="1" x14ac:dyDescent="0.2"/>
    <row r="39" spans="3:4" s="3" customFormat="1" x14ac:dyDescent="0.2"/>
    <row r="40" spans="3:4" s="3" customFormat="1" x14ac:dyDescent="0.2"/>
    <row r="41" spans="3:4" s="3" customFormat="1" x14ac:dyDescent="0.2"/>
    <row r="42" spans="3:4" s="3" customFormat="1" x14ac:dyDescent="0.2"/>
    <row r="43" spans="3:4" s="3" customFormat="1" x14ac:dyDescent="0.2"/>
    <row r="44" spans="3:4" s="3" customFormat="1" x14ac:dyDescent="0.2"/>
    <row r="45" spans="3:4" s="3" customFormat="1" x14ac:dyDescent="0.2"/>
    <row r="46" spans="3:4" s="3" customFormat="1" x14ac:dyDescent="0.2"/>
  </sheetData>
  <phoneticPr fontId="1" type="noConversion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AN364"/>
  <sheetViews>
    <sheetView zoomScaleNormal="100" workbookViewId="0">
      <selection activeCell="L38" sqref="L38"/>
    </sheetView>
  </sheetViews>
  <sheetFormatPr defaultColWidth="6.625" defaultRowHeight="11.25" x14ac:dyDescent="0.15"/>
  <cols>
    <col min="1" max="21" width="6.625" style="3" customWidth="1"/>
    <col min="22" max="22" width="6.625" style="1"/>
    <col min="23" max="28" width="9" style="3"/>
    <col min="29" max="16384" width="6.625" style="3"/>
  </cols>
  <sheetData>
    <row r="1" spans="1:40" x14ac:dyDescent="0.15">
      <c r="B1" s="3" t="s">
        <v>29</v>
      </c>
      <c r="W1" s="1"/>
      <c r="X1" s="1"/>
      <c r="AC1" s="1"/>
    </row>
    <row r="2" spans="1:40" x14ac:dyDescent="0.15">
      <c r="AC2" s="3">
        <v>1</v>
      </c>
      <c r="AD2" s="3">
        <v>1.02</v>
      </c>
      <c r="AE2" s="3">
        <v>1.06</v>
      </c>
      <c r="AF2" s="3">
        <v>1.1399999999999999</v>
      </c>
      <c r="AG2" s="3">
        <v>1.4</v>
      </c>
    </row>
    <row r="3" spans="1:40" ht="11.25" customHeight="1" x14ac:dyDescent="0.15">
      <c r="B3" s="3" t="s">
        <v>27</v>
      </c>
      <c r="X3" s="41" t="s">
        <v>115</v>
      </c>
      <c r="Y3" s="42"/>
      <c r="Z3" s="42"/>
      <c r="AA3" s="42"/>
      <c r="AB3" s="43"/>
      <c r="AC3" s="41" t="s">
        <v>42</v>
      </c>
      <c r="AD3" s="42"/>
      <c r="AE3" s="42"/>
      <c r="AF3" s="42"/>
      <c r="AG3" s="43"/>
      <c r="AJ3" s="41" t="s">
        <v>114</v>
      </c>
      <c r="AK3" s="42"/>
      <c r="AL3" s="42"/>
      <c r="AM3" s="42"/>
      <c r="AN3" s="43"/>
    </row>
    <row r="4" spans="1:40" s="23" customFormat="1" x14ac:dyDescent="0.2">
      <c r="B4" s="3"/>
      <c r="C4" s="3" t="s">
        <v>26</v>
      </c>
      <c r="D4" s="3" t="s">
        <v>25</v>
      </c>
      <c r="E4" s="3" t="s">
        <v>24</v>
      </c>
      <c r="W4" s="8" t="s">
        <v>129</v>
      </c>
      <c r="X4" s="8" t="s">
        <v>14</v>
      </c>
      <c r="Y4" s="8" t="s">
        <v>15</v>
      </c>
      <c r="Z4" s="8" t="s">
        <v>16</v>
      </c>
      <c r="AA4" s="8" t="s">
        <v>17</v>
      </c>
      <c r="AB4" s="8" t="s">
        <v>18</v>
      </c>
      <c r="AC4" s="8" t="s">
        <v>14</v>
      </c>
      <c r="AD4" s="8" t="s">
        <v>15</v>
      </c>
      <c r="AE4" s="8" t="s">
        <v>16</v>
      </c>
      <c r="AF4" s="8" t="s">
        <v>17</v>
      </c>
      <c r="AG4" s="8" t="s">
        <v>18</v>
      </c>
      <c r="AI4" s="23" t="s">
        <v>113</v>
      </c>
      <c r="AJ4" s="8" t="s">
        <v>14</v>
      </c>
      <c r="AK4" s="8" t="s">
        <v>15</v>
      </c>
      <c r="AL4" s="8" t="s">
        <v>16</v>
      </c>
      <c r="AM4" s="8" t="s">
        <v>17</v>
      </c>
      <c r="AN4" s="8" t="s">
        <v>18</v>
      </c>
    </row>
    <row r="5" spans="1:40" x14ac:dyDescent="0.15">
      <c r="B5" s="3" t="s">
        <v>21</v>
      </c>
      <c r="C5" s="16">
        <v>0.4</v>
      </c>
      <c r="D5" s="16"/>
      <c r="E5" s="16"/>
      <c r="W5" s="8">
        <v>1</v>
      </c>
      <c r="X5" s="8">
        <f>求节点(B$10:B$26,Q$10:Q$26,$W5)*(其他调用!AS5+其他调用!AZ5*$D$28*$D$29)*6</f>
        <v>29.267330360070627</v>
      </c>
      <c r="Y5" s="8">
        <f>求节点(C$10:C$26,R$10:R$26,$W5)*(其他调用!AT5+其他调用!BA5*$D$28*$D$29)*6</f>
        <v>49.070391378901419</v>
      </c>
      <c r="Z5" s="8">
        <f>求节点(D$10:D$26,S$10:S$26,$W5)*(其他调用!AU5+其他调用!BB5*$D$28*$D$29)*6</f>
        <v>33.441731966061916</v>
      </c>
      <c r="AA5" s="8">
        <f>求节点(E$10:E$26,T$10:T$26,$W5)*(其他调用!AV5+其他调用!BC5*$D$28*$D$29)*6</f>
        <v>50.44626314681728</v>
      </c>
      <c r="AB5" s="8">
        <f>求节点(F$10:F$26,U$10:U$26,$W5)*(其他调用!AW5+其他调用!BD5*$D$28*$D$29)*6</f>
        <v>34.282290487038907</v>
      </c>
      <c r="AC5" s="8">
        <f>[1]节奏总纲!$BJ4</f>
        <v>0.3</v>
      </c>
      <c r="AD5" s="8">
        <f>[1]节奏总纲!$BJ4</f>
        <v>0.3</v>
      </c>
      <c r="AE5" s="8">
        <f>[1]节奏总纲!$BJ4</f>
        <v>0.3</v>
      </c>
      <c r="AF5" s="8">
        <f>[1]节奏总纲!$BJ4</f>
        <v>0.3</v>
      </c>
      <c r="AG5" s="8">
        <f>[1]节奏总纲!$BJ4</f>
        <v>0.3</v>
      </c>
      <c r="AI5" s="3">
        <v>1</v>
      </c>
      <c r="AJ5" s="3">
        <f>求节点(节奏总纲!$D$4:$D$113,AC$5:AC$104,$AI5)</f>
        <v>1.1666666666666672</v>
      </c>
      <c r="AK5" s="3">
        <f>求节点(节奏总纲!$D$4:$D$113,AD$5:AD$104,$AI5)</f>
        <v>1.1666666666666672</v>
      </c>
      <c r="AL5" s="3">
        <f>求节点(节奏总纲!$D$4:$D$113,AE$5:AE$104,$AI5)</f>
        <v>1.1666666666666672</v>
      </c>
      <c r="AM5" s="3">
        <f>求节点(节奏总纲!$D$4:$D$113,AF$5:AF$104,$AI5)</f>
        <v>1.1666666666666672</v>
      </c>
      <c r="AN5" s="3">
        <f>求节点(节奏总纲!$D$4:$D$113,AG$5:AG$104,$AI5)</f>
        <v>1.1666666666666672</v>
      </c>
    </row>
    <row r="6" spans="1:40" x14ac:dyDescent="0.15">
      <c r="W6" s="8">
        <v>2</v>
      </c>
      <c r="X6" s="8">
        <f>求节点(B$10:B$26,Q$10:Q$26,$W6)*(其他调用!AS6+其他调用!AZ6*$D$28*$D$29)*6</f>
        <v>59.920847949591135</v>
      </c>
      <c r="Y6" s="8">
        <f>求节点(C$10:C$26,R$10:R$26,$W6)*(其他调用!AT6+其他调用!BA6*$D$28*$D$29)*6</f>
        <v>100.50895025447466</v>
      </c>
      <c r="Z6" s="8">
        <f>求节点(D$10:D$26,S$10:S$26,$W6)*(其他调用!AU6+其他调用!BB6*$D$28*$D$29)*6</f>
        <v>68.525686801566934</v>
      </c>
      <c r="AA6" s="8">
        <f>求节点(E$10:E$26,T$10:T$26,$W6)*(其他调用!AV6+其他调用!BC6*$D$28*$D$29)*6</f>
        <v>103.46752338003138</v>
      </c>
      <c r="AB6" s="8">
        <f>求节点(F$10:F$26,U$10:U$26,$W6)*(其他调用!AW6+其他调用!BD6*$D$28*$D$29)*6</f>
        <v>70.358550204197428</v>
      </c>
      <c r="AC6" s="8">
        <f>[1]节奏总纲!$BJ5</f>
        <v>0.47499999999999998</v>
      </c>
      <c r="AD6" s="8">
        <f>[1]节奏总纲!$BJ5</f>
        <v>0.47499999999999998</v>
      </c>
      <c r="AE6" s="8">
        <f>[1]节奏总纲!$BJ5</f>
        <v>0.47499999999999998</v>
      </c>
      <c r="AF6" s="8">
        <f>[1]节奏总纲!$BJ5</f>
        <v>0.47499999999999998</v>
      </c>
      <c r="AG6" s="8">
        <f>[1]节奏总纲!$BJ5</f>
        <v>0.47499999999999998</v>
      </c>
      <c r="AI6" s="3">
        <v>2</v>
      </c>
      <c r="AJ6" s="3">
        <f>求节点(节奏总纲!$D$4:$D$113,AC$5:AC$104,$AI6)</f>
        <v>1.3615053854336716</v>
      </c>
      <c r="AK6" s="3">
        <f>求节点(节奏总纲!$D$4:$D$113,AD$5:AD$104,$AI6)</f>
        <v>1.3615053854336716</v>
      </c>
      <c r="AL6" s="3">
        <f>求节点(节奏总纲!$D$4:$D$113,AE$5:AE$104,$AI6)</f>
        <v>1.3615053854336716</v>
      </c>
      <c r="AM6" s="3">
        <f>求节点(节奏总纲!$D$4:$D$113,AF$5:AF$104,$AI6)</f>
        <v>1.3615053854336716</v>
      </c>
      <c r="AN6" s="3">
        <f>求节点(节奏总纲!$D$4:$D$113,AG$5:AG$104,$AI6)</f>
        <v>1.3615053854336716</v>
      </c>
    </row>
    <row r="7" spans="1:40" x14ac:dyDescent="0.15">
      <c r="W7" s="8">
        <v>3</v>
      </c>
      <c r="X7" s="8">
        <f>求节点(B$10:B$26,Q$10:Q$26,$W7)*(其他调用!AS7+其他调用!AZ7*$D$28*$D$29)*6</f>
        <v>91.960552768561456</v>
      </c>
      <c r="Y7" s="8">
        <f>求节点(C$10:C$26,R$10:R$26,$W7)*(其他调用!AT7+其他调用!BA7*$D$28*$D$29)*6</f>
        <v>154.31567662671964</v>
      </c>
      <c r="Z7" s="8">
        <f>求节点(D$10:D$26,S$10:S$26,$W7)*(其他调用!AU7+其他调用!BB7*$D$28*$D$29)*6</f>
        <v>105.25186450651499</v>
      </c>
      <c r="AA7" s="8">
        <f>求节点(E$10:E$26,T$10:T$26,$W7)*(其他调用!AV7+其他调用!BC7*$D$28*$D$29)*6</f>
        <v>159.06378069964222</v>
      </c>
      <c r="AB7" s="8">
        <f>求节点(F$10:F$26,U$10:U$26,$W7)*(其他调用!AW7+其他调用!BD7*$D$28*$D$29)*6</f>
        <v>108.22877915147548</v>
      </c>
      <c r="AC7" s="8">
        <f>[1]节奏总纲!$BJ6</f>
        <v>0.65</v>
      </c>
      <c r="AD7" s="8">
        <f>[1]节奏总纲!$BJ6</f>
        <v>0.65</v>
      </c>
      <c r="AE7" s="8">
        <f>[1]节奏总纲!$BJ6</f>
        <v>0.65</v>
      </c>
      <c r="AF7" s="8">
        <f>[1]节奏总纲!$BJ6</f>
        <v>0.65</v>
      </c>
      <c r="AG7" s="8">
        <f>[1]节奏总纲!$BJ6</f>
        <v>0.65</v>
      </c>
      <c r="AI7" s="3">
        <v>3</v>
      </c>
      <c r="AJ7" s="3">
        <f>求节点(节奏总纲!$D$4:$D$113,AC$5:AC$104,$AI7)</f>
        <v>1.5000000000000016</v>
      </c>
      <c r="AK7" s="3">
        <f>求节点(节奏总纲!$D$4:$D$113,AD$5:AD$104,$AI7)</f>
        <v>1.5000000000000016</v>
      </c>
      <c r="AL7" s="3">
        <f>求节点(节奏总纲!$D$4:$D$113,AE$5:AE$104,$AI7)</f>
        <v>1.5000000000000016</v>
      </c>
      <c r="AM7" s="3">
        <f>求节点(节奏总纲!$D$4:$D$113,AF$5:AF$104,$AI7)</f>
        <v>1.5000000000000016</v>
      </c>
      <c r="AN7" s="3">
        <f>求节点(节奏总纲!$D$4:$D$113,AG$5:AG$104,$AI7)</f>
        <v>1.5000000000000016</v>
      </c>
    </row>
    <row r="8" spans="1:40" x14ac:dyDescent="0.15">
      <c r="B8" s="37" t="s">
        <v>129</v>
      </c>
      <c r="C8" s="37"/>
      <c r="D8" s="37"/>
      <c r="E8" s="37"/>
      <c r="F8" s="37"/>
      <c r="G8" s="37" t="s">
        <v>20</v>
      </c>
      <c r="H8" s="37"/>
      <c r="I8" s="37"/>
      <c r="J8" s="37"/>
      <c r="K8" s="37"/>
      <c r="L8" s="37" t="s">
        <v>19</v>
      </c>
      <c r="M8" s="37"/>
      <c r="N8" s="37"/>
      <c r="O8" s="37"/>
      <c r="P8" s="37"/>
      <c r="Q8" s="37" t="s">
        <v>28</v>
      </c>
      <c r="R8" s="37"/>
      <c r="S8" s="37"/>
      <c r="T8" s="37"/>
      <c r="U8" s="37"/>
      <c r="W8" s="8">
        <v>4</v>
      </c>
      <c r="X8" s="8">
        <f>求节点(B$10:B$26,Q$10:Q$26,$W8)*(其他调用!AS8+其他调用!AZ8*$D$28*$D$29)*6</f>
        <v>125.38644481698167</v>
      </c>
      <c r="Y8" s="8">
        <f>求节点(C$10:C$26,R$10:R$26,$W8)*(其他调用!AT8+其他调用!BA8*$D$28*$D$29)*6</f>
        <v>210.4905704956364</v>
      </c>
      <c r="Z8" s="8">
        <f>求节点(D$10:D$26,S$10:S$26,$W8)*(其他调用!AU8+其他调用!BB8*$D$28*$D$29)*6</f>
        <v>143.62026508090602</v>
      </c>
      <c r="AA8" s="8">
        <f>求节点(E$10:E$26,T$10:T$26,$W8)*(其他调用!AV8+其他调用!BC8*$D$28*$D$29)*6</f>
        <v>217.23503510565001</v>
      </c>
      <c r="AB8" s="8">
        <f>求节点(F$10:F$26,U$10:U$26,$W8)*(其他调用!AW8+其他调用!BD8*$D$28*$D$29)*6</f>
        <v>147.89297732887317</v>
      </c>
      <c r="AC8" s="8">
        <f>[1]节奏总纲!$BJ7</f>
        <v>0.82499999999999996</v>
      </c>
      <c r="AD8" s="8">
        <f>[1]节奏总纲!$BJ7</f>
        <v>0.82499999999999996</v>
      </c>
      <c r="AE8" s="8">
        <f>[1]节奏总纲!$BJ7</f>
        <v>0.82499999999999996</v>
      </c>
      <c r="AF8" s="8">
        <f>[1]节奏总纲!$BJ7</f>
        <v>0.82499999999999996</v>
      </c>
      <c r="AG8" s="8">
        <f>[1]节奏总纲!$BJ7</f>
        <v>0.82499999999999996</v>
      </c>
      <c r="AI8" s="3">
        <v>4</v>
      </c>
      <c r="AJ8" s="3">
        <f>求节点(节奏总纲!$D$4:$D$113,AC$5:AC$104,$AI8)</f>
        <v>1.6071128868080613</v>
      </c>
      <c r="AK8" s="3">
        <f>求节点(节奏总纲!$D$4:$D$113,AD$5:AD$104,$AI8)</f>
        <v>1.6071128868080613</v>
      </c>
      <c r="AL8" s="3">
        <f>求节点(节奏总纲!$D$4:$D$113,AE$5:AE$104,$AI8)</f>
        <v>1.6071128868080613</v>
      </c>
      <c r="AM8" s="3">
        <f>求节点(节奏总纲!$D$4:$D$113,AF$5:AF$104,$AI8)</f>
        <v>1.6071128868080613</v>
      </c>
      <c r="AN8" s="3">
        <f>求节点(节奏总纲!$D$4:$D$113,AG$5:AG$104,$AI8)</f>
        <v>1.6071128868080613</v>
      </c>
    </row>
    <row r="9" spans="1:40" x14ac:dyDescent="0.15">
      <c r="B9" s="3" t="s">
        <v>9</v>
      </c>
      <c r="C9" s="3" t="s">
        <v>10</v>
      </c>
      <c r="D9" s="3" t="s">
        <v>11</v>
      </c>
      <c r="E9" s="3" t="s">
        <v>12</v>
      </c>
      <c r="F9" s="3" t="s">
        <v>13</v>
      </c>
      <c r="G9" s="3" t="s">
        <v>9</v>
      </c>
      <c r="H9" s="3" t="s">
        <v>10</v>
      </c>
      <c r="I9" s="3" t="s">
        <v>11</v>
      </c>
      <c r="J9" s="3" t="s">
        <v>12</v>
      </c>
      <c r="K9" s="3" t="s">
        <v>13</v>
      </c>
      <c r="L9" s="3" t="s">
        <v>9</v>
      </c>
      <c r="M9" s="3" t="s">
        <v>10</v>
      </c>
      <c r="N9" s="3" t="s">
        <v>11</v>
      </c>
      <c r="O9" s="3" t="s">
        <v>12</v>
      </c>
      <c r="P9" s="3" t="s">
        <v>13</v>
      </c>
      <c r="Q9" s="3" t="s">
        <v>9</v>
      </c>
      <c r="R9" s="3" t="s">
        <v>10</v>
      </c>
      <c r="S9" s="3" t="s">
        <v>11</v>
      </c>
      <c r="T9" s="3" t="s">
        <v>12</v>
      </c>
      <c r="U9" s="3" t="s">
        <v>13</v>
      </c>
      <c r="W9" s="8">
        <v>5</v>
      </c>
      <c r="X9" s="8">
        <f>求节点(B$10:B$26,Q$10:Q$26,$W9)*(其他调用!AS9+其他调用!AZ9*$D$28*$D$29)*6</f>
        <v>160.19852409485165</v>
      </c>
      <c r="Y9" s="8">
        <f>求节点(C$10:C$26,R$10:R$26,$W9)*(其他调用!AT9+其他调用!BA9*$D$28*$D$29)*6</f>
        <v>269.03363186122499</v>
      </c>
      <c r="Z9" s="8">
        <f>求节点(D$10:D$26,S$10:S$26,$W9)*(其他调用!AU9+其他调用!BB9*$D$28*$D$29)*6</f>
        <v>183.63088852474021</v>
      </c>
      <c r="AA9" s="8">
        <f>求节点(E$10:E$26,T$10:T$26,$W9)*(其他调用!AV9+其他调用!BC9*$D$28*$D$29)*6</f>
        <v>277.98128659805457</v>
      </c>
      <c r="AB9" s="8">
        <f>求节点(F$10:F$26,U$10:U$26,$W9)*(其他调用!AW9+其他调用!BD9*$D$28*$D$29)*6</f>
        <v>189.35114473639032</v>
      </c>
      <c r="AC9" s="8">
        <f>[1]节奏总纲!$BJ8</f>
        <v>1</v>
      </c>
      <c r="AD9" s="8">
        <f>[1]节奏总纲!$BJ8</f>
        <v>1</v>
      </c>
      <c r="AE9" s="8">
        <f>[1]节奏总纲!$BJ8</f>
        <v>1</v>
      </c>
      <c r="AF9" s="8">
        <f>[1]节奏总纲!$BJ8</f>
        <v>1</v>
      </c>
      <c r="AG9" s="8">
        <f>[1]节奏总纲!$BJ8</f>
        <v>1</v>
      </c>
      <c r="AI9" s="3">
        <v>5</v>
      </c>
      <c r="AJ9" s="3">
        <f>求节点(节奏总纲!$D$4:$D$113,AC$5:AC$104,$AI9)</f>
        <v>1.694838718767006</v>
      </c>
      <c r="AK9" s="3">
        <f>求节点(节奏总纲!$D$4:$D$113,AD$5:AD$104,$AI9)</f>
        <v>1.694838718767006</v>
      </c>
      <c r="AL9" s="3">
        <f>求节点(节奏总纲!$D$4:$D$113,AE$5:AE$104,$AI9)</f>
        <v>1.694838718767006</v>
      </c>
      <c r="AM9" s="3">
        <f>求节点(节奏总纲!$D$4:$D$113,AF$5:AF$104,$AI9)</f>
        <v>1.694838718767006</v>
      </c>
      <c r="AN9" s="3">
        <f>求节点(节奏总纲!$D$4:$D$113,AG$5:AG$104,$AI9)</f>
        <v>1.694838718767006</v>
      </c>
    </row>
    <row r="10" spans="1:40" x14ac:dyDescent="0.15">
      <c r="A10" s="38" t="s">
        <v>171</v>
      </c>
      <c r="B10" s="14">
        <v>10</v>
      </c>
      <c r="C10" s="14">
        <v>10.023048405555189</v>
      </c>
      <c r="D10" s="14">
        <v>10.214385196767996</v>
      </c>
      <c r="E10" s="14">
        <v>10.165426136832208</v>
      </c>
      <c r="F10" s="14">
        <v>10.248766974716428</v>
      </c>
      <c r="G10" s="14">
        <v>0.15406862148161021</v>
      </c>
      <c r="H10" s="14">
        <v>0.15626452705783603</v>
      </c>
      <c r="I10" s="14">
        <v>0.16264832713955724</v>
      </c>
      <c r="J10" s="14">
        <v>0.18029776704629799</v>
      </c>
      <c r="K10" s="14">
        <v>0.1804477805544896</v>
      </c>
      <c r="L10" s="3">
        <f>[6]战法升星!$Z5</f>
        <v>0</v>
      </c>
      <c r="M10" s="3">
        <f>[6]战法升星!$Z28</f>
        <v>1.4636674101150895</v>
      </c>
      <c r="N10" s="3">
        <f>[6]战法升星!$Z51</f>
        <v>0.35166666666666674</v>
      </c>
      <c r="O10" s="3">
        <f>[6]战法升星!$Z74</f>
        <v>1.5930925640438864</v>
      </c>
      <c r="P10" s="3">
        <f>[6]战法升星!$Z97</f>
        <v>0.40500000000000003</v>
      </c>
      <c r="Q10" s="3">
        <f>(1+G10*0.5+L10*0.5)*(1+$C$5)/10</f>
        <v>0.15078480350371271</v>
      </c>
      <c r="R10" s="3">
        <f>(1+H10*0.5+M10*0.5)*(1+$C$5)/10</f>
        <v>0.25339523560210481</v>
      </c>
      <c r="S10" s="3">
        <f>(1+I10*0.5+N10*0.5)*(1+$C$5)/10</f>
        <v>0.17600204956643564</v>
      </c>
      <c r="T10" s="3">
        <f>(1+J10*0.5+O10*0.5)*(1+$C$5)/10</f>
        <v>0.26413732317631289</v>
      </c>
      <c r="U10" s="3">
        <f>(1+K10*0.5+P10*0.5)*(1+$C$5)/10</f>
        <v>0.18098134463881427</v>
      </c>
      <c r="W10" s="8">
        <v>6</v>
      </c>
      <c r="X10" s="8">
        <f>求节点(B$10:B$26,Q$10:Q$26,$W10)*(其他调用!AS10+其他调用!AZ10*$D$28*$D$29)*6</f>
        <v>196.39679060217156</v>
      </c>
      <c r="Y10" s="8">
        <f>求节点(C$10:C$26,R$10:R$26,$W10)*(其他调用!AT10+其他调用!BA10*$D$28*$D$29)*6</f>
        <v>329.94486072348536</v>
      </c>
      <c r="Z10" s="8">
        <f>求节点(D$10:D$26,S$10:S$26,$W10)*(其他调用!AU10+其他调用!BB10*$D$28*$D$29)*6</f>
        <v>225.28373483801738</v>
      </c>
      <c r="AA10" s="8">
        <f>求节点(E$10:E$26,T$10:T$26,$W10)*(其他调用!AV10+其他调用!BC10*$D$28*$D$29)*6</f>
        <v>341.30253517685588</v>
      </c>
      <c r="AB10" s="8">
        <f>求节点(F$10:F$26,U$10:U$26,$W10)*(其他调用!AW10+其他调用!BD10*$D$28*$D$29)*6</f>
        <v>232.60328137402712</v>
      </c>
      <c r="AC10" s="8">
        <f>[1]节奏总纲!$BJ9</f>
        <v>1.0333333333333334</v>
      </c>
      <c r="AD10" s="8">
        <f>[1]节奏总纲!$BJ9</f>
        <v>1.0333333333333334</v>
      </c>
      <c r="AE10" s="8">
        <f>[1]节奏总纲!$BJ9</f>
        <v>1.0333333333333334</v>
      </c>
      <c r="AF10" s="8">
        <f>[1]节奏总纲!$BJ9</f>
        <v>1.0333333333333334</v>
      </c>
      <c r="AG10" s="8">
        <f>[1]节奏总纲!$BJ9</f>
        <v>1.0333333333333334</v>
      </c>
      <c r="AI10" s="3">
        <v>6</v>
      </c>
      <c r="AJ10" s="3">
        <f>求节点(节奏总纲!$D$4:$D$113,AC$5:AC$104,$AI10)</f>
        <v>1.7690403669368404</v>
      </c>
      <c r="AK10" s="3">
        <f>求节点(节奏总纲!$D$4:$D$113,AD$5:AD$104,$AI10)</f>
        <v>1.7690403669368404</v>
      </c>
      <c r="AL10" s="3">
        <f>求节点(节奏总纲!$D$4:$D$113,AE$5:AE$104,$AI10)</f>
        <v>1.7690403669368404</v>
      </c>
      <c r="AM10" s="3">
        <f>求节点(节奏总纲!$D$4:$D$113,AF$5:AF$104,$AI10)</f>
        <v>1.7690403669368404</v>
      </c>
      <c r="AN10" s="3">
        <f>求节点(节奏总纲!$D$4:$D$113,AG$5:AG$104,$AI10)</f>
        <v>1.7690403669368404</v>
      </c>
    </row>
    <row r="11" spans="1:40" x14ac:dyDescent="0.15">
      <c r="A11" s="38"/>
      <c r="B11" s="14">
        <v>20</v>
      </c>
      <c r="C11" s="14">
        <v>19.789830766750519</v>
      </c>
      <c r="D11" s="14">
        <v>19.842912551046023</v>
      </c>
      <c r="E11" s="14">
        <v>19.490021741773003</v>
      </c>
      <c r="F11" s="14">
        <v>19.380581695163436</v>
      </c>
      <c r="G11" s="14">
        <v>0.19800000000000004</v>
      </c>
      <c r="H11" s="14">
        <v>0.19762169538015095</v>
      </c>
      <c r="I11" s="14">
        <v>0.19771724259188284</v>
      </c>
      <c r="J11" s="14">
        <v>0.21674276080639299</v>
      </c>
      <c r="K11" s="14">
        <v>0.23301834955293454</v>
      </c>
      <c r="L11" s="3">
        <f>[6]战法升星!$Z6</f>
        <v>0.32500000000000001</v>
      </c>
      <c r="M11" s="3">
        <f>[6]战法升星!$Z29</f>
        <v>1.4902629670990593</v>
      </c>
      <c r="N11" s="3">
        <f>[6]战法升星!$Z52</f>
        <v>0.40500000000000003</v>
      </c>
      <c r="O11" s="3">
        <f>[6]战法升星!$Z75</f>
        <v>1.6076197215498649</v>
      </c>
      <c r="P11" s="3">
        <f>[6]战法升星!$Z98</f>
        <v>0.7348080048636132</v>
      </c>
      <c r="Q11" s="3">
        <f t="shared" ref="Q11:Q26" si="0">(1+G11*0.5+L11*0.5)*(1+$C$5)/10</f>
        <v>0.17660999999999999</v>
      </c>
      <c r="R11" s="3">
        <f t="shared" ref="R11:R26" si="1">(1+H11*0.5+M11*0.5)*(1+$C$5)/10</f>
        <v>0.25815192637354473</v>
      </c>
      <c r="S11" s="3">
        <f t="shared" ref="S11:S26" si="2">(1+I11*0.5+N11*0.5)*(1+$C$5)/10</f>
        <v>0.18219020698143179</v>
      </c>
      <c r="T11" s="3">
        <f t="shared" ref="T11:T26" si="3">(1+J11*0.5+O11*0.5)*(1+$C$5)/10</f>
        <v>0.26770537376493803</v>
      </c>
      <c r="U11" s="3">
        <f t="shared" ref="U11:U26" si="4">(1+K11*0.5+P11*0.5)*(1+$C$5)/10</f>
        <v>0.20774784480915831</v>
      </c>
      <c r="W11" s="8">
        <v>7</v>
      </c>
      <c r="X11" s="8">
        <f>求节点(B$10:B$26,Q$10:Q$26,$W11)*(其他调用!AS11+其他调用!AZ11*$D$28*$D$29)*6</f>
        <v>233.98124433894128</v>
      </c>
      <c r="Y11" s="8">
        <f>求节点(C$10:C$26,R$10:R$26,$W11)*(其他调用!AT11+其他调用!BA11*$D$28*$D$29)*6</f>
        <v>393.22425708241747</v>
      </c>
      <c r="Z11" s="8">
        <f>求节点(D$10:D$26,S$10:S$26,$W11)*(其他调用!AU11+其他调用!BB11*$D$28*$D$29)*6</f>
        <v>268.57880402073761</v>
      </c>
      <c r="AA11" s="8">
        <f>求节点(E$10:E$26,T$10:T$26,$W11)*(其他调用!AV11+其他调用!BC11*$D$28*$D$29)*6</f>
        <v>407.19878084205413</v>
      </c>
      <c r="AB11" s="8">
        <f>求节点(F$10:F$26,U$10:U$26,$W11)*(其他调用!AW11+其他调用!BD11*$D$28*$D$29)*6</f>
        <v>277.64938724178347</v>
      </c>
      <c r="AC11" s="8">
        <f>[1]节奏总纲!$BJ10</f>
        <v>1.0666666666666669</v>
      </c>
      <c r="AD11" s="8">
        <f>[1]节奏总纲!$BJ10</f>
        <v>1.0666666666666669</v>
      </c>
      <c r="AE11" s="8">
        <f>[1]节奏总纲!$BJ10</f>
        <v>1.0666666666666669</v>
      </c>
      <c r="AF11" s="8">
        <f>[1]节奏总纲!$BJ10</f>
        <v>1.0666666666666669</v>
      </c>
      <c r="AG11" s="8">
        <f>[1]节奏总纲!$BJ10</f>
        <v>1.0666666666666669</v>
      </c>
      <c r="AI11" s="3">
        <v>7</v>
      </c>
      <c r="AJ11" s="3">
        <f>求节点(节奏总纲!$D$4:$D$113,AC$5:AC$104,$AI11)</f>
        <v>1.8333333333333359</v>
      </c>
      <c r="AK11" s="3">
        <f>求节点(节奏总纲!$D$4:$D$113,AD$5:AD$104,$AI11)</f>
        <v>1.8333333333333359</v>
      </c>
      <c r="AL11" s="3">
        <f>求节点(节奏总纲!$D$4:$D$113,AE$5:AE$104,$AI11)</f>
        <v>1.8333333333333359</v>
      </c>
      <c r="AM11" s="3">
        <f>求节点(节奏总纲!$D$4:$D$113,AF$5:AF$104,$AI11)</f>
        <v>1.8333333333333359</v>
      </c>
      <c r="AN11" s="3">
        <f>求节点(节奏总纲!$D$4:$D$113,AG$5:AG$104,$AI11)</f>
        <v>1.8333333333333359</v>
      </c>
    </row>
    <row r="12" spans="1:40" x14ac:dyDescent="0.15">
      <c r="A12" s="38"/>
      <c r="B12" s="14">
        <v>28.071211008105138</v>
      </c>
      <c r="C12" s="14">
        <v>27.839988372298411</v>
      </c>
      <c r="D12" s="14">
        <v>27.807663165701403</v>
      </c>
      <c r="E12" s="14">
        <v>27.354279080545293</v>
      </c>
      <c r="F12" s="14">
        <v>27.138785805701811</v>
      </c>
      <c r="G12" s="14">
        <v>0.22938080621633186</v>
      </c>
      <c r="H12" s="14">
        <v>0.23795204824766947</v>
      </c>
      <c r="I12" s="14">
        <v>0.25817934238316714</v>
      </c>
      <c r="J12" s="14">
        <v>0.29622195838044352</v>
      </c>
      <c r="K12" s="14">
        <v>0.31619554082200446</v>
      </c>
      <c r="L12" s="3">
        <f>[6]战法升星!$Z7</f>
        <v>0.37833333333333341</v>
      </c>
      <c r="M12" s="3">
        <f>[6]战法升星!$Z30</f>
        <v>1.5162153412044577</v>
      </c>
      <c r="N12" s="3">
        <f>[6]战法升星!$Z53</f>
        <v>0.609993239340615</v>
      </c>
      <c r="O12" s="3">
        <f>[6]战法升星!$Z76</f>
        <v>1.6226153304910997</v>
      </c>
      <c r="P12" s="3">
        <f>[6]战法升星!$Z99</f>
        <v>0.81</v>
      </c>
      <c r="Q12" s="3">
        <f t="shared" si="0"/>
        <v>0.18253998976847657</v>
      </c>
      <c r="R12" s="3">
        <f t="shared" si="1"/>
        <v>0.26279171726164885</v>
      </c>
      <c r="S12" s="3">
        <f t="shared" si="2"/>
        <v>0.20077208072066477</v>
      </c>
      <c r="T12" s="3">
        <f t="shared" si="3"/>
        <v>0.27431861022100801</v>
      </c>
      <c r="U12" s="3">
        <f t="shared" si="4"/>
        <v>0.21883368785754032</v>
      </c>
      <c r="W12" s="8">
        <v>8</v>
      </c>
      <c r="X12" s="8">
        <f>求节点(B$10:B$26,Q$10:Q$26,$W12)*(其他调用!AS12+其他调用!AZ12*$D$28*$D$29)*6</f>
        <v>272.95188530516083</v>
      </c>
      <c r="Y12" s="8">
        <f>求节点(C$10:C$26,R$10:R$26,$W12)*(其他调用!AT12+其他调用!BA12*$D$28*$D$29)*6</f>
        <v>458.87182093802153</v>
      </c>
      <c r="Z12" s="8">
        <f>求节点(D$10:D$26,S$10:S$26,$W12)*(其他调用!AU12+其他调用!BB12*$D$28*$D$29)*6</f>
        <v>313.51609607290084</v>
      </c>
      <c r="AA12" s="8">
        <f>求节点(E$10:E$26,T$10:T$26,$W12)*(其他调用!AV12+其他调用!BC12*$D$28*$D$29)*6</f>
        <v>475.67002359364903</v>
      </c>
      <c r="AB12" s="8">
        <f>求节点(F$10:F$26,U$10:U$26,$W12)*(其他调用!AW12+其他调用!BD12*$D$28*$D$29)*6</f>
        <v>324.48946233965944</v>
      </c>
      <c r="AC12" s="8">
        <f>[1]节奏总纲!$BJ11</f>
        <v>1.1000000000000003</v>
      </c>
      <c r="AD12" s="8">
        <f>[1]节奏总纲!$BJ11</f>
        <v>1.1000000000000003</v>
      </c>
      <c r="AE12" s="8">
        <f>[1]节奏总纲!$BJ11</f>
        <v>1.1000000000000003</v>
      </c>
      <c r="AF12" s="8">
        <f>[1]节奏总纲!$BJ11</f>
        <v>1.1000000000000003</v>
      </c>
      <c r="AG12" s="8">
        <f>[1]节奏总纲!$BJ11</f>
        <v>1.1000000000000003</v>
      </c>
      <c r="AI12" s="3">
        <v>8</v>
      </c>
      <c r="AJ12" s="3">
        <f>求节点(节奏总纲!$D$4:$D$113,AC$5:AC$104,$AI12)</f>
        <v>1.8897309552045098</v>
      </c>
      <c r="AK12" s="3">
        <f>求节点(节奏总纲!$D$4:$D$113,AD$5:AD$104,$AI12)</f>
        <v>1.8897309552045098</v>
      </c>
      <c r="AL12" s="3">
        <f>求节点(节奏总纲!$D$4:$D$113,AE$5:AE$104,$AI12)</f>
        <v>1.8897309552045098</v>
      </c>
      <c r="AM12" s="3">
        <f>求节点(节奏总纲!$D$4:$D$113,AF$5:AF$104,$AI12)</f>
        <v>1.8897309552045098</v>
      </c>
      <c r="AN12" s="3">
        <f>求节点(节奏总纲!$D$4:$D$113,AG$5:AG$104,$AI12)</f>
        <v>1.8897309552045098</v>
      </c>
    </row>
    <row r="13" spans="1:40" x14ac:dyDescent="0.15">
      <c r="A13" s="38"/>
      <c r="B13" s="14">
        <v>34.585942742481357</v>
      </c>
      <c r="C13" s="14">
        <v>34.143686263679164</v>
      </c>
      <c r="D13" s="14">
        <v>33.991282204896727</v>
      </c>
      <c r="E13" s="14">
        <v>33.401144555156094</v>
      </c>
      <c r="F13" s="14">
        <v>33.314769760209757</v>
      </c>
      <c r="G13" s="14">
        <v>0.27452089905363469</v>
      </c>
      <c r="H13" s="14">
        <v>0.28983896400587639</v>
      </c>
      <c r="I13" s="14">
        <v>0.32400801116101419</v>
      </c>
      <c r="J13" s="14">
        <v>0.37310070523763089</v>
      </c>
      <c r="K13" s="14">
        <v>0.37956727425434728</v>
      </c>
      <c r="L13" s="3">
        <f>[6]战法升星!$Z8</f>
        <v>0.51205113511749167</v>
      </c>
      <c r="M13" s="3">
        <f>[6]战法升星!$Z31</f>
        <v>1.5427690429345053</v>
      </c>
      <c r="N13" s="3">
        <f>[6]战法升星!$Z54</f>
        <v>0.81</v>
      </c>
      <c r="O13" s="3">
        <f>[6]战法升星!$Z77</f>
        <v>1.6370070349438779</v>
      </c>
      <c r="P13" s="3">
        <f>[6]战法升星!$Z100</f>
        <v>0.81</v>
      </c>
      <c r="Q13" s="3">
        <f t="shared" si="0"/>
        <v>0.1950600423919788</v>
      </c>
      <c r="R13" s="3">
        <f t="shared" si="1"/>
        <v>0.26828256048582672</v>
      </c>
      <c r="S13" s="3">
        <f t="shared" si="2"/>
        <v>0.21938056078127102</v>
      </c>
      <c r="T13" s="3">
        <f t="shared" si="3"/>
        <v>0.28070754181270557</v>
      </c>
      <c r="U13" s="3">
        <f t="shared" si="4"/>
        <v>0.22326970919780428</v>
      </c>
      <c r="W13" s="8">
        <v>9</v>
      </c>
      <c r="X13" s="8">
        <f>求节点(B$10:B$26,Q$10:Q$26,$W13)*(其他调用!AS13+其他调用!AZ13*$D$28*$D$29)*6</f>
        <v>313.30871350083027</v>
      </c>
      <c r="Y13" s="8">
        <f>求节点(C$10:C$26,R$10:R$26,$W13)*(其他调用!AT13+其他调用!BA13*$D$28*$D$29)*6</f>
        <v>526.88755229029732</v>
      </c>
      <c r="Z13" s="8">
        <f>求节点(D$10:D$26,S$10:S$26,$W13)*(其他调用!AU13+其他调用!BB13*$D$28*$D$29)*6</f>
        <v>360.09561099450718</v>
      </c>
      <c r="AA13" s="8">
        <f>求节点(E$10:E$26,T$10:T$26,$W13)*(其他调用!AV13+其他调用!BC13*$D$28*$D$29)*6</f>
        <v>546.71626343164087</v>
      </c>
      <c r="AB13" s="8">
        <f>求节点(F$10:F$26,U$10:U$26,$W13)*(其他调用!AW13+其他调用!BD13*$D$28*$D$29)*6</f>
        <v>373.12350666765485</v>
      </c>
      <c r="AC13" s="8">
        <f>[1]节奏总纲!$BJ12</f>
        <v>1.1333333333333337</v>
      </c>
      <c r="AD13" s="8">
        <f>[1]节奏总纲!$BJ12</f>
        <v>1.1333333333333337</v>
      </c>
      <c r="AE13" s="8">
        <f>[1]节奏总纲!$BJ12</f>
        <v>1.1333333333333337</v>
      </c>
      <c r="AF13" s="8">
        <f>[1]节奏总纲!$BJ12</f>
        <v>1.1333333333333337</v>
      </c>
      <c r="AG13" s="8">
        <f>[1]节奏总纲!$BJ12</f>
        <v>1.1333333333333337</v>
      </c>
      <c r="AI13" s="3">
        <v>9</v>
      </c>
      <c r="AJ13" s="3">
        <f>求节点(节奏总纲!$D$4:$D$113,AC$5:AC$104,$AI13)</f>
        <v>1.9404462201413957</v>
      </c>
      <c r="AK13" s="3">
        <f>求节点(节奏总纲!$D$4:$D$113,AD$5:AD$104,$AI13)</f>
        <v>1.9404462201413957</v>
      </c>
      <c r="AL13" s="3">
        <f>求节点(节奏总纲!$D$4:$D$113,AE$5:AE$104,$AI13)</f>
        <v>1.9404462201413957</v>
      </c>
      <c r="AM13" s="3">
        <f>求节点(节奏总纲!$D$4:$D$113,AF$5:AF$104,$AI13)</f>
        <v>1.9404462201413957</v>
      </c>
      <c r="AN13" s="3">
        <f>求节点(节奏总纲!$D$4:$D$113,AG$5:AG$104,$AI13)</f>
        <v>1.9404462201413957</v>
      </c>
    </row>
    <row r="14" spans="1:40" x14ac:dyDescent="0.15">
      <c r="A14" s="38"/>
      <c r="B14" s="14">
        <v>40</v>
      </c>
      <c r="C14" s="14">
        <v>39.570661366224058</v>
      </c>
      <c r="D14" s="14">
        <v>39.404344069130303</v>
      </c>
      <c r="E14" s="14">
        <v>38.775363260105536</v>
      </c>
      <c r="F14" s="14">
        <v>38.295283927857476</v>
      </c>
      <c r="G14" s="14">
        <v>0.32280599838084811</v>
      </c>
      <c r="H14" s="14">
        <v>0.34053141681826382</v>
      </c>
      <c r="I14" s="14">
        <v>0.37293518798167424</v>
      </c>
      <c r="J14" s="14">
        <v>0.4230226280862579</v>
      </c>
      <c r="K14" s="14">
        <v>0.4248141596918889</v>
      </c>
      <c r="L14" s="3">
        <f>[6]战法升星!$Z9</f>
        <v>0.79122585322482653</v>
      </c>
      <c r="M14" s="3">
        <f>[6]战法升星!$Z32</f>
        <v>1.5683424862727051</v>
      </c>
      <c r="N14" s="3">
        <f>[6]战法升星!$Z55</f>
        <v>0.81</v>
      </c>
      <c r="O14" s="3">
        <f>[6]战法升星!$Z78</f>
        <v>1.6518175070046421</v>
      </c>
      <c r="P14" s="3">
        <f>[6]战法升星!$Z101</f>
        <v>0.85646948788083532</v>
      </c>
      <c r="Q14" s="3">
        <f t="shared" si="0"/>
        <v>0.21798222961239722</v>
      </c>
      <c r="R14" s="3">
        <f t="shared" si="1"/>
        <v>0.27362117321636781</v>
      </c>
      <c r="S14" s="3">
        <f t="shared" si="2"/>
        <v>0.22280546315871716</v>
      </c>
      <c r="T14" s="3">
        <f t="shared" si="3"/>
        <v>0.28523880945636304</v>
      </c>
      <c r="U14" s="3">
        <f t="shared" si="4"/>
        <v>0.2296898553300907</v>
      </c>
      <c r="W14" s="8">
        <v>10</v>
      </c>
      <c r="X14" s="8">
        <f>求节点(B$10:B$26,Q$10:Q$26,$W14)*(其他调用!AS14+其他调用!AZ14*$D$28*$D$29)*6</f>
        <v>363.9280221490983</v>
      </c>
      <c r="Y14" s="8">
        <f>求节点(C$10:C$26,R$10:R$26,$W14)*(其他调用!AT14+其他调用!BA14*$D$28*$D$29)*6</f>
        <v>597.27145113924485</v>
      </c>
      <c r="Z14" s="8">
        <f>求节点(D$10:D$26,S$10:S$26,$W14)*(其他调用!AU14+其他调用!BB14*$D$28*$D$29)*6</f>
        <v>408.31734878555653</v>
      </c>
      <c r="AA14" s="8">
        <f>求节点(E$10:E$26,T$10:T$26,$W14)*(其他调用!AV14+其他调用!BC14*$D$28*$D$29)*6</f>
        <v>620.33750035602952</v>
      </c>
      <c r="AB14" s="8">
        <f>求节点(F$10:F$26,U$10:U$26,$W14)*(其他调用!AW14+其他调用!BD14*$D$28*$D$29)*6</f>
        <v>423.55152022576999</v>
      </c>
      <c r="AC14" s="8">
        <f>[1]节奏总纲!$BJ13</f>
        <v>1.1666666666666672</v>
      </c>
      <c r="AD14" s="8">
        <f>[1]节奏总纲!$BJ13</f>
        <v>1.1666666666666672</v>
      </c>
      <c r="AE14" s="8">
        <f>[1]节奏总纲!$BJ13</f>
        <v>1.1666666666666672</v>
      </c>
      <c r="AF14" s="8">
        <f>[1]节奏总纲!$BJ13</f>
        <v>1.1666666666666672</v>
      </c>
      <c r="AG14" s="8">
        <f>[1]节奏总纲!$BJ13</f>
        <v>1.1666666666666672</v>
      </c>
      <c r="AI14" s="3">
        <v>10</v>
      </c>
      <c r="AJ14" s="3">
        <f>求节点(节奏总纲!$D$4:$D$113,AC$5:AC$104,$AI14)</f>
        <v>1.9861980914160484</v>
      </c>
      <c r="AK14" s="3">
        <f>求节点(节奏总纲!$D$4:$D$113,AD$5:AD$104,$AI14)</f>
        <v>1.9861980914160484</v>
      </c>
      <c r="AL14" s="3">
        <f>求节点(节奏总纲!$D$4:$D$113,AE$5:AE$104,$AI14)</f>
        <v>1.9861980914160484</v>
      </c>
      <c r="AM14" s="3">
        <f>求节点(节奏总纲!$D$4:$D$113,AF$5:AF$104,$AI14)</f>
        <v>1.9861980914160484</v>
      </c>
      <c r="AN14" s="3">
        <f>求节点(节奏总纲!$D$4:$D$113,AG$5:AG$104,$AI14)</f>
        <v>1.9861980914160484</v>
      </c>
    </row>
    <row r="15" spans="1:40" x14ac:dyDescent="0.15">
      <c r="A15" s="38"/>
      <c r="B15" s="14">
        <v>43.920692243099523</v>
      </c>
      <c r="C15" s="14">
        <v>43.338252179516722</v>
      </c>
      <c r="D15" s="14">
        <v>43.077237568290712</v>
      </c>
      <c r="E15" s="14">
        <v>42.248657179293716</v>
      </c>
      <c r="F15" s="14">
        <v>41.607269978732297</v>
      </c>
      <c r="G15" s="14">
        <v>0.3680288173380788</v>
      </c>
      <c r="H15" s="14">
        <v>0.3771662012114872</v>
      </c>
      <c r="I15" s="14">
        <v>0.40297871440679395</v>
      </c>
      <c r="J15" s="14">
        <v>0.4698595416357933</v>
      </c>
      <c r="K15" s="14">
        <v>0.46912822716875985</v>
      </c>
      <c r="L15" s="3">
        <f>[6]战法升星!$Z10</f>
        <v>0.81</v>
      </c>
      <c r="M15" s="3">
        <f>[6]战法升星!$Z33</f>
        <v>1.5868799441731534</v>
      </c>
      <c r="N15" s="3">
        <f>[6]战法升星!$Z56</f>
        <v>0.81</v>
      </c>
      <c r="O15" s="3">
        <f>[6]战法升星!$Z79</f>
        <v>1.6668689262066225</v>
      </c>
      <c r="P15" s="3">
        <f>[6]战法升星!$Z102</f>
        <v>0.91680850102650424</v>
      </c>
      <c r="Q15" s="3">
        <f t="shared" si="0"/>
        <v>0.22246201721366549</v>
      </c>
      <c r="R15" s="3">
        <f t="shared" si="1"/>
        <v>0.27748323017692489</v>
      </c>
      <c r="S15" s="3">
        <f t="shared" si="2"/>
        <v>0.22490851000847556</v>
      </c>
      <c r="T15" s="3">
        <f t="shared" si="3"/>
        <v>0.28957099274896902</v>
      </c>
      <c r="U15" s="3">
        <f t="shared" si="4"/>
        <v>0.23701557097366846</v>
      </c>
      <c r="W15" s="8">
        <v>11</v>
      </c>
      <c r="X15" s="8">
        <f>求节点(B$10:B$26,Q$10:Q$26,$W15)*(其他调用!AS15+其他调用!AZ15*$D$28*$D$29)*6</f>
        <v>377.26344420772068</v>
      </c>
      <c r="Y15" s="8">
        <f>求节点(C$10:C$26,R$10:R$26,$W15)*(其他调用!AT15+其他调用!BA15*$D$28*$D$29)*6</f>
        <v>609.58788715115588</v>
      </c>
      <c r="Z15" s="8">
        <f>求节点(D$10:D$26,S$10:S$26,$W15)*(其他调用!AU15+其他调用!BB15*$D$28*$D$29)*6</f>
        <v>425.5433572086294</v>
      </c>
      <c r="AA15" s="8">
        <f>求节点(E$10:E$26,T$10:T$26,$W15)*(其他调用!AV15+其他调用!BC15*$D$28*$D$29)*6</f>
        <v>642.3813881942333</v>
      </c>
      <c r="AB15" s="8">
        <f>求节点(F$10:F$26,U$10:U$26,$W15)*(其他调用!AW15+其他调用!BD15*$D$28*$D$29)*6</f>
        <v>447.38534759843049</v>
      </c>
      <c r="AC15" s="8">
        <f>[1]节奏总纲!$BJ14</f>
        <v>1.2000000000000006</v>
      </c>
      <c r="AD15" s="8">
        <f>[1]节奏总纲!$BJ14</f>
        <v>1.2000000000000006</v>
      </c>
      <c r="AE15" s="8">
        <f>[1]节奏总纲!$BJ14</f>
        <v>1.2000000000000006</v>
      </c>
      <c r="AF15" s="8">
        <f>[1]节奏总纲!$BJ14</f>
        <v>1.2000000000000006</v>
      </c>
      <c r="AG15" s="8">
        <f>[1]节奏总纲!$BJ14</f>
        <v>1.2000000000000006</v>
      </c>
      <c r="AI15" s="3">
        <v>11</v>
      </c>
      <c r="AJ15" s="3">
        <f>求节点(节奏总纲!$D$4:$D$113,AC$5:AC$104,$AI15)</f>
        <v>2.0281720521003401</v>
      </c>
      <c r="AK15" s="3">
        <f>求节点(节奏总纲!$D$4:$D$113,AD$5:AD$104,$AI15)</f>
        <v>2.0281720521003401</v>
      </c>
      <c r="AL15" s="3">
        <f>求节点(节奏总纲!$D$4:$D$113,AE$5:AE$104,$AI15)</f>
        <v>2.0281720521003401</v>
      </c>
      <c r="AM15" s="3">
        <f>求节点(节奏总纲!$D$4:$D$113,AF$5:AF$104,$AI15)</f>
        <v>2.0281720521003401</v>
      </c>
      <c r="AN15" s="3">
        <f>求节点(节奏总纲!$D$4:$D$113,AG$5:AG$104,$AI15)</f>
        <v>2.0281720521003401</v>
      </c>
    </row>
    <row r="16" spans="1:40" x14ac:dyDescent="0.15">
      <c r="A16" s="38"/>
      <c r="B16" s="14">
        <v>49.533352307096472</v>
      </c>
      <c r="C16" s="14">
        <v>49.73551618407938</v>
      </c>
      <c r="D16" s="14">
        <v>50.079704029935215</v>
      </c>
      <c r="E16" s="14">
        <v>49.895302652644716</v>
      </c>
      <c r="F16" s="14">
        <v>49.822843336225226</v>
      </c>
      <c r="G16" s="14">
        <v>0.41571813254895984</v>
      </c>
      <c r="H16" s="14">
        <v>0.42647115387312029</v>
      </c>
      <c r="I16" s="14">
        <v>0.45936553026236543</v>
      </c>
      <c r="J16" s="14">
        <v>0.53801080409818136</v>
      </c>
      <c r="K16" s="14">
        <v>0.5347107149985415</v>
      </c>
      <c r="L16" s="3">
        <f>[6]战法升星!$Z11</f>
        <v>0.81</v>
      </c>
      <c r="M16" s="3">
        <f>[6]战法升星!$Z34</f>
        <v>1.5966070111430783</v>
      </c>
      <c r="N16" s="3">
        <f>[6]战法升星!$Z57</f>
        <v>0.84345785559577513</v>
      </c>
      <c r="O16" s="3">
        <f>[6]战法升星!$Z80</f>
        <v>1.6814143828253041</v>
      </c>
      <c r="P16" s="3">
        <f>[6]战法升星!$Z103</f>
        <v>1.0089722756717872</v>
      </c>
      <c r="Q16" s="3">
        <f t="shared" si="0"/>
        <v>0.22580026927842717</v>
      </c>
      <c r="R16" s="3">
        <f t="shared" si="1"/>
        <v>0.28161547155113392</v>
      </c>
      <c r="S16" s="3">
        <f t="shared" si="2"/>
        <v>0.23119763701006982</v>
      </c>
      <c r="T16" s="3">
        <f t="shared" si="3"/>
        <v>0.29535976308464396</v>
      </c>
      <c r="U16" s="3">
        <f t="shared" si="4"/>
        <v>0.24805780934692301</v>
      </c>
      <c r="W16" s="8">
        <v>12</v>
      </c>
      <c r="X16" s="8">
        <f>求节点(B$10:B$26,Q$10:Q$26,$W16)*(其他调用!AS16+其他调用!AZ16*$D$28*$D$29)*6</f>
        <v>390.96501035252129</v>
      </c>
      <c r="Y16" s="8">
        <f>求节点(C$10:C$26,R$10:R$26,$W16)*(其他调用!AT16+其他调用!BA16*$D$28*$D$29)*6</f>
        <v>637.46213882327766</v>
      </c>
      <c r="Z16" s="8">
        <f>求节点(D$10:D$26,S$10:S$26,$W16)*(其他调用!AU16+其他调用!BB16*$D$28*$D$29)*6</f>
        <v>434.08417070596761</v>
      </c>
      <c r="AA16" s="8">
        <f>求节点(E$10:E$26,T$10:T$26,$W16)*(其他调用!AV16+其他调用!BC16*$D$28*$D$29)*6</f>
        <v>653.9325390861477</v>
      </c>
      <c r="AB16" s="8">
        <f>求节点(F$10:F$26,U$10:U$26,$W16)*(其他调用!AW16+其他调用!BD16*$D$28*$D$29)*6</f>
        <v>462.25437726320695</v>
      </c>
      <c r="AC16" s="8">
        <f>[1]节奏总纲!$BJ15</f>
        <v>1.2333333333333341</v>
      </c>
      <c r="AD16" s="8">
        <f>[1]节奏总纲!$BJ15</f>
        <v>1.2333333333333341</v>
      </c>
      <c r="AE16" s="8">
        <f>[1]节奏总纲!$BJ15</f>
        <v>1.2333333333333341</v>
      </c>
      <c r="AF16" s="8">
        <f>[1]节奏总纲!$BJ15</f>
        <v>1.2333333333333341</v>
      </c>
      <c r="AG16" s="8">
        <f>[1]节奏总纲!$BJ15</f>
        <v>1.2333333333333341</v>
      </c>
      <c r="AI16" s="3">
        <v>12</v>
      </c>
      <c r="AJ16" s="3">
        <f>求节点(节奏总纲!$D$4:$D$113,AC$5:AC$104,$AI16)</f>
        <v>2.0668082398108245</v>
      </c>
      <c r="AK16" s="3">
        <f>求节点(节奏总纲!$D$4:$D$113,AD$5:AD$104,$AI16)</f>
        <v>2.0668082398108245</v>
      </c>
      <c r="AL16" s="3">
        <f>求节点(节奏总纲!$D$4:$D$113,AE$5:AE$104,$AI16)</f>
        <v>2.0668082398108245</v>
      </c>
      <c r="AM16" s="3">
        <f>求节点(节奏总纲!$D$4:$D$113,AF$5:AF$104,$AI16)</f>
        <v>2.0668082398108245</v>
      </c>
      <c r="AN16" s="3">
        <f>求节点(节奏总纲!$D$4:$D$113,AG$5:AG$104,$AI16)</f>
        <v>2.0668082398108245</v>
      </c>
    </row>
    <row r="17" spans="1:40" x14ac:dyDescent="0.15">
      <c r="A17" s="38"/>
      <c r="B17" s="14">
        <v>53.567039423670657</v>
      </c>
      <c r="C17" s="14">
        <v>53.266148344612141</v>
      </c>
      <c r="D17" s="14">
        <v>53.250752096907057</v>
      </c>
      <c r="E17" s="14">
        <v>52.713633654211307</v>
      </c>
      <c r="F17" s="14">
        <v>52.552992667299776</v>
      </c>
      <c r="G17" s="14">
        <v>0.49094751560055006</v>
      </c>
      <c r="H17" s="14">
        <v>0.49697793976419685</v>
      </c>
      <c r="I17" s="14">
        <v>0.523222314909493</v>
      </c>
      <c r="J17" s="14">
        <v>0.59330200548436751</v>
      </c>
      <c r="K17" s="14">
        <v>0.59213362049923079</v>
      </c>
      <c r="L17" s="3">
        <f>[6]战法升星!$Z12</f>
        <v>0.81236160374146527</v>
      </c>
      <c r="M17" s="3">
        <f>[6]战法升星!$Z35</f>
        <v>1.6062366413106357</v>
      </c>
      <c r="N17" s="3">
        <f>[6]战法升星!$Z58</f>
        <v>0.93361804030665441</v>
      </c>
      <c r="O17" s="3">
        <f>[6]战法升星!$Z81</f>
        <v>1.6961382145294577</v>
      </c>
      <c r="P17" s="3">
        <f>[6]战法升星!$Z104</f>
        <v>1.0898659341600285</v>
      </c>
      <c r="Q17" s="3">
        <f t="shared" si="0"/>
        <v>0.23123163835394106</v>
      </c>
      <c r="R17" s="3">
        <f t="shared" si="1"/>
        <v>0.28722502067523825</v>
      </c>
      <c r="S17" s="3">
        <f t="shared" si="2"/>
        <v>0.24197882486513031</v>
      </c>
      <c r="T17" s="3">
        <f t="shared" si="3"/>
        <v>0.30026081540096772</v>
      </c>
      <c r="U17" s="3">
        <f t="shared" si="4"/>
        <v>0.25773996882614814</v>
      </c>
      <c r="W17" s="8">
        <v>13</v>
      </c>
      <c r="X17" s="8">
        <f>求节点(B$10:B$26,Q$10:Q$26,$W17)*(其他调用!AS17+其他调用!AZ17*$D$28*$D$29)*6</f>
        <v>405.04978501789367</v>
      </c>
      <c r="Y17" s="8">
        <f>求节点(C$10:C$26,R$10:R$26,$W17)*(其他调用!AT17+其他调用!BA17*$D$28*$D$29)*6</f>
        <v>650.8652495483484</v>
      </c>
      <c r="Z17" s="8">
        <f>求节点(D$10:D$26,S$10:S$26,$W17)*(其他调用!AU17+其他调用!BB17*$D$28*$D$29)*6</f>
        <v>453.75938537746742</v>
      </c>
      <c r="AA17" s="8">
        <f>求节点(E$10:E$26,T$10:T$26,$W17)*(其他调用!AV17+其他调用!BC17*$D$28*$D$29)*6</f>
        <v>665.5143831252492</v>
      </c>
      <c r="AB17" s="8">
        <f>求节点(F$10:F$26,U$10:U$26,$W17)*(其他调用!AW17+其他调用!BD17*$D$28*$D$29)*6</f>
        <v>477.36626968395933</v>
      </c>
      <c r="AC17" s="8">
        <f>[1]节奏总纲!$BJ16</f>
        <v>1.2666666666666675</v>
      </c>
      <c r="AD17" s="8">
        <f>[1]节奏总纲!$BJ16</f>
        <v>1.2666666666666675</v>
      </c>
      <c r="AE17" s="8">
        <f>[1]节奏总纲!$BJ16</f>
        <v>1.2666666666666675</v>
      </c>
      <c r="AF17" s="8">
        <f>[1]节奏总纲!$BJ16</f>
        <v>1.2666666666666675</v>
      </c>
      <c r="AG17" s="8">
        <f>[1]节奏总纲!$BJ16</f>
        <v>1.2666666666666675</v>
      </c>
      <c r="AI17" s="3">
        <v>13</v>
      </c>
      <c r="AJ17" s="3">
        <f>求节点(节奏总纲!$D$4:$D$113,AC$5:AC$104,$AI17)</f>
        <v>2.1023737002701739</v>
      </c>
      <c r="AK17" s="3">
        <f>求节点(节奏总纲!$D$4:$D$113,AD$5:AD$104,$AI17)</f>
        <v>2.1023737002701739</v>
      </c>
      <c r="AL17" s="3">
        <f>求节点(节奏总纲!$D$4:$D$113,AE$5:AE$104,$AI17)</f>
        <v>2.1023737002701739</v>
      </c>
      <c r="AM17" s="3">
        <f>求节点(节奏总纲!$D$4:$D$113,AF$5:AF$104,$AI17)</f>
        <v>2.1023737002701739</v>
      </c>
      <c r="AN17" s="3">
        <f>求节点(节奏总纲!$D$4:$D$113,AG$5:AG$104,$AI17)</f>
        <v>2.1023737002701739</v>
      </c>
    </row>
    <row r="18" spans="1:40" x14ac:dyDescent="0.15">
      <c r="A18" s="38"/>
      <c r="B18" s="14">
        <v>59.300028460644697</v>
      </c>
      <c r="C18" s="14">
        <v>59.222584043409263</v>
      </c>
      <c r="D18" s="14">
        <v>59.225979963164988</v>
      </c>
      <c r="E18" s="14">
        <v>58.83038278970627</v>
      </c>
      <c r="F18" s="14">
        <v>58.560785047900993</v>
      </c>
      <c r="G18" s="14">
        <v>0.59446516695868434</v>
      </c>
      <c r="H18" s="14">
        <v>0.60112990698411706</v>
      </c>
      <c r="I18" s="14">
        <v>0.61630311600671128</v>
      </c>
      <c r="J18" s="14">
        <v>0.68560629346015356</v>
      </c>
      <c r="K18" s="14">
        <v>0.69262763511796643</v>
      </c>
      <c r="L18" s="3">
        <f>[6]战法升星!$Z13</f>
        <v>0.88901877439490107</v>
      </c>
      <c r="M18" s="3">
        <f>[6]战法升星!$Z36</f>
        <v>1.6157647204408905</v>
      </c>
      <c r="N18" s="3">
        <f>[6]战法升星!$Z59</f>
        <v>1.0210606818380823</v>
      </c>
      <c r="O18" s="3">
        <f>[6]战法升星!$Z82</f>
        <v>1.7106800185984163</v>
      </c>
      <c r="P18" s="3">
        <f>[6]战法升星!$Z105</f>
        <v>1.1370548156539799</v>
      </c>
      <c r="Q18" s="3">
        <f t="shared" si="0"/>
        <v>0.24384387589475098</v>
      </c>
      <c r="R18" s="3">
        <f t="shared" si="1"/>
        <v>0.29518262391975053</v>
      </c>
      <c r="S18" s="3">
        <f t="shared" si="2"/>
        <v>0.25461546584913552</v>
      </c>
      <c r="T18" s="3">
        <f t="shared" si="3"/>
        <v>0.30774004184409987</v>
      </c>
      <c r="U18" s="3">
        <f t="shared" si="4"/>
        <v>0.26807777155403623</v>
      </c>
      <c r="W18" s="8">
        <v>14</v>
      </c>
      <c r="X18" s="8">
        <f>求节点(B$10:B$26,Q$10:Q$26,$W18)*(其他调用!AS18+其他调用!AZ18*$D$28*$D$29)*6</f>
        <v>419.53642728816141</v>
      </c>
      <c r="Y18" s="8">
        <f>求节点(C$10:C$26,R$10:R$26,$W18)*(其他调用!AT18+其他调用!BA18*$D$28*$D$29)*6</f>
        <v>664.38295075292581</v>
      </c>
      <c r="Z18" s="8">
        <f>求节点(D$10:D$26,S$10:S$26,$W18)*(其他调用!AU18+其他调用!BB18*$D$28*$D$29)*6</f>
        <v>463.84967239718617</v>
      </c>
      <c r="AA18" s="8">
        <f>求节点(E$10:E$26,T$10:T$26,$W18)*(其他调用!AV18+其他调用!BC18*$D$28*$D$29)*6</f>
        <v>677.12692031153745</v>
      </c>
      <c r="AB18" s="8">
        <f>求节点(F$10:F$26,U$10:U$26,$W18)*(其他调用!AW18+其他调用!BD18*$D$28*$D$29)*6</f>
        <v>492.72102486068786</v>
      </c>
      <c r="AC18" s="8">
        <f>[1]节奏总纲!$BJ17</f>
        <v>1.3000000000000009</v>
      </c>
      <c r="AD18" s="8">
        <f>[1]节奏总纲!$BJ17</f>
        <v>1.3000000000000009</v>
      </c>
      <c r="AE18" s="8">
        <f>[1]节奏总纲!$BJ17</f>
        <v>1.3000000000000009</v>
      </c>
      <c r="AF18" s="8">
        <f>[1]节奏总纲!$BJ17</f>
        <v>1.3000000000000009</v>
      </c>
      <c r="AG18" s="8">
        <f>[1]节奏总纲!$BJ17</f>
        <v>1.3000000000000009</v>
      </c>
      <c r="AI18" s="3">
        <v>14</v>
      </c>
      <c r="AJ18" s="3">
        <f>求节点(节奏总纲!$D$4:$D$113,AC$5:AC$104,$AI18)</f>
        <v>2.1355568204731008</v>
      </c>
      <c r="AK18" s="3">
        <f>求节点(节奏总纲!$D$4:$D$113,AD$5:AD$104,$AI18)</f>
        <v>2.1355568204731008</v>
      </c>
      <c r="AL18" s="3">
        <f>求节点(节奏总纲!$D$4:$D$113,AE$5:AE$104,$AI18)</f>
        <v>2.1355568204731008</v>
      </c>
      <c r="AM18" s="3">
        <f>求节点(节奏总纲!$D$4:$D$113,AF$5:AF$104,$AI18)</f>
        <v>2.1355568204731008</v>
      </c>
      <c r="AN18" s="3">
        <f>求节点(节奏总纲!$D$4:$D$113,AG$5:AG$104,$AI18)</f>
        <v>2.1355568204731008</v>
      </c>
    </row>
    <row r="19" spans="1:40" x14ac:dyDescent="0.15">
      <c r="A19" s="38"/>
      <c r="B19" s="14">
        <v>65.075479910097457</v>
      </c>
      <c r="C19" s="14">
        <v>64.625148341314272</v>
      </c>
      <c r="D19" s="14">
        <v>65.059596453747787</v>
      </c>
      <c r="E19" s="14">
        <v>65.1370340617935</v>
      </c>
      <c r="F19" s="14">
        <v>65.036226077139531</v>
      </c>
      <c r="G19" s="14">
        <v>0.71749208205141157</v>
      </c>
      <c r="H19" s="14">
        <v>0.72636473917826161</v>
      </c>
      <c r="I19" s="14">
        <v>0.73925814824454028</v>
      </c>
      <c r="J19" s="14">
        <v>0.80564395881275874</v>
      </c>
      <c r="K19" s="14">
        <v>0.79525909151949392</v>
      </c>
      <c r="L19" s="3">
        <f>[6]战法升星!$Z14</f>
        <v>0.99151791795688238</v>
      </c>
      <c r="M19" s="3">
        <f>[6]战法升星!$Z37</f>
        <v>1.625370912819287</v>
      </c>
      <c r="N19" s="3">
        <f>[6]战法升星!$Z60</f>
        <v>1.0627512698928083</v>
      </c>
      <c r="O19" s="3">
        <f>[6]战法升星!$Z83</f>
        <v>1.72</v>
      </c>
      <c r="P19" s="3">
        <f>[6]战法升星!$Z106</f>
        <v>1.1154180798502258</v>
      </c>
      <c r="Q19" s="3">
        <f t="shared" si="0"/>
        <v>0.25963070000058053</v>
      </c>
      <c r="R19" s="3">
        <f t="shared" si="1"/>
        <v>0.30462149563982843</v>
      </c>
      <c r="S19" s="3">
        <f t="shared" si="2"/>
        <v>0.26614065926961439</v>
      </c>
      <c r="T19" s="3">
        <f t="shared" si="3"/>
        <v>0.31679507711689309</v>
      </c>
      <c r="U19" s="3">
        <f t="shared" si="4"/>
        <v>0.27374740199588038</v>
      </c>
      <c r="W19" s="8">
        <v>15</v>
      </c>
      <c r="X19" s="8">
        <f>求节点(B$10:B$26,Q$10:Q$26,$W19)*(其他调用!AS19+其他调用!AZ19*$D$28*$D$29)*6</f>
        <v>434.44533564420067</v>
      </c>
      <c r="Y19" s="8">
        <f>求节点(C$10:C$26,R$10:R$26,$W19)*(其他调用!AT19+其他调用!BA19*$D$28*$D$29)*6</f>
        <v>678.2816896951706</v>
      </c>
      <c r="Z19" s="8">
        <f>求节点(D$10:D$26,S$10:S$26,$W19)*(其他调用!AU19+其他调用!BB19*$D$28*$D$29)*6</f>
        <v>474.17183306577783</v>
      </c>
      <c r="AA19" s="8">
        <f>求节点(E$10:E$26,T$10:T$26,$W19)*(其他调用!AV19+其他调用!BC19*$D$28*$D$29)*6</f>
        <v>688.77015064501234</v>
      </c>
      <c r="AB19" s="8">
        <f>求节点(F$10:F$26,U$10:U$26,$W19)*(其他调用!AW19+其他调用!BD19*$D$28*$D$29)*6</f>
        <v>508.31864279339243</v>
      </c>
      <c r="AC19" s="8">
        <f>[1]节奏总纲!$BJ18</f>
        <v>1.3333333333333344</v>
      </c>
      <c r="AD19" s="8">
        <f>[1]节奏总纲!$BJ18</f>
        <v>1.3333333333333344</v>
      </c>
      <c r="AE19" s="8">
        <f>[1]节奏总纲!$BJ18</f>
        <v>1.3333333333333344</v>
      </c>
      <c r="AF19" s="8">
        <f>[1]节奏总纲!$BJ18</f>
        <v>1.3333333333333344</v>
      </c>
      <c r="AG19" s="8">
        <f>[1]节奏总纲!$BJ18</f>
        <v>1.3333333333333344</v>
      </c>
      <c r="AI19" s="3">
        <v>15</v>
      </c>
      <c r="AJ19" s="3">
        <f>求节点(节奏总纲!$D$4:$D$113,AC$5:AC$104,$AI19)</f>
        <v>2.1666666666666692</v>
      </c>
      <c r="AK19" s="3">
        <f>求节点(节奏总纲!$D$4:$D$113,AD$5:AD$104,$AI19)</f>
        <v>2.1666666666666692</v>
      </c>
      <c r="AL19" s="3">
        <f>求节点(节奏总纲!$D$4:$D$113,AE$5:AE$104,$AI19)</f>
        <v>2.1666666666666692</v>
      </c>
      <c r="AM19" s="3">
        <f>求节点(节奏总纲!$D$4:$D$113,AF$5:AF$104,$AI19)</f>
        <v>2.1666666666666692</v>
      </c>
      <c r="AN19" s="3">
        <f>求节点(节奏总纲!$D$4:$D$113,AG$5:AG$104,$AI19)</f>
        <v>2.1666666666666692</v>
      </c>
    </row>
    <row r="20" spans="1:40" x14ac:dyDescent="0.15">
      <c r="A20" s="38"/>
      <c r="B20" s="14">
        <v>69.18336653741882</v>
      </c>
      <c r="C20" s="14">
        <v>68.809144709228818</v>
      </c>
      <c r="D20" s="14">
        <v>68.932937215216754</v>
      </c>
      <c r="E20" s="14">
        <v>68.799517799814595</v>
      </c>
      <c r="F20" s="14">
        <v>68.523530724850119</v>
      </c>
      <c r="G20" s="14">
        <v>0.78207569479646466</v>
      </c>
      <c r="H20" s="14">
        <v>0.81113574527684218</v>
      </c>
      <c r="I20" s="14">
        <v>0.83330252625495715</v>
      </c>
      <c r="J20" s="14">
        <v>0.88907120463548972</v>
      </c>
      <c r="K20" s="14">
        <v>0.86757728184491523</v>
      </c>
      <c r="L20" s="3">
        <f>[6]战法升星!$Z15</f>
        <v>1.0238221009742585</v>
      </c>
      <c r="M20" s="3">
        <f>[6]战法升星!$Z38</f>
        <v>1.6349301723485314</v>
      </c>
      <c r="N20" s="3">
        <f>[6]战法升星!$Z61</f>
        <v>1.0829073218523386</v>
      </c>
      <c r="O20" s="3">
        <f>[6]战法升星!$Z84</f>
        <v>1.72</v>
      </c>
      <c r="P20" s="3">
        <f>[6]战法升星!$Z107</f>
        <v>1.0805523345088981</v>
      </c>
      <c r="Q20" s="3">
        <f t="shared" si="0"/>
        <v>0.26641284570395063</v>
      </c>
      <c r="R20" s="3">
        <f t="shared" si="1"/>
        <v>0.31122461423377612</v>
      </c>
      <c r="S20" s="3">
        <f t="shared" si="2"/>
        <v>0.27413468936751068</v>
      </c>
      <c r="T20" s="3">
        <f t="shared" si="3"/>
        <v>0.32263498432448429</v>
      </c>
      <c r="U20" s="3">
        <f t="shared" si="4"/>
        <v>0.27636907314476689</v>
      </c>
      <c r="W20" s="8">
        <v>16</v>
      </c>
      <c r="X20" s="8">
        <f>求节点(B$10:B$26,Q$10:Q$26,$W20)*(其他调用!AS20+其他调用!AZ20*$D$28*$D$29)*6</f>
        <v>449.79880554211326</v>
      </c>
      <c r="Y20" s="8">
        <f>求节点(C$10:C$26,R$10:R$26,$W20)*(其他调用!AT20+其他调用!BA20*$D$28*$D$29)*6</f>
        <v>692.44843300366119</v>
      </c>
      <c r="Z20" s="8">
        <f>求节点(D$10:D$26,S$10:S$26,$W20)*(其他调用!AU20+其他调用!BB20*$D$28*$D$29)*6</f>
        <v>484.70536370326977</v>
      </c>
      <c r="AA20" s="8">
        <f>求节点(E$10:E$26,T$10:T$26,$W20)*(其他调用!AV20+其他调用!BC20*$D$28*$D$29)*6</f>
        <v>718.06954810649302</v>
      </c>
      <c r="AB20" s="8">
        <f>求节点(F$10:F$26,U$10:U$26,$W20)*(其他调用!AW20+其他调用!BD20*$D$28*$D$29)*6</f>
        <v>524.15912348207314</v>
      </c>
      <c r="AC20" s="8">
        <f>[1]节奏总纲!$BJ19</f>
        <v>1.3666666666666678</v>
      </c>
      <c r="AD20" s="8">
        <f>[1]节奏总纲!$BJ19</f>
        <v>1.3666666666666678</v>
      </c>
      <c r="AE20" s="8">
        <f>[1]节奏总纲!$BJ19</f>
        <v>1.3666666666666678</v>
      </c>
      <c r="AF20" s="8">
        <f>[1]节奏总纲!$BJ19</f>
        <v>1.3666666666666678</v>
      </c>
      <c r="AG20" s="8">
        <f>[1]节奏总纲!$BJ19</f>
        <v>1.3666666666666678</v>
      </c>
      <c r="AI20" s="3">
        <v>16</v>
      </c>
      <c r="AJ20" s="3">
        <f>求节点(节奏总纲!$D$4:$D$113,AC$5:AC$104,$AI20)</f>
        <v>2.1956931795269048</v>
      </c>
      <c r="AK20" s="3">
        <f>求节点(节奏总纲!$D$4:$D$113,AD$5:AD$104,$AI20)</f>
        <v>2.1956931795269048</v>
      </c>
      <c r="AL20" s="3">
        <f>求节点(节奏总纲!$D$4:$D$113,AE$5:AE$104,$AI20)</f>
        <v>2.1956931795269048</v>
      </c>
      <c r="AM20" s="3">
        <f>求节点(节奏总纲!$D$4:$D$113,AF$5:AF$104,$AI20)</f>
        <v>2.1956931795269048</v>
      </c>
      <c r="AN20" s="3">
        <f>求节点(节奏总纲!$D$4:$D$113,AG$5:AG$104,$AI20)</f>
        <v>2.1956931795269048</v>
      </c>
    </row>
    <row r="21" spans="1:40" x14ac:dyDescent="0.15">
      <c r="A21" s="38"/>
      <c r="B21" s="14">
        <v>72.375871759353331</v>
      </c>
      <c r="C21" s="14">
        <v>72.154926579772649</v>
      </c>
      <c r="D21" s="14">
        <v>71.916405413989466</v>
      </c>
      <c r="E21" s="14">
        <v>71.392941921407854</v>
      </c>
      <c r="F21" s="14">
        <v>71.07483083828258</v>
      </c>
      <c r="G21" s="14">
        <v>0.83689271342055804</v>
      </c>
      <c r="H21" s="14">
        <v>0.86815975004088031</v>
      </c>
      <c r="I21" s="14">
        <v>0.89345623943742902</v>
      </c>
      <c r="J21" s="14">
        <v>0.95186835989425056</v>
      </c>
      <c r="K21" s="14">
        <v>0.93105225820389836</v>
      </c>
      <c r="L21" s="3">
        <f>[6]战法升星!$Z16</f>
        <v>1.0419317611639451</v>
      </c>
      <c r="M21" s="3">
        <f>[6]战法升星!$Z39</f>
        <v>1.6445139162179581</v>
      </c>
      <c r="N21" s="3">
        <f>[6]战法升星!$Z62</f>
        <v>1.0872077228453385</v>
      </c>
      <c r="O21" s="3">
        <f>[6]战法升星!$Z85</f>
        <v>1.72</v>
      </c>
      <c r="P21" s="3">
        <f>[6]战法升星!$Z108</f>
        <v>1.1473249494128226</v>
      </c>
      <c r="Q21" s="3">
        <f t="shared" si="0"/>
        <v>0.27151771322091517</v>
      </c>
      <c r="R21" s="3">
        <f t="shared" si="1"/>
        <v>0.31588715663811867</v>
      </c>
      <c r="S21" s="3">
        <f t="shared" si="2"/>
        <v>0.27864647735979375</v>
      </c>
      <c r="T21" s="3">
        <f t="shared" si="3"/>
        <v>0.32703078519259748</v>
      </c>
      <c r="U21" s="3">
        <f t="shared" si="4"/>
        <v>0.28548640453317042</v>
      </c>
      <c r="W21" s="8">
        <v>17</v>
      </c>
      <c r="X21" s="8">
        <f>求节点(B$10:B$26,Q$10:Q$26,$W21)*(其他调用!AS21+其他调用!AZ21*$D$28*$D$29)*6</f>
        <v>465.49645533601165</v>
      </c>
      <c r="Y21" s="8">
        <f>求节点(C$10:C$26,R$10:R$26,$W21)*(其他调用!AT21+其他调用!BA21*$D$28*$D$29)*6</f>
        <v>706.85318897147636</v>
      </c>
      <c r="Z21" s="8">
        <f>求节点(D$10:D$26,S$10:S$26,$W21)*(其他调用!AU21+其他调用!BB21*$D$28*$D$29)*6</f>
        <v>495.35004659158528</v>
      </c>
      <c r="AA21" s="8">
        <f>求节点(E$10:E$26,T$10:T$26,$W21)*(其他调用!AV21+其他调用!BC21*$D$28*$D$29)*6</f>
        <v>731.79281949532287</v>
      </c>
      <c r="AB21" s="8">
        <f>求节点(F$10:F$26,U$10:U$26,$W21)*(其他调用!AW21+其他调用!BD21*$D$28*$D$29)*6</f>
        <v>540.24246692672989</v>
      </c>
      <c r="AC21" s="8">
        <f>[1]节奏总纲!$BJ20</f>
        <v>1.4000000000000012</v>
      </c>
      <c r="AD21" s="8">
        <f>[1]节奏总纲!$BJ20</f>
        <v>1.4000000000000012</v>
      </c>
      <c r="AE21" s="8">
        <f>[1]节奏总纲!$BJ20</f>
        <v>1.4000000000000012</v>
      </c>
      <c r="AF21" s="8">
        <f>[1]节奏总纲!$BJ20</f>
        <v>1.4000000000000012</v>
      </c>
      <c r="AG21" s="8">
        <f>[1]节奏总纲!$BJ20</f>
        <v>1.4000000000000012</v>
      </c>
      <c r="AI21" s="3">
        <v>17</v>
      </c>
      <c r="AJ21" s="3">
        <f>求节点(节奏总纲!$D$4:$D$113,AC$5:AC$104,$AI21)</f>
        <v>2.2230642885378429</v>
      </c>
      <c r="AK21" s="3">
        <f>求节点(节奏总纲!$D$4:$D$113,AD$5:AD$104,$AI21)</f>
        <v>2.2230642885378429</v>
      </c>
      <c r="AL21" s="3">
        <f>求节点(节奏总纲!$D$4:$D$113,AE$5:AE$104,$AI21)</f>
        <v>2.2230642885378429</v>
      </c>
      <c r="AM21" s="3">
        <f>求节点(节奏总纲!$D$4:$D$113,AF$5:AF$104,$AI21)</f>
        <v>2.2230642885378429</v>
      </c>
      <c r="AN21" s="3">
        <f>求节点(节奏总纲!$D$4:$D$113,AG$5:AG$104,$AI21)</f>
        <v>2.2230642885378429</v>
      </c>
    </row>
    <row r="22" spans="1:40" x14ac:dyDescent="0.15">
      <c r="A22" s="38"/>
      <c r="B22" s="14">
        <v>74.998404927577795</v>
      </c>
      <c r="C22" s="14">
        <v>74.468409933122871</v>
      </c>
      <c r="D22" s="14">
        <v>74.329553124017053</v>
      </c>
      <c r="E22" s="14">
        <v>73.573145874560979</v>
      </c>
      <c r="F22" s="14">
        <v>73.383488064866867</v>
      </c>
      <c r="G22" s="14">
        <v>0.88157935584723657</v>
      </c>
      <c r="H22" s="14">
        <v>0.91445961261171804</v>
      </c>
      <c r="I22" s="14">
        <v>0.93691229985000801</v>
      </c>
      <c r="J22" s="14">
        <v>1.0107256654773096</v>
      </c>
      <c r="K22" s="14">
        <v>0.98741507371465653</v>
      </c>
      <c r="L22" s="3">
        <f>[6]战法升星!$Z17</f>
        <v>1.0564649286118015</v>
      </c>
      <c r="M22" s="3">
        <f>[6]战法升星!$Z40</f>
        <v>1.6541062433018141</v>
      </c>
      <c r="N22" s="3">
        <f>[6]战法升星!$Z63</f>
        <v>1.0657599608426507</v>
      </c>
      <c r="O22" s="3">
        <f>[6]战法升星!$Z86</f>
        <v>1.72</v>
      </c>
      <c r="P22" s="3">
        <f>[6]战法升星!$Z109</f>
        <v>1.2187465105624389</v>
      </c>
      <c r="Q22" s="3">
        <f t="shared" si="0"/>
        <v>0.27566309991213267</v>
      </c>
      <c r="R22" s="3">
        <f t="shared" si="1"/>
        <v>0.31979960991394724</v>
      </c>
      <c r="S22" s="3">
        <f t="shared" si="2"/>
        <v>0.28018705824848611</v>
      </c>
      <c r="T22" s="3">
        <f t="shared" si="3"/>
        <v>0.33115079658341162</v>
      </c>
      <c r="U22" s="3">
        <f t="shared" si="4"/>
        <v>0.29443131089939667</v>
      </c>
      <c r="W22" s="8">
        <v>18</v>
      </c>
      <c r="X22" s="8">
        <f>求节点(B$10:B$26,Q$10:Q$26,$W22)*(其他调用!AS22+其他调用!AZ22*$D$28*$D$29)*6</f>
        <v>481.60961915969028</v>
      </c>
      <c r="Y22" s="8">
        <f>求节点(C$10:C$26,R$10:R$26,$W22)*(其他调用!AT22+其他调用!BA22*$D$28*$D$29)*6</f>
        <v>721.69595519897496</v>
      </c>
      <c r="Z22" s="8">
        <f>求节点(D$10:D$26,S$10:S$26,$W22)*(其他调用!AU22+其他调用!BB22*$D$28*$D$29)*6</f>
        <v>506.44113927595663</v>
      </c>
      <c r="AA22" s="8">
        <f>求节点(E$10:E$26,T$10:T$26,$W22)*(其他调用!AV22+其他调用!BC22*$D$28*$D$29)*6</f>
        <v>745.92725587815812</v>
      </c>
      <c r="AB22" s="8">
        <f>求节点(F$10:F$26,U$10:U$26,$W22)*(其他调用!AW22+其他调用!BD22*$D$28*$D$29)*6</f>
        <v>556.41487688059385</v>
      </c>
      <c r="AC22" s="8">
        <f>[1]节奏总纲!$BJ21</f>
        <v>1.4333333333333347</v>
      </c>
      <c r="AD22" s="8">
        <f>[1]节奏总纲!$BJ21</f>
        <v>1.4333333333333347</v>
      </c>
      <c r="AE22" s="8">
        <f>[1]节奏总纲!$BJ21</f>
        <v>1.4333333333333347</v>
      </c>
      <c r="AF22" s="8">
        <f>[1]节奏总纲!$BJ21</f>
        <v>1.4333333333333347</v>
      </c>
      <c r="AG22" s="8">
        <f>[1]节奏总纲!$BJ21</f>
        <v>1.4333333333333347</v>
      </c>
      <c r="AI22" s="3">
        <v>18</v>
      </c>
      <c r="AJ22" s="3">
        <f>求节点(节奏总纲!$D$4:$D$113,AC$5:AC$104,$AI22)</f>
        <v>2.2490210228685714</v>
      </c>
      <c r="AK22" s="3">
        <f>求节点(节奏总纲!$D$4:$D$113,AD$5:AD$104,$AI22)</f>
        <v>2.2490210228685714</v>
      </c>
      <c r="AL22" s="3">
        <f>求节点(节奏总纲!$D$4:$D$113,AE$5:AE$104,$AI22)</f>
        <v>2.2490210228685714</v>
      </c>
      <c r="AM22" s="3">
        <f>求节点(节奏总纲!$D$4:$D$113,AF$5:AF$104,$AI22)</f>
        <v>2.2490210228685714</v>
      </c>
      <c r="AN22" s="3">
        <f>求节点(节奏总纲!$D$4:$D$113,AG$5:AG$104,$AI22)</f>
        <v>2.2490210228685714</v>
      </c>
    </row>
    <row r="23" spans="1:40" x14ac:dyDescent="0.15">
      <c r="A23" s="38"/>
      <c r="B23" s="14">
        <v>77.875308029777003</v>
      </c>
      <c r="C23" s="14">
        <v>77.422778046459342</v>
      </c>
      <c r="D23" s="14">
        <v>77.917793170568189</v>
      </c>
      <c r="E23" s="14">
        <v>78.073937172032387</v>
      </c>
      <c r="F23" s="14">
        <v>77.960006954469662</v>
      </c>
      <c r="G23" s="14">
        <v>0.94444892675655323</v>
      </c>
      <c r="H23" s="14">
        <v>0.97071641282431775</v>
      </c>
      <c r="I23" s="14">
        <v>0.98786393914712256</v>
      </c>
      <c r="J23" s="14">
        <v>1.0728085698548258</v>
      </c>
      <c r="K23" s="14">
        <v>1.0558483168933579</v>
      </c>
      <c r="L23" s="3">
        <f>[6]战法升星!$Z18</f>
        <v>1.0672185466118485</v>
      </c>
      <c r="M23" s="3">
        <f>[6]战法升星!$Z41</f>
        <v>1.6637209116820297</v>
      </c>
      <c r="N23" s="3">
        <f>[6]战法升星!$Z64</f>
        <v>1.1153906423137601</v>
      </c>
      <c r="O23" s="3">
        <f>[6]战法升星!$Z87</f>
        <v>1.72</v>
      </c>
      <c r="P23" s="3">
        <f>[6]战法升星!$Z110</f>
        <v>1.2736507926137444</v>
      </c>
      <c r="Q23" s="3">
        <f t="shared" si="0"/>
        <v>0.28081672313578809</v>
      </c>
      <c r="R23" s="3">
        <f t="shared" si="1"/>
        <v>0.3244106127154443</v>
      </c>
      <c r="S23" s="3">
        <f t="shared" si="2"/>
        <v>0.28722782070226177</v>
      </c>
      <c r="T23" s="3">
        <f t="shared" si="3"/>
        <v>0.33549659988983777</v>
      </c>
      <c r="U23" s="3">
        <f t="shared" si="4"/>
        <v>0.30306493766549714</v>
      </c>
      <c r="W23" s="8">
        <v>19</v>
      </c>
      <c r="X23" s="8">
        <f>求节点(B$10:B$26,Q$10:Q$26,$W23)*(其他调用!AS23+其他调用!AZ23*$D$28*$D$29)*6</f>
        <v>498.22066410491163</v>
      </c>
      <c r="Y23" s="8">
        <f>求节点(C$10:C$26,R$10:R$26,$W23)*(其他调用!AT23+其他调用!BA23*$D$28*$D$29)*6</f>
        <v>736.69103737236833</v>
      </c>
      <c r="Z23" s="8">
        <f>求节点(D$10:D$26,S$10:S$26,$W23)*(其他调用!AU23+其他调用!BB23*$D$28*$D$29)*6</f>
        <v>517.7154773452811</v>
      </c>
      <c r="AA23" s="8">
        <f>求节点(E$10:E$26,T$10:T$26,$W23)*(其他调用!AV23+其他调用!BC23*$D$28*$D$29)*6</f>
        <v>760.12931274501136</v>
      </c>
      <c r="AB23" s="8">
        <f>求节点(F$10:F$26,U$10:U$26,$W23)*(其他调用!AW23+其他调用!BD23*$D$28*$D$29)*6</f>
        <v>572.75534816297932</v>
      </c>
      <c r="AC23" s="8">
        <f>[1]节奏总纲!$BJ22</f>
        <v>1.4666666666666681</v>
      </c>
      <c r="AD23" s="8">
        <f>[1]节奏总纲!$BJ22</f>
        <v>1.4666666666666681</v>
      </c>
      <c r="AE23" s="8">
        <f>[1]节奏总纲!$BJ22</f>
        <v>1.4666666666666681</v>
      </c>
      <c r="AF23" s="8">
        <f>[1]节奏总纲!$BJ22</f>
        <v>1.4666666666666681</v>
      </c>
      <c r="AG23" s="8">
        <f>[1]节奏总纲!$BJ22</f>
        <v>1.4666666666666681</v>
      </c>
      <c r="AI23" s="3">
        <v>19</v>
      </c>
      <c r="AJ23" s="3">
        <f>求节点(节奏总纲!$D$4:$D$113,AC$5:AC$104,$AI23)</f>
        <v>2.273779553474728</v>
      </c>
      <c r="AK23" s="3">
        <f>求节点(节奏总纲!$D$4:$D$113,AD$5:AD$104,$AI23)</f>
        <v>2.273779553474728</v>
      </c>
      <c r="AL23" s="3">
        <f>求节点(节奏总纲!$D$4:$D$113,AE$5:AE$104,$AI23)</f>
        <v>2.273779553474728</v>
      </c>
      <c r="AM23" s="3">
        <f>求节点(节奏总纲!$D$4:$D$113,AF$5:AF$104,$AI23)</f>
        <v>2.273779553474728</v>
      </c>
      <c r="AN23" s="3">
        <f>求节点(节奏总纲!$D$4:$D$113,AG$5:AG$104,$AI23)</f>
        <v>2.273779553474728</v>
      </c>
    </row>
    <row r="24" spans="1:40" x14ac:dyDescent="0.15">
      <c r="A24" s="38"/>
      <c r="B24" s="14">
        <v>80.272123558064706</v>
      </c>
      <c r="C24" s="14">
        <v>80.278340297057653</v>
      </c>
      <c r="D24" s="14">
        <v>80.395747060994239</v>
      </c>
      <c r="E24" s="14">
        <v>80.052660289853236</v>
      </c>
      <c r="F24" s="14">
        <v>80.172890853247353</v>
      </c>
      <c r="G24" s="14">
        <v>0.98908223965836284</v>
      </c>
      <c r="H24" s="14">
        <v>1.0135586621049961</v>
      </c>
      <c r="I24" s="14">
        <v>1.0294573854901485</v>
      </c>
      <c r="J24" s="14">
        <v>1.1305014003062654</v>
      </c>
      <c r="K24" s="14">
        <v>1.1202698947065406</v>
      </c>
      <c r="L24" s="3">
        <f>[6]战法升星!$Z19</f>
        <v>1.0721215950165386</v>
      </c>
      <c r="M24" s="3">
        <f>[6]战法升星!$Z42</f>
        <v>1.6733039992254375</v>
      </c>
      <c r="N24" s="3">
        <f>[6]战法升星!$Z65</f>
        <v>1.1708030865942578</v>
      </c>
      <c r="O24" s="3">
        <f>[6]战法升星!$Z88</f>
        <v>1.72</v>
      </c>
      <c r="P24" s="3">
        <f>[6]战法升星!$Z111</f>
        <v>1.313605206172249</v>
      </c>
      <c r="Q24" s="3">
        <f t="shared" si="0"/>
        <v>0.28428426842724308</v>
      </c>
      <c r="R24" s="3">
        <f t="shared" si="1"/>
        <v>0.32808038629313035</v>
      </c>
      <c r="S24" s="3">
        <f t="shared" si="2"/>
        <v>0.29401823304590841</v>
      </c>
      <c r="T24" s="3">
        <f t="shared" si="3"/>
        <v>0.33953509802143855</v>
      </c>
      <c r="U24" s="3">
        <f t="shared" si="4"/>
        <v>0.31037125706151525</v>
      </c>
      <c r="W24" s="8">
        <v>20</v>
      </c>
      <c r="X24" s="8">
        <f>求节点(B$10:B$26,Q$10:Q$26,$W24)*(其他调用!AS24+其他调用!AZ24*$D$28*$D$29)*6</f>
        <v>515.35870065730501</v>
      </c>
      <c r="Y24" s="8">
        <f>求节点(C$10:C$26,R$10:R$26,$W24)*(其他调用!AT24+其他调用!BA24*$D$28*$D$29)*6</f>
        <v>752.08284511711702</v>
      </c>
      <c r="Z24" s="8">
        <f>求节点(D$10:D$26,S$10:S$26,$W24)*(其他调用!AU24+其他调用!BB24*$D$28*$D$29)*6</f>
        <v>530.00108855423491</v>
      </c>
      <c r="AA24" s="8">
        <f>求节点(E$10:E$26,T$10:T$26,$W24)*(其他调用!AV24+其他调用!BC24*$D$28*$D$29)*6</f>
        <v>775.17655994124289</v>
      </c>
      <c r="AB24" s="8">
        <f>求节点(F$10:F$26,U$10:U$26,$W24)*(其他调用!AW24+其他调用!BD24*$D$28*$D$29)*6</f>
        <v>586.71553134256214</v>
      </c>
      <c r="AC24" s="8">
        <f>[1]节奏总纲!$BJ23</f>
        <v>1.5000000000000016</v>
      </c>
      <c r="AD24" s="8">
        <f>[1]节奏总纲!$BJ23</f>
        <v>1.5000000000000016</v>
      </c>
      <c r="AE24" s="8">
        <f>[1]节奏总纲!$BJ23</f>
        <v>1.5000000000000016</v>
      </c>
      <c r="AF24" s="8">
        <f>[1]节奏总纲!$BJ23</f>
        <v>1.5000000000000016</v>
      </c>
      <c r="AG24" s="8">
        <f>[1]节奏总纲!$BJ23</f>
        <v>1.5000000000000016</v>
      </c>
      <c r="AI24" s="3">
        <v>20</v>
      </c>
      <c r="AJ24" s="3">
        <f>求节点(节奏总纲!$D$4:$D$113,AC$5:AC$104,$AI24)</f>
        <v>2.2973564081033193</v>
      </c>
      <c r="AK24" s="3">
        <f>求节点(节奏总纲!$D$4:$D$113,AD$5:AD$104,$AI24)</f>
        <v>2.2973564081033193</v>
      </c>
      <c r="AL24" s="3">
        <f>求节点(节奏总纲!$D$4:$D$113,AE$5:AE$104,$AI24)</f>
        <v>2.2973564081033193</v>
      </c>
      <c r="AM24" s="3">
        <f>求节点(节奏总纲!$D$4:$D$113,AF$5:AF$104,$AI24)</f>
        <v>2.2973564081033193</v>
      </c>
      <c r="AN24" s="3">
        <f>求节点(节奏总纲!$D$4:$D$113,AG$5:AG$104,$AI24)</f>
        <v>2.2973564081033193</v>
      </c>
    </row>
    <row r="25" spans="1:40" x14ac:dyDescent="0.15">
      <c r="A25" s="38"/>
      <c r="B25" s="14">
        <v>82.328492296001457</v>
      </c>
      <c r="C25" s="14">
        <v>81.912540544895805</v>
      </c>
      <c r="D25" s="14">
        <v>82.21251534039547</v>
      </c>
      <c r="E25" s="14">
        <v>82.047896330774321</v>
      </c>
      <c r="F25" s="14">
        <v>81.751767914359093</v>
      </c>
      <c r="G25" s="14">
        <v>1.0288807950413201</v>
      </c>
      <c r="H25" s="14">
        <v>1.0567844240101156</v>
      </c>
      <c r="I25" s="14">
        <v>1.0742042593722363</v>
      </c>
      <c r="J25" s="14">
        <v>1.176660501986408</v>
      </c>
      <c r="K25" s="14">
        <v>1.173779527782159</v>
      </c>
      <c r="L25" s="3">
        <f>[6]战法升星!$Z20</f>
        <v>1.1179737792537343</v>
      </c>
      <c r="M25" s="3">
        <f>[6]战法升星!$Z43</f>
        <v>1.6828296959347584</v>
      </c>
      <c r="N25" s="3">
        <f>[6]战法升星!$Z66</f>
        <v>1.2262155308747555</v>
      </c>
      <c r="O25" s="3">
        <f>[6]战法升星!$Z89</f>
        <v>0</v>
      </c>
      <c r="P25" s="3">
        <f>[6]战法升星!$Z112</f>
        <v>1.371779169340521</v>
      </c>
      <c r="Q25" s="3">
        <f t="shared" si="0"/>
        <v>0.29027982020065379</v>
      </c>
      <c r="R25" s="3">
        <f t="shared" si="1"/>
        <v>0.33177298839614117</v>
      </c>
      <c r="S25" s="3">
        <f t="shared" si="2"/>
        <v>0.30102938531728946</v>
      </c>
      <c r="T25" s="3">
        <f t="shared" si="3"/>
        <v>0.22236623513904857</v>
      </c>
      <c r="U25" s="3">
        <f t="shared" si="4"/>
        <v>0.31818910879858764</v>
      </c>
      <c r="W25" s="8">
        <v>21</v>
      </c>
      <c r="X25" s="8">
        <f>求节点(B$10:B$26,Q$10:Q$26,$W25)*(其他调用!AS25+其他调用!AZ25*$D$28*$D$29)*6</f>
        <v>527.69794263500944</v>
      </c>
      <c r="Y25" s="8">
        <f>求节点(C$10:C$26,R$10:R$26,$W25)*(其他调用!AT25+其他调用!BA25*$D$28*$D$29)*6</f>
        <v>768.1201240454825</v>
      </c>
      <c r="Z25" s="8">
        <f>求节点(D$10:D$26,S$10:S$26,$W25)*(其他调用!AU25+其他调用!BB25*$D$28*$D$29)*6</f>
        <v>546.66573315282051</v>
      </c>
      <c r="AA25" s="8">
        <f>求节点(E$10:E$26,T$10:T$26,$W25)*(其他调用!AV25+其他调用!BC25*$D$28*$D$29)*6</f>
        <v>791.29990198819769</v>
      </c>
      <c r="AB25" s="8">
        <f>求节点(F$10:F$26,U$10:U$26,$W25)*(其他调用!AW25+其他调用!BD25*$D$28*$D$29)*6</f>
        <v>599.20627267436873</v>
      </c>
      <c r="AC25" s="8">
        <f>[1]节奏总纲!$BJ24</f>
        <v>1.533333333333335</v>
      </c>
      <c r="AD25" s="8">
        <f>[1]节奏总纲!$BJ24</f>
        <v>1.533333333333335</v>
      </c>
      <c r="AE25" s="8">
        <f>[1]节奏总纲!$BJ24</f>
        <v>1.533333333333335</v>
      </c>
      <c r="AF25" s="8">
        <f>[1]节奏总纲!$BJ24</f>
        <v>1.533333333333335</v>
      </c>
      <c r="AG25" s="8">
        <f>[1]节奏总纲!$BJ24</f>
        <v>1.533333333333335</v>
      </c>
      <c r="AI25" s="3">
        <v>21</v>
      </c>
      <c r="AJ25" s="3">
        <f>求节点(节奏总纲!$D$4:$D$113,AC$5:AC$104,$AI25)</f>
        <v>2.3195314247493806</v>
      </c>
      <c r="AK25" s="3">
        <f>求节点(节奏总纲!$D$4:$D$113,AD$5:AD$104,$AI25)</f>
        <v>2.3195314247493806</v>
      </c>
      <c r="AL25" s="3">
        <f>求节点(节奏总纲!$D$4:$D$113,AE$5:AE$104,$AI25)</f>
        <v>2.3195314247493806</v>
      </c>
      <c r="AM25" s="3">
        <f>求节点(节奏总纲!$D$4:$D$113,AF$5:AF$104,$AI25)</f>
        <v>2.3195314247493806</v>
      </c>
      <c r="AN25" s="3">
        <f>求节点(节奏总纲!$D$4:$D$113,AG$5:AG$104,$AI25)</f>
        <v>2.3195314247493806</v>
      </c>
    </row>
    <row r="26" spans="1:40" x14ac:dyDescent="0.15">
      <c r="A26" s="38"/>
      <c r="B26" s="14">
        <v>84.132234338875293</v>
      </c>
      <c r="C26" s="14">
        <v>84.044905878736088</v>
      </c>
      <c r="D26" s="14">
        <v>84.170273240984841</v>
      </c>
      <c r="E26" s="14">
        <v>83.6900715733792</v>
      </c>
      <c r="F26" s="14">
        <v>84.424279189192603</v>
      </c>
      <c r="G26" s="14">
        <v>1.0664834375090269</v>
      </c>
      <c r="H26" s="14">
        <v>1.0978898436410596</v>
      </c>
      <c r="I26" s="14">
        <v>1.1173300071301713</v>
      </c>
      <c r="J26" s="14">
        <v>1.2182821930222598</v>
      </c>
      <c r="K26" s="14">
        <v>1.2187395767895779</v>
      </c>
      <c r="L26" s="3">
        <f>[6]战法升星!$Z21</f>
        <v>1.1635798581458321</v>
      </c>
      <c r="M26" s="3">
        <f>[6]战法升星!$Z44</f>
        <v>0</v>
      </c>
      <c r="N26" s="3">
        <f>[6]战法升星!$Z67</f>
        <v>1.2750188807044036</v>
      </c>
      <c r="O26" s="3">
        <f>[6]战法升星!$Z90</f>
        <v>0</v>
      </c>
      <c r="P26" s="3">
        <f>[6]战法升星!$Z113</f>
        <v>1.4539467419235594</v>
      </c>
      <c r="Q26" s="3">
        <f t="shared" si="0"/>
        <v>0.29610443069584014</v>
      </c>
      <c r="R26" s="3">
        <f t="shared" si="1"/>
        <v>0.21685228905487416</v>
      </c>
      <c r="S26" s="3">
        <f t="shared" si="2"/>
        <v>0.30746442214842024</v>
      </c>
      <c r="T26" s="3">
        <f t="shared" si="3"/>
        <v>0.22527975351155818</v>
      </c>
      <c r="U26" s="3">
        <f t="shared" si="4"/>
        <v>0.32708804230991961</v>
      </c>
      <c r="W26" s="8">
        <v>22</v>
      </c>
      <c r="X26" s="8">
        <f>求节点(B$10:B$26,Q$10:Q$26,$W26)*(其他调用!AS26+其他调用!AZ26*$D$28*$D$29)*6</f>
        <v>539.87869865521418</v>
      </c>
      <c r="Y26" s="8">
        <f>求节点(C$10:C$26,R$10:R$26,$W26)*(其他调用!AT26+其他调用!BA26*$D$28*$D$29)*6</f>
        <v>784.70549822283249</v>
      </c>
      <c r="Z26" s="8">
        <f>求节点(D$10:D$26,S$10:S$26,$W26)*(其他调用!AU26+其他调用!BB26*$D$28*$D$29)*6</f>
        <v>563.81131770490538</v>
      </c>
      <c r="AA26" s="8">
        <f>求节点(E$10:E$26,T$10:T$26,$W26)*(其他调用!AV26+其他调用!BC26*$D$28*$D$29)*6</f>
        <v>807.83076916585844</v>
      </c>
      <c r="AB26" s="8">
        <f>求节点(F$10:F$26,U$10:U$26,$W26)*(其他调用!AW26+其他调用!BD26*$D$28*$D$29)*6</f>
        <v>611.81227814231727</v>
      </c>
      <c r="AC26" s="8">
        <f>[1]节奏总纲!$BJ25</f>
        <v>1.5666666666666684</v>
      </c>
      <c r="AD26" s="8">
        <f>[1]节奏总纲!$BJ25</f>
        <v>1.5666666666666684</v>
      </c>
      <c r="AE26" s="8">
        <f>[1]节奏总纲!$BJ25</f>
        <v>1.5666666666666684</v>
      </c>
      <c r="AF26" s="8">
        <f>[1]节奏总纲!$BJ25</f>
        <v>1.5666666666666684</v>
      </c>
      <c r="AG26" s="8">
        <f>[1]节奏总纲!$BJ25</f>
        <v>1.5666666666666684</v>
      </c>
      <c r="AI26" s="3">
        <v>22</v>
      </c>
      <c r="AJ26" s="3">
        <f>求节点(节奏总纲!$D$4:$D$113,AC$5:AC$104,$AI26)</f>
        <v>2.3409805413560014</v>
      </c>
      <c r="AK26" s="3">
        <f>求节点(节奏总纲!$D$4:$D$113,AD$5:AD$104,$AI26)</f>
        <v>2.3409805413560014</v>
      </c>
      <c r="AL26" s="3">
        <f>求节点(节奏总纲!$D$4:$D$113,AE$5:AE$104,$AI26)</f>
        <v>2.3409805413560014</v>
      </c>
      <c r="AM26" s="3">
        <f>求节点(节奏总纲!$D$4:$D$113,AF$5:AF$104,$AI26)</f>
        <v>2.3409805413560014</v>
      </c>
      <c r="AN26" s="3">
        <f>求节点(节奏总纲!$D$4:$D$113,AG$5:AG$104,$AI26)</f>
        <v>2.3409805413560014</v>
      </c>
    </row>
    <row r="27" spans="1:40" x14ac:dyDescent="0.15">
      <c r="W27" s="8">
        <v>23</v>
      </c>
      <c r="X27" s="8">
        <f>求节点(B$10:B$26,Q$10:Q$26,$W27)*(其他调用!AS27+其他调用!AZ27*$D$28*$D$29)*6</f>
        <v>552.37357011541599</v>
      </c>
      <c r="Y27" s="8">
        <f>求节点(C$10:C$26,R$10:R$26,$W27)*(其他调用!AT27+其他调用!BA27*$D$28*$D$29)*6</f>
        <v>801.51412206242128</v>
      </c>
      <c r="Z27" s="8">
        <f>求节点(D$10:D$26,S$10:S$26,$W27)*(其他调用!AU27+其他调用!BB27*$D$28*$D$29)*6</f>
        <v>581.28570785954071</v>
      </c>
      <c r="AA27" s="8">
        <f>求节点(E$10:E$26,T$10:T$26,$W27)*(其他调用!AV27+其他调用!BC27*$D$28*$D$29)*6</f>
        <v>824.46774016152631</v>
      </c>
      <c r="AB27" s="8">
        <f>求节点(F$10:F$26,U$10:U$26,$W27)*(其他调用!AW27+其他调用!BD27*$D$28*$D$29)*6</f>
        <v>641.14933068578705</v>
      </c>
      <c r="AC27" s="8">
        <f>[1]节奏总纲!$BJ26</f>
        <v>1.6000000000000019</v>
      </c>
      <c r="AD27" s="8">
        <f>[1]节奏总纲!$BJ26</f>
        <v>1.6000000000000019</v>
      </c>
      <c r="AE27" s="8">
        <f>[1]节奏总纲!$BJ26</f>
        <v>1.6000000000000019</v>
      </c>
      <c r="AF27" s="8">
        <f>[1]节奏总纲!$BJ26</f>
        <v>1.6000000000000019</v>
      </c>
      <c r="AG27" s="8">
        <f>[1]节奏总纲!$BJ26</f>
        <v>1.6000000000000019</v>
      </c>
      <c r="AI27" s="3">
        <v>23</v>
      </c>
      <c r="AJ27" s="3">
        <f>求节点(节奏总纲!$D$4:$D$113,AC$5:AC$104,$AI27)</f>
        <v>2.3615053854336723</v>
      </c>
      <c r="AK27" s="3">
        <f>求节点(节奏总纲!$D$4:$D$113,AD$5:AD$104,$AI27)</f>
        <v>2.3615053854336723</v>
      </c>
      <c r="AL27" s="3">
        <f>求节点(节奏总纲!$D$4:$D$113,AE$5:AE$104,$AI27)</f>
        <v>2.3615053854336723</v>
      </c>
      <c r="AM27" s="3">
        <f>求节点(节奏总纲!$D$4:$D$113,AF$5:AF$104,$AI27)</f>
        <v>2.3615053854336723</v>
      </c>
      <c r="AN27" s="3">
        <f>求节点(节奏总纲!$D$4:$D$113,AG$5:AG$104,$AI27)</f>
        <v>2.3615053854336723</v>
      </c>
    </row>
    <row r="28" spans="1:40" x14ac:dyDescent="0.15">
      <c r="C28" s="24" t="s">
        <v>74</v>
      </c>
      <c r="D28" s="8">
        <v>1</v>
      </c>
      <c r="W28" s="8">
        <v>24</v>
      </c>
      <c r="X28" s="8">
        <f>求节点(B$10:B$26,Q$10:Q$26,$W28)*(其他调用!AS28+其他调用!AZ28*$D$28*$D$29)*6</f>
        <v>565.23349770732375</v>
      </c>
      <c r="Y28" s="8">
        <f>求节点(C$10:C$26,R$10:R$26,$W28)*(其他调用!AT28+其他调用!BA28*$D$28*$D$29)*6</f>
        <v>818.13703371368479</v>
      </c>
      <c r="Z28" s="8">
        <f>求节点(D$10:D$26,S$10:S$26,$W28)*(其他调用!AU28+其他调用!BB28*$D$28*$D$29)*6</f>
        <v>599.49970133103341</v>
      </c>
      <c r="AA28" s="8">
        <f>求节点(E$10:E$26,T$10:T$26,$W28)*(其他调用!AV28+其他调用!BC28*$D$28*$D$29)*6</f>
        <v>841.71118081132454</v>
      </c>
      <c r="AB28" s="8">
        <f>求节点(F$10:F$26,U$10:U$26,$W28)*(其他调用!AW28+其他调用!BD28*$D$28*$D$29)*6</f>
        <v>655.81707931047413</v>
      </c>
      <c r="AC28" s="8">
        <f>[1]节奏总纲!$BJ27</f>
        <v>1.6333333333333353</v>
      </c>
      <c r="AD28" s="8">
        <f>[1]节奏总纲!$BJ27</f>
        <v>1.6333333333333353</v>
      </c>
      <c r="AE28" s="8">
        <f>[1]节奏总纲!$BJ27</f>
        <v>1.6333333333333353</v>
      </c>
      <c r="AF28" s="8">
        <f>[1]节奏总纲!$BJ27</f>
        <v>1.6333333333333353</v>
      </c>
      <c r="AG28" s="8">
        <f>[1]节奏总纲!$BJ27</f>
        <v>1.6333333333333353</v>
      </c>
      <c r="AI28" s="3">
        <v>24</v>
      </c>
      <c r="AJ28" s="3">
        <f>求节点(节奏总纲!$D$4:$D$113,AC$5:AC$104,$AI28)</f>
        <v>2.3810013776682992</v>
      </c>
      <c r="AK28" s="3">
        <f>求节点(节奏总纲!$D$4:$D$113,AD$5:AD$104,$AI28)</f>
        <v>2.3810013776682992</v>
      </c>
      <c r="AL28" s="3">
        <f>求节点(节奏总纲!$D$4:$D$113,AE$5:AE$104,$AI28)</f>
        <v>2.3810013776682992</v>
      </c>
      <c r="AM28" s="3">
        <f>求节点(节奏总纲!$D$4:$D$113,AF$5:AF$104,$AI28)</f>
        <v>2.3810013776682992</v>
      </c>
      <c r="AN28" s="3">
        <f>求节点(节奏总纲!$D$4:$D$113,AG$5:AG$104,$AI28)</f>
        <v>2.3810013776682992</v>
      </c>
    </row>
    <row r="29" spans="1:40" x14ac:dyDescent="0.15">
      <c r="C29" s="24" t="s">
        <v>73</v>
      </c>
      <c r="D29" s="8">
        <v>0.8</v>
      </c>
      <c r="W29" s="8">
        <v>25</v>
      </c>
      <c r="X29" s="8">
        <f>求节点(B$10:B$26,Q$10:Q$26,$W29)*(其他调用!AS29+其他调用!AZ29*$D$28*$D$29)*6</f>
        <v>578.48510388001807</v>
      </c>
      <c r="Y29" s="8">
        <f>求节点(C$10:C$26,R$10:R$26,$W29)*(其他调用!AT29+其他调用!BA29*$D$28*$D$29)*6</f>
        <v>835.1400297717139</v>
      </c>
      <c r="Z29" s="8">
        <f>求节点(D$10:D$26,S$10:S$26,$W29)*(其他调用!AU29+其他调用!BB29*$D$28*$D$29)*6</f>
        <v>618.16222094535044</v>
      </c>
      <c r="AA29" s="8">
        <f>求节点(E$10:E$26,T$10:T$26,$W29)*(其他调用!AV29+其他调用!BC29*$D$28*$D$29)*6</f>
        <v>859.02812972799506</v>
      </c>
      <c r="AB29" s="8">
        <f>求节点(F$10:F$26,U$10:U$26,$W29)*(其他调用!AW29+其他调用!BD29*$D$28*$D$29)*6</f>
        <v>670.68642532802392</v>
      </c>
      <c r="AC29" s="8">
        <f>[1]节奏总纲!$BJ28</f>
        <v>1.6666666666666687</v>
      </c>
      <c r="AD29" s="8">
        <f>[1]节奏总纲!$BJ28</f>
        <v>1.6666666666666687</v>
      </c>
      <c r="AE29" s="8">
        <f>[1]节奏总纲!$BJ28</f>
        <v>1.6666666666666687</v>
      </c>
      <c r="AF29" s="8">
        <f>[1]节奏总纲!$BJ28</f>
        <v>1.6666666666666687</v>
      </c>
      <c r="AG29" s="8">
        <f>[1]节奏总纲!$BJ28</f>
        <v>1.6666666666666687</v>
      </c>
      <c r="AI29" s="3">
        <v>25</v>
      </c>
      <c r="AJ29" s="3">
        <f>求节点(节奏总纲!$D$4:$D$113,AC$5:AC$104,$AI29)</f>
        <v>2.4001415731441567</v>
      </c>
      <c r="AK29" s="3">
        <f>求节点(节奏总纲!$D$4:$D$113,AD$5:AD$104,$AI29)</f>
        <v>2.4001415731441567</v>
      </c>
      <c r="AL29" s="3">
        <f>求节点(节奏总纲!$D$4:$D$113,AE$5:AE$104,$AI29)</f>
        <v>2.4001415731441567</v>
      </c>
      <c r="AM29" s="3">
        <f>求节点(节奏总纲!$D$4:$D$113,AF$5:AF$104,$AI29)</f>
        <v>2.4001415731441567</v>
      </c>
      <c r="AN29" s="3">
        <f>求节点(节奏总纲!$D$4:$D$113,AG$5:AG$104,$AI29)</f>
        <v>2.4001415731441567</v>
      </c>
    </row>
    <row r="30" spans="1:40" x14ac:dyDescent="0.15">
      <c r="B30" s="12"/>
      <c r="C30" s="12"/>
      <c r="W30" s="8">
        <v>26</v>
      </c>
      <c r="X30" s="8">
        <f>求节点(B$10:B$26,Q$10:Q$26,$W30)*(其他调用!AS30+其他调用!AZ30*$D$28*$D$29)*6</f>
        <v>590.71167099524962</v>
      </c>
      <c r="Y30" s="8">
        <f>求节点(C$10:C$26,R$10:R$26,$W30)*(其他调用!AT30+其他调用!BA30*$D$28*$D$29)*6</f>
        <v>852.63202504597939</v>
      </c>
      <c r="Z30" s="8">
        <f>求节点(D$10:D$26,S$10:S$26,$W30)*(其他调用!AU30+其他调用!BB30*$D$28*$D$29)*6</f>
        <v>636.84748691023242</v>
      </c>
      <c r="AA30" s="8">
        <f>求节点(E$10:E$26,T$10:T$26,$W30)*(其他调用!AV30+其他调用!BC30*$D$28*$D$29)*6</f>
        <v>876.6642205798787</v>
      </c>
      <c r="AB30" s="8">
        <f>求节点(F$10:F$26,U$10:U$26,$W30)*(其他调用!AW30+其他调用!BD30*$D$28*$D$29)*6</f>
        <v>685.82713648907963</v>
      </c>
      <c r="AC30" s="8">
        <f>[1]节奏总纲!$BJ29</f>
        <v>1.7000000000000022</v>
      </c>
      <c r="AD30" s="8">
        <f>[1]节奏总纲!$BJ29</f>
        <v>1.7000000000000022</v>
      </c>
      <c r="AE30" s="8">
        <f>[1]节奏总纲!$BJ29</f>
        <v>1.7000000000000022</v>
      </c>
      <c r="AF30" s="8">
        <f>[1]节奏总纲!$BJ29</f>
        <v>1.7000000000000022</v>
      </c>
      <c r="AG30" s="8">
        <f>[1]节奏总纲!$BJ29</f>
        <v>1.7000000000000022</v>
      </c>
      <c r="AI30" s="3">
        <v>26</v>
      </c>
      <c r="AJ30" s="3">
        <f>求节点(节奏总纲!$D$4:$D$113,AC$5:AC$104,$AI30)</f>
        <v>2.418009487717538</v>
      </c>
      <c r="AK30" s="3">
        <f>求节点(节奏总纲!$D$4:$D$113,AD$5:AD$104,$AI30)</f>
        <v>2.418009487717538</v>
      </c>
      <c r="AL30" s="3">
        <f>求节点(节奏总纲!$D$4:$D$113,AE$5:AE$104,$AI30)</f>
        <v>2.418009487717538</v>
      </c>
      <c r="AM30" s="3">
        <f>求节点(节奏总纲!$D$4:$D$113,AF$5:AF$104,$AI30)</f>
        <v>2.418009487717538</v>
      </c>
      <c r="AN30" s="3">
        <f>求节点(节奏总纲!$D$4:$D$113,AG$5:AG$104,$AI30)</f>
        <v>2.418009487717538</v>
      </c>
    </row>
    <row r="31" spans="1:40" x14ac:dyDescent="0.15">
      <c r="B31" s="12"/>
      <c r="C31" s="12"/>
      <c r="W31" s="8">
        <v>27</v>
      </c>
      <c r="X31" s="8">
        <f>求节点(B$10:B$26,Q$10:Q$26,$W31)*(其他调用!AS31+其他调用!AZ31*$D$28*$D$29)*6</f>
        <v>649.35001411262078</v>
      </c>
      <c r="Y31" s="8">
        <f>求节点(C$10:C$26,R$10:R$26,$W31)*(其他调用!AT31+其他调用!BA31*$D$28*$D$29)*6</f>
        <v>940.18544328908501</v>
      </c>
      <c r="Z31" s="8">
        <f>求节点(D$10:D$26,S$10:S$26,$W31)*(其他调用!AU31+其他调用!BB31*$D$28*$D$29)*6</f>
        <v>711.04303531959374</v>
      </c>
      <c r="AA31" s="8">
        <f>求节点(E$10:E$26,T$10:T$26,$W31)*(其他调用!AV31+其他调用!BC31*$D$28*$D$29)*6</f>
        <v>975.43167446458483</v>
      </c>
      <c r="AB31" s="8">
        <f>求节点(F$10:F$26,U$10:U$26,$W31)*(其他调用!AW31+其他调用!BD31*$D$28*$D$29)*6</f>
        <v>768.95563882885199</v>
      </c>
      <c r="AC31" s="8">
        <f>[1]节奏总纲!$BJ30</f>
        <v>1.7333333333333356</v>
      </c>
      <c r="AD31" s="8">
        <f>[1]节奏总纲!$BJ30</f>
        <v>1.7333333333333356</v>
      </c>
      <c r="AE31" s="8">
        <f>[1]节奏总纲!$BJ30</f>
        <v>1.7333333333333356</v>
      </c>
      <c r="AF31" s="8">
        <f>[1]节奏总纲!$BJ30</f>
        <v>1.7333333333333356</v>
      </c>
      <c r="AG31" s="8">
        <f>[1]节奏总纲!$BJ30</f>
        <v>1.7333333333333356</v>
      </c>
      <c r="AI31" s="3">
        <v>27</v>
      </c>
      <c r="AJ31" s="3">
        <f>求节点(节奏总纲!$D$4:$D$113,AC$5:AC$104,$AI31)</f>
        <v>2.435707033603506</v>
      </c>
      <c r="AK31" s="3">
        <f>求节点(节奏总纲!$D$4:$D$113,AD$5:AD$104,$AI31)</f>
        <v>2.435707033603506</v>
      </c>
      <c r="AL31" s="3">
        <f>求节点(节奏总纲!$D$4:$D$113,AE$5:AE$104,$AI31)</f>
        <v>2.435707033603506</v>
      </c>
      <c r="AM31" s="3">
        <f>求节点(节奏总纲!$D$4:$D$113,AF$5:AF$104,$AI31)</f>
        <v>2.435707033603506</v>
      </c>
      <c r="AN31" s="3">
        <f>求节点(节奏总纲!$D$4:$D$113,AG$5:AG$104,$AI31)</f>
        <v>2.435707033603506</v>
      </c>
    </row>
    <row r="32" spans="1:40" x14ac:dyDescent="0.15">
      <c r="W32" s="8">
        <v>28</v>
      </c>
      <c r="X32" s="8">
        <f>求节点(B$10:B$26,Q$10:Q$26,$W32)*(其他调用!AS32+其他调用!AZ32*$D$28*$D$29)*6</f>
        <v>661.90984383878697</v>
      </c>
      <c r="Y32" s="8">
        <f>求节点(C$10:C$26,R$10:R$26,$W32)*(其他调用!AT32+其他调用!BA32*$D$28*$D$29)*6</f>
        <v>957.07758766725954</v>
      </c>
      <c r="Z32" s="8">
        <f>求节点(D$10:D$26,S$10:S$26,$W32)*(其他调用!AU32+其他调用!BB32*$D$28*$D$29)*6</f>
        <v>732.25594813289513</v>
      </c>
      <c r="AA32" s="8">
        <f>求节点(E$10:E$26,T$10:T$26,$W32)*(其他调用!AV32+其他调用!BC32*$D$28*$D$29)*6</f>
        <v>995.46221484897478</v>
      </c>
      <c r="AB32" s="8">
        <f>求节点(F$10:F$26,U$10:U$26,$W32)*(其他调用!AW32+其他调用!BD32*$D$28*$D$29)*6</f>
        <v>783.9352463979003</v>
      </c>
      <c r="AC32" s="8">
        <f>[1]节奏总纲!$BJ31</f>
        <v>1.766666666666669</v>
      </c>
      <c r="AD32" s="8">
        <f>[1]节奏总纲!$BJ31</f>
        <v>1.766666666666669</v>
      </c>
      <c r="AE32" s="8">
        <f>[1]节奏总纲!$BJ31</f>
        <v>1.766666666666669</v>
      </c>
      <c r="AF32" s="8">
        <f>[1]节奏总纲!$BJ31</f>
        <v>1.766666666666669</v>
      </c>
      <c r="AG32" s="8">
        <f>[1]节奏总纲!$BJ31</f>
        <v>1.766666666666669</v>
      </c>
      <c r="AI32" s="3">
        <v>28</v>
      </c>
      <c r="AJ32" s="3">
        <f>求节点(节奏总纲!$D$4:$D$113,AC$5:AC$104,$AI32)</f>
        <v>2.4523783873904321</v>
      </c>
      <c r="AK32" s="3">
        <f>求节点(节奏总纲!$D$4:$D$113,AD$5:AD$104,$AI32)</f>
        <v>2.4523783873904321</v>
      </c>
      <c r="AL32" s="3">
        <f>求节点(节奏总纲!$D$4:$D$113,AE$5:AE$104,$AI32)</f>
        <v>2.4523783873904321</v>
      </c>
      <c r="AM32" s="3">
        <f>求节点(节奏总纲!$D$4:$D$113,AF$5:AF$104,$AI32)</f>
        <v>2.4523783873904321</v>
      </c>
      <c r="AN32" s="3">
        <f>求节点(节奏总纲!$D$4:$D$113,AG$5:AG$104,$AI32)</f>
        <v>2.4523783873904321</v>
      </c>
    </row>
    <row r="33" spans="2:40" x14ac:dyDescent="0.15">
      <c r="W33" s="8">
        <v>29</v>
      </c>
      <c r="X33" s="8">
        <f>求节点(B$10:B$26,Q$10:Q$26,$W33)*(其他调用!AS33+其他调用!AZ33*$D$28*$D$29)*6</f>
        <v>678.76932011797192</v>
      </c>
      <c r="Y33" s="8">
        <f>求节点(C$10:C$26,R$10:R$26,$W33)*(其他调用!AT33+其他调用!BA33*$D$28*$D$29)*6</f>
        <v>974.55080719882437</v>
      </c>
      <c r="Z33" s="8">
        <f>求节点(D$10:D$26,S$10:S$26,$W33)*(其他调用!AU33+其他调用!BB33*$D$28*$D$29)*6</f>
        <v>756.37852492117452</v>
      </c>
      <c r="AA33" s="8">
        <f>求节点(E$10:E$26,T$10:T$26,$W33)*(其他调用!AV33+其他调用!BC33*$D$28*$D$29)*6</f>
        <v>1016.7358874238723</v>
      </c>
      <c r="AB33" s="8">
        <f>求节点(F$10:F$26,U$10:U$26,$W33)*(其他调用!AW33+其他调用!BD33*$D$28*$D$29)*6</f>
        <v>799.09011285897259</v>
      </c>
      <c r="AC33" s="8">
        <f>[1]节奏总纲!$BJ32</f>
        <v>1.8000000000000025</v>
      </c>
      <c r="AD33" s="8">
        <f>[1]节奏总纲!$BJ32</f>
        <v>1.8000000000000025</v>
      </c>
      <c r="AE33" s="8">
        <f>[1]节奏总纲!$BJ32</f>
        <v>1.8000000000000025</v>
      </c>
      <c r="AF33" s="8">
        <f>[1]节奏总纲!$BJ32</f>
        <v>1.8000000000000025</v>
      </c>
      <c r="AG33" s="8">
        <f>[1]节奏总纲!$BJ32</f>
        <v>1.8000000000000025</v>
      </c>
      <c r="AI33" s="3">
        <v>29</v>
      </c>
      <c r="AJ33" s="3">
        <f>求节点(节奏总纲!$D$4:$D$113,AC$5:AC$104,$AI33)</f>
        <v>2.468890153806433</v>
      </c>
      <c r="AK33" s="3">
        <f>求节点(节奏总纲!$D$4:$D$113,AD$5:AD$104,$AI33)</f>
        <v>2.468890153806433</v>
      </c>
      <c r="AL33" s="3">
        <f>求节点(节奏总纲!$D$4:$D$113,AE$5:AE$104,$AI33)</f>
        <v>2.468890153806433</v>
      </c>
      <c r="AM33" s="3">
        <f>求节点(节奏总纲!$D$4:$D$113,AF$5:AF$104,$AI33)</f>
        <v>2.468890153806433</v>
      </c>
      <c r="AN33" s="3">
        <f>求节点(节奏总纲!$D$4:$D$113,AG$5:AG$104,$AI33)</f>
        <v>2.468890153806433</v>
      </c>
    </row>
    <row r="34" spans="2:40" x14ac:dyDescent="0.15">
      <c r="W34" s="8">
        <v>30</v>
      </c>
      <c r="X34" s="8">
        <f>求节点(B$10:B$26,Q$10:Q$26,$W34)*(其他调用!AS34+其他调用!AZ34*$D$28*$D$29)*6</f>
        <v>696.32823421205865</v>
      </c>
      <c r="Y34" s="8">
        <f>求节点(C$10:C$26,R$10:R$26,$W34)*(其他调用!AT34+其他调用!BA34*$D$28*$D$29)*6</f>
        <v>992.35841150422584</v>
      </c>
      <c r="Z34" s="8">
        <f>求节点(D$10:D$26,S$10:S$26,$W34)*(其他调用!AU34+其他调用!BB34*$D$28*$D$29)*6</f>
        <v>780.60836930139158</v>
      </c>
      <c r="AA34" s="8">
        <f>求节点(E$10:E$26,T$10:T$26,$W34)*(其他调用!AV34+其他调用!BC34*$D$28*$D$29)*6</f>
        <v>1037.4247134975753</v>
      </c>
      <c r="AB34" s="8">
        <f>求节点(F$10:F$26,U$10:U$26,$W34)*(其他调用!AW34+其他调用!BD34*$D$28*$D$29)*6</f>
        <v>814.33775596499754</v>
      </c>
      <c r="AC34" s="8">
        <f>[1]节奏总纲!$BJ33</f>
        <v>1.8333333333333359</v>
      </c>
      <c r="AD34" s="8">
        <f>[1]节奏总纲!$BJ33</f>
        <v>1.8333333333333359</v>
      </c>
      <c r="AE34" s="8">
        <f>[1]节奏总纲!$BJ33</f>
        <v>1.8333333333333359</v>
      </c>
      <c r="AF34" s="8">
        <f>[1]节奏总纲!$BJ33</f>
        <v>1.8333333333333359</v>
      </c>
      <c r="AG34" s="8">
        <f>[1]节奏总纲!$BJ33</f>
        <v>1.8333333333333359</v>
      </c>
      <c r="AI34" s="3">
        <v>30</v>
      </c>
      <c r="AJ34" s="3">
        <f>求节点(节奏总纲!$D$4:$D$113,AC$5:AC$104,$AI34)</f>
        <v>2.4844450769032171</v>
      </c>
      <c r="AK34" s="3">
        <f>求节点(节奏总纲!$D$4:$D$113,AD$5:AD$104,$AI34)</f>
        <v>2.4844450769032171</v>
      </c>
      <c r="AL34" s="3">
        <f>求节点(节奏总纲!$D$4:$D$113,AE$5:AE$104,$AI34)</f>
        <v>2.4844450769032171</v>
      </c>
      <c r="AM34" s="3">
        <f>求节点(节奏总纲!$D$4:$D$113,AF$5:AF$104,$AI34)</f>
        <v>2.4844450769032171</v>
      </c>
      <c r="AN34" s="3">
        <f>求节点(节奏总纲!$D$4:$D$113,AG$5:AG$104,$AI34)</f>
        <v>2.4844450769032171</v>
      </c>
    </row>
    <row r="35" spans="2:40" x14ac:dyDescent="0.15">
      <c r="W35" s="8">
        <v>31</v>
      </c>
      <c r="X35" s="8">
        <f>求节点(B$10:B$26,Q$10:Q$26,$W35)*(其他调用!AS35+其他调用!AZ35*$D$28*$D$29)*6</f>
        <v>744.64605056264622</v>
      </c>
      <c r="Y35" s="8">
        <f>求节点(C$10:C$26,R$10:R$26,$W35)*(其他调用!AT35+其他调用!BA35*$D$28*$D$29)*6</f>
        <v>1054.4030473969246</v>
      </c>
      <c r="Z35" s="8">
        <f>求节点(D$10:D$26,S$10:S$26,$W35)*(其他调用!AU35+其他调用!BB35*$D$28*$D$29)*6</f>
        <v>839.70279975818676</v>
      </c>
      <c r="AA35" s="8">
        <f>求节点(E$10:E$26,T$10:T$26,$W35)*(其他调用!AV35+其他调用!BC35*$D$28*$D$29)*6</f>
        <v>1109.5222718358523</v>
      </c>
      <c r="AB35" s="8">
        <f>求节点(F$10:F$26,U$10:U$26,$W35)*(其他调用!AW35+其他调用!BD35*$D$28*$D$29)*6</f>
        <v>873.08094437296529</v>
      </c>
      <c r="AC35" s="8">
        <f>[1]节奏总纲!$BJ34</f>
        <v>1.8666666666666694</v>
      </c>
      <c r="AD35" s="8">
        <f>[1]节奏总纲!$BJ34</f>
        <v>1.8666666666666694</v>
      </c>
      <c r="AE35" s="8">
        <f>[1]节奏总纲!$BJ34</f>
        <v>1.8666666666666694</v>
      </c>
      <c r="AF35" s="8">
        <f>[1]节奏总纲!$BJ34</f>
        <v>1.8666666666666694</v>
      </c>
      <c r="AG35" s="8">
        <f>[1]节奏总纲!$BJ34</f>
        <v>1.8666666666666694</v>
      </c>
      <c r="AI35" s="3">
        <v>31</v>
      </c>
      <c r="AJ35" s="3">
        <f>求节点(节奏总纲!$D$4:$D$113,AC$5:AC$104,$AI35)</f>
        <v>2.5000000000000013</v>
      </c>
      <c r="AK35" s="3">
        <f>求节点(节奏总纲!$D$4:$D$113,AD$5:AD$104,$AI35)</f>
        <v>2.5000000000000013</v>
      </c>
      <c r="AL35" s="3">
        <f>求节点(节奏总纲!$D$4:$D$113,AE$5:AE$104,$AI35)</f>
        <v>2.5000000000000013</v>
      </c>
      <c r="AM35" s="3">
        <f>求节点(节奏总纲!$D$4:$D$113,AF$5:AF$104,$AI35)</f>
        <v>2.5000000000000013</v>
      </c>
      <c r="AN35" s="3">
        <f>求节点(节奏总纲!$D$4:$D$113,AG$5:AG$104,$AI35)</f>
        <v>2.5000000000000013</v>
      </c>
    </row>
    <row r="36" spans="2:40" x14ac:dyDescent="0.15">
      <c r="W36" s="8">
        <v>32</v>
      </c>
      <c r="X36" s="8">
        <f>求节点(B$10:B$26,Q$10:Q$26,$W36)*(其他调用!AS36+其他调用!AZ36*$D$28*$D$29)*6</f>
        <v>763.65448642743274</v>
      </c>
      <c r="Y36" s="8">
        <f>求节点(C$10:C$26,R$10:R$26,$W36)*(其他调用!AT36+其他调用!BA36*$D$28*$D$29)*6</f>
        <v>1073.4512105100087</v>
      </c>
      <c r="Z36" s="8">
        <f>求节点(D$10:D$26,S$10:S$26,$W36)*(其他调用!AU36+其他调用!BB36*$D$28*$D$29)*6</f>
        <v>863.82766570506942</v>
      </c>
      <c r="AA36" s="8">
        <f>求节点(E$10:E$26,T$10:T$26,$W36)*(其他调用!AV36+其他调用!BC36*$D$28*$D$29)*6</f>
        <v>1131.8203469207158</v>
      </c>
      <c r="AB36" s="8">
        <f>求节点(F$10:F$26,U$10:U$26,$W36)*(其他调用!AW36+其他调用!BD36*$D$28*$D$29)*6</f>
        <v>889.25668521271677</v>
      </c>
      <c r="AC36" s="8">
        <f>[1]节奏总纲!$BJ35</f>
        <v>1.9000000000000028</v>
      </c>
      <c r="AD36" s="8">
        <f>[1]节奏总纲!$BJ35</f>
        <v>1.9000000000000028</v>
      </c>
      <c r="AE36" s="8">
        <f>[1]节奏总纲!$BJ35</f>
        <v>1.9000000000000028</v>
      </c>
      <c r="AF36" s="8">
        <f>[1]节奏总纲!$BJ35</f>
        <v>1.9000000000000028</v>
      </c>
      <c r="AG36" s="8">
        <f>[1]节奏总纲!$BJ35</f>
        <v>1.9000000000000028</v>
      </c>
      <c r="AI36" s="3">
        <v>32</v>
      </c>
      <c r="AJ36" s="3">
        <f>求节点(节奏总纲!$D$4:$D$113,AC$5:AC$104,$AI36)</f>
        <v>2.5145132564301189</v>
      </c>
      <c r="AK36" s="3">
        <f>求节点(节奏总纲!$D$4:$D$113,AD$5:AD$104,$AI36)</f>
        <v>2.5145132564301189</v>
      </c>
      <c r="AL36" s="3">
        <f>求节点(节奏总纲!$D$4:$D$113,AE$5:AE$104,$AI36)</f>
        <v>2.5145132564301189</v>
      </c>
      <c r="AM36" s="3">
        <f>求节点(节奏总纲!$D$4:$D$113,AF$5:AF$104,$AI36)</f>
        <v>2.5145132564301189</v>
      </c>
      <c r="AN36" s="3">
        <f>求节点(节奏总纲!$D$4:$D$113,AG$5:AG$104,$AI36)</f>
        <v>2.5145132564301189</v>
      </c>
    </row>
    <row r="37" spans="2:40" x14ac:dyDescent="0.15">
      <c r="W37" s="8">
        <v>33</v>
      </c>
      <c r="X37" s="8">
        <f>求节点(B$10:B$26,Q$10:Q$26,$W37)*(其他调用!AS37+其他调用!AZ37*$D$28*$D$29)*6</f>
        <v>783.47854661795009</v>
      </c>
      <c r="Y37" s="8">
        <f>求节点(C$10:C$26,R$10:R$26,$W37)*(其他调用!AT37+其他调用!BA37*$D$28*$D$29)*6</f>
        <v>1092.7924989617918</v>
      </c>
      <c r="Z37" s="8">
        <f>求节点(D$10:D$26,S$10:S$26,$W37)*(其他调用!AU37+其他调用!BB37*$D$28*$D$29)*6</f>
        <v>888.42598735476895</v>
      </c>
      <c r="AA37" s="8">
        <f>求节点(E$10:E$26,T$10:T$26,$W37)*(其他调用!AV37+其他调用!BC37*$D$28*$D$29)*6</f>
        <v>1154.6663669277552</v>
      </c>
      <c r="AB37" s="8">
        <f>求节点(F$10:F$26,U$10:U$26,$W37)*(其他调用!AW37+其他调用!BD37*$D$28*$D$29)*6</f>
        <v>905.82760721483828</v>
      </c>
      <c r="AC37" s="8">
        <f>[1]节奏总纲!$BJ36</f>
        <v>1.9333333333333362</v>
      </c>
      <c r="AD37" s="8">
        <f>[1]节奏总纲!$BJ36</f>
        <v>1.9333333333333362</v>
      </c>
      <c r="AE37" s="8">
        <f>[1]节奏总纲!$BJ36</f>
        <v>1.9333333333333362</v>
      </c>
      <c r="AF37" s="8">
        <f>[1]节奏总纲!$BJ36</f>
        <v>1.9333333333333362</v>
      </c>
      <c r="AG37" s="8">
        <f>[1]节奏总纲!$BJ36</f>
        <v>1.9333333333333362</v>
      </c>
      <c r="AI37" s="3">
        <v>33</v>
      </c>
      <c r="AJ37" s="3">
        <f>求节点(节奏总纲!$D$4:$D$113,AC$5:AC$104,$AI37)</f>
        <v>2.5290265128602369</v>
      </c>
      <c r="AK37" s="3">
        <f>求节点(节奏总纲!$D$4:$D$113,AD$5:AD$104,$AI37)</f>
        <v>2.5290265128602369</v>
      </c>
      <c r="AL37" s="3">
        <f>求节点(节奏总纲!$D$4:$D$113,AE$5:AE$104,$AI37)</f>
        <v>2.5290265128602369</v>
      </c>
      <c r="AM37" s="3">
        <f>求节点(节奏总纲!$D$4:$D$113,AF$5:AF$104,$AI37)</f>
        <v>2.5290265128602369</v>
      </c>
      <c r="AN37" s="3">
        <f>求节点(节奏总纲!$D$4:$D$113,AG$5:AG$104,$AI37)</f>
        <v>2.5290265128602369</v>
      </c>
    </row>
    <row r="38" spans="2:40" x14ac:dyDescent="0.15">
      <c r="W38" s="8">
        <v>34</v>
      </c>
      <c r="X38" s="8">
        <f>求节点(B$10:B$26,Q$10:Q$26,$W38)*(其他调用!AS38+其他调用!AZ38*$D$28*$D$29)*6</f>
        <v>805.24241374674102</v>
      </c>
      <c r="Y38" s="8">
        <f>求节点(C$10:C$26,R$10:R$26,$W38)*(其他调用!AT38+其他调用!BA38*$D$28*$D$29)*6</f>
        <v>1112.5991082455307</v>
      </c>
      <c r="Z38" s="8">
        <f>求节点(D$10:D$26,S$10:S$26,$W38)*(其他调用!AU38+其他调用!BB38*$D$28*$D$29)*6</f>
        <v>913.5797949072039</v>
      </c>
      <c r="AA38" s="8">
        <f>求节点(E$10:E$26,T$10:T$26,$W38)*(其他调用!AV38+其他调用!BC38*$D$28*$D$29)*6</f>
        <v>1177.2563239961514</v>
      </c>
      <c r="AB38" s="8">
        <f>求节点(F$10:F$26,U$10:U$26,$W38)*(其他调用!AW38+其他调用!BD38*$D$28*$D$29)*6</f>
        <v>924.44838938170346</v>
      </c>
      <c r="AC38" s="8">
        <f>[1]节奏总纲!$BJ37</f>
        <v>1.9666666666666697</v>
      </c>
      <c r="AD38" s="8">
        <f>[1]节奏总纲!$BJ37</f>
        <v>1.9666666666666697</v>
      </c>
      <c r="AE38" s="8">
        <f>[1]节奏总纲!$BJ37</f>
        <v>1.9666666666666697</v>
      </c>
      <c r="AF38" s="8">
        <f>[1]节奏总纲!$BJ37</f>
        <v>1.9666666666666697</v>
      </c>
      <c r="AG38" s="8">
        <f>[1]节奏总纲!$BJ37</f>
        <v>1.9666666666666697</v>
      </c>
      <c r="AI38" s="3">
        <v>34</v>
      </c>
      <c r="AJ38" s="3">
        <f>求节点(节奏总纲!$D$4:$D$113,AC$5:AC$104,$AI38)</f>
        <v>2.5428562748072414</v>
      </c>
      <c r="AK38" s="3">
        <f>求节点(节奏总纲!$D$4:$D$113,AD$5:AD$104,$AI38)</f>
        <v>2.5428562748072414</v>
      </c>
      <c r="AL38" s="3">
        <f>求节点(节奏总纲!$D$4:$D$113,AE$5:AE$104,$AI38)</f>
        <v>2.5428562748072414</v>
      </c>
      <c r="AM38" s="3">
        <f>求节点(节奏总纲!$D$4:$D$113,AF$5:AF$104,$AI38)</f>
        <v>2.5428562748072414</v>
      </c>
      <c r="AN38" s="3">
        <f>求节点(节奏总纲!$D$4:$D$113,AG$5:AG$104,$AI38)</f>
        <v>2.5428562748072414</v>
      </c>
    </row>
    <row r="39" spans="2:40" x14ac:dyDescent="0.15">
      <c r="W39" s="8">
        <v>35</v>
      </c>
      <c r="X39" s="8">
        <f>求节点(B$10:B$26,Q$10:Q$26,$W39)*(其他调用!AS39+其他调用!AZ39*$D$28*$D$29)*6</f>
        <v>831.76088711039358</v>
      </c>
      <c r="Y39" s="8">
        <f>求节点(C$10:C$26,R$10:R$26,$W39)*(其他调用!AT39+其他调用!BA39*$D$28*$D$29)*6</f>
        <v>1133.962556449354</v>
      </c>
      <c r="Z39" s="8">
        <f>求节点(D$10:D$26,S$10:S$26,$W39)*(其他调用!AU39+其他调用!BB39*$D$28*$D$29)*6</f>
        <v>929.4123556173688</v>
      </c>
      <c r="AA39" s="8">
        <f>求节点(E$10:E$26,T$10:T$26,$W39)*(其他调用!AV39+其他调用!BC39*$D$28*$D$29)*6</f>
        <v>1196.8895879904703</v>
      </c>
      <c r="AB39" s="8">
        <f>求节点(F$10:F$26,U$10:U$26,$W39)*(其他调用!AW39+其他调用!BD39*$D$28*$D$29)*6</f>
        <v>944.21309803471786</v>
      </c>
      <c r="AC39" s="8">
        <f>[1]节奏总纲!$BJ38</f>
        <v>2.0000000000000031</v>
      </c>
      <c r="AD39" s="8">
        <f>[1]节奏总纲!$BJ38</f>
        <v>2.0000000000000031</v>
      </c>
      <c r="AE39" s="8">
        <f>[1]节奏总纲!$BJ38</f>
        <v>2.0000000000000031</v>
      </c>
      <c r="AF39" s="8">
        <f>[1]节奏总纲!$BJ38</f>
        <v>2.0000000000000031</v>
      </c>
      <c r="AG39" s="8">
        <f>[1]节奏总纲!$BJ38</f>
        <v>2.0000000000000031</v>
      </c>
      <c r="AI39" s="3">
        <v>35</v>
      </c>
      <c r="AJ39" s="3">
        <f>求节点(节奏总纲!$D$4:$D$113,AC$5:AC$104,$AI39)</f>
        <v>2.556397621871175</v>
      </c>
      <c r="AK39" s="3">
        <f>求节点(节奏总纲!$D$4:$D$113,AD$5:AD$104,$AI39)</f>
        <v>2.556397621871175</v>
      </c>
      <c r="AL39" s="3">
        <f>求节点(节奏总纲!$D$4:$D$113,AE$5:AE$104,$AI39)</f>
        <v>2.556397621871175</v>
      </c>
      <c r="AM39" s="3">
        <f>求节点(节奏总纲!$D$4:$D$113,AF$5:AF$104,$AI39)</f>
        <v>2.556397621871175</v>
      </c>
      <c r="AN39" s="3">
        <f>求节点(节奏总纲!$D$4:$D$113,AG$5:AG$104,$AI39)</f>
        <v>2.556397621871175</v>
      </c>
    </row>
    <row r="40" spans="2:40" x14ac:dyDescent="0.15">
      <c r="B40" s="3" t="s">
        <v>92</v>
      </c>
      <c r="W40" s="8">
        <v>36</v>
      </c>
      <c r="X40" s="8">
        <f>求节点(B$10:B$26,Q$10:Q$26,$W40)*(其他调用!AS40+其他调用!AZ40*$D$28*$D$29)*6</f>
        <v>864.93882043562337</v>
      </c>
      <c r="Y40" s="8">
        <f>求节点(C$10:C$26,R$10:R$26,$W40)*(其他调用!AT40+其他调用!BA40*$D$28*$D$29)*6</f>
        <v>1157.873223228615</v>
      </c>
      <c r="Z40" s="8">
        <f>求节点(D$10:D$26,S$10:S$26,$W40)*(其他调用!AU40+其他调用!BB40*$D$28*$D$29)*6</f>
        <v>945.52962288377728</v>
      </c>
      <c r="AA40" s="8">
        <f>求节点(E$10:E$26,T$10:T$26,$W40)*(其他调用!AV40+其他调用!BC40*$D$28*$D$29)*6</f>
        <v>1216.8112960316596</v>
      </c>
      <c r="AB40" s="8">
        <f>求节点(F$10:F$26,U$10:U$26,$W40)*(其他调用!AW40+其他调用!BD40*$D$28*$D$29)*6</f>
        <v>964.05544030634258</v>
      </c>
      <c r="AC40" s="8">
        <f>[1]节奏总纲!$BJ39</f>
        <v>2.0333333333333363</v>
      </c>
      <c r="AD40" s="8">
        <f>[1]节奏总纲!$BJ39</f>
        <v>2.0333333333333363</v>
      </c>
      <c r="AE40" s="8">
        <f>[1]节奏总纲!$BJ39</f>
        <v>2.0333333333333363</v>
      </c>
      <c r="AF40" s="8">
        <f>[1]节奏总纲!$BJ39</f>
        <v>2.0333333333333363</v>
      </c>
      <c r="AG40" s="8">
        <f>[1]节奏总纲!$BJ39</f>
        <v>2.0333333333333363</v>
      </c>
      <c r="AI40" s="3">
        <v>36</v>
      </c>
      <c r="AJ40" s="3">
        <f>求节点(节奏总纲!$D$4:$D$113,AC$5:AC$104,$AI40)</f>
        <v>2.5697198326414035</v>
      </c>
      <c r="AK40" s="3">
        <f>求节点(节奏总纲!$D$4:$D$113,AD$5:AD$104,$AI40)</f>
        <v>2.5697198326414035</v>
      </c>
      <c r="AL40" s="3">
        <f>求节点(节奏总纲!$D$4:$D$113,AE$5:AE$104,$AI40)</f>
        <v>2.5697198326414035</v>
      </c>
      <c r="AM40" s="3">
        <f>求节点(节奏总纲!$D$4:$D$113,AF$5:AF$104,$AI40)</f>
        <v>2.5697198326414035</v>
      </c>
      <c r="AN40" s="3">
        <f>求节点(节奏总纲!$D$4:$D$113,AG$5:AG$104,$AI40)</f>
        <v>2.5697198326414035</v>
      </c>
    </row>
    <row r="41" spans="2:40" x14ac:dyDescent="0.15">
      <c r="C41" s="3" t="s">
        <v>93</v>
      </c>
      <c r="D41" s="3">
        <f>标准城池设计!E9/标准城池设计!E4</f>
        <v>30</v>
      </c>
      <c r="W41" s="8">
        <v>37</v>
      </c>
      <c r="X41" s="8">
        <f>求节点(B$10:B$26,Q$10:Q$26,$W41)*(其他调用!AS41+其他调用!AZ41*$D$28*$D$29)*6</f>
        <v>895.75834884461756</v>
      </c>
      <c r="Y41" s="8">
        <f>求节点(C$10:C$26,R$10:R$26,$W41)*(其他调用!AT41+其他调用!BA41*$D$28*$D$29)*6</f>
        <v>1182.4503979220979</v>
      </c>
      <c r="Z41" s="8">
        <f>求节点(D$10:D$26,S$10:S$26,$W41)*(其他调用!AU41+其他调用!BB41*$D$28*$D$29)*6</f>
        <v>961.93977600977746</v>
      </c>
      <c r="AA41" s="8">
        <f>求节点(E$10:E$26,T$10:T$26,$W41)*(其他调用!AV41+其他调用!BC41*$D$28*$D$29)*6</f>
        <v>1236.8822487021316</v>
      </c>
      <c r="AB41" s="8">
        <f>求节点(F$10:F$26,U$10:U$26,$W41)*(其他调用!AW41+其他调用!BD41*$D$28*$D$29)*6</f>
        <v>984.11339872165456</v>
      </c>
      <c r="AC41" s="8">
        <f>[1]节奏总纲!$BJ40</f>
        <v>2.0666666666666695</v>
      </c>
      <c r="AD41" s="8">
        <f>[1]节奏总纲!$BJ40</f>
        <v>2.0666666666666695</v>
      </c>
      <c r="AE41" s="8">
        <f>[1]节奏总纲!$BJ40</f>
        <v>2.0666666666666695</v>
      </c>
      <c r="AF41" s="8">
        <f>[1]节奏总纲!$BJ40</f>
        <v>2.0666666666666695</v>
      </c>
      <c r="AG41" s="8">
        <f>[1]节奏总纲!$BJ40</f>
        <v>2.0666666666666695</v>
      </c>
      <c r="AI41" s="3">
        <v>37</v>
      </c>
      <c r="AJ41" s="3">
        <f>求节点(节奏总纲!$D$4:$D$113,AC$5:AC$104,$AI41)</f>
        <v>2.5823543562019036</v>
      </c>
      <c r="AK41" s="3">
        <f>求节点(节奏总纲!$D$4:$D$113,AD$5:AD$104,$AI41)</f>
        <v>2.5823543562019036</v>
      </c>
      <c r="AL41" s="3">
        <f>求节点(节奏总纲!$D$4:$D$113,AE$5:AE$104,$AI41)</f>
        <v>2.5823543562019036</v>
      </c>
      <c r="AM41" s="3">
        <f>求节点(节奏总纲!$D$4:$D$113,AF$5:AF$104,$AI41)</f>
        <v>2.5823543562019036</v>
      </c>
      <c r="AN41" s="3">
        <f>求节点(节奏总纲!$D$4:$D$113,AG$5:AG$104,$AI41)</f>
        <v>2.5823543562019036</v>
      </c>
    </row>
    <row r="42" spans="2:40" x14ac:dyDescent="0.15">
      <c r="W42" s="8">
        <v>38</v>
      </c>
      <c r="X42" s="8">
        <f>求节点(B$10:B$26,Q$10:Q$26,$W42)*(其他调用!AS42+其他调用!AZ42*$D$28*$D$29)*6</f>
        <v>927.3552699336708</v>
      </c>
      <c r="Y42" s="8">
        <f>求节点(C$10:C$26,R$10:R$26,$W42)*(其他调用!AT42+其他调用!BA42*$D$28*$D$29)*6</f>
        <v>1207.5685255187564</v>
      </c>
      <c r="Z42" s="8">
        <f>求节点(D$10:D$26,S$10:S$26,$W42)*(其他调用!AU42+其他调用!BB42*$D$28*$D$29)*6</f>
        <v>979.70986553878197</v>
      </c>
      <c r="AA42" s="8">
        <f>求节点(E$10:E$26,T$10:T$26,$W42)*(其他调用!AV42+其他调用!BC42*$D$28*$D$29)*6</f>
        <v>1257.1458197242996</v>
      </c>
      <c r="AB42" s="8">
        <f>求节点(F$10:F$26,U$10:U$26,$W42)*(其他调用!AW42+其他调用!BD42*$D$28*$D$29)*6</f>
        <v>1003.8939826205096</v>
      </c>
      <c r="AC42" s="8">
        <f>[1]节奏总纲!$BJ41</f>
        <v>2.1000000000000028</v>
      </c>
      <c r="AD42" s="8">
        <f>[1]节奏总纲!$BJ41</f>
        <v>2.1000000000000028</v>
      </c>
      <c r="AE42" s="8">
        <f>[1]节奏总纲!$BJ41</f>
        <v>2.1000000000000028</v>
      </c>
      <c r="AF42" s="8">
        <f>[1]节奏总纲!$BJ41</f>
        <v>2.1000000000000028</v>
      </c>
      <c r="AG42" s="8">
        <f>[1]节奏总纲!$BJ41</f>
        <v>2.1000000000000028</v>
      </c>
      <c r="AI42" s="3">
        <v>38</v>
      </c>
      <c r="AJ42" s="3">
        <f>求节点(节奏总纲!$D$4:$D$113,AC$5:AC$104,$AI42)</f>
        <v>2.5949888797624037</v>
      </c>
      <c r="AK42" s="3">
        <f>求节点(节奏总纲!$D$4:$D$113,AD$5:AD$104,$AI42)</f>
        <v>2.5949888797624037</v>
      </c>
      <c r="AL42" s="3">
        <f>求节点(节奏总纲!$D$4:$D$113,AE$5:AE$104,$AI42)</f>
        <v>2.5949888797624037</v>
      </c>
      <c r="AM42" s="3">
        <f>求节点(节奏总纲!$D$4:$D$113,AF$5:AF$104,$AI42)</f>
        <v>2.5949888797624037</v>
      </c>
      <c r="AN42" s="3">
        <f>求节点(节奏总纲!$D$4:$D$113,AG$5:AG$104,$AI42)</f>
        <v>2.5949888797624037</v>
      </c>
    </row>
    <row r="43" spans="2:40" x14ac:dyDescent="0.15">
      <c r="W43" s="8">
        <v>39</v>
      </c>
      <c r="X43" s="8">
        <f>求节点(B$10:B$26,Q$10:Q$26,$W43)*(其他调用!AS43+其他调用!AZ43*$D$28*$D$29)*6</f>
        <v>959.76269348455583</v>
      </c>
      <c r="Y43" s="8">
        <f>求节点(C$10:C$26,R$10:R$26,$W43)*(其他调用!AT43+其他调用!BA43*$D$28*$D$29)*6</f>
        <v>1228.8574977132453</v>
      </c>
      <c r="Z43" s="8">
        <f>求节点(D$10:D$26,S$10:S$26,$W43)*(其他调用!AU43+其他调用!BB43*$D$28*$D$29)*6</f>
        <v>998.76896835347998</v>
      </c>
      <c r="AA43" s="8">
        <f>求节点(E$10:E$26,T$10:T$26,$W43)*(其他调用!AV43+其他调用!BC43*$D$28*$D$29)*6</f>
        <v>1278.1953363924588</v>
      </c>
      <c r="AB43" s="8">
        <f>求节点(F$10:F$26,U$10:U$26,$W43)*(其他调用!AW43+其他调用!BD43*$D$28*$D$29)*6</f>
        <v>1027.1669866916286</v>
      </c>
      <c r="AC43" s="8">
        <f>[1]节奏总纲!$BJ42</f>
        <v>2.133333333333336</v>
      </c>
      <c r="AD43" s="8">
        <f>[1]节奏总纲!$BJ42</f>
        <v>2.133333333333336</v>
      </c>
      <c r="AE43" s="8">
        <f>[1]节奏总纲!$BJ42</f>
        <v>2.133333333333336</v>
      </c>
      <c r="AF43" s="8">
        <f>[1]节奏总纲!$BJ42</f>
        <v>2.133333333333336</v>
      </c>
      <c r="AG43" s="8">
        <f>[1]节奏总纲!$BJ42</f>
        <v>2.133333333333336</v>
      </c>
      <c r="AI43" s="3">
        <v>39</v>
      </c>
      <c r="AJ43" s="3">
        <f>求节点(节奏总纲!$D$4:$D$113,AC$5:AC$104,$AI43)</f>
        <v>2.6071128868080606</v>
      </c>
      <c r="AK43" s="3">
        <f>求节点(节奏总纲!$D$4:$D$113,AD$5:AD$104,$AI43)</f>
        <v>2.6071128868080606</v>
      </c>
      <c r="AL43" s="3">
        <f>求节点(节奏总纲!$D$4:$D$113,AE$5:AE$104,$AI43)</f>
        <v>2.6071128868080606</v>
      </c>
      <c r="AM43" s="3">
        <f>求节点(节奏总纲!$D$4:$D$113,AF$5:AF$104,$AI43)</f>
        <v>2.6071128868080606</v>
      </c>
      <c r="AN43" s="3">
        <f>求节点(节奏总纲!$D$4:$D$113,AG$5:AG$104,$AI43)</f>
        <v>2.6071128868080606</v>
      </c>
    </row>
    <row r="44" spans="2:40" x14ac:dyDescent="0.15">
      <c r="W44" s="8">
        <v>40</v>
      </c>
      <c r="X44" s="8">
        <f>求节点(B$10:B$26,Q$10:Q$26,$W44)*(其他调用!AS44+其他调用!AZ44*$D$28*$D$29)*6</f>
        <v>993.01405827379199</v>
      </c>
      <c r="Y44" s="8">
        <f>求节点(C$10:C$26,R$10:R$26,$W44)*(其他调用!AT44+其他调用!BA44*$D$28*$D$29)*6</f>
        <v>1250.5067851165697</v>
      </c>
      <c r="Z44" s="8">
        <f>求节点(D$10:D$26,S$10:S$26,$W44)*(其他调用!AU44+其他调用!BB44*$D$28*$D$29)*6</f>
        <v>1018.3307526905162</v>
      </c>
      <c r="AA44" s="8">
        <f>求节点(E$10:E$26,T$10:T$26,$W44)*(其他调用!AV44+其他调用!BC44*$D$28*$D$29)*6</f>
        <v>1301.363547338032</v>
      </c>
      <c r="AB44" s="8">
        <f>求节点(F$10:F$26,U$10:U$26,$W44)*(其他调用!AW44+其他调用!BD44*$D$28*$D$29)*6</f>
        <v>1052.4078866609216</v>
      </c>
      <c r="AC44" s="8">
        <f>[1]节奏总纲!$BJ43</f>
        <v>2.1666666666666692</v>
      </c>
      <c r="AD44" s="8">
        <f>[1]节奏总纲!$BJ43</f>
        <v>2.1666666666666692</v>
      </c>
      <c r="AE44" s="8">
        <f>[1]节奏总纲!$BJ43</f>
        <v>2.1666666666666692</v>
      </c>
      <c r="AF44" s="8">
        <f>[1]节奏总纲!$BJ43</f>
        <v>2.1666666666666692</v>
      </c>
      <c r="AG44" s="8">
        <f>[1]节奏总纲!$BJ43</f>
        <v>2.1666666666666692</v>
      </c>
      <c r="AI44" s="3">
        <v>40</v>
      </c>
      <c r="AJ44" s="3">
        <f>求节点(节奏总纲!$D$4:$D$113,AC$5:AC$104,$AI44)</f>
        <v>2.6189013141223558</v>
      </c>
      <c r="AK44" s="3">
        <f>求节点(节奏总纲!$D$4:$D$113,AD$5:AD$104,$AI44)</f>
        <v>2.6189013141223558</v>
      </c>
      <c r="AL44" s="3">
        <f>求节点(节奏总纲!$D$4:$D$113,AE$5:AE$104,$AI44)</f>
        <v>2.6189013141223558</v>
      </c>
      <c r="AM44" s="3">
        <f>求节点(节奏总纲!$D$4:$D$113,AF$5:AF$104,$AI44)</f>
        <v>2.6189013141223558</v>
      </c>
      <c r="AN44" s="3">
        <f>求节点(节奏总纲!$D$4:$D$113,AG$5:AG$104,$AI44)</f>
        <v>2.6189013141223558</v>
      </c>
    </row>
    <row r="45" spans="2:40" x14ac:dyDescent="0.15">
      <c r="W45" s="8">
        <v>41</v>
      </c>
      <c r="X45" s="8">
        <f>求节点(B$10:B$26,Q$10:Q$26,$W45)*(其他调用!AS45+其他调用!AZ45*$D$28*$D$29)*6</f>
        <v>1012.8817473680875</v>
      </c>
      <c r="Y45" s="8">
        <f>求节点(C$10:C$26,R$10:R$26,$W45)*(其他调用!AT45+其他调用!BA45*$D$28*$D$29)*6</f>
        <v>1272.9655897620219</v>
      </c>
      <c r="Z45" s="8">
        <f>求节点(D$10:D$26,S$10:S$26,$W45)*(其他调用!AU45+其他调用!BB45*$D$28*$D$29)*6</f>
        <v>1037.9965896846556</v>
      </c>
      <c r="AA45" s="8">
        <f>求节点(E$10:E$26,T$10:T$26,$W45)*(其他调用!AV45+其他调用!BC45*$D$28*$D$29)*6</f>
        <v>1325.1697097269027</v>
      </c>
      <c r="AB45" s="8">
        <f>求节点(F$10:F$26,U$10:U$26,$W45)*(其他调用!AW45+其他调用!BD45*$D$28*$D$29)*6</f>
        <v>1078.548225589273</v>
      </c>
      <c r="AC45" s="8">
        <f>[1]节奏总纲!$BJ44</f>
        <v>2.2000000000000024</v>
      </c>
      <c r="AD45" s="8">
        <f>[1]节奏总纲!$BJ44</f>
        <v>2.2000000000000024</v>
      </c>
      <c r="AE45" s="8">
        <f>[1]节奏总纲!$BJ44</f>
        <v>2.2000000000000024</v>
      </c>
      <c r="AF45" s="8">
        <f>[1]节奏总纲!$BJ44</f>
        <v>2.2000000000000024</v>
      </c>
      <c r="AG45" s="8">
        <f>[1]节奏总纲!$BJ44</f>
        <v>2.2000000000000024</v>
      </c>
      <c r="AI45" s="3">
        <v>41</v>
      </c>
      <c r="AJ45" s="3">
        <f>求节点(节奏总纲!$D$4:$D$113,AC$5:AC$104,$AI45)</f>
        <v>2.6306897414366515</v>
      </c>
      <c r="AK45" s="3">
        <f>求节点(节奏总纲!$D$4:$D$113,AD$5:AD$104,$AI45)</f>
        <v>2.6306897414366515</v>
      </c>
      <c r="AL45" s="3">
        <f>求节点(节奏总纲!$D$4:$D$113,AE$5:AE$104,$AI45)</f>
        <v>2.6306897414366515</v>
      </c>
      <c r="AM45" s="3">
        <f>求节点(节奏总纲!$D$4:$D$113,AF$5:AF$104,$AI45)</f>
        <v>2.6306897414366515</v>
      </c>
      <c r="AN45" s="3">
        <f>求节点(节奏总纲!$D$4:$D$113,AG$5:AG$104,$AI45)</f>
        <v>2.6306897414366515</v>
      </c>
    </row>
    <row r="46" spans="2:40" x14ac:dyDescent="0.15">
      <c r="W46" s="8">
        <v>42</v>
      </c>
      <c r="X46" s="8">
        <f>求节点(B$10:B$26,Q$10:Q$26,$W46)*(其他调用!AS46+其他调用!AZ46*$D$28*$D$29)*6</f>
        <v>1034.7073501655818</v>
      </c>
      <c r="Y46" s="8">
        <f>求节点(C$10:C$26,R$10:R$26,$W46)*(其他调用!AT46+其他调用!BA46*$D$28*$D$29)*6</f>
        <v>1296.1186821891372</v>
      </c>
      <c r="Z46" s="8">
        <f>求节点(D$10:D$26,S$10:S$26,$W46)*(其他调用!AU46+其他调用!BB46*$D$28*$D$29)*6</f>
        <v>1054.9426568638214</v>
      </c>
      <c r="AA46" s="8">
        <f>求节点(E$10:E$26,T$10:T$26,$W46)*(其他调用!AV46+其他调用!BC46*$D$28*$D$29)*6</f>
        <v>1349.9646980416987</v>
      </c>
      <c r="AB46" s="8">
        <f>求节点(F$10:F$26,U$10:U$26,$W46)*(其他调用!AW46+其他调用!BD46*$D$28*$D$29)*6</f>
        <v>1103.2666420527894</v>
      </c>
      <c r="AC46" s="8">
        <f>[1]节奏总纲!$BJ45</f>
        <v>2.2333333333333356</v>
      </c>
      <c r="AD46" s="8">
        <f>[1]节奏总纲!$BJ45</f>
        <v>2.2333333333333356</v>
      </c>
      <c r="AE46" s="8">
        <f>[1]节奏总纲!$BJ45</f>
        <v>2.2333333333333356</v>
      </c>
      <c r="AF46" s="8">
        <f>[1]节奏总纲!$BJ45</f>
        <v>2.2333333333333356</v>
      </c>
      <c r="AG46" s="8">
        <f>[1]节奏总纲!$BJ45</f>
        <v>2.2333333333333356</v>
      </c>
      <c r="AI46" s="3">
        <v>42</v>
      </c>
      <c r="AJ46" s="3">
        <f>求节点(节奏总纲!$D$4:$D$113,AC$5:AC$104,$AI46)</f>
        <v>2.6418657664801413</v>
      </c>
      <c r="AK46" s="3">
        <f>求节点(节奏总纲!$D$4:$D$113,AD$5:AD$104,$AI46)</f>
        <v>2.6418657664801413</v>
      </c>
      <c r="AL46" s="3">
        <f>求节点(节奏总纲!$D$4:$D$113,AE$5:AE$104,$AI46)</f>
        <v>2.6418657664801413</v>
      </c>
      <c r="AM46" s="3">
        <f>求节点(节奏总纲!$D$4:$D$113,AF$5:AF$104,$AI46)</f>
        <v>2.6418657664801413</v>
      </c>
      <c r="AN46" s="3">
        <f>求节点(节奏总纲!$D$4:$D$113,AG$5:AG$104,$AI46)</f>
        <v>2.6418657664801413</v>
      </c>
    </row>
    <row r="47" spans="2:40" x14ac:dyDescent="0.15">
      <c r="W47" s="8">
        <v>43</v>
      </c>
      <c r="X47" s="8">
        <f>求节点(B$10:B$26,Q$10:Q$26,$W47)*(其他调用!AS47+其他调用!AZ47*$D$28*$D$29)*6</f>
        <v>1059.0479316925343</v>
      </c>
      <c r="Y47" s="8">
        <f>求节点(C$10:C$26,R$10:R$26,$W47)*(其他调用!AT47+其他调用!BA47*$D$28*$D$29)*6</f>
        <v>1319.6788521651661</v>
      </c>
      <c r="Z47" s="8">
        <f>求节点(D$10:D$26,S$10:S$26,$W47)*(其他调用!AU47+其他调用!BB47*$D$28*$D$29)*6</f>
        <v>1072.1146641356588</v>
      </c>
      <c r="AA47" s="8">
        <f>求节点(E$10:E$26,T$10:T$26,$W47)*(其他调用!AV47+其他调用!BC47*$D$28*$D$29)*6</f>
        <v>1375.852907279073</v>
      </c>
      <c r="AB47" s="8">
        <f>求节点(F$10:F$26,U$10:U$26,$W47)*(其他调用!AW47+其他调用!BD47*$D$28*$D$29)*6</f>
        <v>1124.561333545699</v>
      </c>
      <c r="AC47" s="8">
        <f>[1]节奏总纲!$BJ46</f>
        <v>2.2666666666666688</v>
      </c>
      <c r="AD47" s="8">
        <f>[1]节奏总纲!$BJ46</f>
        <v>2.2666666666666688</v>
      </c>
      <c r="AE47" s="8">
        <f>[1]节奏总纲!$BJ46</f>
        <v>2.2666666666666688</v>
      </c>
      <c r="AF47" s="8">
        <f>[1]节奏总纲!$BJ46</f>
        <v>2.2666666666666688</v>
      </c>
      <c r="AG47" s="8">
        <f>[1]节奏总纲!$BJ46</f>
        <v>2.2666666666666688</v>
      </c>
      <c r="AI47" s="3">
        <v>43</v>
      </c>
      <c r="AJ47" s="3">
        <f>求节点(节奏总纲!$D$4:$D$113,AC$5:AC$104,$AI47)</f>
        <v>2.6528647580827127</v>
      </c>
      <c r="AK47" s="3">
        <f>求节点(节奏总纲!$D$4:$D$113,AD$5:AD$104,$AI47)</f>
        <v>2.6528647580827127</v>
      </c>
      <c r="AL47" s="3">
        <f>求节点(节奏总纲!$D$4:$D$113,AE$5:AE$104,$AI47)</f>
        <v>2.6528647580827127</v>
      </c>
      <c r="AM47" s="3">
        <f>求节点(节奏总纲!$D$4:$D$113,AF$5:AF$104,$AI47)</f>
        <v>2.6528647580827127</v>
      </c>
      <c r="AN47" s="3">
        <f>求节点(节奏总纲!$D$4:$D$113,AG$5:AG$104,$AI47)</f>
        <v>2.6528647580827127</v>
      </c>
    </row>
    <row r="48" spans="2:40" x14ac:dyDescent="0.15">
      <c r="W48" s="8">
        <v>44</v>
      </c>
      <c r="X48" s="8">
        <f>求节点(B$10:B$26,Q$10:Q$26,$W48)*(其他调用!AS48+其他调用!AZ48*$D$28*$D$29)*6</f>
        <v>1084.0611906874462</v>
      </c>
      <c r="Y48" s="8">
        <f>求节点(C$10:C$26,R$10:R$26,$W48)*(其他调用!AT48+其他调用!BA48*$D$28*$D$29)*6</f>
        <v>1344.3809082420994</v>
      </c>
      <c r="Z48" s="8">
        <f>求节点(D$10:D$26,S$10:S$26,$W48)*(其他调用!AU48+其他调用!BB48*$D$28*$D$29)*6</f>
        <v>1091.1636276175436</v>
      </c>
      <c r="AA48" s="8">
        <f>求节点(E$10:E$26,T$10:T$26,$W48)*(其他调用!AV48+其他调用!BC48*$D$28*$D$29)*6</f>
        <v>1402.4667360491117</v>
      </c>
      <c r="AB48" s="8">
        <f>求节点(F$10:F$26,U$10:U$26,$W48)*(其他调用!AW48+其他调用!BD48*$D$28*$D$29)*6</f>
        <v>1149.0857906037595</v>
      </c>
      <c r="AC48" s="8">
        <f>[1]节奏总纲!$BJ47</f>
        <v>2.300000000000002</v>
      </c>
      <c r="AD48" s="8">
        <f>[1]节奏总纲!$BJ47</f>
        <v>2.300000000000002</v>
      </c>
      <c r="AE48" s="8">
        <f>[1]节奏总纲!$BJ47</f>
        <v>2.300000000000002</v>
      </c>
      <c r="AF48" s="8">
        <f>[1]节奏总纲!$BJ47</f>
        <v>2.300000000000002</v>
      </c>
      <c r="AG48" s="8">
        <f>[1]节奏总纲!$BJ47</f>
        <v>2.300000000000002</v>
      </c>
      <c r="AI48" s="3">
        <v>44</v>
      </c>
      <c r="AJ48" s="3">
        <f>求节点(节奏总纲!$D$4:$D$113,AC$5:AC$104,$AI48)</f>
        <v>2.6638637496852842</v>
      </c>
      <c r="AK48" s="3">
        <f>求节点(节奏总纲!$D$4:$D$113,AD$5:AD$104,$AI48)</f>
        <v>2.6638637496852842</v>
      </c>
      <c r="AL48" s="3">
        <f>求节点(节奏总纲!$D$4:$D$113,AE$5:AE$104,$AI48)</f>
        <v>2.6638637496852842</v>
      </c>
      <c r="AM48" s="3">
        <f>求节点(节奏总纲!$D$4:$D$113,AF$5:AF$104,$AI48)</f>
        <v>2.6638637496852842</v>
      </c>
      <c r="AN48" s="3">
        <f>求节点(节奏总纲!$D$4:$D$113,AG$5:AG$104,$AI48)</f>
        <v>2.6638637496852842</v>
      </c>
    </row>
    <row r="49" spans="23:40" x14ac:dyDescent="0.15">
      <c r="W49" s="8">
        <v>45</v>
      </c>
      <c r="X49" s="8">
        <f>求节点(B$10:B$26,Q$10:Q$26,$W49)*(其他调用!AS49+其他调用!AZ49*$D$28*$D$29)*6</f>
        <v>1129.4180366855915</v>
      </c>
      <c r="Y49" s="8">
        <f>求节点(C$10:C$26,R$10:R$26,$W49)*(其他调用!AT49+其他调用!BA49*$D$28*$D$29)*6</f>
        <v>1406.2467501741944</v>
      </c>
      <c r="Z49" s="8">
        <f>求节点(D$10:D$26,S$10:S$26,$W49)*(其他调用!AU49+其他调用!BB49*$D$28*$D$29)*6</f>
        <v>1140.0477628560791</v>
      </c>
      <c r="AA49" s="8">
        <f>求节点(E$10:E$26,T$10:T$26,$W49)*(其他调用!AV49+其他调用!BC49*$D$28*$D$29)*6</f>
        <v>1474.6594750199511</v>
      </c>
      <c r="AB49" s="8">
        <f>求节点(F$10:F$26,U$10:U$26,$W49)*(其他调用!AW49+其他调用!BD49*$D$28*$D$29)*6</f>
        <v>1209.8226255525688</v>
      </c>
      <c r="AC49" s="8">
        <f>[1]节奏总纲!$BJ48</f>
        <v>2.3333333333333353</v>
      </c>
      <c r="AD49" s="8">
        <f>[1]节奏总纲!$BJ48</f>
        <v>2.3333333333333353</v>
      </c>
      <c r="AE49" s="8">
        <f>[1]节奏总纲!$BJ48</f>
        <v>2.3333333333333353</v>
      </c>
      <c r="AF49" s="8">
        <f>[1]节奏总纲!$BJ48</f>
        <v>2.3333333333333353</v>
      </c>
      <c r="AG49" s="8">
        <f>[1]节奏总纲!$BJ48</f>
        <v>2.3333333333333353</v>
      </c>
      <c r="AI49" s="3">
        <v>45</v>
      </c>
      <c r="AJ49" s="3">
        <f>求节点(节奏总纲!$D$4:$D$113,AC$5:AC$104,$AI49)</f>
        <v>2.6743138746893336</v>
      </c>
      <c r="AK49" s="3">
        <f>求节点(节奏总纲!$D$4:$D$113,AD$5:AD$104,$AI49)</f>
        <v>2.6743138746893336</v>
      </c>
      <c r="AL49" s="3">
        <f>求节点(节奏总纲!$D$4:$D$113,AE$5:AE$104,$AI49)</f>
        <v>2.6743138746893336</v>
      </c>
      <c r="AM49" s="3">
        <f>求节点(节奏总纲!$D$4:$D$113,AF$5:AF$104,$AI49)</f>
        <v>2.6743138746893336</v>
      </c>
      <c r="AN49" s="3">
        <f>求节点(节奏总纲!$D$4:$D$113,AG$5:AG$104,$AI49)</f>
        <v>2.6743138746893336</v>
      </c>
    </row>
    <row r="50" spans="23:40" x14ac:dyDescent="0.15">
      <c r="W50" s="8">
        <v>46</v>
      </c>
      <c r="X50" s="8">
        <f>求节点(B$10:B$26,Q$10:Q$26,$W50)*(其他调用!AS50+其他调用!AZ50*$D$28*$D$29)*6</f>
        <v>1148.4304014047216</v>
      </c>
      <c r="Y50" s="8">
        <f>求节点(C$10:C$26,R$10:R$26,$W50)*(其他调用!AT50+其他调用!BA50*$D$28*$D$29)*6</f>
        <v>1434.8909063713186</v>
      </c>
      <c r="Z50" s="8">
        <f>求节点(D$10:D$26,S$10:S$26,$W50)*(其他调用!AU50+其他调用!BB50*$D$28*$D$29)*6</f>
        <v>1164.2688469383359</v>
      </c>
      <c r="AA50" s="8">
        <f>求节点(E$10:E$26,T$10:T$26,$W50)*(其他调用!AV50+其他调用!BC50*$D$28*$D$29)*6</f>
        <v>1503.4275857354428</v>
      </c>
      <c r="AB50" s="8">
        <f>求节点(F$10:F$26,U$10:U$26,$W50)*(其他调用!AW50+其他调用!BD50*$D$28*$D$29)*6</f>
        <v>1235.6788355639069</v>
      </c>
      <c r="AC50" s="8">
        <f>[1]节奏总纲!$BJ49</f>
        <v>2.3666666666666685</v>
      </c>
      <c r="AD50" s="8">
        <f>[1]节奏总纲!$BJ49</f>
        <v>2.3666666666666685</v>
      </c>
      <c r="AE50" s="8">
        <f>[1]节奏总纲!$BJ49</f>
        <v>2.3666666666666685</v>
      </c>
      <c r="AF50" s="8">
        <f>[1]节奏总纲!$BJ49</f>
        <v>2.3666666666666685</v>
      </c>
      <c r="AG50" s="8">
        <f>[1]节奏总纲!$BJ49</f>
        <v>2.3666666666666685</v>
      </c>
      <c r="AI50" s="3">
        <v>46</v>
      </c>
      <c r="AJ50" s="3">
        <f>求节点(节奏总纲!$D$4:$D$113,AC$5:AC$104,$AI50)</f>
        <v>2.684576296728169</v>
      </c>
      <c r="AK50" s="3">
        <f>求节点(节奏总纲!$D$4:$D$113,AD$5:AD$104,$AI50)</f>
        <v>2.684576296728169</v>
      </c>
      <c r="AL50" s="3">
        <f>求节点(节奏总纲!$D$4:$D$113,AE$5:AE$104,$AI50)</f>
        <v>2.684576296728169</v>
      </c>
      <c r="AM50" s="3">
        <f>求节点(节奏总纲!$D$4:$D$113,AF$5:AF$104,$AI50)</f>
        <v>2.684576296728169</v>
      </c>
      <c r="AN50" s="3">
        <f>求节点(节奏总纲!$D$4:$D$113,AG$5:AG$104,$AI50)</f>
        <v>2.684576296728169</v>
      </c>
    </row>
    <row r="51" spans="23:40" x14ac:dyDescent="0.15">
      <c r="W51" s="8">
        <v>47</v>
      </c>
      <c r="X51" s="8">
        <f>求节点(B$10:B$26,Q$10:Q$26,$W51)*(其他调用!AS51+其他调用!AZ51*$D$28*$D$29)*6</f>
        <v>1167.9471771524604</v>
      </c>
      <c r="Y51" s="8">
        <f>求节点(C$10:C$26,R$10:R$26,$W51)*(其他调用!AT51+其他调用!BA51*$D$28*$D$29)*6</f>
        <v>1462.6424166861154</v>
      </c>
      <c r="Z51" s="8">
        <f>求节点(D$10:D$26,S$10:S$26,$W51)*(其他调用!AU51+其他调用!BB51*$D$28*$D$29)*6</f>
        <v>1191.5177092709921</v>
      </c>
      <c r="AA51" s="8">
        <f>求节点(E$10:E$26,T$10:T$26,$W51)*(其他调用!AV51+其他调用!BC51*$D$28*$D$29)*6</f>
        <v>1532.1523814329812</v>
      </c>
      <c r="AB51" s="8">
        <f>求节点(F$10:F$26,U$10:U$26,$W51)*(其他调用!AW51+其他调用!BD51*$D$28*$D$29)*6</f>
        <v>1261.9626961107933</v>
      </c>
      <c r="AC51" s="8">
        <f>[1]节奏总纲!$BJ50</f>
        <v>2.4000000000000017</v>
      </c>
      <c r="AD51" s="8">
        <f>[1]节奏总纲!$BJ50</f>
        <v>2.4000000000000017</v>
      </c>
      <c r="AE51" s="8">
        <f>[1]节奏总纲!$BJ50</f>
        <v>2.4000000000000017</v>
      </c>
      <c r="AF51" s="8">
        <f>[1]节奏总纲!$BJ50</f>
        <v>2.4000000000000017</v>
      </c>
      <c r="AG51" s="8">
        <f>[1]节奏总纲!$BJ50</f>
        <v>2.4000000000000017</v>
      </c>
      <c r="AI51" s="3">
        <v>47</v>
      </c>
      <c r="AJ51" s="3">
        <f>求节点(节奏总纲!$D$4:$D$113,AC$5:AC$104,$AI51)</f>
        <v>2.6948387187670044</v>
      </c>
      <c r="AK51" s="3">
        <f>求节点(节奏总纲!$D$4:$D$113,AD$5:AD$104,$AI51)</f>
        <v>2.6948387187670044</v>
      </c>
      <c r="AL51" s="3">
        <f>求节点(节奏总纲!$D$4:$D$113,AE$5:AE$104,$AI51)</f>
        <v>2.6948387187670044</v>
      </c>
      <c r="AM51" s="3">
        <f>求节点(节奏总纲!$D$4:$D$113,AF$5:AF$104,$AI51)</f>
        <v>2.6948387187670044</v>
      </c>
      <c r="AN51" s="3">
        <f>求节点(节奏总纲!$D$4:$D$113,AG$5:AG$104,$AI51)</f>
        <v>2.6948387187670044</v>
      </c>
    </row>
    <row r="52" spans="23:40" x14ac:dyDescent="0.15">
      <c r="W52" s="8">
        <v>48</v>
      </c>
      <c r="X52" s="8">
        <f>求节点(B$10:B$26,Q$10:Q$26,$W52)*(其他调用!AS52+其他调用!AZ52*$D$28*$D$29)*6</f>
        <v>1191.5985980662585</v>
      </c>
      <c r="Y52" s="8">
        <f>求节点(C$10:C$26,R$10:R$26,$W52)*(其他调用!AT52+其他调用!BA52*$D$28*$D$29)*6</f>
        <v>1491.9439164454805</v>
      </c>
      <c r="Z52" s="8">
        <f>求节点(D$10:D$26,S$10:S$26,$W52)*(其他调用!AU52+其他调用!BB52*$D$28*$D$29)*6</f>
        <v>1221.2447116857763</v>
      </c>
      <c r="AA52" s="8">
        <f>求节点(E$10:E$26,T$10:T$26,$W52)*(其他调用!AV52+其他调用!BC52*$D$28*$D$29)*6</f>
        <v>1561.2801806098014</v>
      </c>
      <c r="AB52" s="8">
        <f>求节点(F$10:F$26,U$10:U$26,$W52)*(其他调用!AW52+其他调用!BD52*$D$28*$D$29)*6</f>
        <v>1288.5652542864873</v>
      </c>
      <c r="AC52" s="8">
        <f>[1]节奏总纲!$BJ51</f>
        <v>2.4333333333333349</v>
      </c>
      <c r="AD52" s="8">
        <f>[1]节奏总纲!$BJ51</f>
        <v>2.4333333333333349</v>
      </c>
      <c r="AE52" s="8">
        <f>[1]节奏总纲!$BJ51</f>
        <v>2.4333333333333349</v>
      </c>
      <c r="AF52" s="8">
        <f>[1]节奏总纲!$BJ51</f>
        <v>2.4333333333333349</v>
      </c>
      <c r="AG52" s="8">
        <f>[1]节奏总纲!$BJ51</f>
        <v>2.4333333333333349</v>
      </c>
      <c r="AI52" s="3">
        <v>48</v>
      </c>
      <c r="AJ52" s="3">
        <f>求节点(节奏总纲!$D$4:$D$113,AC$5:AC$104,$AI52)</f>
        <v>2.7047595326663232</v>
      </c>
      <c r="AK52" s="3">
        <f>求节点(节奏总纲!$D$4:$D$113,AD$5:AD$104,$AI52)</f>
        <v>2.7047595326663232</v>
      </c>
      <c r="AL52" s="3">
        <f>求节点(节奏总纲!$D$4:$D$113,AE$5:AE$104,$AI52)</f>
        <v>2.7047595326663232</v>
      </c>
      <c r="AM52" s="3">
        <f>求节点(节奏总纲!$D$4:$D$113,AF$5:AF$104,$AI52)</f>
        <v>2.7047595326663232</v>
      </c>
      <c r="AN52" s="3">
        <f>求节点(节奏总纲!$D$4:$D$113,AG$5:AG$104,$AI52)</f>
        <v>2.7047595326663232</v>
      </c>
    </row>
    <row r="53" spans="23:40" x14ac:dyDescent="0.15">
      <c r="W53" s="8">
        <v>49</v>
      </c>
      <c r="X53" s="8">
        <f>求节点(B$10:B$26,Q$10:Q$26,$W53)*(其他调用!AS53+其他调用!AZ53*$D$28*$D$29)*6</f>
        <v>1219.6927792803742</v>
      </c>
      <c r="Y53" s="8">
        <f>求节点(C$10:C$26,R$10:R$26,$W53)*(其他调用!AT53+其他调用!BA53*$D$28*$D$29)*6</f>
        <v>1521.8551905324537</v>
      </c>
      <c r="Z53" s="8">
        <f>求节点(D$10:D$26,S$10:S$26,$W53)*(其他调用!AU53+其他调用!BB53*$D$28*$D$29)*6</f>
        <v>1251.7338709230953</v>
      </c>
      <c r="AA53" s="8">
        <f>求节点(E$10:E$26,T$10:T$26,$W53)*(其他调用!AV53+其他调用!BC53*$D$28*$D$29)*6</f>
        <v>1590.7224164887898</v>
      </c>
      <c r="AB53" s="8">
        <f>求节点(F$10:F$26,U$10:U$26,$W53)*(其他调用!AW53+其他调用!BD53*$D$28*$D$29)*6</f>
        <v>1315.4672420795559</v>
      </c>
      <c r="AC53" s="8">
        <f>[1]节奏总纲!$BJ52</f>
        <v>2.4666666666666681</v>
      </c>
      <c r="AD53" s="8">
        <f>[1]节奏总纲!$BJ52</f>
        <v>2.4666666666666681</v>
      </c>
      <c r="AE53" s="8">
        <f>[1]节奏总纲!$BJ52</f>
        <v>2.4666666666666681</v>
      </c>
      <c r="AF53" s="8">
        <f>[1]节奏总纲!$BJ52</f>
        <v>2.4666666666666681</v>
      </c>
      <c r="AG53" s="8">
        <f>[1]节奏总纲!$BJ52</f>
        <v>2.4666666666666681</v>
      </c>
      <c r="AI53" s="3">
        <v>49</v>
      </c>
      <c r="AJ53" s="3">
        <f>求节点(节奏总纲!$D$4:$D$113,AC$5:AC$104,$AI53)</f>
        <v>2.7143347110016314</v>
      </c>
      <c r="AK53" s="3">
        <f>求节点(节奏总纲!$D$4:$D$113,AD$5:AD$104,$AI53)</f>
        <v>2.7143347110016314</v>
      </c>
      <c r="AL53" s="3">
        <f>求节点(节奏总纲!$D$4:$D$113,AE$5:AE$104,$AI53)</f>
        <v>2.7143347110016314</v>
      </c>
      <c r="AM53" s="3">
        <f>求节点(节奏总纲!$D$4:$D$113,AF$5:AF$104,$AI53)</f>
        <v>2.7143347110016314</v>
      </c>
      <c r="AN53" s="3">
        <f>求节点(节奏总纲!$D$4:$D$113,AG$5:AG$104,$AI53)</f>
        <v>2.7143347110016314</v>
      </c>
    </row>
    <row r="54" spans="23:40" x14ac:dyDescent="0.15">
      <c r="W54" s="8">
        <v>50</v>
      </c>
      <c r="X54" s="8">
        <f>求节点(B$10:B$26,Q$10:Q$26,$W54)*(其他调用!AS54+其他调用!AZ54*$D$28*$D$29)*6</f>
        <v>1252.7056478730422</v>
      </c>
      <c r="Y54" s="8">
        <f>求节点(C$10:C$26,R$10:R$26,$W54)*(其他调用!AT54+其他调用!BA54*$D$28*$D$29)*6</f>
        <v>1553.8531777661728</v>
      </c>
      <c r="Z54" s="8">
        <f>求节点(D$10:D$26,S$10:S$26,$W54)*(其他调用!AU54+其他调用!BB54*$D$28*$D$29)*6</f>
        <v>1277.2228219019494</v>
      </c>
      <c r="AA54" s="8">
        <f>求节点(E$10:E$26,T$10:T$26,$W54)*(其他调用!AV54+其他调用!BC54*$D$28*$D$29)*6</f>
        <v>1620.7042665845565</v>
      </c>
      <c r="AB54" s="8">
        <f>求节点(F$10:F$26,U$10:U$26,$W54)*(其他调用!AW54+其他调用!BD54*$D$28*$D$29)*6</f>
        <v>1344.5724659368334</v>
      </c>
      <c r="AC54" s="8">
        <f>[1]节奏总纲!$BJ53</f>
        <v>2.5000000000000013</v>
      </c>
      <c r="AD54" s="8">
        <f>[1]节奏总纲!$BJ53</f>
        <v>2.5000000000000013</v>
      </c>
      <c r="AE54" s="8">
        <f>[1]节奏总纲!$BJ53</f>
        <v>2.5000000000000013</v>
      </c>
      <c r="AF54" s="8">
        <f>[1]节奏总纲!$BJ53</f>
        <v>2.5000000000000013</v>
      </c>
      <c r="AG54" s="8">
        <f>[1]节奏总纲!$BJ53</f>
        <v>2.5000000000000013</v>
      </c>
      <c r="AI54" s="3">
        <v>50</v>
      </c>
      <c r="AJ54" s="3">
        <f>求节点(节奏总纲!$D$4:$D$113,AC$5:AC$104,$AI54)</f>
        <v>2.7239098893369391</v>
      </c>
      <c r="AK54" s="3">
        <f>求节点(节奏总纲!$D$4:$D$113,AD$5:AD$104,$AI54)</f>
        <v>2.7239098893369391</v>
      </c>
      <c r="AL54" s="3">
        <f>求节点(节奏总纲!$D$4:$D$113,AE$5:AE$104,$AI54)</f>
        <v>2.7239098893369391</v>
      </c>
      <c r="AM54" s="3">
        <f>求节点(节奏总纲!$D$4:$D$113,AF$5:AF$104,$AI54)</f>
        <v>2.7239098893369391</v>
      </c>
      <c r="AN54" s="3">
        <f>求节点(节奏总纲!$D$4:$D$113,AG$5:AG$104,$AI54)</f>
        <v>2.7239098893369391</v>
      </c>
    </row>
    <row r="55" spans="23:40" x14ac:dyDescent="0.15">
      <c r="W55" s="8">
        <v>51</v>
      </c>
      <c r="X55" s="8">
        <f>求节点(B$10:B$26,Q$10:Q$26,$W55)*(其他调用!AS55+其他调用!AZ55*$D$28*$D$29)*6</f>
        <v>1288.9122980756242</v>
      </c>
      <c r="Y55" s="8">
        <f>求节点(C$10:C$26,R$10:R$26,$W55)*(其他调用!AT55+其他调用!BA55*$D$28*$D$29)*6</f>
        <v>1593.220269124995</v>
      </c>
      <c r="Z55" s="8">
        <f>求节点(D$10:D$26,S$10:S$26,$W55)*(其他调用!AU55+其他调用!BB55*$D$28*$D$29)*6</f>
        <v>1316.3293039367304</v>
      </c>
      <c r="AA55" s="8">
        <f>求节点(E$10:E$26,T$10:T$26,$W55)*(其他调用!AV55+其他调用!BC55*$D$28*$D$29)*6</f>
        <v>1656.7712421533333</v>
      </c>
      <c r="AB55" s="8">
        <f>求节点(F$10:F$26,U$10:U$26,$W55)*(其他调用!AW55+其他调用!BD55*$D$28*$D$29)*6</f>
        <v>1386.6238097371524</v>
      </c>
      <c r="AC55" s="8">
        <f>[1]节奏总纲!$BJ54</f>
        <v>2.5333333333333345</v>
      </c>
      <c r="AD55" s="8">
        <f>[1]节奏总纲!$BJ54</f>
        <v>2.5333333333333345</v>
      </c>
      <c r="AE55" s="8">
        <f>[1]节奏总纲!$BJ54</f>
        <v>2.5333333333333345</v>
      </c>
      <c r="AF55" s="8">
        <f>[1]节奏总纲!$BJ54</f>
        <v>2.5333333333333345</v>
      </c>
      <c r="AG55" s="8">
        <f>[1]节奏总纲!$BJ54</f>
        <v>2.5333333333333345</v>
      </c>
      <c r="AI55" s="3">
        <v>51</v>
      </c>
      <c r="AJ55" s="3">
        <f>求节点(节奏总纲!$D$4:$D$113,AC$5:AC$104,$AI55)</f>
        <v>2.7334749064774888</v>
      </c>
      <c r="AK55" s="3">
        <f>求节点(节奏总纲!$D$4:$D$113,AD$5:AD$104,$AI55)</f>
        <v>2.7334749064774888</v>
      </c>
      <c r="AL55" s="3">
        <f>求节点(节奏总纲!$D$4:$D$113,AE$5:AE$104,$AI55)</f>
        <v>2.7334749064774888</v>
      </c>
      <c r="AM55" s="3">
        <f>求节点(节奏总纲!$D$4:$D$113,AF$5:AF$104,$AI55)</f>
        <v>2.7334749064774888</v>
      </c>
      <c r="AN55" s="3">
        <f>求节点(节奏总纲!$D$4:$D$113,AG$5:AG$104,$AI55)</f>
        <v>2.7334749064774888</v>
      </c>
    </row>
    <row r="56" spans="23:40" x14ac:dyDescent="0.15">
      <c r="W56" s="8">
        <v>52</v>
      </c>
      <c r="X56" s="8">
        <f>求节点(B$10:B$26,Q$10:Q$26,$W56)*(其他调用!AS56+其他调用!AZ56*$D$28*$D$29)*6</f>
        <v>1326.3591393502477</v>
      </c>
      <c r="Y56" s="8">
        <f>求节点(C$10:C$26,R$10:R$26,$W56)*(其他调用!AT56+其他调用!BA56*$D$28*$D$29)*6</f>
        <v>1637.5581219283852</v>
      </c>
      <c r="Z56" s="8">
        <f>求节点(D$10:D$26,S$10:S$26,$W56)*(其他调用!AU56+其他调用!BB56*$D$28*$D$29)*6</f>
        <v>1358.3989310883051</v>
      </c>
      <c r="AA56" s="8">
        <f>求节点(E$10:E$26,T$10:T$26,$W56)*(其他调用!AV56+其他调用!BC56*$D$28*$D$29)*6</f>
        <v>1699.5166969430334</v>
      </c>
      <c r="AB56" s="8">
        <f>求节点(F$10:F$26,U$10:U$26,$W56)*(其他调用!AW56+其他调用!BD56*$D$28*$D$29)*6</f>
        <v>1431.0225412513792</v>
      </c>
      <c r="AC56" s="8">
        <f>[1]节奏总纲!$BJ55</f>
        <v>2.5666666666666678</v>
      </c>
      <c r="AD56" s="8">
        <f>[1]节奏总纲!$BJ55</f>
        <v>2.5666666666666678</v>
      </c>
      <c r="AE56" s="8">
        <f>[1]节奏总纲!$BJ55</f>
        <v>2.5666666666666678</v>
      </c>
      <c r="AF56" s="8">
        <f>[1]节奏总纲!$BJ55</f>
        <v>2.5666666666666678</v>
      </c>
      <c r="AG56" s="8">
        <f>[1]节奏总纲!$BJ55</f>
        <v>2.5666666666666678</v>
      </c>
      <c r="AI56" s="3">
        <v>52</v>
      </c>
      <c r="AJ56" s="3">
        <f>求节点(节奏总纲!$D$4:$D$113,AC$5:AC$104,$AI56)</f>
        <v>2.7424088637641795</v>
      </c>
      <c r="AK56" s="3">
        <f>求节点(节奏总纲!$D$4:$D$113,AD$5:AD$104,$AI56)</f>
        <v>2.7424088637641795</v>
      </c>
      <c r="AL56" s="3">
        <f>求节点(节奏总纲!$D$4:$D$113,AE$5:AE$104,$AI56)</f>
        <v>2.7424088637641795</v>
      </c>
      <c r="AM56" s="3">
        <f>求节点(节奏总纲!$D$4:$D$113,AF$5:AF$104,$AI56)</f>
        <v>2.7424088637641795</v>
      </c>
      <c r="AN56" s="3">
        <f>求节点(节奏总纲!$D$4:$D$113,AG$5:AG$104,$AI56)</f>
        <v>2.7424088637641795</v>
      </c>
    </row>
    <row r="57" spans="23:40" x14ac:dyDescent="0.15">
      <c r="W57" s="8">
        <v>53</v>
      </c>
      <c r="X57" s="8">
        <f>求节点(B$10:B$26,Q$10:Q$26,$W57)*(其他调用!AS57+其他调用!AZ57*$D$28*$D$29)*6</f>
        <v>1364.6987817100653</v>
      </c>
      <c r="Y57" s="8">
        <f>求节点(C$10:C$26,R$10:R$26,$W57)*(其他调用!AT57+其他调用!BA57*$D$28*$D$29)*6</f>
        <v>1683.9477338022439</v>
      </c>
      <c r="Z57" s="8">
        <f>求节点(D$10:D$26,S$10:S$26,$W57)*(其他调用!AU57+其他调用!BB57*$D$28*$D$29)*6</f>
        <v>1401.7282741087629</v>
      </c>
      <c r="AA57" s="8">
        <f>求节点(E$10:E$26,T$10:T$26,$W57)*(其他调用!AV57+其他调用!BC57*$D$28*$D$29)*6</f>
        <v>1742.6233153136714</v>
      </c>
      <c r="AB57" s="8">
        <f>求节点(F$10:F$26,U$10:U$26,$W57)*(其他调用!AW57+其他调用!BD57*$D$28*$D$29)*6</f>
        <v>1472.41893276768</v>
      </c>
      <c r="AC57" s="8">
        <f>[1]节奏总纲!$BJ56</f>
        <v>2.600000000000001</v>
      </c>
      <c r="AD57" s="8">
        <f>[1]节奏总纲!$BJ56</f>
        <v>2.600000000000001</v>
      </c>
      <c r="AE57" s="8">
        <f>[1]节奏总纲!$BJ56</f>
        <v>2.600000000000001</v>
      </c>
      <c r="AF57" s="8">
        <f>[1]节奏总纲!$BJ56</f>
        <v>2.600000000000001</v>
      </c>
      <c r="AG57" s="8">
        <f>[1]节奏总纲!$BJ56</f>
        <v>2.600000000000001</v>
      </c>
      <c r="AI57" s="3">
        <v>53</v>
      </c>
      <c r="AJ57" s="3">
        <f>求节点(节奏总纲!$D$4:$D$113,AC$5:AC$104,$AI57)</f>
        <v>2.7513428210508701</v>
      </c>
      <c r="AK57" s="3">
        <f>求节点(节奏总纲!$D$4:$D$113,AD$5:AD$104,$AI57)</f>
        <v>2.7513428210508701</v>
      </c>
      <c r="AL57" s="3">
        <f>求节点(节奏总纲!$D$4:$D$113,AE$5:AE$104,$AI57)</f>
        <v>2.7513428210508701</v>
      </c>
      <c r="AM57" s="3">
        <f>求节点(节奏总纲!$D$4:$D$113,AF$5:AF$104,$AI57)</f>
        <v>2.7513428210508701</v>
      </c>
      <c r="AN57" s="3">
        <f>求节点(节奏总纲!$D$4:$D$113,AG$5:AG$104,$AI57)</f>
        <v>2.7513428210508701</v>
      </c>
    </row>
    <row r="58" spans="23:40" x14ac:dyDescent="0.15">
      <c r="W58" s="8">
        <v>54</v>
      </c>
      <c r="X58" s="8">
        <f>求节点(B$10:B$26,Q$10:Q$26,$W58)*(其他调用!AS58+其他调用!AZ58*$D$28*$D$29)*6</f>
        <v>1406.6865601819186</v>
      </c>
      <c r="Y58" s="8">
        <f>求节点(C$10:C$26,R$10:R$26,$W58)*(其他调用!AT58+其他调用!BA58*$D$28*$D$29)*6</f>
        <v>1730.0100766316846</v>
      </c>
      <c r="Z58" s="8">
        <f>求节点(D$10:D$26,S$10:S$26,$W58)*(其他调用!AU58+其他调用!BB58*$D$28*$D$29)*6</f>
        <v>1443.262410309969</v>
      </c>
      <c r="AA58" s="8">
        <f>求节点(E$10:E$26,T$10:T$26,$W58)*(其他调用!AV58+其他调用!BC58*$D$28*$D$29)*6</f>
        <v>1781.0192847175249</v>
      </c>
      <c r="AB58" s="8">
        <f>求节点(F$10:F$26,U$10:U$26,$W58)*(其他调用!AW58+其他调用!BD58*$D$28*$D$29)*6</f>
        <v>1507.6165581094203</v>
      </c>
      <c r="AC58" s="8">
        <f>[1]节奏总纲!$BJ57</f>
        <v>2.6333333333333342</v>
      </c>
      <c r="AD58" s="8">
        <f>[1]节奏总纲!$BJ57</f>
        <v>2.6333333333333342</v>
      </c>
      <c r="AE58" s="8">
        <f>[1]节奏总纲!$BJ57</f>
        <v>2.6333333333333342</v>
      </c>
      <c r="AF58" s="8">
        <f>[1]节奏总纲!$BJ57</f>
        <v>2.6333333333333342</v>
      </c>
      <c r="AG58" s="8">
        <f>[1]节奏总纲!$BJ57</f>
        <v>2.6333333333333342</v>
      </c>
      <c r="AI58" s="3">
        <v>54</v>
      </c>
      <c r="AJ58" s="3">
        <f>求节点(节奏总纲!$D$4:$D$113,AC$5:AC$104,$AI58)</f>
        <v>2.7602767783375612</v>
      </c>
      <c r="AK58" s="3">
        <f>求节点(节奏总纲!$D$4:$D$113,AD$5:AD$104,$AI58)</f>
        <v>2.7602767783375612</v>
      </c>
      <c r="AL58" s="3">
        <f>求节点(节奏总纲!$D$4:$D$113,AE$5:AE$104,$AI58)</f>
        <v>2.7602767783375612</v>
      </c>
      <c r="AM58" s="3">
        <f>求节点(节奏总纲!$D$4:$D$113,AF$5:AF$104,$AI58)</f>
        <v>2.7602767783375612</v>
      </c>
      <c r="AN58" s="3">
        <f>求节点(节奏总纲!$D$4:$D$113,AG$5:AG$104,$AI58)</f>
        <v>2.7602767783375612</v>
      </c>
    </row>
    <row r="59" spans="23:40" x14ac:dyDescent="0.15">
      <c r="W59" s="8">
        <v>55</v>
      </c>
      <c r="X59" s="8">
        <f>求节点(B$10:B$26,Q$10:Q$26,$W59)*(其他调用!AS59+其他调用!AZ59*$D$28*$D$29)*6</f>
        <v>1452.6150012879198</v>
      </c>
      <c r="Y59" s="8">
        <f>求节点(C$10:C$26,R$10:R$26,$W59)*(其他调用!AT59+其他调用!BA59*$D$28*$D$29)*6</f>
        <v>1776.4191042228754</v>
      </c>
      <c r="Z59" s="8">
        <f>求节点(D$10:D$26,S$10:S$26,$W59)*(其他调用!AU59+其他调用!BB59*$D$28*$D$29)*6</f>
        <v>1486.3082468440311</v>
      </c>
      <c r="AA59" s="8">
        <f>求节点(E$10:E$26,T$10:T$26,$W59)*(其他调用!AV59+其他调用!BC59*$D$28*$D$29)*6</f>
        <v>1816.4170165055475</v>
      </c>
      <c r="AB59" s="8">
        <f>求节点(F$10:F$26,U$10:U$26,$W59)*(其他调用!AW59+其他调用!BD59*$D$28*$D$29)*6</f>
        <v>1539.7184619660075</v>
      </c>
      <c r="AC59" s="8">
        <f>[1]节奏总纲!$BJ58</f>
        <v>2.6666666666666674</v>
      </c>
      <c r="AD59" s="8">
        <f>[1]节奏总纲!$BJ58</f>
        <v>2.6666666666666674</v>
      </c>
      <c r="AE59" s="8">
        <f>[1]节奏总纲!$BJ58</f>
        <v>2.6666666666666674</v>
      </c>
      <c r="AF59" s="8">
        <f>[1]节奏总纲!$BJ58</f>
        <v>2.6666666666666674</v>
      </c>
      <c r="AG59" s="8">
        <f>[1]节奏总纲!$BJ58</f>
        <v>2.6666666666666674</v>
      </c>
      <c r="AI59" s="3">
        <v>55</v>
      </c>
      <c r="AJ59" s="3">
        <f>求节点(节奏总纲!$D$4:$D$113,AC$5:AC$104,$AI59)</f>
        <v>2.7690403669368382</v>
      </c>
      <c r="AK59" s="3">
        <f>求节点(节奏总纲!$D$4:$D$113,AD$5:AD$104,$AI59)</f>
        <v>2.7690403669368382</v>
      </c>
      <c r="AL59" s="3">
        <f>求节点(节奏总纲!$D$4:$D$113,AE$5:AE$104,$AI59)</f>
        <v>2.7690403669368382</v>
      </c>
      <c r="AM59" s="3">
        <f>求节点(节奏总纲!$D$4:$D$113,AF$5:AF$104,$AI59)</f>
        <v>2.7690403669368382</v>
      </c>
      <c r="AN59" s="3">
        <f>求节点(节奏总纲!$D$4:$D$113,AG$5:AG$104,$AI59)</f>
        <v>2.7690403669368382</v>
      </c>
    </row>
    <row r="60" spans="23:40" x14ac:dyDescent="0.15">
      <c r="W60" s="8">
        <v>56</v>
      </c>
      <c r="X60" s="8">
        <f>求节点(B$10:B$26,Q$10:Q$26,$W60)*(其他调用!AS60+其他调用!AZ60*$D$28*$D$29)*6</f>
        <v>1497.1184705266955</v>
      </c>
      <c r="Y60" s="8">
        <f>求节点(C$10:C$26,R$10:R$26,$W60)*(其他调用!AT60+其他调用!BA60*$D$28*$D$29)*6</f>
        <v>1824.4204001328574</v>
      </c>
      <c r="Z60" s="8">
        <f>求节点(D$10:D$26,S$10:S$26,$W60)*(其他调用!AU60+其他调用!BB60*$D$28*$D$29)*6</f>
        <v>1530.9511304775754</v>
      </c>
      <c r="AA60" s="8">
        <f>求节点(E$10:E$26,T$10:T$26,$W60)*(其他调用!AV60+其他调用!BC60*$D$28*$D$29)*6</f>
        <v>1852.6269697678558</v>
      </c>
      <c r="AB60" s="8">
        <f>求节点(F$10:F$26,U$10:U$26,$W60)*(其他调用!AW60+其他调用!BD60*$D$28*$D$29)*6</f>
        <v>1572.3392606038096</v>
      </c>
      <c r="AC60" s="8">
        <f>[1]节奏总纲!$BJ59</f>
        <v>2.7000000000000006</v>
      </c>
      <c r="AD60" s="8">
        <f>[1]节奏总纲!$BJ59</f>
        <v>2.7000000000000006</v>
      </c>
      <c r="AE60" s="8">
        <f>[1]节奏总纲!$BJ59</f>
        <v>2.7000000000000006</v>
      </c>
      <c r="AF60" s="8">
        <f>[1]节奏总纲!$BJ59</f>
        <v>2.7000000000000006</v>
      </c>
      <c r="AG60" s="8">
        <f>[1]节奏总纲!$BJ59</f>
        <v>2.7000000000000006</v>
      </c>
      <c r="AI60" s="3">
        <v>56</v>
      </c>
      <c r="AJ60" s="3">
        <f>求节点(节奏总纲!$D$4:$D$113,AC$5:AC$104,$AI60)</f>
        <v>2.7773760438303015</v>
      </c>
      <c r="AK60" s="3">
        <f>求节点(节奏总纲!$D$4:$D$113,AD$5:AD$104,$AI60)</f>
        <v>2.7773760438303015</v>
      </c>
      <c r="AL60" s="3">
        <f>求节点(节奏总纲!$D$4:$D$113,AE$5:AE$104,$AI60)</f>
        <v>2.7773760438303015</v>
      </c>
      <c r="AM60" s="3">
        <f>求节点(节奏总纲!$D$4:$D$113,AF$5:AF$104,$AI60)</f>
        <v>2.7773760438303015</v>
      </c>
      <c r="AN60" s="3">
        <f>求节点(节奏总纲!$D$4:$D$113,AG$5:AG$104,$AI60)</f>
        <v>2.7773760438303015</v>
      </c>
    </row>
    <row r="61" spans="23:40" x14ac:dyDescent="0.15">
      <c r="W61" s="8">
        <v>57</v>
      </c>
      <c r="X61" s="8">
        <f>求节点(B$10:B$26,Q$10:Q$26,$W61)*(其他调用!AS61+其他调用!AZ61*$D$28*$D$29)*6</f>
        <v>1537.752221462626</v>
      </c>
      <c r="Y61" s="8">
        <f>求节点(C$10:C$26,R$10:R$26,$W61)*(其他调用!AT61+其他调用!BA61*$D$28*$D$29)*6</f>
        <v>1873.7585403081644</v>
      </c>
      <c r="Z61" s="8">
        <f>求节点(D$10:D$26,S$10:S$26,$W61)*(其他调用!AU61+其他调用!BB61*$D$28*$D$29)*6</f>
        <v>1577.1114158954431</v>
      </c>
      <c r="AA61" s="8">
        <f>求节点(E$10:E$26,T$10:T$26,$W61)*(其他调用!AV61+其他调用!BC61*$D$28*$D$29)*6</f>
        <v>1889.9382462912909</v>
      </c>
      <c r="AB61" s="8">
        <f>求节点(F$10:F$26,U$10:U$26,$W61)*(其他调用!AW61+其他调用!BD61*$D$28*$D$29)*6</f>
        <v>1605.5297139285972</v>
      </c>
      <c r="AC61" s="8">
        <f>[1]节奏总纲!$BJ60</f>
        <v>2.7333333333333338</v>
      </c>
      <c r="AD61" s="8">
        <f>[1]节奏总纲!$BJ60</f>
        <v>2.7333333333333338</v>
      </c>
      <c r="AE61" s="8">
        <f>[1]节奏总纲!$BJ60</f>
        <v>2.7333333333333338</v>
      </c>
      <c r="AF61" s="8">
        <f>[1]节奏总纲!$BJ60</f>
        <v>2.7333333333333338</v>
      </c>
      <c r="AG61" s="8">
        <f>[1]节奏总纲!$BJ60</f>
        <v>2.7333333333333338</v>
      </c>
      <c r="AI61" s="3">
        <v>57</v>
      </c>
      <c r="AJ61" s="3">
        <f>求节点(节奏总纲!$D$4:$D$113,AC$5:AC$104,$AI61)</f>
        <v>2.7857117207237643</v>
      </c>
      <c r="AK61" s="3">
        <f>求节点(节奏总纲!$D$4:$D$113,AD$5:AD$104,$AI61)</f>
        <v>2.7857117207237643</v>
      </c>
      <c r="AL61" s="3">
        <f>求节点(节奏总纲!$D$4:$D$113,AE$5:AE$104,$AI61)</f>
        <v>2.7857117207237643</v>
      </c>
      <c r="AM61" s="3">
        <f>求节点(节奏总纲!$D$4:$D$113,AF$5:AF$104,$AI61)</f>
        <v>2.7857117207237643</v>
      </c>
      <c r="AN61" s="3">
        <f>求节点(节奏总纲!$D$4:$D$113,AG$5:AG$104,$AI61)</f>
        <v>2.7857117207237643</v>
      </c>
    </row>
    <row r="62" spans="23:40" x14ac:dyDescent="0.15">
      <c r="W62" s="8">
        <v>58</v>
      </c>
      <c r="X62" s="8">
        <f>求节点(B$10:B$26,Q$10:Q$26,$W62)*(其他调用!AS62+其他调用!AZ62*$D$28*$D$29)*6</f>
        <v>1579.6404439775774</v>
      </c>
      <c r="Y62" s="8">
        <f>求节点(C$10:C$26,R$10:R$26,$W62)*(其他调用!AT62+其他调用!BA62*$D$28*$D$29)*6</f>
        <v>1922.857039776216</v>
      </c>
      <c r="Z62" s="8">
        <f>求节点(D$10:D$26,S$10:S$26,$W62)*(其他调用!AU62+其他调用!BB62*$D$28*$D$29)*6</f>
        <v>1624.5595588900655</v>
      </c>
      <c r="AA62" s="8">
        <f>求节点(E$10:E$26,T$10:T$26,$W62)*(其他调用!AV62+其他调用!BC62*$D$28*$D$29)*6</f>
        <v>1927.6267876379559</v>
      </c>
      <c r="AB62" s="8">
        <f>求节点(F$10:F$26,U$10:U$26,$W62)*(其他调用!AW62+其他调用!BD62*$D$28*$D$29)*6</f>
        <v>1639.3325005095492</v>
      </c>
      <c r="AC62" s="8">
        <f>[1]节奏总纲!$BJ61</f>
        <v>2.7666666666666671</v>
      </c>
      <c r="AD62" s="8">
        <f>[1]节奏总纲!$BJ61</f>
        <v>2.7666666666666671</v>
      </c>
      <c r="AE62" s="8">
        <f>[1]节奏总纲!$BJ61</f>
        <v>2.7666666666666671</v>
      </c>
      <c r="AF62" s="8">
        <f>[1]节奏总纲!$BJ61</f>
        <v>2.7666666666666671</v>
      </c>
      <c r="AG62" s="8">
        <f>[1]节奏总纲!$BJ61</f>
        <v>2.7666666666666671</v>
      </c>
      <c r="AI62" s="3">
        <v>58</v>
      </c>
      <c r="AJ62" s="3">
        <f>求节点(节奏总纲!$D$4:$D$113,AC$5:AC$104,$AI62)</f>
        <v>2.7940473976172275</v>
      </c>
      <c r="AK62" s="3">
        <f>求节点(节奏总纲!$D$4:$D$113,AD$5:AD$104,$AI62)</f>
        <v>2.7940473976172275</v>
      </c>
      <c r="AL62" s="3">
        <f>求节点(节奏总纲!$D$4:$D$113,AE$5:AE$104,$AI62)</f>
        <v>2.7940473976172275</v>
      </c>
      <c r="AM62" s="3">
        <f>求节点(节奏总纲!$D$4:$D$113,AF$5:AF$104,$AI62)</f>
        <v>2.7940473976172275</v>
      </c>
      <c r="AN62" s="3">
        <f>求节点(节奏总纲!$D$4:$D$113,AG$5:AG$104,$AI62)</f>
        <v>2.7940473976172275</v>
      </c>
    </row>
    <row r="63" spans="23:40" x14ac:dyDescent="0.15">
      <c r="W63" s="8">
        <v>59</v>
      </c>
      <c r="X63" s="8">
        <f>求节点(B$10:B$26,Q$10:Q$26,$W63)*(其他调用!AS63+其他调用!AZ63*$D$28*$D$29)*6</f>
        <v>1622.586675990312</v>
      </c>
      <c r="Y63" s="8">
        <f>求节点(C$10:C$26,R$10:R$26,$W63)*(其他调用!AT63+其他调用!BA63*$D$28*$D$29)*6</f>
        <v>1964.6910515339068</v>
      </c>
      <c r="Z63" s="8">
        <f>求节点(D$10:D$26,S$10:S$26,$W63)*(其他调用!AU63+其他调用!BB63*$D$28*$D$29)*6</f>
        <v>1673.3757993297827</v>
      </c>
      <c r="AA63" s="8">
        <f>求节点(E$10:E$26,T$10:T$26,$W63)*(其他调用!AV63+其他调用!BC63*$D$28*$D$29)*6</f>
        <v>1972.3179191465001</v>
      </c>
      <c r="AB63" s="8">
        <f>求节点(F$10:F$26,U$10:U$26,$W63)*(其他调用!AW63+其他调用!BD63*$D$28*$D$29)*6</f>
        <v>1671.3401317004505</v>
      </c>
      <c r="AC63" s="8">
        <f>[1]节奏总纲!$BJ62</f>
        <v>2.8000000000000003</v>
      </c>
      <c r="AD63" s="8">
        <f>[1]节奏总纲!$BJ62</f>
        <v>2.8000000000000003</v>
      </c>
      <c r="AE63" s="8">
        <f>[1]节奏总纲!$BJ62</f>
        <v>2.8000000000000003</v>
      </c>
      <c r="AF63" s="8">
        <f>[1]节奏总纲!$BJ62</f>
        <v>2.8000000000000003</v>
      </c>
      <c r="AG63" s="8">
        <f>[1]节奏总纲!$BJ62</f>
        <v>2.8000000000000003</v>
      </c>
      <c r="AI63" s="3">
        <v>59</v>
      </c>
      <c r="AJ63" s="3">
        <f>求节点(节奏总纲!$D$4:$D$113,AC$5:AC$104,$AI63)</f>
        <v>2.8022234871397647</v>
      </c>
      <c r="AK63" s="3">
        <f>求节点(节奏总纲!$D$4:$D$113,AD$5:AD$104,$AI63)</f>
        <v>2.8022234871397647</v>
      </c>
      <c r="AL63" s="3">
        <f>求节点(节奏总纲!$D$4:$D$113,AE$5:AE$104,$AI63)</f>
        <v>2.8022234871397647</v>
      </c>
      <c r="AM63" s="3">
        <f>求节点(节奏总纲!$D$4:$D$113,AF$5:AF$104,$AI63)</f>
        <v>2.8022234871397647</v>
      </c>
      <c r="AN63" s="3">
        <f>求节点(节奏总纲!$D$4:$D$113,AG$5:AG$104,$AI63)</f>
        <v>2.8022234871397647</v>
      </c>
    </row>
    <row r="64" spans="23:40" x14ac:dyDescent="0.15">
      <c r="W64" s="8">
        <v>60</v>
      </c>
      <c r="X64" s="8">
        <f>求节点(B$10:B$26,Q$10:Q$26,$W64)*(其他调用!AS64+其他调用!AZ64*$D$28*$D$29)*6</f>
        <v>1668.7853091937982</v>
      </c>
      <c r="Y64" s="8">
        <f>求节点(C$10:C$26,R$10:R$26,$W64)*(其他调用!AT64+其他调用!BA64*$D$28*$D$29)*6</f>
        <v>2009.4740067943994</v>
      </c>
      <c r="Z64" s="8">
        <f>求节点(D$10:D$26,S$10:S$26,$W64)*(其他调用!AU64+其他调用!BB64*$D$28*$D$29)*6</f>
        <v>1722.4638873374927</v>
      </c>
      <c r="AA64" s="8">
        <f>求节点(E$10:E$26,T$10:T$26,$W64)*(其他调用!AV64+其他调用!BC64*$D$28*$D$29)*6</f>
        <v>2021.3237557029543</v>
      </c>
      <c r="AB64" s="8">
        <f>求节点(F$10:F$26,U$10:U$26,$W64)*(其他调用!AW64+其他调用!BD64*$D$28*$D$29)*6</f>
        <v>1702.1946834951868</v>
      </c>
      <c r="AC64" s="8">
        <f>[1]节奏总纲!$BJ63</f>
        <v>2.8333333333333335</v>
      </c>
      <c r="AD64" s="8">
        <f>[1]节奏总纲!$BJ63</f>
        <v>2.8333333333333335</v>
      </c>
      <c r="AE64" s="8">
        <f>[1]节奏总纲!$BJ63</f>
        <v>2.8333333333333335</v>
      </c>
      <c r="AF64" s="8">
        <f>[1]节奏总纲!$BJ63</f>
        <v>2.8333333333333335</v>
      </c>
      <c r="AG64" s="8">
        <f>[1]节奏总纲!$BJ63</f>
        <v>2.8333333333333335</v>
      </c>
      <c r="AI64" s="3">
        <v>60</v>
      </c>
      <c r="AJ64" s="3">
        <f>求节点(节奏总纲!$D$4:$D$113,AC$5:AC$104,$AI64)</f>
        <v>2.810000948688157</v>
      </c>
      <c r="AK64" s="3">
        <f>求节点(节奏总纲!$D$4:$D$113,AD$5:AD$104,$AI64)</f>
        <v>2.810000948688157</v>
      </c>
      <c r="AL64" s="3">
        <f>求节点(节奏总纲!$D$4:$D$113,AE$5:AE$104,$AI64)</f>
        <v>2.810000948688157</v>
      </c>
      <c r="AM64" s="3">
        <f>求节点(节奏总纲!$D$4:$D$113,AF$5:AF$104,$AI64)</f>
        <v>2.810000948688157</v>
      </c>
      <c r="AN64" s="3">
        <f>求节点(节奏总纲!$D$4:$D$113,AG$5:AG$104,$AI64)</f>
        <v>2.810000948688157</v>
      </c>
    </row>
    <row r="65" spans="23:40" x14ac:dyDescent="0.15">
      <c r="W65" s="8">
        <v>61</v>
      </c>
      <c r="X65" s="8">
        <f>求节点(B$10:B$26,Q$10:Q$26,$W65)*(其他调用!AS65+其他调用!AZ65*$D$28*$D$29)*6</f>
        <v>1717.6247708392225</v>
      </c>
      <c r="Y65" s="8">
        <f>求节点(C$10:C$26,R$10:R$26,$W65)*(其他调用!AT65+其他调用!BA65*$D$28*$D$29)*6</f>
        <v>2056.6194774667283</v>
      </c>
      <c r="Z65" s="8">
        <f>求节点(D$10:D$26,S$10:S$26,$W65)*(其他调用!AU65+其他调用!BB65*$D$28*$D$29)*6</f>
        <v>1772.6134196824357</v>
      </c>
      <c r="AA65" s="8">
        <f>求节点(E$10:E$26,T$10:T$26,$W65)*(其他调用!AV65+其他调用!BC65*$D$28*$D$29)*6</f>
        <v>2072.2239770141696</v>
      </c>
      <c r="AB65" s="8">
        <f>求节点(F$10:F$26,U$10:U$26,$W65)*(其他调用!AW65+其他调用!BD65*$D$28*$D$29)*6</f>
        <v>1738.9997189470378</v>
      </c>
      <c r="AC65" s="8">
        <f>[1]节奏总纲!$BJ64</f>
        <v>2.8666666666666667</v>
      </c>
      <c r="AD65" s="8">
        <f>[1]节奏总纲!$BJ64</f>
        <v>2.8666666666666667</v>
      </c>
      <c r="AE65" s="8">
        <f>[1]节奏总纲!$BJ64</f>
        <v>2.8666666666666667</v>
      </c>
      <c r="AF65" s="8">
        <f>[1]节奏总纲!$BJ64</f>
        <v>2.8666666666666667</v>
      </c>
      <c r="AG65" s="8">
        <f>[1]节奏总纲!$BJ64</f>
        <v>2.8666666666666667</v>
      </c>
      <c r="AI65" s="3">
        <v>61</v>
      </c>
      <c r="AJ65" s="3">
        <f>求节点(节奏总纲!$D$4:$D$113,AC$5:AC$104,$AI65)</f>
        <v>2.8177784102365493</v>
      </c>
      <c r="AK65" s="3">
        <f>求节点(节奏总纲!$D$4:$D$113,AD$5:AD$104,$AI65)</f>
        <v>2.8177784102365493</v>
      </c>
      <c r="AL65" s="3">
        <f>求节点(节奏总纲!$D$4:$D$113,AE$5:AE$104,$AI65)</f>
        <v>2.8177784102365493</v>
      </c>
      <c r="AM65" s="3">
        <f>求节点(节奏总纲!$D$4:$D$113,AF$5:AF$104,$AI65)</f>
        <v>2.8177784102365493</v>
      </c>
      <c r="AN65" s="3">
        <f>求节点(节奏总纲!$D$4:$D$113,AG$5:AG$104,$AI65)</f>
        <v>2.8177784102365493</v>
      </c>
    </row>
    <row r="66" spans="23:40" x14ac:dyDescent="0.15">
      <c r="W66" s="8">
        <v>62</v>
      </c>
      <c r="X66" s="8">
        <f>求节点(B$10:B$26,Q$10:Q$26,$W66)*(其他调用!AS66+其他调用!AZ66*$D$28*$D$29)*6</f>
        <v>1761.2918243192714</v>
      </c>
      <c r="Y66" s="8">
        <f>求节点(C$10:C$26,R$10:R$26,$W66)*(其他调用!AT66+其他调用!BA66*$D$28*$D$29)*6</f>
        <v>2104.1535558357973</v>
      </c>
      <c r="Z66" s="8">
        <f>求节点(D$10:D$26,S$10:S$26,$W66)*(其他调用!AU66+其他调用!BB66*$D$28*$D$29)*6</f>
        <v>1815.6628370744206</v>
      </c>
      <c r="AA66" s="8">
        <f>求节点(E$10:E$26,T$10:T$26,$W66)*(其他调用!AV66+其他调用!BC66*$D$28*$D$29)*6</f>
        <v>2124.7810659361535</v>
      </c>
      <c r="AB66" s="8">
        <f>求节点(F$10:F$26,U$10:U$26,$W66)*(其他调用!AW66+其他调用!BD66*$D$28*$D$29)*6</f>
        <v>1777.2353255762823</v>
      </c>
      <c r="AC66" s="8">
        <f>[1]节奏总纲!$BJ65</f>
        <v>2.9</v>
      </c>
      <c r="AD66" s="8">
        <f>[1]节奏总纲!$BJ65</f>
        <v>2.9</v>
      </c>
      <c r="AE66" s="8">
        <f>[1]节奏总纲!$BJ65</f>
        <v>2.9</v>
      </c>
      <c r="AF66" s="8">
        <f>[1]节奏总纲!$BJ65</f>
        <v>2.9</v>
      </c>
      <c r="AG66" s="8">
        <f>[1]节奏总纲!$BJ65</f>
        <v>2.9</v>
      </c>
      <c r="AI66" s="3">
        <v>62</v>
      </c>
      <c r="AJ66" s="3">
        <f>求节点(节奏总纲!$D$4:$D$113,AC$5:AC$104,$AI66)</f>
        <v>2.8255558717849412</v>
      </c>
      <c r="AK66" s="3">
        <f>求节点(节奏总纲!$D$4:$D$113,AD$5:AD$104,$AI66)</f>
        <v>2.8255558717849412</v>
      </c>
      <c r="AL66" s="3">
        <f>求节点(节奏总纲!$D$4:$D$113,AE$5:AE$104,$AI66)</f>
        <v>2.8255558717849412</v>
      </c>
      <c r="AM66" s="3">
        <f>求节点(节奏总纲!$D$4:$D$113,AF$5:AF$104,$AI66)</f>
        <v>2.8255558717849412</v>
      </c>
      <c r="AN66" s="3">
        <f>求节点(节奏总纲!$D$4:$D$113,AG$5:AG$104,$AI66)</f>
        <v>2.8255558717849412</v>
      </c>
    </row>
    <row r="67" spans="23:40" x14ac:dyDescent="0.15">
      <c r="W67" s="8">
        <v>63</v>
      </c>
      <c r="X67" s="8">
        <f>求节点(B$10:B$26,Q$10:Q$26,$W67)*(其他调用!AS67+其他调用!AZ67*$D$28*$D$29)*6</f>
        <v>1800.8230021922802</v>
      </c>
      <c r="Y67" s="8">
        <f>求节点(C$10:C$26,R$10:R$26,$W67)*(其他调用!AT67+其他调用!BA67*$D$28*$D$29)*6</f>
        <v>2153.2128928956981</v>
      </c>
      <c r="Z67" s="8">
        <f>求节点(D$10:D$26,S$10:S$26,$W67)*(其他调用!AU67+其他调用!BB67*$D$28*$D$29)*6</f>
        <v>1860.0220099615308</v>
      </c>
      <c r="AA67" s="8">
        <f>求节点(E$10:E$26,T$10:T$26,$W67)*(其他调用!AV67+其他调用!BC67*$D$28*$D$29)*6</f>
        <v>2179.0821952893566</v>
      </c>
      <c r="AB67" s="8">
        <f>求节点(F$10:F$26,U$10:U$26,$W67)*(其他调用!AW67+其他调用!BD67*$D$28*$D$29)*6</f>
        <v>1811.2717008669265</v>
      </c>
      <c r="AC67" s="8">
        <f>[1]节奏总纲!$BJ66</f>
        <v>2.9333333333333331</v>
      </c>
      <c r="AD67" s="8">
        <f>[1]节奏总纲!$BJ66</f>
        <v>2.9333333333333331</v>
      </c>
      <c r="AE67" s="8">
        <f>[1]节奏总纲!$BJ66</f>
        <v>2.9333333333333331</v>
      </c>
      <c r="AF67" s="8">
        <f>[1]节奏总纲!$BJ66</f>
        <v>2.9333333333333331</v>
      </c>
      <c r="AG67" s="8">
        <f>[1]节奏总纲!$BJ66</f>
        <v>2.9333333333333331</v>
      </c>
      <c r="AI67" s="3">
        <v>63</v>
      </c>
      <c r="AJ67" s="3">
        <f>求节点(节奏总纲!$D$4:$D$113,AC$5:AC$104,$AI67)</f>
        <v>2.8333333333333335</v>
      </c>
      <c r="AK67" s="3">
        <f>求节点(节奏总纲!$D$4:$D$113,AD$5:AD$104,$AI67)</f>
        <v>2.8333333333333335</v>
      </c>
      <c r="AL67" s="3">
        <f>求节点(节奏总纲!$D$4:$D$113,AE$5:AE$104,$AI67)</f>
        <v>2.8333333333333335</v>
      </c>
      <c r="AM67" s="3">
        <f>求节点(节奏总纲!$D$4:$D$113,AF$5:AF$104,$AI67)</f>
        <v>2.8333333333333335</v>
      </c>
      <c r="AN67" s="3">
        <f>求节点(节奏总纲!$D$4:$D$113,AG$5:AG$104,$AI67)</f>
        <v>2.8333333333333335</v>
      </c>
    </row>
    <row r="68" spans="23:40" x14ac:dyDescent="0.15">
      <c r="W68" s="8">
        <v>64</v>
      </c>
      <c r="X68" s="8">
        <f>求节点(B$10:B$26,Q$10:Q$26,$W68)*(其他调用!AS68+其他调用!AZ68*$D$28*$D$29)*6</f>
        <v>1840.7614320263306</v>
      </c>
      <c r="Y68" s="8">
        <f>求节点(C$10:C$26,R$10:R$26,$W68)*(其他调用!AT68+其他调用!BA68*$D$28*$D$29)*6</f>
        <v>2198.7863755660724</v>
      </c>
      <c r="Z68" s="8">
        <f>求节点(D$10:D$26,S$10:S$26,$W68)*(其他调用!AU68+其他调用!BB68*$D$28*$D$29)*6</f>
        <v>1905.8687162347314</v>
      </c>
      <c r="AA68" s="8">
        <f>求节点(E$10:E$26,T$10:T$26,$W68)*(其他调用!AV68+其他调用!BC68*$D$28*$D$29)*6</f>
        <v>2235.7612001266798</v>
      </c>
      <c r="AB68" s="8">
        <f>求节点(F$10:F$26,U$10:U$26,$W68)*(其他调用!AW68+其他调用!BD68*$D$28*$D$29)*6</f>
        <v>1843.8754290125908</v>
      </c>
      <c r="AC68" s="8">
        <f>[1]节奏总纲!$BJ67</f>
        <v>2.9666666666666663</v>
      </c>
      <c r="AD68" s="8">
        <f>[1]节奏总纲!$BJ67</f>
        <v>2.9666666666666663</v>
      </c>
      <c r="AE68" s="8">
        <f>[1]节奏总纲!$BJ67</f>
        <v>2.9666666666666663</v>
      </c>
      <c r="AF68" s="8">
        <f>[1]节奏总纲!$BJ67</f>
        <v>2.9666666666666663</v>
      </c>
      <c r="AG68" s="8">
        <f>[1]节奏总纲!$BJ67</f>
        <v>2.9666666666666663</v>
      </c>
      <c r="AI68" s="3">
        <v>64</v>
      </c>
      <c r="AJ68" s="3">
        <f>求节点(节奏总纲!$D$4:$D$113,AC$5:AC$104,$AI68)</f>
        <v>2.8405899615483925</v>
      </c>
      <c r="AK68" s="3">
        <f>求节点(节奏总纲!$D$4:$D$113,AD$5:AD$104,$AI68)</f>
        <v>2.8405899615483925</v>
      </c>
      <c r="AL68" s="3">
        <f>求节点(节奏总纲!$D$4:$D$113,AE$5:AE$104,$AI68)</f>
        <v>2.8405899615483925</v>
      </c>
      <c r="AM68" s="3">
        <f>求节点(节奏总纲!$D$4:$D$113,AF$5:AF$104,$AI68)</f>
        <v>2.8405899615483925</v>
      </c>
      <c r="AN68" s="3">
        <f>求节点(节奏总纲!$D$4:$D$113,AG$5:AG$104,$AI68)</f>
        <v>2.8405899615483925</v>
      </c>
    </row>
    <row r="69" spans="23:40" x14ac:dyDescent="0.15">
      <c r="W69" s="8">
        <v>65</v>
      </c>
      <c r="X69" s="8">
        <f>求节点(B$10:B$26,Q$10:Q$26,$W69)*(其他调用!AS69+其他调用!AZ69*$D$28*$D$29)*6</f>
        <v>1881.1375742049001</v>
      </c>
      <c r="Y69" s="8">
        <f>求节点(C$10:C$26,R$10:R$26,$W69)*(其他调用!AT69+其他调用!BA69*$D$28*$D$29)*6</f>
        <v>2235.4127254153414</v>
      </c>
      <c r="Z69" s="8">
        <f>求节点(D$10:D$26,S$10:S$26,$W69)*(其他调用!AU69+其他调用!BB69*$D$28*$D$29)*6</f>
        <v>1952.3285633275773</v>
      </c>
      <c r="AA69" s="8">
        <f>求节点(E$10:E$26,T$10:T$26,$W69)*(其他调用!AV69+其他调用!BC69*$D$28*$D$29)*6</f>
        <v>2293.7801460858741</v>
      </c>
      <c r="AB69" s="8">
        <f>求节点(F$10:F$26,U$10:U$26,$W69)*(其他调用!AW69+其他调用!BD69*$D$28*$D$29)*6</f>
        <v>1876.2696776805344</v>
      </c>
      <c r="AC69" s="8">
        <f>[1]节奏总纲!$BJ68</f>
        <v>2.9999999999999996</v>
      </c>
      <c r="AD69" s="8">
        <f>[1]节奏总纲!$BJ68</f>
        <v>2.9999999999999996</v>
      </c>
      <c r="AE69" s="8">
        <f>[1]节奏总纲!$BJ68</f>
        <v>2.9999999999999996</v>
      </c>
      <c r="AF69" s="8">
        <f>[1]节奏总纲!$BJ68</f>
        <v>2.9999999999999996</v>
      </c>
      <c r="AG69" s="8">
        <f>[1]节奏总纲!$BJ68</f>
        <v>2.9999999999999996</v>
      </c>
      <c r="AI69" s="3">
        <v>65</v>
      </c>
      <c r="AJ69" s="3">
        <f>求节点(节奏总纲!$D$4:$D$113,AC$5:AC$104,$AI69)</f>
        <v>2.8478465897634511</v>
      </c>
      <c r="AK69" s="3">
        <f>求节点(节奏总纲!$D$4:$D$113,AD$5:AD$104,$AI69)</f>
        <v>2.8478465897634511</v>
      </c>
      <c r="AL69" s="3">
        <f>求节点(节奏总纲!$D$4:$D$113,AE$5:AE$104,$AI69)</f>
        <v>2.8478465897634511</v>
      </c>
      <c r="AM69" s="3">
        <f>求节点(节奏总纲!$D$4:$D$113,AF$5:AF$104,$AI69)</f>
        <v>2.8478465897634511</v>
      </c>
      <c r="AN69" s="3">
        <f>求节点(节奏总纲!$D$4:$D$113,AG$5:AG$104,$AI69)</f>
        <v>2.8478465897634511</v>
      </c>
    </row>
    <row r="70" spans="23:40" x14ac:dyDescent="0.15">
      <c r="W70" s="8">
        <v>66</v>
      </c>
      <c r="X70" s="8">
        <f>求节点(B$10:B$26,Q$10:Q$26,$W70)*(其他调用!AS70+其他调用!AZ70*$D$28*$D$29)*6</f>
        <v>1914.671719113823</v>
      </c>
      <c r="Y70" s="8">
        <f>求节点(C$10:C$26,R$10:R$26,$W70)*(其他调用!AT70+其他调用!BA70*$D$28*$D$29)*6</f>
        <v>2271.8069254015122</v>
      </c>
      <c r="Z70" s="8">
        <f>求节点(D$10:D$26,S$10:S$26,$W70)*(其他调用!AU70+其他调用!BB70*$D$28*$D$29)*6</f>
        <v>2001.3086248202449</v>
      </c>
      <c r="AA70" s="8">
        <f>求节点(E$10:E$26,T$10:T$26,$W70)*(其他调用!AV70+其他调用!BC70*$D$28*$D$29)*6</f>
        <v>2346.9877437921141</v>
      </c>
      <c r="AB70" s="8">
        <f>求节点(F$10:F$26,U$10:U$26,$W70)*(其他调用!AW70+其他调用!BD70*$D$28*$D$29)*6</f>
        <v>1908.5934351153344</v>
      </c>
      <c r="AC70" s="8">
        <f>[1]节奏总纲!$BJ69</f>
        <v>3.0333333333333328</v>
      </c>
      <c r="AD70" s="8">
        <f>[1]节奏总纲!$BJ69</f>
        <v>3.0333333333333328</v>
      </c>
      <c r="AE70" s="8">
        <f>[1]节奏总纲!$BJ69</f>
        <v>3.0333333333333328</v>
      </c>
      <c r="AF70" s="8">
        <f>[1]节奏总纲!$BJ69</f>
        <v>3.0333333333333328</v>
      </c>
      <c r="AG70" s="8">
        <f>[1]节奏总纲!$BJ69</f>
        <v>3.0333333333333328</v>
      </c>
      <c r="AI70" s="3">
        <v>66</v>
      </c>
      <c r="AJ70" s="3">
        <f>求节点(节奏总纲!$D$4:$D$113,AC$5:AC$104,$AI70)</f>
        <v>2.8551032179785101</v>
      </c>
      <c r="AK70" s="3">
        <f>求节点(节奏总纲!$D$4:$D$113,AD$5:AD$104,$AI70)</f>
        <v>2.8551032179785101</v>
      </c>
      <c r="AL70" s="3">
        <f>求节点(节奏总纲!$D$4:$D$113,AE$5:AE$104,$AI70)</f>
        <v>2.8551032179785101</v>
      </c>
      <c r="AM70" s="3">
        <f>求节点(节奏总纲!$D$4:$D$113,AF$5:AF$104,$AI70)</f>
        <v>2.8551032179785101</v>
      </c>
      <c r="AN70" s="3">
        <f>求节点(节奏总纲!$D$4:$D$113,AG$5:AG$104,$AI70)</f>
        <v>2.8551032179785101</v>
      </c>
    </row>
    <row r="71" spans="23:40" x14ac:dyDescent="0.15">
      <c r="W71" s="8">
        <v>67</v>
      </c>
      <c r="X71" s="8">
        <f>求节点(B$10:B$26,Q$10:Q$26,$W71)*(其他调用!AS71+其他调用!AZ71*$D$28*$D$29)*6</f>
        <v>2046.1265497658073</v>
      </c>
      <c r="Y71" s="8">
        <f>求节点(C$10:C$26,R$10:R$26,$W71)*(其他调用!AT71+其他调用!BA71*$D$28*$D$29)*6</f>
        <v>2426.3576184592234</v>
      </c>
      <c r="Z71" s="8">
        <f>求节点(D$10:D$26,S$10:S$26,$W71)*(其他调用!AU71+其他调用!BB71*$D$28*$D$29)*6</f>
        <v>2154.107871561444</v>
      </c>
      <c r="AA71" s="8">
        <f>求节点(E$10:E$26,T$10:T$26,$W71)*(其他调用!AV71+其他调用!BC71*$D$28*$D$29)*6</f>
        <v>2529.1685624533366</v>
      </c>
      <c r="AB71" s="8">
        <f>求节点(F$10:F$26,U$10:U$26,$W71)*(其他调用!AW71+其他调用!BD71*$D$28*$D$29)*6</f>
        <v>2070.4753412993919</v>
      </c>
      <c r="AC71" s="8">
        <f>[1]节奏总纲!$BJ70</f>
        <v>3.066666666666666</v>
      </c>
      <c r="AD71" s="8">
        <f>[1]节奏总纲!$BJ70</f>
        <v>3.066666666666666</v>
      </c>
      <c r="AE71" s="8">
        <f>[1]节奏总纲!$BJ70</f>
        <v>3.066666666666666</v>
      </c>
      <c r="AF71" s="8">
        <f>[1]节奏总纲!$BJ70</f>
        <v>3.066666666666666</v>
      </c>
      <c r="AG71" s="8">
        <f>[1]节奏总纲!$BJ70</f>
        <v>3.066666666666666</v>
      </c>
      <c r="AI71" s="3">
        <v>67</v>
      </c>
      <c r="AJ71" s="3">
        <f>求节点(节奏总纲!$D$4:$D$113,AC$5:AC$104,$AI71)</f>
        <v>2.8623598461935691</v>
      </c>
      <c r="AK71" s="3">
        <f>求节点(节奏总纲!$D$4:$D$113,AD$5:AD$104,$AI71)</f>
        <v>2.8623598461935691</v>
      </c>
      <c r="AL71" s="3">
        <f>求节点(节奏总纲!$D$4:$D$113,AE$5:AE$104,$AI71)</f>
        <v>2.8623598461935691</v>
      </c>
      <c r="AM71" s="3">
        <f>求节点(节奏总纲!$D$4:$D$113,AF$5:AF$104,$AI71)</f>
        <v>2.8623598461935691</v>
      </c>
      <c r="AN71" s="3">
        <f>求节点(节奏总纲!$D$4:$D$113,AG$5:AG$104,$AI71)</f>
        <v>2.8623598461935691</v>
      </c>
    </row>
    <row r="72" spans="23:40" x14ac:dyDescent="0.15">
      <c r="W72" s="8">
        <v>68</v>
      </c>
      <c r="X72" s="8">
        <f>求节点(B$10:B$26,Q$10:Q$26,$W72)*(其他调用!AS72+其他调用!AZ72*$D$28*$D$29)*6</f>
        <v>2080.9989109890917</v>
      </c>
      <c r="Y72" s="8">
        <f>求节点(C$10:C$26,R$10:R$26,$W72)*(其他调用!AT72+其他调用!BA72*$D$28*$D$29)*6</f>
        <v>2464.3842832192431</v>
      </c>
      <c r="Z72" s="8">
        <f>求节点(D$10:D$26,S$10:S$26,$W72)*(其他调用!AU72+其他调用!BB72*$D$28*$D$29)*6</f>
        <v>2192.4338870438596</v>
      </c>
      <c r="AA72" s="8">
        <f>求节点(E$10:E$26,T$10:T$26,$W72)*(其他调用!AV72+其他调用!BC72*$D$28*$D$29)*6</f>
        <v>2584.489588357555</v>
      </c>
      <c r="AB72" s="8">
        <f>求节点(F$10:F$26,U$10:U$26,$W72)*(其他调用!AW72+其他调用!BD72*$D$28*$D$29)*6</f>
        <v>2118.2469241291792</v>
      </c>
      <c r="AC72" s="8">
        <f>[1]节奏总纲!$BJ71</f>
        <v>3.0999999999999992</v>
      </c>
      <c r="AD72" s="8">
        <f>[1]节奏总纲!$BJ71</f>
        <v>3.0999999999999992</v>
      </c>
      <c r="AE72" s="8">
        <f>[1]节奏总纲!$BJ71</f>
        <v>3.0999999999999992</v>
      </c>
      <c r="AF72" s="8">
        <f>[1]节奏总纲!$BJ71</f>
        <v>3.0999999999999992</v>
      </c>
      <c r="AG72" s="8">
        <f>[1]节奏总纲!$BJ71</f>
        <v>3.0999999999999992</v>
      </c>
      <c r="AI72" s="3">
        <v>68</v>
      </c>
      <c r="AJ72" s="3">
        <f>求节点(节奏总纲!$D$4:$D$113,AC$5:AC$104,$AI72)</f>
        <v>2.869418934608607</v>
      </c>
      <c r="AK72" s="3">
        <f>求节点(节奏总纲!$D$4:$D$113,AD$5:AD$104,$AI72)</f>
        <v>2.869418934608607</v>
      </c>
      <c r="AL72" s="3">
        <f>求节点(节奏总纲!$D$4:$D$113,AE$5:AE$104,$AI72)</f>
        <v>2.869418934608607</v>
      </c>
      <c r="AM72" s="3">
        <f>求节点(节奏总纲!$D$4:$D$113,AF$5:AF$104,$AI72)</f>
        <v>2.869418934608607</v>
      </c>
      <c r="AN72" s="3">
        <f>求节点(节奏总纲!$D$4:$D$113,AG$5:AG$104,$AI72)</f>
        <v>2.869418934608607</v>
      </c>
    </row>
    <row r="73" spans="23:40" x14ac:dyDescent="0.15">
      <c r="W73" s="8">
        <v>69</v>
      </c>
      <c r="X73" s="8">
        <f>求节点(B$10:B$26,Q$10:Q$26,$W73)*(其他调用!AS73+其他调用!AZ73*$D$28*$D$29)*6</f>
        <v>2116.111755760322</v>
      </c>
      <c r="Y73" s="8">
        <f>求节点(C$10:C$26,R$10:R$26,$W73)*(其他调用!AT73+其他调用!BA73*$D$28*$D$29)*6</f>
        <v>2502.0813304609546</v>
      </c>
      <c r="Z73" s="8">
        <f>求节点(D$10:D$26,S$10:S$26,$W73)*(其他调用!AU73+其他调用!BB73*$D$28*$D$29)*6</f>
        <v>2234.3823735255864</v>
      </c>
      <c r="AA73" s="8">
        <f>求节点(E$10:E$26,T$10:T$26,$W73)*(其他调用!AV73+其他调用!BC73*$D$28*$D$29)*6</f>
        <v>2644.1364618998732</v>
      </c>
      <c r="AB73" s="8">
        <f>求节点(F$10:F$26,U$10:U$26,$W73)*(其他调用!AW73+其他调用!BD73*$D$28*$D$29)*6</f>
        <v>2177.3404293443446</v>
      </c>
      <c r="AC73" s="8">
        <f>[1]节奏总纲!$BJ72</f>
        <v>3.1333333333333324</v>
      </c>
      <c r="AD73" s="8">
        <f>[1]节奏总纲!$BJ72</f>
        <v>3.1333333333333324</v>
      </c>
      <c r="AE73" s="8">
        <f>[1]节奏总纲!$BJ72</f>
        <v>3.1333333333333324</v>
      </c>
      <c r="AF73" s="8">
        <f>[1]节奏总纲!$BJ72</f>
        <v>3.1333333333333324</v>
      </c>
      <c r="AG73" s="8">
        <f>[1]节奏总纲!$BJ72</f>
        <v>3.1333333333333324</v>
      </c>
      <c r="AI73" s="3">
        <v>69</v>
      </c>
      <c r="AJ73" s="3">
        <f>求节点(节奏总纲!$D$4:$D$113,AC$5:AC$104,$AI73)</f>
        <v>2.8761896081405736</v>
      </c>
      <c r="AK73" s="3">
        <f>求节点(节奏总纲!$D$4:$D$113,AD$5:AD$104,$AI73)</f>
        <v>2.8761896081405736</v>
      </c>
      <c r="AL73" s="3">
        <f>求节点(节奏总纲!$D$4:$D$113,AE$5:AE$104,$AI73)</f>
        <v>2.8761896081405736</v>
      </c>
      <c r="AM73" s="3">
        <f>求节点(节奏总纲!$D$4:$D$113,AF$5:AF$104,$AI73)</f>
        <v>2.8761896081405736</v>
      </c>
      <c r="AN73" s="3">
        <f>求节点(节奏总纲!$D$4:$D$113,AG$5:AG$104,$AI73)</f>
        <v>2.8761896081405736</v>
      </c>
    </row>
    <row r="74" spans="23:40" x14ac:dyDescent="0.15">
      <c r="W74" s="8">
        <v>70</v>
      </c>
      <c r="X74" s="8">
        <f>求节点(B$10:B$26,Q$10:Q$26,$W74)*(其他调用!AS74+其他调用!AZ74*$D$28*$D$29)*6</f>
        <v>2151.2338161828548</v>
      </c>
      <c r="Y74" s="8">
        <f>求节点(C$10:C$26,R$10:R$26,$W74)*(其他调用!AT74+其他调用!BA74*$D$28*$D$29)*6</f>
        <v>2542.5787128612205</v>
      </c>
      <c r="Z74" s="8">
        <f>求节点(D$10:D$26,S$10:S$26,$W74)*(其他调用!AU74+其他调用!BB74*$D$28*$D$29)*6</f>
        <v>2275.4851328777459</v>
      </c>
      <c r="AA74" s="8">
        <f>求节点(E$10:E$26,T$10:T$26,$W74)*(其他调用!AV74+其他调用!BC74*$D$28*$D$29)*6</f>
        <v>2705.8818702180438</v>
      </c>
      <c r="AB74" s="8">
        <f>求节点(F$10:F$26,U$10:U$26,$W74)*(其他调用!AW74+其他调用!BD74*$D$28*$D$29)*6</f>
        <v>2250.6008735254554</v>
      </c>
      <c r="AC74" s="8">
        <f>[1]节奏总纲!$BJ73</f>
        <v>3.1666666666666656</v>
      </c>
      <c r="AD74" s="8">
        <f>[1]节奏总纲!$BJ73</f>
        <v>3.1666666666666656</v>
      </c>
      <c r="AE74" s="8">
        <f>[1]节奏总纲!$BJ73</f>
        <v>3.1666666666666656</v>
      </c>
      <c r="AF74" s="8">
        <f>[1]节奏总纲!$BJ73</f>
        <v>3.1666666666666656</v>
      </c>
      <c r="AG74" s="8">
        <f>[1]节奏总纲!$BJ73</f>
        <v>3.1666666666666656</v>
      </c>
      <c r="AI74" s="3">
        <v>70</v>
      </c>
      <c r="AJ74" s="3">
        <f>求节点(节奏总纲!$D$4:$D$113,AC$5:AC$104,$AI74)</f>
        <v>2.8829602816725406</v>
      </c>
      <c r="AK74" s="3">
        <f>求节点(节奏总纲!$D$4:$D$113,AD$5:AD$104,$AI74)</f>
        <v>2.8829602816725406</v>
      </c>
      <c r="AL74" s="3">
        <f>求节点(节奏总纲!$D$4:$D$113,AE$5:AE$104,$AI74)</f>
        <v>2.8829602816725406</v>
      </c>
      <c r="AM74" s="3">
        <f>求节点(节奏总纲!$D$4:$D$113,AF$5:AF$104,$AI74)</f>
        <v>2.8829602816725406</v>
      </c>
      <c r="AN74" s="3">
        <f>求节点(节奏总纲!$D$4:$D$113,AG$5:AG$104,$AI74)</f>
        <v>2.8829602816725406</v>
      </c>
    </row>
    <row r="75" spans="23:40" x14ac:dyDescent="0.15">
      <c r="W75" s="8">
        <v>71</v>
      </c>
      <c r="X75" s="8">
        <f>求节点(B$10:B$26,Q$10:Q$26,$W75)*(其他调用!AS75+其他调用!AZ75*$D$28*$D$29)*6</f>
        <v>2189.301396751076</v>
      </c>
      <c r="Y75" s="8">
        <f>求节点(C$10:C$26,R$10:R$26,$W75)*(其他调用!AT75+其他调用!BA75*$D$28*$D$29)*6</f>
        <v>2586.6056433291742</v>
      </c>
      <c r="Z75" s="8">
        <f>求节点(D$10:D$26,S$10:S$26,$W75)*(其他调用!AU75+其他调用!BB75*$D$28*$D$29)*6</f>
        <v>2316.6964712042618</v>
      </c>
      <c r="AA75" s="8">
        <f>求节点(E$10:E$26,T$10:T$26,$W75)*(其他调用!AV75+其他调用!BC75*$D$28*$D$29)*6</f>
        <v>2768.1426011162284</v>
      </c>
      <c r="AB75" s="8">
        <f>求节点(F$10:F$26,U$10:U$26,$W75)*(其他调用!AW75+其他调用!BD75*$D$28*$D$29)*6</f>
        <v>2326.323290881247</v>
      </c>
      <c r="AC75" s="8">
        <f>[1]节奏总纲!$BJ74</f>
        <v>3.1999999999999988</v>
      </c>
      <c r="AD75" s="8">
        <f>[1]节奏总纲!$BJ74</f>
        <v>3.1999999999999988</v>
      </c>
      <c r="AE75" s="8">
        <f>[1]节奏总纲!$BJ74</f>
        <v>3.1999999999999988</v>
      </c>
      <c r="AF75" s="8">
        <f>[1]节奏总纲!$BJ74</f>
        <v>3.1999999999999988</v>
      </c>
      <c r="AG75" s="8">
        <f>[1]节奏总纲!$BJ74</f>
        <v>3.1999999999999988</v>
      </c>
      <c r="AI75" s="3">
        <v>71</v>
      </c>
      <c r="AJ75" s="3">
        <f>求节点(节奏总纲!$D$4:$D$113,AC$5:AC$104,$AI75)</f>
        <v>2.8897309552045072</v>
      </c>
      <c r="AK75" s="3">
        <f>求节点(节奏总纲!$D$4:$D$113,AD$5:AD$104,$AI75)</f>
        <v>2.8897309552045072</v>
      </c>
      <c r="AL75" s="3">
        <f>求节点(节奏总纲!$D$4:$D$113,AE$5:AE$104,$AI75)</f>
        <v>2.8897309552045072</v>
      </c>
      <c r="AM75" s="3">
        <f>求节点(节奏总纲!$D$4:$D$113,AF$5:AF$104,$AI75)</f>
        <v>2.8897309552045072</v>
      </c>
      <c r="AN75" s="3">
        <f>求节点(节奏总纲!$D$4:$D$113,AG$5:AG$104,$AI75)</f>
        <v>2.8897309552045072</v>
      </c>
    </row>
    <row r="76" spans="23:40" x14ac:dyDescent="0.15">
      <c r="W76" s="8">
        <v>72</v>
      </c>
      <c r="X76" s="8">
        <f>求节点(B$10:B$26,Q$10:Q$26,$W76)*(其他调用!AS76+其他调用!AZ76*$D$28*$D$29)*6</f>
        <v>2230.3581441758024</v>
      </c>
      <c r="Y76" s="8">
        <f>求节点(C$10:C$26,R$10:R$26,$W76)*(其他调用!AT76+其他调用!BA76*$D$28*$D$29)*6</f>
        <v>2630.5286604897046</v>
      </c>
      <c r="Z76" s="8">
        <f>求节点(D$10:D$26,S$10:S$26,$W76)*(其他调用!AU76+其他调用!BB76*$D$28*$D$29)*6</f>
        <v>2356.6586154571887</v>
      </c>
      <c r="AA76" s="8">
        <f>求节点(E$10:E$26,T$10:T$26,$W76)*(其他调用!AV76+其他调用!BC76*$D$28*$D$29)*6</f>
        <v>2824.0972830381215</v>
      </c>
      <c r="AB76" s="8">
        <f>求节点(F$10:F$26,U$10:U$26,$W76)*(其他调用!AW76+其他调用!BD76*$D$28*$D$29)*6</f>
        <v>2406.2576077190588</v>
      </c>
      <c r="AC76" s="8">
        <f>[1]节奏总纲!$BJ75</f>
        <v>3.2333333333333321</v>
      </c>
      <c r="AD76" s="8">
        <f>[1]节奏总纲!$BJ75</f>
        <v>3.2333333333333321</v>
      </c>
      <c r="AE76" s="8">
        <f>[1]节奏总纲!$BJ75</f>
        <v>3.2333333333333321</v>
      </c>
      <c r="AF76" s="8">
        <f>[1]节奏总纲!$BJ75</f>
        <v>3.2333333333333321</v>
      </c>
      <c r="AG76" s="8">
        <f>[1]节奏总纲!$BJ75</f>
        <v>3.2333333333333321</v>
      </c>
      <c r="AI76" s="3">
        <v>72</v>
      </c>
      <c r="AJ76" s="3">
        <f>求节点(节奏总纲!$D$4:$D$113,AC$5:AC$104,$AI76)</f>
        <v>2.8965016287364738</v>
      </c>
      <c r="AK76" s="3">
        <f>求节点(节奏总纲!$D$4:$D$113,AD$5:AD$104,$AI76)</f>
        <v>2.8965016287364738</v>
      </c>
      <c r="AL76" s="3">
        <f>求节点(节奏总纲!$D$4:$D$113,AE$5:AE$104,$AI76)</f>
        <v>2.8965016287364738</v>
      </c>
      <c r="AM76" s="3">
        <f>求节点(节奏总纲!$D$4:$D$113,AF$5:AF$104,$AI76)</f>
        <v>2.8965016287364738</v>
      </c>
      <c r="AN76" s="3">
        <f>求节点(节奏总纲!$D$4:$D$113,AG$5:AG$104,$AI76)</f>
        <v>2.8965016287364738</v>
      </c>
    </row>
    <row r="77" spans="23:40" x14ac:dyDescent="0.15">
      <c r="W77" s="8">
        <v>73</v>
      </c>
      <c r="X77" s="8">
        <f>求节点(B$10:B$26,Q$10:Q$26,$W77)*(其他调用!AS77+其他调用!AZ77*$D$28*$D$29)*6</f>
        <v>2271.6283725963094</v>
      </c>
      <c r="Y77" s="8">
        <f>求节点(C$10:C$26,R$10:R$26,$W77)*(其他调用!AT77+其他调用!BA77*$D$28*$D$29)*6</f>
        <v>2676.4537550458354</v>
      </c>
      <c r="Z77" s="8">
        <f>求节点(D$10:D$26,S$10:S$26,$W77)*(其他调用!AU77+其他调用!BB77*$D$28*$D$29)*6</f>
        <v>2390.5242611335525</v>
      </c>
      <c r="AA77" s="8">
        <f>求节点(E$10:E$26,T$10:T$26,$W77)*(其他调用!AV77+其他调用!BC77*$D$28*$D$29)*6</f>
        <v>2873.9921545305692</v>
      </c>
      <c r="AB77" s="8">
        <f>求节点(F$10:F$26,U$10:U$26,$W77)*(其他调用!AW77+其他调用!BD77*$D$28*$D$29)*6</f>
        <v>2489.170863723069</v>
      </c>
      <c r="AC77" s="8">
        <f>[1]节奏总纲!$BJ76</f>
        <v>3.2666666666666653</v>
      </c>
      <c r="AD77" s="8">
        <f>[1]节奏总纲!$BJ76</f>
        <v>3.2666666666666653</v>
      </c>
      <c r="AE77" s="8">
        <f>[1]节奏总纲!$BJ76</f>
        <v>3.2666666666666653</v>
      </c>
      <c r="AF77" s="8">
        <f>[1]节奏总纲!$BJ76</f>
        <v>3.2666666666666653</v>
      </c>
      <c r="AG77" s="8">
        <f>[1]节奏总纲!$BJ76</f>
        <v>3.2666666666666653</v>
      </c>
      <c r="AI77" s="3">
        <v>73</v>
      </c>
      <c r="AJ77" s="3">
        <f>求节点(节奏总纲!$D$4:$D$113,AC$5:AC$104,$AI77)</f>
        <v>2.9030531659747361</v>
      </c>
      <c r="AK77" s="3">
        <f>求节点(节奏总纲!$D$4:$D$113,AD$5:AD$104,$AI77)</f>
        <v>2.9030531659747361</v>
      </c>
      <c r="AL77" s="3">
        <f>求节点(节奏总纲!$D$4:$D$113,AE$5:AE$104,$AI77)</f>
        <v>2.9030531659747361</v>
      </c>
      <c r="AM77" s="3">
        <f>求节点(节奏总纲!$D$4:$D$113,AF$5:AF$104,$AI77)</f>
        <v>2.9030531659747361</v>
      </c>
      <c r="AN77" s="3">
        <f>求节点(节奏总纲!$D$4:$D$113,AG$5:AG$104,$AI77)</f>
        <v>2.9030531659747361</v>
      </c>
    </row>
    <row r="78" spans="23:40" x14ac:dyDescent="0.15">
      <c r="W78" s="8">
        <v>74</v>
      </c>
      <c r="X78" s="8">
        <f>求节点(B$10:B$26,Q$10:Q$26,$W78)*(其他调用!AS78+其他调用!AZ78*$D$28*$D$29)*6</f>
        <v>2313.2387779353594</v>
      </c>
      <c r="Y78" s="8">
        <f>求节点(C$10:C$26,R$10:R$26,$W78)*(其他调用!AT78+其他调用!BA78*$D$28*$D$29)*6</f>
        <v>2723.8588168918868</v>
      </c>
      <c r="Z78" s="8">
        <f>求节点(D$10:D$26,S$10:S$26,$W78)*(其他调用!AU78+其他调用!BB78*$D$28*$D$29)*6</f>
        <v>2425.0178524921776</v>
      </c>
      <c r="AA78" s="8">
        <f>求节点(E$10:E$26,T$10:T$26,$W78)*(其他调用!AV78+其他调用!BC78*$D$28*$D$29)*6</f>
        <v>2921.1574416959265</v>
      </c>
      <c r="AB78" s="8">
        <f>求节点(F$10:F$26,U$10:U$26,$W78)*(其他调用!AW78+其他调用!BD78*$D$28*$D$29)*6</f>
        <v>2566.2080840038216</v>
      </c>
      <c r="AC78" s="8">
        <f>[1]节奏总纲!$BJ77</f>
        <v>3.2999999999999985</v>
      </c>
      <c r="AD78" s="8">
        <f>[1]节奏总纲!$BJ77</f>
        <v>3.2999999999999985</v>
      </c>
      <c r="AE78" s="8">
        <f>[1]节奏总纲!$BJ77</f>
        <v>3.2999999999999985</v>
      </c>
      <c r="AF78" s="8">
        <f>[1]节奏总纲!$BJ77</f>
        <v>3.2999999999999985</v>
      </c>
      <c r="AG78" s="8">
        <f>[1]节奏总纲!$BJ77</f>
        <v>3.2999999999999985</v>
      </c>
      <c r="AI78" s="3">
        <v>74</v>
      </c>
      <c r="AJ78" s="3">
        <f>求节点(节奏总纲!$D$4:$D$113,AC$5:AC$104,$AI78)</f>
        <v>2.9093704277549857</v>
      </c>
      <c r="AK78" s="3">
        <f>求节点(节奏总纲!$D$4:$D$113,AD$5:AD$104,$AI78)</f>
        <v>2.9093704277549857</v>
      </c>
      <c r="AL78" s="3">
        <f>求节点(节奏总纲!$D$4:$D$113,AE$5:AE$104,$AI78)</f>
        <v>2.9093704277549857</v>
      </c>
      <c r="AM78" s="3">
        <f>求节点(节奏总纲!$D$4:$D$113,AF$5:AF$104,$AI78)</f>
        <v>2.9093704277549857</v>
      </c>
      <c r="AN78" s="3">
        <f>求节点(节奏总纲!$D$4:$D$113,AG$5:AG$104,$AI78)</f>
        <v>2.9093704277549857</v>
      </c>
    </row>
    <row r="79" spans="23:40" x14ac:dyDescent="0.15">
      <c r="W79" s="8">
        <v>75</v>
      </c>
      <c r="X79" s="8">
        <f>求节点(B$10:B$26,Q$10:Q$26,$W79)*(其他调用!AS79+其他调用!AZ79*$D$28*$D$29)*6</f>
        <v>2355.0819367247136</v>
      </c>
      <c r="Y79" s="8">
        <f>求节点(C$10:C$26,R$10:R$26,$W79)*(其他调用!AT79+其他调用!BA79*$D$28*$D$29)*6</f>
        <v>2770.69726529943</v>
      </c>
      <c r="Z79" s="8">
        <f>求节点(D$10:D$26,S$10:S$26,$W79)*(其他调用!AU79+其他调用!BB79*$D$28*$D$29)*6</f>
        <v>2467.055720079969</v>
      </c>
      <c r="AA79" s="8">
        <f>求节点(E$10:E$26,T$10:T$26,$W79)*(其他调用!AV79+其他调用!BC79*$D$28*$D$29)*6</f>
        <v>2963.5189541972122</v>
      </c>
      <c r="AB79" s="8">
        <f>求节点(F$10:F$26,U$10:U$26,$W79)*(其他调用!AW79+其他调用!BD79*$D$28*$D$29)*6</f>
        <v>2629.6256426377895</v>
      </c>
      <c r="AC79" s="8">
        <f>[1]节奏总纲!$BJ78</f>
        <v>3.3333333333333317</v>
      </c>
      <c r="AD79" s="8">
        <f>[1]节奏总纲!$BJ78</f>
        <v>3.3333333333333317</v>
      </c>
      <c r="AE79" s="8">
        <f>[1]节奏总纲!$BJ78</f>
        <v>3.3333333333333317</v>
      </c>
      <c r="AF79" s="8">
        <f>[1]节奏总纲!$BJ78</f>
        <v>3.3333333333333317</v>
      </c>
      <c r="AG79" s="8">
        <f>[1]节奏总纲!$BJ78</f>
        <v>3.3333333333333317</v>
      </c>
      <c r="AI79" s="3">
        <v>75</v>
      </c>
      <c r="AJ79" s="3">
        <f>求节点(节奏总纲!$D$4:$D$113,AC$5:AC$104,$AI79)</f>
        <v>2.9156876895352357</v>
      </c>
      <c r="AK79" s="3">
        <f>求节点(节奏总纲!$D$4:$D$113,AD$5:AD$104,$AI79)</f>
        <v>2.9156876895352357</v>
      </c>
      <c r="AL79" s="3">
        <f>求节点(节奏总纲!$D$4:$D$113,AE$5:AE$104,$AI79)</f>
        <v>2.9156876895352357</v>
      </c>
      <c r="AM79" s="3">
        <f>求节点(节奏总纲!$D$4:$D$113,AF$5:AF$104,$AI79)</f>
        <v>2.9156876895352357</v>
      </c>
      <c r="AN79" s="3">
        <f>求节点(节奏总纲!$D$4:$D$113,AG$5:AG$104,$AI79)</f>
        <v>2.9156876895352357</v>
      </c>
    </row>
    <row r="80" spans="23:40" x14ac:dyDescent="0.15">
      <c r="W80" s="8">
        <v>76</v>
      </c>
      <c r="X80" s="8">
        <f>求节点(B$10:B$26,Q$10:Q$26,$W80)*(其他调用!AS80+其他调用!AZ80*$D$28*$D$29)*6</f>
        <v>2398.6170303092567</v>
      </c>
      <c r="Y80" s="8">
        <f>求节点(C$10:C$26,R$10:R$26,$W80)*(其他调用!AT80+其他调用!BA80*$D$28*$D$29)*6</f>
        <v>2816.7708931234229</v>
      </c>
      <c r="Z80" s="8">
        <f>求节点(D$10:D$26,S$10:S$26,$W80)*(其他调用!AU80+其他调用!BB80*$D$28*$D$29)*6</f>
        <v>2512.861418495233</v>
      </c>
      <c r="AA80" s="8">
        <f>求节点(E$10:E$26,T$10:T$26,$W80)*(其他调用!AV80+其他调用!BC80*$D$28*$D$29)*6</f>
        <v>3006.5529045134804</v>
      </c>
      <c r="AB80" s="8">
        <f>求节点(F$10:F$26,U$10:U$26,$W80)*(其他调用!AW80+其他调用!BD80*$D$28*$D$29)*6</f>
        <v>2689.8625214883123</v>
      </c>
      <c r="AC80" s="8">
        <f>[1]节奏总纲!$BJ79</f>
        <v>3.3666666666666649</v>
      </c>
      <c r="AD80" s="8">
        <f>[1]节奏总纲!$BJ79</f>
        <v>3.3666666666666649</v>
      </c>
      <c r="AE80" s="8">
        <f>[1]节奏总纲!$BJ79</f>
        <v>3.3666666666666649</v>
      </c>
      <c r="AF80" s="8">
        <f>[1]节奏总纲!$BJ79</f>
        <v>3.3666666666666649</v>
      </c>
      <c r="AG80" s="8">
        <f>[1]节奏总纲!$BJ79</f>
        <v>3.3666666666666649</v>
      </c>
      <c r="AI80" s="3">
        <v>76</v>
      </c>
      <c r="AJ80" s="3">
        <f>求节点(节奏总纲!$D$4:$D$113,AC$5:AC$104,$AI80)</f>
        <v>2.9220049513154858</v>
      </c>
      <c r="AK80" s="3">
        <f>求节点(节奏总纲!$D$4:$D$113,AD$5:AD$104,$AI80)</f>
        <v>2.9220049513154858</v>
      </c>
      <c r="AL80" s="3">
        <f>求节点(节奏总纲!$D$4:$D$113,AE$5:AE$104,$AI80)</f>
        <v>2.9220049513154858</v>
      </c>
      <c r="AM80" s="3">
        <f>求节点(节奏总纲!$D$4:$D$113,AF$5:AF$104,$AI80)</f>
        <v>2.9220049513154858</v>
      </c>
      <c r="AN80" s="3">
        <f>求节点(节奏总纲!$D$4:$D$113,AG$5:AG$104,$AI80)</f>
        <v>2.9220049513154858</v>
      </c>
    </row>
    <row r="81" spans="23:40" x14ac:dyDescent="0.15">
      <c r="W81" s="8">
        <v>77</v>
      </c>
      <c r="X81" s="8">
        <f>求节点(B$10:B$26,Q$10:Q$26,$W81)*(其他调用!AS81+其他调用!AZ81*$D$28*$D$29)*6</f>
        <v>2442.4196745931567</v>
      </c>
      <c r="Y81" s="8">
        <f>求节点(C$10:C$26,R$10:R$26,$W81)*(其他调用!AT81+其他调用!BA81*$D$28*$D$29)*6</f>
        <v>2863.2037663060478</v>
      </c>
      <c r="Z81" s="8">
        <f>求节点(D$10:D$26,S$10:S$26,$W81)*(其他调用!AU81+其他调用!BB81*$D$28*$D$29)*6</f>
        <v>2559.321101970851</v>
      </c>
      <c r="AA81" s="8">
        <f>求节点(E$10:E$26,T$10:T$26,$W81)*(其他调用!AV81+其他调用!BC81*$D$28*$D$29)*6</f>
        <v>3049.7039803051862</v>
      </c>
      <c r="AB81" s="8">
        <f>求节点(F$10:F$26,U$10:U$26,$W81)*(其他调用!AW81+其他调用!BD81*$D$28*$D$29)*6</f>
        <v>2752.0236911253651</v>
      </c>
      <c r="AC81" s="8">
        <f>[1]节奏总纲!$BJ80</f>
        <v>3.3999999999999981</v>
      </c>
      <c r="AD81" s="8">
        <f>[1]节奏总纲!$BJ80</f>
        <v>3.3999999999999981</v>
      </c>
      <c r="AE81" s="8">
        <f>[1]节奏总纲!$BJ80</f>
        <v>3.3999999999999981</v>
      </c>
      <c r="AF81" s="8">
        <f>[1]节奏总纲!$BJ80</f>
        <v>3.3999999999999981</v>
      </c>
      <c r="AG81" s="8">
        <f>[1]节奏总纲!$BJ80</f>
        <v>3.3999999999999981</v>
      </c>
      <c r="AI81" s="3">
        <v>77</v>
      </c>
      <c r="AJ81" s="3">
        <f>求节点(节奏总纲!$D$4:$D$113,AC$5:AC$104,$AI81)</f>
        <v>2.9283222130957358</v>
      </c>
      <c r="AK81" s="3">
        <f>求节点(节奏总纲!$D$4:$D$113,AD$5:AD$104,$AI81)</f>
        <v>2.9283222130957358</v>
      </c>
      <c r="AL81" s="3">
        <f>求节点(节奏总纲!$D$4:$D$113,AE$5:AE$104,$AI81)</f>
        <v>2.9283222130957358</v>
      </c>
      <c r="AM81" s="3">
        <f>求节点(节奏总纲!$D$4:$D$113,AF$5:AF$104,$AI81)</f>
        <v>2.9283222130957358</v>
      </c>
      <c r="AN81" s="3">
        <f>求节点(节奏总纲!$D$4:$D$113,AG$5:AG$104,$AI81)</f>
        <v>2.9283222130957358</v>
      </c>
    </row>
    <row r="82" spans="23:40" x14ac:dyDescent="0.15">
      <c r="W82" s="8">
        <v>78</v>
      </c>
      <c r="X82" s="8">
        <f>求节点(B$10:B$26,Q$10:Q$26,$W82)*(其他调用!AS82+其他调用!AZ82*$D$28*$D$29)*6</f>
        <v>2486.240369079434</v>
      </c>
      <c r="Y82" s="8">
        <f>求节点(C$10:C$26,R$10:R$26,$W82)*(其他调用!AT82+其他调用!BA82*$D$28*$D$29)*6</f>
        <v>2908.4584492979088</v>
      </c>
      <c r="Z82" s="8">
        <f>求节点(D$10:D$26,S$10:S$26,$W82)*(其他调用!AU82+其他调用!BB82*$D$28*$D$29)*6</f>
        <v>2607.0256492992603</v>
      </c>
      <c r="AA82" s="8">
        <f>求节点(E$10:E$26,T$10:T$26,$W82)*(其他调用!AV82+其他调用!BC82*$D$28*$D$29)*6</f>
        <v>3092.9610027873287</v>
      </c>
      <c r="AB82" s="8">
        <f>求节点(F$10:F$26,U$10:U$26,$W82)*(其他调用!AW82+其他调用!BD82*$D$28*$D$29)*6</f>
        <v>2813.9391411877982</v>
      </c>
      <c r="AC82" s="8">
        <f>[1]节奏总纲!$BJ81</f>
        <v>3.4333333333333313</v>
      </c>
      <c r="AD82" s="8">
        <f>[1]节奏总纲!$BJ81</f>
        <v>3.4333333333333313</v>
      </c>
      <c r="AE82" s="8">
        <f>[1]节奏总纲!$BJ81</f>
        <v>3.4333333333333313</v>
      </c>
      <c r="AF82" s="8">
        <f>[1]节奏总纲!$BJ81</f>
        <v>3.4333333333333313</v>
      </c>
      <c r="AG82" s="8">
        <f>[1]节奏总纲!$BJ81</f>
        <v>3.4333333333333313</v>
      </c>
      <c r="AI82" s="3">
        <v>78</v>
      </c>
      <c r="AJ82" s="3">
        <f>求节点(节奏总纲!$D$4:$D$113,AC$5:AC$104,$AI82)</f>
        <v>2.9345520064842447</v>
      </c>
      <c r="AK82" s="3">
        <f>求节点(节奏总纲!$D$4:$D$113,AD$5:AD$104,$AI82)</f>
        <v>2.9345520064842447</v>
      </c>
      <c r="AL82" s="3">
        <f>求节点(节奏总纲!$D$4:$D$113,AE$5:AE$104,$AI82)</f>
        <v>2.9345520064842447</v>
      </c>
      <c r="AM82" s="3">
        <f>求节点(节奏总纲!$D$4:$D$113,AF$5:AF$104,$AI82)</f>
        <v>2.9345520064842447</v>
      </c>
      <c r="AN82" s="3">
        <f>求节点(节奏总纲!$D$4:$D$113,AG$5:AG$104,$AI82)</f>
        <v>2.9345520064842447</v>
      </c>
    </row>
    <row r="83" spans="23:40" x14ac:dyDescent="0.15">
      <c r="W83" s="8">
        <v>79</v>
      </c>
      <c r="X83" s="8">
        <f>求节点(B$10:B$26,Q$10:Q$26,$W83)*(其他调用!AS83+其他调用!AZ83*$D$28*$D$29)*6</f>
        <v>2527.6378346120841</v>
      </c>
      <c r="Y83" s="8">
        <f>求节点(C$10:C$26,R$10:R$26,$W83)*(其他调用!AT83+其他调用!BA83*$D$28*$D$29)*6</f>
        <v>2953.5155314810481</v>
      </c>
      <c r="Z83" s="8">
        <f>求节点(D$10:D$26,S$10:S$26,$W83)*(其他调用!AU83+其他调用!BB83*$D$28*$D$29)*6</f>
        <v>2661.640099564459</v>
      </c>
      <c r="AA83" s="8">
        <f>求节点(E$10:E$26,T$10:T$26,$W83)*(其他调用!AV83+其他调用!BC83*$D$28*$D$29)*6</f>
        <v>3145.3638190337588</v>
      </c>
      <c r="AB83" s="8">
        <f>求节点(F$10:F$26,U$10:U$26,$W83)*(其他调用!AW83+其他调用!BD83*$D$28*$D$29)*6</f>
        <v>2889.5557186168098</v>
      </c>
      <c r="AC83" s="8">
        <f>[1]节奏总纲!$BJ82</f>
        <v>3.4666666666666646</v>
      </c>
      <c r="AD83" s="8">
        <f>[1]节奏总纲!$BJ82</f>
        <v>3.4666666666666646</v>
      </c>
      <c r="AE83" s="8">
        <f>[1]节奏总纲!$BJ82</f>
        <v>3.4666666666666646</v>
      </c>
      <c r="AF83" s="8">
        <f>[1]节奏总纲!$BJ82</f>
        <v>3.4666666666666646</v>
      </c>
      <c r="AG83" s="8">
        <f>[1]节奏总纲!$BJ82</f>
        <v>3.4666666666666646</v>
      </c>
      <c r="AI83" s="3">
        <v>79</v>
      </c>
      <c r="AJ83" s="3">
        <f>求节点(节奏总纲!$D$4:$D$113,AC$5:AC$104,$AI83)</f>
        <v>2.9404462201413928</v>
      </c>
      <c r="AK83" s="3">
        <f>求节点(节奏总纲!$D$4:$D$113,AD$5:AD$104,$AI83)</f>
        <v>2.9404462201413928</v>
      </c>
      <c r="AL83" s="3">
        <f>求节点(节奏总纲!$D$4:$D$113,AE$5:AE$104,$AI83)</f>
        <v>2.9404462201413928</v>
      </c>
      <c r="AM83" s="3">
        <f>求节点(节奏总纲!$D$4:$D$113,AF$5:AF$104,$AI83)</f>
        <v>2.9404462201413928</v>
      </c>
      <c r="AN83" s="3">
        <f>求节点(节奏总纲!$D$4:$D$113,AG$5:AG$104,$AI83)</f>
        <v>2.9404462201413928</v>
      </c>
    </row>
    <row r="84" spans="23:40" x14ac:dyDescent="0.15">
      <c r="W84" s="8">
        <v>80</v>
      </c>
      <c r="X84" s="8">
        <f>求节点(B$10:B$26,Q$10:Q$26,$W84)*(其他调用!AS84+其他调用!AZ84*$D$28*$D$29)*6</f>
        <v>2569.3433691495725</v>
      </c>
      <c r="Y84" s="8">
        <f>求节点(C$10:C$26,R$10:R$26,$W84)*(其他调用!AT84+其他调用!BA84*$D$28*$D$29)*6</f>
        <v>2998.360915995579</v>
      </c>
      <c r="Z84" s="8">
        <f>求节点(D$10:D$26,S$10:S$26,$W84)*(其他调用!AU84+其他调用!BB84*$D$28*$D$29)*6</f>
        <v>2716.1414633029217</v>
      </c>
      <c r="AA84" s="8">
        <f>求节点(E$10:E$26,T$10:T$26,$W84)*(其他调用!AV84+其他调用!BC84*$D$28*$D$29)*6</f>
        <v>3197.2983388357625</v>
      </c>
      <c r="AB84" s="8">
        <f>求节点(F$10:F$26,U$10:U$26,$W84)*(其他调用!AW84+其他调用!BD84*$D$28*$D$29)*6</f>
        <v>2967.5641768159226</v>
      </c>
      <c r="AC84" s="8">
        <f>[1]节奏总纲!$BJ83</f>
        <v>3.4999999999999978</v>
      </c>
      <c r="AD84" s="8">
        <f>[1]节奏总纲!$BJ83</f>
        <v>3.4999999999999978</v>
      </c>
      <c r="AE84" s="8">
        <f>[1]节奏总纲!$BJ83</f>
        <v>3.4999999999999978</v>
      </c>
      <c r="AF84" s="8">
        <f>[1]节奏总纲!$BJ83</f>
        <v>3.4999999999999978</v>
      </c>
      <c r="AG84" s="8">
        <f>[1]节奏总纲!$BJ83</f>
        <v>3.4999999999999978</v>
      </c>
      <c r="AI84" s="3">
        <v>80</v>
      </c>
      <c r="AJ84" s="3">
        <f>求节点(节奏总纲!$D$4:$D$113,AC$5:AC$104,$AI84)</f>
        <v>2.9463404337985404</v>
      </c>
      <c r="AK84" s="3">
        <f>求节点(节奏总纲!$D$4:$D$113,AD$5:AD$104,$AI84)</f>
        <v>2.9463404337985404</v>
      </c>
      <c r="AL84" s="3">
        <f>求节点(节奏总纲!$D$4:$D$113,AE$5:AE$104,$AI84)</f>
        <v>2.9463404337985404</v>
      </c>
      <c r="AM84" s="3">
        <f>求节点(节奏总纲!$D$4:$D$113,AF$5:AF$104,$AI84)</f>
        <v>2.9463404337985404</v>
      </c>
      <c r="AN84" s="3">
        <f>求节点(节奏总纲!$D$4:$D$113,AG$5:AG$104,$AI84)</f>
        <v>2.9463404337985404</v>
      </c>
    </row>
    <row r="85" spans="23:40" x14ac:dyDescent="0.15">
      <c r="W85" s="8">
        <v>81</v>
      </c>
      <c r="X85" s="8">
        <f>求节点(B$10:B$26,Q$10:Q$26,$W85)*(其他调用!AS85+其他调用!AZ85*$D$28*$D$29)*6</f>
        <v>2621.0678506019676</v>
      </c>
      <c r="Y85" s="8">
        <f>求节点(C$10:C$26,R$10:R$26,$W85)*(其他调用!AT85+其他调用!BA85*$D$28*$D$29)*6</f>
        <v>3049.3979451201176</v>
      </c>
      <c r="Z85" s="8">
        <f>求节点(D$10:D$26,S$10:S$26,$W85)*(其他调用!AU85+其他调用!BB85*$D$28*$D$29)*6</f>
        <v>2776.5490149475668</v>
      </c>
      <c r="AA85" s="8">
        <f>求节点(E$10:E$26,T$10:T$26,$W85)*(其他调用!AV85+其他调用!BC85*$D$28*$D$29)*6</f>
        <v>2702.4877630462183</v>
      </c>
      <c r="AB85" s="8">
        <f>求节点(F$10:F$26,U$10:U$26,$W85)*(其他调用!AW85+其他调用!BD85*$D$28*$D$29)*6</f>
        <v>3048.511688890675</v>
      </c>
      <c r="AC85" s="8">
        <f>[1]节奏总纲!$BJ84</f>
        <v>3.4999999999999978</v>
      </c>
      <c r="AD85" s="8">
        <f>[1]节奏总纲!$BJ84</f>
        <v>3.4999999999999978</v>
      </c>
      <c r="AE85" s="8">
        <f>[1]节奏总纲!$BJ84</f>
        <v>3.4999999999999978</v>
      </c>
      <c r="AF85" s="8">
        <f>[1]节奏总纲!$BJ84</f>
        <v>3.4999999999999978</v>
      </c>
      <c r="AG85" s="8">
        <f>[1]节奏总纲!$BJ84</f>
        <v>3.4999999999999978</v>
      </c>
      <c r="AI85" s="3">
        <v>81</v>
      </c>
      <c r="AJ85" s="3">
        <f>求节点(节奏总纲!$D$4:$D$113,AC$5:AC$104,$AI85)</f>
        <v>2.9522346474556884</v>
      </c>
      <c r="AK85" s="3">
        <f>求节点(节奏总纲!$D$4:$D$113,AD$5:AD$104,$AI85)</f>
        <v>2.9522346474556884</v>
      </c>
      <c r="AL85" s="3">
        <f>求节点(节奏总纲!$D$4:$D$113,AE$5:AE$104,$AI85)</f>
        <v>2.9522346474556884</v>
      </c>
      <c r="AM85" s="3">
        <f>求节点(节奏总纲!$D$4:$D$113,AF$5:AF$104,$AI85)</f>
        <v>2.9522346474556884</v>
      </c>
      <c r="AN85" s="3">
        <f>求节点(节奏总纲!$D$4:$D$113,AG$5:AG$104,$AI85)</f>
        <v>2.9522346474556884</v>
      </c>
    </row>
    <row r="86" spans="23:40" x14ac:dyDescent="0.15">
      <c r="W86" s="8">
        <v>82</v>
      </c>
      <c r="X86" s="8">
        <f>求节点(B$10:B$26,Q$10:Q$26,$W86)*(其他调用!AS86+其他调用!AZ86*$D$28*$D$29)*6</f>
        <v>2676.9934927624204</v>
      </c>
      <c r="Y86" s="8">
        <f>求节点(C$10:C$26,R$10:R$26,$W86)*(其他调用!AT86+其他调用!BA86*$D$28*$D$29)*6</f>
        <v>3057.4245593076621</v>
      </c>
      <c r="Z86" s="8">
        <f>求节点(D$10:D$26,S$10:S$26,$W86)*(其他调用!AU86+其他调用!BB86*$D$28*$D$29)*6</f>
        <v>2843.0390345120468</v>
      </c>
      <c r="AA86" s="8">
        <f>求节点(E$10:E$26,T$10:T$26,$W86)*(其他调用!AV86+其他调用!BC86*$D$28*$D$29)*6</f>
        <v>2166.1329041114732</v>
      </c>
      <c r="AB86" s="8">
        <f>求节点(F$10:F$26,U$10:U$26,$W86)*(其他调用!AW86+其他调用!BD86*$D$28*$D$29)*6</f>
        <v>3123.7423556649119</v>
      </c>
      <c r="AC86" s="8">
        <f>[1]节奏总纲!$BJ85</f>
        <v>3.4999999999999978</v>
      </c>
      <c r="AD86" s="8">
        <f>[1]节奏总纲!$BJ85</f>
        <v>3.4999999999999978</v>
      </c>
      <c r="AE86" s="8">
        <f>[1]节奏总纲!$BJ85</f>
        <v>3.4999999999999978</v>
      </c>
      <c r="AF86" s="8">
        <f>[1]节奏总纲!$BJ85</f>
        <v>3.4999999999999978</v>
      </c>
      <c r="AG86" s="8">
        <f>[1]节奏总纲!$BJ85</f>
        <v>3.4999999999999978</v>
      </c>
      <c r="AI86" s="3">
        <v>82</v>
      </c>
      <c r="AJ86" s="3">
        <f>求节点(节奏总纲!$D$4:$D$113,AC$5:AC$104,$AI86)</f>
        <v>2.958128861112836</v>
      </c>
      <c r="AK86" s="3">
        <f>求节点(节奏总纲!$D$4:$D$113,AD$5:AD$104,$AI86)</f>
        <v>2.958128861112836</v>
      </c>
      <c r="AL86" s="3">
        <f>求节点(节奏总纲!$D$4:$D$113,AE$5:AE$104,$AI86)</f>
        <v>2.958128861112836</v>
      </c>
      <c r="AM86" s="3">
        <f>求节点(节奏总纲!$D$4:$D$113,AF$5:AF$104,$AI86)</f>
        <v>2.958128861112836</v>
      </c>
      <c r="AN86" s="3">
        <f>求节点(节奏总纲!$D$4:$D$113,AG$5:AG$104,$AI86)</f>
        <v>2.958128861112836</v>
      </c>
    </row>
    <row r="87" spans="23:40" x14ac:dyDescent="0.15">
      <c r="W87" s="8">
        <v>83</v>
      </c>
      <c r="X87" s="8">
        <f>求节点(B$10:B$26,Q$10:Q$26,$W87)*(其他调用!AS87+其他调用!AZ87*$D$28*$D$29)*6</f>
        <v>2735.4399218834451</v>
      </c>
      <c r="Y87" s="8">
        <f>求节点(C$10:C$26,R$10:R$26,$W87)*(其他调用!AT87+其他调用!BA87*$D$28*$D$29)*6</f>
        <v>2581.3682649728116</v>
      </c>
      <c r="Z87" s="8">
        <f>求节点(D$10:D$26,S$10:S$26,$W87)*(其他调用!AU87+其他调用!BB87*$D$28*$D$29)*6</f>
        <v>2906.1589718090718</v>
      </c>
      <c r="AA87" s="8">
        <f>求节点(E$10:E$26,T$10:T$26,$W87)*(其他调用!AV87+其他调用!BC87*$D$28*$D$29)*6</f>
        <v>2177.7783071352487</v>
      </c>
      <c r="AB87" s="8">
        <f>求节点(F$10:F$26,U$10:U$26,$W87)*(其他调用!AW87+其他调用!BD87*$D$28*$D$29)*6</f>
        <v>3189.0203419862946</v>
      </c>
      <c r="AC87" s="8">
        <f>[1]节奏总纲!$BJ86</f>
        <v>3.4999999999999978</v>
      </c>
      <c r="AD87" s="8">
        <f>[1]节奏总纲!$BJ86</f>
        <v>3.4999999999999978</v>
      </c>
      <c r="AE87" s="8">
        <f>[1]节奏总纲!$BJ86</f>
        <v>3.4999999999999978</v>
      </c>
      <c r="AF87" s="8">
        <f>[1]节奏总纲!$BJ86</f>
        <v>3.4999999999999978</v>
      </c>
      <c r="AG87" s="8">
        <f>[1]节奏总纲!$BJ86</f>
        <v>3.4999999999999978</v>
      </c>
      <c r="AI87" s="3">
        <v>83</v>
      </c>
      <c r="AJ87" s="3">
        <f>求节点(节奏总纲!$D$4:$D$113,AC$5:AC$104,$AI87)</f>
        <v>2.9640230747699841</v>
      </c>
      <c r="AK87" s="3">
        <f>求节点(节奏总纲!$D$4:$D$113,AD$5:AD$104,$AI87)</f>
        <v>2.9640230747699841</v>
      </c>
      <c r="AL87" s="3">
        <f>求节点(节奏总纲!$D$4:$D$113,AE$5:AE$104,$AI87)</f>
        <v>2.9640230747699841</v>
      </c>
      <c r="AM87" s="3">
        <f>求节点(节奏总纲!$D$4:$D$113,AF$5:AF$104,$AI87)</f>
        <v>2.9640230747699841</v>
      </c>
      <c r="AN87" s="3">
        <f>求节点(节奏总纲!$D$4:$D$113,AG$5:AG$104,$AI87)</f>
        <v>2.9640230747699841</v>
      </c>
    </row>
    <row r="88" spans="23:40" x14ac:dyDescent="0.15">
      <c r="W88" s="8">
        <v>84</v>
      </c>
      <c r="X88" s="8">
        <f>求节点(B$10:B$26,Q$10:Q$26,$W88)*(其他调用!AS88+其他调用!AZ88*$D$28*$D$29)*6</f>
        <v>2795.4627599901432</v>
      </c>
      <c r="Y88" s="8">
        <f>求节点(C$10:C$26,R$10:R$26,$W88)*(其他调用!AT88+其他调用!BA88*$D$28*$D$29)*6</f>
        <v>2094.2628154234681</v>
      </c>
      <c r="Z88" s="8">
        <f>求节点(D$10:D$26,S$10:S$26,$W88)*(其他调用!AU88+其他调用!BB88*$D$28*$D$29)*6</f>
        <v>2968.3582308032373</v>
      </c>
      <c r="AA88" s="8">
        <f>求节点(E$10:E$26,T$10:T$26,$W88)*(其他调用!AV88+其他调用!BC88*$D$28*$D$29)*6</f>
        <v>2210.4820729455578</v>
      </c>
      <c r="AB88" s="8">
        <f>求节点(F$10:F$26,U$10:U$26,$W88)*(其他调用!AW88+其他调用!BD88*$D$28*$D$29)*6</f>
        <v>3255.5109241447408</v>
      </c>
      <c r="AC88" s="8">
        <f>[1]节奏总纲!$BJ87</f>
        <v>3.4999999999999978</v>
      </c>
      <c r="AD88" s="8">
        <f>[1]节奏总纲!$BJ87</f>
        <v>3.4999999999999978</v>
      </c>
      <c r="AE88" s="8">
        <f>[1]节奏总纲!$BJ87</f>
        <v>3.4999999999999978</v>
      </c>
      <c r="AF88" s="8">
        <f>[1]节奏总纲!$BJ87</f>
        <v>3.4999999999999978</v>
      </c>
      <c r="AG88" s="8">
        <f>[1]节奏总纲!$BJ87</f>
        <v>3.4999999999999978</v>
      </c>
      <c r="AI88" s="3">
        <v>84</v>
      </c>
      <c r="AJ88" s="3">
        <f>求节点(节奏总纲!$D$4:$D$113,AC$5:AC$104,$AI88)</f>
        <v>2.9696996040121881</v>
      </c>
      <c r="AK88" s="3">
        <f>求节点(节奏总纲!$D$4:$D$113,AD$5:AD$104,$AI88)</f>
        <v>2.9696996040121881</v>
      </c>
      <c r="AL88" s="3">
        <f>求节点(节奏总纲!$D$4:$D$113,AE$5:AE$104,$AI88)</f>
        <v>2.9696996040121881</v>
      </c>
      <c r="AM88" s="3">
        <f>求节点(节奏总纲!$D$4:$D$113,AF$5:AF$104,$AI88)</f>
        <v>2.9696996040121881</v>
      </c>
      <c r="AN88" s="3">
        <f>求节点(节奏总纲!$D$4:$D$113,AG$5:AG$104,$AI88)</f>
        <v>2.9696996040121881</v>
      </c>
    </row>
    <row r="89" spans="23:40" x14ac:dyDescent="0.15">
      <c r="W89" s="8">
        <v>85</v>
      </c>
      <c r="X89" s="8">
        <f>求节点(B$10:B$26,Q$10:Q$26,$W89)*(其他调用!AS89+其他调用!AZ89*$D$28*$D$29)*6</f>
        <v>2824.4313906224265</v>
      </c>
      <c r="Y89" s="8">
        <f>求节点(C$10:C$26,R$10:R$26,$W89)*(其他调用!AT89+其他调用!BA89*$D$28*$D$29)*6</f>
        <v>2088.8332017180546</v>
      </c>
      <c r="Z89" s="8">
        <f>求节点(D$10:D$26,S$10:S$26,$W89)*(其他调用!AU89+其他调用!BB89*$D$28*$D$29)*6</f>
        <v>2998.9868397873934</v>
      </c>
      <c r="AA89" s="8">
        <f>求节点(E$10:E$26,T$10:T$26,$W89)*(其他调用!AV89+其他调用!BC89*$D$28*$D$29)*6</f>
        <v>2229.1040149769606</v>
      </c>
      <c r="AB89" s="8">
        <f>求节点(F$10:F$26,U$10:U$26,$W89)*(其他调用!AW89+其他调用!BD89*$D$28*$D$29)*6</f>
        <v>3299.2374161961543</v>
      </c>
      <c r="AC89" s="8">
        <f>[1]节奏总纲!$BJ88</f>
        <v>3.4999999999999978</v>
      </c>
      <c r="AD89" s="8">
        <f>[1]节奏总纲!$BJ88</f>
        <v>3.4999999999999978</v>
      </c>
      <c r="AE89" s="8">
        <f>[1]节奏总纲!$BJ88</f>
        <v>3.4999999999999978</v>
      </c>
      <c r="AF89" s="8">
        <f>[1]节奏总纲!$BJ88</f>
        <v>3.4999999999999978</v>
      </c>
      <c r="AG89" s="8">
        <f>[1]节奏总纲!$BJ88</f>
        <v>3.4999999999999978</v>
      </c>
      <c r="AI89" s="3">
        <v>85</v>
      </c>
      <c r="AJ89" s="3">
        <f>求节点(节奏总纲!$D$4:$D$113,AC$5:AC$104,$AI89)</f>
        <v>2.9751990998134739</v>
      </c>
      <c r="AK89" s="3">
        <f>求节点(节奏总纲!$D$4:$D$113,AD$5:AD$104,$AI89)</f>
        <v>2.9751990998134739</v>
      </c>
      <c r="AL89" s="3">
        <f>求节点(节奏总纲!$D$4:$D$113,AE$5:AE$104,$AI89)</f>
        <v>2.9751990998134739</v>
      </c>
      <c r="AM89" s="3">
        <f>求节点(节奏总纲!$D$4:$D$113,AF$5:AF$104,$AI89)</f>
        <v>2.9751990998134739</v>
      </c>
      <c r="AN89" s="3">
        <f>求节点(节奏总纲!$D$4:$D$113,AG$5:AG$104,$AI89)</f>
        <v>2.9751990998134739</v>
      </c>
    </row>
    <row r="90" spans="23:40" x14ac:dyDescent="0.15">
      <c r="W90" s="8">
        <v>86</v>
      </c>
      <c r="X90" s="8">
        <f>求节点(B$10:B$26,Q$10:Q$26,$W90)*(其他调用!AS90+其他调用!AZ90*$D$28*$D$29)*6</f>
        <v>2848.5668571999477</v>
      </c>
      <c r="Y90" s="8">
        <f>求节点(C$10:C$26,R$10:R$26,$W90)*(其他调用!AT90+其他调用!BA90*$D$28*$D$29)*6</f>
        <v>2106.2114422775894</v>
      </c>
      <c r="Z90" s="8">
        <f>求节点(D$10:D$26,S$10:S$26,$W90)*(其他调用!AU90+其他调用!BB90*$D$28*$D$29)*6</f>
        <v>3024.2698674573589</v>
      </c>
      <c r="AA90" s="8">
        <f>求节点(E$10:E$26,T$10:T$26,$W90)*(其他调用!AV90+其他调用!BC90*$D$28*$D$29)*6</f>
        <v>2247.771352412271</v>
      </c>
      <c r="AB90" s="8">
        <f>求节点(F$10:F$26,U$10:U$26,$W90)*(其他调用!AW90+其他调用!BD90*$D$28*$D$29)*6</f>
        <v>3325.8791852575741</v>
      </c>
      <c r="AC90" s="8">
        <f>[1]节奏总纲!$BJ89</f>
        <v>3.4999999999999978</v>
      </c>
      <c r="AD90" s="8">
        <f>[1]节奏总纲!$BJ89</f>
        <v>3.4999999999999978</v>
      </c>
      <c r="AE90" s="8">
        <f>[1]节奏总纲!$BJ89</f>
        <v>3.4999999999999978</v>
      </c>
      <c r="AF90" s="8">
        <f>[1]节奏总纲!$BJ89</f>
        <v>3.4999999999999978</v>
      </c>
      <c r="AG90" s="8">
        <f>[1]节奏总纲!$BJ89</f>
        <v>3.4999999999999978</v>
      </c>
      <c r="AI90" s="3">
        <v>86</v>
      </c>
      <c r="AJ90" s="3">
        <f>求节点(节奏总纲!$D$4:$D$113,AC$5:AC$104,$AI90)</f>
        <v>2.9806985956147591</v>
      </c>
      <c r="AK90" s="3">
        <f>求节点(节奏总纲!$D$4:$D$113,AD$5:AD$104,$AI90)</f>
        <v>2.9806985956147591</v>
      </c>
      <c r="AL90" s="3">
        <f>求节点(节奏总纲!$D$4:$D$113,AE$5:AE$104,$AI90)</f>
        <v>2.9806985956147591</v>
      </c>
      <c r="AM90" s="3">
        <f>求节点(节奏总纲!$D$4:$D$113,AF$5:AF$104,$AI90)</f>
        <v>2.9806985956147591</v>
      </c>
      <c r="AN90" s="3">
        <f>求节点(节奏总纲!$D$4:$D$113,AG$5:AG$104,$AI90)</f>
        <v>2.9806985956147591</v>
      </c>
    </row>
    <row r="91" spans="23:40" x14ac:dyDescent="0.15">
      <c r="W91" s="8">
        <v>87</v>
      </c>
      <c r="X91" s="8">
        <f>求节点(B$10:B$26,Q$10:Q$26,$W91)*(其他调用!AS91+其他调用!AZ91*$D$28*$D$29)*6</f>
        <v>2872.7148688629136</v>
      </c>
      <c r="Y91" s="8">
        <f>求节点(C$10:C$26,R$10:R$26,$W91)*(其他调用!AT91+其他调用!BA91*$D$28*$D$29)*6</f>
        <v>2124.049614503213</v>
      </c>
      <c r="Z91" s="8">
        <f>求节点(D$10:D$26,S$10:S$26,$W91)*(其他调用!AU91+其他调用!BB91*$D$28*$D$29)*6</f>
        <v>3049.9030121311007</v>
      </c>
      <c r="AA91" s="8">
        <f>求节点(E$10:E$26,T$10:T$26,$W91)*(其他调用!AV91+其他调用!BC91*$D$28*$D$29)*6</f>
        <v>2266.3303258660621</v>
      </c>
      <c r="AB91" s="8">
        <f>求节点(F$10:F$26,U$10:U$26,$W91)*(其他调用!AW91+其他调用!BD91*$D$28*$D$29)*6</f>
        <v>3352.3592339180632</v>
      </c>
      <c r="AC91" s="8">
        <f>[1]节奏总纲!$BJ90</f>
        <v>3.4999999999999978</v>
      </c>
      <c r="AD91" s="8">
        <f>[1]节奏总纲!$BJ90</f>
        <v>3.4999999999999978</v>
      </c>
      <c r="AE91" s="8">
        <f>[1]节奏总纲!$BJ90</f>
        <v>3.4999999999999978</v>
      </c>
      <c r="AF91" s="8">
        <f>[1]节奏总纲!$BJ90</f>
        <v>3.4999999999999978</v>
      </c>
      <c r="AG91" s="8">
        <f>[1]节奏总纲!$BJ90</f>
        <v>3.4999999999999978</v>
      </c>
      <c r="AI91" s="3">
        <v>87</v>
      </c>
      <c r="AJ91" s="3">
        <f>求节点(节奏总纲!$D$4:$D$113,AC$5:AC$104,$AI91)</f>
        <v>2.9861980914160449</v>
      </c>
      <c r="AK91" s="3">
        <f>求节点(节奏总纲!$D$4:$D$113,AD$5:AD$104,$AI91)</f>
        <v>2.9861980914160449</v>
      </c>
      <c r="AL91" s="3">
        <f>求节点(节奏总纲!$D$4:$D$113,AE$5:AE$104,$AI91)</f>
        <v>2.9861980914160449</v>
      </c>
      <c r="AM91" s="3">
        <f>求节点(节奏总纲!$D$4:$D$113,AF$5:AF$104,$AI91)</f>
        <v>2.9861980914160449</v>
      </c>
      <c r="AN91" s="3">
        <f>求节点(节奏总纲!$D$4:$D$113,AG$5:AG$104,$AI91)</f>
        <v>2.9861980914160449</v>
      </c>
    </row>
    <row r="92" spans="23:40" x14ac:dyDescent="0.15">
      <c r="W92" s="8">
        <v>88</v>
      </c>
      <c r="X92" s="8">
        <f>求节点(B$10:B$26,Q$10:Q$26,$W92)*(其他调用!AS92+其他调用!AZ92*$D$28*$D$29)*6</f>
        <v>3028.2015709845455</v>
      </c>
      <c r="Y92" s="8">
        <f>求节点(C$10:C$26,R$10:R$26,$W92)*(其他调用!AT92+其他调用!BA92*$D$28*$D$29)*6</f>
        <v>2240.332552021996</v>
      </c>
      <c r="Z92" s="8">
        <f>求节点(D$10:D$26,S$10:S$26,$W92)*(其他调用!AU92+其他调用!BB92*$D$28*$D$29)*6</f>
        <v>3219.4808159223817</v>
      </c>
      <c r="AA92" s="8">
        <f>求节点(E$10:E$26,T$10:T$26,$W92)*(其他调用!AV92+其他调用!BC92*$D$28*$D$29)*6</f>
        <v>2395.4485026222087</v>
      </c>
      <c r="AB92" s="8">
        <f>求节点(F$10:F$26,U$10:U$26,$W92)*(其他调用!AW92+其他调用!BD92*$D$28*$D$29)*6</f>
        <v>3548.1284051306384</v>
      </c>
      <c r="AC92" s="8">
        <f>[1]节奏总纲!$BJ91</f>
        <v>3.4999999999999978</v>
      </c>
      <c r="AD92" s="8">
        <f>[1]节奏总纲!$BJ91</f>
        <v>3.4999999999999978</v>
      </c>
      <c r="AE92" s="8">
        <f>[1]节奏总纲!$BJ91</f>
        <v>3.4999999999999978</v>
      </c>
      <c r="AF92" s="8">
        <f>[1]节奏总纲!$BJ91</f>
        <v>3.4999999999999978</v>
      </c>
      <c r="AG92" s="8">
        <f>[1]节奏总纲!$BJ91</f>
        <v>3.4999999999999978</v>
      </c>
      <c r="AI92" s="3">
        <v>88</v>
      </c>
      <c r="AJ92" s="3">
        <f>求节点(节奏总纲!$D$4:$D$113,AC$5:AC$104,$AI92)</f>
        <v>2.9916975872173306</v>
      </c>
      <c r="AK92" s="3">
        <f>求节点(节奏总纲!$D$4:$D$113,AD$5:AD$104,$AI92)</f>
        <v>2.9916975872173306</v>
      </c>
      <c r="AL92" s="3">
        <f>求节点(节奏总纲!$D$4:$D$113,AE$5:AE$104,$AI92)</f>
        <v>2.9916975872173306</v>
      </c>
      <c r="AM92" s="3">
        <f>求节点(节奏总纲!$D$4:$D$113,AF$5:AF$104,$AI92)</f>
        <v>2.9916975872173306</v>
      </c>
      <c r="AN92" s="3">
        <f>求节点(节奏总纲!$D$4:$D$113,AG$5:AG$104,$AI92)</f>
        <v>2.9916975872173306</v>
      </c>
    </row>
    <row r="93" spans="23:40" x14ac:dyDescent="0.15">
      <c r="W93" s="8">
        <v>89</v>
      </c>
      <c r="X93" s="8">
        <f>求节点(B$10:B$26,Q$10:Q$26,$W93)*(其他调用!AS93+其他调用!AZ93*$D$28*$D$29)*6</f>
        <v>3052.975025747056</v>
      </c>
      <c r="Y93" s="8">
        <f>求节点(C$10:C$26,R$10:R$26,$W93)*(其他调用!AT93+其他调用!BA93*$D$28*$D$29)*6</f>
        <v>2258.0363906575676</v>
      </c>
      <c r="Z93" s="8">
        <f>求节点(D$10:D$26,S$10:S$26,$W93)*(其他调用!AU93+其他调用!BB93*$D$28*$D$29)*6</f>
        <v>3243.4932810544269</v>
      </c>
      <c r="AA93" s="8">
        <f>求节点(E$10:E$26,T$10:T$26,$W93)*(其他调用!AV93+其他调用!BC93*$D$28*$D$29)*6</f>
        <v>2411.7186620617795</v>
      </c>
      <c r="AB93" s="8">
        <f>求节点(F$10:F$26,U$10:U$26,$W93)*(其他调用!AW93+其他调用!BD93*$D$28*$D$29)*6</f>
        <v>3564.7567262899111</v>
      </c>
      <c r="AC93" s="8">
        <f>[1]节奏总纲!$BJ92</f>
        <v>3.4999999999999978</v>
      </c>
      <c r="AD93" s="8">
        <f>[1]节奏总纲!$BJ92</f>
        <v>3.4999999999999978</v>
      </c>
      <c r="AE93" s="8">
        <f>[1]节奏总纲!$BJ92</f>
        <v>3.4999999999999978</v>
      </c>
      <c r="AF93" s="8">
        <f>[1]节奏总纲!$BJ92</f>
        <v>3.4999999999999978</v>
      </c>
      <c r="AG93" s="8">
        <f>[1]节奏总纲!$BJ92</f>
        <v>3.4999999999999978</v>
      </c>
      <c r="AI93" s="3">
        <v>89</v>
      </c>
      <c r="AJ93" s="3">
        <f>求节点(节奏总纲!$D$4:$D$113,AC$5:AC$104,$AI93)</f>
        <v>2.9971970830186163</v>
      </c>
      <c r="AK93" s="3">
        <f>求节点(节奏总纲!$D$4:$D$113,AD$5:AD$104,$AI93)</f>
        <v>2.9971970830186163</v>
      </c>
      <c r="AL93" s="3">
        <f>求节点(节奏总纲!$D$4:$D$113,AE$5:AE$104,$AI93)</f>
        <v>2.9971970830186163</v>
      </c>
      <c r="AM93" s="3">
        <f>求节点(节奏总纲!$D$4:$D$113,AF$5:AF$104,$AI93)</f>
        <v>2.9971970830186163</v>
      </c>
      <c r="AN93" s="3">
        <f>求节点(节奏总纲!$D$4:$D$113,AG$5:AG$104,$AI93)</f>
        <v>2.9971970830186163</v>
      </c>
    </row>
    <row r="94" spans="23:40" x14ac:dyDescent="0.15">
      <c r="W94" s="8">
        <v>90</v>
      </c>
      <c r="X94" s="8">
        <f>求节点(B$10:B$26,Q$10:Q$26,$W94)*(其他调用!AS94+其他调用!AZ94*$D$28*$D$29)*6</f>
        <v>3077.0921405449317</v>
      </c>
      <c r="Y94" s="8">
        <f>求节点(C$10:C$26,R$10:R$26,$W94)*(其他调用!AT94+其他调用!BA94*$D$28*$D$29)*6</f>
        <v>2274.9580701028872</v>
      </c>
      <c r="Z94" s="8">
        <f>求节点(D$10:D$26,S$10:S$26,$W94)*(其他调用!AU94+其他调用!BB94*$D$28*$D$29)*6</f>
        <v>3266.7344036878967</v>
      </c>
      <c r="AA94" s="8">
        <f>求节点(E$10:E$26,T$10:T$26,$W94)*(其他调用!AV94+其他调用!BC94*$D$28*$D$29)*6</f>
        <v>2427.6111596071396</v>
      </c>
      <c r="AB94" s="8">
        <f>求节点(F$10:F$26,U$10:U$26,$W94)*(其他调用!AW94+其他调用!BD94*$D$28*$D$29)*6</f>
        <v>3564.7567262899111</v>
      </c>
      <c r="AC94" s="8">
        <f>[1]节奏总纲!$BJ93</f>
        <v>3.4999999999999978</v>
      </c>
      <c r="AD94" s="8">
        <f>[1]节奏总纲!$BJ93</f>
        <v>3.4999999999999978</v>
      </c>
      <c r="AE94" s="8">
        <f>[1]节奏总纲!$BJ93</f>
        <v>3.4999999999999978</v>
      </c>
      <c r="AF94" s="8">
        <f>[1]节奏总纲!$BJ93</f>
        <v>3.4999999999999978</v>
      </c>
      <c r="AG94" s="8">
        <f>[1]节奏总纲!$BJ93</f>
        <v>3.4999999999999978</v>
      </c>
      <c r="AI94" s="3">
        <v>90</v>
      </c>
      <c r="AJ94" s="3">
        <f>求节点(节奏总纲!$D$4:$D$113,AC$5:AC$104,$AI94)</f>
        <v>3.0025159970032482</v>
      </c>
      <c r="AK94" s="3">
        <f>求节点(节奏总纲!$D$4:$D$113,AD$5:AD$104,$AI94)</f>
        <v>3.0025159970032482</v>
      </c>
      <c r="AL94" s="3">
        <f>求节点(节奏总纲!$D$4:$D$113,AE$5:AE$104,$AI94)</f>
        <v>3.0025159970032482</v>
      </c>
      <c r="AM94" s="3">
        <f>求节点(节奏总纲!$D$4:$D$113,AF$5:AF$104,$AI94)</f>
        <v>3.0025159970032482</v>
      </c>
      <c r="AN94" s="3">
        <f>求节点(节奏总纲!$D$4:$D$113,AG$5:AG$104,$AI94)</f>
        <v>3.0025159970032482</v>
      </c>
    </row>
    <row r="95" spans="23:40" x14ac:dyDescent="0.15">
      <c r="W95" s="8">
        <v>91</v>
      </c>
      <c r="X95" s="8">
        <f>求节点(B$10:B$26,Q$10:Q$26,$W95)*(其他调用!AS95+其他调用!AZ95*$D$28*$D$29)*6</f>
        <v>3101.3173106681334</v>
      </c>
      <c r="Y95" s="8">
        <f>求节点(C$10:C$26,R$10:R$26,$W95)*(其他调用!AT95+其他调用!BA95*$D$28*$D$29)*6</f>
        <v>2292.4379719820636</v>
      </c>
      <c r="Z95" s="8">
        <f>求节点(D$10:D$26,S$10:S$26,$W95)*(其他调用!AU95+其他调用!BB95*$D$28*$D$29)*6</f>
        <v>3291.4062532296248</v>
      </c>
      <c r="AA95" s="8">
        <f>求节点(E$10:E$26,T$10:T$26,$W95)*(其他调用!AV95+其他调用!BC95*$D$28*$D$29)*6</f>
        <v>2427.6111596071396</v>
      </c>
      <c r="AB95" s="8">
        <f>求节点(F$10:F$26,U$10:U$26,$W95)*(其他调用!AW95+其他调用!BD95*$D$28*$D$29)*6</f>
        <v>3564.7567262899111</v>
      </c>
      <c r="AC95" s="8">
        <f>[1]节奏总纲!$BJ94</f>
        <v>3.4999999999999978</v>
      </c>
      <c r="AD95" s="8">
        <f>[1]节奏总纲!$BJ94</f>
        <v>3.4999999999999978</v>
      </c>
      <c r="AE95" s="8">
        <f>[1]节奏总纲!$BJ94</f>
        <v>3.4999999999999978</v>
      </c>
      <c r="AF95" s="8">
        <f>[1]节奏总纲!$BJ94</f>
        <v>3.4999999999999978</v>
      </c>
      <c r="AG95" s="8">
        <f>[1]节奏总纲!$BJ94</f>
        <v>3.4999999999999978</v>
      </c>
      <c r="AI95" s="3">
        <v>91</v>
      </c>
      <c r="AJ95" s="3">
        <f>求节点(节奏总纲!$D$4:$D$113,AC$5:AC$104,$AI95)</f>
        <v>3.0076472080226657</v>
      </c>
      <c r="AK95" s="3">
        <f>求节点(节奏总纲!$D$4:$D$113,AD$5:AD$104,$AI95)</f>
        <v>3.0076472080226657</v>
      </c>
      <c r="AL95" s="3">
        <f>求节点(节奏总纲!$D$4:$D$113,AE$5:AE$104,$AI95)</f>
        <v>3.0076472080226657</v>
      </c>
      <c r="AM95" s="3">
        <f>求节点(节奏总纲!$D$4:$D$113,AF$5:AF$104,$AI95)</f>
        <v>3.0076472080226657</v>
      </c>
      <c r="AN95" s="3">
        <f>求节点(节奏总纲!$D$4:$D$113,AG$5:AG$104,$AI95)</f>
        <v>3.0076472080226657</v>
      </c>
    </row>
    <row r="96" spans="23:40" x14ac:dyDescent="0.15">
      <c r="W96" s="8">
        <v>92</v>
      </c>
      <c r="X96" s="8">
        <f>求节点(B$10:B$26,Q$10:Q$26,$W96)*(其他调用!AS96+其他调用!AZ96*$D$28*$D$29)*6</f>
        <v>3125.3394998621357</v>
      </c>
      <c r="Y96" s="8">
        <f>求节点(C$10:C$26,R$10:R$26,$W96)*(其他调用!AT96+其他调用!BA96*$D$28*$D$29)*6</f>
        <v>2309.1955450066457</v>
      </c>
      <c r="Z96" s="8">
        <f>求节点(D$10:D$26,S$10:S$26,$W96)*(其他调用!AU96+其他调用!BB96*$D$28*$D$29)*6</f>
        <v>3291.4062532296248</v>
      </c>
      <c r="AA96" s="8">
        <f>求节点(E$10:E$26,T$10:T$26,$W96)*(其他调用!AV96+其他调用!BC96*$D$28*$D$29)*6</f>
        <v>2427.6111596071396</v>
      </c>
      <c r="AB96" s="8">
        <f>求节点(F$10:F$26,U$10:U$26,$W96)*(其他调用!AW96+其他调用!BD96*$D$28*$D$29)*6</f>
        <v>3564.7567262899111</v>
      </c>
      <c r="AC96" s="8">
        <f>[1]节奏总纲!$BJ95</f>
        <v>3.4999999999999978</v>
      </c>
      <c r="AD96" s="8">
        <f>[1]节奏总纲!$BJ95</f>
        <v>3.4999999999999978</v>
      </c>
      <c r="AE96" s="8">
        <f>[1]节奏总纲!$BJ95</f>
        <v>3.4999999999999978</v>
      </c>
      <c r="AF96" s="8">
        <f>[1]节奏总纲!$BJ95</f>
        <v>3.4999999999999978</v>
      </c>
      <c r="AG96" s="8">
        <f>[1]节奏总纲!$BJ95</f>
        <v>3.4999999999999978</v>
      </c>
      <c r="AI96" s="3">
        <v>92</v>
      </c>
      <c r="AJ96" s="3">
        <f>求节点(节奏总纲!$D$4:$D$113,AC$5:AC$104,$AI96)</f>
        <v>3.0127784190420837</v>
      </c>
      <c r="AK96" s="3">
        <f>求节点(节奏总纲!$D$4:$D$113,AD$5:AD$104,$AI96)</f>
        <v>3.0127784190420837</v>
      </c>
      <c r="AL96" s="3">
        <f>求节点(节奏总纲!$D$4:$D$113,AE$5:AE$104,$AI96)</f>
        <v>3.0127784190420837</v>
      </c>
      <c r="AM96" s="3">
        <f>求节点(节奏总纲!$D$4:$D$113,AF$5:AF$104,$AI96)</f>
        <v>3.0127784190420837</v>
      </c>
      <c r="AN96" s="3">
        <f>求节点(节奏总纲!$D$4:$D$113,AG$5:AG$104,$AI96)</f>
        <v>3.0127784190420837</v>
      </c>
    </row>
    <row r="97" spans="23:40" x14ac:dyDescent="0.15">
      <c r="W97" s="8">
        <v>93</v>
      </c>
      <c r="X97" s="8">
        <f>求节点(B$10:B$26,Q$10:Q$26,$W97)*(其他调用!AS97+其他调用!AZ97*$D$28*$D$29)*6</f>
        <v>3145.6803790538493</v>
      </c>
      <c r="Y97" s="8">
        <f>求节点(C$10:C$26,R$10:R$26,$W97)*(其他调用!AT97+其他调用!BA97*$D$28*$D$29)*6</f>
        <v>2309.1955450066457</v>
      </c>
      <c r="Z97" s="8">
        <f>求节点(D$10:D$26,S$10:S$26,$W97)*(其他调用!AU97+其他调用!BB97*$D$28*$D$29)*6</f>
        <v>3291.4062532296248</v>
      </c>
      <c r="AA97" s="8">
        <f>求节点(E$10:E$26,T$10:T$26,$W97)*(其他调用!AV97+其他调用!BC97*$D$28*$D$29)*6</f>
        <v>2427.6111596071396</v>
      </c>
      <c r="AB97" s="8">
        <f>求节点(F$10:F$26,U$10:U$26,$W97)*(其他调用!AW97+其他调用!BD97*$D$28*$D$29)*6</f>
        <v>3564.7567262899111</v>
      </c>
      <c r="AC97" s="8">
        <f>[1]节奏总纲!$BJ96</f>
        <v>3.4999999999999978</v>
      </c>
      <c r="AD97" s="8">
        <f>[1]节奏总纲!$BJ96</f>
        <v>3.4999999999999978</v>
      </c>
      <c r="AE97" s="8">
        <f>[1]节奏总纲!$BJ96</f>
        <v>3.4999999999999978</v>
      </c>
      <c r="AF97" s="8">
        <f>[1]节奏总纲!$BJ96</f>
        <v>3.4999999999999978</v>
      </c>
      <c r="AG97" s="8">
        <f>[1]节奏总纲!$BJ96</f>
        <v>3.4999999999999978</v>
      </c>
      <c r="AI97" s="3">
        <v>93</v>
      </c>
      <c r="AJ97" s="3">
        <f>求节点(节奏总纲!$D$4:$D$113,AC$5:AC$104,$AI97)</f>
        <v>3.0179096300615011</v>
      </c>
      <c r="AK97" s="3">
        <f>求节点(节奏总纲!$D$4:$D$113,AD$5:AD$104,$AI97)</f>
        <v>3.0179096300615011</v>
      </c>
      <c r="AL97" s="3">
        <f>求节点(节奏总纲!$D$4:$D$113,AE$5:AE$104,$AI97)</f>
        <v>3.0179096300615011</v>
      </c>
      <c r="AM97" s="3">
        <f>求节点(节奏总纲!$D$4:$D$113,AF$5:AF$104,$AI97)</f>
        <v>3.0179096300615011</v>
      </c>
      <c r="AN97" s="3">
        <f>求节点(节奏总纲!$D$4:$D$113,AG$5:AG$104,$AI97)</f>
        <v>3.0179096300615011</v>
      </c>
    </row>
    <row r="98" spans="23:40" x14ac:dyDescent="0.15">
      <c r="W98" s="8">
        <v>94</v>
      </c>
      <c r="X98" s="8">
        <f>求节点(B$10:B$26,Q$10:Q$26,$W98)*(其他调用!AS98+其他调用!AZ98*$D$28*$D$29)*6</f>
        <v>3145.6803790538493</v>
      </c>
      <c r="Y98" s="8">
        <f>求节点(C$10:C$26,R$10:R$26,$W98)*(其他调用!AT98+其他调用!BA98*$D$28*$D$29)*6</f>
        <v>2309.1955450066457</v>
      </c>
      <c r="Z98" s="8">
        <f>求节点(D$10:D$26,S$10:S$26,$W98)*(其他调用!AU98+其他调用!BB98*$D$28*$D$29)*6</f>
        <v>3291.4062532296248</v>
      </c>
      <c r="AA98" s="8">
        <f>求节点(E$10:E$26,T$10:T$26,$W98)*(其他调用!AV98+其他调用!BC98*$D$28*$D$29)*6</f>
        <v>2427.6111596071396</v>
      </c>
      <c r="AB98" s="8">
        <f>求节点(F$10:F$26,U$10:U$26,$W98)*(其他调用!AW98+其他调用!BD98*$D$28*$D$29)*6</f>
        <v>3564.7567262899111</v>
      </c>
      <c r="AC98" s="8">
        <f>[1]节奏总纲!$BJ97</f>
        <v>3.4999999999999978</v>
      </c>
      <c r="AD98" s="8">
        <f>[1]节奏总纲!$BJ97</f>
        <v>3.4999999999999978</v>
      </c>
      <c r="AE98" s="8">
        <f>[1]节奏总纲!$BJ97</f>
        <v>3.4999999999999978</v>
      </c>
      <c r="AF98" s="8">
        <f>[1]节奏总纲!$BJ97</f>
        <v>3.4999999999999978</v>
      </c>
      <c r="AG98" s="8">
        <f>[1]节奏总纲!$BJ97</f>
        <v>3.4999999999999978</v>
      </c>
      <c r="AI98" s="3">
        <v>94</v>
      </c>
      <c r="AJ98" s="3">
        <f>求节点(节奏总纲!$D$4:$D$113,AC$5:AC$104,$AI98)</f>
        <v>3.0230408410809191</v>
      </c>
      <c r="AK98" s="3">
        <f>求节点(节奏总纲!$D$4:$D$113,AD$5:AD$104,$AI98)</f>
        <v>3.0230408410809191</v>
      </c>
      <c r="AL98" s="3">
        <f>求节点(节奏总纲!$D$4:$D$113,AE$5:AE$104,$AI98)</f>
        <v>3.0230408410809191</v>
      </c>
      <c r="AM98" s="3">
        <f>求节点(节奏总纲!$D$4:$D$113,AF$5:AF$104,$AI98)</f>
        <v>3.0230408410809191</v>
      </c>
      <c r="AN98" s="3">
        <f>求节点(节奏总纲!$D$4:$D$113,AG$5:AG$104,$AI98)</f>
        <v>3.0230408410809191</v>
      </c>
    </row>
    <row r="99" spans="23:40" x14ac:dyDescent="0.15">
      <c r="W99" s="8">
        <v>95</v>
      </c>
      <c r="X99" s="8">
        <f>求节点(B$10:B$26,Q$10:Q$26,$W99)*(其他调用!AS99+其他调用!AZ99*$D$28*$D$29)*6</f>
        <v>3145.6803790538493</v>
      </c>
      <c r="Y99" s="8">
        <f>求节点(C$10:C$26,R$10:R$26,$W99)*(其他调用!AT99+其他调用!BA99*$D$28*$D$29)*6</f>
        <v>2309.1955450066457</v>
      </c>
      <c r="Z99" s="8">
        <f>求节点(D$10:D$26,S$10:S$26,$W99)*(其他调用!AU99+其他调用!BB99*$D$28*$D$29)*6</f>
        <v>3291.4062532296248</v>
      </c>
      <c r="AA99" s="8">
        <f>求节点(E$10:E$26,T$10:T$26,$W99)*(其他调用!AV99+其他调用!BC99*$D$28*$D$29)*6</f>
        <v>2427.6111596071396</v>
      </c>
      <c r="AB99" s="8">
        <f>求节点(F$10:F$26,U$10:U$26,$W99)*(其他调用!AW99+其他调用!BD99*$D$28*$D$29)*6</f>
        <v>3564.7567262899111</v>
      </c>
      <c r="AC99" s="8">
        <f>[1]节奏总纲!$BJ98</f>
        <v>3.4999999999999978</v>
      </c>
      <c r="AD99" s="8">
        <f>[1]节奏总纲!$BJ98</f>
        <v>3.4999999999999978</v>
      </c>
      <c r="AE99" s="8">
        <f>[1]节奏总纲!$BJ98</f>
        <v>3.4999999999999978</v>
      </c>
      <c r="AF99" s="8">
        <f>[1]节奏总纲!$BJ98</f>
        <v>3.4999999999999978</v>
      </c>
      <c r="AG99" s="8">
        <f>[1]节奏总纲!$BJ98</f>
        <v>3.4999999999999978</v>
      </c>
      <c r="AI99" s="3">
        <v>95</v>
      </c>
      <c r="AJ99" s="3">
        <f>求节点(节奏总纲!$D$4:$D$113,AC$5:AC$104,$AI99)</f>
        <v>3.0281720521003366</v>
      </c>
      <c r="AK99" s="3">
        <f>求节点(节奏总纲!$D$4:$D$113,AD$5:AD$104,$AI99)</f>
        <v>3.0281720521003366</v>
      </c>
      <c r="AL99" s="3">
        <f>求节点(节奏总纲!$D$4:$D$113,AE$5:AE$104,$AI99)</f>
        <v>3.0281720521003366</v>
      </c>
      <c r="AM99" s="3">
        <f>求节点(节奏总纲!$D$4:$D$113,AF$5:AF$104,$AI99)</f>
        <v>3.0281720521003366</v>
      </c>
      <c r="AN99" s="3">
        <f>求节点(节奏总纲!$D$4:$D$113,AG$5:AG$104,$AI99)</f>
        <v>3.0281720521003366</v>
      </c>
    </row>
    <row r="100" spans="23:40" x14ac:dyDescent="0.15">
      <c r="W100" s="8">
        <v>96</v>
      </c>
      <c r="X100" s="8">
        <f>求节点(B$10:B$26,Q$10:Q$26,$W100)*(其他调用!AS100+其他调用!AZ100*$D$28*$D$29)*6</f>
        <v>3145.6803790538493</v>
      </c>
      <c r="Y100" s="8">
        <f>求节点(C$10:C$26,R$10:R$26,$W100)*(其他调用!AT100+其他调用!BA100*$D$28*$D$29)*6</f>
        <v>2309.1955450066457</v>
      </c>
      <c r="Z100" s="8">
        <f>求节点(D$10:D$26,S$10:S$26,$W100)*(其他调用!AU100+其他调用!BB100*$D$28*$D$29)*6</f>
        <v>3291.4062532296248</v>
      </c>
      <c r="AA100" s="8">
        <f>求节点(E$10:E$26,T$10:T$26,$W100)*(其他调用!AV100+其他调用!BC100*$D$28*$D$29)*6</f>
        <v>2427.6111596071396</v>
      </c>
      <c r="AB100" s="8">
        <f>求节点(F$10:F$26,U$10:U$26,$W100)*(其他调用!AW100+其他调用!BD100*$D$28*$D$29)*6</f>
        <v>3564.7567262899111</v>
      </c>
      <c r="AC100" s="8">
        <f>[1]节奏总纲!$BJ99</f>
        <v>3.4999999999999978</v>
      </c>
      <c r="AD100" s="8">
        <f>[1]节奏总纲!$BJ99</f>
        <v>3.4999999999999978</v>
      </c>
      <c r="AE100" s="8">
        <f>[1]节奏总纲!$BJ99</f>
        <v>3.4999999999999978</v>
      </c>
      <c r="AF100" s="8">
        <f>[1]节奏总纲!$BJ99</f>
        <v>3.4999999999999978</v>
      </c>
      <c r="AG100" s="8">
        <f>[1]节奏总纲!$BJ99</f>
        <v>3.4999999999999978</v>
      </c>
      <c r="AI100" s="3">
        <v>96</v>
      </c>
      <c r="AJ100" s="3">
        <f>求节点(节奏总纲!$D$4:$D$113,AC$5:AC$104,$AI100)</f>
        <v>3.0333032631197545</v>
      </c>
      <c r="AK100" s="3">
        <f>求节点(节奏总纲!$D$4:$D$113,AD$5:AD$104,$AI100)</f>
        <v>3.0333032631197545</v>
      </c>
      <c r="AL100" s="3">
        <f>求节点(节奏总纲!$D$4:$D$113,AE$5:AE$104,$AI100)</f>
        <v>3.0333032631197545</v>
      </c>
      <c r="AM100" s="3">
        <f>求节点(节奏总纲!$D$4:$D$113,AF$5:AF$104,$AI100)</f>
        <v>3.0333032631197545</v>
      </c>
      <c r="AN100" s="3">
        <f>求节点(节奏总纲!$D$4:$D$113,AG$5:AG$104,$AI100)</f>
        <v>3.0333032631197545</v>
      </c>
    </row>
    <row r="101" spans="23:40" x14ac:dyDescent="0.15">
      <c r="W101" s="8">
        <v>97</v>
      </c>
      <c r="X101" s="8">
        <f>求节点(B$10:B$26,Q$10:Q$26,$W101)*(其他调用!AS101+其他调用!AZ101*$D$28*$D$29)*6</f>
        <v>3145.6803790538493</v>
      </c>
      <c r="Y101" s="8">
        <f>求节点(C$10:C$26,R$10:R$26,$W101)*(其他调用!AT101+其他调用!BA101*$D$28*$D$29)*6</f>
        <v>2309.1955450066457</v>
      </c>
      <c r="Z101" s="8">
        <f>求节点(D$10:D$26,S$10:S$26,$W101)*(其他调用!AU101+其他调用!BB101*$D$28*$D$29)*6</f>
        <v>3291.4062532296248</v>
      </c>
      <c r="AA101" s="8">
        <f>求节点(E$10:E$26,T$10:T$26,$W101)*(其他调用!AV101+其他调用!BC101*$D$28*$D$29)*6</f>
        <v>2427.6111596071396</v>
      </c>
      <c r="AB101" s="8">
        <f>求节点(F$10:F$26,U$10:U$26,$W101)*(其他调用!AW101+其他调用!BD101*$D$28*$D$29)*6</f>
        <v>3564.7567262899111</v>
      </c>
      <c r="AC101" s="8">
        <f>[1]节奏总纲!$BJ100</f>
        <v>3.4999999999999978</v>
      </c>
      <c r="AD101" s="8">
        <f>[1]节奏总纲!$BJ100</f>
        <v>3.4999999999999978</v>
      </c>
      <c r="AE101" s="8">
        <f>[1]节奏总纲!$BJ100</f>
        <v>3.4999999999999978</v>
      </c>
      <c r="AF101" s="8">
        <f>[1]节奏总纲!$BJ100</f>
        <v>3.4999999999999978</v>
      </c>
      <c r="AG101" s="8">
        <f>[1]节奏总纲!$BJ100</f>
        <v>3.4999999999999978</v>
      </c>
      <c r="AI101" s="3">
        <v>97</v>
      </c>
      <c r="AJ101" s="3">
        <f>求节点(节奏总纲!$D$4:$D$113,AC$5:AC$104,$AI101)</f>
        <v>3.0380928659996558</v>
      </c>
      <c r="AK101" s="3">
        <f>求节点(节奏总纲!$D$4:$D$113,AD$5:AD$104,$AI101)</f>
        <v>3.0380928659996558</v>
      </c>
      <c r="AL101" s="3">
        <f>求节点(节奏总纲!$D$4:$D$113,AE$5:AE$104,$AI101)</f>
        <v>3.0380928659996558</v>
      </c>
      <c r="AM101" s="3">
        <f>求节点(节奏总纲!$D$4:$D$113,AF$5:AF$104,$AI101)</f>
        <v>3.0380928659996558</v>
      </c>
      <c r="AN101" s="3">
        <f>求节点(节奏总纲!$D$4:$D$113,AG$5:AG$104,$AI101)</f>
        <v>3.0380928659996558</v>
      </c>
    </row>
    <row r="102" spans="23:40" x14ac:dyDescent="0.15">
      <c r="W102" s="8">
        <v>98</v>
      </c>
      <c r="X102" s="8">
        <f>求节点(B$10:B$26,Q$10:Q$26,$W102)*(其他调用!AS102+其他调用!AZ102*$D$28*$D$29)*6</f>
        <v>3145.6803790538493</v>
      </c>
      <c r="Y102" s="8">
        <f>求节点(C$10:C$26,R$10:R$26,$W102)*(其他调用!AT102+其他调用!BA102*$D$28*$D$29)*6</f>
        <v>2309.1955450066457</v>
      </c>
      <c r="Z102" s="8">
        <f>求节点(D$10:D$26,S$10:S$26,$W102)*(其他调用!AU102+其他调用!BB102*$D$28*$D$29)*6</f>
        <v>3291.4062532296248</v>
      </c>
      <c r="AA102" s="8">
        <f>求节点(E$10:E$26,T$10:T$26,$W102)*(其他调用!AV102+其他调用!BC102*$D$28*$D$29)*6</f>
        <v>2427.6111596071396</v>
      </c>
      <c r="AB102" s="8">
        <f>求节点(F$10:F$26,U$10:U$26,$W102)*(其他调用!AW102+其他调用!BD102*$D$28*$D$29)*6</f>
        <v>3564.7567262899111</v>
      </c>
      <c r="AC102" s="8">
        <f>[1]节奏总纲!$BJ101</f>
        <v>3.4999999999999978</v>
      </c>
      <c r="AD102" s="8">
        <f>[1]节奏总纲!$BJ101</f>
        <v>3.4999999999999978</v>
      </c>
      <c r="AE102" s="8">
        <f>[1]节奏总纲!$BJ101</f>
        <v>3.4999999999999978</v>
      </c>
      <c r="AF102" s="8">
        <f>[1]节奏总纲!$BJ101</f>
        <v>3.4999999999999978</v>
      </c>
      <c r="AG102" s="8">
        <f>[1]节奏总纲!$BJ101</f>
        <v>3.4999999999999978</v>
      </c>
      <c r="AI102" s="3">
        <v>98</v>
      </c>
      <c r="AJ102" s="3">
        <f>求节点(节奏总纲!$D$4:$D$113,AC$5:AC$104,$AI102)</f>
        <v>3.0428804551673094</v>
      </c>
      <c r="AK102" s="3">
        <f>求节点(节奏总纲!$D$4:$D$113,AD$5:AD$104,$AI102)</f>
        <v>3.0428804551673094</v>
      </c>
      <c r="AL102" s="3">
        <f>求节点(节奏总纲!$D$4:$D$113,AE$5:AE$104,$AI102)</f>
        <v>3.0428804551673094</v>
      </c>
      <c r="AM102" s="3">
        <f>求节点(节奏总纲!$D$4:$D$113,AF$5:AF$104,$AI102)</f>
        <v>3.0428804551673094</v>
      </c>
      <c r="AN102" s="3">
        <f>求节点(节奏总纲!$D$4:$D$113,AG$5:AG$104,$AI102)</f>
        <v>3.0428804551673094</v>
      </c>
    </row>
    <row r="103" spans="23:40" x14ac:dyDescent="0.15">
      <c r="W103" s="8">
        <v>99</v>
      </c>
      <c r="X103" s="8">
        <f>求节点(B$10:B$26,Q$10:Q$26,$W103)*(其他调用!AS103+其他调用!AZ103*$D$28*$D$29)*6</f>
        <v>3145.6803790538493</v>
      </c>
      <c r="Y103" s="8">
        <f>求节点(C$10:C$26,R$10:R$26,$W103)*(其他调用!AT103+其他调用!BA103*$D$28*$D$29)*6</f>
        <v>2309.1955450066457</v>
      </c>
      <c r="Z103" s="8">
        <f>求节点(D$10:D$26,S$10:S$26,$W103)*(其他调用!AU103+其他调用!BB103*$D$28*$D$29)*6</f>
        <v>3291.4062532296248</v>
      </c>
      <c r="AA103" s="8">
        <f>求节点(E$10:E$26,T$10:T$26,$W103)*(其他调用!AV103+其他调用!BC103*$D$28*$D$29)*6</f>
        <v>2427.6111596071396</v>
      </c>
      <c r="AB103" s="8">
        <f>求节点(F$10:F$26,U$10:U$26,$W103)*(其他调用!AW103+其他调用!BD103*$D$28*$D$29)*6</f>
        <v>3564.7567262899111</v>
      </c>
      <c r="AC103" s="8">
        <f>[1]节奏总纲!$BJ102</f>
        <v>3.4999999999999978</v>
      </c>
      <c r="AD103" s="8">
        <f>[1]节奏总纲!$BJ102</f>
        <v>3.4999999999999978</v>
      </c>
      <c r="AE103" s="8">
        <f>[1]节奏总纲!$BJ102</f>
        <v>3.4999999999999978</v>
      </c>
      <c r="AF103" s="8">
        <f>[1]节奏总纲!$BJ102</f>
        <v>3.4999999999999978</v>
      </c>
      <c r="AG103" s="8">
        <f>[1]节奏总纲!$BJ102</f>
        <v>3.4999999999999978</v>
      </c>
      <c r="AI103" s="3">
        <v>99</v>
      </c>
      <c r="AJ103" s="3">
        <f>求节点(节奏总纲!$D$4:$D$113,AC$5:AC$104,$AI103)</f>
        <v>3.0476680443349635</v>
      </c>
      <c r="AK103" s="3">
        <f>求节点(节奏总纲!$D$4:$D$113,AD$5:AD$104,$AI103)</f>
        <v>3.0476680443349635</v>
      </c>
      <c r="AL103" s="3">
        <f>求节点(节奏总纲!$D$4:$D$113,AE$5:AE$104,$AI103)</f>
        <v>3.0476680443349635</v>
      </c>
      <c r="AM103" s="3">
        <f>求节点(节奏总纲!$D$4:$D$113,AF$5:AF$104,$AI103)</f>
        <v>3.0476680443349635</v>
      </c>
      <c r="AN103" s="3">
        <f>求节点(节奏总纲!$D$4:$D$113,AG$5:AG$104,$AI103)</f>
        <v>3.0476680443349635</v>
      </c>
    </row>
    <row r="104" spans="23:40" x14ac:dyDescent="0.15">
      <c r="W104" s="8">
        <v>100</v>
      </c>
      <c r="X104" s="8">
        <f>求节点(B$10:B$26,Q$10:Q$26,$W104)*(其他调用!AS104+其他调用!AZ104*$D$28*$D$29)*6</f>
        <v>3145.6803790538493</v>
      </c>
      <c r="Y104" s="8">
        <f>求节点(C$10:C$26,R$10:R$26,$W104)*(其他调用!AT104+其他调用!BA104*$D$28*$D$29)*6</f>
        <v>2309.1955450066457</v>
      </c>
      <c r="Z104" s="8">
        <f>求节点(D$10:D$26,S$10:S$26,$W104)*(其他调用!AU104+其他调用!BB104*$D$28*$D$29)*6</f>
        <v>3291.4062532296248</v>
      </c>
      <c r="AA104" s="8">
        <f>求节点(E$10:E$26,T$10:T$26,$W104)*(其他调用!AV104+其他调用!BC104*$D$28*$D$29)*6</f>
        <v>2427.6111596071396</v>
      </c>
      <c r="AB104" s="8">
        <f>求节点(F$10:F$26,U$10:U$26,$W104)*(其他调用!AW104+其他调用!BD104*$D$28*$D$29)*6</f>
        <v>3564.7567262899111</v>
      </c>
      <c r="AC104" s="8">
        <f>[1]节奏总纲!$BJ103</f>
        <v>3.4999999999999978</v>
      </c>
      <c r="AD104" s="8">
        <f>[1]节奏总纲!$BJ103</f>
        <v>3.4999999999999978</v>
      </c>
      <c r="AE104" s="8">
        <f>[1]节奏总纲!$BJ103</f>
        <v>3.4999999999999978</v>
      </c>
      <c r="AF104" s="8">
        <f>[1]节奏总纲!$BJ103</f>
        <v>3.4999999999999978</v>
      </c>
      <c r="AG104" s="8">
        <f>[1]节奏总纲!$BJ103</f>
        <v>3.4999999999999978</v>
      </c>
      <c r="AI104" s="3">
        <v>100</v>
      </c>
      <c r="AJ104" s="3">
        <f>求节点(节奏总纲!$D$4:$D$113,AC$5:AC$104,$AI104)</f>
        <v>3.0524556335026176</v>
      </c>
      <c r="AK104" s="3">
        <f>求节点(节奏总纲!$D$4:$D$113,AD$5:AD$104,$AI104)</f>
        <v>3.0524556335026176</v>
      </c>
      <c r="AL104" s="3">
        <f>求节点(节奏总纲!$D$4:$D$113,AE$5:AE$104,$AI104)</f>
        <v>3.0524556335026176</v>
      </c>
      <c r="AM104" s="3">
        <f>求节点(节奏总纲!$D$4:$D$113,AF$5:AF$104,$AI104)</f>
        <v>3.0524556335026176</v>
      </c>
      <c r="AN104" s="3">
        <f>求节点(节奏总纲!$D$4:$D$113,AG$5:AG$104,$AI104)</f>
        <v>3.0524556335026176</v>
      </c>
    </row>
    <row r="105" spans="23:40" x14ac:dyDescent="0.15">
      <c r="W105" s="8">
        <v>101</v>
      </c>
      <c r="X105" s="8">
        <f>求节点(B$10:B$26,Q$10:Q$26,$W105)*(其他调用!AS105+其他调用!AZ105*$D$28*$D$29)*6</f>
        <v>3145.6803790538493</v>
      </c>
      <c r="Y105" s="8">
        <f>求节点(C$10:C$26,R$10:R$26,$W105)*(其他调用!AT105+其他调用!BA105*$D$28*$D$29)*6</f>
        <v>2309.1955450066457</v>
      </c>
      <c r="Z105" s="8">
        <f>求节点(D$10:D$26,S$10:S$26,$W105)*(其他调用!AU105+其他调用!BB105*$D$28*$D$29)*6</f>
        <v>3291.4062532296248</v>
      </c>
      <c r="AA105" s="8">
        <f>求节点(E$10:E$26,T$10:T$26,$W105)*(其他调用!AV105+其他调用!BC105*$D$28*$D$29)*6</f>
        <v>2427.6111596071396</v>
      </c>
      <c r="AB105" s="8">
        <f>求节点(F$10:F$26,U$10:U$26,$W105)*(其他调用!AW105+其他调用!BD105*$D$28*$D$29)*6</f>
        <v>3564.7567262899111</v>
      </c>
      <c r="AC105" s="8">
        <f>[1]节奏总纲!$BJ104</f>
        <v>3.4999999999999978</v>
      </c>
      <c r="AD105" s="8">
        <f>[1]节奏总纲!$BJ104</f>
        <v>3.4999999999999978</v>
      </c>
      <c r="AE105" s="8">
        <f>[1]节奏总纲!$BJ104</f>
        <v>3.4999999999999978</v>
      </c>
      <c r="AF105" s="8">
        <f>[1]节奏总纲!$BJ104</f>
        <v>3.4999999999999978</v>
      </c>
      <c r="AG105" s="8">
        <f>[1]节奏总纲!$BJ104</f>
        <v>3.4999999999999978</v>
      </c>
      <c r="AI105" s="3">
        <v>101</v>
      </c>
      <c r="AJ105" s="3">
        <f>求节点(节奏总纲!$D$4:$D$113,AC$5:AC$104,$AI105)</f>
        <v>3.0572432226702713</v>
      </c>
      <c r="AK105" s="3">
        <f>求节点(节奏总纲!$D$4:$D$113,AD$5:AD$104,$AI105)</f>
        <v>3.0572432226702713</v>
      </c>
      <c r="AL105" s="3">
        <f>求节点(节奏总纲!$D$4:$D$113,AE$5:AE$104,$AI105)</f>
        <v>3.0572432226702713</v>
      </c>
      <c r="AM105" s="3">
        <f>求节点(节奏总纲!$D$4:$D$113,AF$5:AF$104,$AI105)</f>
        <v>3.0572432226702713</v>
      </c>
      <c r="AN105" s="3">
        <f>求节点(节奏总纲!$D$4:$D$113,AG$5:AG$104,$AI105)</f>
        <v>3.0572432226702713</v>
      </c>
    </row>
    <row r="106" spans="23:40" x14ac:dyDescent="0.15">
      <c r="W106" s="8">
        <v>102</v>
      </c>
      <c r="X106" s="8">
        <f>求节点(B$10:B$26,Q$10:Q$26,$W106)*(其他调用!AS106+其他调用!AZ106*$D$28*$D$29)*6</f>
        <v>3145.6803790538493</v>
      </c>
      <c r="Y106" s="8">
        <f>求节点(C$10:C$26,R$10:R$26,$W106)*(其他调用!AT106+其他调用!BA106*$D$28*$D$29)*6</f>
        <v>2309.1955450066457</v>
      </c>
      <c r="Z106" s="8">
        <f>求节点(D$10:D$26,S$10:S$26,$W106)*(其他调用!AU106+其他调用!BB106*$D$28*$D$29)*6</f>
        <v>3291.4062532296248</v>
      </c>
      <c r="AA106" s="8">
        <f>求节点(E$10:E$26,T$10:T$26,$W106)*(其他调用!AV106+其他调用!BC106*$D$28*$D$29)*6</f>
        <v>2427.6111596071396</v>
      </c>
      <c r="AB106" s="8">
        <f>求节点(F$10:F$26,U$10:U$26,$W106)*(其他调用!AW106+其他调用!BD106*$D$28*$D$29)*6</f>
        <v>3564.7567262899111</v>
      </c>
      <c r="AC106" s="8">
        <f>[1]节奏总纲!$BJ105</f>
        <v>3.4999999999999978</v>
      </c>
      <c r="AD106" s="8">
        <f>[1]节奏总纲!$BJ105</f>
        <v>3.4999999999999978</v>
      </c>
      <c r="AE106" s="8">
        <f>[1]节奏总纲!$BJ105</f>
        <v>3.4999999999999978</v>
      </c>
      <c r="AF106" s="8">
        <f>[1]节奏总纲!$BJ105</f>
        <v>3.4999999999999978</v>
      </c>
      <c r="AG106" s="8">
        <f>[1]节奏总纲!$BJ105</f>
        <v>3.4999999999999978</v>
      </c>
      <c r="AI106" s="3">
        <v>102</v>
      </c>
      <c r="AJ106" s="3">
        <f>求节点(节奏总纲!$D$4:$D$113,AC$5:AC$104,$AI106)</f>
        <v>3.0620308118379254</v>
      </c>
      <c r="AK106" s="3">
        <f>求节点(节奏总纲!$D$4:$D$113,AD$5:AD$104,$AI106)</f>
        <v>3.0620308118379254</v>
      </c>
      <c r="AL106" s="3">
        <f>求节点(节奏总纲!$D$4:$D$113,AE$5:AE$104,$AI106)</f>
        <v>3.0620308118379254</v>
      </c>
      <c r="AM106" s="3">
        <f>求节点(节奏总纲!$D$4:$D$113,AF$5:AF$104,$AI106)</f>
        <v>3.0620308118379254</v>
      </c>
      <c r="AN106" s="3">
        <f>求节点(节奏总纲!$D$4:$D$113,AG$5:AG$104,$AI106)</f>
        <v>3.0620308118379254</v>
      </c>
    </row>
    <row r="107" spans="23:40" x14ac:dyDescent="0.15">
      <c r="W107" s="8">
        <v>103</v>
      </c>
      <c r="X107" s="8">
        <f>求节点(B$10:B$26,Q$10:Q$26,$W107)*(其他调用!AS107+其他调用!AZ107*$D$28*$D$29)*6</f>
        <v>3145.6803790538493</v>
      </c>
      <c r="Y107" s="8">
        <f>求节点(C$10:C$26,R$10:R$26,$W107)*(其他调用!AT107+其他调用!BA107*$D$28*$D$29)*6</f>
        <v>2309.1955450066457</v>
      </c>
      <c r="Z107" s="8">
        <f>求节点(D$10:D$26,S$10:S$26,$W107)*(其他调用!AU107+其他调用!BB107*$D$28*$D$29)*6</f>
        <v>3291.4062532296248</v>
      </c>
      <c r="AA107" s="8">
        <f>求节点(E$10:E$26,T$10:T$26,$W107)*(其他调用!AV107+其他调用!BC107*$D$28*$D$29)*6</f>
        <v>2427.6111596071396</v>
      </c>
      <c r="AB107" s="8">
        <f>求节点(F$10:F$26,U$10:U$26,$W107)*(其他调用!AW107+其他调用!BD107*$D$28*$D$29)*6</f>
        <v>3564.7567262899111</v>
      </c>
      <c r="AC107" s="8">
        <f>[1]节奏总纲!$BJ106</f>
        <v>3.4999999999999978</v>
      </c>
      <c r="AD107" s="8">
        <f>[1]节奏总纲!$BJ106</f>
        <v>3.4999999999999978</v>
      </c>
      <c r="AE107" s="8">
        <f>[1]节奏总纲!$BJ106</f>
        <v>3.4999999999999978</v>
      </c>
      <c r="AF107" s="8">
        <f>[1]节奏总纲!$BJ106</f>
        <v>3.4999999999999978</v>
      </c>
      <c r="AG107" s="8">
        <f>[1]节奏总纲!$BJ106</f>
        <v>3.4999999999999978</v>
      </c>
      <c r="AI107" s="3">
        <v>103</v>
      </c>
      <c r="AJ107" s="3">
        <f>求节点(节奏总纲!$D$4:$D$113,AC$5:AC$104,$AI107)</f>
        <v>3.066808239810821</v>
      </c>
      <c r="AK107" s="3">
        <f>求节点(节奏总纲!$D$4:$D$113,AD$5:AD$104,$AI107)</f>
        <v>3.066808239810821</v>
      </c>
      <c r="AL107" s="3">
        <f>求节点(节奏总纲!$D$4:$D$113,AE$5:AE$104,$AI107)</f>
        <v>3.066808239810821</v>
      </c>
      <c r="AM107" s="3">
        <f>求节点(节奏总纲!$D$4:$D$113,AF$5:AF$104,$AI107)</f>
        <v>3.066808239810821</v>
      </c>
      <c r="AN107" s="3">
        <f>求节点(节奏总纲!$D$4:$D$113,AG$5:AG$104,$AI107)</f>
        <v>3.066808239810821</v>
      </c>
    </row>
    <row r="108" spans="23:40" x14ac:dyDescent="0.15">
      <c r="W108" s="8">
        <v>104</v>
      </c>
      <c r="X108" s="8">
        <f>求节点(B$10:B$26,Q$10:Q$26,$W108)*(其他调用!AS108+其他调用!AZ108*$D$28*$D$29)*6</f>
        <v>3145.6803790538493</v>
      </c>
      <c r="Y108" s="8">
        <f>求节点(C$10:C$26,R$10:R$26,$W108)*(其他调用!AT108+其他调用!BA108*$D$28*$D$29)*6</f>
        <v>2309.1955450066457</v>
      </c>
      <c r="Z108" s="8">
        <f>求节点(D$10:D$26,S$10:S$26,$W108)*(其他调用!AU108+其他调用!BB108*$D$28*$D$29)*6</f>
        <v>3291.4062532296248</v>
      </c>
      <c r="AA108" s="8">
        <f>求节点(E$10:E$26,T$10:T$26,$W108)*(其他调用!AV108+其他调用!BC108*$D$28*$D$29)*6</f>
        <v>2427.6111596071396</v>
      </c>
      <c r="AB108" s="8">
        <f>求节点(F$10:F$26,U$10:U$26,$W108)*(其他调用!AW108+其他调用!BD108*$D$28*$D$29)*6</f>
        <v>3564.7567262899111</v>
      </c>
      <c r="AC108" s="8">
        <f>[1]节奏总纲!$BJ107</f>
        <v>3.4999999999999978</v>
      </c>
      <c r="AD108" s="8">
        <f>[1]节奏总纲!$BJ107</f>
        <v>3.4999999999999978</v>
      </c>
      <c r="AE108" s="8">
        <f>[1]节奏总纲!$BJ107</f>
        <v>3.4999999999999978</v>
      </c>
      <c r="AF108" s="8">
        <f>[1]节奏总纲!$BJ107</f>
        <v>3.4999999999999978</v>
      </c>
      <c r="AG108" s="8">
        <f>[1]节奏总纲!$BJ107</f>
        <v>3.4999999999999978</v>
      </c>
      <c r="AI108" s="3">
        <v>104</v>
      </c>
      <c r="AJ108" s="3">
        <f>求节点(节奏总纲!$D$4:$D$113,AC$5:AC$104,$AI108)</f>
        <v>3.0712752184541663</v>
      </c>
      <c r="AK108" s="3">
        <f>求节点(节奏总纲!$D$4:$D$113,AD$5:AD$104,$AI108)</f>
        <v>3.0712752184541663</v>
      </c>
      <c r="AL108" s="3">
        <f>求节点(节奏总纲!$D$4:$D$113,AE$5:AE$104,$AI108)</f>
        <v>3.0712752184541663</v>
      </c>
      <c r="AM108" s="3">
        <f>求节点(节奏总纲!$D$4:$D$113,AF$5:AF$104,$AI108)</f>
        <v>3.0712752184541663</v>
      </c>
      <c r="AN108" s="3">
        <f>求节点(节奏总纲!$D$4:$D$113,AG$5:AG$104,$AI108)</f>
        <v>3.0712752184541663</v>
      </c>
    </row>
    <row r="109" spans="23:40" x14ac:dyDescent="0.15">
      <c r="W109" s="8">
        <v>105</v>
      </c>
      <c r="X109" s="8">
        <f>求节点(B$10:B$26,Q$10:Q$26,$W109)*(其他调用!AS109+其他调用!AZ109*$D$28*$D$29)*6</f>
        <v>3145.6803790538493</v>
      </c>
      <c r="Y109" s="8">
        <f>求节点(C$10:C$26,R$10:R$26,$W109)*(其他调用!AT109+其他调用!BA109*$D$28*$D$29)*6</f>
        <v>2309.1955450066457</v>
      </c>
      <c r="Z109" s="8">
        <f>求节点(D$10:D$26,S$10:S$26,$W109)*(其他调用!AU109+其他调用!BB109*$D$28*$D$29)*6</f>
        <v>3291.4062532296248</v>
      </c>
      <c r="AA109" s="8">
        <f>求节点(E$10:E$26,T$10:T$26,$W109)*(其他调用!AV109+其他调用!BC109*$D$28*$D$29)*6</f>
        <v>2427.6111596071396</v>
      </c>
      <c r="AB109" s="8">
        <f>求节点(F$10:F$26,U$10:U$26,$W109)*(其他调用!AW109+其他调用!BD109*$D$28*$D$29)*6</f>
        <v>3564.7567262899111</v>
      </c>
      <c r="AC109" s="8">
        <f>[1]节奏总纲!$BJ108</f>
        <v>3.4999999999999978</v>
      </c>
      <c r="AD109" s="8">
        <f>[1]节奏总纲!$BJ108</f>
        <v>3.4999999999999978</v>
      </c>
      <c r="AE109" s="8">
        <f>[1]节奏总纲!$BJ108</f>
        <v>3.4999999999999978</v>
      </c>
      <c r="AF109" s="8">
        <f>[1]节奏总纲!$BJ108</f>
        <v>3.4999999999999978</v>
      </c>
      <c r="AG109" s="8">
        <f>[1]节奏总纲!$BJ108</f>
        <v>3.4999999999999978</v>
      </c>
      <c r="AI109" s="3">
        <v>105</v>
      </c>
      <c r="AJ109" s="3">
        <f>求节点(节奏总纲!$D$4:$D$113,AC$5:AC$104,$AI109)</f>
        <v>3.0757421970975116</v>
      </c>
      <c r="AK109" s="3">
        <f>求节点(节奏总纲!$D$4:$D$113,AD$5:AD$104,$AI109)</f>
        <v>3.0757421970975116</v>
      </c>
      <c r="AL109" s="3">
        <f>求节点(节奏总纲!$D$4:$D$113,AE$5:AE$104,$AI109)</f>
        <v>3.0757421970975116</v>
      </c>
      <c r="AM109" s="3">
        <f>求节点(节奏总纲!$D$4:$D$113,AF$5:AF$104,$AI109)</f>
        <v>3.0757421970975116</v>
      </c>
      <c r="AN109" s="3">
        <f>求节点(节奏总纲!$D$4:$D$113,AG$5:AG$104,$AI109)</f>
        <v>3.0757421970975116</v>
      </c>
    </row>
    <row r="110" spans="23:40" x14ac:dyDescent="0.15">
      <c r="W110" s="8">
        <v>106</v>
      </c>
      <c r="X110" s="8">
        <f>求节点(B$10:B$26,Q$10:Q$26,$W110)*(其他调用!AS110+其他调用!AZ110*$D$28*$D$29)*6</f>
        <v>3145.6803790538493</v>
      </c>
      <c r="Y110" s="8">
        <f>求节点(C$10:C$26,R$10:R$26,$W110)*(其他调用!AT110+其他调用!BA110*$D$28*$D$29)*6</f>
        <v>2309.1955450066457</v>
      </c>
      <c r="Z110" s="8">
        <f>求节点(D$10:D$26,S$10:S$26,$W110)*(其他调用!AU110+其他调用!BB110*$D$28*$D$29)*6</f>
        <v>3291.4062532296248</v>
      </c>
      <c r="AA110" s="8">
        <f>求节点(E$10:E$26,T$10:T$26,$W110)*(其他调用!AV110+其他调用!BC110*$D$28*$D$29)*6</f>
        <v>2427.6111596071396</v>
      </c>
      <c r="AB110" s="8">
        <f>求节点(F$10:F$26,U$10:U$26,$W110)*(其他调用!AW110+其他调用!BD110*$D$28*$D$29)*6</f>
        <v>3564.7567262899111</v>
      </c>
      <c r="AC110" s="8">
        <f>[1]节奏总纲!$BJ109</f>
        <v>3.4999999999999978</v>
      </c>
      <c r="AD110" s="8">
        <f>[1]节奏总纲!$BJ109</f>
        <v>3.4999999999999978</v>
      </c>
      <c r="AE110" s="8">
        <f>[1]节奏总纲!$BJ109</f>
        <v>3.4999999999999978</v>
      </c>
      <c r="AF110" s="8">
        <f>[1]节奏总纲!$BJ109</f>
        <v>3.4999999999999978</v>
      </c>
      <c r="AG110" s="8">
        <f>[1]节奏总纲!$BJ109</f>
        <v>3.4999999999999978</v>
      </c>
      <c r="AI110" s="3">
        <v>106</v>
      </c>
      <c r="AJ110" s="3">
        <f>求节点(节奏总纲!$D$4:$D$113,AC$5:AC$104,$AI110)</f>
        <v>3.0802091757408574</v>
      </c>
      <c r="AK110" s="3">
        <f>求节点(节奏总纲!$D$4:$D$113,AD$5:AD$104,$AI110)</f>
        <v>3.0802091757408574</v>
      </c>
      <c r="AL110" s="3">
        <f>求节点(节奏总纲!$D$4:$D$113,AE$5:AE$104,$AI110)</f>
        <v>3.0802091757408574</v>
      </c>
      <c r="AM110" s="3">
        <f>求节点(节奏总纲!$D$4:$D$113,AF$5:AF$104,$AI110)</f>
        <v>3.0802091757408574</v>
      </c>
      <c r="AN110" s="3">
        <f>求节点(节奏总纲!$D$4:$D$113,AG$5:AG$104,$AI110)</f>
        <v>3.0802091757408574</v>
      </c>
    </row>
    <row r="111" spans="23:40" x14ac:dyDescent="0.15">
      <c r="W111" s="8">
        <v>107</v>
      </c>
      <c r="X111" s="8">
        <f>求节点(B$10:B$26,Q$10:Q$26,$W111)*(其他调用!AS111+其他调用!AZ111*$D$28*$D$29)*6</f>
        <v>3145.6803790538493</v>
      </c>
      <c r="Y111" s="8">
        <f>求节点(C$10:C$26,R$10:R$26,$W111)*(其他调用!AT111+其他调用!BA111*$D$28*$D$29)*6</f>
        <v>2309.1955450066457</v>
      </c>
      <c r="Z111" s="8">
        <f>求节点(D$10:D$26,S$10:S$26,$W111)*(其他调用!AU111+其他调用!BB111*$D$28*$D$29)*6</f>
        <v>3291.4062532296248</v>
      </c>
      <c r="AA111" s="8">
        <f>求节点(E$10:E$26,T$10:T$26,$W111)*(其他调用!AV111+其他调用!BC111*$D$28*$D$29)*6</f>
        <v>2427.6111596071396</v>
      </c>
      <c r="AB111" s="8">
        <f>求节点(F$10:F$26,U$10:U$26,$W111)*(其他调用!AW111+其他调用!BD111*$D$28*$D$29)*6</f>
        <v>3564.7567262899111</v>
      </c>
      <c r="AC111" s="8">
        <f>[1]节奏总纲!$BJ110</f>
        <v>3.4999999999999978</v>
      </c>
      <c r="AD111" s="8">
        <f>[1]节奏总纲!$BJ110</f>
        <v>3.4999999999999978</v>
      </c>
      <c r="AE111" s="8">
        <f>[1]节奏总纲!$BJ110</f>
        <v>3.4999999999999978</v>
      </c>
      <c r="AF111" s="8">
        <f>[1]节奏总纲!$BJ110</f>
        <v>3.4999999999999978</v>
      </c>
      <c r="AG111" s="8">
        <f>[1]节奏总纲!$BJ110</f>
        <v>3.4999999999999978</v>
      </c>
      <c r="AI111" s="3">
        <v>107</v>
      </c>
      <c r="AJ111" s="3">
        <f>求节点(节奏总纲!$D$4:$D$113,AC$5:AC$104,$AI111)</f>
        <v>3.0846761543842027</v>
      </c>
      <c r="AK111" s="3">
        <f>求节点(节奏总纲!$D$4:$D$113,AD$5:AD$104,$AI111)</f>
        <v>3.0846761543842027</v>
      </c>
      <c r="AL111" s="3">
        <f>求节点(节奏总纲!$D$4:$D$113,AE$5:AE$104,$AI111)</f>
        <v>3.0846761543842027</v>
      </c>
      <c r="AM111" s="3">
        <f>求节点(节奏总纲!$D$4:$D$113,AF$5:AF$104,$AI111)</f>
        <v>3.0846761543842027</v>
      </c>
      <c r="AN111" s="3">
        <f>求节点(节奏总纲!$D$4:$D$113,AG$5:AG$104,$AI111)</f>
        <v>3.0846761543842027</v>
      </c>
    </row>
    <row r="112" spans="23:40" x14ac:dyDescent="0.15">
      <c r="W112" s="8">
        <v>108</v>
      </c>
      <c r="X112" s="8">
        <f>求节点(B$10:B$26,Q$10:Q$26,$W112)*(其他调用!AS112+其他调用!AZ112*$D$28*$D$29)*6</f>
        <v>3145.6803790538493</v>
      </c>
      <c r="Y112" s="8">
        <f>求节点(C$10:C$26,R$10:R$26,$W112)*(其他调用!AT112+其他调用!BA112*$D$28*$D$29)*6</f>
        <v>2309.1955450066457</v>
      </c>
      <c r="Z112" s="8">
        <f>求节点(D$10:D$26,S$10:S$26,$W112)*(其他调用!AU112+其他调用!BB112*$D$28*$D$29)*6</f>
        <v>3291.4062532296248</v>
      </c>
      <c r="AA112" s="8">
        <f>求节点(E$10:E$26,T$10:T$26,$W112)*(其他调用!AV112+其他调用!BC112*$D$28*$D$29)*6</f>
        <v>2427.6111596071396</v>
      </c>
      <c r="AB112" s="8">
        <f>求节点(F$10:F$26,U$10:U$26,$W112)*(其他调用!AW112+其他调用!BD112*$D$28*$D$29)*6</f>
        <v>3564.7567262899111</v>
      </c>
      <c r="AC112" s="8">
        <f>[1]节奏总纲!$BJ111</f>
        <v>3.4999999999999978</v>
      </c>
      <c r="AD112" s="8">
        <f>[1]节奏总纲!$BJ111</f>
        <v>3.4999999999999978</v>
      </c>
      <c r="AE112" s="8">
        <f>[1]节奏总纲!$BJ111</f>
        <v>3.4999999999999978</v>
      </c>
      <c r="AF112" s="8">
        <f>[1]节奏总纲!$BJ111</f>
        <v>3.4999999999999978</v>
      </c>
      <c r="AG112" s="8">
        <f>[1]节奏总纲!$BJ111</f>
        <v>3.4999999999999978</v>
      </c>
      <c r="AI112" s="3">
        <v>108</v>
      </c>
      <c r="AJ112" s="3">
        <f>求节点(节奏总纲!$D$4:$D$113,AC$5:AC$104,$AI112)</f>
        <v>3.0891431330275481</v>
      </c>
      <c r="AK112" s="3">
        <f>求节点(节奏总纲!$D$4:$D$113,AD$5:AD$104,$AI112)</f>
        <v>3.0891431330275481</v>
      </c>
      <c r="AL112" s="3">
        <f>求节点(节奏总纲!$D$4:$D$113,AE$5:AE$104,$AI112)</f>
        <v>3.0891431330275481</v>
      </c>
      <c r="AM112" s="3">
        <f>求节点(节奏总纲!$D$4:$D$113,AF$5:AF$104,$AI112)</f>
        <v>3.0891431330275481</v>
      </c>
      <c r="AN112" s="3">
        <f>求节点(节奏总纲!$D$4:$D$113,AG$5:AG$104,$AI112)</f>
        <v>3.0891431330275481</v>
      </c>
    </row>
    <row r="113" spans="23:40" x14ac:dyDescent="0.15">
      <c r="W113" s="8">
        <v>109</v>
      </c>
      <c r="X113" s="8">
        <f>求节点(B$10:B$26,Q$10:Q$26,$W113)*(其他调用!AS113+其他调用!AZ113*$D$28*$D$29)*6</f>
        <v>3145.6803790538493</v>
      </c>
      <c r="Y113" s="8">
        <f>求节点(C$10:C$26,R$10:R$26,$W113)*(其他调用!AT113+其他调用!BA113*$D$28*$D$29)*6</f>
        <v>2309.1955450066457</v>
      </c>
      <c r="Z113" s="8">
        <f>求节点(D$10:D$26,S$10:S$26,$W113)*(其他调用!AU113+其他调用!BB113*$D$28*$D$29)*6</f>
        <v>3291.4062532296248</v>
      </c>
      <c r="AA113" s="8">
        <f>求节点(E$10:E$26,T$10:T$26,$W113)*(其他调用!AV113+其他调用!BC113*$D$28*$D$29)*6</f>
        <v>2427.6111596071396</v>
      </c>
      <c r="AB113" s="8">
        <f>求节点(F$10:F$26,U$10:U$26,$W113)*(其他调用!AW113+其他调用!BD113*$D$28*$D$29)*6</f>
        <v>3564.7567262899111</v>
      </c>
      <c r="AC113" s="8">
        <f>[1]节奏总纲!$BJ112</f>
        <v>3.4999999999999978</v>
      </c>
      <c r="AD113" s="8">
        <f>[1]节奏总纲!$BJ112</f>
        <v>3.4999999999999978</v>
      </c>
      <c r="AE113" s="8">
        <f>[1]节奏总纲!$BJ112</f>
        <v>3.4999999999999978</v>
      </c>
      <c r="AF113" s="8">
        <f>[1]节奏总纲!$BJ112</f>
        <v>3.4999999999999978</v>
      </c>
      <c r="AG113" s="8">
        <f>[1]节奏总纲!$BJ112</f>
        <v>3.4999999999999978</v>
      </c>
      <c r="AI113" s="3">
        <v>109</v>
      </c>
      <c r="AJ113" s="3">
        <f>求节点(节奏总纲!$D$4:$D$113,AC$5:AC$104,$AI113)</f>
        <v>3.0936101116708934</v>
      </c>
      <c r="AK113" s="3">
        <f>求节点(节奏总纲!$D$4:$D$113,AD$5:AD$104,$AI113)</f>
        <v>3.0936101116708934</v>
      </c>
      <c r="AL113" s="3">
        <f>求节点(节奏总纲!$D$4:$D$113,AE$5:AE$104,$AI113)</f>
        <v>3.0936101116708934</v>
      </c>
      <c r="AM113" s="3">
        <f>求节点(节奏总纲!$D$4:$D$113,AF$5:AF$104,$AI113)</f>
        <v>3.0936101116708934</v>
      </c>
      <c r="AN113" s="3">
        <f>求节点(节奏总纲!$D$4:$D$113,AG$5:AG$104,$AI113)</f>
        <v>3.0936101116708934</v>
      </c>
    </row>
    <row r="114" spans="23:40" x14ac:dyDescent="0.15">
      <c r="W114" s="8">
        <v>110</v>
      </c>
      <c r="X114" s="8">
        <f>求节点(B$10:B$26,Q$10:Q$26,$W114)*(其他调用!AS114+其他调用!AZ114*$D$28*$D$29)*6</f>
        <v>3145.6803790538493</v>
      </c>
      <c r="Y114" s="8">
        <f>求节点(C$10:C$26,R$10:R$26,$W114)*(其他调用!AT114+其他调用!BA114*$D$28*$D$29)*6</f>
        <v>2309.1955450066457</v>
      </c>
      <c r="Z114" s="8">
        <f>求节点(D$10:D$26,S$10:S$26,$W114)*(其他调用!AU114+其他调用!BB114*$D$28*$D$29)*6</f>
        <v>3291.4062532296248</v>
      </c>
      <c r="AA114" s="8">
        <f>求节点(E$10:E$26,T$10:T$26,$W114)*(其他调用!AV114+其他调用!BC114*$D$28*$D$29)*6</f>
        <v>2427.6111596071396</v>
      </c>
      <c r="AB114" s="8">
        <f>求节点(F$10:F$26,U$10:U$26,$W114)*(其他调用!AW114+其他调用!BD114*$D$28*$D$29)*6</f>
        <v>3564.7567262899111</v>
      </c>
      <c r="AC114" s="8">
        <f>[1]节奏总纲!$BJ113</f>
        <v>3.4999999999999978</v>
      </c>
      <c r="AD114" s="8">
        <f>[1]节奏总纲!$BJ113</f>
        <v>3.4999999999999978</v>
      </c>
      <c r="AE114" s="8">
        <f>[1]节奏总纲!$BJ113</f>
        <v>3.4999999999999978</v>
      </c>
      <c r="AF114" s="8">
        <f>[1]节奏总纲!$BJ113</f>
        <v>3.4999999999999978</v>
      </c>
      <c r="AG114" s="8">
        <f>[1]节奏总纲!$BJ113</f>
        <v>3.4999999999999978</v>
      </c>
      <c r="AI114" s="3">
        <v>110</v>
      </c>
      <c r="AJ114" s="3">
        <f>求节点(节奏总纲!$D$4:$D$113,AC$5:AC$104,$AI114)</f>
        <v>3.0980770903142387</v>
      </c>
      <c r="AK114" s="3">
        <f>求节点(节奏总纲!$D$4:$D$113,AD$5:AD$104,$AI114)</f>
        <v>3.0980770903142387</v>
      </c>
      <c r="AL114" s="3">
        <f>求节点(节奏总纲!$D$4:$D$113,AE$5:AE$104,$AI114)</f>
        <v>3.0980770903142387</v>
      </c>
      <c r="AM114" s="3">
        <f>求节点(节奏总纲!$D$4:$D$113,AF$5:AF$104,$AI114)</f>
        <v>3.0980770903142387</v>
      </c>
      <c r="AN114" s="3">
        <f>求节点(节奏总纲!$D$4:$D$113,AG$5:AG$104,$AI114)</f>
        <v>3.0980770903142387</v>
      </c>
    </row>
    <row r="115" spans="23:40" x14ac:dyDescent="0.15">
      <c r="W115" s="8">
        <v>111</v>
      </c>
      <c r="X115" s="8">
        <f>求节点(B$10:B$26,Q$10:Q$26,$W115)*(其他调用!AS115+其他调用!AZ115*$D$28*$D$29)*6</f>
        <v>3145.6803790538493</v>
      </c>
      <c r="Y115" s="8">
        <f>求节点(C$10:C$26,R$10:R$26,$W115)*(其他调用!AT115+其他调用!BA115*$D$28*$D$29)*6</f>
        <v>2309.1955450066457</v>
      </c>
      <c r="Z115" s="8">
        <f>求节点(D$10:D$26,S$10:S$26,$W115)*(其他调用!AU115+其他调用!BB115*$D$28*$D$29)*6</f>
        <v>3291.4062532296248</v>
      </c>
      <c r="AA115" s="8">
        <f>求节点(E$10:E$26,T$10:T$26,$W115)*(其他调用!AV115+其他调用!BC115*$D$28*$D$29)*6</f>
        <v>2427.6111596071396</v>
      </c>
      <c r="AB115" s="8">
        <f>求节点(F$10:F$26,U$10:U$26,$W115)*(其他调用!AW115+其他调用!BD115*$D$28*$D$29)*6</f>
        <v>3564.7567262899111</v>
      </c>
      <c r="AC115" s="8">
        <f>[1]节奏总纲!$BJ114</f>
        <v>3.4999999999999978</v>
      </c>
      <c r="AD115" s="8">
        <f>[1]节奏总纲!$BJ114</f>
        <v>3.4999999999999978</v>
      </c>
      <c r="AE115" s="8">
        <f>[1]节奏总纲!$BJ114</f>
        <v>3.4999999999999978</v>
      </c>
      <c r="AF115" s="8">
        <f>[1]节奏总纲!$BJ114</f>
        <v>3.4999999999999978</v>
      </c>
      <c r="AG115" s="8">
        <f>[1]节奏总纲!$BJ114</f>
        <v>3.4999999999999978</v>
      </c>
      <c r="AI115" s="3">
        <v>111</v>
      </c>
      <c r="AJ115" s="3">
        <f>求节点(节奏总纲!$D$4:$D$113,AC$5:AC$104,$AI115)</f>
        <v>3.1023737002701703</v>
      </c>
      <c r="AK115" s="3">
        <f>求节点(节奏总纲!$D$4:$D$113,AD$5:AD$104,$AI115)</f>
        <v>3.1023737002701703</v>
      </c>
      <c r="AL115" s="3">
        <f>求节点(节奏总纲!$D$4:$D$113,AE$5:AE$104,$AI115)</f>
        <v>3.1023737002701703</v>
      </c>
      <c r="AM115" s="3">
        <f>求节点(节奏总纲!$D$4:$D$113,AF$5:AF$104,$AI115)</f>
        <v>3.1023737002701703</v>
      </c>
      <c r="AN115" s="3">
        <f>求节点(节奏总纲!$D$4:$D$113,AG$5:AG$104,$AI115)</f>
        <v>3.1023737002701703</v>
      </c>
    </row>
    <row r="116" spans="23:40" x14ac:dyDescent="0.15">
      <c r="W116" s="8">
        <v>112</v>
      </c>
      <c r="X116" s="8">
        <f>求节点(B$10:B$26,Q$10:Q$26,$W116)*(其他调用!AS116+其他调用!AZ116*$D$28*$D$29)*6</f>
        <v>3145.6803790538493</v>
      </c>
      <c r="Y116" s="8">
        <f>求节点(C$10:C$26,R$10:R$26,$W116)*(其他调用!AT116+其他调用!BA116*$D$28*$D$29)*6</f>
        <v>2309.1955450066457</v>
      </c>
      <c r="Z116" s="8">
        <f>求节点(D$10:D$26,S$10:S$26,$W116)*(其他调用!AU116+其他调用!BB116*$D$28*$D$29)*6</f>
        <v>3291.4062532296248</v>
      </c>
      <c r="AA116" s="8">
        <f>求节点(E$10:E$26,T$10:T$26,$W116)*(其他调用!AV116+其他调用!BC116*$D$28*$D$29)*6</f>
        <v>2427.6111596071396</v>
      </c>
      <c r="AB116" s="8">
        <f>求节点(F$10:F$26,U$10:U$26,$W116)*(其他调用!AW116+其他调用!BD116*$D$28*$D$29)*6</f>
        <v>3564.7567262899111</v>
      </c>
      <c r="AC116" s="8">
        <f>[1]节奏总纲!$BJ115</f>
        <v>3.4999999999999978</v>
      </c>
      <c r="AD116" s="8">
        <f>[1]节奏总纲!$BJ115</f>
        <v>3.4999999999999978</v>
      </c>
      <c r="AE116" s="8">
        <f>[1]节奏总纲!$BJ115</f>
        <v>3.4999999999999978</v>
      </c>
      <c r="AF116" s="8">
        <f>[1]节奏总纲!$BJ115</f>
        <v>3.4999999999999978</v>
      </c>
      <c r="AG116" s="8">
        <f>[1]节奏总纲!$BJ115</f>
        <v>3.4999999999999978</v>
      </c>
      <c r="AI116" s="3">
        <v>112</v>
      </c>
      <c r="AJ116" s="3">
        <f>求节点(节奏总纲!$D$4:$D$113,AC$5:AC$104,$AI116)</f>
        <v>3.1065415387169022</v>
      </c>
      <c r="AK116" s="3">
        <f>求节点(节奏总纲!$D$4:$D$113,AD$5:AD$104,$AI116)</f>
        <v>3.1065415387169022</v>
      </c>
      <c r="AL116" s="3">
        <f>求节点(节奏总纲!$D$4:$D$113,AE$5:AE$104,$AI116)</f>
        <v>3.1065415387169022</v>
      </c>
      <c r="AM116" s="3">
        <f>求节点(节奏总纲!$D$4:$D$113,AF$5:AF$104,$AI116)</f>
        <v>3.1065415387169022</v>
      </c>
      <c r="AN116" s="3">
        <f>求节点(节奏总纲!$D$4:$D$113,AG$5:AG$104,$AI116)</f>
        <v>3.1065415387169022</v>
      </c>
    </row>
    <row r="117" spans="23:40" x14ac:dyDescent="0.15">
      <c r="W117" s="8">
        <v>113</v>
      </c>
      <c r="X117" s="8">
        <f>求节点(B$10:B$26,Q$10:Q$26,$W117)*(其他调用!AS117+其他调用!AZ117*$D$28*$D$29)*6</f>
        <v>3145.6803790538493</v>
      </c>
      <c r="Y117" s="8">
        <f>求节点(C$10:C$26,R$10:R$26,$W117)*(其他调用!AT117+其他调用!BA117*$D$28*$D$29)*6</f>
        <v>2309.1955450066457</v>
      </c>
      <c r="Z117" s="8">
        <f>求节点(D$10:D$26,S$10:S$26,$W117)*(其他调用!AU117+其他调用!BB117*$D$28*$D$29)*6</f>
        <v>3291.4062532296248</v>
      </c>
      <c r="AA117" s="8">
        <f>求节点(E$10:E$26,T$10:T$26,$W117)*(其他调用!AV117+其他调用!BC117*$D$28*$D$29)*6</f>
        <v>2427.6111596071396</v>
      </c>
      <c r="AB117" s="8">
        <f>求节点(F$10:F$26,U$10:U$26,$W117)*(其他调用!AW117+其他调用!BD117*$D$28*$D$29)*6</f>
        <v>3564.7567262899111</v>
      </c>
      <c r="AC117" s="8">
        <f>[1]节奏总纲!$BJ116</f>
        <v>3.4999999999999978</v>
      </c>
      <c r="AD117" s="8">
        <f>[1]节奏总纲!$BJ116</f>
        <v>3.4999999999999978</v>
      </c>
      <c r="AE117" s="8">
        <f>[1]节奏总纲!$BJ116</f>
        <v>3.4999999999999978</v>
      </c>
      <c r="AF117" s="8">
        <f>[1]节奏总纲!$BJ116</f>
        <v>3.4999999999999978</v>
      </c>
      <c r="AG117" s="8">
        <f>[1]节奏总纲!$BJ116</f>
        <v>3.4999999999999978</v>
      </c>
      <c r="AI117" s="3">
        <v>113</v>
      </c>
      <c r="AJ117" s="3">
        <f>求节点(节奏总纲!$D$4:$D$113,AC$5:AC$104,$AI117)</f>
        <v>3.1107093771636336</v>
      </c>
      <c r="AK117" s="3">
        <f>求节点(节奏总纲!$D$4:$D$113,AD$5:AD$104,$AI117)</f>
        <v>3.1107093771636336</v>
      </c>
      <c r="AL117" s="3">
        <f>求节点(节奏总纲!$D$4:$D$113,AE$5:AE$104,$AI117)</f>
        <v>3.1107093771636336</v>
      </c>
      <c r="AM117" s="3">
        <f>求节点(节奏总纲!$D$4:$D$113,AF$5:AF$104,$AI117)</f>
        <v>3.1107093771636336</v>
      </c>
      <c r="AN117" s="3">
        <f>求节点(节奏总纲!$D$4:$D$113,AG$5:AG$104,$AI117)</f>
        <v>3.1107093771636336</v>
      </c>
    </row>
    <row r="118" spans="23:40" x14ac:dyDescent="0.15">
      <c r="W118" s="8">
        <v>114</v>
      </c>
      <c r="X118" s="8">
        <f>求节点(B$10:B$26,Q$10:Q$26,$W118)*(其他调用!AS118+其他调用!AZ118*$D$28*$D$29)*6</f>
        <v>3145.6803790538493</v>
      </c>
      <c r="Y118" s="8">
        <f>求节点(C$10:C$26,R$10:R$26,$W118)*(其他调用!AT118+其他调用!BA118*$D$28*$D$29)*6</f>
        <v>2309.1955450066457</v>
      </c>
      <c r="Z118" s="8">
        <f>求节点(D$10:D$26,S$10:S$26,$W118)*(其他调用!AU118+其他调用!BB118*$D$28*$D$29)*6</f>
        <v>3291.4062532296248</v>
      </c>
      <c r="AA118" s="8">
        <f>求节点(E$10:E$26,T$10:T$26,$W118)*(其他调用!AV118+其他调用!BC118*$D$28*$D$29)*6</f>
        <v>2427.6111596071396</v>
      </c>
      <c r="AB118" s="8">
        <f>求节点(F$10:F$26,U$10:U$26,$W118)*(其他调用!AW118+其他调用!BD118*$D$28*$D$29)*6</f>
        <v>3564.7567262899111</v>
      </c>
      <c r="AC118" s="8">
        <f>[1]节奏总纲!$BJ117</f>
        <v>3.4999999999999978</v>
      </c>
      <c r="AD118" s="8">
        <f>[1]节奏总纲!$BJ117</f>
        <v>3.4999999999999978</v>
      </c>
      <c r="AE118" s="8">
        <f>[1]节奏总纲!$BJ117</f>
        <v>3.4999999999999978</v>
      </c>
      <c r="AF118" s="8">
        <f>[1]节奏总纲!$BJ117</f>
        <v>3.4999999999999978</v>
      </c>
      <c r="AG118" s="8">
        <f>[1]节奏总纲!$BJ117</f>
        <v>3.4999999999999978</v>
      </c>
      <c r="AI118" s="3">
        <v>114</v>
      </c>
      <c r="AJ118" s="3">
        <f>求节点(节奏总纲!$D$4:$D$113,AC$5:AC$104,$AI118)</f>
        <v>3.114877215610365</v>
      </c>
      <c r="AK118" s="3">
        <f>求节点(节奏总纲!$D$4:$D$113,AD$5:AD$104,$AI118)</f>
        <v>3.114877215610365</v>
      </c>
      <c r="AL118" s="3">
        <f>求节点(节奏总纲!$D$4:$D$113,AE$5:AE$104,$AI118)</f>
        <v>3.114877215610365</v>
      </c>
      <c r="AM118" s="3">
        <f>求节点(节奏总纲!$D$4:$D$113,AF$5:AF$104,$AI118)</f>
        <v>3.114877215610365</v>
      </c>
      <c r="AN118" s="3">
        <f>求节点(节奏总纲!$D$4:$D$113,AG$5:AG$104,$AI118)</f>
        <v>3.114877215610365</v>
      </c>
    </row>
    <row r="119" spans="23:40" x14ac:dyDescent="0.15">
      <c r="W119" s="8">
        <v>115</v>
      </c>
      <c r="X119" s="8">
        <f>求节点(B$10:B$26,Q$10:Q$26,$W119)*(其他调用!AS119+其他调用!AZ119*$D$28*$D$29)*6</f>
        <v>3145.6803790538493</v>
      </c>
      <c r="Y119" s="8">
        <f>求节点(C$10:C$26,R$10:R$26,$W119)*(其他调用!AT119+其他调用!BA119*$D$28*$D$29)*6</f>
        <v>2309.1955450066457</v>
      </c>
      <c r="Z119" s="8">
        <f>求节点(D$10:D$26,S$10:S$26,$W119)*(其他调用!AU119+其他调用!BB119*$D$28*$D$29)*6</f>
        <v>3291.4062532296248</v>
      </c>
      <c r="AA119" s="8">
        <f>求节点(E$10:E$26,T$10:T$26,$W119)*(其他调用!AV119+其他调用!BC119*$D$28*$D$29)*6</f>
        <v>2427.6111596071396</v>
      </c>
      <c r="AB119" s="8">
        <f>求节点(F$10:F$26,U$10:U$26,$W119)*(其他调用!AW119+其他调用!BD119*$D$28*$D$29)*6</f>
        <v>3564.7567262899111</v>
      </c>
      <c r="AC119" s="8">
        <f>[1]节奏总纲!$BJ118</f>
        <v>3.4999999999999978</v>
      </c>
      <c r="AD119" s="8">
        <f>[1]节奏总纲!$BJ118</f>
        <v>3.4999999999999978</v>
      </c>
      <c r="AE119" s="8">
        <f>[1]节奏总纲!$BJ118</f>
        <v>3.4999999999999978</v>
      </c>
      <c r="AF119" s="8">
        <f>[1]节奏总纲!$BJ118</f>
        <v>3.4999999999999978</v>
      </c>
      <c r="AG119" s="8">
        <f>[1]节奏总纲!$BJ118</f>
        <v>3.4999999999999978</v>
      </c>
      <c r="AI119" s="3">
        <v>115</v>
      </c>
      <c r="AJ119" s="3">
        <f>求节点(节奏总纲!$D$4:$D$113,AC$5:AC$104,$AI119)</f>
        <v>3.1190450540570969</v>
      </c>
      <c r="AK119" s="3">
        <f>求节点(节奏总纲!$D$4:$D$113,AD$5:AD$104,$AI119)</f>
        <v>3.1190450540570969</v>
      </c>
      <c r="AL119" s="3">
        <f>求节点(节奏总纲!$D$4:$D$113,AE$5:AE$104,$AI119)</f>
        <v>3.1190450540570969</v>
      </c>
      <c r="AM119" s="3">
        <f>求节点(节奏总纲!$D$4:$D$113,AF$5:AF$104,$AI119)</f>
        <v>3.1190450540570969</v>
      </c>
      <c r="AN119" s="3">
        <f>求节点(节奏总纲!$D$4:$D$113,AG$5:AG$104,$AI119)</f>
        <v>3.1190450540570969</v>
      </c>
    </row>
    <row r="120" spans="23:40" x14ac:dyDescent="0.15">
      <c r="W120" s="8">
        <v>116</v>
      </c>
      <c r="X120" s="8">
        <f>求节点(B$10:B$26,Q$10:Q$26,$W120)*(其他调用!AS120+其他调用!AZ120*$D$28*$D$29)*6</f>
        <v>3145.6803790538493</v>
      </c>
      <c r="Y120" s="8">
        <f>求节点(C$10:C$26,R$10:R$26,$W120)*(其他调用!AT120+其他调用!BA120*$D$28*$D$29)*6</f>
        <v>2309.1955450066457</v>
      </c>
      <c r="Z120" s="8">
        <f>求节点(D$10:D$26,S$10:S$26,$W120)*(其他调用!AU120+其他调用!BB120*$D$28*$D$29)*6</f>
        <v>3291.4062532296248</v>
      </c>
      <c r="AA120" s="8">
        <f>求节点(E$10:E$26,T$10:T$26,$W120)*(其他调用!AV120+其他调用!BC120*$D$28*$D$29)*6</f>
        <v>2427.6111596071396</v>
      </c>
      <c r="AB120" s="8">
        <f>求节点(F$10:F$26,U$10:U$26,$W120)*(其他调用!AW120+其他调用!BD120*$D$28*$D$29)*6</f>
        <v>3564.7567262899111</v>
      </c>
      <c r="AC120" s="8">
        <f>[1]节奏总纲!$BJ119</f>
        <v>3.4999999999999978</v>
      </c>
      <c r="AD120" s="8">
        <f>[1]节奏总纲!$BJ119</f>
        <v>3.4999999999999978</v>
      </c>
      <c r="AE120" s="8">
        <f>[1]节奏总纲!$BJ119</f>
        <v>3.4999999999999978</v>
      </c>
      <c r="AF120" s="8">
        <f>[1]节奏总纲!$BJ119</f>
        <v>3.4999999999999978</v>
      </c>
      <c r="AG120" s="8">
        <f>[1]节奏总纲!$BJ119</f>
        <v>3.4999999999999978</v>
      </c>
      <c r="AI120" s="3">
        <v>116</v>
      </c>
      <c r="AJ120" s="3">
        <f>求节点(节奏总纲!$D$4:$D$113,AC$5:AC$104,$AI120)</f>
        <v>3.1232128925038283</v>
      </c>
      <c r="AK120" s="3">
        <f>求节点(节奏总纲!$D$4:$D$113,AD$5:AD$104,$AI120)</f>
        <v>3.1232128925038283</v>
      </c>
      <c r="AL120" s="3">
        <f>求节点(节奏总纲!$D$4:$D$113,AE$5:AE$104,$AI120)</f>
        <v>3.1232128925038283</v>
      </c>
      <c r="AM120" s="3">
        <f>求节点(节奏总纲!$D$4:$D$113,AF$5:AF$104,$AI120)</f>
        <v>3.1232128925038283</v>
      </c>
      <c r="AN120" s="3">
        <f>求节点(节奏总纲!$D$4:$D$113,AG$5:AG$104,$AI120)</f>
        <v>3.1232128925038283</v>
      </c>
    </row>
    <row r="121" spans="23:40" x14ac:dyDescent="0.15">
      <c r="W121" s="8">
        <v>117</v>
      </c>
      <c r="X121" s="8">
        <f>求节点(B$10:B$26,Q$10:Q$26,$W121)*(其他调用!AS121+其他调用!AZ121*$D$28*$D$29)*6</f>
        <v>3145.6803790538493</v>
      </c>
      <c r="Y121" s="8">
        <f>求节点(C$10:C$26,R$10:R$26,$W121)*(其他调用!AT121+其他调用!BA121*$D$28*$D$29)*6</f>
        <v>2309.1955450066457</v>
      </c>
      <c r="Z121" s="8">
        <f>求节点(D$10:D$26,S$10:S$26,$W121)*(其他调用!AU121+其他调用!BB121*$D$28*$D$29)*6</f>
        <v>3291.4062532296248</v>
      </c>
      <c r="AA121" s="8">
        <f>求节点(E$10:E$26,T$10:T$26,$W121)*(其他调用!AV121+其他调用!BC121*$D$28*$D$29)*6</f>
        <v>2427.6111596071396</v>
      </c>
      <c r="AB121" s="8">
        <f>求节点(F$10:F$26,U$10:U$26,$W121)*(其他调用!AW121+其他调用!BD121*$D$28*$D$29)*6</f>
        <v>3564.7567262899111</v>
      </c>
      <c r="AC121" s="8">
        <f>[1]节奏总纲!$BJ120</f>
        <v>3.4999999999999978</v>
      </c>
      <c r="AD121" s="8">
        <f>[1]节奏总纲!$BJ120</f>
        <v>3.4999999999999978</v>
      </c>
      <c r="AE121" s="8">
        <f>[1]节奏总纲!$BJ120</f>
        <v>3.4999999999999978</v>
      </c>
      <c r="AF121" s="8">
        <f>[1]节奏总纲!$BJ120</f>
        <v>3.4999999999999978</v>
      </c>
      <c r="AG121" s="8">
        <f>[1]节奏总纲!$BJ120</f>
        <v>3.4999999999999978</v>
      </c>
      <c r="AI121" s="3">
        <v>117</v>
      </c>
      <c r="AJ121" s="3">
        <f>求节点(节奏总纲!$D$4:$D$113,AC$5:AC$104,$AI121)</f>
        <v>3.1273807309505597</v>
      </c>
      <c r="AK121" s="3">
        <f>求节点(节奏总纲!$D$4:$D$113,AD$5:AD$104,$AI121)</f>
        <v>3.1273807309505597</v>
      </c>
      <c r="AL121" s="3">
        <f>求节点(节奏总纲!$D$4:$D$113,AE$5:AE$104,$AI121)</f>
        <v>3.1273807309505597</v>
      </c>
      <c r="AM121" s="3">
        <f>求节点(节奏总纲!$D$4:$D$113,AF$5:AF$104,$AI121)</f>
        <v>3.1273807309505597</v>
      </c>
      <c r="AN121" s="3">
        <f>求节点(节奏总纲!$D$4:$D$113,AG$5:AG$104,$AI121)</f>
        <v>3.1273807309505597</v>
      </c>
    </row>
    <row r="122" spans="23:40" x14ac:dyDescent="0.15">
      <c r="W122" s="8">
        <v>118</v>
      </c>
      <c r="X122" s="8">
        <f>求节点(B$10:B$26,Q$10:Q$26,$W122)*(其他调用!AS122+其他调用!AZ122*$D$28*$D$29)*6</f>
        <v>3145.6803790538493</v>
      </c>
      <c r="Y122" s="8">
        <f>求节点(C$10:C$26,R$10:R$26,$W122)*(其他调用!AT122+其他调用!BA122*$D$28*$D$29)*6</f>
        <v>2309.1955450066457</v>
      </c>
      <c r="Z122" s="8">
        <f>求节点(D$10:D$26,S$10:S$26,$W122)*(其他调用!AU122+其他调用!BB122*$D$28*$D$29)*6</f>
        <v>3291.4062532296248</v>
      </c>
      <c r="AA122" s="8">
        <f>求节点(E$10:E$26,T$10:T$26,$W122)*(其他调用!AV122+其他调用!BC122*$D$28*$D$29)*6</f>
        <v>2427.6111596071396</v>
      </c>
      <c r="AB122" s="8">
        <f>求节点(F$10:F$26,U$10:U$26,$W122)*(其他调用!AW122+其他调用!BD122*$D$28*$D$29)*6</f>
        <v>3564.7567262899111</v>
      </c>
      <c r="AC122" s="8">
        <f>[1]节奏总纲!$BJ121</f>
        <v>3.4999999999999978</v>
      </c>
      <c r="AD122" s="8">
        <f>[1]节奏总纲!$BJ121</f>
        <v>3.4999999999999978</v>
      </c>
      <c r="AE122" s="8">
        <f>[1]节奏总纲!$BJ121</f>
        <v>3.4999999999999978</v>
      </c>
      <c r="AF122" s="8">
        <f>[1]节奏总纲!$BJ121</f>
        <v>3.4999999999999978</v>
      </c>
      <c r="AG122" s="8">
        <f>[1]节奏总纲!$BJ121</f>
        <v>3.4999999999999978</v>
      </c>
      <c r="AI122" s="3">
        <v>118</v>
      </c>
      <c r="AJ122" s="3">
        <f>求节点(节奏总纲!$D$4:$D$113,AC$5:AC$104,$AI122)</f>
        <v>3.1315485693972915</v>
      </c>
      <c r="AK122" s="3">
        <f>求节点(节奏总纲!$D$4:$D$113,AD$5:AD$104,$AI122)</f>
        <v>3.1315485693972915</v>
      </c>
      <c r="AL122" s="3">
        <f>求节点(节奏总纲!$D$4:$D$113,AE$5:AE$104,$AI122)</f>
        <v>3.1315485693972915</v>
      </c>
      <c r="AM122" s="3">
        <f>求节点(节奏总纲!$D$4:$D$113,AF$5:AF$104,$AI122)</f>
        <v>3.1315485693972915</v>
      </c>
      <c r="AN122" s="3">
        <f>求节点(节奏总纲!$D$4:$D$113,AG$5:AG$104,$AI122)</f>
        <v>3.1315485693972915</v>
      </c>
    </row>
    <row r="123" spans="23:40" x14ac:dyDescent="0.15">
      <c r="W123" s="8">
        <v>119</v>
      </c>
      <c r="X123" s="8">
        <f>求节点(B$10:B$26,Q$10:Q$26,$W123)*(其他调用!AS123+其他调用!AZ123*$D$28*$D$29)*6</f>
        <v>3145.6803790538493</v>
      </c>
      <c r="Y123" s="8">
        <f>求节点(C$10:C$26,R$10:R$26,$W123)*(其他调用!AT123+其他调用!BA123*$D$28*$D$29)*6</f>
        <v>2309.1955450066457</v>
      </c>
      <c r="Z123" s="8">
        <f>求节点(D$10:D$26,S$10:S$26,$W123)*(其他调用!AU123+其他调用!BB123*$D$28*$D$29)*6</f>
        <v>3291.4062532296248</v>
      </c>
      <c r="AA123" s="8">
        <f>求节点(E$10:E$26,T$10:T$26,$W123)*(其他调用!AV123+其他调用!BC123*$D$28*$D$29)*6</f>
        <v>2427.6111596071396</v>
      </c>
      <c r="AB123" s="8">
        <f>求节点(F$10:F$26,U$10:U$26,$W123)*(其他调用!AW123+其他调用!BD123*$D$28*$D$29)*6</f>
        <v>3564.7567262899111</v>
      </c>
      <c r="AC123" s="8">
        <f>[1]节奏总纲!$BJ122</f>
        <v>3.4999999999999978</v>
      </c>
      <c r="AD123" s="8">
        <f>[1]节奏总纲!$BJ122</f>
        <v>3.4999999999999978</v>
      </c>
      <c r="AE123" s="8">
        <f>[1]节奏总纲!$BJ122</f>
        <v>3.4999999999999978</v>
      </c>
      <c r="AF123" s="8">
        <f>[1]节奏总纲!$BJ122</f>
        <v>3.4999999999999978</v>
      </c>
      <c r="AG123" s="8">
        <f>[1]节奏总纲!$BJ122</f>
        <v>3.4999999999999978</v>
      </c>
      <c r="AI123" s="3">
        <v>119</v>
      </c>
      <c r="AJ123" s="3">
        <f>求节点(节奏总纲!$D$4:$D$113,AC$5:AC$104,$AI123)</f>
        <v>3.1355568204730973</v>
      </c>
      <c r="AK123" s="3">
        <f>求节点(节奏总纲!$D$4:$D$113,AD$5:AD$104,$AI123)</f>
        <v>3.1355568204730973</v>
      </c>
      <c r="AL123" s="3">
        <f>求节点(节奏总纲!$D$4:$D$113,AE$5:AE$104,$AI123)</f>
        <v>3.1355568204730973</v>
      </c>
      <c r="AM123" s="3">
        <f>求节点(节奏总纲!$D$4:$D$113,AF$5:AF$104,$AI123)</f>
        <v>3.1355568204730973</v>
      </c>
      <c r="AN123" s="3">
        <f>求节点(节奏总纲!$D$4:$D$113,AG$5:AG$104,$AI123)</f>
        <v>3.1355568204730973</v>
      </c>
    </row>
    <row r="124" spans="23:40" x14ac:dyDescent="0.15">
      <c r="W124" s="8">
        <v>120</v>
      </c>
      <c r="X124" s="8">
        <f>求节点(B$10:B$26,Q$10:Q$26,$W124)*(其他调用!AS124+其他调用!AZ124*$D$28*$D$29)*6</f>
        <v>3145.6803790538493</v>
      </c>
      <c r="Y124" s="8">
        <f>求节点(C$10:C$26,R$10:R$26,$W124)*(其他调用!AT124+其他调用!BA124*$D$28*$D$29)*6</f>
        <v>2309.1955450066457</v>
      </c>
      <c r="Z124" s="8">
        <f>求节点(D$10:D$26,S$10:S$26,$W124)*(其他调用!AU124+其他调用!BB124*$D$28*$D$29)*6</f>
        <v>3291.4062532296248</v>
      </c>
      <c r="AA124" s="8">
        <f>求节点(E$10:E$26,T$10:T$26,$W124)*(其他调用!AV124+其他调用!BC124*$D$28*$D$29)*6</f>
        <v>2427.6111596071396</v>
      </c>
      <c r="AB124" s="8">
        <f>求节点(F$10:F$26,U$10:U$26,$W124)*(其他调用!AW124+其他调用!BD124*$D$28*$D$29)*6</f>
        <v>3564.7567262899111</v>
      </c>
      <c r="AC124" s="8">
        <f>[1]节奏总纲!$BJ123</f>
        <v>3.4999999999999978</v>
      </c>
      <c r="AD124" s="8">
        <f>[1]节奏总纲!$BJ123</f>
        <v>3.4999999999999978</v>
      </c>
      <c r="AE124" s="8">
        <f>[1]节奏总纲!$BJ123</f>
        <v>3.4999999999999978</v>
      </c>
      <c r="AF124" s="8">
        <f>[1]节奏总纲!$BJ123</f>
        <v>3.4999999999999978</v>
      </c>
      <c r="AG124" s="8">
        <f>[1]节奏总纲!$BJ123</f>
        <v>3.4999999999999978</v>
      </c>
      <c r="AI124" s="3">
        <v>120</v>
      </c>
      <c r="AJ124" s="3">
        <f>求节点(节奏总纲!$D$4:$D$113,AC$5:AC$104,$AI124)</f>
        <v>3.1394455512472934</v>
      </c>
      <c r="AK124" s="3">
        <f>求节点(节奏总纲!$D$4:$D$113,AD$5:AD$104,$AI124)</f>
        <v>3.1394455512472934</v>
      </c>
      <c r="AL124" s="3">
        <f>求节点(节奏总纲!$D$4:$D$113,AE$5:AE$104,$AI124)</f>
        <v>3.1394455512472934</v>
      </c>
      <c r="AM124" s="3">
        <f>求节点(节奏总纲!$D$4:$D$113,AF$5:AF$104,$AI124)</f>
        <v>3.1394455512472934</v>
      </c>
      <c r="AN124" s="3">
        <f>求节点(节奏总纲!$D$4:$D$113,AG$5:AG$104,$AI124)</f>
        <v>3.1394455512472934</v>
      </c>
    </row>
    <row r="125" spans="23:40" x14ac:dyDescent="0.15">
      <c r="W125" s="8">
        <v>121</v>
      </c>
      <c r="X125" s="8">
        <f>求节点(B$10:B$26,Q$10:Q$26,$W125)*(其他调用!AS125+其他调用!AZ125*$D$28*$D$29)*6</f>
        <v>3145.6803790538493</v>
      </c>
      <c r="Y125" s="8">
        <f>求节点(C$10:C$26,R$10:R$26,$W125)*(其他调用!AT125+其他调用!BA125*$D$28*$D$29)*6</f>
        <v>2309.1955450066457</v>
      </c>
      <c r="Z125" s="8">
        <f>求节点(D$10:D$26,S$10:S$26,$W125)*(其他调用!AU125+其他调用!BB125*$D$28*$D$29)*6</f>
        <v>3291.4062532296248</v>
      </c>
      <c r="AA125" s="8">
        <f>求节点(E$10:E$26,T$10:T$26,$W125)*(其他调用!AV125+其他调用!BC125*$D$28*$D$29)*6</f>
        <v>2427.6111596071396</v>
      </c>
      <c r="AB125" s="8">
        <f>求节点(F$10:F$26,U$10:U$26,$W125)*(其他调用!AW125+其他调用!BD125*$D$28*$D$29)*6</f>
        <v>3564.7567262899111</v>
      </c>
      <c r="AC125" s="8">
        <f>[1]节奏总纲!$BJ124</f>
        <v>3.4999999999999978</v>
      </c>
      <c r="AD125" s="8">
        <f>[1]节奏总纲!$BJ124</f>
        <v>3.4999999999999978</v>
      </c>
      <c r="AE125" s="8">
        <f>[1]节奏总纲!$BJ124</f>
        <v>3.4999999999999978</v>
      </c>
      <c r="AF125" s="8">
        <f>[1]节奏总纲!$BJ124</f>
        <v>3.4999999999999978</v>
      </c>
      <c r="AG125" s="8">
        <f>[1]节奏总纲!$BJ124</f>
        <v>3.4999999999999978</v>
      </c>
      <c r="AI125" s="3">
        <v>121</v>
      </c>
      <c r="AJ125" s="3">
        <f>求节点(节奏总纲!$D$4:$D$113,AC$5:AC$104,$AI125)</f>
        <v>3.1433342820214891</v>
      </c>
      <c r="AK125" s="3">
        <f>求节点(节奏总纲!$D$4:$D$113,AD$5:AD$104,$AI125)</f>
        <v>3.1433342820214891</v>
      </c>
      <c r="AL125" s="3">
        <f>求节点(节奏总纲!$D$4:$D$113,AE$5:AE$104,$AI125)</f>
        <v>3.1433342820214891</v>
      </c>
      <c r="AM125" s="3">
        <f>求节点(节奏总纲!$D$4:$D$113,AF$5:AF$104,$AI125)</f>
        <v>3.1433342820214891</v>
      </c>
      <c r="AN125" s="3">
        <f>求节点(节奏总纲!$D$4:$D$113,AG$5:AG$104,$AI125)</f>
        <v>3.1433342820214891</v>
      </c>
    </row>
    <row r="126" spans="23:40" x14ac:dyDescent="0.15">
      <c r="W126" s="8">
        <v>122</v>
      </c>
      <c r="X126" s="8">
        <f>求节点(B$10:B$26,Q$10:Q$26,$W126)*(其他调用!AS126+其他调用!AZ126*$D$28*$D$29)*6</f>
        <v>3145.6803790538493</v>
      </c>
      <c r="Y126" s="8">
        <f>求节点(C$10:C$26,R$10:R$26,$W126)*(其他调用!AT126+其他调用!BA126*$D$28*$D$29)*6</f>
        <v>2309.1955450066457</v>
      </c>
      <c r="Z126" s="8">
        <f>求节点(D$10:D$26,S$10:S$26,$W126)*(其他调用!AU126+其他调用!BB126*$D$28*$D$29)*6</f>
        <v>3291.4062532296248</v>
      </c>
      <c r="AA126" s="8">
        <f>求节点(E$10:E$26,T$10:T$26,$W126)*(其他调用!AV126+其他调用!BC126*$D$28*$D$29)*6</f>
        <v>2427.6111596071396</v>
      </c>
      <c r="AB126" s="8">
        <f>求节点(F$10:F$26,U$10:U$26,$W126)*(其他调用!AW126+其他调用!BD126*$D$28*$D$29)*6</f>
        <v>3564.7567262899111</v>
      </c>
      <c r="AC126" s="8">
        <f>[1]节奏总纲!$BJ125</f>
        <v>3.4999999999999978</v>
      </c>
      <c r="AD126" s="8">
        <f>[1]节奏总纲!$BJ125</f>
        <v>3.4999999999999978</v>
      </c>
      <c r="AE126" s="8">
        <f>[1]节奏总纲!$BJ125</f>
        <v>3.4999999999999978</v>
      </c>
      <c r="AF126" s="8">
        <f>[1]节奏总纲!$BJ125</f>
        <v>3.4999999999999978</v>
      </c>
      <c r="AG126" s="8">
        <f>[1]节奏总纲!$BJ125</f>
        <v>3.4999999999999978</v>
      </c>
      <c r="AI126" s="3">
        <v>122</v>
      </c>
      <c r="AJ126" s="3">
        <f>求节点(节奏总纲!$D$4:$D$113,AC$5:AC$104,$AI126)</f>
        <v>3.1472230127956853</v>
      </c>
      <c r="AK126" s="3">
        <f>求节点(节奏总纲!$D$4:$D$113,AD$5:AD$104,$AI126)</f>
        <v>3.1472230127956853</v>
      </c>
      <c r="AL126" s="3">
        <f>求节点(节奏总纲!$D$4:$D$113,AE$5:AE$104,$AI126)</f>
        <v>3.1472230127956853</v>
      </c>
      <c r="AM126" s="3">
        <f>求节点(节奏总纲!$D$4:$D$113,AF$5:AF$104,$AI126)</f>
        <v>3.1472230127956853</v>
      </c>
      <c r="AN126" s="3">
        <f>求节点(节奏总纲!$D$4:$D$113,AG$5:AG$104,$AI126)</f>
        <v>3.1472230127956853</v>
      </c>
    </row>
    <row r="127" spans="23:40" x14ac:dyDescent="0.15">
      <c r="W127" s="8">
        <v>123</v>
      </c>
      <c r="X127" s="8">
        <f>求节点(B$10:B$26,Q$10:Q$26,$W127)*(其他调用!AS127+其他调用!AZ127*$D$28*$D$29)*6</f>
        <v>3145.6803790538493</v>
      </c>
      <c r="Y127" s="8">
        <f>求节点(C$10:C$26,R$10:R$26,$W127)*(其他调用!AT127+其他调用!BA127*$D$28*$D$29)*6</f>
        <v>2309.1955450066457</v>
      </c>
      <c r="Z127" s="8">
        <f>求节点(D$10:D$26,S$10:S$26,$W127)*(其他调用!AU127+其他调用!BB127*$D$28*$D$29)*6</f>
        <v>3291.4062532296248</v>
      </c>
      <c r="AA127" s="8">
        <f>求节点(E$10:E$26,T$10:T$26,$W127)*(其他调用!AV127+其他调用!BC127*$D$28*$D$29)*6</f>
        <v>2427.6111596071396</v>
      </c>
      <c r="AB127" s="8">
        <f>求节点(F$10:F$26,U$10:U$26,$W127)*(其他调用!AW127+其他调用!BD127*$D$28*$D$29)*6</f>
        <v>3564.7567262899111</v>
      </c>
      <c r="AC127" s="8">
        <f>[1]节奏总纲!$BJ126</f>
        <v>3.4999999999999978</v>
      </c>
      <c r="AD127" s="8">
        <f>[1]节奏总纲!$BJ126</f>
        <v>3.4999999999999978</v>
      </c>
      <c r="AE127" s="8">
        <f>[1]节奏总纲!$BJ126</f>
        <v>3.4999999999999978</v>
      </c>
      <c r="AF127" s="8">
        <f>[1]节奏总纲!$BJ126</f>
        <v>3.4999999999999978</v>
      </c>
      <c r="AG127" s="8">
        <f>[1]节奏总纲!$BJ126</f>
        <v>3.4999999999999978</v>
      </c>
      <c r="AI127" s="3">
        <v>123</v>
      </c>
      <c r="AJ127" s="3">
        <f>求节点(节奏总纲!$D$4:$D$113,AC$5:AC$104,$AI127)</f>
        <v>3.1511117435698814</v>
      </c>
      <c r="AK127" s="3">
        <f>求节点(节奏总纲!$D$4:$D$113,AD$5:AD$104,$AI127)</f>
        <v>3.1511117435698814</v>
      </c>
      <c r="AL127" s="3">
        <f>求节点(节奏总纲!$D$4:$D$113,AE$5:AE$104,$AI127)</f>
        <v>3.1511117435698814</v>
      </c>
      <c r="AM127" s="3">
        <f>求节点(节奏总纲!$D$4:$D$113,AF$5:AF$104,$AI127)</f>
        <v>3.1511117435698814</v>
      </c>
      <c r="AN127" s="3">
        <f>求节点(节奏总纲!$D$4:$D$113,AG$5:AG$104,$AI127)</f>
        <v>3.1511117435698814</v>
      </c>
    </row>
    <row r="128" spans="23:40" x14ac:dyDescent="0.15">
      <c r="W128" s="8">
        <v>124</v>
      </c>
      <c r="X128" s="8">
        <f>求节点(B$10:B$26,Q$10:Q$26,$W128)*(其他调用!AS128+其他调用!AZ128*$D$28*$D$29)*6</f>
        <v>3145.6803790538493</v>
      </c>
      <c r="Y128" s="8">
        <f>求节点(C$10:C$26,R$10:R$26,$W128)*(其他调用!AT128+其他调用!BA128*$D$28*$D$29)*6</f>
        <v>2309.1955450066457</v>
      </c>
      <c r="Z128" s="8">
        <f>求节点(D$10:D$26,S$10:S$26,$W128)*(其他调用!AU128+其他调用!BB128*$D$28*$D$29)*6</f>
        <v>3291.4062532296248</v>
      </c>
      <c r="AA128" s="8">
        <f>求节点(E$10:E$26,T$10:T$26,$W128)*(其他调用!AV128+其他调用!BC128*$D$28*$D$29)*6</f>
        <v>2427.6111596071396</v>
      </c>
      <c r="AB128" s="8">
        <f>求节点(F$10:F$26,U$10:U$26,$W128)*(其他调用!AW128+其他调用!BD128*$D$28*$D$29)*6</f>
        <v>3564.7567262899111</v>
      </c>
      <c r="AC128" s="8">
        <f>[1]节奏总纲!$BJ127</f>
        <v>3.4999999999999978</v>
      </c>
      <c r="AD128" s="8">
        <f>[1]节奏总纲!$BJ127</f>
        <v>3.4999999999999978</v>
      </c>
      <c r="AE128" s="8">
        <f>[1]节奏总纲!$BJ127</f>
        <v>3.4999999999999978</v>
      </c>
      <c r="AF128" s="8">
        <f>[1]节奏总纲!$BJ127</f>
        <v>3.4999999999999978</v>
      </c>
      <c r="AG128" s="8">
        <f>[1]节奏总纲!$BJ127</f>
        <v>3.4999999999999978</v>
      </c>
      <c r="AI128" s="3">
        <v>124</v>
      </c>
      <c r="AJ128" s="3">
        <f>求节点(节奏总纲!$D$4:$D$113,AC$5:AC$104,$AI128)</f>
        <v>3.1550004743440776</v>
      </c>
      <c r="AK128" s="3">
        <f>求节点(节奏总纲!$D$4:$D$113,AD$5:AD$104,$AI128)</f>
        <v>3.1550004743440776</v>
      </c>
      <c r="AL128" s="3">
        <f>求节点(节奏总纲!$D$4:$D$113,AE$5:AE$104,$AI128)</f>
        <v>3.1550004743440776</v>
      </c>
      <c r="AM128" s="3">
        <f>求节点(节奏总纲!$D$4:$D$113,AF$5:AF$104,$AI128)</f>
        <v>3.1550004743440776</v>
      </c>
      <c r="AN128" s="3">
        <f>求节点(节奏总纲!$D$4:$D$113,AG$5:AG$104,$AI128)</f>
        <v>3.1550004743440776</v>
      </c>
    </row>
    <row r="129" spans="23:40" x14ac:dyDescent="0.15">
      <c r="W129" s="8">
        <v>125</v>
      </c>
      <c r="X129" s="8">
        <f>求节点(B$10:B$26,Q$10:Q$26,$W129)*(其他调用!AS129+其他调用!AZ129*$D$28*$D$29)*6</f>
        <v>3145.6803790538493</v>
      </c>
      <c r="Y129" s="8">
        <f>求节点(C$10:C$26,R$10:R$26,$W129)*(其他调用!AT129+其他调用!BA129*$D$28*$D$29)*6</f>
        <v>2309.1955450066457</v>
      </c>
      <c r="Z129" s="8">
        <f>求节点(D$10:D$26,S$10:S$26,$W129)*(其他调用!AU129+其他调用!BB129*$D$28*$D$29)*6</f>
        <v>3291.4062532296248</v>
      </c>
      <c r="AA129" s="8">
        <f>求节点(E$10:E$26,T$10:T$26,$W129)*(其他调用!AV129+其他调用!BC129*$D$28*$D$29)*6</f>
        <v>2427.6111596071396</v>
      </c>
      <c r="AB129" s="8">
        <f>求节点(F$10:F$26,U$10:U$26,$W129)*(其他调用!AW129+其他调用!BD129*$D$28*$D$29)*6</f>
        <v>3564.7567262899111</v>
      </c>
      <c r="AC129" s="8">
        <f>[1]节奏总纲!$BJ128</f>
        <v>3.4999999999999978</v>
      </c>
      <c r="AD129" s="8">
        <f>[1]节奏总纲!$BJ128</f>
        <v>3.4999999999999978</v>
      </c>
      <c r="AE129" s="8">
        <f>[1]节奏总纲!$BJ128</f>
        <v>3.4999999999999978</v>
      </c>
      <c r="AF129" s="8">
        <f>[1]节奏总纲!$BJ128</f>
        <v>3.4999999999999978</v>
      </c>
      <c r="AG129" s="8">
        <f>[1]节奏总纲!$BJ128</f>
        <v>3.4999999999999978</v>
      </c>
      <c r="AI129" s="3">
        <v>125</v>
      </c>
      <c r="AJ129" s="3">
        <f>求节点(节奏总纲!$D$4:$D$113,AC$5:AC$104,$AI129)</f>
        <v>3.1588892051182733</v>
      </c>
      <c r="AK129" s="3">
        <f>求节点(节奏总纲!$D$4:$D$113,AD$5:AD$104,$AI129)</f>
        <v>3.1588892051182733</v>
      </c>
      <c r="AL129" s="3">
        <f>求节点(节奏总纲!$D$4:$D$113,AE$5:AE$104,$AI129)</f>
        <v>3.1588892051182733</v>
      </c>
      <c r="AM129" s="3">
        <f>求节点(节奏总纲!$D$4:$D$113,AF$5:AF$104,$AI129)</f>
        <v>3.1588892051182733</v>
      </c>
      <c r="AN129" s="3">
        <f>求节点(节奏总纲!$D$4:$D$113,AG$5:AG$104,$AI129)</f>
        <v>3.1588892051182733</v>
      </c>
    </row>
    <row r="130" spans="23:40" x14ac:dyDescent="0.15">
      <c r="W130" s="8">
        <v>126</v>
      </c>
      <c r="X130" s="8">
        <f>求节点(B$10:B$26,Q$10:Q$26,$W130)*(其他调用!AS130+其他调用!AZ130*$D$28*$D$29)*6</f>
        <v>3145.6803790538493</v>
      </c>
      <c r="Y130" s="8">
        <f>求节点(C$10:C$26,R$10:R$26,$W130)*(其他调用!AT130+其他调用!BA130*$D$28*$D$29)*6</f>
        <v>2309.1955450066457</v>
      </c>
      <c r="Z130" s="8">
        <f>求节点(D$10:D$26,S$10:S$26,$W130)*(其他调用!AU130+其他调用!BB130*$D$28*$D$29)*6</f>
        <v>3291.4062532296248</v>
      </c>
      <c r="AA130" s="8">
        <f>求节点(E$10:E$26,T$10:T$26,$W130)*(其他调用!AV130+其他调用!BC130*$D$28*$D$29)*6</f>
        <v>2427.6111596071396</v>
      </c>
      <c r="AB130" s="8">
        <f>求节点(F$10:F$26,U$10:U$26,$W130)*(其他调用!AW130+其他调用!BD130*$D$28*$D$29)*6</f>
        <v>3564.7567262899111</v>
      </c>
      <c r="AC130" s="8">
        <f>[1]节奏总纲!$BJ129</f>
        <v>3.4999999999999978</v>
      </c>
      <c r="AD130" s="8">
        <f>[1]节奏总纲!$BJ129</f>
        <v>3.4999999999999978</v>
      </c>
      <c r="AE130" s="8">
        <f>[1]节奏总纲!$BJ129</f>
        <v>3.4999999999999978</v>
      </c>
      <c r="AF130" s="8">
        <f>[1]节奏总纲!$BJ129</f>
        <v>3.4999999999999978</v>
      </c>
      <c r="AG130" s="8">
        <f>[1]节奏总纲!$BJ129</f>
        <v>3.4999999999999978</v>
      </c>
      <c r="AI130" s="3">
        <v>126</v>
      </c>
      <c r="AJ130" s="3">
        <f>求节点(节奏总纲!$D$4:$D$113,AC$5:AC$104,$AI130)</f>
        <v>3.1627779358924695</v>
      </c>
      <c r="AK130" s="3">
        <f>求节点(节奏总纲!$D$4:$D$113,AD$5:AD$104,$AI130)</f>
        <v>3.1627779358924695</v>
      </c>
      <c r="AL130" s="3">
        <f>求节点(节奏总纲!$D$4:$D$113,AE$5:AE$104,$AI130)</f>
        <v>3.1627779358924695</v>
      </c>
      <c r="AM130" s="3">
        <f>求节点(节奏总纲!$D$4:$D$113,AF$5:AF$104,$AI130)</f>
        <v>3.1627779358924695</v>
      </c>
      <c r="AN130" s="3">
        <f>求节点(节奏总纲!$D$4:$D$113,AG$5:AG$104,$AI130)</f>
        <v>3.1627779358924695</v>
      </c>
    </row>
    <row r="131" spans="23:40" x14ac:dyDescent="0.15">
      <c r="W131" s="8">
        <v>127</v>
      </c>
      <c r="X131" s="8">
        <f>求节点(B$10:B$26,Q$10:Q$26,$W131)*(其他调用!AS131+其他调用!AZ131*$D$28*$D$29)*6</f>
        <v>3145.6803790538493</v>
      </c>
      <c r="Y131" s="8">
        <f>求节点(C$10:C$26,R$10:R$26,$W131)*(其他调用!AT131+其他调用!BA131*$D$28*$D$29)*6</f>
        <v>2309.1955450066457</v>
      </c>
      <c r="Z131" s="8">
        <f>求节点(D$10:D$26,S$10:S$26,$W131)*(其他调用!AU131+其他调用!BB131*$D$28*$D$29)*6</f>
        <v>3291.4062532296248</v>
      </c>
      <c r="AA131" s="8">
        <f>求节点(E$10:E$26,T$10:T$26,$W131)*(其他调用!AV131+其他调用!BC131*$D$28*$D$29)*6</f>
        <v>2427.6111596071396</v>
      </c>
      <c r="AB131" s="8">
        <f>求节点(F$10:F$26,U$10:U$26,$W131)*(其他调用!AW131+其他调用!BD131*$D$28*$D$29)*6</f>
        <v>3564.7567262899111</v>
      </c>
      <c r="AC131" s="8">
        <f>[1]节奏总纲!$BJ130</f>
        <v>3.4999999999999978</v>
      </c>
      <c r="AD131" s="8">
        <f>[1]节奏总纲!$BJ130</f>
        <v>3.4999999999999978</v>
      </c>
      <c r="AE131" s="8">
        <f>[1]节奏总纲!$BJ130</f>
        <v>3.4999999999999978</v>
      </c>
      <c r="AF131" s="8">
        <f>[1]节奏总纲!$BJ130</f>
        <v>3.4999999999999978</v>
      </c>
      <c r="AG131" s="8">
        <f>[1]节奏总纲!$BJ130</f>
        <v>3.4999999999999978</v>
      </c>
      <c r="AI131" s="3">
        <v>127</v>
      </c>
      <c r="AJ131" s="3">
        <f>求节点(节奏总纲!$D$4:$D$113,AC$5:AC$104,$AI131)</f>
        <v>3.1666666666666656</v>
      </c>
      <c r="AK131" s="3">
        <f>求节点(节奏总纲!$D$4:$D$113,AD$5:AD$104,$AI131)</f>
        <v>3.1666666666666656</v>
      </c>
      <c r="AL131" s="3">
        <f>求节点(节奏总纲!$D$4:$D$113,AE$5:AE$104,$AI131)</f>
        <v>3.1666666666666656</v>
      </c>
      <c r="AM131" s="3">
        <f>求节点(节奏总纲!$D$4:$D$113,AF$5:AF$104,$AI131)</f>
        <v>3.1666666666666656</v>
      </c>
      <c r="AN131" s="3">
        <f>求节点(节奏总纲!$D$4:$D$113,AG$5:AG$104,$AI131)</f>
        <v>3.1666666666666656</v>
      </c>
    </row>
    <row r="132" spans="23:40" x14ac:dyDescent="0.15">
      <c r="W132" s="8">
        <v>128</v>
      </c>
      <c r="X132" s="8">
        <f>求节点(B$10:B$26,Q$10:Q$26,$W132)*(其他调用!AS132+其他调用!AZ132*$D$28*$D$29)*6</f>
        <v>3145.6803790538493</v>
      </c>
      <c r="Y132" s="8">
        <f>求节点(C$10:C$26,R$10:R$26,$W132)*(其他调用!AT132+其他调用!BA132*$D$28*$D$29)*6</f>
        <v>2309.1955450066457</v>
      </c>
      <c r="Z132" s="8">
        <f>求节点(D$10:D$26,S$10:S$26,$W132)*(其他调用!AU132+其他调用!BB132*$D$28*$D$29)*6</f>
        <v>3291.4062532296248</v>
      </c>
      <c r="AA132" s="8">
        <f>求节点(E$10:E$26,T$10:T$26,$W132)*(其他调用!AV132+其他调用!BC132*$D$28*$D$29)*6</f>
        <v>2427.6111596071396</v>
      </c>
      <c r="AB132" s="8">
        <f>求节点(F$10:F$26,U$10:U$26,$W132)*(其他调用!AW132+其他调用!BD132*$D$28*$D$29)*6</f>
        <v>3564.7567262899111</v>
      </c>
      <c r="AC132" s="8">
        <f>[1]节奏总纲!$BJ131</f>
        <v>3.4999999999999978</v>
      </c>
      <c r="AD132" s="8">
        <f>[1]节奏总纲!$BJ131</f>
        <v>3.4999999999999978</v>
      </c>
      <c r="AE132" s="8">
        <f>[1]节奏总纲!$BJ131</f>
        <v>3.4999999999999978</v>
      </c>
      <c r="AF132" s="8">
        <f>[1]节奏总纲!$BJ131</f>
        <v>3.4999999999999978</v>
      </c>
      <c r="AG132" s="8">
        <f>[1]节奏总纲!$BJ131</f>
        <v>3.4999999999999978</v>
      </c>
      <c r="AI132" s="3">
        <v>128</v>
      </c>
      <c r="AJ132" s="3">
        <f>求节点(节奏总纲!$D$4:$D$113,AC$5:AC$104,$AI132)</f>
        <v>3.1702949807741949</v>
      </c>
      <c r="AK132" s="3">
        <f>求节点(节奏总纲!$D$4:$D$113,AD$5:AD$104,$AI132)</f>
        <v>3.1702949807741949</v>
      </c>
      <c r="AL132" s="3">
        <f>求节点(节奏总纲!$D$4:$D$113,AE$5:AE$104,$AI132)</f>
        <v>3.1702949807741949</v>
      </c>
      <c r="AM132" s="3">
        <f>求节点(节奏总纲!$D$4:$D$113,AF$5:AF$104,$AI132)</f>
        <v>3.1702949807741949</v>
      </c>
      <c r="AN132" s="3">
        <f>求节点(节奏总纲!$D$4:$D$113,AG$5:AG$104,$AI132)</f>
        <v>3.1702949807741949</v>
      </c>
    </row>
    <row r="133" spans="23:40" x14ac:dyDescent="0.15">
      <c r="W133" s="8">
        <v>129</v>
      </c>
      <c r="X133" s="8">
        <f>求节点(B$10:B$26,Q$10:Q$26,$W133)*(其他调用!AS133+其他调用!AZ133*$D$28*$D$29)*6</f>
        <v>3145.6803790538493</v>
      </c>
      <c r="Y133" s="8">
        <f>求节点(C$10:C$26,R$10:R$26,$W133)*(其他调用!AT133+其他调用!BA133*$D$28*$D$29)*6</f>
        <v>2309.1955450066457</v>
      </c>
      <c r="Z133" s="8">
        <f>求节点(D$10:D$26,S$10:S$26,$W133)*(其他调用!AU133+其他调用!BB133*$D$28*$D$29)*6</f>
        <v>3291.4062532296248</v>
      </c>
      <c r="AA133" s="8">
        <f>求节点(E$10:E$26,T$10:T$26,$W133)*(其他调用!AV133+其他调用!BC133*$D$28*$D$29)*6</f>
        <v>2427.6111596071396</v>
      </c>
      <c r="AB133" s="8">
        <f>求节点(F$10:F$26,U$10:U$26,$W133)*(其他调用!AW133+其他调用!BD133*$D$28*$D$29)*6</f>
        <v>3564.7567262899111</v>
      </c>
      <c r="AC133" s="8">
        <f>[1]节奏总纲!$BJ132</f>
        <v>3.4999999999999978</v>
      </c>
      <c r="AD133" s="8">
        <f>[1]节奏总纲!$BJ132</f>
        <v>3.4999999999999978</v>
      </c>
      <c r="AE133" s="8">
        <f>[1]节奏总纲!$BJ132</f>
        <v>3.4999999999999978</v>
      </c>
      <c r="AF133" s="8">
        <f>[1]节奏总纲!$BJ132</f>
        <v>3.4999999999999978</v>
      </c>
      <c r="AG133" s="8">
        <f>[1]节奏总纲!$BJ132</f>
        <v>3.4999999999999978</v>
      </c>
      <c r="AI133" s="3">
        <v>129</v>
      </c>
      <c r="AJ133" s="3">
        <f>求节点(节奏总纲!$D$4:$D$113,AC$5:AC$104,$AI133)</f>
        <v>3.1739232948817246</v>
      </c>
      <c r="AK133" s="3">
        <f>求节点(节奏总纲!$D$4:$D$113,AD$5:AD$104,$AI133)</f>
        <v>3.1739232948817246</v>
      </c>
      <c r="AL133" s="3">
        <f>求节点(节奏总纲!$D$4:$D$113,AE$5:AE$104,$AI133)</f>
        <v>3.1739232948817246</v>
      </c>
      <c r="AM133" s="3">
        <f>求节点(节奏总纲!$D$4:$D$113,AF$5:AF$104,$AI133)</f>
        <v>3.1739232948817246</v>
      </c>
      <c r="AN133" s="3">
        <f>求节点(节奏总纲!$D$4:$D$113,AG$5:AG$104,$AI133)</f>
        <v>3.1739232948817246</v>
      </c>
    </row>
    <row r="134" spans="23:40" x14ac:dyDescent="0.15">
      <c r="W134" s="8">
        <v>130</v>
      </c>
      <c r="X134" s="8">
        <f>求节点(B$10:B$26,Q$10:Q$26,$W134)*(其他调用!AS134+其他调用!AZ134*$D$28*$D$29)*6</f>
        <v>3145.6803790538493</v>
      </c>
      <c r="Y134" s="8">
        <f>求节点(C$10:C$26,R$10:R$26,$W134)*(其他调用!AT134+其他调用!BA134*$D$28*$D$29)*6</f>
        <v>2309.1955450066457</v>
      </c>
      <c r="Z134" s="8">
        <f>求节点(D$10:D$26,S$10:S$26,$W134)*(其他调用!AU134+其他调用!BB134*$D$28*$D$29)*6</f>
        <v>3291.4062532296248</v>
      </c>
      <c r="AA134" s="8">
        <f>求节点(E$10:E$26,T$10:T$26,$W134)*(其他调用!AV134+其他调用!BC134*$D$28*$D$29)*6</f>
        <v>2427.6111596071396</v>
      </c>
      <c r="AB134" s="8">
        <f>求节点(F$10:F$26,U$10:U$26,$W134)*(其他调用!AW134+其他调用!BD134*$D$28*$D$29)*6</f>
        <v>3564.7567262899111</v>
      </c>
      <c r="AC134" s="8">
        <f>[1]节奏总纲!$BJ133</f>
        <v>3.4999999999999978</v>
      </c>
      <c r="AD134" s="8">
        <f>[1]节奏总纲!$BJ133</f>
        <v>3.4999999999999978</v>
      </c>
      <c r="AE134" s="8">
        <f>[1]节奏总纲!$BJ133</f>
        <v>3.4999999999999978</v>
      </c>
      <c r="AF134" s="8">
        <f>[1]节奏总纲!$BJ133</f>
        <v>3.4999999999999978</v>
      </c>
      <c r="AG134" s="8">
        <f>[1]节奏总纲!$BJ133</f>
        <v>3.4999999999999978</v>
      </c>
      <c r="AI134" s="3">
        <v>130</v>
      </c>
      <c r="AJ134" s="3">
        <f>求节点(节奏总纲!$D$4:$D$113,AC$5:AC$104,$AI134)</f>
        <v>3.1775516089892539</v>
      </c>
      <c r="AK134" s="3">
        <f>求节点(节奏总纲!$D$4:$D$113,AD$5:AD$104,$AI134)</f>
        <v>3.1775516089892539</v>
      </c>
      <c r="AL134" s="3">
        <f>求节点(节奏总纲!$D$4:$D$113,AE$5:AE$104,$AI134)</f>
        <v>3.1775516089892539</v>
      </c>
      <c r="AM134" s="3">
        <f>求节点(节奏总纲!$D$4:$D$113,AF$5:AF$104,$AI134)</f>
        <v>3.1775516089892539</v>
      </c>
      <c r="AN134" s="3">
        <f>求节点(节奏总纲!$D$4:$D$113,AG$5:AG$104,$AI134)</f>
        <v>3.1775516089892539</v>
      </c>
    </row>
    <row r="135" spans="23:40" x14ac:dyDescent="0.15">
      <c r="W135" s="8">
        <v>131</v>
      </c>
      <c r="X135" s="8">
        <f>求节点(B$10:B$26,Q$10:Q$26,$W135)*(其他调用!AS135+其他调用!AZ135*$D$28*$D$29)*6</f>
        <v>3145.6803790538493</v>
      </c>
      <c r="Y135" s="8">
        <f>求节点(C$10:C$26,R$10:R$26,$W135)*(其他调用!AT135+其他调用!BA135*$D$28*$D$29)*6</f>
        <v>2309.1955450066457</v>
      </c>
      <c r="Z135" s="8">
        <f>求节点(D$10:D$26,S$10:S$26,$W135)*(其他调用!AU135+其他调用!BB135*$D$28*$D$29)*6</f>
        <v>3291.4062532296248</v>
      </c>
      <c r="AA135" s="8">
        <f>求节点(E$10:E$26,T$10:T$26,$W135)*(其他调用!AV135+其他调用!BC135*$D$28*$D$29)*6</f>
        <v>2427.6111596071396</v>
      </c>
      <c r="AB135" s="8">
        <f>求节点(F$10:F$26,U$10:U$26,$W135)*(其他调用!AW135+其他调用!BD135*$D$28*$D$29)*6</f>
        <v>3564.7567262899111</v>
      </c>
      <c r="AC135" s="8">
        <f>[1]节奏总纲!$BJ134</f>
        <v>3.4999999999999978</v>
      </c>
      <c r="AD135" s="8">
        <f>[1]节奏总纲!$BJ134</f>
        <v>3.4999999999999978</v>
      </c>
      <c r="AE135" s="8">
        <f>[1]节奏总纲!$BJ134</f>
        <v>3.4999999999999978</v>
      </c>
      <c r="AF135" s="8">
        <f>[1]节奏总纲!$BJ134</f>
        <v>3.4999999999999978</v>
      </c>
      <c r="AG135" s="8">
        <f>[1]节奏总纲!$BJ134</f>
        <v>3.4999999999999978</v>
      </c>
      <c r="AI135" s="3">
        <v>131</v>
      </c>
      <c r="AJ135" s="3">
        <f>求节点(节奏总纲!$D$4:$D$113,AC$5:AC$104,$AI135)</f>
        <v>3.1811799230967832</v>
      </c>
      <c r="AK135" s="3">
        <f>求节点(节奏总纲!$D$4:$D$113,AD$5:AD$104,$AI135)</f>
        <v>3.1811799230967832</v>
      </c>
      <c r="AL135" s="3">
        <f>求节点(节奏总纲!$D$4:$D$113,AE$5:AE$104,$AI135)</f>
        <v>3.1811799230967832</v>
      </c>
      <c r="AM135" s="3">
        <f>求节点(节奏总纲!$D$4:$D$113,AF$5:AF$104,$AI135)</f>
        <v>3.1811799230967832</v>
      </c>
      <c r="AN135" s="3">
        <f>求节点(节奏总纲!$D$4:$D$113,AG$5:AG$104,$AI135)</f>
        <v>3.1811799230967832</v>
      </c>
    </row>
    <row r="136" spans="23:40" x14ac:dyDescent="0.15">
      <c r="W136" s="8">
        <v>132</v>
      </c>
      <c r="X136" s="8">
        <f>求节点(B$10:B$26,Q$10:Q$26,$W136)*(其他调用!AS136+其他调用!AZ136*$D$28*$D$29)*6</f>
        <v>3145.6803790538493</v>
      </c>
      <c r="Y136" s="8">
        <f>求节点(C$10:C$26,R$10:R$26,$W136)*(其他调用!AT136+其他调用!BA136*$D$28*$D$29)*6</f>
        <v>2309.1955450066457</v>
      </c>
      <c r="Z136" s="8">
        <f>求节点(D$10:D$26,S$10:S$26,$W136)*(其他调用!AU136+其他调用!BB136*$D$28*$D$29)*6</f>
        <v>3291.4062532296248</v>
      </c>
      <c r="AA136" s="8">
        <f>求节点(E$10:E$26,T$10:T$26,$W136)*(其他调用!AV136+其他调用!BC136*$D$28*$D$29)*6</f>
        <v>2427.6111596071396</v>
      </c>
      <c r="AB136" s="8">
        <f>求节点(F$10:F$26,U$10:U$26,$W136)*(其他调用!AW136+其他调用!BD136*$D$28*$D$29)*6</f>
        <v>3564.7567262899111</v>
      </c>
      <c r="AC136" s="8">
        <f>[1]节奏总纲!$BJ135</f>
        <v>3.4999999999999978</v>
      </c>
      <c r="AD136" s="8">
        <f>[1]节奏总纲!$BJ135</f>
        <v>3.4999999999999978</v>
      </c>
      <c r="AE136" s="8">
        <f>[1]节奏总纲!$BJ135</f>
        <v>3.4999999999999978</v>
      </c>
      <c r="AF136" s="8">
        <f>[1]节奏总纲!$BJ135</f>
        <v>3.4999999999999978</v>
      </c>
      <c r="AG136" s="8">
        <f>[1]节奏总纲!$BJ135</f>
        <v>3.4999999999999978</v>
      </c>
      <c r="AI136" s="3">
        <v>132</v>
      </c>
      <c r="AJ136" s="3">
        <f>求节点(节奏总纲!$D$4:$D$113,AC$5:AC$104,$AI136)</f>
        <v>3.1848082372043125</v>
      </c>
      <c r="AK136" s="3">
        <f>求节点(节奏总纲!$D$4:$D$113,AD$5:AD$104,$AI136)</f>
        <v>3.1848082372043125</v>
      </c>
      <c r="AL136" s="3">
        <f>求节点(节奏总纲!$D$4:$D$113,AE$5:AE$104,$AI136)</f>
        <v>3.1848082372043125</v>
      </c>
      <c r="AM136" s="3">
        <f>求节点(节奏总纲!$D$4:$D$113,AF$5:AF$104,$AI136)</f>
        <v>3.1848082372043125</v>
      </c>
      <c r="AN136" s="3">
        <f>求节点(节奏总纲!$D$4:$D$113,AG$5:AG$104,$AI136)</f>
        <v>3.1848082372043125</v>
      </c>
    </row>
    <row r="137" spans="23:40" x14ac:dyDescent="0.15">
      <c r="W137" s="8">
        <v>133</v>
      </c>
      <c r="X137" s="8">
        <f>求节点(B$10:B$26,Q$10:Q$26,$W137)*(其他调用!AS137+其他调用!AZ137*$D$28*$D$29)*6</f>
        <v>3145.6803790538493</v>
      </c>
      <c r="Y137" s="8">
        <f>求节点(C$10:C$26,R$10:R$26,$W137)*(其他调用!AT137+其他调用!BA137*$D$28*$D$29)*6</f>
        <v>2309.1955450066457</v>
      </c>
      <c r="Z137" s="8">
        <f>求节点(D$10:D$26,S$10:S$26,$W137)*(其他调用!AU137+其他调用!BB137*$D$28*$D$29)*6</f>
        <v>3291.4062532296248</v>
      </c>
      <c r="AA137" s="8">
        <f>求节点(E$10:E$26,T$10:T$26,$W137)*(其他调用!AV137+其他调用!BC137*$D$28*$D$29)*6</f>
        <v>2427.6111596071396</v>
      </c>
      <c r="AB137" s="8">
        <f>求节点(F$10:F$26,U$10:U$26,$W137)*(其他调用!AW137+其他调用!BD137*$D$28*$D$29)*6</f>
        <v>3564.7567262899111</v>
      </c>
      <c r="AC137" s="8">
        <f>[1]节奏总纲!$BJ136</f>
        <v>3.4999999999999978</v>
      </c>
      <c r="AD137" s="8">
        <f>[1]节奏总纲!$BJ136</f>
        <v>3.4999999999999978</v>
      </c>
      <c r="AE137" s="8">
        <f>[1]节奏总纲!$BJ136</f>
        <v>3.4999999999999978</v>
      </c>
      <c r="AF137" s="8">
        <f>[1]节奏总纲!$BJ136</f>
        <v>3.4999999999999978</v>
      </c>
      <c r="AG137" s="8">
        <f>[1]节奏总纲!$BJ136</f>
        <v>3.4999999999999978</v>
      </c>
      <c r="AI137" s="3">
        <v>133</v>
      </c>
      <c r="AJ137" s="3">
        <f>求节点(节奏总纲!$D$4:$D$113,AC$5:AC$104,$AI137)</f>
        <v>3.1884365513118422</v>
      </c>
      <c r="AK137" s="3">
        <f>求节点(节奏总纲!$D$4:$D$113,AD$5:AD$104,$AI137)</f>
        <v>3.1884365513118422</v>
      </c>
      <c r="AL137" s="3">
        <f>求节点(节奏总纲!$D$4:$D$113,AE$5:AE$104,$AI137)</f>
        <v>3.1884365513118422</v>
      </c>
      <c r="AM137" s="3">
        <f>求节点(节奏总纲!$D$4:$D$113,AF$5:AF$104,$AI137)</f>
        <v>3.1884365513118422</v>
      </c>
      <c r="AN137" s="3">
        <f>求节点(节奏总纲!$D$4:$D$113,AG$5:AG$104,$AI137)</f>
        <v>3.1884365513118422</v>
      </c>
    </row>
    <row r="138" spans="23:40" x14ac:dyDescent="0.15">
      <c r="W138" s="8">
        <v>134</v>
      </c>
      <c r="X138" s="8">
        <f>求节点(B$10:B$26,Q$10:Q$26,$W138)*(其他调用!AS138+其他调用!AZ138*$D$28*$D$29)*6</f>
        <v>3145.6803790538493</v>
      </c>
      <c r="Y138" s="8">
        <f>求节点(C$10:C$26,R$10:R$26,$W138)*(其他调用!AT138+其他调用!BA138*$D$28*$D$29)*6</f>
        <v>2309.1955450066457</v>
      </c>
      <c r="Z138" s="8">
        <f>求节点(D$10:D$26,S$10:S$26,$W138)*(其他调用!AU138+其他调用!BB138*$D$28*$D$29)*6</f>
        <v>3291.4062532296248</v>
      </c>
      <c r="AA138" s="8">
        <f>求节点(E$10:E$26,T$10:T$26,$W138)*(其他调用!AV138+其他调用!BC138*$D$28*$D$29)*6</f>
        <v>2427.6111596071396</v>
      </c>
      <c r="AB138" s="8">
        <f>求节点(F$10:F$26,U$10:U$26,$W138)*(其他调用!AW138+其他调用!BD138*$D$28*$D$29)*6</f>
        <v>3564.7567262899111</v>
      </c>
      <c r="AC138" s="8">
        <f>[1]节奏总纲!$BJ137</f>
        <v>3.4999999999999978</v>
      </c>
      <c r="AD138" s="8">
        <f>[1]节奏总纲!$BJ137</f>
        <v>3.4999999999999978</v>
      </c>
      <c r="AE138" s="8">
        <f>[1]节奏总纲!$BJ137</f>
        <v>3.4999999999999978</v>
      </c>
      <c r="AF138" s="8">
        <f>[1]节奏总纲!$BJ137</f>
        <v>3.4999999999999978</v>
      </c>
      <c r="AG138" s="8">
        <f>[1]节奏总纲!$BJ137</f>
        <v>3.4999999999999978</v>
      </c>
      <c r="AI138" s="3">
        <v>134</v>
      </c>
      <c r="AJ138" s="3">
        <f>求节点(节奏总纲!$D$4:$D$113,AC$5:AC$104,$AI138)</f>
        <v>3.1920648654193715</v>
      </c>
      <c r="AK138" s="3">
        <f>求节点(节奏总纲!$D$4:$D$113,AD$5:AD$104,$AI138)</f>
        <v>3.1920648654193715</v>
      </c>
      <c r="AL138" s="3">
        <f>求节点(节奏总纲!$D$4:$D$113,AE$5:AE$104,$AI138)</f>
        <v>3.1920648654193715</v>
      </c>
      <c r="AM138" s="3">
        <f>求节点(节奏总纲!$D$4:$D$113,AF$5:AF$104,$AI138)</f>
        <v>3.1920648654193715</v>
      </c>
      <c r="AN138" s="3">
        <f>求节点(节奏总纲!$D$4:$D$113,AG$5:AG$104,$AI138)</f>
        <v>3.1920648654193715</v>
      </c>
    </row>
    <row r="139" spans="23:40" x14ac:dyDescent="0.15">
      <c r="W139" s="8">
        <v>135</v>
      </c>
      <c r="X139" s="8">
        <f>求节点(B$10:B$26,Q$10:Q$26,$W139)*(其他调用!AS139+其他调用!AZ139*$D$28*$D$29)*6</f>
        <v>3145.6803790538493</v>
      </c>
      <c r="Y139" s="8">
        <f>求节点(C$10:C$26,R$10:R$26,$W139)*(其他调用!AT139+其他调用!BA139*$D$28*$D$29)*6</f>
        <v>2309.1955450066457</v>
      </c>
      <c r="Z139" s="8">
        <f>求节点(D$10:D$26,S$10:S$26,$W139)*(其他调用!AU139+其他调用!BB139*$D$28*$D$29)*6</f>
        <v>3291.4062532296248</v>
      </c>
      <c r="AA139" s="8">
        <f>求节点(E$10:E$26,T$10:T$26,$W139)*(其他调用!AV139+其他调用!BC139*$D$28*$D$29)*6</f>
        <v>2427.6111596071396</v>
      </c>
      <c r="AB139" s="8">
        <f>求节点(F$10:F$26,U$10:U$26,$W139)*(其他调用!AW139+其他调用!BD139*$D$28*$D$29)*6</f>
        <v>3564.7567262899111</v>
      </c>
      <c r="AC139" s="8">
        <f>[1]节奏总纲!$BJ138</f>
        <v>3.4999999999999978</v>
      </c>
      <c r="AD139" s="8">
        <f>[1]节奏总纲!$BJ138</f>
        <v>3.4999999999999978</v>
      </c>
      <c r="AE139" s="8">
        <f>[1]节奏总纲!$BJ138</f>
        <v>3.4999999999999978</v>
      </c>
      <c r="AF139" s="8">
        <f>[1]节奏总纲!$BJ138</f>
        <v>3.4999999999999978</v>
      </c>
      <c r="AG139" s="8">
        <f>[1]节奏总纲!$BJ138</f>
        <v>3.4999999999999978</v>
      </c>
      <c r="AI139" s="3">
        <v>135</v>
      </c>
      <c r="AJ139" s="3">
        <f>求节点(节奏总纲!$D$4:$D$113,AC$5:AC$104,$AI139)</f>
        <v>3.1956931795269008</v>
      </c>
      <c r="AK139" s="3">
        <f>求节点(节奏总纲!$D$4:$D$113,AD$5:AD$104,$AI139)</f>
        <v>3.1956931795269008</v>
      </c>
      <c r="AL139" s="3">
        <f>求节点(节奏总纲!$D$4:$D$113,AE$5:AE$104,$AI139)</f>
        <v>3.1956931795269008</v>
      </c>
      <c r="AM139" s="3">
        <f>求节点(节奏总纲!$D$4:$D$113,AF$5:AF$104,$AI139)</f>
        <v>3.1956931795269008</v>
      </c>
      <c r="AN139" s="3">
        <f>求节点(节奏总纲!$D$4:$D$113,AG$5:AG$104,$AI139)</f>
        <v>3.1956931795269008</v>
      </c>
    </row>
    <row r="140" spans="23:40" x14ac:dyDescent="0.15">
      <c r="W140" s="8">
        <v>136</v>
      </c>
      <c r="X140" s="8">
        <f>求节点(B$10:B$26,Q$10:Q$26,$W140)*(其他调用!AS140+其他调用!AZ140*$D$28*$D$29)*6</f>
        <v>3145.6803790538493</v>
      </c>
      <c r="Y140" s="8">
        <f>求节点(C$10:C$26,R$10:R$26,$W140)*(其他调用!AT140+其他调用!BA140*$D$28*$D$29)*6</f>
        <v>2309.1955450066457</v>
      </c>
      <c r="Z140" s="8">
        <f>求节点(D$10:D$26,S$10:S$26,$W140)*(其他调用!AU140+其他调用!BB140*$D$28*$D$29)*6</f>
        <v>3291.4062532296248</v>
      </c>
      <c r="AA140" s="8">
        <f>求节点(E$10:E$26,T$10:T$26,$W140)*(其他调用!AV140+其他调用!BC140*$D$28*$D$29)*6</f>
        <v>2427.6111596071396</v>
      </c>
      <c r="AB140" s="8">
        <f>求节点(F$10:F$26,U$10:U$26,$W140)*(其他调用!AW140+其他调用!BD140*$D$28*$D$29)*6</f>
        <v>3564.7567262899111</v>
      </c>
      <c r="AC140" s="8">
        <f>[1]节奏总纲!$BJ139</f>
        <v>3.4999999999999978</v>
      </c>
      <c r="AD140" s="8">
        <f>[1]节奏总纲!$BJ139</f>
        <v>3.4999999999999978</v>
      </c>
      <c r="AE140" s="8">
        <f>[1]节奏总纲!$BJ139</f>
        <v>3.4999999999999978</v>
      </c>
      <c r="AF140" s="8">
        <f>[1]节奏总纲!$BJ139</f>
        <v>3.4999999999999978</v>
      </c>
      <c r="AG140" s="8">
        <f>[1]节奏总纲!$BJ139</f>
        <v>3.4999999999999978</v>
      </c>
      <c r="AI140" s="3">
        <v>136</v>
      </c>
      <c r="AJ140" s="3">
        <f>求节点(节奏总纲!$D$4:$D$113,AC$5:AC$104,$AI140)</f>
        <v>3.1993214936344305</v>
      </c>
      <c r="AK140" s="3">
        <f>求节点(节奏总纲!$D$4:$D$113,AD$5:AD$104,$AI140)</f>
        <v>3.1993214936344305</v>
      </c>
      <c r="AL140" s="3">
        <f>求节点(节奏总纲!$D$4:$D$113,AE$5:AE$104,$AI140)</f>
        <v>3.1993214936344305</v>
      </c>
      <c r="AM140" s="3">
        <f>求节点(节奏总纲!$D$4:$D$113,AF$5:AF$104,$AI140)</f>
        <v>3.1993214936344305</v>
      </c>
      <c r="AN140" s="3">
        <f>求节点(节奏总纲!$D$4:$D$113,AG$5:AG$104,$AI140)</f>
        <v>3.1993214936344305</v>
      </c>
    </row>
    <row r="141" spans="23:40" x14ac:dyDescent="0.15">
      <c r="W141" s="8">
        <v>137</v>
      </c>
      <c r="X141" s="8">
        <f>求节点(B$10:B$26,Q$10:Q$26,$W141)*(其他调用!AS141+其他调用!AZ141*$D$28*$D$29)*6</f>
        <v>3145.6803790538493</v>
      </c>
      <c r="Y141" s="8">
        <f>求节点(C$10:C$26,R$10:R$26,$W141)*(其他调用!AT141+其他调用!BA141*$D$28*$D$29)*6</f>
        <v>2309.1955450066457</v>
      </c>
      <c r="Z141" s="8">
        <f>求节点(D$10:D$26,S$10:S$26,$W141)*(其他调用!AU141+其他调用!BB141*$D$28*$D$29)*6</f>
        <v>3291.4062532296248</v>
      </c>
      <c r="AA141" s="8">
        <f>求节点(E$10:E$26,T$10:T$26,$W141)*(其他调用!AV141+其他调用!BC141*$D$28*$D$29)*6</f>
        <v>2427.6111596071396</v>
      </c>
      <c r="AB141" s="8">
        <f>求节点(F$10:F$26,U$10:U$26,$W141)*(其他调用!AW141+其他调用!BD141*$D$28*$D$29)*6</f>
        <v>3564.7567262899111</v>
      </c>
      <c r="AC141" s="8">
        <f>[1]节奏总纲!$BJ140</f>
        <v>3.4999999999999978</v>
      </c>
      <c r="AD141" s="8">
        <f>[1]节奏总纲!$BJ140</f>
        <v>3.4999999999999978</v>
      </c>
      <c r="AE141" s="8">
        <f>[1]节奏总纲!$BJ140</f>
        <v>3.4999999999999978</v>
      </c>
      <c r="AF141" s="8">
        <f>[1]节奏总纲!$BJ140</f>
        <v>3.4999999999999978</v>
      </c>
      <c r="AG141" s="8">
        <f>[1]节奏总纲!$BJ140</f>
        <v>3.4999999999999978</v>
      </c>
      <c r="AI141" s="3">
        <v>137</v>
      </c>
      <c r="AJ141" s="3">
        <f>求节点(节奏总纲!$D$4:$D$113,AC$5:AC$104,$AI141)</f>
        <v>3.2027522679419391</v>
      </c>
      <c r="AK141" s="3">
        <f>求节点(节奏总纲!$D$4:$D$113,AD$5:AD$104,$AI141)</f>
        <v>3.2027522679419391</v>
      </c>
      <c r="AL141" s="3">
        <f>求节点(节奏总纲!$D$4:$D$113,AE$5:AE$104,$AI141)</f>
        <v>3.2027522679419391</v>
      </c>
      <c r="AM141" s="3">
        <f>求节点(节奏总纲!$D$4:$D$113,AF$5:AF$104,$AI141)</f>
        <v>3.2027522679419391</v>
      </c>
      <c r="AN141" s="3">
        <f>求节点(节奏总纲!$D$4:$D$113,AG$5:AG$104,$AI141)</f>
        <v>3.2027522679419391</v>
      </c>
    </row>
    <row r="142" spans="23:40" x14ac:dyDescent="0.15">
      <c r="W142" s="8">
        <v>138</v>
      </c>
      <c r="X142" s="8">
        <f>求节点(B$10:B$26,Q$10:Q$26,$W142)*(其他调用!AS142+其他调用!AZ142*$D$28*$D$29)*6</f>
        <v>3145.6803790538493</v>
      </c>
      <c r="Y142" s="8">
        <f>求节点(C$10:C$26,R$10:R$26,$W142)*(其他调用!AT142+其他调用!BA142*$D$28*$D$29)*6</f>
        <v>2309.1955450066457</v>
      </c>
      <c r="Z142" s="8">
        <f>求节点(D$10:D$26,S$10:S$26,$W142)*(其他调用!AU142+其他调用!BB142*$D$28*$D$29)*6</f>
        <v>3291.4062532296248</v>
      </c>
      <c r="AA142" s="8">
        <f>求节点(E$10:E$26,T$10:T$26,$W142)*(其他调用!AV142+其他调用!BC142*$D$28*$D$29)*6</f>
        <v>2427.6111596071396</v>
      </c>
      <c r="AB142" s="8">
        <f>求节点(F$10:F$26,U$10:U$26,$W142)*(其他调用!AW142+其他调用!BD142*$D$28*$D$29)*6</f>
        <v>3564.7567262899111</v>
      </c>
      <c r="AC142" s="8">
        <f>[1]节奏总纲!$BJ141</f>
        <v>3.4999999999999978</v>
      </c>
      <c r="AD142" s="8">
        <f>[1]节奏总纲!$BJ141</f>
        <v>3.4999999999999978</v>
      </c>
      <c r="AE142" s="8">
        <f>[1]节奏总纲!$BJ141</f>
        <v>3.4999999999999978</v>
      </c>
      <c r="AF142" s="8">
        <f>[1]节奏总纲!$BJ141</f>
        <v>3.4999999999999978</v>
      </c>
      <c r="AG142" s="8">
        <f>[1]节奏总纲!$BJ141</f>
        <v>3.4999999999999978</v>
      </c>
      <c r="AI142" s="3">
        <v>138</v>
      </c>
      <c r="AJ142" s="3">
        <f>求节点(节奏总纲!$D$4:$D$113,AC$5:AC$104,$AI142)</f>
        <v>3.2061376047079224</v>
      </c>
      <c r="AK142" s="3">
        <f>求节点(节奏总纲!$D$4:$D$113,AD$5:AD$104,$AI142)</f>
        <v>3.2061376047079224</v>
      </c>
      <c r="AL142" s="3">
        <f>求节点(节奏总纲!$D$4:$D$113,AE$5:AE$104,$AI142)</f>
        <v>3.2061376047079224</v>
      </c>
      <c r="AM142" s="3">
        <f>求节点(节奏总纲!$D$4:$D$113,AF$5:AF$104,$AI142)</f>
        <v>3.2061376047079224</v>
      </c>
      <c r="AN142" s="3">
        <f>求节点(节奏总纲!$D$4:$D$113,AG$5:AG$104,$AI142)</f>
        <v>3.2061376047079224</v>
      </c>
    </row>
    <row r="143" spans="23:40" x14ac:dyDescent="0.15">
      <c r="W143" s="8">
        <v>139</v>
      </c>
      <c r="X143" s="8">
        <f>求节点(B$10:B$26,Q$10:Q$26,$W143)*(其他调用!AS143+其他调用!AZ143*$D$28*$D$29)*6</f>
        <v>3145.6803790538493</v>
      </c>
      <c r="Y143" s="8">
        <f>求节点(C$10:C$26,R$10:R$26,$W143)*(其他调用!AT143+其他调用!BA143*$D$28*$D$29)*6</f>
        <v>2309.1955450066457</v>
      </c>
      <c r="Z143" s="8">
        <f>求节点(D$10:D$26,S$10:S$26,$W143)*(其他调用!AU143+其他调用!BB143*$D$28*$D$29)*6</f>
        <v>3291.4062532296248</v>
      </c>
      <c r="AA143" s="8">
        <f>求节点(E$10:E$26,T$10:T$26,$W143)*(其他调用!AV143+其他调用!BC143*$D$28*$D$29)*6</f>
        <v>2427.6111596071396</v>
      </c>
      <c r="AB143" s="8">
        <f>求节点(F$10:F$26,U$10:U$26,$W143)*(其他调用!AW143+其他调用!BD143*$D$28*$D$29)*6</f>
        <v>3564.7567262899111</v>
      </c>
      <c r="AC143" s="8">
        <f>[1]节奏总纲!$BJ142</f>
        <v>3.4999999999999978</v>
      </c>
      <c r="AD143" s="8">
        <f>[1]节奏总纲!$BJ142</f>
        <v>3.4999999999999978</v>
      </c>
      <c r="AE143" s="8">
        <f>[1]节奏总纲!$BJ142</f>
        <v>3.4999999999999978</v>
      </c>
      <c r="AF143" s="8">
        <f>[1]节奏总纲!$BJ142</f>
        <v>3.4999999999999978</v>
      </c>
      <c r="AG143" s="8">
        <f>[1]节奏总纲!$BJ142</f>
        <v>3.4999999999999978</v>
      </c>
      <c r="AI143" s="3">
        <v>139</v>
      </c>
      <c r="AJ143" s="3">
        <f>求节点(节奏总纲!$D$4:$D$113,AC$5:AC$104,$AI143)</f>
        <v>3.2095229414739057</v>
      </c>
      <c r="AK143" s="3">
        <f>求节点(节奏总纲!$D$4:$D$113,AD$5:AD$104,$AI143)</f>
        <v>3.2095229414739057</v>
      </c>
      <c r="AL143" s="3">
        <f>求节点(节奏总纲!$D$4:$D$113,AE$5:AE$104,$AI143)</f>
        <v>3.2095229414739057</v>
      </c>
      <c r="AM143" s="3">
        <f>求节点(节奏总纲!$D$4:$D$113,AF$5:AF$104,$AI143)</f>
        <v>3.2095229414739057</v>
      </c>
      <c r="AN143" s="3">
        <f>求节点(节奏总纲!$D$4:$D$113,AG$5:AG$104,$AI143)</f>
        <v>3.2095229414739057</v>
      </c>
    </row>
    <row r="144" spans="23:40" x14ac:dyDescent="0.15">
      <c r="W144" s="8">
        <v>140</v>
      </c>
      <c r="X144" s="8">
        <f>求节点(B$10:B$26,Q$10:Q$26,$W144)*(其他调用!AS144+其他调用!AZ144*$D$28*$D$29)*6</f>
        <v>3145.6803790538493</v>
      </c>
      <c r="Y144" s="8">
        <f>求节点(C$10:C$26,R$10:R$26,$W144)*(其他调用!AT144+其他调用!BA144*$D$28*$D$29)*6</f>
        <v>2309.1955450066457</v>
      </c>
      <c r="Z144" s="8">
        <f>求节点(D$10:D$26,S$10:S$26,$W144)*(其他调用!AU144+其他调用!BB144*$D$28*$D$29)*6</f>
        <v>3291.4062532296248</v>
      </c>
      <c r="AA144" s="8">
        <f>求节点(E$10:E$26,T$10:T$26,$W144)*(其他调用!AV144+其他调用!BC144*$D$28*$D$29)*6</f>
        <v>2427.6111596071396</v>
      </c>
      <c r="AB144" s="8">
        <f>求节点(F$10:F$26,U$10:U$26,$W144)*(其他调用!AW144+其他调用!BD144*$D$28*$D$29)*6</f>
        <v>3564.7567262899111</v>
      </c>
      <c r="AC144" s="8">
        <f>[1]节奏总纲!$BJ143</f>
        <v>3.4999999999999978</v>
      </c>
      <c r="AD144" s="8">
        <f>[1]节奏总纲!$BJ143</f>
        <v>3.4999999999999978</v>
      </c>
      <c r="AE144" s="8">
        <f>[1]节奏总纲!$BJ143</f>
        <v>3.4999999999999978</v>
      </c>
      <c r="AF144" s="8">
        <f>[1]节奏总纲!$BJ143</f>
        <v>3.4999999999999978</v>
      </c>
      <c r="AG144" s="8">
        <f>[1]节奏总纲!$BJ143</f>
        <v>3.4999999999999978</v>
      </c>
      <c r="AI144" s="3">
        <v>140</v>
      </c>
      <c r="AJ144" s="3">
        <f>求节点(节奏总纲!$D$4:$D$113,AC$5:AC$104,$AI144)</f>
        <v>3.212908278239889</v>
      </c>
      <c r="AK144" s="3">
        <f>求节点(节奏总纲!$D$4:$D$113,AD$5:AD$104,$AI144)</f>
        <v>3.212908278239889</v>
      </c>
      <c r="AL144" s="3">
        <f>求节点(节奏总纲!$D$4:$D$113,AE$5:AE$104,$AI144)</f>
        <v>3.212908278239889</v>
      </c>
      <c r="AM144" s="3">
        <f>求节点(节奏总纲!$D$4:$D$113,AF$5:AF$104,$AI144)</f>
        <v>3.212908278239889</v>
      </c>
      <c r="AN144" s="3">
        <f>求节点(节奏总纲!$D$4:$D$113,AG$5:AG$104,$AI144)</f>
        <v>3.212908278239889</v>
      </c>
    </row>
    <row r="145" spans="23:40" x14ac:dyDescent="0.15">
      <c r="W145" s="8">
        <v>141</v>
      </c>
      <c r="X145" s="8">
        <f>求节点(B$10:B$26,Q$10:Q$26,$W145)*(其他调用!AS145+其他调用!AZ145*$D$28*$D$29)*6</f>
        <v>3145.6803790538493</v>
      </c>
      <c r="Y145" s="8">
        <f>求节点(C$10:C$26,R$10:R$26,$W145)*(其他调用!AT145+其他调用!BA145*$D$28*$D$29)*6</f>
        <v>2309.1955450066457</v>
      </c>
      <c r="Z145" s="8">
        <f>求节点(D$10:D$26,S$10:S$26,$W145)*(其他调用!AU145+其他调用!BB145*$D$28*$D$29)*6</f>
        <v>3291.4062532296248</v>
      </c>
      <c r="AA145" s="8">
        <f>求节点(E$10:E$26,T$10:T$26,$W145)*(其他调用!AV145+其他调用!BC145*$D$28*$D$29)*6</f>
        <v>2427.6111596071396</v>
      </c>
      <c r="AB145" s="8">
        <f>求节点(F$10:F$26,U$10:U$26,$W145)*(其他调用!AW145+其他调用!BD145*$D$28*$D$29)*6</f>
        <v>3564.7567262899111</v>
      </c>
      <c r="AC145" s="8">
        <f>[1]节奏总纲!$BJ144</f>
        <v>3.4999999999999978</v>
      </c>
      <c r="AD145" s="8">
        <f>[1]节奏总纲!$BJ144</f>
        <v>3.4999999999999978</v>
      </c>
      <c r="AE145" s="8">
        <f>[1]节奏总纲!$BJ144</f>
        <v>3.4999999999999978</v>
      </c>
      <c r="AF145" s="8">
        <f>[1]节奏总纲!$BJ144</f>
        <v>3.4999999999999978</v>
      </c>
      <c r="AG145" s="8">
        <f>[1]节奏总纲!$BJ144</f>
        <v>3.4999999999999978</v>
      </c>
      <c r="AI145" s="3">
        <v>141</v>
      </c>
      <c r="AJ145" s="3">
        <f>求节点(节奏总纲!$D$4:$D$113,AC$5:AC$104,$AI145)</f>
        <v>3.2162936150058727</v>
      </c>
      <c r="AK145" s="3">
        <f>求节点(节奏总纲!$D$4:$D$113,AD$5:AD$104,$AI145)</f>
        <v>3.2162936150058727</v>
      </c>
      <c r="AL145" s="3">
        <f>求节点(节奏总纲!$D$4:$D$113,AE$5:AE$104,$AI145)</f>
        <v>3.2162936150058727</v>
      </c>
      <c r="AM145" s="3">
        <f>求节点(节奏总纲!$D$4:$D$113,AF$5:AF$104,$AI145)</f>
        <v>3.2162936150058727</v>
      </c>
      <c r="AN145" s="3">
        <f>求节点(节奏总纲!$D$4:$D$113,AG$5:AG$104,$AI145)</f>
        <v>3.2162936150058727</v>
      </c>
    </row>
    <row r="146" spans="23:40" x14ac:dyDescent="0.15">
      <c r="W146" s="8">
        <v>142</v>
      </c>
      <c r="X146" s="8">
        <f>求节点(B$10:B$26,Q$10:Q$26,$W146)*(其他调用!AS146+其他调用!AZ146*$D$28*$D$29)*6</f>
        <v>3145.6803790538493</v>
      </c>
      <c r="Y146" s="8">
        <f>求节点(C$10:C$26,R$10:R$26,$W146)*(其他调用!AT146+其他调用!BA146*$D$28*$D$29)*6</f>
        <v>2309.1955450066457</v>
      </c>
      <c r="Z146" s="8">
        <f>求节点(D$10:D$26,S$10:S$26,$W146)*(其他调用!AU146+其他调用!BB146*$D$28*$D$29)*6</f>
        <v>3291.4062532296248</v>
      </c>
      <c r="AA146" s="8">
        <f>求节点(E$10:E$26,T$10:T$26,$W146)*(其他调用!AV146+其他调用!BC146*$D$28*$D$29)*6</f>
        <v>2427.6111596071396</v>
      </c>
      <c r="AB146" s="8">
        <f>求节点(F$10:F$26,U$10:U$26,$W146)*(其他调用!AW146+其他调用!BD146*$D$28*$D$29)*6</f>
        <v>3564.7567262899111</v>
      </c>
      <c r="AC146" s="8">
        <f>[1]节奏总纲!$BJ145</f>
        <v>3.4999999999999978</v>
      </c>
      <c r="AD146" s="8">
        <f>[1]节奏总纲!$BJ145</f>
        <v>3.4999999999999978</v>
      </c>
      <c r="AE146" s="8">
        <f>[1]节奏总纲!$BJ145</f>
        <v>3.4999999999999978</v>
      </c>
      <c r="AF146" s="8">
        <f>[1]节奏总纲!$BJ145</f>
        <v>3.4999999999999978</v>
      </c>
      <c r="AG146" s="8">
        <f>[1]节奏总纲!$BJ145</f>
        <v>3.4999999999999978</v>
      </c>
      <c r="AI146" s="3">
        <v>142</v>
      </c>
      <c r="AJ146" s="3">
        <f>求节点(节奏总纲!$D$4:$D$113,AC$5:AC$104,$AI146)</f>
        <v>3.219678951771856</v>
      </c>
      <c r="AK146" s="3">
        <f>求节点(节奏总纲!$D$4:$D$113,AD$5:AD$104,$AI146)</f>
        <v>3.219678951771856</v>
      </c>
      <c r="AL146" s="3">
        <f>求节点(节奏总纲!$D$4:$D$113,AE$5:AE$104,$AI146)</f>
        <v>3.219678951771856</v>
      </c>
      <c r="AM146" s="3">
        <f>求节点(节奏总纲!$D$4:$D$113,AF$5:AF$104,$AI146)</f>
        <v>3.219678951771856</v>
      </c>
      <c r="AN146" s="3">
        <f>求节点(节奏总纲!$D$4:$D$113,AG$5:AG$104,$AI146)</f>
        <v>3.219678951771856</v>
      </c>
    </row>
    <row r="147" spans="23:40" x14ac:dyDescent="0.15">
      <c r="W147" s="8">
        <v>143</v>
      </c>
      <c r="X147" s="8">
        <f>求节点(B$10:B$26,Q$10:Q$26,$W147)*(其他调用!AS147+其他调用!AZ147*$D$28*$D$29)*6</f>
        <v>3145.6803790538493</v>
      </c>
      <c r="Y147" s="8">
        <f>求节点(C$10:C$26,R$10:R$26,$W147)*(其他调用!AT147+其他调用!BA147*$D$28*$D$29)*6</f>
        <v>2309.1955450066457</v>
      </c>
      <c r="Z147" s="8">
        <f>求节点(D$10:D$26,S$10:S$26,$W147)*(其他调用!AU147+其他调用!BB147*$D$28*$D$29)*6</f>
        <v>3291.4062532296248</v>
      </c>
      <c r="AA147" s="8">
        <f>求节点(E$10:E$26,T$10:T$26,$W147)*(其他调用!AV147+其他调用!BC147*$D$28*$D$29)*6</f>
        <v>2427.6111596071396</v>
      </c>
      <c r="AB147" s="8">
        <f>求节点(F$10:F$26,U$10:U$26,$W147)*(其他调用!AW147+其他调用!BD147*$D$28*$D$29)*6</f>
        <v>3564.7567262899111</v>
      </c>
      <c r="AC147" s="8">
        <f>[1]节奏总纲!$BJ146</f>
        <v>3.4999999999999978</v>
      </c>
      <c r="AD147" s="8">
        <f>[1]节奏总纲!$BJ146</f>
        <v>3.4999999999999978</v>
      </c>
      <c r="AE147" s="8">
        <f>[1]节奏总纲!$BJ146</f>
        <v>3.4999999999999978</v>
      </c>
      <c r="AF147" s="8">
        <f>[1]节奏总纲!$BJ146</f>
        <v>3.4999999999999978</v>
      </c>
      <c r="AG147" s="8">
        <f>[1]节奏总纲!$BJ146</f>
        <v>3.4999999999999978</v>
      </c>
      <c r="AI147" s="3">
        <v>143</v>
      </c>
      <c r="AJ147" s="3">
        <f>求节点(节奏总纲!$D$4:$D$113,AC$5:AC$104,$AI147)</f>
        <v>3.2230642885378393</v>
      </c>
      <c r="AK147" s="3">
        <f>求节点(节奏总纲!$D$4:$D$113,AD$5:AD$104,$AI147)</f>
        <v>3.2230642885378393</v>
      </c>
      <c r="AL147" s="3">
        <f>求节点(节奏总纲!$D$4:$D$113,AE$5:AE$104,$AI147)</f>
        <v>3.2230642885378393</v>
      </c>
      <c r="AM147" s="3">
        <f>求节点(节奏总纲!$D$4:$D$113,AF$5:AF$104,$AI147)</f>
        <v>3.2230642885378393</v>
      </c>
      <c r="AN147" s="3">
        <f>求节点(节奏总纲!$D$4:$D$113,AG$5:AG$104,$AI147)</f>
        <v>3.2230642885378393</v>
      </c>
    </row>
    <row r="148" spans="23:40" x14ac:dyDescent="0.15">
      <c r="W148" s="8">
        <v>144</v>
      </c>
      <c r="X148" s="8">
        <f>求节点(B$10:B$26,Q$10:Q$26,$W148)*(其他调用!AS148+其他调用!AZ148*$D$28*$D$29)*6</f>
        <v>3145.6803790538493</v>
      </c>
      <c r="Y148" s="8">
        <f>求节点(C$10:C$26,R$10:R$26,$W148)*(其他调用!AT148+其他调用!BA148*$D$28*$D$29)*6</f>
        <v>2309.1955450066457</v>
      </c>
      <c r="Z148" s="8">
        <f>求节点(D$10:D$26,S$10:S$26,$W148)*(其他调用!AU148+其他调用!BB148*$D$28*$D$29)*6</f>
        <v>3291.4062532296248</v>
      </c>
      <c r="AA148" s="8">
        <f>求节点(E$10:E$26,T$10:T$26,$W148)*(其他调用!AV148+其他调用!BC148*$D$28*$D$29)*6</f>
        <v>2427.6111596071396</v>
      </c>
      <c r="AB148" s="8">
        <f>求节点(F$10:F$26,U$10:U$26,$W148)*(其他调用!AW148+其他调用!BD148*$D$28*$D$29)*6</f>
        <v>3564.7567262899111</v>
      </c>
      <c r="AC148" s="8">
        <f>[1]节奏总纲!$BJ147</f>
        <v>3.4999999999999978</v>
      </c>
      <c r="AD148" s="8">
        <f>[1]节奏总纲!$BJ147</f>
        <v>3.4999999999999978</v>
      </c>
      <c r="AE148" s="8">
        <f>[1]节奏总纲!$BJ147</f>
        <v>3.4999999999999978</v>
      </c>
      <c r="AF148" s="8">
        <f>[1]节奏总纲!$BJ147</f>
        <v>3.4999999999999978</v>
      </c>
      <c r="AG148" s="8">
        <f>[1]节奏总纲!$BJ147</f>
        <v>3.4999999999999978</v>
      </c>
      <c r="AI148" s="3">
        <v>144</v>
      </c>
      <c r="AJ148" s="3">
        <f>求节点(节奏总纲!$D$4:$D$113,AC$5:AC$104,$AI148)</f>
        <v>3.2264496253038226</v>
      </c>
      <c r="AK148" s="3">
        <f>求节点(节奏总纲!$D$4:$D$113,AD$5:AD$104,$AI148)</f>
        <v>3.2264496253038226</v>
      </c>
      <c r="AL148" s="3">
        <f>求节点(节奏总纲!$D$4:$D$113,AE$5:AE$104,$AI148)</f>
        <v>3.2264496253038226</v>
      </c>
      <c r="AM148" s="3">
        <f>求节点(节奏总纲!$D$4:$D$113,AF$5:AF$104,$AI148)</f>
        <v>3.2264496253038226</v>
      </c>
      <c r="AN148" s="3">
        <f>求节点(节奏总纲!$D$4:$D$113,AG$5:AG$104,$AI148)</f>
        <v>3.2264496253038226</v>
      </c>
    </row>
    <row r="149" spans="23:40" x14ac:dyDescent="0.15">
      <c r="W149" s="8">
        <v>145</v>
      </c>
      <c r="X149" s="8">
        <f>求节点(B$10:B$26,Q$10:Q$26,$W149)*(其他调用!AS149+其他调用!AZ149*$D$28*$D$29)*6</f>
        <v>3145.6803790538493</v>
      </c>
      <c r="Y149" s="8">
        <f>求节点(C$10:C$26,R$10:R$26,$W149)*(其他调用!AT149+其他调用!BA149*$D$28*$D$29)*6</f>
        <v>2309.1955450066457</v>
      </c>
      <c r="Z149" s="8">
        <f>求节点(D$10:D$26,S$10:S$26,$W149)*(其他调用!AU149+其他调用!BB149*$D$28*$D$29)*6</f>
        <v>3291.4062532296248</v>
      </c>
      <c r="AA149" s="8">
        <f>求节点(E$10:E$26,T$10:T$26,$W149)*(其他调用!AV149+其他调用!BC149*$D$28*$D$29)*6</f>
        <v>2427.6111596071396</v>
      </c>
      <c r="AB149" s="8">
        <f>求节点(F$10:F$26,U$10:U$26,$W149)*(其他调用!AW149+其他调用!BD149*$D$28*$D$29)*6</f>
        <v>3564.7567262899111</v>
      </c>
      <c r="AC149" s="8">
        <f>[1]节奏总纲!$BJ148</f>
        <v>3.4999999999999978</v>
      </c>
      <c r="AD149" s="8">
        <f>[1]节奏总纲!$BJ148</f>
        <v>3.4999999999999978</v>
      </c>
      <c r="AE149" s="8">
        <f>[1]节奏总纲!$BJ148</f>
        <v>3.4999999999999978</v>
      </c>
      <c r="AF149" s="8">
        <f>[1]节奏总纲!$BJ148</f>
        <v>3.4999999999999978</v>
      </c>
      <c r="AG149" s="8">
        <f>[1]节奏总纲!$BJ148</f>
        <v>3.4999999999999978</v>
      </c>
      <c r="AI149" s="3">
        <v>145</v>
      </c>
      <c r="AJ149" s="3">
        <f>求节点(节奏总纲!$D$4:$D$113,AC$5:AC$104,$AI149)</f>
        <v>3.2298349620698059</v>
      </c>
      <c r="AK149" s="3">
        <f>求节点(节奏总纲!$D$4:$D$113,AD$5:AD$104,$AI149)</f>
        <v>3.2298349620698059</v>
      </c>
      <c r="AL149" s="3">
        <f>求节点(节奏总纲!$D$4:$D$113,AE$5:AE$104,$AI149)</f>
        <v>3.2298349620698059</v>
      </c>
      <c r="AM149" s="3">
        <f>求节点(节奏总纲!$D$4:$D$113,AF$5:AF$104,$AI149)</f>
        <v>3.2298349620698059</v>
      </c>
      <c r="AN149" s="3">
        <f>求节点(节奏总纲!$D$4:$D$113,AG$5:AG$104,$AI149)</f>
        <v>3.2298349620698059</v>
      </c>
    </row>
    <row r="150" spans="23:40" x14ac:dyDescent="0.15">
      <c r="W150" s="8">
        <v>146</v>
      </c>
      <c r="X150" s="8">
        <f>求节点(B$10:B$26,Q$10:Q$26,$W150)*(其他调用!AS150+其他调用!AZ150*$D$28*$D$29)*6</f>
        <v>3145.6803790538493</v>
      </c>
      <c r="Y150" s="8">
        <f>求节点(C$10:C$26,R$10:R$26,$W150)*(其他调用!AT150+其他调用!BA150*$D$28*$D$29)*6</f>
        <v>2309.1955450066457</v>
      </c>
      <c r="Z150" s="8">
        <f>求节点(D$10:D$26,S$10:S$26,$W150)*(其他调用!AU150+其他调用!BB150*$D$28*$D$29)*6</f>
        <v>3291.4062532296248</v>
      </c>
      <c r="AA150" s="8">
        <f>求节点(E$10:E$26,T$10:T$26,$W150)*(其他调用!AV150+其他调用!BC150*$D$28*$D$29)*6</f>
        <v>2427.6111596071396</v>
      </c>
      <c r="AB150" s="8">
        <f>求节点(F$10:F$26,U$10:U$26,$W150)*(其他调用!AW150+其他调用!BD150*$D$28*$D$29)*6</f>
        <v>3564.7567262899111</v>
      </c>
      <c r="AC150" s="8">
        <f>[1]节奏总纲!$BJ149</f>
        <v>3.4999999999999978</v>
      </c>
      <c r="AD150" s="8">
        <f>[1]节奏总纲!$BJ149</f>
        <v>3.4999999999999978</v>
      </c>
      <c r="AE150" s="8">
        <f>[1]节奏总纲!$BJ149</f>
        <v>3.4999999999999978</v>
      </c>
      <c r="AF150" s="8">
        <f>[1]节奏总纲!$BJ149</f>
        <v>3.4999999999999978</v>
      </c>
      <c r="AG150" s="8">
        <f>[1]节奏总纲!$BJ149</f>
        <v>3.4999999999999978</v>
      </c>
      <c r="AI150" s="3">
        <v>146</v>
      </c>
      <c r="AJ150" s="3">
        <f>求节点(节奏总纲!$D$4:$D$113,AC$5:AC$104,$AI150)</f>
        <v>3.2332202988357892</v>
      </c>
      <c r="AK150" s="3">
        <f>求节点(节奏总纲!$D$4:$D$113,AD$5:AD$104,$AI150)</f>
        <v>3.2332202988357892</v>
      </c>
      <c r="AL150" s="3">
        <f>求节点(节奏总纲!$D$4:$D$113,AE$5:AE$104,$AI150)</f>
        <v>3.2332202988357892</v>
      </c>
      <c r="AM150" s="3">
        <f>求节点(节奏总纲!$D$4:$D$113,AF$5:AF$104,$AI150)</f>
        <v>3.2332202988357892</v>
      </c>
      <c r="AN150" s="3">
        <f>求节点(节奏总纲!$D$4:$D$113,AG$5:AG$104,$AI150)</f>
        <v>3.2332202988357892</v>
      </c>
    </row>
    <row r="151" spans="23:40" x14ac:dyDescent="0.15">
      <c r="W151" s="8">
        <v>147</v>
      </c>
      <c r="X151" s="8">
        <f>求节点(B$10:B$26,Q$10:Q$26,$W151)*(其他调用!AS151+其他调用!AZ151*$D$28*$D$29)*6</f>
        <v>3145.6803790538493</v>
      </c>
      <c r="Y151" s="8">
        <f>求节点(C$10:C$26,R$10:R$26,$W151)*(其他调用!AT151+其他调用!BA151*$D$28*$D$29)*6</f>
        <v>2309.1955450066457</v>
      </c>
      <c r="Z151" s="8">
        <f>求节点(D$10:D$26,S$10:S$26,$W151)*(其他调用!AU151+其他调用!BB151*$D$28*$D$29)*6</f>
        <v>3291.4062532296248</v>
      </c>
      <c r="AA151" s="8">
        <f>求节点(E$10:E$26,T$10:T$26,$W151)*(其他调用!AV151+其他调用!BC151*$D$28*$D$29)*6</f>
        <v>2427.6111596071396</v>
      </c>
      <c r="AB151" s="8">
        <f>求节点(F$10:F$26,U$10:U$26,$W151)*(其他调用!AW151+其他调用!BD151*$D$28*$D$29)*6</f>
        <v>3564.7567262899111</v>
      </c>
      <c r="AC151" s="8">
        <f>[1]节奏总纲!$BJ150</f>
        <v>3.4999999999999978</v>
      </c>
      <c r="AD151" s="8">
        <f>[1]节奏总纲!$BJ150</f>
        <v>3.4999999999999978</v>
      </c>
      <c r="AE151" s="8">
        <f>[1]节奏总纲!$BJ150</f>
        <v>3.4999999999999978</v>
      </c>
      <c r="AF151" s="8">
        <f>[1]节奏总纲!$BJ150</f>
        <v>3.4999999999999978</v>
      </c>
      <c r="AG151" s="8">
        <f>[1]节奏总纲!$BJ150</f>
        <v>3.4999999999999978</v>
      </c>
      <c r="AI151" s="3">
        <v>147</v>
      </c>
      <c r="AJ151" s="3">
        <f>求节点(节奏总纲!$D$4:$D$113,AC$5:AC$104,$AI151)</f>
        <v>3.2363864993080678</v>
      </c>
      <c r="AK151" s="3">
        <f>求节点(节奏总纲!$D$4:$D$113,AD$5:AD$104,$AI151)</f>
        <v>3.2363864993080678</v>
      </c>
      <c r="AL151" s="3">
        <f>求节点(节奏总纲!$D$4:$D$113,AE$5:AE$104,$AI151)</f>
        <v>3.2363864993080678</v>
      </c>
      <c r="AM151" s="3">
        <f>求节点(节奏总纲!$D$4:$D$113,AF$5:AF$104,$AI151)</f>
        <v>3.2363864993080678</v>
      </c>
      <c r="AN151" s="3">
        <f>求节点(节奏总纲!$D$4:$D$113,AG$5:AG$104,$AI151)</f>
        <v>3.2363864993080678</v>
      </c>
    </row>
    <row r="152" spans="23:40" x14ac:dyDescent="0.15">
      <c r="W152" s="8">
        <v>148</v>
      </c>
      <c r="X152" s="8">
        <f>求节点(B$10:B$26,Q$10:Q$26,$W152)*(其他调用!AS152+其他调用!AZ152*$D$28*$D$29)*6</f>
        <v>3145.6803790538493</v>
      </c>
      <c r="Y152" s="8">
        <f>求节点(C$10:C$26,R$10:R$26,$W152)*(其他调用!AT152+其他调用!BA152*$D$28*$D$29)*6</f>
        <v>2309.1955450066457</v>
      </c>
      <c r="Z152" s="8">
        <f>求节点(D$10:D$26,S$10:S$26,$W152)*(其他调用!AU152+其他调用!BB152*$D$28*$D$29)*6</f>
        <v>3291.4062532296248</v>
      </c>
      <c r="AA152" s="8">
        <f>求节点(E$10:E$26,T$10:T$26,$W152)*(其他调用!AV152+其他调用!BC152*$D$28*$D$29)*6</f>
        <v>2427.6111596071396</v>
      </c>
      <c r="AB152" s="8">
        <f>求节点(F$10:F$26,U$10:U$26,$W152)*(其他调用!AW152+其他调用!BD152*$D$28*$D$29)*6</f>
        <v>3564.7567262899111</v>
      </c>
      <c r="AC152" s="8">
        <f>[1]节奏总纲!$BJ151</f>
        <v>3.4999999999999978</v>
      </c>
      <c r="AD152" s="8">
        <f>[1]节奏总纲!$BJ151</f>
        <v>3.4999999999999978</v>
      </c>
      <c r="AE152" s="8">
        <f>[1]节奏总纲!$BJ151</f>
        <v>3.4999999999999978</v>
      </c>
      <c r="AF152" s="8">
        <f>[1]节奏总纲!$BJ151</f>
        <v>3.4999999999999978</v>
      </c>
      <c r="AG152" s="8">
        <f>[1]节奏总纲!$BJ151</f>
        <v>3.4999999999999978</v>
      </c>
      <c r="AI152" s="3">
        <v>148</v>
      </c>
      <c r="AJ152" s="3">
        <f>求节点(节奏总纲!$D$4:$D$113,AC$5:AC$104,$AI152)</f>
        <v>3.2395451301981928</v>
      </c>
      <c r="AK152" s="3">
        <f>求节点(节奏总纲!$D$4:$D$113,AD$5:AD$104,$AI152)</f>
        <v>3.2395451301981928</v>
      </c>
      <c r="AL152" s="3">
        <f>求节点(节奏总纲!$D$4:$D$113,AE$5:AE$104,$AI152)</f>
        <v>3.2395451301981928</v>
      </c>
      <c r="AM152" s="3">
        <f>求节点(节奏总纲!$D$4:$D$113,AF$5:AF$104,$AI152)</f>
        <v>3.2395451301981928</v>
      </c>
      <c r="AN152" s="3">
        <f>求节点(节奏总纲!$D$4:$D$113,AG$5:AG$104,$AI152)</f>
        <v>3.2395451301981928</v>
      </c>
    </row>
    <row r="153" spans="23:40" x14ac:dyDescent="0.15">
      <c r="W153" s="8">
        <v>149</v>
      </c>
      <c r="X153" s="8">
        <f>求节点(B$10:B$26,Q$10:Q$26,$W153)*(其他调用!AS153+其他调用!AZ153*$D$28*$D$29)*6</f>
        <v>3145.6803790538493</v>
      </c>
      <c r="Y153" s="8">
        <f>求节点(C$10:C$26,R$10:R$26,$W153)*(其他调用!AT153+其他调用!BA153*$D$28*$D$29)*6</f>
        <v>2309.1955450066457</v>
      </c>
      <c r="Z153" s="8">
        <f>求节点(D$10:D$26,S$10:S$26,$W153)*(其他调用!AU153+其他调用!BB153*$D$28*$D$29)*6</f>
        <v>3291.4062532296248</v>
      </c>
      <c r="AA153" s="8">
        <f>求节点(E$10:E$26,T$10:T$26,$W153)*(其他调用!AV153+其他调用!BC153*$D$28*$D$29)*6</f>
        <v>2427.6111596071396</v>
      </c>
      <c r="AB153" s="8">
        <f>求节点(F$10:F$26,U$10:U$26,$W153)*(其他调用!AW153+其他调用!BD153*$D$28*$D$29)*6</f>
        <v>3564.7567262899111</v>
      </c>
      <c r="AC153" s="8">
        <f>[1]节奏总纲!$BJ152</f>
        <v>3.4999999999999978</v>
      </c>
      <c r="AD153" s="8">
        <f>[1]节奏总纲!$BJ152</f>
        <v>3.4999999999999978</v>
      </c>
      <c r="AE153" s="8">
        <f>[1]节奏总纲!$BJ152</f>
        <v>3.4999999999999978</v>
      </c>
      <c r="AF153" s="8">
        <f>[1]节奏总纲!$BJ152</f>
        <v>3.4999999999999978</v>
      </c>
      <c r="AG153" s="8">
        <f>[1]节奏总纲!$BJ152</f>
        <v>3.4999999999999978</v>
      </c>
      <c r="AI153" s="3">
        <v>149</v>
      </c>
      <c r="AJ153" s="3">
        <f>求节点(节奏总纲!$D$4:$D$113,AC$5:AC$104,$AI153)</f>
        <v>3.2427037610883178</v>
      </c>
      <c r="AK153" s="3">
        <f>求节点(节奏总纲!$D$4:$D$113,AD$5:AD$104,$AI153)</f>
        <v>3.2427037610883178</v>
      </c>
      <c r="AL153" s="3">
        <f>求节点(节奏总纲!$D$4:$D$113,AE$5:AE$104,$AI153)</f>
        <v>3.2427037610883178</v>
      </c>
      <c r="AM153" s="3">
        <f>求节点(节奏总纲!$D$4:$D$113,AF$5:AF$104,$AI153)</f>
        <v>3.2427037610883178</v>
      </c>
      <c r="AN153" s="3">
        <f>求节点(节奏总纲!$D$4:$D$113,AG$5:AG$104,$AI153)</f>
        <v>3.2427037610883178</v>
      </c>
    </row>
    <row r="154" spans="23:40" x14ac:dyDescent="0.15">
      <c r="W154" s="8">
        <v>150</v>
      </c>
      <c r="X154" s="8">
        <f>求节点(B$10:B$26,Q$10:Q$26,$W154)*(其他调用!AS154+其他调用!AZ154*$D$28*$D$29)*6</f>
        <v>3145.6803790538493</v>
      </c>
      <c r="Y154" s="8">
        <f>求节点(C$10:C$26,R$10:R$26,$W154)*(其他调用!AT154+其他调用!BA154*$D$28*$D$29)*6</f>
        <v>2309.1955450066457</v>
      </c>
      <c r="Z154" s="8">
        <f>求节点(D$10:D$26,S$10:S$26,$W154)*(其他调用!AU154+其他调用!BB154*$D$28*$D$29)*6</f>
        <v>3291.4062532296248</v>
      </c>
      <c r="AA154" s="8">
        <f>求节点(E$10:E$26,T$10:T$26,$W154)*(其他调用!AV154+其他调用!BC154*$D$28*$D$29)*6</f>
        <v>2427.6111596071396</v>
      </c>
      <c r="AB154" s="8">
        <f>求节点(F$10:F$26,U$10:U$26,$W154)*(其他调用!AW154+其他调用!BD154*$D$28*$D$29)*6</f>
        <v>3564.7567262899111</v>
      </c>
      <c r="AC154" s="8">
        <f>[1]节奏总纲!$BJ153</f>
        <v>3.4999999999999978</v>
      </c>
      <c r="AD154" s="8">
        <f>[1]节奏总纲!$BJ153</f>
        <v>3.4999999999999978</v>
      </c>
      <c r="AE154" s="8">
        <f>[1]节奏总纲!$BJ153</f>
        <v>3.4999999999999978</v>
      </c>
      <c r="AF154" s="8">
        <f>[1]节奏总纲!$BJ153</f>
        <v>3.4999999999999978</v>
      </c>
      <c r="AG154" s="8">
        <f>[1]节奏总纲!$BJ153</f>
        <v>3.4999999999999978</v>
      </c>
      <c r="AI154" s="3">
        <v>150</v>
      </c>
      <c r="AJ154" s="3">
        <f>求节点(节奏总纲!$D$4:$D$113,AC$5:AC$104,$AI154)</f>
        <v>3.2458623919784428</v>
      </c>
      <c r="AK154" s="3">
        <f>求节点(节奏总纲!$D$4:$D$113,AD$5:AD$104,$AI154)</f>
        <v>3.2458623919784428</v>
      </c>
      <c r="AL154" s="3">
        <f>求节点(节奏总纲!$D$4:$D$113,AE$5:AE$104,$AI154)</f>
        <v>3.2458623919784428</v>
      </c>
      <c r="AM154" s="3">
        <f>求节点(节奏总纲!$D$4:$D$113,AF$5:AF$104,$AI154)</f>
        <v>3.2458623919784428</v>
      </c>
      <c r="AN154" s="3">
        <f>求节点(节奏总纲!$D$4:$D$113,AG$5:AG$104,$AI154)</f>
        <v>3.2458623919784428</v>
      </c>
    </row>
    <row r="155" spans="23:40" x14ac:dyDescent="0.15">
      <c r="W155" s="8">
        <v>151</v>
      </c>
      <c r="X155" s="8">
        <f>求节点(B$10:B$26,Q$10:Q$26,$W155)*(其他调用!AS155+其他调用!AZ155*$D$28*$D$29)*6</f>
        <v>3145.6803790538493</v>
      </c>
      <c r="Y155" s="8">
        <f>求节点(C$10:C$26,R$10:R$26,$W155)*(其他调用!AT155+其他调用!BA155*$D$28*$D$29)*6</f>
        <v>2309.1955450066457</v>
      </c>
      <c r="Z155" s="8">
        <f>求节点(D$10:D$26,S$10:S$26,$W155)*(其他调用!AU155+其他调用!BB155*$D$28*$D$29)*6</f>
        <v>3291.4062532296248</v>
      </c>
      <c r="AA155" s="8">
        <f>求节点(E$10:E$26,T$10:T$26,$W155)*(其他调用!AV155+其他调用!BC155*$D$28*$D$29)*6</f>
        <v>2427.6111596071396</v>
      </c>
      <c r="AB155" s="8">
        <f>求节点(F$10:F$26,U$10:U$26,$W155)*(其他调用!AW155+其他调用!BD155*$D$28*$D$29)*6</f>
        <v>3564.7567262899111</v>
      </c>
      <c r="AC155" s="8">
        <f>[1]节奏总纲!$BJ154</f>
        <v>3.4999999999999978</v>
      </c>
      <c r="AD155" s="8">
        <f>[1]节奏总纲!$BJ154</f>
        <v>3.4999999999999978</v>
      </c>
      <c r="AE155" s="8">
        <f>[1]节奏总纲!$BJ154</f>
        <v>3.4999999999999978</v>
      </c>
      <c r="AF155" s="8">
        <f>[1]节奏总纲!$BJ154</f>
        <v>3.4999999999999978</v>
      </c>
      <c r="AG155" s="8">
        <f>[1]节奏总纲!$BJ154</f>
        <v>3.4999999999999978</v>
      </c>
      <c r="AI155" s="3">
        <v>151</v>
      </c>
      <c r="AJ155" s="3">
        <f>求节点(节奏总纲!$D$4:$D$113,AC$5:AC$104,$AI155)</f>
        <v>3.2490210228685679</v>
      </c>
      <c r="AK155" s="3">
        <f>求节点(节奏总纲!$D$4:$D$113,AD$5:AD$104,$AI155)</f>
        <v>3.2490210228685679</v>
      </c>
      <c r="AL155" s="3">
        <f>求节点(节奏总纲!$D$4:$D$113,AE$5:AE$104,$AI155)</f>
        <v>3.2490210228685679</v>
      </c>
      <c r="AM155" s="3">
        <f>求节点(节奏总纲!$D$4:$D$113,AF$5:AF$104,$AI155)</f>
        <v>3.2490210228685679</v>
      </c>
      <c r="AN155" s="3">
        <f>求节点(节奏总纲!$D$4:$D$113,AG$5:AG$104,$AI155)</f>
        <v>3.2490210228685679</v>
      </c>
    </row>
    <row r="156" spans="23:40" x14ac:dyDescent="0.15">
      <c r="W156" s="8">
        <v>152</v>
      </c>
      <c r="X156" s="8">
        <f>求节点(B$10:B$26,Q$10:Q$26,$W156)*(其他调用!AS156+其他调用!AZ156*$D$28*$D$29)*6</f>
        <v>3145.6803790538493</v>
      </c>
      <c r="Y156" s="8">
        <f>求节点(C$10:C$26,R$10:R$26,$W156)*(其他调用!AT156+其他调用!BA156*$D$28*$D$29)*6</f>
        <v>2309.1955450066457</v>
      </c>
      <c r="Z156" s="8">
        <f>求节点(D$10:D$26,S$10:S$26,$W156)*(其他调用!AU156+其他调用!BB156*$D$28*$D$29)*6</f>
        <v>3291.4062532296248</v>
      </c>
      <c r="AA156" s="8">
        <f>求节点(E$10:E$26,T$10:T$26,$W156)*(其他调用!AV156+其他调用!BC156*$D$28*$D$29)*6</f>
        <v>2427.6111596071396</v>
      </c>
      <c r="AB156" s="8">
        <f>求节点(F$10:F$26,U$10:U$26,$W156)*(其他调用!AW156+其他调用!BD156*$D$28*$D$29)*6</f>
        <v>3564.7567262899111</v>
      </c>
      <c r="AC156" s="8">
        <f>[1]节奏总纲!$BJ155</f>
        <v>3.4999999999999978</v>
      </c>
      <c r="AD156" s="8">
        <f>[1]节奏总纲!$BJ155</f>
        <v>3.4999999999999978</v>
      </c>
      <c r="AE156" s="8">
        <f>[1]节奏总纲!$BJ155</f>
        <v>3.4999999999999978</v>
      </c>
      <c r="AF156" s="8">
        <f>[1]节奏总纲!$BJ155</f>
        <v>3.4999999999999978</v>
      </c>
      <c r="AG156" s="8">
        <f>[1]节奏总纲!$BJ155</f>
        <v>3.4999999999999978</v>
      </c>
      <c r="AI156" s="3">
        <v>152</v>
      </c>
      <c r="AJ156" s="3">
        <f>求节点(节奏总纲!$D$4:$D$113,AC$5:AC$104,$AI156)</f>
        <v>3.2521796537586929</v>
      </c>
      <c r="AK156" s="3">
        <f>求节点(节奏总纲!$D$4:$D$113,AD$5:AD$104,$AI156)</f>
        <v>3.2521796537586929</v>
      </c>
      <c r="AL156" s="3">
        <f>求节点(节奏总纲!$D$4:$D$113,AE$5:AE$104,$AI156)</f>
        <v>3.2521796537586929</v>
      </c>
      <c r="AM156" s="3">
        <f>求节点(节奏总纲!$D$4:$D$113,AF$5:AF$104,$AI156)</f>
        <v>3.2521796537586929</v>
      </c>
      <c r="AN156" s="3">
        <f>求节点(节奏总纲!$D$4:$D$113,AG$5:AG$104,$AI156)</f>
        <v>3.2521796537586929</v>
      </c>
    </row>
    <row r="157" spans="23:40" x14ac:dyDescent="0.15">
      <c r="W157" s="8">
        <v>153</v>
      </c>
      <c r="X157" s="8">
        <f>求节点(B$10:B$26,Q$10:Q$26,$W157)*(其他调用!AS157+其他调用!AZ157*$D$28*$D$29)*6</f>
        <v>3145.6803790538493</v>
      </c>
      <c r="Y157" s="8">
        <f>求节点(C$10:C$26,R$10:R$26,$W157)*(其他调用!AT157+其他调用!BA157*$D$28*$D$29)*6</f>
        <v>2309.1955450066457</v>
      </c>
      <c r="Z157" s="8">
        <f>求节点(D$10:D$26,S$10:S$26,$W157)*(其他调用!AU157+其他调用!BB157*$D$28*$D$29)*6</f>
        <v>3291.4062532296248</v>
      </c>
      <c r="AA157" s="8">
        <f>求节点(E$10:E$26,T$10:T$26,$W157)*(其他调用!AV157+其他调用!BC157*$D$28*$D$29)*6</f>
        <v>2427.6111596071396</v>
      </c>
      <c r="AB157" s="8">
        <f>求节点(F$10:F$26,U$10:U$26,$W157)*(其他调用!AW157+其他调用!BD157*$D$28*$D$29)*6</f>
        <v>3564.7567262899111</v>
      </c>
      <c r="AC157" s="8">
        <f>[1]节奏总纲!$BJ156</f>
        <v>3.4999999999999978</v>
      </c>
      <c r="AD157" s="8">
        <f>[1]节奏总纲!$BJ156</f>
        <v>3.4999999999999978</v>
      </c>
      <c r="AE157" s="8">
        <f>[1]节奏总纲!$BJ156</f>
        <v>3.4999999999999978</v>
      </c>
      <c r="AF157" s="8">
        <f>[1]节奏总纲!$BJ156</f>
        <v>3.4999999999999978</v>
      </c>
      <c r="AG157" s="8">
        <f>[1]节奏总纲!$BJ156</f>
        <v>3.4999999999999978</v>
      </c>
      <c r="AI157" s="3">
        <v>153</v>
      </c>
      <c r="AJ157" s="3">
        <f>求节点(节奏总纲!$D$4:$D$113,AC$5:AC$104,$AI157)</f>
        <v>3.2553382846488179</v>
      </c>
      <c r="AK157" s="3">
        <f>求节点(节奏总纲!$D$4:$D$113,AD$5:AD$104,$AI157)</f>
        <v>3.2553382846488179</v>
      </c>
      <c r="AL157" s="3">
        <f>求节点(节奏总纲!$D$4:$D$113,AE$5:AE$104,$AI157)</f>
        <v>3.2553382846488179</v>
      </c>
      <c r="AM157" s="3">
        <f>求节点(节奏总纲!$D$4:$D$113,AF$5:AF$104,$AI157)</f>
        <v>3.2553382846488179</v>
      </c>
      <c r="AN157" s="3">
        <f>求节点(节奏总纲!$D$4:$D$113,AG$5:AG$104,$AI157)</f>
        <v>3.2553382846488179</v>
      </c>
    </row>
    <row r="158" spans="23:40" x14ac:dyDescent="0.15">
      <c r="W158" s="8">
        <v>154</v>
      </c>
      <c r="X158" s="8">
        <f>求节点(B$10:B$26,Q$10:Q$26,$W158)*(其他调用!AS158+其他调用!AZ158*$D$28*$D$29)*6</f>
        <v>3145.6803790538493</v>
      </c>
      <c r="Y158" s="8">
        <f>求节点(C$10:C$26,R$10:R$26,$W158)*(其他调用!AT158+其他调用!BA158*$D$28*$D$29)*6</f>
        <v>2309.1955450066457</v>
      </c>
      <c r="Z158" s="8">
        <f>求节点(D$10:D$26,S$10:S$26,$W158)*(其他调用!AU158+其他调用!BB158*$D$28*$D$29)*6</f>
        <v>3291.4062532296248</v>
      </c>
      <c r="AA158" s="8">
        <f>求节点(E$10:E$26,T$10:T$26,$W158)*(其他调用!AV158+其他调用!BC158*$D$28*$D$29)*6</f>
        <v>2427.6111596071396</v>
      </c>
      <c r="AB158" s="8">
        <f>求节点(F$10:F$26,U$10:U$26,$W158)*(其他调用!AW158+其他调用!BD158*$D$28*$D$29)*6</f>
        <v>3564.7567262899111</v>
      </c>
      <c r="AC158" s="8">
        <f>[1]节奏总纲!$BJ157</f>
        <v>3.4999999999999978</v>
      </c>
      <c r="AD158" s="8">
        <f>[1]节奏总纲!$BJ157</f>
        <v>3.4999999999999978</v>
      </c>
      <c r="AE158" s="8">
        <f>[1]节奏总纲!$BJ157</f>
        <v>3.4999999999999978</v>
      </c>
      <c r="AF158" s="8">
        <f>[1]节奏总纲!$BJ157</f>
        <v>3.4999999999999978</v>
      </c>
      <c r="AG158" s="8">
        <f>[1]节奏总纲!$BJ157</f>
        <v>3.4999999999999978</v>
      </c>
      <c r="AI158" s="3">
        <v>154</v>
      </c>
      <c r="AJ158" s="3">
        <f>求节点(节奏总纲!$D$4:$D$113,AC$5:AC$104,$AI158)</f>
        <v>3.2584969155389429</v>
      </c>
      <c r="AK158" s="3">
        <f>求节点(节奏总纲!$D$4:$D$113,AD$5:AD$104,$AI158)</f>
        <v>3.2584969155389429</v>
      </c>
      <c r="AL158" s="3">
        <f>求节点(节奏总纲!$D$4:$D$113,AE$5:AE$104,$AI158)</f>
        <v>3.2584969155389429</v>
      </c>
      <c r="AM158" s="3">
        <f>求节点(节奏总纲!$D$4:$D$113,AF$5:AF$104,$AI158)</f>
        <v>3.2584969155389429</v>
      </c>
      <c r="AN158" s="3">
        <f>求节点(节奏总纲!$D$4:$D$113,AG$5:AG$104,$AI158)</f>
        <v>3.2584969155389429</v>
      </c>
    </row>
    <row r="159" spans="23:40" x14ac:dyDescent="0.15">
      <c r="W159" s="8">
        <v>155</v>
      </c>
      <c r="X159" s="8">
        <f>求节点(B$10:B$26,Q$10:Q$26,$W159)*(其他调用!AS159+其他调用!AZ159*$D$28*$D$29)*6</f>
        <v>3145.6803790538493</v>
      </c>
      <c r="Y159" s="8">
        <f>求节点(C$10:C$26,R$10:R$26,$W159)*(其他调用!AT159+其他调用!BA159*$D$28*$D$29)*6</f>
        <v>2309.1955450066457</v>
      </c>
      <c r="Z159" s="8">
        <f>求节点(D$10:D$26,S$10:S$26,$W159)*(其他调用!AU159+其他调用!BB159*$D$28*$D$29)*6</f>
        <v>3291.4062532296248</v>
      </c>
      <c r="AA159" s="8">
        <f>求节点(E$10:E$26,T$10:T$26,$W159)*(其他调用!AV159+其他调用!BC159*$D$28*$D$29)*6</f>
        <v>2427.6111596071396</v>
      </c>
      <c r="AB159" s="8">
        <f>求节点(F$10:F$26,U$10:U$26,$W159)*(其他调用!AW159+其他调用!BD159*$D$28*$D$29)*6</f>
        <v>3564.7567262899111</v>
      </c>
      <c r="AC159" s="8">
        <f>[1]节奏总纲!$BJ158</f>
        <v>3.4999999999999978</v>
      </c>
      <c r="AD159" s="8">
        <f>[1]节奏总纲!$BJ158</f>
        <v>3.4999999999999978</v>
      </c>
      <c r="AE159" s="8">
        <f>[1]节奏总纲!$BJ158</f>
        <v>3.4999999999999978</v>
      </c>
      <c r="AF159" s="8">
        <f>[1]节奏总纲!$BJ158</f>
        <v>3.4999999999999978</v>
      </c>
      <c r="AG159" s="8">
        <f>[1]节奏总纲!$BJ158</f>
        <v>3.4999999999999978</v>
      </c>
      <c r="AI159" s="3">
        <v>155</v>
      </c>
      <c r="AJ159" s="3">
        <f>求节点(节奏总纲!$D$4:$D$113,AC$5:AC$104,$AI159)</f>
        <v>3.261655546429068</v>
      </c>
      <c r="AK159" s="3">
        <f>求节点(节奏总纲!$D$4:$D$113,AD$5:AD$104,$AI159)</f>
        <v>3.261655546429068</v>
      </c>
      <c r="AL159" s="3">
        <f>求节点(节奏总纲!$D$4:$D$113,AE$5:AE$104,$AI159)</f>
        <v>3.261655546429068</v>
      </c>
      <c r="AM159" s="3">
        <f>求节点(节奏总纲!$D$4:$D$113,AF$5:AF$104,$AI159)</f>
        <v>3.261655546429068</v>
      </c>
      <c r="AN159" s="3">
        <f>求节点(节奏总纲!$D$4:$D$113,AG$5:AG$104,$AI159)</f>
        <v>3.261655546429068</v>
      </c>
    </row>
    <row r="160" spans="23:40" x14ac:dyDescent="0.15">
      <c r="W160" s="8">
        <v>156</v>
      </c>
      <c r="X160" s="8">
        <f>求节点(B$10:B$26,Q$10:Q$26,$W160)*(其他调用!AS160+其他调用!AZ160*$D$28*$D$29)*6</f>
        <v>3145.6803790538493</v>
      </c>
      <c r="Y160" s="8">
        <f>求节点(C$10:C$26,R$10:R$26,$W160)*(其他调用!AT160+其他调用!BA160*$D$28*$D$29)*6</f>
        <v>2309.1955450066457</v>
      </c>
      <c r="Z160" s="8">
        <f>求节点(D$10:D$26,S$10:S$26,$W160)*(其他调用!AU160+其他调用!BB160*$D$28*$D$29)*6</f>
        <v>3291.4062532296248</v>
      </c>
      <c r="AA160" s="8">
        <f>求节点(E$10:E$26,T$10:T$26,$W160)*(其他调用!AV160+其他调用!BC160*$D$28*$D$29)*6</f>
        <v>2427.6111596071396</v>
      </c>
      <c r="AB160" s="8">
        <f>求节点(F$10:F$26,U$10:U$26,$W160)*(其他调用!AW160+其他调用!BD160*$D$28*$D$29)*6</f>
        <v>3564.7567262899111</v>
      </c>
      <c r="AC160" s="8">
        <f>[1]节奏总纲!$BJ159</f>
        <v>3.4999999999999978</v>
      </c>
      <c r="AD160" s="8">
        <f>[1]节奏总纲!$BJ159</f>
        <v>3.4999999999999978</v>
      </c>
      <c r="AE160" s="8">
        <f>[1]节奏总纲!$BJ159</f>
        <v>3.4999999999999978</v>
      </c>
      <c r="AF160" s="8">
        <f>[1]节奏总纲!$BJ159</f>
        <v>3.4999999999999978</v>
      </c>
      <c r="AG160" s="8">
        <f>[1]节奏总纲!$BJ159</f>
        <v>3.4999999999999978</v>
      </c>
      <c r="AI160" s="3">
        <v>156</v>
      </c>
      <c r="AJ160" s="3">
        <f>求节点(节奏总纲!$D$4:$D$113,AC$5:AC$104,$AI160)</f>
        <v>3.264814177319193</v>
      </c>
      <c r="AK160" s="3">
        <f>求节点(节奏总纲!$D$4:$D$113,AD$5:AD$104,$AI160)</f>
        <v>3.264814177319193</v>
      </c>
      <c r="AL160" s="3">
        <f>求节点(节奏总纲!$D$4:$D$113,AE$5:AE$104,$AI160)</f>
        <v>3.264814177319193</v>
      </c>
      <c r="AM160" s="3">
        <f>求节点(节奏总纲!$D$4:$D$113,AF$5:AF$104,$AI160)</f>
        <v>3.264814177319193</v>
      </c>
      <c r="AN160" s="3">
        <f>求节点(节奏总纲!$D$4:$D$113,AG$5:AG$104,$AI160)</f>
        <v>3.264814177319193</v>
      </c>
    </row>
    <row r="161" spans="23:40" x14ac:dyDescent="0.15">
      <c r="W161" s="8">
        <v>157</v>
      </c>
      <c r="X161" s="8">
        <f>求节点(B$10:B$26,Q$10:Q$26,$W161)*(其他调用!AS161+其他调用!AZ161*$D$28*$D$29)*6</f>
        <v>3145.6803790538493</v>
      </c>
      <c r="Y161" s="8">
        <f>求节点(C$10:C$26,R$10:R$26,$W161)*(其他调用!AT161+其他调用!BA161*$D$28*$D$29)*6</f>
        <v>2309.1955450066457</v>
      </c>
      <c r="Z161" s="8">
        <f>求节点(D$10:D$26,S$10:S$26,$W161)*(其他调用!AU161+其他调用!BB161*$D$28*$D$29)*6</f>
        <v>3291.4062532296248</v>
      </c>
      <c r="AA161" s="8">
        <f>求节点(E$10:E$26,T$10:T$26,$W161)*(其他调用!AV161+其他调用!BC161*$D$28*$D$29)*6</f>
        <v>2427.6111596071396</v>
      </c>
      <c r="AB161" s="8">
        <f>求节点(F$10:F$26,U$10:U$26,$W161)*(其他调用!AW161+其他调用!BD161*$D$28*$D$29)*6</f>
        <v>3564.7567262899111</v>
      </c>
      <c r="AC161" s="8">
        <f>[1]节奏总纲!$BJ160</f>
        <v>3.4999999999999978</v>
      </c>
      <c r="AD161" s="8">
        <f>[1]节奏总纲!$BJ160</f>
        <v>3.4999999999999978</v>
      </c>
      <c r="AE161" s="8">
        <f>[1]节奏总纲!$BJ160</f>
        <v>3.4999999999999978</v>
      </c>
      <c r="AF161" s="8">
        <f>[1]节奏总纲!$BJ160</f>
        <v>3.4999999999999978</v>
      </c>
      <c r="AG161" s="8">
        <f>[1]节奏总纲!$BJ160</f>
        <v>3.4999999999999978</v>
      </c>
      <c r="AI161" s="3">
        <v>157</v>
      </c>
      <c r="AJ161" s="3">
        <f>求节点(节奏总纲!$D$4:$D$113,AC$5:AC$104,$AI161)</f>
        <v>3.2678853398175769</v>
      </c>
      <c r="AK161" s="3">
        <f>求节点(节奏总纲!$D$4:$D$113,AD$5:AD$104,$AI161)</f>
        <v>3.2678853398175769</v>
      </c>
      <c r="AL161" s="3">
        <f>求节点(节奏总纲!$D$4:$D$113,AE$5:AE$104,$AI161)</f>
        <v>3.2678853398175769</v>
      </c>
      <c r="AM161" s="3">
        <f>求节点(节奏总纲!$D$4:$D$113,AF$5:AF$104,$AI161)</f>
        <v>3.2678853398175769</v>
      </c>
      <c r="AN161" s="3">
        <f>求节点(节奏总纲!$D$4:$D$113,AG$5:AG$104,$AI161)</f>
        <v>3.2678853398175769</v>
      </c>
    </row>
    <row r="162" spans="23:40" x14ac:dyDescent="0.15">
      <c r="W162" s="8">
        <v>158</v>
      </c>
      <c r="X162" s="8">
        <f>求节点(B$10:B$26,Q$10:Q$26,$W162)*(其他调用!AS162+其他调用!AZ162*$D$28*$D$29)*6</f>
        <v>3145.6803790538493</v>
      </c>
      <c r="Y162" s="8">
        <f>求节点(C$10:C$26,R$10:R$26,$W162)*(其他调用!AT162+其他调用!BA162*$D$28*$D$29)*6</f>
        <v>2309.1955450066457</v>
      </c>
      <c r="Z162" s="8">
        <f>求节点(D$10:D$26,S$10:S$26,$W162)*(其他调用!AU162+其他调用!BB162*$D$28*$D$29)*6</f>
        <v>3291.4062532296248</v>
      </c>
      <c r="AA162" s="8">
        <f>求节点(E$10:E$26,T$10:T$26,$W162)*(其他调用!AV162+其他调用!BC162*$D$28*$D$29)*6</f>
        <v>2427.6111596071396</v>
      </c>
      <c r="AB162" s="8">
        <f>求节点(F$10:F$26,U$10:U$26,$W162)*(其他调用!AW162+其他调用!BD162*$D$28*$D$29)*6</f>
        <v>3564.7567262899111</v>
      </c>
      <c r="AC162" s="8">
        <f>[1]节奏总纲!$BJ161</f>
        <v>3.4999999999999978</v>
      </c>
      <c r="AD162" s="8">
        <f>[1]节奏总纲!$BJ161</f>
        <v>3.4999999999999978</v>
      </c>
      <c r="AE162" s="8">
        <f>[1]节奏总纲!$BJ161</f>
        <v>3.4999999999999978</v>
      </c>
      <c r="AF162" s="8">
        <f>[1]节奏总纲!$BJ161</f>
        <v>3.4999999999999978</v>
      </c>
      <c r="AG162" s="8">
        <f>[1]节奏总纲!$BJ161</f>
        <v>3.4999999999999978</v>
      </c>
      <c r="AI162" s="3">
        <v>158</v>
      </c>
      <c r="AJ162" s="3">
        <f>求节点(节奏总纲!$D$4:$D$113,AC$5:AC$104,$AI162)</f>
        <v>3.2708324466461507</v>
      </c>
      <c r="AK162" s="3">
        <f>求节点(节奏总纲!$D$4:$D$113,AD$5:AD$104,$AI162)</f>
        <v>3.2708324466461507</v>
      </c>
      <c r="AL162" s="3">
        <f>求节点(节奏总纲!$D$4:$D$113,AE$5:AE$104,$AI162)</f>
        <v>3.2708324466461507</v>
      </c>
      <c r="AM162" s="3">
        <f>求节点(节奏总纲!$D$4:$D$113,AF$5:AF$104,$AI162)</f>
        <v>3.2708324466461507</v>
      </c>
      <c r="AN162" s="3">
        <f>求节点(节奏总纲!$D$4:$D$113,AG$5:AG$104,$AI162)</f>
        <v>3.2708324466461507</v>
      </c>
    </row>
    <row r="163" spans="23:40" x14ac:dyDescent="0.15">
      <c r="W163" s="8">
        <v>159</v>
      </c>
      <c r="X163" s="8">
        <f>求节点(B$10:B$26,Q$10:Q$26,$W163)*(其他调用!AS163+其他调用!AZ163*$D$28*$D$29)*6</f>
        <v>3145.6803790538493</v>
      </c>
      <c r="Y163" s="8">
        <f>求节点(C$10:C$26,R$10:R$26,$W163)*(其他调用!AT163+其他调用!BA163*$D$28*$D$29)*6</f>
        <v>2309.1955450066457</v>
      </c>
      <c r="Z163" s="8">
        <f>求节点(D$10:D$26,S$10:S$26,$W163)*(其他调用!AU163+其他调用!BB163*$D$28*$D$29)*6</f>
        <v>3291.4062532296248</v>
      </c>
      <c r="AA163" s="8">
        <f>求节点(E$10:E$26,T$10:T$26,$W163)*(其他调用!AV163+其他调用!BC163*$D$28*$D$29)*6</f>
        <v>2427.6111596071396</v>
      </c>
      <c r="AB163" s="8">
        <f>求节点(F$10:F$26,U$10:U$26,$W163)*(其他调用!AW163+其他调用!BD163*$D$28*$D$29)*6</f>
        <v>3564.7567262899111</v>
      </c>
      <c r="AC163" s="8">
        <f>[1]节奏总纲!$BJ162</f>
        <v>3.4999999999999978</v>
      </c>
      <c r="AD163" s="8">
        <f>[1]节奏总纲!$BJ162</f>
        <v>3.4999999999999978</v>
      </c>
      <c r="AE163" s="8">
        <f>[1]节奏总纲!$BJ162</f>
        <v>3.4999999999999978</v>
      </c>
      <c r="AF163" s="8">
        <f>[1]节奏总纲!$BJ162</f>
        <v>3.4999999999999978</v>
      </c>
      <c r="AG163" s="8">
        <f>[1]节奏总纲!$BJ162</f>
        <v>3.4999999999999978</v>
      </c>
      <c r="AI163" s="3">
        <v>159</v>
      </c>
      <c r="AJ163" s="3">
        <f>求节点(节奏总纲!$D$4:$D$113,AC$5:AC$104,$AI163)</f>
        <v>3.2737795534747249</v>
      </c>
      <c r="AK163" s="3">
        <f>求节点(节奏总纲!$D$4:$D$113,AD$5:AD$104,$AI163)</f>
        <v>3.2737795534747249</v>
      </c>
      <c r="AL163" s="3">
        <f>求节点(节奏总纲!$D$4:$D$113,AE$5:AE$104,$AI163)</f>
        <v>3.2737795534747249</v>
      </c>
      <c r="AM163" s="3">
        <f>求节点(节奏总纲!$D$4:$D$113,AF$5:AF$104,$AI163)</f>
        <v>3.2737795534747249</v>
      </c>
      <c r="AN163" s="3">
        <f>求节点(节奏总纲!$D$4:$D$113,AG$5:AG$104,$AI163)</f>
        <v>3.2737795534747249</v>
      </c>
    </row>
    <row r="164" spans="23:40" x14ac:dyDescent="0.15">
      <c r="W164" s="8">
        <v>160</v>
      </c>
      <c r="X164" s="8">
        <f>求节点(B$10:B$26,Q$10:Q$26,$W164)*(其他调用!AS164+其他调用!AZ164*$D$28*$D$29)*6</f>
        <v>3145.6803790538493</v>
      </c>
      <c r="Y164" s="8">
        <f>求节点(C$10:C$26,R$10:R$26,$W164)*(其他调用!AT164+其他调用!BA164*$D$28*$D$29)*6</f>
        <v>2309.1955450066457</v>
      </c>
      <c r="Z164" s="8">
        <f>求节点(D$10:D$26,S$10:S$26,$W164)*(其他调用!AU164+其他调用!BB164*$D$28*$D$29)*6</f>
        <v>3291.4062532296248</v>
      </c>
      <c r="AA164" s="8">
        <f>求节点(E$10:E$26,T$10:T$26,$W164)*(其他调用!AV164+其他调用!BC164*$D$28*$D$29)*6</f>
        <v>2427.6111596071396</v>
      </c>
      <c r="AB164" s="8">
        <f>求节点(F$10:F$26,U$10:U$26,$W164)*(其他调用!AW164+其他调用!BD164*$D$28*$D$29)*6</f>
        <v>3564.7567262899111</v>
      </c>
      <c r="AC164" s="8">
        <f>[1]节奏总纲!$BJ163</f>
        <v>3.4999999999999978</v>
      </c>
      <c r="AD164" s="8">
        <f>[1]节奏总纲!$BJ163</f>
        <v>3.4999999999999978</v>
      </c>
      <c r="AE164" s="8">
        <f>[1]节奏总纲!$BJ163</f>
        <v>3.4999999999999978</v>
      </c>
      <c r="AF164" s="8">
        <f>[1]节奏总纲!$BJ163</f>
        <v>3.4999999999999978</v>
      </c>
      <c r="AG164" s="8">
        <f>[1]节奏总纲!$BJ163</f>
        <v>3.4999999999999978</v>
      </c>
      <c r="AI164" s="3">
        <v>160</v>
      </c>
      <c r="AJ164" s="3">
        <f>求节点(节奏总纲!$D$4:$D$113,AC$5:AC$104,$AI164)</f>
        <v>3.2767266603032987</v>
      </c>
      <c r="AK164" s="3">
        <f>求节点(节奏总纲!$D$4:$D$113,AD$5:AD$104,$AI164)</f>
        <v>3.2767266603032987</v>
      </c>
      <c r="AL164" s="3">
        <f>求节点(节奏总纲!$D$4:$D$113,AE$5:AE$104,$AI164)</f>
        <v>3.2767266603032987</v>
      </c>
      <c r="AM164" s="3">
        <f>求节点(节奏总纲!$D$4:$D$113,AF$5:AF$104,$AI164)</f>
        <v>3.2767266603032987</v>
      </c>
      <c r="AN164" s="3">
        <f>求节点(节奏总纲!$D$4:$D$113,AG$5:AG$104,$AI164)</f>
        <v>3.2767266603032987</v>
      </c>
    </row>
    <row r="165" spans="23:40" x14ac:dyDescent="0.15">
      <c r="AI165" s="3">
        <v>161</v>
      </c>
      <c r="AJ165" s="3">
        <f>求节点(节奏总纲!$D$4:$D$113,AC$5:AC$104,$AI165)</f>
        <v>3.2796737671318725</v>
      </c>
      <c r="AK165" s="3">
        <f>求节点(节奏总纲!$D$4:$D$113,AD$5:AD$104,$AI165)</f>
        <v>3.2796737671318725</v>
      </c>
      <c r="AL165" s="3">
        <f>求节点(节奏总纲!$D$4:$D$113,AE$5:AE$104,$AI165)</f>
        <v>3.2796737671318725</v>
      </c>
      <c r="AM165" s="3">
        <f>求节点(节奏总纲!$D$4:$D$113,AF$5:AF$104,$AI165)</f>
        <v>3.2796737671318725</v>
      </c>
      <c r="AN165" s="3">
        <f>求节点(节奏总纲!$D$4:$D$113,AG$5:AG$104,$AI165)</f>
        <v>3.2796737671318725</v>
      </c>
    </row>
    <row r="166" spans="23:40" x14ac:dyDescent="0.15">
      <c r="AI166" s="3">
        <v>162</v>
      </c>
      <c r="AJ166" s="3">
        <f>求节点(节奏总纲!$D$4:$D$113,AC$5:AC$104,$AI166)</f>
        <v>3.2826208739604463</v>
      </c>
      <c r="AK166" s="3">
        <f>求节点(节奏总纲!$D$4:$D$113,AD$5:AD$104,$AI166)</f>
        <v>3.2826208739604463</v>
      </c>
      <c r="AL166" s="3">
        <f>求节点(节奏总纲!$D$4:$D$113,AE$5:AE$104,$AI166)</f>
        <v>3.2826208739604463</v>
      </c>
      <c r="AM166" s="3">
        <f>求节点(节奏总纲!$D$4:$D$113,AF$5:AF$104,$AI166)</f>
        <v>3.2826208739604463</v>
      </c>
      <c r="AN166" s="3">
        <f>求节点(节奏总纲!$D$4:$D$113,AG$5:AG$104,$AI166)</f>
        <v>3.2826208739604463</v>
      </c>
    </row>
    <row r="167" spans="23:40" x14ac:dyDescent="0.15">
      <c r="AI167" s="3">
        <v>163</v>
      </c>
      <c r="AJ167" s="3">
        <f>求节点(节奏总纲!$D$4:$D$113,AC$5:AC$104,$AI167)</f>
        <v>3.2855679807890201</v>
      </c>
      <c r="AK167" s="3">
        <f>求节点(节奏总纲!$D$4:$D$113,AD$5:AD$104,$AI167)</f>
        <v>3.2855679807890201</v>
      </c>
      <c r="AL167" s="3">
        <f>求节点(节奏总纲!$D$4:$D$113,AE$5:AE$104,$AI167)</f>
        <v>3.2855679807890201</v>
      </c>
      <c r="AM167" s="3">
        <f>求节点(节奏总纲!$D$4:$D$113,AF$5:AF$104,$AI167)</f>
        <v>3.2855679807890201</v>
      </c>
      <c r="AN167" s="3">
        <f>求节点(节奏总纲!$D$4:$D$113,AG$5:AG$104,$AI167)</f>
        <v>3.2855679807890201</v>
      </c>
    </row>
    <row r="168" spans="23:40" x14ac:dyDescent="0.15">
      <c r="AI168" s="3">
        <v>164</v>
      </c>
      <c r="AJ168" s="3">
        <f>求节点(节奏总纲!$D$4:$D$113,AC$5:AC$104,$AI168)</f>
        <v>3.2885150876175944</v>
      </c>
      <c r="AK168" s="3">
        <f>求节点(节奏总纲!$D$4:$D$113,AD$5:AD$104,$AI168)</f>
        <v>3.2885150876175944</v>
      </c>
      <c r="AL168" s="3">
        <f>求节点(节奏总纲!$D$4:$D$113,AE$5:AE$104,$AI168)</f>
        <v>3.2885150876175944</v>
      </c>
      <c r="AM168" s="3">
        <f>求节点(节奏总纲!$D$4:$D$113,AF$5:AF$104,$AI168)</f>
        <v>3.2885150876175944</v>
      </c>
      <c r="AN168" s="3">
        <f>求节点(节奏总纲!$D$4:$D$113,AG$5:AG$104,$AI168)</f>
        <v>3.2885150876175944</v>
      </c>
    </row>
    <row r="169" spans="23:40" x14ac:dyDescent="0.15">
      <c r="AI169" s="3">
        <v>165</v>
      </c>
      <c r="AJ169" s="3">
        <f>求节点(节奏总纲!$D$4:$D$113,AC$5:AC$104,$AI169)</f>
        <v>3.2914621944461682</v>
      </c>
      <c r="AK169" s="3">
        <f>求节点(节奏总纲!$D$4:$D$113,AD$5:AD$104,$AI169)</f>
        <v>3.2914621944461682</v>
      </c>
      <c r="AL169" s="3">
        <f>求节点(节奏总纲!$D$4:$D$113,AE$5:AE$104,$AI169)</f>
        <v>3.2914621944461682</v>
      </c>
      <c r="AM169" s="3">
        <f>求节点(节奏总纲!$D$4:$D$113,AF$5:AF$104,$AI169)</f>
        <v>3.2914621944461682</v>
      </c>
      <c r="AN169" s="3">
        <f>求节点(节奏总纲!$D$4:$D$113,AG$5:AG$104,$AI169)</f>
        <v>3.2914621944461682</v>
      </c>
    </row>
    <row r="170" spans="23:40" x14ac:dyDescent="0.15">
      <c r="AI170" s="3">
        <v>166</v>
      </c>
      <c r="AJ170" s="3">
        <f>求节点(节奏总纲!$D$4:$D$113,AC$5:AC$104,$AI170)</f>
        <v>3.294409301274742</v>
      </c>
      <c r="AK170" s="3">
        <f>求节点(节奏总纲!$D$4:$D$113,AD$5:AD$104,$AI170)</f>
        <v>3.294409301274742</v>
      </c>
      <c r="AL170" s="3">
        <f>求节点(节奏总纲!$D$4:$D$113,AE$5:AE$104,$AI170)</f>
        <v>3.294409301274742</v>
      </c>
      <c r="AM170" s="3">
        <f>求节点(节奏总纲!$D$4:$D$113,AF$5:AF$104,$AI170)</f>
        <v>3.294409301274742</v>
      </c>
      <c r="AN170" s="3">
        <f>求节点(节奏总纲!$D$4:$D$113,AG$5:AG$104,$AI170)</f>
        <v>3.294409301274742</v>
      </c>
    </row>
    <row r="171" spans="23:40" x14ac:dyDescent="0.15">
      <c r="AI171" s="3">
        <v>167</v>
      </c>
      <c r="AJ171" s="3">
        <f>求节点(节奏总纲!$D$4:$D$113,AC$5:AC$104,$AI171)</f>
        <v>3.2973564081033158</v>
      </c>
      <c r="AK171" s="3">
        <f>求节点(节奏总纲!$D$4:$D$113,AD$5:AD$104,$AI171)</f>
        <v>3.2973564081033158</v>
      </c>
      <c r="AL171" s="3">
        <f>求节点(节奏总纲!$D$4:$D$113,AE$5:AE$104,$AI171)</f>
        <v>3.2973564081033158</v>
      </c>
      <c r="AM171" s="3">
        <f>求节点(节奏总纲!$D$4:$D$113,AF$5:AF$104,$AI171)</f>
        <v>3.2973564081033158</v>
      </c>
      <c r="AN171" s="3">
        <f>求节点(节奏总纲!$D$4:$D$113,AG$5:AG$104,$AI171)</f>
        <v>3.2973564081033158</v>
      </c>
    </row>
    <row r="172" spans="23:40" x14ac:dyDescent="0.15">
      <c r="AI172" s="3">
        <v>168</v>
      </c>
      <c r="AJ172" s="3">
        <f>求节点(节奏总纲!$D$4:$D$113,AC$5:AC$104,$AI172)</f>
        <v>3.300283189444877</v>
      </c>
      <c r="AK172" s="3">
        <f>求节点(节奏总纲!$D$4:$D$113,AD$5:AD$104,$AI172)</f>
        <v>3.300283189444877</v>
      </c>
      <c r="AL172" s="3">
        <f>求节点(节奏总纲!$D$4:$D$113,AE$5:AE$104,$AI172)</f>
        <v>3.300283189444877</v>
      </c>
      <c r="AM172" s="3">
        <f>求节点(节奏总纲!$D$4:$D$113,AF$5:AF$104,$AI172)</f>
        <v>3.300283189444877</v>
      </c>
      <c r="AN172" s="3">
        <f>求节点(节奏总纲!$D$4:$D$113,AG$5:AG$104,$AI172)</f>
        <v>3.300283189444877</v>
      </c>
    </row>
    <row r="173" spans="23:40" x14ac:dyDescent="0.15">
      <c r="AI173" s="3">
        <v>169</v>
      </c>
      <c r="AJ173" s="3">
        <f>求节点(节奏总纲!$D$4:$D$113,AC$5:AC$104,$AI173)</f>
        <v>3.3030329373455198</v>
      </c>
      <c r="AK173" s="3">
        <f>求节点(节奏总纲!$D$4:$D$113,AD$5:AD$104,$AI173)</f>
        <v>3.3030329373455198</v>
      </c>
      <c r="AL173" s="3">
        <f>求节点(节奏总纲!$D$4:$D$113,AE$5:AE$104,$AI173)</f>
        <v>3.3030329373455198</v>
      </c>
      <c r="AM173" s="3">
        <f>求节点(节奏总纲!$D$4:$D$113,AF$5:AF$104,$AI173)</f>
        <v>3.3030329373455198</v>
      </c>
      <c r="AN173" s="3">
        <f>求节点(节奏总纲!$D$4:$D$113,AG$5:AG$104,$AI173)</f>
        <v>3.3030329373455198</v>
      </c>
    </row>
    <row r="174" spans="23:40" x14ac:dyDescent="0.15">
      <c r="AI174" s="3">
        <v>170</v>
      </c>
      <c r="AJ174" s="3">
        <f>求节点(节奏总纲!$D$4:$D$113,AC$5:AC$104,$AI174)</f>
        <v>3.3057826852461627</v>
      </c>
      <c r="AK174" s="3">
        <f>求节点(节奏总纲!$D$4:$D$113,AD$5:AD$104,$AI174)</f>
        <v>3.3057826852461627</v>
      </c>
      <c r="AL174" s="3">
        <f>求节点(节奏总纲!$D$4:$D$113,AE$5:AE$104,$AI174)</f>
        <v>3.3057826852461627</v>
      </c>
      <c r="AM174" s="3">
        <f>求节点(节奏总纲!$D$4:$D$113,AF$5:AF$104,$AI174)</f>
        <v>3.3057826852461627</v>
      </c>
      <c r="AN174" s="3">
        <f>求节点(节奏总纲!$D$4:$D$113,AG$5:AG$104,$AI174)</f>
        <v>3.3057826852461627</v>
      </c>
    </row>
    <row r="175" spans="23:40" x14ac:dyDescent="0.15">
      <c r="AI175" s="3">
        <v>171</v>
      </c>
      <c r="AJ175" s="3">
        <f>求节点(节奏总纲!$D$4:$D$113,AC$5:AC$104,$AI175)</f>
        <v>3.3085324331468056</v>
      </c>
      <c r="AK175" s="3">
        <f>求节点(节奏总纲!$D$4:$D$113,AD$5:AD$104,$AI175)</f>
        <v>3.3085324331468056</v>
      </c>
      <c r="AL175" s="3">
        <f>求节点(节奏总纲!$D$4:$D$113,AE$5:AE$104,$AI175)</f>
        <v>3.3085324331468056</v>
      </c>
      <c r="AM175" s="3">
        <f>求节点(节奏总纲!$D$4:$D$113,AF$5:AF$104,$AI175)</f>
        <v>3.3085324331468056</v>
      </c>
      <c r="AN175" s="3">
        <f>求节点(节奏总纲!$D$4:$D$113,AG$5:AG$104,$AI175)</f>
        <v>3.3085324331468056</v>
      </c>
    </row>
    <row r="176" spans="23:40" x14ac:dyDescent="0.15">
      <c r="AI176" s="3">
        <v>172</v>
      </c>
      <c r="AJ176" s="3">
        <f>求节点(节奏总纲!$D$4:$D$113,AC$5:AC$104,$AI176)</f>
        <v>3.3112821810474484</v>
      </c>
      <c r="AK176" s="3">
        <f>求节点(节奏总纲!$D$4:$D$113,AD$5:AD$104,$AI176)</f>
        <v>3.3112821810474484</v>
      </c>
      <c r="AL176" s="3">
        <f>求节点(节奏总纲!$D$4:$D$113,AE$5:AE$104,$AI176)</f>
        <v>3.3112821810474484</v>
      </c>
      <c r="AM176" s="3">
        <f>求节点(节奏总纲!$D$4:$D$113,AF$5:AF$104,$AI176)</f>
        <v>3.3112821810474484</v>
      </c>
      <c r="AN176" s="3">
        <f>求节点(节奏总纲!$D$4:$D$113,AG$5:AG$104,$AI176)</f>
        <v>3.3112821810474484</v>
      </c>
    </row>
    <row r="177" spans="35:40" x14ac:dyDescent="0.15">
      <c r="AI177" s="3">
        <v>173</v>
      </c>
      <c r="AJ177" s="3">
        <f>求节点(节奏总纲!$D$4:$D$113,AC$5:AC$104,$AI177)</f>
        <v>3.3140319289480913</v>
      </c>
      <c r="AK177" s="3">
        <f>求节点(节奏总纲!$D$4:$D$113,AD$5:AD$104,$AI177)</f>
        <v>3.3140319289480913</v>
      </c>
      <c r="AL177" s="3">
        <f>求节点(节奏总纲!$D$4:$D$113,AE$5:AE$104,$AI177)</f>
        <v>3.3140319289480913</v>
      </c>
      <c r="AM177" s="3">
        <f>求节点(节奏总纲!$D$4:$D$113,AF$5:AF$104,$AI177)</f>
        <v>3.3140319289480913</v>
      </c>
      <c r="AN177" s="3">
        <f>求节点(节奏总纲!$D$4:$D$113,AG$5:AG$104,$AI177)</f>
        <v>3.3140319289480913</v>
      </c>
    </row>
    <row r="178" spans="35:40" x14ac:dyDescent="0.15">
      <c r="AI178" s="3">
        <v>174</v>
      </c>
      <c r="AJ178" s="3">
        <f>求节点(节奏总纲!$D$4:$D$113,AC$5:AC$104,$AI178)</f>
        <v>3.3167816768487342</v>
      </c>
      <c r="AK178" s="3">
        <f>求节点(节奏总纲!$D$4:$D$113,AD$5:AD$104,$AI178)</f>
        <v>3.3167816768487342</v>
      </c>
      <c r="AL178" s="3">
        <f>求节点(节奏总纲!$D$4:$D$113,AE$5:AE$104,$AI178)</f>
        <v>3.3167816768487342</v>
      </c>
      <c r="AM178" s="3">
        <f>求节点(节奏总纲!$D$4:$D$113,AF$5:AF$104,$AI178)</f>
        <v>3.3167816768487342</v>
      </c>
      <c r="AN178" s="3">
        <f>求节点(节奏总纲!$D$4:$D$113,AG$5:AG$104,$AI178)</f>
        <v>3.3167816768487342</v>
      </c>
    </row>
    <row r="179" spans="35:40" x14ac:dyDescent="0.15">
      <c r="AI179" s="3">
        <v>175</v>
      </c>
      <c r="AJ179" s="3">
        <f>求节点(节奏总纲!$D$4:$D$113,AC$5:AC$104,$AI179)</f>
        <v>3.319531424749377</v>
      </c>
      <c r="AK179" s="3">
        <f>求节点(节奏总纲!$D$4:$D$113,AD$5:AD$104,$AI179)</f>
        <v>3.319531424749377</v>
      </c>
      <c r="AL179" s="3">
        <f>求节点(节奏总纲!$D$4:$D$113,AE$5:AE$104,$AI179)</f>
        <v>3.319531424749377</v>
      </c>
      <c r="AM179" s="3">
        <f>求节点(节奏总纲!$D$4:$D$113,AF$5:AF$104,$AI179)</f>
        <v>3.319531424749377</v>
      </c>
      <c r="AN179" s="3">
        <f>求节点(节奏总纲!$D$4:$D$113,AG$5:AG$104,$AI179)</f>
        <v>3.319531424749377</v>
      </c>
    </row>
    <row r="180" spans="35:40" x14ac:dyDescent="0.15">
      <c r="AI180" s="3">
        <v>176</v>
      </c>
      <c r="AJ180" s="3">
        <f>求节点(节奏总纲!$D$4:$D$113,AC$5:AC$104,$AI180)</f>
        <v>3.3222811726500199</v>
      </c>
      <c r="AK180" s="3">
        <f>求节点(节奏总纲!$D$4:$D$113,AD$5:AD$104,$AI180)</f>
        <v>3.3222811726500199</v>
      </c>
      <c r="AL180" s="3">
        <f>求节点(节奏总纲!$D$4:$D$113,AE$5:AE$104,$AI180)</f>
        <v>3.3222811726500199</v>
      </c>
      <c r="AM180" s="3">
        <f>求节点(节奏总纲!$D$4:$D$113,AF$5:AF$104,$AI180)</f>
        <v>3.3222811726500199</v>
      </c>
      <c r="AN180" s="3">
        <f>求节点(节奏总纲!$D$4:$D$113,AG$5:AG$104,$AI180)</f>
        <v>3.3222811726500199</v>
      </c>
    </row>
    <row r="181" spans="35:40" x14ac:dyDescent="0.15">
      <c r="AI181" s="3">
        <v>177</v>
      </c>
      <c r="AJ181" s="3">
        <f>求节点(节奏总纲!$D$4:$D$113,AC$5:AC$104,$AI181)</f>
        <v>3.3250309205506627</v>
      </c>
      <c r="AK181" s="3">
        <f>求节点(节奏总纲!$D$4:$D$113,AD$5:AD$104,$AI181)</f>
        <v>3.3250309205506627</v>
      </c>
      <c r="AL181" s="3">
        <f>求节点(节奏总纲!$D$4:$D$113,AE$5:AE$104,$AI181)</f>
        <v>3.3250309205506627</v>
      </c>
      <c r="AM181" s="3">
        <f>求节点(节奏总纲!$D$4:$D$113,AF$5:AF$104,$AI181)</f>
        <v>3.3250309205506627</v>
      </c>
      <c r="AN181" s="3">
        <f>求节点(节奏总纲!$D$4:$D$113,AG$5:AG$104,$AI181)</f>
        <v>3.3250309205506627</v>
      </c>
    </row>
    <row r="182" spans="35:40" x14ac:dyDescent="0.15">
      <c r="AI182" s="3">
        <v>178</v>
      </c>
      <c r="AJ182" s="3">
        <f>求节点(节奏总纲!$D$4:$D$113,AC$5:AC$104,$AI182)</f>
        <v>3.3277806684513056</v>
      </c>
      <c r="AK182" s="3">
        <f>求节点(节奏总纲!$D$4:$D$113,AD$5:AD$104,$AI182)</f>
        <v>3.3277806684513056</v>
      </c>
      <c r="AL182" s="3">
        <f>求节点(节奏总纲!$D$4:$D$113,AE$5:AE$104,$AI182)</f>
        <v>3.3277806684513056</v>
      </c>
      <c r="AM182" s="3">
        <f>求节点(节奏总纲!$D$4:$D$113,AF$5:AF$104,$AI182)</f>
        <v>3.3277806684513056</v>
      </c>
      <c r="AN182" s="3">
        <f>求节点(节奏总纲!$D$4:$D$113,AG$5:AG$104,$AI182)</f>
        <v>3.3277806684513056</v>
      </c>
    </row>
    <row r="183" spans="35:40" x14ac:dyDescent="0.15">
      <c r="AI183" s="3">
        <v>179</v>
      </c>
      <c r="AJ183" s="3">
        <f>求节点(节奏总纲!$D$4:$D$113,AC$5:AC$104,$AI183)</f>
        <v>3.3305304163519485</v>
      </c>
      <c r="AK183" s="3">
        <f>求节点(节奏总纲!$D$4:$D$113,AD$5:AD$104,$AI183)</f>
        <v>3.3305304163519485</v>
      </c>
      <c r="AL183" s="3">
        <f>求节点(节奏总纲!$D$4:$D$113,AE$5:AE$104,$AI183)</f>
        <v>3.3305304163519485</v>
      </c>
      <c r="AM183" s="3">
        <f>求节点(节奏总纲!$D$4:$D$113,AF$5:AF$104,$AI183)</f>
        <v>3.3305304163519485</v>
      </c>
      <c r="AN183" s="3">
        <f>求节点(节奏总纲!$D$4:$D$113,AG$5:AG$104,$AI183)</f>
        <v>3.3305304163519485</v>
      </c>
    </row>
    <row r="184" spans="35:40" x14ac:dyDescent="0.15">
      <c r="AI184" s="3">
        <v>180</v>
      </c>
      <c r="AJ184" s="3">
        <f>求节点(节奏总纲!$D$4:$D$113,AC$5:AC$104,$AI184)</f>
        <v>3.3332801642525913</v>
      </c>
      <c r="AK184" s="3">
        <f>求节点(节奏总纲!$D$4:$D$113,AD$5:AD$104,$AI184)</f>
        <v>3.3332801642525913</v>
      </c>
      <c r="AL184" s="3">
        <f>求节点(节奏总纲!$D$4:$D$113,AE$5:AE$104,$AI184)</f>
        <v>3.3332801642525913</v>
      </c>
      <c r="AM184" s="3">
        <f>求节点(节奏总纲!$D$4:$D$113,AF$5:AF$104,$AI184)</f>
        <v>3.3332801642525913</v>
      </c>
      <c r="AN184" s="3">
        <f>求节点(节奏总纲!$D$4:$D$113,AG$5:AG$104,$AI184)</f>
        <v>3.3332801642525913</v>
      </c>
    </row>
    <row r="185" spans="35:40" x14ac:dyDescent="0.15">
      <c r="AI185" s="3">
        <v>181</v>
      </c>
      <c r="AJ185" s="3">
        <f>求节点(节奏总纲!$D$4:$D$113,AC$5:AC$104,$AI185)</f>
        <v>3.3358493303365804</v>
      </c>
      <c r="AK185" s="3">
        <f>求节点(节奏总纲!$D$4:$D$113,AD$5:AD$104,$AI185)</f>
        <v>3.3358493303365804</v>
      </c>
      <c r="AL185" s="3">
        <f>求节点(节奏总纲!$D$4:$D$113,AE$5:AE$104,$AI185)</f>
        <v>3.3358493303365804</v>
      </c>
      <c r="AM185" s="3">
        <f>求节点(节奏总纲!$D$4:$D$113,AF$5:AF$104,$AI185)</f>
        <v>3.3358493303365804</v>
      </c>
      <c r="AN185" s="3">
        <f>求节点(节奏总纲!$D$4:$D$113,AG$5:AG$104,$AI185)</f>
        <v>3.3358493303365804</v>
      </c>
    </row>
    <row r="186" spans="35:40" x14ac:dyDescent="0.15">
      <c r="AI186" s="3">
        <v>182</v>
      </c>
      <c r="AJ186" s="3">
        <f>求节点(节奏总纲!$D$4:$D$113,AC$5:AC$104,$AI186)</f>
        <v>3.3384149358462891</v>
      </c>
      <c r="AK186" s="3">
        <f>求节点(节奏总纲!$D$4:$D$113,AD$5:AD$104,$AI186)</f>
        <v>3.3384149358462891</v>
      </c>
      <c r="AL186" s="3">
        <f>求节点(节奏总纲!$D$4:$D$113,AE$5:AE$104,$AI186)</f>
        <v>3.3384149358462891</v>
      </c>
      <c r="AM186" s="3">
        <f>求节点(节奏总纲!$D$4:$D$113,AF$5:AF$104,$AI186)</f>
        <v>3.3384149358462891</v>
      </c>
      <c r="AN186" s="3">
        <f>求节点(节奏总纲!$D$4:$D$113,AG$5:AG$104,$AI186)</f>
        <v>3.3384149358462891</v>
      </c>
    </row>
    <row r="187" spans="35:40" x14ac:dyDescent="0.15">
      <c r="AI187" s="3">
        <v>183</v>
      </c>
      <c r="AJ187" s="3">
        <f>求节点(节奏总纲!$D$4:$D$113,AC$5:AC$104,$AI187)</f>
        <v>3.3409805413559979</v>
      </c>
      <c r="AK187" s="3">
        <f>求节点(节奏总纲!$D$4:$D$113,AD$5:AD$104,$AI187)</f>
        <v>3.3409805413559979</v>
      </c>
      <c r="AL187" s="3">
        <f>求节点(节奏总纲!$D$4:$D$113,AE$5:AE$104,$AI187)</f>
        <v>3.3409805413559979</v>
      </c>
      <c r="AM187" s="3">
        <f>求节点(节奏总纲!$D$4:$D$113,AF$5:AF$104,$AI187)</f>
        <v>3.3409805413559979</v>
      </c>
      <c r="AN187" s="3">
        <f>求节点(节奏总纲!$D$4:$D$113,AG$5:AG$104,$AI187)</f>
        <v>3.3409805413559979</v>
      </c>
    </row>
    <row r="188" spans="35:40" x14ac:dyDescent="0.15">
      <c r="AI188" s="3">
        <v>184</v>
      </c>
      <c r="AJ188" s="3">
        <f>求节点(节奏总纲!$D$4:$D$113,AC$5:AC$104,$AI188)</f>
        <v>3.3435461468657066</v>
      </c>
      <c r="AK188" s="3">
        <f>求节点(节奏总纲!$D$4:$D$113,AD$5:AD$104,$AI188)</f>
        <v>3.3435461468657066</v>
      </c>
      <c r="AL188" s="3">
        <f>求节点(节奏总纲!$D$4:$D$113,AE$5:AE$104,$AI188)</f>
        <v>3.3435461468657066</v>
      </c>
      <c r="AM188" s="3">
        <f>求节点(节奏总纲!$D$4:$D$113,AF$5:AF$104,$AI188)</f>
        <v>3.3435461468657066</v>
      </c>
      <c r="AN188" s="3">
        <f>求节点(节奏总纲!$D$4:$D$113,AG$5:AG$104,$AI188)</f>
        <v>3.3435461468657066</v>
      </c>
    </row>
    <row r="189" spans="35:40" x14ac:dyDescent="0.15">
      <c r="AI189" s="3">
        <v>185</v>
      </c>
      <c r="AJ189" s="3">
        <f>求节点(节奏总纲!$D$4:$D$113,AC$5:AC$104,$AI189)</f>
        <v>3.3461117523754158</v>
      </c>
      <c r="AK189" s="3">
        <f>求节点(节奏总纲!$D$4:$D$113,AD$5:AD$104,$AI189)</f>
        <v>3.3461117523754158</v>
      </c>
      <c r="AL189" s="3">
        <f>求节点(节奏总纲!$D$4:$D$113,AE$5:AE$104,$AI189)</f>
        <v>3.3461117523754158</v>
      </c>
      <c r="AM189" s="3">
        <f>求节点(节奏总纲!$D$4:$D$113,AF$5:AF$104,$AI189)</f>
        <v>3.3461117523754158</v>
      </c>
      <c r="AN189" s="3">
        <f>求节点(节奏总纲!$D$4:$D$113,AG$5:AG$104,$AI189)</f>
        <v>3.3461117523754158</v>
      </c>
    </row>
    <row r="190" spans="35:40" x14ac:dyDescent="0.15">
      <c r="AI190" s="3">
        <v>186</v>
      </c>
      <c r="AJ190" s="3">
        <f>求节点(节奏总纲!$D$4:$D$113,AC$5:AC$104,$AI190)</f>
        <v>3.3486773578851246</v>
      </c>
      <c r="AK190" s="3">
        <f>求节点(节奏总纲!$D$4:$D$113,AD$5:AD$104,$AI190)</f>
        <v>3.3486773578851246</v>
      </c>
      <c r="AL190" s="3">
        <f>求节点(节奏总纲!$D$4:$D$113,AE$5:AE$104,$AI190)</f>
        <v>3.3486773578851246</v>
      </c>
      <c r="AM190" s="3">
        <f>求节点(节奏总纲!$D$4:$D$113,AF$5:AF$104,$AI190)</f>
        <v>3.3486773578851246</v>
      </c>
      <c r="AN190" s="3">
        <f>求节点(节奏总纲!$D$4:$D$113,AG$5:AG$104,$AI190)</f>
        <v>3.3486773578851246</v>
      </c>
    </row>
    <row r="191" spans="35:40" x14ac:dyDescent="0.15">
      <c r="AI191" s="3">
        <v>187</v>
      </c>
      <c r="AJ191" s="3">
        <f>求节点(节奏总纲!$D$4:$D$113,AC$5:AC$104,$AI191)</f>
        <v>3.3512429633948333</v>
      </c>
      <c r="AK191" s="3">
        <f>求节点(节奏总纲!$D$4:$D$113,AD$5:AD$104,$AI191)</f>
        <v>3.3512429633948333</v>
      </c>
      <c r="AL191" s="3">
        <f>求节点(节奏总纲!$D$4:$D$113,AE$5:AE$104,$AI191)</f>
        <v>3.3512429633948333</v>
      </c>
      <c r="AM191" s="3">
        <f>求节点(节奏总纲!$D$4:$D$113,AF$5:AF$104,$AI191)</f>
        <v>3.3512429633948333</v>
      </c>
      <c r="AN191" s="3">
        <f>求节点(节奏总纲!$D$4:$D$113,AG$5:AG$104,$AI191)</f>
        <v>3.3512429633948333</v>
      </c>
    </row>
    <row r="192" spans="35:40" x14ac:dyDescent="0.15">
      <c r="AI192" s="3">
        <v>188</v>
      </c>
      <c r="AJ192" s="3">
        <f>求节点(节奏总纲!$D$4:$D$113,AC$5:AC$104,$AI192)</f>
        <v>3.353808568904542</v>
      </c>
      <c r="AK192" s="3">
        <f>求节点(节奏总纲!$D$4:$D$113,AD$5:AD$104,$AI192)</f>
        <v>3.353808568904542</v>
      </c>
      <c r="AL192" s="3">
        <f>求节点(节奏总纲!$D$4:$D$113,AE$5:AE$104,$AI192)</f>
        <v>3.353808568904542</v>
      </c>
      <c r="AM192" s="3">
        <f>求节点(节奏总纲!$D$4:$D$113,AF$5:AF$104,$AI192)</f>
        <v>3.353808568904542</v>
      </c>
      <c r="AN192" s="3">
        <f>求节点(节奏总纲!$D$4:$D$113,AG$5:AG$104,$AI192)</f>
        <v>3.353808568904542</v>
      </c>
    </row>
    <row r="193" spans="35:40" x14ac:dyDescent="0.15">
      <c r="AI193" s="3">
        <v>189</v>
      </c>
      <c r="AJ193" s="3">
        <f>求节点(节奏总纲!$D$4:$D$113,AC$5:AC$104,$AI193)</f>
        <v>3.3563741744142512</v>
      </c>
      <c r="AK193" s="3">
        <f>求节点(节奏总纲!$D$4:$D$113,AD$5:AD$104,$AI193)</f>
        <v>3.3563741744142512</v>
      </c>
      <c r="AL193" s="3">
        <f>求节点(节奏总纲!$D$4:$D$113,AE$5:AE$104,$AI193)</f>
        <v>3.3563741744142512</v>
      </c>
      <c r="AM193" s="3">
        <f>求节点(节奏总纲!$D$4:$D$113,AF$5:AF$104,$AI193)</f>
        <v>3.3563741744142512</v>
      </c>
      <c r="AN193" s="3">
        <f>求节点(节奏总纲!$D$4:$D$113,AG$5:AG$104,$AI193)</f>
        <v>3.3563741744142512</v>
      </c>
    </row>
    <row r="194" spans="35:40" x14ac:dyDescent="0.15">
      <c r="AI194" s="3">
        <v>190</v>
      </c>
      <c r="AJ194" s="3">
        <f>求节点(节奏总纲!$D$4:$D$113,AC$5:AC$104,$AI194)</f>
        <v>3.35893977992396</v>
      </c>
      <c r="AK194" s="3">
        <f>求节点(节奏总纲!$D$4:$D$113,AD$5:AD$104,$AI194)</f>
        <v>3.35893977992396</v>
      </c>
      <c r="AL194" s="3">
        <f>求节点(节奏总纲!$D$4:$D$113,AE$5:AE$104,$AI194)</f>
        <v>3.35893977992396</v>
      </c>
      <c r="AM194" s="3">
        <f>求节点(节奏总纲!$D$4:$D$113,AF$5:AF$104,$AI194)</f>
        <v>3.35893977992396</v>
      </c>
      <c r="AN194" s="3">
        <f>求节点(节奏总纲!$D$4:$D$113,AG$5:AG$104,$AI194)</f>
        <v>3.35893977992396</v>
      </c>
    </row>
    <row r="195" spans="35:40" x14ac:dyDescent="0.15">
      <c r="AI195" s="3">
        <v>191</v>
      </c>
      <c r="AJ195" s="3">
        <f>求节点(节奏总纲!$D$4:$D$113,AC$5:AC$104,$AI195)</f>
        <v>3.3615053854336687</v>
      </c>
      <c r="AK195" s="3">
        <f>求节点(节奏总纲!$D$4:$D$113,AD$5:AD$104,$AI195)</f>
        <v>3.3615053854336687</v>
      </c>
      <c r="AL195" s="3">
        <f>求节点(节奏总纲!$D$4:$D$113,AE$5:AE$104,$AI195)</f>
        <v>3.3615053854336687</v>
      </c>
      <c r="AM195" s="3">
        <f>求节点(节奏总纲!$D$4:$D$113,AF$5:AF$104,$AI195)</f>
        <v>3.3615053854336687</v>
      </c>
      <c r="AN195" s="3">
        <f>求节点(节奏总纲!$D$4:$D$113,AG$5:AG$104,$AI195)</f>
        <v>3.3615053854336687</v>
      </c>
    </row>
    <row r="196" spans="35:40" x14ac:dyDescent="0.15">
      <c r="AI196" s="3">
        <v>192</v>
      </c>
      <c r="AJ196" s="3">
        <f>求节点(节奏总纲!$D$4:$D$113,AC$5:AC$104,$AI196)</f>
        <v>3.3640709909433775</v>
      </c>
      <c r="AK196" s="3">
        <f>求节点(节奏总纲!$D$4:$D$113,AD$5:AD$104,$AI196)</f>
        <v>3.3640709909433775</v>
      </c>
      <c r="AL196" s="3">
        <f>求节点(节奏总纲!$D$4:$D$113,AE$5:AE$104,$AI196)</f>
        <v>3.3640709909433775</v>
      </c>
      <c r="AM196" s="3">
        <f>求节点(节奏总纲!$D$4:$D$113,AF$5:AF$104,$AI196)</f>
        <v>3.3640709909433775</v>
      </c>
      <c r="AN196" s="3">
        <f>求节点(节奏总纲!$D$4:$D$113,AG$5:AG$104,$AI196)</f>
        <v>3.3640709909433775</v>
      </c>
    </row>
    <row r="197" spans="35:40" x14ac:dyDescent="0.15">
      <c r="AI197" s="3">
        <v>193</v>
      </c>
      <c r="AJ197" s="3">
        <f>求节点(节奏总纲!$D$4:$D$113,AC$5:AC$104,$AI197)</f>
        <v>3.3666365964530867</v>
      </c>
      <c r="AK197" s="3">
        <f>求节点(节奏总纲!$D$4:$D$113,AD$5:AD$104,$AI197)</f>
        <v>3.3666365964530867</v>
      </c>
      <c r="AL197" s="3">
        <f>求节点(节奏总纲!$D$4:$D$113,AE$5:AE$104,$AI197)</f>
        <v>3.3666365964530867</v>
      </c>
      <c r="AM197" s="3">
        <f>求节点(节奏总纲!$D$4:$D$113,AF$5:AF$104,$AI197)</f>
        <v>3.3666365964530867</v>
      </c>
      <c r="AN197" s="3">
        <f>求节点(节奏总纲!$D$4:$D$113,AG$5:AG$104,$AI197)</f>
        <v>3.3666365964530867</v>
      </c>
    </row>
    <row r="198" spans="35:40" x14ac:dyDescent="0.15">
      <c r="AI198" s="3">
        <v>194</v>
      </c>
      <c r="AJ198" s="3">
        <f>求节点(节奏总纲!$D$4:$D$113,AC$5:AC$104,$AI198)</f>
        <v>3.3690324047491607</v>
      </c>
      <c r="AK198" s="3">
        <f>求节点(节奏总纲!$D$4:$D$113,AD$5:AD$104,$AI198)</f>
        <v>3.3690324047491607</v>
      </c>
      <c r="AL198" s="3">
        <f>求节点(节奏总纲!$D$4:$D$113,AE$5:AE$104,$AI198)</f>
        <v>3.3690324047491607</v>
      </c>
      <c r="AM198" s="3">
        <f>求节点(节奏总纲!$D$4:$D$113,AF$5:AF$104,$AI198)</f>
        <v>3.3690324047491607</v>
      </c>
      <c r="AN198" s="3">
        <f>求节点(节奏总纲!$D$4:$D$113,AG$5:AG$104,$AI198)</f>
        <v>3.3690324047491607</v>
      </c>
    </row>
    <row r="199" spans="35:40" x14ac:dyDescent="0.15">
      <c r="AI199" s="3">
        <v>195</v>
      </c>
      <c r="AJ199" s="3">
        <f>求节点(节奏总纲!$D$4:$D$113,AC$5:AC$104,$AI199)</f>
        <v>3.3714261993329875</v>
      </c>
      <c r="AK199" s="3">
        <f>求节点(节奏总纲!$D$4:$D$113,AD$5:AD$104,$AI199)</f>
        <v>3.3714261993329875</v>
      </c>
      <c r="AL199" s="3">
        <f>求节点(节奏总纲!$D$4:$D$113,AE$5:AE$104,$AI199)</f>
        <v>3.3714261993329875</v>
      </c>
      <c r="AM199" s="3">
        <f>求节点(节奏总纲!$D$4:$D$113,AF$5:AF$104,$AI199)</f>
        <v>3.3714261993329875</v>
      </c>
      <c r="AN199" s="3">
        <f>求节点(节奏总纲!$D$4:$D$113,AG$5:AG$104,$AI199)</f>
        <v>3.3714261993329875</v>
      </c>
    </row>
    <row r="200" spans="35:40" x14ac:dyDescent="0.15">
      <c r="AI200" s="3">
        <v>196</v>
      </c>
      <c r="AJ200" s="3">
        <f>求节点(节奏总纲!$D$4:$D$113,AC$5:AC$104,$AI200)</f>
        <v>3.3738199939168148</v>
      </c>
      <c r="AK200" s="3">
        <f>求节点(节奏总纲!$D$4:$D$113,AD$5:AD$104,$AI200)</f>
        <v>3.3738199939168148</v>
      </c>
      <c r="AL200" s="3">
        <f>求节点(节奏总纲!$D$4:$D$113,AE$5:AE$104,$AI200)</f>
        <v>3.3738199939168148</v>
      </c>
      <c r="AM200" s="3">
        <f>求节点(节奏总纲!$D$4:$D$113,AF$5:AF$104,$AI200)</f>
        <v>3.3738199939168148</v>
      </c>
      <c r="AN200" s="3">
        <f>求节点(节奏总纲!$D$4:$D$113,AG$5:AG$104,$AI200)</f>
        <v>3.3738199939168148</v>
      </c>
    </row>
    <row r="201" spans="35:40" x14ac:dyDescent="0.15">
      <c r="AI201" s="3">
        <v>197</v>
      </c>
      <c r="AJ201" s="3">
        <f>求节点(节奏总纲!$D$4:$D$113,AC$5:AC$104,$AI201)</f>
        <v>3.3762137885006416</v>
      </c>
      <c r="AK201" s="3">
        <f>求节点(节奏总纲!$D$4:$D$113,AD$5:AD$104,$AI201)</f>
        <v>3.3762137885006416</v>
      </c>
      <c r="AL201" s="3">
        <f>求节点(节奏总纲!$D$4:$D$113,AE$5:AE$104,$AI201)</f>
        <v>3.3762137885006416</v>
      </c>
      <c r="AM201" s="3">
        <f>求节点(节奏总纲!$D$4:$D$113,AF$5:AF$104,$AI201)</f>
        <v>3.3762137885006416</v>
      </c>
      <c r="AN201" s="3">
        <f>求节点(节奏总纲!$D$4:$D$113,AG$5:AG$104,$AI201)</f>
        <v>3.3762137885006416</v>
      </c>
    </row>
    <row r="202" spans="35:40" x14ac:dyDescent="0.15">
      <c r="AI202" s="3">
        <v>198</v>
      </c>
      <c r="AJ202" s="3">
        <f>求节点(节奏总纲!$D$4:$D$113,AC$5:AC$104,$AI202)</f>
        <v>3.3786075830844684</v>
      </c>
      <c r="AK202" s="3">
        <f>求节点(节奏总纲!$D$4:$D$113,AD$5:AD$104,$AI202)</f>
        <v>3.3786075830844684</v>
      </c>
      <c r="AL202" s="3">
        <f>求节点(节奏总纲!$D$4:$D$113,AE$5:AE$104,$AI202)</f>
        <v>3.3786075830844684</v>
      </c>
      <c r="AM202" s="3">
        <f>求节点(节奏总纲!$D$4:$D$113,AF$5:AF$104,$AI202)</f>
        <v>3.3786075830844684</v>
      </c>
      <c r="AN202" s="3">
        <f>求节点(节奏总纲!$D$4:$D$113,AG$5:AG$104,$AI202)</f>
        <v>3.3786075830844684</v>
      </c>
    </row>
    <row r="203" spans="35:40" x14ac:dyDescent="0.15">
      <c r="AI203" s="3">
        <v>199</v>
      </c>
      <c r="AJ203" s="3">
        <f>求节点(节奏总纲!$D$4:$D$113,AC$5:AC$104,$AI203)</f>
        <v>3.3810013776682957</v>
      </c>
      <c r="AK203" s="3">
        <f>求节点(节奏总纲!$D$4:$D$113,AD$5:AD$104,$AI203)</f>
        <v>3.3810013776682957</v>
      </c>
      <c r="AL203" s="3">
        <f>求节点(节奏总纲!$D$4:$D$113,AE$5:AE$104,$AI203)</f>
        <v>3.3810013776682957</v>
      </c>
      <c r="AM203" s="3">
        <f>求节点(节奏总纲!$D$4:$D$113,AF$5:AF$104,$AI203)</f>
        <v>3.3810013776682957</v>
      </c>
      <c r="AN203" s="3">
        <f>求节点(节奏总纲!$D$4:$D$113,AG$5:AG$104,$AI203)</f>
        <v>3.3810013776682957</v>
      </c>
    </row>
    <row r="204" spans="35:40" x14ac:dyDescent="0.15">
      <c r="AI204" s="3">
        <v>200</v>
      </c>
      <c r="AJ204" s="3">
        <f>求节点(节奏总纲!$D$4:$D$113,AC$5:AC$104,$AI204)</f>
        <v>3.3833951722521225</v>
      </c>
      <c r="AK204" s="3">
        <f>求节点(节奏总纲!$D$4:$D$113,AD$5:AD$104,$AI204)</f>
        <v>3.3833951722521225</v>
      </c>
      <c r="AL204" s="3">
        <f>求节点(节奏总纲!$D$4:$D$113,AE$5:AE$104,$AI204)</f>
        <v>3.3833951722521225</v>
      </c>
      <c r="AM204" s="3">
        <f>求节点(节奏总纲!$D$4:$D$113,AF$5:AF$104,$AI204)</f>
        <v>3.3833951722521225</v>
      </c>
      <c r="AN204" s="3">
        <f>求节点(节奏总纲!$D$4:$D$113,AG$5:AG$104,$AI204)</f>
        <v>3.3833951722521225</v>
      </c>
    </row>
    <row r="205" spans="35:40" x14ac:dyDescent="0.15">
      <c r="AI205" s="3">
        <v>201</v>
      </c>
      <c r="AJ205" s="3">
        <f>求节点(节奏总纲!$D$4:$D$113,AC$5:AC$104,$AI205)</f>
        <v>3.3857889668359493</v>
      </c>
      <c r="AK205" s="3">
        <f>求节点(节奏总纲!$D$4:$D$113,AD$5:AD$104,$AI205)</f>
        <v>3.3857889668359493</v>
      </c>
      <c r="AL205" s="3">
        <f>求节点(节奏总纲!$D$4:$D$113,AE$5:AE$104,$AI205)</f>
        <v>3.3857889668359493</v>
      </c>
      <c r="AM205" s="3">
        <f>求节点(节奏总纲!$D$4:$D$113,AF$5:AF$104,$AI205)</f>
        <v>3.3857889668359493</v>
      </c>
      <c r="AN205" s="3">
        <f>求节点(节奏总纲!$D$4:$D$113,AG$5:AG$104,$AI205)</f>
        <v>3.3857889668359493</v>
      </c>
    </row>
    <row r="206" spans="35:40" x14ac:dyDescent="0.15">
      <c r="AI206" s="3">
        <v>202</v>
      </c>
      <c r="AJ206" s="3">
        <f>求节点(节奏总纲!$D$4:$D$113,AC$5:AC$104,$AI206)</f>
        <v>3.3881827614197766</v>
      </c>
      <c r="AK206" s="3">
        <f>求节点(节奏总纲!$D$4:$D$113,AD$5:AD$104,$AI206)</f>
        <v>3.3881827614197766</v>
      </c>
      <c r="AL206" s="3">
        <f>求节点(节奏总纲!$D$4:$D$113,AE$5:AE$104,$AI206)</f>
        <v>3.3881827614197766</v>
      </c>
      <c r="AM206" s="3">
        <f>求节点(节奏总纲!$D$4:$D$113,AF$5:AF$104,$AI206)</f>
        <v>3.3881827614197766</v>
      </c>
      <c r="AN206" s="3">
        <f>求节点(节奏总纲!$D$4:$D$113,AG$5:AG$104,$AI206)</f>
        <v>3.3881827614197766</v>
      </c>
    </row>
    <row r="207" spans="35:40" x14ac:dyDescent="0.15">
      <c r="AI207" s="3">
        <v>203</v>
      </c>
      <c r="AJ207" s="3">
        <f>求节点(节奏总纲!$D$4:$D$113,AC$5:AC$104,$AI207)</f>
        <v>3.3905765560036034</v>
      </c>
      <c r="AK207" s="3">
        <f>求节点(节奏总纲!$D$4:$D$113,AD$5:AD$104,$AI207)</f>
        <v>3.3905765560036034</v>
      </c>
      <c r="AL207" s="3">
        <f>求节点(节奏总纲!$D$4:$D$113,AE$5:AE$104,$AI207)</f>
        <v>3.3905765560036034</v>
      </c>
      <c r="AM207" s="3">
        <f>求节点(节奏总纲!$D$4:$D$113,AF$5:AF$104,$AI207)</f>
        <v>3.3905765560036034</v>
      </c>
      <c r="AN207" s="3">
        <f>求节点(节奏总纲!$D$4:$D$113,AG$5:AG$104,$AI207)</f>
        <v>3.3905765560036034</v>
      </c>
    </row>
    <row r="208" spans="35:40" x14ac:dyDescent="0.15">
      <c r="AI208" s="3">
        <v>204</v>
      </c>
      <c r="AJ208" s="3">
        <f>求节点(节奏总纲!$D$4:$D$113,AC$5:AC$104,$AI208)</f>
        <v>3.3929703505874302</v>
      </c>
      <c r="AK208" s="3">
        <f>求节点(节奏总纲!$D$4:$D$113,AD$5:AD$104,$AI208)</f>
        <v>3.3929703505874302</v>
      </c>
      <c r="AL208" s="3">
        <f>求节点(节奏总纲!$D$4:$D$113,AE$5:AE$104,$AI208)</f>
        <v>3.3929703505874302</v>
      </c>
      <c r="AM208" s="3">
        <f>求节点(节奏总纲!$D$4:$D$113,AF$5:AF$104,$AI208)</f>
        <v>3.3929703505874302</v>
      </c>
      <c r="AN208" s="3">
        <f>求节点(节奏总纲!$D$4:$D$113,AG$5:AG$104,$AI208)</f>
        <v>3.3929703505874302</v>
      </c>
    </row>
    <row r="209" spans="35:40" x14ac:dyDescent="0.15">
      <c r="AI209" s="3">
        <v>205</v>
      </c>
      <c r="AJ209" s="3">
        <f>求节点(节奏总纲!$D$4:$D$113,AC$5:AC$104,$AI209)</f>
        <v>3.3953641451712575</v>
      </c>
      <c r="AK209" s="3">
        <f>求节点(节奏总纲!$D$4:$D$113,AD$5:AD$104,$AI209)</f>
        <v>3.3953641451712575</v>
      </c>
      <c r="AL209" s="3">
        <f>求节点(节奏总纲!$D$4:$D$113,AE$5:AE$104,$AI209)</f>
        <v>3.3953641451712575</v>
      </c>
      <c r="AM209" s="3">
        <f>求节点(节奏总纲!$D$4:$D$113,AF$5:AF$104,$AI209)</f>
        <v>3.3953641451712575</v>
      </c>
      <c r="AN209" s="3">
        <f>求节点(节奏总纲!$D$4:$D$113,AG$5:AG$104,$AI209)</f>
        <v>3.3953641451712575</v>
      </c>
    </row>
    <row r="210" spans="35:40" x14ac:dyDescent="0.15">
      <c r="AI210" s="3">
        <v>206</v>
      </c>
      <c r="AJ210" s="3">
        <f>求节点(节奏总纲!$D$4:$D$113,AC$5:AC$104,$AI210)</f>
        <v>3.3977579397550843</v>
      </c>
      <c r="AK210" s="3">
        <f>求节点(节奏总纲!$D$4:$D$113,AD$5:AD$104,$AI210)</f>
        <v>3.3977579397550843</v>
      </c>
      <c r="AL210" s="3">
        <f>求节点(节奏总纲!$D$4:$D$113,AE$5:AE$104,$AI210)</f>
        <v>3.3977579397550843</v>
      </c>
      <c r="AM210" s="3">
        <f>求节点(节奏总纲!$D$4:$D$113,AF$5:AF$104,$AI210)</f>
        <v>3.3977579397550843</v>
      </c>
      <c r="AN210" s="3">
        <f>求节点(节奏总纲!$D$4:$D$113,AG$5:AG$104,$AI210)</f>
        <v>3.3977579397550843</v>
      </c>
    </row>
    <row r="211" spans="35:40" x14ac:dyDescent="0.15">
      <c r="AI211" s="3">
        <v>207</v>
      </c>
      <c r="AJ211" s="3">
        <f>求节点(节奏总纲!$D$4:$D$113,AC$5:AC$104,$AI211)</f>
        <v>3.4001415731441531</v>
      </c>
      <c r="AK211" s="3">
        <f>求节点(节奏总纲!$D$4:$D$113,AD$5:AD$104,$AI211)</f>
        <v>3.4001415731441531</v>
      </c>
      <c r="AL211" s="3">
        <f>求节点(节奏总纲!$D$4:$D$113,AE$5:AE$104,$AI211)</f>
        <v>3.4001415731441531</v>
      </c>
      <c r="AM211" s="3">
        <f>求节点(节奏总纲!$D$4:$D$113,AF$5:AF$104,$AI211)</f>
        <v>3.4001415731441531</v>
      </c>
      <c r="AN211" s="3">
        <f>求节点(节奏总纲!$D$4:$D$113,AG$5:AG$104,$AI211)</f>
        <v>3.4001415731441531</v>
      </c>
    </row>
    <row r="212" spans="35:40" x14ac:dyDescent="0.15">
      <c r="AI212" s="3">
        <v>208</v>
      </c>
      <c r="AJ212" s="3">
        <f>求节点(节奏总纲!$D$4:$D$113,AC$5:AC$104,$AI212)</f>
        <v>3.402375062465826</v>
      </c>
      <c r="AK212" s="3">
        <f>求节点(节奏总纲!$D$4:$D$113,AD$5:AD$104,$AI212)</f>
        <v>3.402375062465826</v>
      </c>
      <c r="AL212" s="3">
        <f>求节点(节奏总纲!$D$4:$D$113,AE$5:AE$104,$AI212)</f>
        <v>3.402375062465826</v>
      </c>
      <c r="AM212" s="3">
        <f>求节点(节奏总纲!$D$4:$D$113,AF$5:AF$104,$AI212)</f>
        <v>3.402375062465826</v>
      </c>
      <c r="AN212" s="3">
        <f>求节点(节奏总纲!$D$4:$D$113,AG$5:AG$104,$AI212)</f>
        <v>3.402375062465826</v>
      </c>
    </row>
    <row r="213" spans="35:40" x14ac:dyDescent="0.15">
      <c r="AI213" s="3">
        <v>209</v>
      </c>
      <c r="AJ213" s="3">
        <f>求节点(节奏总纲!$D$4:$D$113,AC$5:AC$104,$AI213)</f>
        <v>3.4046085517874984</v>
      </c>
      <c r="AK213" s="3">
        <f>求节点(节奏总纲!$D$4:$D$113,AD$5:AD$104,$AI213)</f>
        <v>3.4046085517874984</v>
      </c>
      <c r="AL213" s="3">
        <f>求节点(节奏总纲!$D$4:$D$113,AE$5:AE$104,$AI213)</f>
        <v>3.4046085517874984</v>
      </c>
      <c r="AM213" s="3">
        <f>求节点(节奏总纲!$D$4:$D$113,AF$5:AF$104,$AI213)</f>
        <v>3.4046085517874984</v>
      </c>
      <c r="AN213" s="3">
        <f>求节点(节奏总纲!$D$4:$D$113,AG$5:AG$104,$AI213)</f>
        <v>3.4046085517874984</v>
      </c>
    </row>
    <row r="214" spans="35:40" x14ac:dyDescent="0.15">
      <c r="AI214" s="3">
        <v>210</v>
      </c>
      <c r="AJ214" s="3">
        <f>求节点(节奏总纲!$D$4:$D$113,AC$5:AC$104,$AI214)</f>
        <v>3.4068420411091713</v>
      </c>
      <c r="AK214" s="3">
        <f>求节点(节奏总纲!$D$4:$D$113,AD$5:AD$104,$AI214)</f>
        <v>3.4068420411091713</v>
      </c>
      <c r="AL214" s="3">
        <f>求节点(节奏总纲!$D$4:$D$113,AE$5:AE$104,$AI214)</f>
        <v>3.4068420411091713</v>
      </c>
      <c r="AM214" s="3">
        <f>求节点(节奏总纲!$D$4:$D$113,AF$5:AF$104,$AI214)</f>
        <v>3.4068420411091713</v>
      </c>
      <c r="AN214" s="3">
        <f>求节点(节奏总纲!$D$4:$D$113,AG$5:AG$104,$AI214)</f>
        <v>3.4068420411091713</v>
      </c>
    </row>
    <row r="215" spans="35:40" x14ac:dyDescent="0.15">
      <c r="AI215" s="3">
        <v>211</v>
      </c>
      <c r="AJ215" s="3">
        <f>求节点(节奏总纲!$D$4:$D$113,AC$5:AC$104,$AI215)</f>
        <v>3.4090755304308438</v>
      </c>
      <c r="AK215" s="3">
        <f>求节点(节奏总纲!$D$4:$D$113,AD$5:AD$104,$AI215)</f>
        <v>3.4090755304308438</v>
      </c>
      <c r="AL215" s="3">
        <f>求节点(节奏总纲!$D$4:$D$113,AE$5:AE$104,$AI215)</f>
        <v>3.4090755304308438</v>
      </c>
      <c r="AM215" s="3">
        <f>求节点(节奏总纲!$D$4:$D$113,AF$5:AF$104,$AI215)</f>
        <v>3.4090755304308438</v>
      </c>
      <c r="AN215" s="3">
        <f>求节点(节奏总纲!$D$4:$D$113,AG$5:AG$104,$AI215)</f>
        <v>3.4090755304308438</v>
      </c>
    </row>
    <row r="216" spans="35:40" x14ac:dyDescent="0.15">
      <c r="AI216" s="3">
        <v>212</v>
      </c>
      <c r="AJ216" s="3">
        <f>求节点(节奏总纲!$D$4:$D$113,AC$5:AC$104,$AI216)</f>
        <v>3.4113090197525167</v>
      </c>
      <c r="AK216" s="3">
        <f>求节点(节奏总纲!$D$4:$D$113,AD$5:AD$104,$AI216)</f>
        <v>3.4113090197525167</v>
      </c>
      <c r="AL216" s="3">
        <f>求节点(节奏总纲!$D$4:$D$113,AE$5:AE$104,$AI216)</f>
        <v>3.4113090197525167</v>
      </c>
      <c r="AM216" s="3">
        <f>求节点(节奏总纲!$D$4:$D$113,AF$5:AF$104,$AI216)</f>
        <v>3.4113090197525167</v>
      </c>
      <c r="AN216" s="3">
        <f>求节点(节奏总纲!$D$4:$D$113,AG$5:AG$104,$AI216)</f>
        <v>3.4113090197525167</v>
      </c>
    </row>
    <row r="217" spans="35:40" x14ac:dyDescent="0.15">
      <c r="AI217" s="3">
        <v>213</v>
      </c>
      <c r="AJ217" s="3">
        <f>求节点(节奏总纲!$D$4:$D$113,AC$5:AC$104,$AI217)</f>
        <v>3.4135425090741891</v>
      </c>
      <c r="AK217" s="3">
        <f>求节点(节奏总纲!$D$4:$D$113,AD$5:AD$104,$AI217)</f>
        <v>3.4135425090741891</v>
      </c>
      <c r="AL217" s="3">
        <f>求节点(节奏总纲!$D$4:$D$113,AE$5:AE$104,$AI217)</f>
        <v>3.4135425090741891</v>
      </c>
      <c r="AM217" s="3">
        <f>求节点(节奏总纲!$D$4:$D$113,AF$5:AF$104,$AI217)</f>
        <v>3.4135425090741891</v>
      </c>
      <c r="AN217" s="3">
        <f>求节点(节奏总纲!$D$4:$D$113,AG$5:AG$104,$AI217)</f>
        <v>3.4135425090741891</v>
      </c>
    </row>
    <row r="218" spans="35:40" x14ac:dyDescent="0.15">
      <c r="AI218" s="3">
        <v>214</v>
      </c>
      <c r="AJ218" s="3">
        <f>求节点(节奏总纲!$D$4:$D$113,AC$5:AC$104,$AI218)</f>
        <v>3.415775998395862</v>
      </c>
      <c r="AK218" s="3">
        <f>求节点(节奏总纲!$D$4:$D$113,AD$5:AD$104,$AI218)</f>
        <v>3.415775998395862</v>
      </c>
      <c r="AL218" s="3">
        <f>求节点(节奏总纲!$D$4:$D$113,AE$5:AE$104,$AI218)</f>
        <v>3.415775998395862</v>
      </c>
      <c r="AM218" s="3">
        <f>求节点(节奏总纲!$D$4:$D$113,AF$5:AF$104,$AI218)</f>
        <v>3.415775998395862</v>
      </c>
      <c r="AN218" s="3">
        <f>求节点(节奏总纲!$D$4:$D$113,AG$5:AG$104,$AI218)</f>
        <v>3.415775998395862</v>
      </c>
    </row>
    <row r="219" spans="35:40" x14ac:dyDescent="0.15">
      <c r="AI219" s="3">
        <v>215</v>
      </c>
      <c r="AJ219" s="3">
        <f>求节点(节奏总纲!$D$4:$D$113,AC$5:AC$104,$AI219)</f>
        <v>3.4180094877175344</v>
      </c>
      <c r="AK219" s="3">
        <f>求节点(节奏总纲!$D$4:$D$113,AD$5:AD$104,$AI219)</f>
        <v>3.4180094877175344</v>
      </c>
      <c r="AL219" s="3">
        <f>求节点(节奏总纲!$D$4:$D$113,AE$5:AE$104,$AI219)</f>
        <v>3.4180094877175344</v>
      </c>
      <c r="AM219" s="3">
        <f>求节点(节奏总纲!$D$4:$D$113,AF$5:AF$104,$AI219)</f>
        <v>3.4180094877175344</v>
      </c>
      <c r="AN219" s="3">
        <f>求节点(节奏总纲!$D$4:$D$113,AG$5:AG$104,$AI219)</f>
        <v>3.4180094877175344</v>
      </c>
    </row>
    <row r="220" spans="35:40" x14ac:dyDescent="0.15">
      <c r="AI220" s="3">
        <v>216</v>
      </c>
      <c r="AJ220" s="3">
        <f>求节点(节奏总纲!$D$4:$D$113,AC$5:AC$104,$AI220)</f>
        <v>3.4202429770392073</v>
      </c>
      <c r="AK220" s="3">
        <f>求节点(节奏总纲!$D$4:$D$113,AD$5:AD$104,$AI220)</f>
        <v>3.4202429770392073</v>
      </c>
      <c r="AL220" s="3">
        <f>求节点(节奏总纲!$D$4:$D$113,AE$5:AE$104,$AI220)</f>
        <v>3.4202429770392073</v>
      </c>
      <c r="AM220" s="3">
        <f>求节点(节奏总纲!$D$4:$D$113,AF$5:AF$104,$AI220)</f>
        <v>3.4202429770392073</v>
      </c>
      <c r="AN220" s="3">
        <f>求节点(节奏总纲!$D$4:$D$113,AG$5:AG$104,$AI220)</f>
        <v>3.4202429770392073</v>
      </c>
    </row>
    <row r="221" spans="35:40" x14ac:dyDescent="0.15">
      <c r="AI221" s="3">
        <v>217</v>
      </c>
      <c r="AJ221" s="3">
        <f>求节点(节奏总纲!$D$4:$D$113,AC$5:AC$104,$AI221)</f>
        <v>3.4224764663608802</v>
      </c>
      <c r="AK221" s="3">
        <f>求节点(节奏总纲!$D$4:$D$113,AD$5:AD$104,$AI221)</f>
        <v>3.4224764663608802</v>
      </c>
      <c r="AL221" s="3">
        <f>求节点(节奏总纲!$D$4:$D$113,AE$5:AE$104,$AI221)</f>
        <v>3.4224764663608802</v>
      </c>
      <c r="AM221" s="3">
        <f>求节点(节奏总纲!$D$4:$D$113,AF$5:AF$104,$AI221)</f>
        <v>3.4224764663608802</v>
      </c>
      <c r="AN221" s="3">
        <f>求节点(节奏总纲!$D$4:$D$113,AG$5:AG$104,$AI221)</f>
        <v>3.4224764663608802</v>
      </c>
    </row>
    <row r="222" spans="35:40" x14ac:dyDescent="0.15">
      <c r="AI222" s="3">
        <v>218</v>
      </c>
      <c r="AJ222" s="3">
        <f>求节点(节奏总纲!$D$4:$D$113,AC$5:AC$104,$AI222)</f>
        <v>3.4247099556825527</v>
      </c>
      <c r="AK222" s="3">
        <f>求节点(节奏总纲!$D$4:$D$113,AD$5:AD$104,$AI222)</f>
        <v>3.4247099556825527</v>
      </c>
      <c r="AL222" s="3">
        <f>求节点(节奏总纲!$D$4:$D$113,AE$5:AE$104,$AI222)</f>
        <v>3.4247099556825527</v>
      </c>
      <c r="AM222" s="3">
        <f>求节点(节奏总纲!$D$4:$D$113,AF$5:AF$104,$AI222)</f>
        <v>3.4247099556825527</v>
      </c>
      <c r="AN222" s="3">
        <f>求节点(节奏总纲!$D$4:$D$113,AG$5:AG$104,$AI222)</f>
        <v>3.4247099556825527</v>
      </c>
    </row>
    <row r="223" spans="35:40" x14ac:dyDescent="0.15">
      <c r="AI223" s="3">
        <v>219</v>
      </c>
      <c r="AJ223" s="3">
        <f>求节点(节奏总纲!$D$4:$D$113,AC$5:AC$104,$AI223)</f>
        <v>3.4269434450042255</v>
      </c>
      <c r="AK223" s="3">
        <f>求节点(节奏总纲!$D$4:$D$113,AD$5:AD$104,$AI223)</f>
        <v>3.4269434450042255</v>
      </c>
      <c r="AL223" s="3">
        <f>求节点(节奏总纲!$D$4:$D$113,AE$5:AE$104,$AI223)</f>
        <v>3.4269434450042255</v>
      </c>
      <c r="AM223" s="3">
        <f>求节点(节奏总纲!$D$4:$D$113,AF$5:AF$104,$AI223)</f>
        <v>3.4269434450042255</v>
      </c>
      <c r="AN223" s="3">
        <f>求节点(节奏总纲!$D$4:$D$113,AG$5:AG$104,$AI223)</f>
        <v>3.4269434450042255</v>
      </c>
    </row>
    <row r="224" spans="35:40" x14ac:dyDescent="0.15">
      <c r="AI224" s="3">
        <v>220</v>
      </c>
      <c r="AJ224" s="3">
        <f>求节点(节奏总纲!$D$4:$D$113,AC$5:AC$104,$AI224)</f>
        <v>3.429176934325898</v>
      </c>
      <c r="AK224" s="3">
        <f>求节点(节奏总纲!$D$4:$D$113,AD$5:AD$104,$AI224)</f>
        <v>3.429176934325898</v>
      </c>
      <c r="AL224" s="3">
        <f>求节点(节奏总纲!$D$4:$D$113,AE$5:AE$104,$AI224)</f>
        <v>3.429176934325898</v>
      </c>
      <c r="AM224" s="3">
        <f>求节点(节奏总纲!$D$4:$D$113,AF$5:AF$104,$AI224)</f>
        <v>3.429176934325898</v>
      </c>
      <c r="AN224" s="3">
        <f>求节点(节奏总纲!$D$4:$D$113,AG$5:AG$104,$AI224)</f>
        <v>3.429176934325898</v>
      </c>
    </row>
    <row r="225" spans="35:40" x14ac:dyDescent="0.15">
      <c r="AI225" s="3">
        <v>221</v>
      </c>
      <c r="AJ225" s="3">
        <f>求节点(节奏总纲!$D$4:$D$113,AC$5:AC$104,$AI225)</f>
        <v>3.4314104236475709</v>
      </c>
      <c r="AK225" s="3">
        <f>求节点(节奏总纲!$D$4:$D$113,AD$5:AD$104,$AI225)</f>
        <v>3.4314104236475709</v>
      </c>
      <c r="AL225" s="3">
        <f>求节点(节奏总纲!$D$4:$D$113,AE$5:AE$104,$AI225)</f>
        <v>3.4314104236475709</v>
      </c>
      <c r="AM225" s="3">
        <f>求节点(节奏总纲!$D$4:$D$113,AF$5:AF$104,$AI225)</f>
        <v>3.4314104236475709</v>
      </c>
      <c r="AN225" s="3">
        <f>求节点(节奏总纲!$D$4:$D$113,AG$5:AG$104,$AI225)</f>
        <v>3.4314104236475709</v>
      </c>
    </row>
    <row r="226" spans="35:40" x14ac:dyDescent="0.15">
      <c r="AI226" s="3">
        <v>222</v>
      </c>
      <c r="AJ226" s="3">
        <f>求节点(节奏总纲!$D$4:$D$113,AC$5:AC$104,$AI226)</f>
        <v>3.4336231143801368</v>
      </c>
      <c r="AK226" s="3">
        <f>求节点(节奏总纲!$D$4:$D$113,AD$5:AD$104,$AI226)</f>
        <v>3.4336231143801368</v>
      </c>
      <c r="AL226" s="3">
        <f>求节点(节奏总纲!$D$4:$D$113,AE$5:AE$104,$AI226)</f>
        <v>3.4336231143801368</v>
      </c>
      <c r="AM226" s="3">
        <f>求节点(节奏总纲!$D$4:$D$113,AF$5:AF$104,$AI226)</f>
        <v>3.4336231143801368</v>
      </c>
      <c r="AN226" s="3">
        <f>求节点(节奏总纲!$D$4:$D$113,AG$5:AG$104,$AI226)</f>
        <v>3.4336231143801368</v>
      </c>
    </row>
    <row r="227" spans="35:40" x14ac:dyDescent="0.15">
      <c r="AI227" s="3">
        <v>223</v>
      </c>
      <c r="AJ227" s="3">
        <f>求节点(节奏总纲!$D$4:$D$113,AC$5:AC$104,$AI227)</f>
        <v>3.4357070336035025</v>
      </c>
      <c r="AK227" s="3">
        <f>求节点(节奏总纲!$D$4:$D$113,AD$5:AD$104,$AI227)</f>
        <v>3.4357070336035025</v>
      </c>
      <c r="AL227" s="3">
        <f>求节点(节奏总纲!$D$4:$D$113,AE$5:AE$104,$AI227)</f>
        <v>3.4357070336035025</v>
      </c>
      <c r="AM227" s="3">
        <f>求节点(节奏总纲!$D$4:$D$113,AF$5:AF$104,$AI227)</f>
        <v>3.4357070336035025</v>
      </c>
      <c r="AN227" s="3">
        <f>求节点(节奏总纲!$D$4:$D$113,AG$5:AG$104,$AI227)</f>
        <v>3.4357070336035025</v>
      </c>
    </row>
    <row r="228" spans="35:40" x14ac:dyDescent="0.15">
      <c r="AI228" s="3">
        <v>224</v>
      </c>
      <c r="AJ228" s="3">
        <f>求节点(节奏总纲!$D$4:$D$113,AC$5:AC$104,$AI228)</f>
        <v>3.4377909528268682</v>
      </c>
      <c r="AK228" s="3">
        <f>求节点(节奏总纲!$D$4:$D$113,AD$5:AD$104,$AI228)</f>
        <v>3.4377909528268682</v>
      </c>
      <c r="AL228" s="3">
        <f>求节点(节奏总纲!$D$4:$D$113,AE$5:AE$104,$AI228)</f>
        <v>3.4377909528268682</v>
      </c>
      <c r="AM228" s="3">
        <f>求节点(节奏总纲!$D$4:$D$113,AF$5:AF$104,$AI228)</f>
        <v>3.4377909528268682</v>
      </c>
      <c r="AN228" s="3">
        <f>求节点(节奏总纲!$D$4:$D$113,AG$5:AG$104,$AI228)</f>
        <v>3.4377909528268682</v>
      </c>
    </row>
    <row r="229" spans="35:40" x14ac:dyDescent="0.15">
      <c r="AI229" s="3">
        <v>225</v>
      </c>
      <c r="AJ229" s="3">
        <f>求节点(节奏总纲!$D$4:$D$113,AC$5:AC$104,$AI229)</f>
        <v>3.4398748720502343</v>
      </c>
      <c r="AK229" s="3">
        <f>求节点(节奏总纲!$D$4:$D$113,AD$5:AD$104,$AI229)</f>
        <v>3.4398748720502343</v>
      </c>
      <c r="AL229" s="3">
        <f>求节点(节奏总纲!$D$4:$D$113,AE$5:AE$104,$AI229)</f>
        <v>3.4398748720502343</v>
      </c>
      <c r="AM229" s="3">
        <f>求节点(节奏总纲!$D$4:$D$113,AF$5:AF$104,$AI229)</f>
        <v>3.4398748720502343</v>
      </c>
      <c r="AN229" s="3">
        <f>求节点(节奏总纲!$D$4:$D$113,AG$5:AG$104,$AI229)</f>
        <v>3.4398748720502343</v>
      </c>
    </row>
    <row r="230" spans="35:40" x14ac:dyDescent="0.15">
      <c r="AI230" s="3">
        <v>226</v>
      </c>
      <c r="AJ230" s="3">
        <f>求节点(节奏总纲!$D$4:$D$113,AC$5:AC$104,$AI230)</f>
        <v>3.4419587912736</v>
      </c>
      <c r="AK230" s="3">
        <f>求节点(节奏总纲!$D$4:$D$113,AD$5:AD$104,$AI230)</f>
        <v>3.4419587912736</v>
      </c>
      <c r="AL230" s="3">
        <f>求节点(节奏总纲!$D$4:$D$113,AE$5:AE$104,$AI230)</f>
        <v>3.4419587912736</v>
      </c>
      <c r="AM230" s="3">
        <f>求节点(节奏总纲!$D$4:$D$113,AF$5:AF$104,$AI230)</f>
        <v>3.4419587912736</v>
      </c>
      <c r="AN230" s="3">
        <f>求节点(节奏总纲!$D$4:$D$113,AG$5:AG$104,$AI230)</f>
        <v>3.4419587912736</v>
      </c>
    </row>
    <row r="231" spans="35:40" x14ac:dyDescent="0.15">
      <c r="AI231" s="3">
        <v>227</v>
      </c>
      <c r="AJ231" s="3">
        <f>求节点(节奏总纲!$D$4:$D$113,AC$5:AC$104,$AI231)</f>
        <v>3.4440427104969658</v>
      </c>
      <c r="AK231" s="3">
        <f>求节点(节奏总纲!$D$4:$D$113,AD$5:AD$104,$AI231)</f>
        <v>3.4440427104969658</v>
      </c>
      <c r="AL231" s="3">
        <f>求节点(节奏总纲!$D$4:$D$113,AE$5:AE$104,$AI231)</f>
        <v>3.4440427104969658</v>
      </c>
      <c r="AM231" s="3">
        <f>求节点(节奏总纲!$D$4:$D$113,AF$5:AF$104,$AI231)</f>
        <v>3.4440427104969658</v>
      </c>
      <c r="AN231" s="3">
        <f>求节点(节奏总纲!$D$4:$D$113,AG$5:AG$104,$AI231)</f>
        <v>3.4440427104969658</v>
      </c>
    </row>
    <row r="232" spans="35:40" x14ac:dyDescent="0.15">
      <c r="AI232" s="3">
        <v>228</v>
      </c>
      <c r="AJ232" s="3">
        <f>求节点(节奏总纲!$D$4:$D$113,AC$5:AC$104,$AI232)</f>
        <v>3.4461266297203315</v>
      </c>
      <c r="AK232" s="3">
        <f>求节点(节奏总纲!$D$4:$D$113,AD$5:AD$104,$AI232)</f>
        <v>3.4461266297203315</v>
      </c>
      <c r="AL232" s="3">
        <f>求节点(节奏总纲!$D$4:$D$113,AE$5:AE$104,$AI232)</f>
        <v>3.4461266297203315</v>
      </c>
      <c r="AM232" s="3">
        <f>求节点(节奏总纲!$D$4:$D$113,AF$5:AF$104,$AI232)</f>
        <v>3.4461266297203315</v>
      </c>
      <c r="AN232" s="3">
        <f>求节点(节奏总纲!$D$4:$D$113,AG$5:AG$104,$AI232)</f>
        <v>3.4461266297203315</v>
      </c>
    </row>
    <row r="233" spans="35:40" x14ac:dyDescent="0.15">
      <c r="AI233" s="3">
        <v>229</v>
      </c>
      <c r="AJ233" s="3">
        <f>求节点(节奏总纲!$D$4:$D$113,AC$5:AC$104,$AI233)</f>
        <v>3.4482105489436972</v>
      </c>
      <c r="AK233" s="3">
        <f>求节点(节奏总纲!$D$4:$D$113,AD$5:AD$104,$AI233)</f>
        <v>3.4482105489436972</v>
      </c>
      <c r="AL233" s="3">
        <f>求节点(节奏总纲!$D$4:$D$113,AE$5:AE$104,$AI233)</f>
        <v>3.4482105489436972</v>
      </c>
      <c r="AM233" s="3">
        <f>求节点(节奏总纲!$D$4:$D$113,AF$5:AF$104,$AI233)</f>
        <v>3.4482105489436972</v>
      </c>
      <c r="AN233" s="3">
        <f>求节点(节奏总纲!$D$4:$D$113,AG$5:AG$104,$AI233)</f>
        <v>3.4482105489436972</v>
      </c>
    </row>
    <row r="234" spans="35:40" x14ac:dyDescent="0.15">
      <c r="AI234" s="3">
        <v>230</v>
      </c>
      <c r="AJ234" s="3">
        <f>求节点(节奏总纲!$D$4:$D$113,AC$5:AC$104,$AI234)</f>
        <v>3.4502944681670633</v>
      </c>
      <c r="AK234" s="3">
        <f>求节点(节奏总纲!$D$4:$D$113,AD$5:AD$104,$AI234)</f>
        <v>3.4502944681670633</v>
      </c>
      <c r="AL234" s="3">
        <f>求节点(节奏总纲!$D$4:$D$113,AE$5:AE$104,$AI234)</f>
        <v>3.4502944681670633</v>
      </c>
      <c r="AM234" s="3">
        <f>求节点(节奏总纲!$D$4:$D$113,AF$5:AF$104,$AI234)</f>
        <v>3.4502944681670633</v>
      </c>
      <c r="AN234" s="3">
        <f>求节点(节奏总纲!$D$4:$D$113,AG$5:AG$104,$AI234)</f>
        <v>3.4502944681670633</v>
      </c>
    </row>
    <row r="235" spans="35:40" x14ac:dyDescent="0.15">
      <c r="AI235" s="3">
        <v>231</v>
      </c>
      <c r="AJ235" s="3">
        <f>求节点(节奏总纲!$D$4:$D$113,AC$5:AC$104,$AI235)</f>
        <v>3.452378387390429</v>
      </c>
      <c r="AK235" s="3">
        <f>求节点(节奏总纲!$D$4:$D$113,AD$5:AD$104,$AI235)</f>
        <v>3.452378387390429</v>
      </c>
      <c r="AL235" s="3">
        <f>求节点(节奏总纲!$D$4:$D$113,AE$5:AE$104,$AI235)</f>
        <v>3.452378387390429</v>
      </c>
      <c r="AM235" s="3">
        <f>求节点(节奏总纲!$D$4:$D$113,AF$5:AF$104,$AI235)</f>
        <v>3.452378387390429</v>
      </c>
      <c r="AN235" s="3">
        <f>求节点(节奏总纲!$D$4:$D$113,AG$5:AG$104,$AI235)</f>
        <v>3.452378387390429</v>
      </c>
    </row>
    <row r="236" spans="35:40" x14ac:dyDescent="0.15">
      <c r="AI236" s="3">
        <v>232</v>
      </c>
      <c r="AJ236" s="3">
        <f>求节点(节奏总纲!$D$4:$D$113,AC$5:AC$104,$AI236)</f>
        <v>3.4544623066137947</v>
      </c>
      <c r="AK236" s="3">
        <f>求节点(节奏总纲!$D$4:$D$113,AD$5:AD$104,$AI236)</f>
        <v>3.4544623066137947</v>
      </c>
      <c r="AL236" s="3">
        <f>求节点(节奏总纲!$D$4:$D$113,AE$5:AE$104,$AI236)</f>
        <v>3.4544623066137947</v>
      </c>
      <c r="AM236" s="3">
        <f>求节点(节奏总纲!$D$4:$D$113,AF$5:AF$104,$AI236)</f>
        <v>3.4544623066137947</v>
      </c>
      <c r="AN236" s="3">
        <f>求节点(节奏总纲!$D$4:$D$113,AG$5:AG$104,$AI236)</f>
        <v>3.4544623066137947</v>
      </c>
    </row>
    <row r="237" spans="35:40" x14ac:dyDescent="0.15">
      <c r="AI237" s="3">
        <v>233</v>
      </c>
      <c r="AJ237" s="3">
        <f>求节点(节奏总纲!$D$4:$D$113,AC$5:AC$104,$AI237)</f>
        <v>3.4565462258371604</v>
      </c>
      <c r="AK237" s="3">
        <f>求节点(节奏总纲!$D$4:$D$113,AD$5:AD$104,$AI237)</f>
        <v>3.4565462258371604</v>
      </c>
      <c r="AL237" s="3">
        <f>求节点(节奏总纲!$D$4:$D$113,AE$5:AE$104,$AI237)</f>
        <v>3.4565462258371604</v>
      </c>
      <c r="AM237" s="3">
        <f>求节点(节奏总纲!$D$4:$D$113,AF$5:AF$104,$AI237)</f>
        <v>3.4565462258371604</v>
      </c>
      <c r="AN237" s="3">
        <f>求节点(节奏总纲!$D$4:$D$113,AG$5:AG$104,$AI237)</f>
        <v>3.4565462258371604</v>
      </c>
    </row>
    <row r="238" spans="35:40" x14ac:dyDescent="0.15">
      <c r="AI238" s="3">
        <v>234</v>
      </c>
      <c r="AJ238" s="3">
        <f>求节点(节奏总纲!$D$4:$D$113,AC$5:AC$104,$AI238)</f>
        <v>3.4586301450605261</v>
      </c>
      <c r="AK238" s="3">
        <f>求节点(节奏总纲!$D$4:$D$113,AD$5:AD$104,$AI238)</f>
        <v>3.4586301450605261</v>
      </c>
      <c r="AL238" s="3">
        <f>求节点(节奏总纲!$D$4:$D$113,AE$5:AE$104,$AI238)</f>
        <v>3.4586301450605261</v>
      </c>
      <c r="AM238" s="3">
        <f>求节点(节奏总纲!$D$4:$D$113,AF$5:AF$104,$AI238)</f>
        <v>3.4586301450605261</v>
      </c>
      <c r="AN238" s="3">
        <f>求节点(节奏总纲!$D$4:$D$113,AG$5:AG$104,$AI238)</f>
        <v>3.4586301450605261</v>
      </c>
    </row>
    <row r="239" spans="35:40" x14ac:dyDescent="0.15">
      <c r="AI239" s="3">
        <v>235</v>
      </c>
      <c r="AJ239" s="3">
        <f>求节点(节奏总纲!$D$4:$D$113,AC$5:AC$104,$AI239)</f>
        <v>3.4607140642838918</v>
      </c>
      <c r="AK239" s="3">
        <f>求节点(节奏总纲!$D$4:$D$113,AD$5:AD$104,$AI239)</f>
        <v>3.4607140642838918</v>
      </c>
      <c r="AL239" s="3">
        <f>求节点(节奏总纲!$D$4:$D$113,AE$5:AE$104,$AI239)</f>
        <v>3.4607140642838918</v>
      </c>
      <c r="AM239" s="3">
        <f>求节点(节奏总纲!$D$4:$D$113,AF$5:AF$104,$AI239)</f>
        <v>3.4607140642838918</v>
      </c>
      <c r="AN239" s="3">
        <f>求节点(节奏总纲!$D$4:$D$113,AG$5:AG$104,$AI239)</f>
        <v>3.4607140642838918</v>
      </c>
    </row>
    <row r="240" spans="35:40" x14ac:dyDescent="0.15">
      <c r="AI240" s="3">
        <v>236</v>
      </c>
      <c r="AJ240" s="3">
        <f>求节点(节奏总纲!$D$4:$D$113,AC$5:AC$104,$AI240)</f>
        <v>3.462797983507258</v>
      </c>
      <c r="AK240" s="3">
        <f>求节点(节奏总纲!$D$4:$D$113,AD$5:AD$104,$AI240)</f>
        <v>3.462797983507258</v>
      </c>
      <c r="AL240" s="3">
        <f>求节点(节奏总纲!$D$4:$D$113,AE$5:AE$104,$AI240)</f>
        <v>3.462797983507258</v>
      </c>
      <c r="AM240" s="3">
        <f>求节点(节奏总纲!$D$4:$D$113,AF$5:AF$104,$AI240)</f>
        <v>3.462797983507258</v>
      </c>
      <c r="AN240" s="3">
        <f>求节点(节奏总纲!$D$4:$D$113,AG$5:AG$104,$AI240)</f>
        <v>3.462797983507258</v>
      </c>
    </row>
    <row r="241" spans="35:40" x14ac:dyDescent="0.15">
      <c r="AI241" s="3">
        <v>237</v>
      </c>
      <c r="AJ241" s="3">
        <f>求节点(节奏总纲!$D$4:$D$113,AC$5:AC$104,$AI241)</f>
        <v>3.4648819027306237</v>
      </c>
      <c r="AK241" s="3">
        <f>求节点(节奏总纲!$D$4:$D$113,AD$5:AD$104,$AI241)</f>
        <v>3.4648819027306237</v>
      </c>
      <c r="AL241" s="3">
        <f>求节点(节奏总纲!$D$4:$D$113,AE$5:AE$104,$AI241)</f>
        <v>3.4648819027306237</v>
      </c>
      <c r="AM241" s="3">
        <f>求节点(节奏总纲!$D$4:$D$113,AF$5:AF$104,$AI241)</f>
        <v>3.4648819027306237</v>
      </c>
      <c r="AN241" s="3">
        <f>求节点(节奏总纲!$D$4:$D$113,AG$5:AG$104,$AI241)</f>
        <v>3.4648819027306237</v>
      </c>
    </row>
    <row r="242" spans="35:40" x14ac:dyDescent="0.15">
      <c r="AI242" s="3">
        <v>238</v>
      </c>
      <c r="AJ242" s="3">
        <f>求节点(节奏总纲!$D$4:$D$113,AC$5:AC$104,$AI242)</f>
        <v>3.4669457884193311</v>
      </c>
      <c r="AK242" s="3">
        <f>求节点(节奏总纲!$D$4:$D$113,AD$5:AD$104,$AI242)</f>
        <v>3.4669457884193311</v>
      </c>
      <c r="AL242" s="3">
        <f>求节点(节奏总纲!$D$4:$D$113,AE$5:AE$104,$AI242)</f>
        <v>3.4669457884193311</v>
      </c>
      <c r="AM242" s="3">
        <f>求节点(节奏总纲!$D$4:$D$113,AF$5:AF$104,$AI242)</f>
        <v>3.4669457884193311</v>
      </c>
      <c r="AN242" s="3">
        <f>求节点(节奏总纲!$D$4:$D$113,AG$5:AG$104,$AI242)</f>
        <v>3.4669457884193311</v>
      </c>
    </row>
    <row r="243" spans="35:40" x14ac:dyDescent="0.15">
      <c r="AI243" s="3">
        <v>239</v>
      </c>
      <c r="AJ243" s="3">
        <f>求节点(节奏总纲!$D$4:$D$113,AC$5:AC$104,$AI243)</f>
        <v>3.4688901538064294</v>
      </c>
      <c r="AK243" s="3">
        <f>求节点(节奏总纲!$D$4:$D$113,AD$5:AD$104,$AI243)</f>
        <v>3.4688901538064294</v>
      </c>
      <c r="AL243" s="3">
        <f>求节点(节奏总纲!$D$4:$D$113,AE$5:AE$104,$AI243)</f>
        <v>3.4688901538064294</v>
      </c>
      <c r="AM243" s="3">
        <f>求节点(节奏总纲!$D$4:$D$113,AF$5:AF$104,$AI243)</f>
        <v>3.4688901538064294</v>
      </c>
      <c r="AN243" s="3">
        <f>求节点(节奏总纲!$D$4:$D$113,AG$5:AG$104,$AI243)</f>
        <v>3.4688901538064294</v>
      </c>
    </row>
    <row r="244" spans="35:40" x14ac:dyDescent="0.15">
      <c r="AI244" s="3">
        <v>240</v>
      </c>
      <c r="AJ244" s="3">
        <f>求节点(节奏总纲!$D$4:$D$113,AC$5:AC$104,$AI244)</f>
        <v>3.4708345191935273</v>
      </c>
      <c r="AK244" s="3">
        <f>求节点(节奏总纲!$D$4:$D$113,AD$5:AD$104,$AI244)</f>
        <v>3.4708345191935273</v>
      </c>
      <c r="AL244" s="3">
        <f>求节点(节奏总纲!$D$4:$D$113,AE$5:AE$104,$AI244)</f>
        <v>3.4708345191935273</v>
      </c>
      <c r="AM244" s="3">
        <f>求节点(节奏总纲!$D$4:$D$113,AF$5:AF$104,$AI244)</f>
        <v>3.4708345191935273</v>
      </c>
      <c r="AN244" s="3">
        <f>求节点(节奏总纲!$D$4:$D$113,AG$5:AG$104,$AI244)</f>
        <v>3.4708345191935273</v>
      </c>
    </row>
    <row r="245" spans="35:40" x14ac:dyDescent="0.15">
      <c r="AI245" s="3">
        <v>241</v>
      </c>
      <c r="AJ245" s="3">
        <f>求节点(节奏总纲!$D$4:$D$113,AC$5:AC$104,$AI245)</f>
        <v>3.4727788845806256</v>
      </c>
      <c r="AK245" s="3">
        <f>求节点(节奏总纲!$D$4:$D$113,AD$5:AD$104,$AI245)</f>
        <v>3.4727788845806256</v>
      </c>
      <c r="AL245" s="3">
        <f>求节点(节奏总纲!$D$4:$D$113,AE$5:AE$104,$AI245)</f>
        <v>3.4727788845806256</v>
      </c>
      <c r="AM245" s="3">
        <f>求节点(节奏总纲!$D$4:$D$113,AF$5:AF$104,$AI245)</f>
        <v>3.4727788845806256</v>
      </c>
      <c r="AN245" s="3">
        <f>求节点(节奏总纲!$D$4:$D$113,AG$5:AG$104,$AI245)</f>
        <v>3.4727788845806256</v>
      </c>
    </row>
    <row r="246" spans="35:40" x14ac:dyDescent="0.15">
      <c r="AI246" s="3">
        <v>242</v>
      </c>
      <c r="AJ246" s="3">
        <f>求节点(节奏总纲!$D$4:$D$113,AC$5:AC$104,$AI246)</f>
        <v>3.4747232499677234</v>
      </c>
      <c r="AK246" s="3">
        <f>求节点(节奏总纲!$D$4:$D$113,AD$5:AD$104,$AI246)</f>
        <v>3.4747232499677234</v>
      </c>
      <c r="AL246" s="3">
        <f>求节点(节奏总纲!$D$4:$D$113,AE$5:AE$104,$AI246)</f>
        <v>3.4747232499677234</v>
      </c>
      <c r="AM246" s="3">
        <f>求节点(节奏总纲!$D$4:$D$113,AF$5:AF$104,$AI246)</f>
        <v>3.4747232499677234</v>
      </c>
      <c r="AN246" s="3">
        <f>求节点(节奏总纲!$D$4:$D$113,AG$5:AG$104,$AI246)</f>
        <v>3.4747232499677234</v>
      </c>
    </row>
    <row r="247" spans="35:40" x14ac:dyDescent="0.15">
      <c r="AI247" s="3">
        <v>243</v>
      </c>
      <c r="AJ247" s="3">
        <f>求节点(节奏总纲!$D$4:$D$113,AC$5:AC$104,$AI247)</f>
        <v>3.4766676153548213</v>
      </c>
      <c r="AK247" s="3">
        <f>求节点(节奏总纲!$D$4:$D$113,AD$5:AD$104,$AI247)</f>
        <v>3.4766676153548213</v>
      </c>
      <c r="AL247" s="3">
        <f>求节点(节奏总纲!$D$4:$D$113,AE$5:AE$104,$AI247)</f>
        <v>3.4766676153548213</v>
      </c>
      <c r="AM247" s="3">
        <f>求节点(节奏总纲!$D$4:$D$113,AF$5:AF$104,$AI247)</f>
        <v>3.4766676153548213</v>
      </c>
      <c r="AN247" s="3">
        <f>求节点(节奏总纲!$D$4:$D$113,AG$5:AG$104,$AI247)</f>
        <v>3.4766676153548213</v>
      </c>
    </row>
    <row r="248" spans="35:40" x14ac:dyDescent="0.15">
      <c r="AI248" s="3">
        <v>244</v>
      </c>
      <c r="AJ248" s="3">
        <f>求节点(节奏总纲!$D$4:$D$113,AC$5:AC$104,$AI248)</f>
        <v>3.4786119807419196</v>
      </c>
      <c r="AK248" s="3">
        <f>求节点(节奏总纲!$D$4:$D$113,AD$5:AD$104,$AI248)</f>
        <v>3.4786119807419196</v>
      </c>
      <c r="AL248" s="3">
        <f>求节点(节奏总纲!$D$4:$D$113,AE$5:AE$104,$AI248)</f>
        <v>3.4786119807419196</v>
      </c>
      <c r="AM248" s="3">
        <f>求节点(节奏总纲!$D$4:$D$113,AF$5:AF$104,$AI248)</f>
        <v>3.4786119807419196</v>
      </c>
      <c r="AN248" s="3">
        <f>求节点(节奏总纲!$D$4:$D$113,AG$5:AG$104,$AI248)</f>
        <v>3.4786119807419196</v>
      </c>
    </row>
    <row r="249" spans="35:40" x14ac:dyDescent="0.15">
      <c r="AI249" s="3">
        <v>245</v>
      </c>
      <c r="AJ249" s="3">
        <f>求节点(节奏总纲!$D$4:$D$113,AC$5:AC$104,$AI249)</f>
        <v>3.4805563461290174</v>
      </c>
      <c r="AK249" s="3">
        <f>求节点(节奏总纲!$D$4:$D$113,AD$5:AD$104,$AI249)</f>
        <v>3.4805563461290174</v>
      </c>
      <c r="AL249" s="3">
        <f>求节点(节奏总纲!$D$4:$D$113,AE$5:AE$104,$AI249)</f>
        <v>3.4805563461290174</v>
      </c>
      <c r="AM249" s="3">
        <f>求节点(节奏总纲!$D$4:$D$113,AF$5:AF$104,$AI249)</f>
        <v>3.4805563461290174</v>
      </c>
      <c r="AN249" s="3">
        <f>求节点(节奏总纲!$D$4:$D$113,AG$5:AG$104,$AI249)</f>
        <v>3.4805563461290174</v>
      </c>
    </row>
    <row r="250" spans="35:40" x14ac:dyDescent="0.15">
      <c r="AI250" s="3">
        <v>246</v>
      </c>
      <c r="AJ250" s="3">
        <f>求节点(节奏总纲!$D$4:$D$113,AC$5:AC$104,$AI250)</f>
        <v>3.4825007115161157</v>
      </c>
      <c r="AK250" s="3">
        <f>求节点(节奏总纲!$D$4:$D$113,AD$5:AD$104,$AI250)</f>
        <v>3.4825007115161157</v>
      </c>
      <c r="AL250" s="3">
        <f>求节点(节奏总纲!$D$4:$D$113,AE$5:AE$104,$AI250)</f>
        <v>3.4825007115161157</v>
      </c>
      <c r="AM250" s="3">
        <f>求节点(节奏总纲!$D$4:$D$113,AF$5:AF$104,$AI250)</f>
        <v>3.4825007115161157</v>
      </c>
      <c r="AN250" s="3">
        <f>求节点(节奏总纲!$D$4:$D$113,AG$5:AG$104,$AI250)</f>
        <v>3.4825007115161157</v>
      </c>
    </row>
    <row r="251" spans="35:40" x14ac:dyDescent="0.15">
      <c r="AI251" s="3">
        <v>247</v>
      </c>
      <c r="AJ251" s="3">
        <f>求节点(节奏总纲!$D$4:$D$113,AC$5:AC$104,$AI251)</f>
        <v>3.4844450769032136</v>
      </c>
      <c r="AK251" s="3">
        <f>求节点(节奏总纲!$D$4:$D$113,AD$5:AD$104,$AI251)</f>
        <v>3.4844450769032136</v>
      </c>
      <c r="AL251" s="3">
        <f>求节点(节奏总纲!$D$4:$D$113,AE$5:AE$104,$AI251)</f>
        <v>3.4844450769032136</v>
      </c>
      <c r="AM251" s="3">
        <f>求节点(节奏总纲!$D$4:$D$113,AF$5:AF$104,$AI251)</f>
        <v>3.4844450769032136</v>
      </c>
      <c r="AN251" s="3">
        <f>求节点(节奏总纲!$D$4:$D$113,AG$5:AG$104,$AI251)</f>
        <v>3.4844450769032136</v>
      </c>
    </row>
    <row r="252" spans="35:40" x14ac:dyDescent="0.15">
      <c r="AI252" s="3">
        <v>248</v>
      </c>
      <c r="AJ252" s="3">
        <f>求节点(节奏总纲!$D$4:$D$113,AC$5:AC$104,$AI252)</f>
        <v>3.4863894422903114</v>
      </c>
      <c r="AK252" s="3">
        <f>求节点(节奏总纲!$D$4:$D$113,AD$5:AD$104,$AI252)</f>
        <v>3.4863894422903114</v>
      </c>
      <c r="AL252" s="3">
        <f>求节点(节奏总纲!$D$4:$D$113,AE$5:AE$104,$AI252)</f>
        <v>3.4863894422903114</v>
      </c>
      <c r="AM252" s="3">
        <f>求节点(节奏总纲!$D$4:$D$113,AF$5:AF$104,$AI252)</f>
        <v>3.4863894422903114</v>
      </c>
      <c r="AN252" s="3">
        <f>求节点(节奏总纲!$D$4:$D$113,AG$5:AG$104,$AI252)</f>
        <v>3.4863894422903114</v>
      </c>
    </row>
    <row r="253" spans="35:40" x14ac:dyDescent="0.15">
      <c r="AI253" s="3">
        <v>249</v>
      </c>
      <c r="AJ253" s="3">
        <f>求节点(节奏总纲!$D$4:$D$113,AC$5:AC$104,$AI253)</f>
        <v>3.4883338076774097</v>
      </c>
      <c r="AK253" s="3">
        <f>求节点(节奏总纲!$D$4:$D$113,AD$5:AD$104,$AI253)</f>
        <v>3.4883338076774097</v>
      </c>
      <c r="AL253" s="3">
        <f>求节点(节奏总纲!$D$4:$D$113,AE$5:AE$104,$AI253)</f>
        <v>3.4883338076774097</v>
      </c>
      <c r="AM253" s="3">
        <f>求节点(节奏总纲!$D$4:$D$113,AF$5:AF$104,$AI253)</f>
        <v>3.4883338076774097</v>
      </c>
      <c r="AN253" s="3">
        <f>求节点(节奏总纲!$D$4:$D$113,AG$5:AG$104,$AI253)</f>
        <v>3.4883338076774097</v>
      </c>
    </row>
    <row r="254" spans="35:40" x14ac:dyDescent="0.15">
      <c r="AI254" s="3">
        <v>250</v>
      </c>
      <c r="AJ254" s="3">
        <f>求节点(节奏总纲!$D$4:$D$113,AC$5:AC$104,$AI254)</f>
        <v>3.4902781730645076</v>
      </c>
      <c r="AK254" s="3">
        <f>求节点(节奏总纲!$D$4:$D$113,AD$5:AD$104,$AI254)</f>
        <v>3.4902781730645076</v>
      </c>
      <c r="AL254" s="3">
        <f>求节点(节奏总纲!$D$4:$D$113,AE$5:AE$104,$AI254)</f>
        <v>3.4902781730645076</v>
      </c>
      <c r="AM254" s="3">
        <f>求节点(节奏总纲!$D$4:$D$113,AF$5:AF$104,$AI254)</f>
        <v>3.4902781730645076</v>
      </c>
      <c r="AN254" s="3">
        <f>求节点(节奏总纲!$D$4:$D$113,AG$5:AG$104,$AI254)</f>
        <v>3.4902781730645076</v>
      </c>
    </row>
    <row r="255" spans="35:40" x14ac:dyDescent="0.15">
      <c r="AI255" s="3">
        <v>251</v>
      </c>
      <c r="AJ255" s="3">
        <f>求节点(节奏总纲!$D$4:$D$113,AC$5:AC$104,$AI255)</f>
        <v>3.4922225384516055</v>
      </c>
      <c r="AK255" s="3">
        <f>求节点(节奏总纲!$D$4:$D$113,AD$5:AD$104,$AI255)</f>
        <v>3.4922225384516055</v>
      </c>
      <c r="AL255" s="3">
        <f>求节点(节奏总纲!$D$4:$D$113,AE$5:AE$104,$AI255)</f>
        <v>3.4922225384516055</v>
      </c>
      <c r="AM255" s="3">
        <f>求节点(节奏总纲!$D$4:$D$113,AF$5:AF$104,$AI255)</f>
        <v>3.4922225384516055</v>
      </c>
      <c r="AN255" s="3">
        <f>求节点(节奏总纲!$D$4:$D$113,AG$5:AG$104,$AI255)</f>
        <v>3.4922225384516055</v>
      </c>
    </row>
    <row r="256" spans="35:40" x14ac:dyDescent="0.15">
      <c r="AI256" s="3">
        <v>252</v>
      </c>
      <c r="AJ256" s="3">
        <f>求节点(节奏总纲!$D$4:$D$113,AC$5:AC$104,$AI256)</f>
        <v>3.4941669038387038</v>
      </c>
      <c r="AK256" s="3">
        <f>求节点(节奏总纲!$D$4:$D$113,AD$5:AD$104,$AI256)</f>
        <v>3.4941669038387038</v>
      </c>
      <c r="AL256" s="3">
        <f>求节点(节奏总纲!$D$4:$D$113,AE$5:AE$104,$AI256)</f>
        <v>3.4941669038387038</v>
      </c>
      <c r="AM256" s="3">
        <f>求节点(节奏总纲!$D$4:$D$113,AF$5:AF$104,$AI256)</f>
        <v>3.4941669038387038</v>
      </c>
      <c r="AN256" s="3">
        <f>求节点(节奏总纲!$D$4:$D$113,AG$5:AG$104,$AI256)</f>
        <v>3.4941669038387038</v>
      </c>
    </row>
    <row r="257" spans="35:40" x14ac:dyDescent="0.15">
      <c r="AI257" s="3">
        <v>253</v>
      </c>
      <c r="AJ257" s="3">
        <f>求节点(节奏总纲!$D$4:$D$113,AC$5:AC$104,$AI257)</f>
        <v>3.4961112692258016</v>
      </c>
      <c r="AK257" s="3">
        <f>求节点(节奏总纲!$D$4:$D$113,AD$5:AD$104,$AI257)</f>
        <v>3.4961112692258016</v>
      </c>
      <c r="AL257" s="3">
        <f>求节点(节奏总纲!$D$4:$D$113,AE$5:AE$104,$AI257)</f>
        <v>3.4961112692258016</v>
      </c>
      <c r="AM257" s="3">
        <f>求节点(节奏总纲!$D$4:$D$113,AF$5:AF$104,$AI257)</f>
        <v>3.4961112692258016</v>
      </c>
      <c r="AN257" s="3">
        <f>求节点(节奏总纲!$D$4:$D$113,AG$5:AG$104,$AI257)</f>
        <v>3.4961112692258016</v>
      </c>
    </row>
    <row r="258" spans="35:40" x14ac:dyDescent="0.15">
      <c r="AI258" s="3">
        <v>254</v>
      </c>
      <c r="AJ258" s="3">
        <f>求节点(节奏总纲!$D$4:$D$113,AC$5:AC$104,$AI258)</f>
        <v>3.4980556346128999</v>
      </c>
      <c r="AK258" s="3">
        <f>求节点(节奏总纲!$D$4:$D$113,AD$5:AD$104,$AI258)</f>
        <v>3.4980556346128999</v>
      </c>
      <c r="AL258" s="3">
        <f>求节点(节奏总纲!$D$4:$D$113,AE$5:AE$104,$AI258)</f>
        <v>3.4980556346128999</v>
      </c>
      <c r="AM258" s="3">
        <f>求节点(节奏总纲!$D$4:$D$113,AF$5:AF$104,$AI258)</f>
        <v>3.4980556346128999</v>
      </c>
      <c r="AN258" s="3">
        <f>求节点(节奏总纲!$D$4:$D$113,AG$5:AG$104,$AI258)</f>
        <v>3.4980556346128999</v>
      </c>
    </row>
    <row r="259" spans="35:40" x14ac:dyDescent="0.15">
      <c r="AI259" s="3">
        <v>255</v>
      </c>
      <c r="AJ259" s="3">
        <f>求节点(节奏总纲!$D$4:$D$113,AC$5:AC$104,$AI259)</f>
        <v>3.4999999999999978</v>
      </c>
      <c r="AK259" s="3">
        <f>求节点(节奏总纲!$D$4:$D$113,AD$5:AD$104,$AI259)</f>
        <v>3.4999999999999978</v>
      </c>
      <c r="AL259" s="3">
        <f>求节点(节奏总纲!$D$4:$D$113,AE$5:AE$104,$AI259)</f>
        <v>3.4999999999999978</v>
      </c>
      <c r="AM259" s="3">
        <f>求节点(节奏总纲!$D$4:$D$113,AF$5:AF$104,$AI259)</f>
        <v>3.4999999999999978</v>
      </c>
      <c r="AN259" s="3">
        <f>求节点(节奏总纲!$D$4:$D$113,AG$5:AG$104,$AI259)</f>
        <v>3.4999999999999978</v>
      </c>
    </row>
    <row r="260" spans="35:40" x14ac:dyDescent="0.15">
      <c r="AI260" s="3">
        <v>256</v>
      </c>
      <c r="AJ260" s="3">
        <f>求节点(节奏总纲!$D$4:$D$113,AC$5:AC$104,$AI260)</f>
        <v>3.4999999999999978</v>
      </c>
      <c r="AK260" s="3">
        <f>求节点(节奏总纲!$D$4:$D$113,AD$5:AD$104,$AI260)</f>
        <v>3.4999999999999978</v>
      </c>
      <c r="AL260" s="3">
        <f>求节点(节奏总纲!$D$4:$D$113,AE$5:AE$104,$AI260)</f>
        <v>3.4999999999999978</v>
      </c>
      <c r="AM260" s="3">
        <f>求节点(节奏总纲!$D$4:$D$113,AF$5:AF$104,$AI260)</f>
        <v>3.4999999999999978</v>
      </c>
      <c r="AN260" s="3">
        <f>求节点(节奏总纲!$D$4:$D$113,AG$5:AG$104,$AI260)</f>
        <v>3.4999999999999978</v>
      </c>
    </row>
    <row r="261" spans="35:40" x14ac:dyDescent="0.15">
      <c r="AI261" s="3">
        <v>257</v>
      </c>
      <c r="AJ261" s="3">
        <f>求节点(节奏总纲!$D$4:$D$113,AC$5:AC$104,$AI261)</f>
        <v>3.4999999999999978</v>
      </c>
      <c r="AK261" s="3">
        <f>求节点(节奏总纲!$D$4:$D$113,AD$5:AD$104,$AI261)</f>
        <v>3.4999999999999978</v>
      </c>
      <c r="AL261" s="3">
        <f>求节点(节奏总纲!$D$4:$D$113,AE$5:AE$104,$AI261)</f>
        <v>3.4999999999999978</v>
      </c>
      <c r="AM261" s="3">
        <f>求节点(节奏总纲!$D$4:$D$113,AF$5:AF$104,$AI261)</f>
        <v>3.4999999999999978</v>
      </c>
      <c r="AN261" s="3">
        <f>求节点(节奏总纲!$D$4:$D$113,AG$5:AG$104,$AI261)</f>
        <v>3.4999999999999978</v>
      </c>
    </row>
    <row r="262" spans="35:40" x14ac:dyDescent="0.15">
      <c r="AI262" s="3">
        <v>258</v>
      </c>
      <c r="AJ262" s="3">
        <f>求节点(节奏总纲!$D$4:$D$113,AC$5:AC$104,$AI262)</f>
        <v>3.4999999999999978</v>
      </c>
      <c r="AK262" s="3">
        <f>求节点(节奏总纲!$D$4:$D$113,AD$5:AD$104,$AI262)</f>
        <v>3.4999999999999978</v>
      </c>
      <c r="AL262" s="3">
        <f>求节点(节奏总纲!$D$4:$D$113,AE$5:AE$104,$AI262)</f>
        <v>3.4999999999999978</v>
      </c>
      <c r="AM262" s="3">
        <f>求节点(节奏总纲!$D$4:$D$113,AF$5:AF$104,$AI262)</f>
        <v>3.4999999999999978</v>
      </c>
      <c r="AN262" s="3">
        <f>求节点(节奏总纲!$D$4:$D$113,AG$5:AG$104,$AI262)</f>
        <v>3.4999999999999978</v>
      </c>
    </row>
    <row r="263" spans="35:40" x14ac:dyDescent="0.15">
      <c r="AI263" s="3">
        <v>259</v>
      </c>
      <c r="AJ263" s="3">
        <f>求节点(节奏总纲!$D$4:$D$113,AC$5:AC$104,$AI263)</f>
        <v>3.4999999999999978</v>
      </c>
      <c r="AK263" s="3">
        <f>求节点(节奏总纲!$D$4:$D$113,AD$5:AD$104,$AI263)</f>
        <v>3.4999999999999978</v>
      </c>
      <c r="AL263" s="3">
        <f>求节点(节奏总纲!$D$4:$D$113,AE$5:AE$104,$AI263)</f>
        <v>3.4999999999999978</v>
      </c>
      <c r="AM263" s="3">
        <f>求节点(节奏总纲!$D$4:$D$113,AF$5:AF$104,$AI263)</f>
        <v>3.4999999999999978</v>
      </c>
      <c r="AN263" s="3">
        <f>求节点(节奏总纲!$D$4:$D$113,AG$5:AG$104,$AI263)</f>
        <v>3.4999999999999978</v>
      </c>
    </row>
    <row r="264" spans="35:40" x14ac:dyDescent="0.15">
      <c r="AI264" s="3">
        <v>260</v>
      </c>
      <c r="AJ264" s="3">
        <f>求节点(节奏总纲!$D$4:$D$113,AC$5:AC$104,$AI264)</f>
        <v>3.4999999999999978</v>
      </c>
      <c r="AK264" s="3">
        <f>求节点(节奏总纲!$D$4:$D$113,AD$5:AD$104,$AI264)</f>
        <v>3.4999999999999978</v>
      </c>
      <c r="AL264" s="3">
        <f>求节点(节奏总纲!$D$4:$D$113,AE$5:AE$104,$AI264)</f>
        <v>3.4999999999999978</v>
      </c>
      <c r="AM264" s="3">
        <f>求节点(节奏总纲!$D$4:$D$113,AF$5:AF$104,$AI264)</f>
        <v>3.4999999999999978</v>
      </c>
      <c r="AN264" s="3">
        <f>求节点(节奏总纲!$D$4:$D$113,AG$5:AG$104,$AI264)</f>
        <v>3.4999999999999978</v>
      </c>
    </row>
    <row r="265" spans="35:40" x14ac:dyDescent="0.15">
      <c r="AI265" s="3">
        <v>261</v>
      </c>
      <c r="AJ265" s="3">
        <f>求节点(节奏总纲!$D$4:$D$113,AC$5:AC$104,$AI265)</f>
        <v>3.4999999999999978</v>
      </c>
      <c r="AK265" s="3">
        <f>求节点(节奏总纲!$D$4:$D$113,AD$5:AD$104,$AI265)</f>
        <v>3.4999999999999978</v>
      </c>
      <c r="AL265" s="3">
        <f>求节点(节奏总纲!$D$4:$D$113,AE$5:AE$104,$AI265)</f>
        <v>3.4999999999999978</v>
      </c>
      <c r="AM265" s="3">
        <f>求节点(节奏总纲!$D$4:$D$113,AF$5:AF$104,$AI265)</f>
        <v>3.4999999999999978</v>
      </c>
      <c r="AN265" s="3">
        <f>求节点(节奏总纲!$D$4:$D$113,AG$5:AG$104,$AI265)</f>
        <v>3.4999999999999978</v>
      </c>
    </row>
    <row r="266" spans="35:40" x14ac:dyDescent="0.15">
      <c r="AI266" s="3">
        <v>262</v>
      </c>
      <c r="AJ266" s="3">
        <f>求节点(节奏总纲!$D$4:$D$113,AC$5:AC$104,$AI266)</f>
        <v>3.4999999999999978</v>
      </c>
      <c r="AK266" s="3">
        <f>求节点(节奏总纲!$D$4:$D$113,AD$5:AD$104,$AI266)</f>
        <v>3.4999999999999978</v>
      </c>
      <c r="AL266" s="3">
        <f>求节点(节奏总纲!$D$4:$D$113,AE$5:AE$104,$AI266)</f>
        <v>3.4999999999999978</v>
      </c>
      <c r="AM266" s="3">
        <f>求节点(节奏总纲!$D$4:$D$113,AF$5:AF$104,$AI266)</f>
        <v>3.4999999999999978</v>
      </c>
      <c r="AN266" s="3">
        <f>求节点(节奏总纲!$D$4:$D$113,AG$5:AG$104,$AI266)</f>
        <v>3.4999999999999978</v>
      </c>
    </row>
    <row r="267" spans="35:40" x14ac:dyDescent="0.15">
      <c r="AI267" s="3">
        <v>263</v>
      </c>
      <c r="AJ267" s="3">
        <f>求节点(节奏总纲!$D$4:$D$113,AC$5:AC$104,$AI267)</f>
        <v>3.4999999999999978</v>
      </c>
      <c r="AK267" s="3">
        <f>求节点(节奏总纲!$D$4:$D$113,AD$5:AD$104,$AI267)</f>
        <v>3.4999999999999978</v>
      </c>
      <c r="AL267" s="3">
        <f>求节点(节奏总纲!$D$4:$D$113,AE$5:AE$104,$AI267)</f>
        <v>3.4999999999999978</v>
      </c>
      <c r="AM267" s="3">
        <f>求节点(节奏总纲!$D$4:$D$113,AF$5:AF$104,$AI267)</f>
        <v>3.4999999999999978</v>
      </c>
      <c r="AN267" s="3">
        <f>求节点(节奏总纲!$D$4:$D$113,AG$5:AG$104,$AI267)</f>
        <v>3.4999999999999978</v>
      </c>
    </row>
    <row r="268" spans="35:40" x14ac:dyDescent="0.15">
      <c r="AI268" s="3">
        <v>264</v>
      </c>
      <c r="AJ268" s="3">
        <f>求节点(节奏总纲!$D$4:$D$113,AC$5:AC$104,$AI268)</f>
        <v>3.4999999999999978</v>
      </c>
      <c r="AK268" s="3">
        <f>求节点(节奏总纲!$D$4:$D$113,AD$5:AD$104,$AI268)</f>
        <v>3.4999999999999978</v>
      </c>
      <c r="AL268" s="3">
        <f>求节点(节奏总纲!$D$4:$D$113,AE$5:AE$104,$AI268)</f>
        <v>3.4999999999999978</v>
      </c>
      <c r="AM268" s="3">
        <f>求节点(节奏总纲!$D$4:$D$113,AF$5:AF$104,$AI268)</f>
        <v>3.4999999999999978</v>
      </c>
      <c r="AN268" s="3">
        <f>求节点(节奏总纲!$D$4:$D$113,AG$5:AG$104,$AI268)</f>
        <v>3.4999999999999978</v>
      </c>
    </row>
    <row r="269" spans="35:40" x14ac:dyDescent="0.15">
      <c r="AI269" s="3">
        <v>265</v>
      </c>
      <c r="AJ269" s="3">
        <f>求节点(节奏总纲!$D$4:$D$113,AC$5:AC$104,$AI269)</f>
        <v>3.4999999999999978</v>
      </c>
      <c r="AK269" s="3">
        <f>求节点(节奏总纲!$D$4:$D$113,AD$5:AD$104,$AI269)</f>
        <v>3.4999999999999978</v>
      </c>
      <c r="AL269" s="3">
        <f>求节点(节奏总纲!$D$4:$D$113,AE$5:AE$104,$AI269)</f>
        <v>3.4999999999999978</v>
      </c>
      <c r="AM269" s="3">
        <f>求节点(节奏总纲!$D$4:$D$113,AF$5:AF$104,$AI269)</f>
        <v>3.4999999999999978</v>
      </c>
      <c r="AN269" s="3">
        <f>求节点(节奏总纲!$D$4:$D$113,AG$5:AG$104,$AI269)</f>
        <v>3.4999999999999978</v>
      </c>
    </row>
    <row r="270" spans="35:40" x14ac:dyDescent="0.15">
      <c r="AI270" s="3">
        <v>266</v>
      </c>
      <c r="AJ270" s="3">
        <f>求节点(节奏总纲!$D$4:$D$113,AC$5:AC$104,$AI270)</f>
        <v>3.4999999999999978</v>
      </c>
      <c r="AK270" s="3">
        <f>求节点(节奏总纲!$D$4:$D$113,AD$5:AD$104,$AI270)</f>
        <v>3.4999999999999978</v>
      </c>
      <c r="AL270" s="3">
        <f>求节点(节奏总纲!$D$4:$D$113,AE$5:AE$104,$AI270)</f>
        <v>3.4999999999999978</v>
      </c>
      <c r="AM270" s="3">
        <f>求节点(节奏总纲!$D$4:$D$113,AF$5:AF$104,$AI270)</f>
        <v>3.4999999999999978</v>
      </c>
      <c r="AN270" s="3">
        <f>求节点(节奏总纲!$D$4:$D$113,AG$5:AG$104,$AI270)</f>
        <v>3.4999999999999978</v>
      </c>
    </row>
    <row r="271" spans="35:40" x14ac:dyDescent="0.15">
      <c r="AI271" s="3">
        <v>267</v>
      </c>
      <c r="AJ271" s="3">
        <f>求节点(节奏总纲!$D$4:$D$113,AC$5:AC$104,$AI271)</f>
        <v>3.4999999999999978</v>
      </c>
      <c r="AK271" s="3">
        <f>求节点(节奏总纲!$D$4:$D$113,AD$5:AD$104,$AI271)</f>
        <v>3.4999999999999978</v>
      </c>
      <c r="AL271" s="3">
        <f>求节点(节奏总纲!$D$4:$D$113,AE$5:AE$104,$AI271)</f>
        <v>3.4999999999999978</v>
      </c>
      <c r="AM271" s="3">
        <f>求节点(节奏总纲!$D$4:$D$113,AF$5:AF$104,$AI271)</f>
        <v>3.4999999999999978</v>
      </c>
      <c r="AN271" s="3">
        <f>求节点(节奏总纲!$D$4:$D$113,AG$5:AG$104,$AI271)</f>
        <v>3.4999999999999978</v>
      </c>
    </row>
    <row r="272" spans="35:40" x14ac:dyDescent="0.15">
      <c r="AI272" s="3">
        <v>268</v>
      </c>
      <c r="AJ272" s="3">
        <f>求节点(节奏总纲!$D$4:$D$113,AC$5:AC$104,$AI272)</f>
        <v>3.4999999999999978</v>
      </c>
      <c r="AK272" s="3">
        <f>求节点(节奏总纲!$D$4:$D$113,AD$5:AD$104,$AI272)</f>
        <v>3.4999999999999978</v>
      </c>
      <c r="AL272" s="3">
        <f>求节点(节奏总纲!$D$4:$D$113,AE$5:AE$104,$AI272)</f>
        <v>3.4999999999999978</v>
      </c>
      <c r="AM272" s="3">
        <f>求节点(节奏总纲!$D$4:$D$113,AF$5:AF$104,$AI272)</f>
        <v>3.4999999999999978</v>
      </c>
      <c r="AN272" s="3">
        <f>求节点(节奏总纲!$D$4:$D$113,AG$5:AG$104,$AI272)</f>
        <v>3.4999999999999978</v>
      </c>
    </row>
    <row r="273" spans="35:40" x14ac:dyDescent="0.15">
      <c r="AI273" s="3">
        <v>269</v>
      </c>
      <c r="AJ273" s="3">
        <f>求节点(节奏总纲!$D$4:$D$113,AC$5:AC$104,$AI273)</f>
        <v>3.4999999999999978</v>
      </c>
      <c r="AK273" s="3">
        <f>求节点(节奏总纲!$D$4:$D$113,AD$5:AD$104,$AI273)</f>
        <v>3.4999999999999978</v>
      </c>
      <c r="AL273" s="3">
        <f>求节点(节奏总纲!$D$4:$D$113,AE$5:AE$104,$AI273)</f>
        <v>3.4999999999999978</v>
      </c>
      <c r="AM273" s="3">
        <f>求节点(节奏总纲!$D$4:$D$113,AF$5:AF$104,$AI273)</f>
        <v>3.4999999999999978</v>
      </c>
      <c r="AN273" s="3">
        <f>求节点(节奏总纲!$D$4:$D$113,AG$5:AG$104,$AI273)</f>
        <v>3.4999999999999978</v>
      </c>
    </row>
    <row r="274" spans="35:40" x14ac:dyDescent="0.15">
      <c r="AI274" s="3">
        <v>270</v>
      </c>
      <c r="AJ274" s="3">
        <f>求节点(节奏总纲!$D$4:$D$113,AC$5:AC$104,$AI274)</f>
        <v>3.4999999999999978</v>
      </c>
      <c r="AK274" s="3">
        <f>求节点(节奏总纲!$D$4:$D$113,AD$5:AD$104,$AI274)</f>
        <v>3.4999999999999978</v>
      </c>
      <c r="AL274" s="3">
        <f>求节点(节奏总纲!$D$4:$D$113,AE$5:AE$104,$AI274)</f>
        <v>3.4999999999999978</v>
      </c>
      <c r="AM274" s="3">
        <f>求节点(节奏总纲!$D$4:$D$113,AF$5:AF$104,$AI274)</f>
        <v>3.4999999999999978</v>
      </c>
      <c r="AN274" s="3">
        <f>求节点(节奏总纲!$D$4:$D$113,AG$5:AG$104,$AI274)</f>
        <v>3.4999999999999978</v>
      </c>
    </row>
    <row r="275" spans="35:40" x14ac:dyDescent="0.15">
      <c r="AI275" s="3">
        <v>271</v>
      </c>
      <c r="AJ275" s="3">
        <f>求节点(节奏总纲!$D$4:$D$113,AC$5:AC$104,$AI275)</f>
        <v>3.4999999999999978</v>
      </c>
      <c r="AK275" s="3">
        <f>求节点(节奏总纲!$D$4:$D$113,AD$5:AD$104,$AI275)</f>
        <v>3.4999999999999978</v>
      </c>
      <c r="AL275" s="3">
        <f>求节点(节奏总纲!$D$4:$D$113,AE$5:AE$104,$AI275)</f>
        <v>3.4999999999999978</v>
      </c>
      <c r="AM275" s="3">
        <f>求节点(节奏总纲!$D$4:$D$113,AF$5:AF$104,$AI275)</f>
        <v>3.4999999999999978</v>
      </c>
      <c r="AN275" s="3">
        <f>求节点(节奏总纲!$D$4:$D$113,AG$5:AG$104,$AI275)</f>
        <v>3.4999999999999978</v>
      </c>
    </row>
    <row r="276" spans="35:40" x14ac:dyDescent="0.15">
      <c r="AI276" s="3">
        <v>272</v>
      </c>
      <c r="AJ276" s="3">
        <f>求节点(节奏总纲!$D$4:$D$113,AC$5:AC$104,$AI276)</f>
        <v>3.4999999999999978</v>
      </c>
      <c r="AK276" s="3">
        <f>求节点(节奏总纲!$D$4:$D$113,AD$5:AD$104,$AI276)</f>
        <v>3.4999999999999978</v>
      </c>
      <c r="AL276" s="3">
        <f>求节点(节奏总纲!$D$4:$D$113,AE$5:AE$104,$AI276)</f>
        <v>3.4999999999999978</v>
      </c>
      <c r="AM276" s="3">
        <f>求节点(节奏总纲!$D$4:$D$113,AF$5:AF$104,$AI276)</f>
        <v>3.4999999999999978</v>
      </c>
      <c r="AN276" s="3">
        <f>求节点(节奏总纲!$D$4:$D$113,AG$5:AG$104,$AI276)</f>
        <v>3.4999999999999978</v>
      </c>
    </row>
    <row r="277" spans="35:40" x14ac:dyDescent="0.15">
      <c r="AI277" s="3">
        <v>273</v>
      </c>
      <c r="AJ277" s="3">
        <f>求节点(节奏总纲!$D$4:$D$113,AC$5:AC$104,$AI277)</f>
        <v>3.4999999999999978</v>
      </c>
      <c r="AK277" s="3">
        <f>求节点(节奏总纲!$D$4:$D$113,AD$5:AD$104,$AI277)</f>
        <v>3.4999999999999978</v>
      </c>
      <c r="AL277" s="3">
        <f>求节点(节奏总纲!$D$4:$D$113,AE$5:AE$104,$AI277)</f>
        <v>3.4999999999999978</v>
      </c>
      <c r="AM277" s="3">
        <f>求节点(节奏总纲!$D$4:$D$113,AF$5:AF$104,$AI277)</f>
        <v>3.4999999999999978</v>
      </c>
      <c r="AN277" s="3">
        <f>求节点(节奏总纲!$D$4:$D$113,AG$5:AG$104,$AI277)</f>
        <v>3.4999999999999978</v>
      </c>
    </row>
    <row r="278" spans="35:40" x14ac:dyDescent="0.15">
      <c r="AI278" s="3">
        <v>274</v>
      </c>
      <c r="AJ278" s="3">
        <f>求节点(节奏总纲!$D$4:$D$113,AC$5:AC$104,$AI278)</f>
        <v>3.4999999999999978</v>
      </c>
      <c r="AK278" s="3">
        <f>求节点(节奏总纲!$D$4:$D$113,AD$5:AD$104,$AI278)</f>
        <v>3.4999999999999978</v>
      </c>
      <c r="AL278" s="3">
        <f>求节点(节奏总纲!$D$4:$D$113,AE$5:AE$104,$AI278)</f>
        <v>3.4999999999999978</v>
      </c>
      <c r="AM278" s="3">
        <f>求节点(节奏总纲!$D$4:$D$113,AF$5:AF$104,$AI278)</f>
        <v>3.4999999999999978</v>
      </c>
      <c r="AN278" s="3">
        <f>求节点(节奏总纲!$D$4:$D$113,AG$5:AG$104,$AI278)</f>
        <v>3.4999999999999978</v>
      </c>
    </row>
    <row r="279" spans="35:40" x14ac:dyDescent="0.15">
      <c r="AI279" s="3">
        <v>275</v>
      </c>
      <c r="AJ279" s="3">
        <f>求节点(节奏总纲!$D$4:$D$113,AC$5:AC$104,$AI279)</f>
        <v>3.4999999999999978</v>
      </c>
      <c r="AK279" s="3">
        <f>求节点(节奏总纲!$D$4:$D$113,AD$5:AD$104,$AI279)</f>
        <v>3.4999999999999978</v>
      </c>
      <c r="AL279" s="3">
        <f>求节点(节奏总纲!$D$4:$D$113,AE$5:AE$104,$AI279)</f>
        <v>3.4999999999999978</v>
      </c>
      <c r="AM279" s="3">
        <f>求节点(节奏总纲!$D$4:$D$113,AF$5:AF$104,$AI279)</f>
        <v>3.4999999999999978</v>
      </c>
      <c r="AN279" s="3">
        <f>求节点(节奏总纲!$D$4:$D$113,AG$5:AG$104,$AI279)</f>
        <v>3.4999999999999978</v>
      </c>
    </row>
    <row r="280" spans="35:40" x14ac:dyDescent="0.15">
      <c r="AI280" s="3">
        <v>276</v>
      </c>
      <c r="AJ280" s="3">
        <f>求节点(节奏总纲!$D$4:$D$113,AC$5:AC$104,$AI280)</f>
        <v>3.4999999999999978</v>
      </c>
      <c r="AK280" s="3">
        <f>求节点(节奏总纲!$D$4:$D$113,AD$5:AD$104,$AI280)</f>
        <v>3.4999999999999978</v>
      </c>
      <c r="AL280" s="3">
        <f>求节点(节奏总纲!$D$4:$D$113,AE$5:AE$104,$AI280)</f>
        <v>3.4999999999999978</v>
      </c>
      <c r="AM280" s="3">
        <f>求节点(节奏总纲!$D$4:$D$113,AF$5:AF$104,$AI280)</f>
        <v>3.4999999999999978</v>
      </c>
      <c r="AN280" s="3">
        <f>求节点(节奏总纲!$D$4:$D$113,AG$5:AG$104,$AI280)</f>
        <v>3.4999999999999978</v>
      </c>
    </row>
    <row r="281" spans="35:40" x14ac:dyDescent="0.15">
      <c r="AI281" s="3">
        <v>277</v>
      </c>
      <c r="AJ281" s="3">
        <f>求节点(节奏总纲!$D$4:$D$113,AC$5:AC$104,$AI281)</f>
        <v>3.4999999999999978</v>
      </c>
      <c r="AK281" s="3">
        <f>求节点(节奏总纲!$D$4:$D$113,AD$5:AD$104,$AI281)</f>
        <v>3.4999999999999978</v>
      </c>
      <c r="AL281" s="3">
        <f>求节点(节奏总纲!$D$4:$D$113,AE$5:AE$104,$AI281)</f>
        <v>3.4999999999999978</v>
      </c>
      <c r="AM281" s="3">
        <f>求节点(节奏总纲!$D$4:$D$113,AF$5:AF$104,$AI281)</f>
        <v>3.4999999999999978</v>
      </c>
      <c r="AN281" s="3">
        <f>求节点(节奏总纲!$D$4:$D$113,AG$5:AG$104,$AI281)</f>
        <v>3.4999999999999978</v>
      </c>
    </row>
    <row r="282" spans="35:40" x14ac:dyDescent="0.15">
      <c r="AI282" s="3">
        <v>278</v>
      </c>
      <c r="AJ282" s="3">
        <f>求节点(节奏总纲!$D$4:$D$113,AC$5:AC$104,$AI282)</f>
        <v>3.4999999999999978</v>
      </c>
      <c r="AK282" s="3">
        <f>求节点(节奏总纲!$D$4:$D$113,AD$5:AD$104,$AI282)</f>
        <v>3.4999999999999978</v>
      </c>
      <c r="AL282" s="3">
        <f>求节点(节奏总纲!$D$4:$D$113,AE$5:AE$104,$AI282)</f>
        <v>3.4999999999999978</v>
      </c>
      <c r="AM282" s="3">
        <f>求节点(节奏总纲!$D$4:$D$113,AF$5:AF$104,$AI282)</f>
        <v>3.4999999999999978</v>
      </c>
      <c r="AN282" s="3">
        <f>求节点(节奏总纲!$D$4:$D$113,AG$5:AG$104,$AI282)</f>
        <v>3.4999999999999978</v>
      </c>
    </row>
    <row r="283" spans="35:40" x14ac:dyDescent="0.15">
      <c r="AI283" s="3">
        <v>279</v>
      </c>
      <c r="AJ283" s="3">
        <f>求节点(节奏总纲!$D$4:$D$113,AC$5:AC$104,$AI283)</f>
        <v>3.4999999999999978</v>
      </c>
      <c r="AK283" s="3">
        <f>求节点(节奏总纲!$D$4:$D$113,AD$5:AD$104,$AI283)</f>
        <v>3.4999999999999978</v>
      </c>
      <c r="AL283" s="3">
        <f>求节点(节奏总纲!$D$4:$D$113,AE$5:AE$104,$AI283)</f>
        <v>3.4999999999999978</v>
      </c>
      <c r="AM283" s="3">
        <f>求节点(节奏总纲!$D$4:$D$113,AF$5:AF$104,$AI283)</f>
        <v>3.4999999999999978</v>
      </c>
      <c r="AN283" s="3">
        <f>求节点(节奏总纲!$D$4:$D$113,AG$5:AG$104,$AI283)</f>
        <v>3.4999999999999978</v>
      </c>
    </row>
    <row r="284" spans="35:40" x14ac:dyDescent="0.15">
      <c r="AI284" s="3">
        <v>280</v>
      </c>
      <c r="AJ284" s="3">
        <f>求节点(节奏总纲!$D$4:$D$113,AC$5:AC$104,$AI284)</f>
        <v>3.4999999999999978</v>
      </c>
      <c r="AK284" s="3">
        <f>求节点(节奏总纲!$D$4:$D$113,AD$5:AD$104,$AI284)</f>
        <v>3.4999999999999978</v>
      </c>
      <c r="AL284" s="3">
        <f>求节点(节奏总纲!$D$4:$D$113,AE$5:AE$104,$AI284)</f>
        <v>3.4999999999999978</v>
      </c>
      <c r="AM284" s="3">
        <f>求节点(节奏总纲!$D$4:$D$113,AF$5:AF$104,$AI284)</f>
        <v>3.4999999999999978</v>
      </c>
      <c r="AN284" s="3">
        <f>求节点(节奏总纲!$D$4:$D$113,AG$5:AG$104,$AI284)</f>
        <v>3.4999999999999978</v>
      </c>
    </row>
    <row r="285" spans="35:40" x14ac:dyDescent="0.15">
      <c r="AI285" s="3">
        <v>281</v>
      </c>
      <c r="AJ285" s="3">
        <f>求节点(节奏总纲!$D$4:$D$113,AC$5:AC$104,$AI285)</f>
        <v>3.4999999999999978</v>
      </c>
      <c r="AK285" s="3">
        <f>求节点(节奏总纲!$D$4:$D$113,AD$5:AD$104,$AI285)</f>
        <v>3.4999999999999978</v>
      </c>
      <c r="AL285" s="3">
        <f>求节点(节奏总纲!$D$4:$D$113,AE$5:AE$104,$AI285)</f>
        <v>3.4999999999999978</v>
      </c>
      <c r="AM285" s="3">
        <f>求节点(节奏总纲!$D$4:$D$113,AF$5:AF$104,$AI285)</f>
        <v>3.4999999999999978</v>
      </c>
      <c r="AN285" s="3">
        <f>求节点(节奏总纲!$D$4:$D$113,AG$5:AG$104,$AI285)</f>
        <v>3.4999999999999978</v>
      </c>
    </row>
    <row r="286" spans="35:40" x14ac:dyDescent="0.15">
      <c r="AI286" s="3">
        <v>282</v>
      </c>
      <c r="AJ286" s="3">
        <f>求节点(节奏总纲!$D$4:$D$113,AC$5:AC$104,$AI286)</f>
        <v>3.4999999999999978</v>
      </c>
      <c r="AK286" s="3">
        <f>求节点(节奏总纲!$D$4:$D$113,AD$5:AD$104,$AI286)</f>
        <v>3.4999999999999978</v>
      </c>
      <c r="AL286" s="3">
        <f>求节点(节奏总纲!$D$4:$D$113,AE$5:AE$104,$AI286)</f>
        <v>3.4999999999999978</v>
      </c>
      <c r="AM286" s="3">
        <f>求节点(节奏总纲!$D$4:$D$113,AF$5:AF$104,$AI286)</f>
        <v>3.4999999999999978</v>
      </c>
      <c r="AN286" s="3">
        <f>求节点(节奏总纲!$D$4:$D$113,AG$5:AG$104,$AI286)</f>
        <v>3.4999999999999978</v>
      </c>
    </row>
    <row r="287" spans="35:40" x14ac:dyDescent="0.15">
      <c r="AI287" s="3">
        <v>283</v>
      </c>
      <c r="AJ287" s="3">
        <f>求节点(节奏总纲!$D$4:$D$113,AC$5:AC$104,$AI287)</f>
        <v>3.4999999999999978</v>
      </c>
      <c r="AK287" s="3">
        <f>求节点(节奏总纲!$D$4:$D$113,AD$5:AD$104,$AI287)</f>
        <v>3.4999999999999978</v>
      </c>
      <c r="AL287" s="3">
        <f>求节点(节奏总纲!$D$4:$D$113,AE$5:AE$104,$AI287)</f>
        <v>3.4999999999999978</v>
      </c>
      <c r="AM287" s="3">
        <f>求节点(节奏总纲!$D$4:$D$113,AF$5:AF$104,$AI287)</f>
        <v>3.4999999999999978</v>
      </c>
      <c r="AN287" s="3">
        <f>求节点(节奏总纲!$D$4:$D$113,AG$5:AG$104,$AI287)</f>
        <v>3.4999999999999978</v>
      </c>
    </row>
    <row r="288" spans="35:40" x14ac:dyDescent="0.15">
      <c r="AI288" s="3">
        <v>284</v>
      </c>
      <c r="AJ288" s="3">
        <f>求节点(节奏总纲!$D$4:$D$113,AC$5:AC$104,$AI288)</f>
        <v>3.4999999999999978</v>
      </c>
      <c r="AK288" s="3">
        <f>求节点(节奏总纲!$D$4:$D$113,AD$5:AD$104,$AI288)</f>
        <v>3.4999999999999978</v>
      </c>
      <c r="AL288" s="3">
        <f>求节点(节奏总纲!$D$4:$D$113,AE$5:AE$104,$AI288)</f>
        <v>3.4999999999999978</v>
      </c>
      <c r="AM288" s="3">
        <f>求节点(节奏总纲!$D$4:$D$113,AF$5:AF$104,$AI288)</f>
        <v>3.4999999999999978</v>
      </c>
      <c r="AN288" s="3">
        <f>求节点(节奏总纲!$D$4:$D$113,AG$5:AG$104,$AI288)</f>
        <v>3.4999999999999978</v>
      </c>
    </row>
    <row r="289" spans="35:40" x14ac:dyDescent="0.15">
      <c r="AI289" s="3">
        <v>285</v>
      </c>
      <c r="AJ289" s="3">
        <f>求节点(节奏总纲!$D$4:$D$113,AC$5:AC$104,$AI289)</f>
        <v>3.4999999999999978</v>
      </c>
      <c r="AK289" s="3">
        <f>求节点(节奏总纲!$D$4:$D$113,AD$5:AD$104,$AI289)</f>
        <v>3.4999999999999978</v>
      </c>
      <c r="AL289" s="3">
        <f>求节点(节奏总纲!$D$4:$D$113,AE$5:AE$104,$AI289)</f>
        <v>3.4999999999999978</v>
      </c>
      <c r="AM289" s="3">
        <f>求节点(节奏总纲!$D$4:$D$113,AF$5:AF$104,$AI289)</f>
        <v>3.4999999999999978</v>
      </c>
      <c r="AN289" s="3">
        <f>求节点(节奏总纲!$D$4:$D$113,AG$5:AG$104,$AI289)</f>
        <v>3.4999999999999978</v>
      </c>
    </row>
    <row r="290" spans="35:40" x14ac:dyDescent="0.15">
      <c r="AI290" s="3">
        <v>286</v>
      </c>
      <c r="AJ290" s="3">
        <f>求节点(节奏总纲!$D$4:$D$113,AC$5:AC$104,$AI290)</f>
        <v>3.4999999999999978</v>
      </c>
      <c r="AK290" s="3">
        <f>求节点(节奏总纲!$D$4:$D$113,AD$5:AD$104,$AI290)</f>
        <v>3.4999999999999978</v>
      </c>
      <c r="AL290" s="3">
        <f>求节点(节奏总纲!$D$4:$D$113,AE$5:AE$104,$AI290)</f>
        <v>3.4999999999999978</v>
      </c>
      <c r="AM290" s="3">
        <f>求节点(节奏总纲!$D$4:$D$113,AF$5:AF$104,$AI290)</f>
        <v>3.4999999999999978</v>
      </c>
      <c r="AN290" s="3">
        <f>求节点(节奏总纲!$D$4:$D$113,AG$5:AG$104,$AI290)</f>
        <v>3.4999999999999978</v>
      </c>
    </row>
    <row r="291" spans="35:40" x14ac:dyDescent="0.15">
      <c r="AI291" s="3">
        <v>287</v>
      </c>
      <c r="AJ291" s="3">
        <f>求节点(节奏总纲!$D$4:$D$113,AC$5:AC$104,$AI291)</f>
        <v>3.4999999999999978</v>
      </c>
      <c r="AK291" s="3">
        <f>求节点(节奏总纲!$D$4:$D$113,AD$5:AD$104,$AI291)</f>
        <v>3.4999999999999978</v>
      </c>
      <c r="AL291" s="3">
        <f>求节点(节奏总纲!$D$4:$D$113,AE$5:AE$104,$AI291)</f>
        <v>3.4999999999999978</v>
      </c>
      <c r="AM291" s="3">
        <f>求节点(节奏总纲!$D$4:$D$113,AF$5:AF$104,$AI291)</f>
        <v>3.4999999999999978</v>
      </c>
      <c r="AN291" s="3">
        <f>求节点(节奏总纲!$D$4:$D$113,AG$5:AG$104,$AI291)</f>
        <v>3.4999999999999978</v>
      </c>
    </row>
    <row r="292" spans="35:40" x14ac:dyDescent="0.15">
      <c r="AI292" s="3">
        <v>288</v>
      </c>
      <c r="AJ292" s="3">
        <f>求节点(节奏总纲!$D$4:$D$113,AC$5:AC$104,$AI292)</f>
        <v>3.4999999999999978</v>
      </c>
      <c r="AK292" s="3">
        <f>求节点(节奏总纲!$D$4:$D$113,AD$5:AD$104,$AI292)</f>
        <v>3.4999999999999978</v>
      </c>
      <c r="AL292" s="3">
        <f>求节点(节奏总纲!$D$4:$D$113,AE$5:AE$104,$AI292)</f>
        <v>3.4999999999999978</v>
      </c>
      <c r="AM292" s="3">
        <f>求节点(节奏总纲!$D$4:$D$113,AF$5:AF$104,$AI292)</f>
        <v>3.4999999999999978</v>
      </c>
      <c r="AN292" s="3">
        <f>求节点(节奏总纲!$D$4:$D$113,AG$5:AG$104,$AI292)</f>
        <v>3.4999999999999978</v>
      </c>
    </row>
    <row r="293" spans="35:40" x14ac:dyDescent="0.15">
      <c r="AI293" s="3">
        <v>289</v>
      </c>
      <c r="AJ293" s="3">
        <f>求节点(节奏总纲!$D$4:$D$113,AC$5:AC$104,$AI293)</f>
        <v>3.4999999999999978</v>
      </c>
      <c r="AK293" s="3">
        <f>求节点(节奏总纲!$D$4:$D$113,AD$5:AD$104,$AI293)</f>
        <v>3.4999999999999978</v>
      </c>
      <c r="AL293" s="3">
        <f>求节点(节奏总纲!$D$4:$D$113,AE$5:AE$104,$AI293)</f>
        <v>3.4999999999999978</v>
      </c>
      <c r="AM293" s="3">
        <f>求节点(节奏总纲!$D$4:$D$113,AF$5:AF$104,$AI293)</f>
        <v>3.4999999999999978</v>
      </c>
      <c r="AN293" s="3">
        <f>求节点(节奏总纲!$D$4:$D$113,AG$5:AG$104,$AI293)</f>
        <v>3.4999999999999978</v>
      </c>
    </row>
    <row r="294" spans="35:40" x14ac:dyDescent="0.15">
      <c r="AI294" s="3">
        <v>290</v>
      </c>
      <c r="AJ294" s="3">
        <f>求节点(节奏总纲!$D$4:$D$113,AC$5:AC$104,$AI294)</f>
        <v>3.4999999999999978</v>
      </c>
      <c r="AK294" s="3">
        <f>求节点(节奏总纲!$D$4:$D$113,AD$5:AD$104,$AI294)</f>
        <v>3.4999999999999978</v>
      </c>
      <c r="AL294" s="3">
        <f>求节点(节奏总纲!$D$4:$D$113,AE$5:AE$104,$AI294)</f>
        <v>3.4999999999999978</v>
      </c>
      <c r="AM294" s="3">
        <f>求节点(节奏总纲!$D$4:$D$113,AF$5:AF$104,$AI294)</f>
        <v>3.4999999999999978</v>
      </c>
      <c r="AN294" s="3">
        <f>求节点(节奏总纲!$D$4:$D$113,AG$5:AG$104,$AI294)</f>
        <v>3.4999999999999978</v>
      </c>
    </row>
    <row r="295" spans="35:40" x14ac:dyDescent="0.15">
      <c r="AI295" s="3">
        <v>291</v>
      </c>
      <c r="AJ295" s="3">
        <f>求节点(节奏总纲!$D$4:$D$113,AC$5:AC$104,$AI295)</f>
        <v>3.4999999999999978</v>
      </c>
      <c r="AK295" s="3">
        <f>求节点(节奏总纲!$D$4:$D$113,AD$5:AD$104,$AI295)</f>
        <v>3.4999999999999978</v>
      </c>
      <c r="AL295" s="3">
        <f>求节点(节奏总纲!$D$4:$D$113,AE$5:AE$104,$AI295)</f>
        <v>3.4999999999999978</v>
      </c>
      <c r="AM295" s="3">
        <f>求节点(节奏总纲!$D$4:$D$113,AF$5:AF$104,$AI295)</f>
        <v>3.4999999999999978</v>
      </c>
      <c r="AN295" s="3">
        <f>求节点(节奏总纲!$D$4:$D$113,AG$5:AG$104,$AI295)</f>
        <v>3.4999999999999978</v>
      </c>
    </row>
    <row r="296" spans="35:40" x14ac:dyDescent="0.15">
      <c r="AI296" s="3">
        <v>292</v>
      </c>
      <c r="AJ296" s="3">
        <f>求节点(节奏总纲!$D$4:$D$113,AC$5:AC$104,$AI296)</f>
        <v>3.4999999999999978</v>
      </c>
      <c r="AK296" s="3">
        <f>求节点(节奏总纲!$D$4:$D$113,AD$5:AD$104,$AI296)</f>
        <v>3.4999999999999978</v>
      </c>
      <c r="AL296" s="3">
        <f>求节点(节奏总纲!$D$4:$D$113,AE$5:AE$104,$AI296)</f>
        <v>3.4999999999999978</v>
      </c>
      <c r="AM296" s="3">
        <f>求节点(节奏总纲!$D$4:$D$113,AF$5:AF$104,$AI296)</f>
        <v>3.4999999999999978</v>
      </c>
      <c r="AN296" s="3">
        <f>求节点(节奏总纲!$D$4:$D$113,AG$5:AG$104,$AI296)</f>
        <v>3.4999999999999978</v>
      </c>
    </row>
    <row r="297" spans="35:40" x14ac:dyDescent="0.15">
      <c r="AI297" s="3">
        <v>293</v>
      </c>
      <c r="AJ297" s="3">
        <f>求节点(节奏总纲!$D$4:$D$113,AC$5:AC$104,$AI297)</f>
        <v>3.4999999999999978</v>
      </c>
      <c r="AK297" s="3">
        <f>求节点(节奏总纲!$D$4:$D$113,AD$5:AD$104,$AI297)</f>
        <v>3.4999999999999978</v>
      </c>
      <c r="AL297" s="3">
        <f>求节点(节奏总纲!$D$4:$D$113,AE$5:AE$104,$AI297)</f>
        <v>3.4999999999999978</v>
      </c>
      <c r="AM297" s="3">
        <f>求节点(节奏总纲!$D$4:$D$113,AF$5:AF$104,$AI297)</f>
        <v>3.4999999999999978</v>
      </c>
      <c r="AN297" s="3">
        <f>求节点(节奏总纲!$D$4:$D$113,AG$5:AG$104,$AI297)</f>
        <v>3.4999999999999978</v>
      </c>
    </row>
    <row r="298" spans="35:40" x14ac:dyDescent="0.15">
      <c r="AI298" s="3">
        <v>294</v>
      </c>
      <c r="AJ298" s="3">
        <f>求节点(节奏总纲!$D$4:$D$113,AC$5:AC$104,$AI298)</f>
        <v>3.4999999999999978</v>
      </c>
      <c r="AK298" s="3">
        <f>求节点(节奏总纲!$D$4:$D$113,AD$5:AD$104,$AI298)</f>
        <v>3.4999999999999978</v>
      </c>
      <c r="AL298" s="3">
        <f>求节点(节奏总纲!$D$4:$D$113,AE$5:AE$104,$AI298)</f>
        <v>3.4999999999999978</v>
      </c>
      <c r="AM298" s="3">
        <f>求节点(节奏总纲!$D$4:$D$113,AF$5:AF$104,$AI298)</f>
        <v>3.4999999999999978</v>
      </c>
      <c r="AN298" s="3">
        <f>求节点(节奏总纲!$D$4:$D$113,AG$5:AG$104,$AI298)</f>
        <v>3.4999999999999978</v>
      </c>
    </row>
    <row r="299" spans="35:40" x14ac:dyDescent="0.15">
      <c r="AI299" s="3">
        <v>295</v>
      </c>
      <c r="AJ299" s="3">
        <f>求节点(节奏总纲!$D$4:$D$113,AC$5:AC$104,$AI299)</f>
        <v>3.4999999999999978</v>
      </c>
      <c r="AK299" s="3">
        <f>求节点(节奏总纲!$D$4:$D$113,AD$5:AD$104,$AI299)</f>
        <v>3.4999999999999978</v>
      </c>
      <c r="AL299" s="3">
        <f>求节点(节奏总纲!$D$4:$D$113,AE$5:AE$104,$AI299)</f>
        <v>3.4999999999999978</v>
      </c>
      <c r="AM299" s="3">
        <f>求节点(节奏总纲!$D$4:$D$113,AF$5:AF$104,$AI299)</f>
        <v>3.4999999999999978</v>
      </c>
      <c r="AN299" s="3">
        <f>求节点(节奏总纲!$D$4:$D$113,AG$5:AG$104,$AI299)</f>
        <v>3.4999999999999978</v>
      </c>
    </row>
    <row r="300" spans="35:40" x14ac:dyDescent="0.15">
      <c r="AI300" s="3">
        <v>296</v>
      </c>
      <c r="AJ300" s="3">
        <f>求节点(节奏总纲!$D$4:$D$113,AC$5:AC$104,$AI300)</f>
        <v>3.4999999999999978</v>
      </c>
      <c r="AK300" s="3">
        <f>求节点(节奏总纲!$D$4:$D$113,AD$5:AD$104,$AI300)</f>
        <v>3.4999999999999978</v>
      </c>
      <c r="AL300" s="3">
        <f>求节点(节奏总纲!$D$4:$D$113,AE$5:AE$104,$AI300)</f>
        <v>3.4999999999999978</v>
      </c>
      <c r="AM300" s="3">
        <f>求节点(节奏总纲!$D$4:$D$113,AF$5:AF$104,$AI300)</f>
        <v>3.4999999999999978</v>
      </c>
      <c r="AN300" s="3">
        <f>求节点(节奏总纲!$D$4:$D$113,AG$5:AG$104,$AI300)</f>
        <v>3.4999999999999978</v>
      </c>
    </row>
    <row r="301" spans="35:40" x14ac:dyDescent="0.15">
      <c r="AI301" s="3">
        <v>297</v>
      </c>
      <c r="AJ301" s="3">
        <f>求节点(节奏总纲!$D$4:$D$113,AC$5:AC$104,$AI301)</f>
        <v>3.4999999999999978</v>
      </c>
      <c r="AK301" s="3">
        <f>求节点(节奏总纲!$D$4:$D$113,AD$5:AD$104,$AI301)</f>
        <v>3.4999999999999978</v>
      </c>
      <c r="AL301" s="3">
        <f>求节点(节奏总纲!$D$4:$D$113,AE$5:AE$104,$AI301)</f>
        <v>3.4999999999999978</v>
      </c>
      <c r="AM301" s="3">
        <f>求节点(节奏总纲!$D$4:$D$113,AF$5:AF$104,$AI301)</f>
        <v>3.4999999999999978</v>
      </c>
      <c r="AN301" s="3">
        <f>求节点(节奏总纲!$D$4:$D$113,AG$5:AG$104,$AI301)</f>
        <v>3.4999999999999978</v>
      </c>
    </row>
    <row r="302" spans="35:40" x14ac:dyDescent="0.15">
      <c r="AI302" s="3">
        <v>298</v>
      </c>
      <c r="AJ302" s="3">
        <f>求节点(节奏总纲!$D$4:$D$113,AC$5:AC$104,$AI302)</f>
        <v>3.4999999999999978</v>
      </c>
      <c r="AK302" s="3">
        <f>求节点(节奏总纲!$D$4:$D$113,AD$5:AD$104,$AI302)</f>
        <v>3.4999999999999978</v>
      </c>
      <c r="AL302" s="3">
        <f>求节点(节奏总纲!$D$4:$D$113,AE$5:AE$104,$AI302)</f>
        <v>3.4999999999999978</v>
      </c>
      <c r="AM302" s="3">
        <f>求节点(节奏总纲!$D$4:$D$113,AF$5:AF$104,$AI302)</f>
        <v>3.4999999999999978</v>
      </c>
      <c r="AN302" s="3">
        <f>求节点(节奏总纲!$D$4:$D$113,AG$5:AG$104,$AI302)</f>
        <v>3.4999999999999978</v>
      </c>
    </row>
    <row r="303" spans="35:40" x14ac:dyDescent="0.15">
      <c r="AI303" s="3">
        <v>299</v>
      </c>
      <c r="AJ303" s="3">
        <f>求节点(节奏总纲!$D$4:$D$113,AC$5:AC$104,$AI303)</f>
        <v>3.4999999999999978</v>
      </c>
      <c r="AK303" s="3">
        <f>求节点(节奏总纲!$D$4:$D$113,AD$5:AD$104,$AI303)</f>
        <v>3.4999999999999978</v>
      </c>
      <c r="AL303" s="3">
        <f>求节点(节奏总纲!$D$4:$D$113,AE$5:AE$104,$AI303)</f>
        <v>3.4999999999999978</v>
      </c>
      <c r="AM303" s="3">
        <f>求节点(节奏总纲!$D$4:$D$113,AF$5:AF$104,$AI303)</f>
        <v>3.4999999999999978</v>
      </c>
      <c r="AN303" s="3">
        <f>求节点(节奏总纲!$D$4:$D$113,AG$5:AG$104,$AI303)</f>
        <v>3.4999999999999978</v>
      </c>
    </row>
    <row r="304" spans="35:40" x14ac:dyDescent="0.15">
      <c r="AI304" s="3">
        <v>300</v>
      </c>
      <c r="AJ304" s="3">
        <f>求节点(节奏总纲!$D$4:$D$113,AC$5:AC$104,$AI304)</f>
        <v>3.4999999999999978</v>
      </c>
      <c r="AK304" s="3">
        <f>求节点(节奏总纲!$D$4:$D$113,AD$5:AD$104,$AI304)</f>
        <v>3.4999999999999978</v>
      </c>
      <c r="AL304" s="3">
        <f>求节点(节奏总纲!$D$4:$D$113,AE$5:AE$104,$AI304)</f>
        <v>3.4999999999999978</v>
      </c>
      <c r="AM304" s="3">
        <f>求节点(节奏总纲!$D$4:$D$113,AF$5:AF$104,$AI304)</f>
        <v>3.4999999999999978</v>
      </c>
      <c r="AN304" s="3">
        <f>求节点(节奏总纲!$D$4:$D$113,AG$5:AG$104,$AI304)</f>
        <v>3.4999999999999978</v>
      </c>
    </row>
    <row r="305" spans="35:40" x14ac:dyDescent="0.15">
      <c r="AI305" s="3">
        <v>301</v>
      </c>
      <c r="AJ305" s="3">
        <f>求节点(节奏总纲!$D$4:$D$113,AC$5:AC$104,$AI305)</f>
        <v>3.4999999999999978</v>
      </c>
      <c r="AK305" s="3">
        <f>求节点(节奏总纲!$D$4:$D$113,AD$5:AD$104,$AI305)</f>
        <v>3.4999999999999978</v>
      </c>
      <c r="AL305" s="3">
        <f>求节点(节奏总纲!$D$4:$D$113,AE$5:AE$104,$AI305)</f>
        <v>3.4999999999999978</v>
      </c>
      <c r="AM305" s="3">
        <f>求节点(节奏总纲!$D$4:$D$113,AF$5:AF$104,$AI305)</f>
        <v>3.4999999999999978</v>
      </c>
      <c r="AN305" s="3">
        <f>求节点(节奏总纲!$D$4:$D$113,AG$5:AG$104,$AI305)</f>
        <v>3.4999999999999978</v>
      </c>
    </row>
    <row r="306" spans="35:40" x14ac:dyDescent="0.15">
      <c r="AI306" s="3">
        <v>302</v>
      </c>
      <c r="AJ306" s="3">
        <f>求节点(节奏总纲!$D$4:$D$113,AC$5:AC$104,$AI306)</f>
        <v>3.4999999999999978</v>
      </c>
      <c r="AK306" s="3">
        <f>求节点(节奏总纲!$D$4:$D$113,AD$5:AD$104,$AI306)</f>
        <v>3.4999999999999978</v>
      </c>
      <c r="AL306" s="3">
        <f>求节点(节奏总纲!$D$4:$D$113,AE$5:AE$104,$AI306)</f>
        <v>3.4999999999999978</v>
      </c>
      <c r="AM306" s="3">
        <f>求节点(节奏总纲!$D$4:$D$113,AF$5:AF$104,$AI306)</f>
        <v>3.4999999999999978</v>
      </c>
      <c r="AN306" s="3">
        <f>求节点(节奏总纲!$D$4:$D$113,AG$5:AG$104,$AI306)</f>
        <v>3.4999999999999978</v>
      </c>
    </row>
    <row r="307" spans="35:40" x14ac:dyDescent="0.15">
      <c r="AI307" s="3">
        <v>303</v>
      </c>
      <c r="AJ307" s="3">
        <f>求节点(节奏总纲!$D$4:$D$113,AC$5:AC$104,$AI307)</f>
        <v>3.4999999999999978</v>
      </c>
      <c r="AK307" s="3">
        <f>求节点(节奏总纲!$D$4:$D$113,AD$5:AD$104,$AI307)</f>
        <v>3.4999999999999978</v>
      </c>
      <c r="AL307" s="3">
        <f>求节点(节奏总纲!$D$4:$D$113,AE$5:AE$104,$AI307)</f>
        <v>3.4999999999999978</v>
      </c>
      <c r="AM307" s="3">
        <f>求节点(节奏总纲!$D$4:$D$113,AF$5:AF$104,$AI307)</f>
        <v>3.4999999999999978</v>
      </c>
      <c r="AN307" s="3">
        <f>求节点(节奏总纲!$D$4:$D$113,AG$5:AG$104,$AI307)</f>
        <v>3.4999999999999978</v>
      </c>
    </row>
    <row r="308" spans="35:40" x14ac:dyDescent="0.15">
      <c r="AI308" s="3">
        <v>304</v>
      </c>
      <c r="AJ308" s="3">
        <f>求节点(节奏总纲!$D$4:$D$113,AC$5:AC$104,$AI308)</f>
        <v>3.4999999999999978</v>
      </c>
      <c r="AK308" s="3">
        <f>求节点(节奏总纲!$D$4:$D$113,AD$5:AD$104,$AI308)</f>
        <v>3.4999999999999978</v>
      </c>
      <c r="AL308" s="3">
        <f>求节点(节奏总纲!$D$4:$D$113,AE$5:AE$104,$AI308)</f>
        <v>3.4999999999999978</v>
      </c>
      <c r="AM308" s="3">
        <f>求节点(节奏总纲!$D$4:$D$113,AF$5:AF$104,$AI308)</f>
        <v>3.4999999999999978</v>
      </c>
      <c r="AN308" s="3">
        <f>求节点(节奏总纲!$D$4:$D$113,AG$5:AG$104,$AI308)</f>
        <v>3.4999999999999978</v>
      </c>
    </row>
    <row r="309" spans="35:40" x14ac:dyDescent="0.15">
      <c r="AI309" s="3">
        <v>305</v>
      </c>
      <c r="AJ309" s="3">
        <f>求节点(节奏总纲!$D$4:$D$113,AC$5:AC$104,$AI309)</f>
        <v>3.4999999999999978</v>
      </c>
      <c r="AK309" s="3">
        <f>求节点(节奏总纲!$D$4:$D$113,AD$5:AD$104,$AI309)</f>
        <v>3.4999999999999978</v>
      </c>
      <c r="AL309" s="3">
        <f>求节点(节奏总纲!$D$4:$D$113,AE$5:AE$104,$AI309)</f>
        <v>3.4999999999999978</v>
      </c>
      <c r="AM309" s="3">
        <f>求节点(节奏总纲!$D$4:$D$113,AF$5:AF$104,$AI309)</f>
        <v>3.4999999999999978</v>
      </c>
      <c r="AN309" s="3">
        <f>求节点(节奏总纲!$D$4:$D$113,AG$5:AG$104,$AI309)</f>
        <v>3.4999999999999978</v>
      </c>
    </row>
    <row r="310" spans="35:40" x14ac:dyDescent="0.15">
      <c r="AI310" s="3">
        <v>306</v>
      </c>
      <c r="AJ310" s="3">
        <f>求节点(节奏总纲!$D$4:$D$113,AC$5:AC$104,$AI310)</f>
        <v>3.4999999999999978</v>
      </c>
      <c r="AK310" s="3">
        <f>求节点(节奏总纲!$D$4:$D$113,AD$5:AD$104,$AI310)</f>
        <v>3.4999999999999978</v>
      </c>
      <c r="AL310" s="3">
        <f>求节点(节奏总纲!$D$4:$D$113,AE$5:AE$104,$AI310)</f>
        <v>3.4999999999999978</v>
      </c>
      <c r="AM310" s="3">
        <f>求节点(节奏总纲!$D$4:$D$113,AF$5:AF$104,$AI310)</f>
        <v>3.4999999999999978</v>
      </c>
      <c r="AN310" s="3">
        <f>求节点(节奏总纲!$D$4:$D$113,AG$5:AG$104,$AI310)</f>
        <v>3.4999999999999978</v>
      </c>
    </row>
    <row r="311" spans="35:40" x14ac:dyDescent="0.15">
      <c r="AI311" s="3">
        <v>307</v>
      </c>
      <c r="AJ311" s="3">
        <f>求节点(节奏总纲!$D$4:$D$113,AC$5:AC$104,$AI311)</f>
        <v>3.4999999999999978</v>
      </c>
      <c r="AK311" s="3">
        <f>求节点(节奏总纲!$D$4:$D$113,AD$5:AD$104,$AI311)</f>
        <v>3.4999999999999978</v>
      </c>
      <c r="AL311" s="3">
        <f>求节点(节奏总纲!$D$4:$D$113,AE$5:AE$104,$AI311)</f>
        <v>3.4999999999999978</v>
      </c>
      <c r="AM311" s="3">
        <f>求节点(节奏总纲!$D$4:$D$113,AF$5:AF$104,$AI311)</f>
        <v>3.4999999999999978</v>
      </c>
      <c r="AN311" s="3">
        <f>求节点(节奏总纲!$D$4:$D$113,AG$5:AG$104,$AI311)</f>
        <v>3.4999999999999978</v>
      </c>
    </row>
    <row r="312" spans="35:40" x14ac:dyDescent="0.15">
      <c r="AI312" s="3">
        <v>308</v>
      </c>
      <c r="AJ312" s="3">
        <f>求节点(节奏总纲!$D$4:$D$113,AC$5:AC$104,$AI312)</f>
        <v>3.4999999999999978</v>
      </c>
      <c r="AK312" s="3">
        <f>求节点(节奏总纲!$D$4:$D$113,AD$5:AD$104,$AI312)</f>
        <v>3.4999999999999978</v>
      </c>
      <c r="AL312" s="3">
        <f>求节点(节奏总纲!$D$4:$D$113,AE$5:AE$104,$AI312)</f>
        <v>3.4999999999999978</v>
      </c>
      <c r="AM312" s="3">
        <f>求节点(节奏总纲!$D$4:$D$113,AF$5:AF$104,$AI312)</f>
        <v>3.4999999999999978</v>
      </c>
      <c r="AN312" s="3">
        <f>求节点(节奏总纲!$D$4:$D$113,AG$5:AG$104,$AI312)</f>
        <v>3.4999999999999978</v>
      </c>
    </row>
    <row r="313" spans="35:40" x14ac:dyDescent="0.15">
      <c r="AI313" s="3">
        <v>309</v>
      </c>
      <c r="AJ313" s="3">
        <f>求节点(节奏总纲!$D$4:$D$113,AC$5:AC$104,$AI313)</f>
        <v>3.4999999999999978</v>
      </c>
      <c r="AK313" s="3">
        <f>求节点(节奏总纲!$D$4:$D$113,AD$5:AD$104,$AI313)</f>
        <v>3.4999999999999978</v>
      </c>
      <c r="AL313" s="3">
        <f>求节点(节奏总纲!$D$4:$D$113,AE$5:AE$104,$AI313)</f>
        <v>3.4999999999999978</v>
      </c>
      <c r="AM313" s="3">
        <f>求节点(节奏总纲!$D$4:$D$113,AF$5:AF$104,$AI313)</f>
        <v>3.4999999999999978</v>
      </c>
      <c r="AN313" s="3">
        <f>求节点(节奏总纲!$D$4:$D$113,AG$5:AG$104,$AI313)</f>
        <v>3.4999999999999978</v>
      </c>
    </row>
    <row r="314" spans="35:40" x14ac:dyDescent="0.15">
      <c r="AI314" s="3">
        <v>310</v>
      </c>
      <c r="AJ314" s="3">
        <f>求节点(节奏总纲!$D$4:$D$113,AC$5:AC$104,$AI314)</f>
        <v>3.4999999999999978</v>
      </c>
      <c r="AK314" s="3">
        <f>求节点(节奏总纲!$D$4:$D$113,AD$5:AD$104,$AI314)</f>
        <v>3.4999999999999978</v>
      </c>
      <c r="AL314" s="3">
        <f>求节点(节奏总纲!$D$4:$D$113,AE$5:AE$104,$AI314)</f>
        <v>3.4999999999999978</v>
      </c>
      <c r="AM314" s="3">
        <f>求节点(节奏总纲!$D$4:$D$113,AF$5:AF$104,$AI314)</f>
        <v>3.4999999999999978</v>
      </c>
      <c r="AN314" s="3">
        <f>求节点(节奏总纲!$D$4:$D$113,AG$5:AG$104,$AI314)</f>
        <v>3.4999999999999978</v>
      </c>
    </row>
    <row r="315" spans="35:40" x14ac:dyDescent="0.15">
      <c r="AI315" s="3">
        <v>311</v>
      </c>
      <c r="AJ315" s="3">
        <f>求节点(节奏总纲!$D$4:$D$113,AC$5:AC$104,$AI315)</f>
        <v>3.4999999999999978</v>
      </c>
      <c r="AK315" s="3">
        <f>求节点(节奏总纲!$D$4:$D$113,AD$5:AD$104,$AI315)</f>
        <v>3.4999999999999978</v>
      </c>
      <c r="AL315" s="3">
        <f>求节点(节奏总纲!$D$4:$D$113,AE$5:AE$104,$AI315)</f>
        <v>3.4999999999999978</v>
      </c>
      <c r="AM315" s="3">
        <f>求节点(节奏总纲!$D$4:$D$113,AF$5:AF$104,$AI315)</f>
        <v>3.4999999999999978</v>
      </c>
      <c r="AN315" s="3">
        <f>求节点(节奏总纲!$D$4:$D$113,AG$5:AG$104,$AI315)</f>
        <v>3.4999999999999978</v>
      </c>
    </row>
    <row r="316" spans="35:40" x14ac:dyDescent="0.15">
      <c r="AI316" s="3">
        <v>312</v>
      </c>
      <c r="AJ316" s="3">
        <f>求节点(节奏总纲!$D$4:$D$113,AC$5:AC$104,$AI316)</f>
        <v>3.4999999999999978</v>
      </c>
      <c r="AK316" s="3">
        <f>求节点(节奏总纲!$D$4:$D$113,AD$5:AD$104,$AI316)</f>
        <v>3.4999999999999978</v>
      </c>
      <c r="AL316" s="3">
        <f>求节点(节奏总纲!$D$4:$D$113,AE$5:AE$104,$AI316)</f>
        <v>3.4999999999999978</v>
      </c>
      <c r="AM316" s="3">
        <f>求节点(节奏总纲!$D$4:$D$113,AF$5:AF$104,$AI316)</f>
        <v>3.4999999999999978</v>
      </c>
      <c r="AN316" s="3">
        <f>求节点(节奏总纲!$D$4:$D$113,AG$5:AG$104,$AI316)</f>
        <v>3.4999999999999978</v>
      </c>
    </row>
    <row r="317" spans="35:40" x14ac:dyDescent="0.15">
      <c r="AI317" s="3">
        <v>313</v>
      </c>
      <c r="AJ317" s="3">
        <f>求节点(节奏总纲!$D$4:$D$113,AC$5:AC$104,$AI317)</f>
        <v>3.4999999999999978</v>
      </c>
      <c r="AK317" s="3">
        <f>求节点(节奏总纲!$D$4:$D$113,AD$5:AD$104,$AI317)</f>
        <v>3.4999999999999978</v>
      </c>
      <c r="AL317" s="3">
        <f>求节点(节奏总纲!$D$4:$D$113,AE$5:AE$104,$AI317)</f>
        <v>3.4999999999999978</v>
      </c>
      <c r="AM317" s="3">
        <f>求节点(节奏总纲!$D$4:$D$113,AF$5:AF$104,$AI317)</f>
        <v>3.4999999999999978</v>
      </c>
      <c r="AN317" s="3">
        <f>求节点(节奏总纲!$D$4:$D$113,AG$5:AG$104,$AI317)</f>
        <v>3.4999999999999978</v>
      </c>
    </row>
    <row r="318" spans="35:40" x14ac:dyDescent="0.15">
      <c r="AI318" s="3">
        <v>314</v>
      </c>
      <c r="AJ318" s="3">
        <f>求节点(节奏总纲!$D$4:$D$113,AC$5:AC$104,$AI318)</f>
        <v>3.4999999999999978</v>
      </c>
      <c r="AK318" s="3">
        <f>求节点(节奏总纲!$D$4:$D$113,AD$5:AD$104,$AI318)</f>
        <v>3.4999999999999978</v>
      </c>
      <c r="AL318" s="3">
        <f>求节点(节奏总纲!$D$4:$D$113,AE$5:AE$104,$AI318)</f>
        <v>3.4999999999999978</v>
      </c>
      <c r="AM318" s="3">
        <f>求节点(节奏总纲!$D$4:$D$113,AF$5:AF$104,$AI318)</f>
        <v>3.4999999999999978</v>
      </c>
      <c r="AN318" s="3">
        <f>求节点(节奏总纲!$D$4:$D$113,AG$5:AG$104,$AI318)</f>
        <v>3.4999999999999978</v>
      </c>
    </row>
    <row r="319" spans="35:40" x14ac:dyDescent="0.15">
      <c r="AI319" s="3">
        <v>315</v>
      </c>
      <c r="AJ319" s="3">
        <f>求节点(节奏总纲!$D$4:$D$113,AC$5:AC$104,$AI319)</f>
        <v>3.4999999999999978</v>
      </c>
      <c r="AK319" s="3">
        <f>求节点(节奏总纲!$D$4:$D$113,AD$5:AD$104,$AI319)</f>
        <v>3.4999999999999978</v>
      </c>
      <c r="AL319" s="3">
        <f>求节点(节奏总纲!$D$4:$D$113,AE$5:AE$104,$AI319)</f>
        <v>3.4999999999999978</v>
      </c>
      <c r="AM319" s="3">
        <f>求节点(节奏总纲!$D$4:$D$113,AF$5:AF$104,$AI319)</f>
        <v>3.4999999999999978</v>
      </c>
      <c r="AN319" s="3">
        <f>求节点(节奏总纲!$D$4:$D$113,AG$5:AG$104,$AI319)</f>
        <v>3.4999999999999978</v>
      </c>
    </row>
    <row r="320" spans="35:40" x14ac:dyDescent="0.15">
      <c r="AI320" s="3">
        <v>316</v>
      </c>
      <c r="AJ320" s="3">
        <f>求节点(节奏总纲!$D$4:$D$113,AC$5:AC$104,$AI320)</f>
        <v>3.4999999999999978</v>
      </c>
      <c r="AK320" s="3">
        <f>求节点(节奏总纲!$D$4:$D$113,AD$5:AD$104,$AI320)</f>
        <v>3.4999999999999978</v>
      </c>
      <c r="AL320" s="3">
        <f>求节点(节奏总纲!$D$4:$D$113,AE$5:AE$104,$AI320)</f>
        <v>3.4999999999999978</v>
      </c>
      <c r="AM320" s="3">
        <f>求节点(节奏总纲!$D$4:$D$113,AF$5:AF$104,$AI320)</f>
        <v>3.4999999999999978</v>
      </c>
      <c r="AN320" s="3">
        <f>求节点(节奏总纲!$D$4:$D$113,AG$5:AG$104,$AI320)</f>
        <v>3.4999999999999978</v>
      </c>
    </row>
    <row r="321" spans="35:40" x14ac:dyDescent="0.15">
      <c r="AI321" s="3">
        <v>317</v>
      </c>
      <c r="AJ321" s="3">
        <f>求节点(节奏总纲!$D$4:$D$113,AC$5:AC$104,$AI321)</f>
        <v>3.4999999999999978</v>
      </c>
      <c r="AK321" s="3">
        <f>求节点(节奏总纲!$D$4:$D$113,AD$5:AD$104,$AI321)</f>
        <v>3.4999999999999978</v>
      </c>
      <c r="AL321" s="3">
        <f>求节点(节奏总纲!$D$4:$D$113,AE$5:AE$104,$AI321)</f>
        <v>3.4999999999999978</v>
      </c>
      <c r="AM321" s="3">
        <f>求节点(节奏总纲!$D$4:$D$113,AF$5:AF$104,$AI321)</f>
        <v>3.4999999999999978</v>
      </c>
      <c r="AN321" s="3">
        <f>求节点(节奏总纲!$D$4:$D$113,AG$5:AG$104,$AI321)</f>
        <v>3.4999999999999978</v>
      </c>
    </row>
    <row r="322" spans="35:40" x14ac:dyDescent="0.15">
      <c r="AI322" s="3">
        <v>318</v>
      </c>
      <c r="AJ322" s="3">
        <f>求节点(节奏总纲!$D$4:$D$113,AC$5:AC$104,$AI322)</f>
        <v>3.4999999999999978</v>
      </c>
      <c r="AK322" s="3">
        <f>求节点(节奏总纲!$D$4:$D$113,AD$5:AD$104,$AI322)</f>
        <v>3.4999999999999978</v>
      </c>
      <c r="AL322" s="3">
        <f>求节点(节奏总纲!$D$4:$D$113,AE$5:AE$104,$AI322)</f>
        <v>3.4999999999999978</v>
      </c>
      <c r="AM322" s="3">
        <f>求节点(节奏总纲!$D$4:$D$113,AF$5:AF$104,$AI322)</f>
        <v>3.4999999999999978</v>
      </c>
      <c r="AN322" s="3">
        <f>求节点(节奏总纲!$D$4:$D$113,AG$5:AG$104,$AI322)</f>
        <v>3.4999999999999978</v>
      </c>
    </row>
    <row r="323" spans="35:40" x14ac:dyDescent="0.15">
      <c r="AI323" s="3">
        <v>319</v>
      </c>
      <c r="AJ323" s="3">
        <f>求节点(节奏总纲!$D$4:$D$113,AC$5:AC$104,$AI323)</f>
        <v>3.4999999999999978</v>
      </c>
      <c r="AK323" s="3">
        <f>求节点(节奏总纲!$D$4:$D$113,AD$5:AD$104,$AI323)</f>
        <v>3.4999999999999978</v>
      </c>
      <c r="AL323" s="3">
        <f>求节点(节奏总纲!$D$4:$D$113,AE$5:AE$104,$AI323)</f>
        <v>3.4999999999999978</v>
      </c>
      <c r="AM323" s="3">
        <f>求节点(节奏总纲!$D$4:$D$113,AF$5:AF$104,$AI323)</f>
        <v>3.4999999999999978</v>
      </c>
      <c r="AN323" s="3">
        <f>求节点(节奏总纲!$D$4:$D$113,AG$5:AG$104,$AI323)</f>
        <v>3.4999999999999978</v>
      </c>
    </row>
    <row r="324" spans="35:40" x14ac:dyDescent="0.15">
      <c r="AI324" s="3">
        <v>320</v>
      </c>
      <c r="AJ324" s="3">
        <f>求节点(节奏总纲!$D$4:$D$113,AC$5:AC$104,$AI324)</f>
        <v>3.4999999999999978</v>
      </c>
      <c r="AK324" s="3">
        <f>求节点(节奏总纲!$D$4:$D$113,AD$5:AD$104,$AI324)</f>
        <v>3.4999999999999978</v>
      </c>
      <c r="AL324" s="3">
        <f>求节点(节奏总纲!$D$4:$D$113,AE$5:AE$104,$AI324)</f>
        <v>3.4999999999999978</v>
      </c>
      <c r="AM324" s="3">
        <f>求节点(节奏总纲!$D$4:$D$113,AF$5:AF$104,$AI324)</f>
        <v>3.4999999999999978</v>
      </c>
      <c r="AN324" s="3">
        <f>求节点(节奏总纲!$D$4:$D$113,AG$5:AG$104,$AI324)</f>
        <v>3.4999999999999978</v>
      </c>
    </row>
    <row r="325" spans="35:40" x14ac:dyDescent="0.15">
      <c r="AI325" s="3">
        <v>321</v>
      </c>
      <c r="AJ325" s="3">
        <f>求节点(节奏总纲!$D$4:$D$113,AC$5:AC$104,$AI325)</f>
        <v>3.4999999999999978</v>
      </c>
      <c r="AK325" s="3">
        <f>求节点(节奏总纲!$D$4:$D$113,AD$5:AD$104,$AI325)</f>
        <v>3.4999999999999978</v>
      </c>
      <c r="AL325" s="3">
        <f>求节点(节奏总纲!$D$4:$D$113,AE$5:AE$104,$AI325)</f>
        <v>3.4999999999999978</v>
      </c>
      <c r="AM325" s="3">
        <f>求节点(节奏总纲!$D$4:$D$113,AF$5:AF$104,$AI325)</f>
        <v>3.4999999999999978</v>
      </c>
      <c r="AN325" s="3">
        <f>求节点(节奏总纲!$D$4:$D$113,AG$5:AG$104,$AI325)</f>
        <v>3.4999999999999978</v>
      </c>
    </row>
    <row r="326" spans="35:40" x14ac:dyDescent="0.15">
      <c r="AI326" s="3">
        <v>322</v>
      </c>
      <c r="AJ326" s="3">
        <f>求节点(节奏总纲!$D$4:$D$113,AC$5:AC$104,$AI326)</f>
        <v>3.4999999999999978</v>
      </c>
      <c r="AK326" s="3">
        <f>求节点(节奏总纲!$D$4:$D$113,AD$5:AD$104,$AI326)</f>
        <v>3.4999999999999978</v>
      </c>
      <c r="AL326" s="3">
        <f>求节点(节奏总纲!$D$4:$D$113,AE$5:AE$104,$AI326)</f>
        <v>3.4999999999999978</v>
      </c>
      <c r="AM326" s="3">
        <f>求节点(节奏总纲!$D$4:$D$113,AF$5:AF$104,$AI326)</f>
        <v>3.4999999999999978</v>
      </c>
      <c r="AN326" s="3">
        <f>求节点(节奏总纲!$D$4:$D$113,AG$5:AG$104,$AI326)</f>
        <v>3.4999999999999978</v>
      </c>
    </row>
    <row r="327" spans="35:40" x14ac:dyDescent="0.15">
      <c r="AI327" s="3">
        <v>323</v>
      </c>
      <c r="AJ327" s="3">
        <f>求节点(节奏总纲!$D$4:$D$113,AC$5:AC$104,$AI327)</f>
        <v>3.4999999999999978</v>
      </c>
      <c r="AK327" s="3">
        <f>求节点(节奏总纲!$D$4:$D$113,AD$5:AD$104,$AI327)</f>
        <v>3.4999999999999978</v>
      </c>
      <c r="AL327" s="3">
        <f>求节点(节奏总纲!$D$4:$D$113,AE$5:AE$104,$AI327)</f>
        <v>3.4999999999999978</v>
      </c>
      <c r="AM327" s="3">
        <f>求节点(节奏总纲!$D$4:$D$113,AF$5:AF$104,$AI327)</f>
        <v>3.4999999999999978</v>
      </c>
      <c r="AN327" s="3">
        <f>求节点(节奏总纲!$D$4:$D$113,AG$5:AG$104,$AI327)</f>
        <v>3.4999999999999978</v>
      </c>
    </row>
    <row r="328" spans="35:40" x14ac:dyDescent="0.15">
      <c r="AI328" s="3">
        <v>324</v>
      </c>
      <c r="AJ328" s="3">
        <f>求节点(节奏总纲!$D$4:$D$113,AC$5:AC$104,$AI328)</f>
        <v>3.4999999999999978</v>
      </c>
      <c r="AK328" s="3">
        <f>求节点(节奏总纲!$D$4:$D$113,AD$5:AD$104,$AI328)</f>
        <v>3.4999999999999978</v>
      </c>
      <c r="AL328" s="3">
        <f>求节点(节奏总纲!$D$4:$D$113,AE$5:AE$104,$AI328)</f>
        <v>3.4999999999999978</v>
      </c>
      <c r="AM328" s="3">
        <f>求节点(节奏总纲!$D$4:$D$113,AF$5:AF$104,$AI328)</f>
        <v>3.4999999999999978</v>
      </c>
      <c r="AN328" s="3">
        <f>求节点(节奏总纲!$D$4:$D$113,AG$5:AG$104,$AI328)</f>
        <v>3.4999999999999978</v>
      </c>
    </row>
    <row r="329" spans="35:40" x14ac:dyDescent="0.15">
      <c r="AI329" s="3">
        <v>325</v>
      </c>
      <c r="AJ329" s="3">
        <f>求节点(节奏总纲!$D$4:$D$113,AC$5:AC$104,$AI329)</f>
        <v>3.4999999999999978</v>
      </c>
      <c r="AK329" s="3">
        <f>求节点(节奏总纲!$D$4:$D$113,AD$5:AD$104,$AI329)</f>
        <v>3.4999999999999978</v>
      </c>
      <c r="AL329" s="3">
        <f>求节点(节奏总纲!$D$4:$D$113,AE$5:AE$104,$AI329)</f>
        <v>3.4999999999999978</v>
      </c>
      <c r="AM329" s="3">
        <f>求节点(节奏总纲!$D$4:$D$113,AF$5:AF$104,$AI329)</f>
        <v>3.4999999999999978</v>
      </c>
      <c r="AN329" s="3">
        <f>求节点(节奏总纲!$D$4:$D$113,AG$5:AG$104,$AI329)</f>
        <v>3.4999999999999978</v>
      </c>
    </row>
    <row r="330" spans="35:40" x14ac:dyDescent="0.15">
      <c r="AI330" s="3">
        <v>326</v>
      </c>
      <c r="AJ330" s="3">
        <f>求节点(节奏总纲!$D$4:$D$113,AC$5:AC$104,$AI330)</f>
        <v>3.4999999999999978</v>
      </c>
      <c r="AK330" s="3">
        <f>求节点(节奏总纲!$D$4:$D$113,AD$5:AD$104,$AI330)</f>
        <v>3.4999999999999978</v>
      </c>
      <c r="AL330" s="3">
        <f>求节点(节奏总纲!$D$4:$D$113,AE$5:AE$104,$AI330)</f>
        <v>3.4999999999999978</v>
      </c>
      <c r="AM330" s="3">
        <f>求节点(节奏总纲!$D$4:$D$113,AF$5:AF$104,$AI330)</f>
        <v>3.4999999999999978</v>
      </c>
      <c r="AN330" s="3">
        <f>求节点(节奏总纲!$D$4:$D$113,AG$5:AG$104,$AI330)</f>
        <v>3.4999999999999978</v>
      </c>
    </row>
    <row r="331" spans="35:40" x14ac:dyDescent="0.15">
      <c r="AI331" s="3">
        <v>327</v>
      </c>
      <c r="AJ331" s="3">
        <f>求节点(节奏总纲!$D$4:$D$113,AC$5:AC$104,$AI331)</f>
        <v>3.4999999999999978</v>
      </c>
      <c r="AK331" s="3">
        <f>求节点(节奏总纲!$D$4:$D$113,AD$5:AD$104,$AI331)</f>
        <v>3.4999999999999978</v>
      </c>
      <c r="AL331" s="3">
        <f>求节点(节奏总纲!$D$4:$D$113,AE$5:AE$104,$AI331)</f>
        <v>3.4999999999999978</v>
      </c>
      <c r="AM331" s="3">
        <f>求节点(节奏总纲!$D$4:$D$113,AF$5:AF$104,$AI331)</f>
        <v>3.4999999999999978</v>
      </c>
      <c r="AN331" s="3">
        <f>求节点(节奏总纲!$D$4:$D$113,AG$5:AG$104,$AI331)</f>
        <v>3.4999999999999978</v>
      </c>
    </row>
    <row r="332" spans="35:40" x14ac:dyDescent="0.15">
      <c r="AI332" s="3">
        <v>328</v>
      </c>
      <c r="AJ332" s="3">
        <f>求节点(节奏总纲!$D$4:$D$113,AC$5:AC$104,$AI332)</f>
        <v>3.4999999999999978</v>
      </c>
      <c r="AK332" s="3">
        <f>求节点(节奏总纲!$D$4:$D$113,AD$5:AD$104,$AI332)</f>
        <v>3.4999999999999978</v>
      </c>
      <c r="AL332" s="3">
        <f>求节点(节奏总纲!$D$4:$D$113,AE$5:AE$104,$AI332)</f>
        <v>3.4999999999999978</v>
      </c>
      <c r="AM332" s="3">
        <f>求节点(节奏总纲!$D$4:$D$113,AF$5:AF$104,$AI332)</f>
        <v>3.4999999999999978</v>
      </c>
      <c r="AN332" s="3">
        <f>求节点(节奏总纲!$D$4:$D$113,AG$5:AG$104,$AI332)</f>
        <v>3.4999999999999978</v>
      </c>
    </row>
    <row r="333" spans="35:40" x14ac:dyDescent="0.15">
      <c r="AI333" s="3">
        <v>329</v>
      </c>
      <c r="AJ333" s="3">
        <f>求节点(节奏总纲!$D$4:$D$113,AC$5:AC$104,$AI333)</f>
        <v>3.4999999999999978</v>
      </c>
      <c r="AK333" s="3">
        <f>求节点(节奏总纲!$D$4:$D$113,AD$5:AD$104,$AI333)</f>
        <v>3.4999999999999978</v>
      </c>
      <c r="AL333" s="3">
        <f>求节点(节奏总纲!$D$4:$D$113,AE$5:AE$104,$AI333)</f>
        <v>3.4999999999999978</v>
      </c>
      <c r="AM333" s="3">
        <f>求节点(节奏总纲!$D$4:$D$113,AF$5:AF$104,$AI333)</f>
        <v>3.4999999999999978</v>
      </c>
      <c r="AN333" s="3">
        <f>求节点(节奏总纲!$D$4:$D$113,AG$5:AG$104,$AI333)</f>
        <v>3.4999999999999978</v>
      </c>
    </row>
    <row r="334" spans="35:40" x14ac:dyDescent="0.15">
      <c r="AI334" s="3">
        <v>330</v>
      </c>
      <c r="AJ334" s="3">
        <f>求节点(节奏总纲!$D$4:$D$113,AC$5:AC$104,$AI334)</f>
        <v>3.4999999999999978</v>
      </c>
      <c r="AK334" s="3">
        <f>求节点(节奏总纲!$D$4:$D$113,AD$5:AD$104,$AI334)</f>
        <v>3.4999999999999978</v>
      </c>
      <c r="AL334" s="3">
        <f>求节点(节奏总纲!$D$4:$D$113,AE$5:AE$104,$AI334)</f>
        <v>3.4999999999999978</v>
      </c>
      <c r="AM334" s="3">
        <f>求节点(节奏总纲!$D$4:$D$113,AF$5:AF$104,$AI334)</f>
        <v>3.4999999999999978</v>
      </c>
      <c r="AN334" s="3">
        <f>求节点(节奏总纲!$D$4:$D$113,AG$5:AG$104,$AI334)</f>
        <v>3.4999999999999978</v>
      </c>
    </row>
    <row r="335" spans="35:40" x14ac:dyDescent="0.15">
      <c r="AI335" s="3">
        <v>331</v>
      </c>
      <c r="AJ335" s="3">
        <f>求节点(节奏总纲!$D$4:$D$113,AC$5:AC$104,$AI335)</f>
        <v>3.4999999999999978</v>
      </c>
      <c r="AK335" s="3">
        <f>求节点(节奏总纲!$D$4:$D$113,AD$5:AD$104,$AI335)</f>
        <v>3.4999999999999978</v>
      </c>
      <c r="AL335" s="3">
        <f>求节点(节奏总纲!$D$4:$D$113,AE$5:AE$104,$AI335)</f>
        <v>3.4999999999999978</v>
      </c>
      <c r="AM335" s="3">
        <f>求节点(节奏总纲!$D$4:$D$113,AF$5:AF$104,$AI335)</f>
        <v>3.4999999999999978</v>
      </c>
      <c r="AN335" s="3">
        <f>求节点(节奏总纲!$D$4:$D$113,AG$5:AG$104,$AI335)</f>
        <v>3.4999999999999978</v>
      </c>
    </row>
    <row r="336" spans="35:40" x14ac:dyDescent="0.15">
      <c r="AI336" s="3">
        <v>332</v>
      </c>
      <c r="AJ336" s="3">
        <f>求节点(节奏总纲!$D$4:$D$113,AC$5:AC$104,$AI336)</f>
        <v>3.4999999999999978</v>
      </c>
      <c r="AK336" s="3">
        <f>求节点(节奏总纲!$D$4:$D$113,AD$5:AD$104,$AI336)</f>
        <v>3.4999999999999978</v>
      </c>
      <c r="AL336" s="3">
        <f>求节点(节奏总纲!$D$4:$D$113,AE$5:AE$104,$AI336)</f>
        <v>3.4999999999999978</v>
      </c>
      <c r="AM336" s="3">
        <f>求节点(节奏总纲!$D$4:$D$113,AF$5:AF$104,$AI336)</f>
        <v>3.4999999999999978</v>
      </c>
      <c r="AN336" s="3">
        <f>求节点(节奏总纲!$D$4:$D$113,AG$5:AG$104,$AI336)</f>
        <v>3.4999999999999978</v>
      </c>
    </row>
    <row r="337" spans="35:40" x14ac:dyDescent="0.15">
      <c r="AI337" s="3">
        <v>333</v>
      </c>
      <c r="AJ337" s="3">
        <f>求节点(节奏总纲!$D$4:$D$113,AC$5:AC$104,$AI337)</f>
        <v>3.4999999999999978</v>
      </c>
      <c r="AK337" s="3">
        <f>求节点(节奏总纲!$D$4:$D$113,AD$5:AD$104,$AI337)</f>
        <v>3.4999999999999978</v>
      </c>
      <c r="AL337" s="3">
        <f>求节点(节奏总纲!$D$4:$D$113,AE$5:AE$104,$AI337)</f>
        <v>3.4999999999999978</v>
      </c>
      <c r="AM337" s="3">
        <f>求节点(节奏总纲!$D$4:$D$113,AF$5:AF$104,$AI337)</f>
        <v>3.4999999999999978</v>
      </c>
      <c r="AN337" s="3">
        <f>求节点(节奏总纲!$D$4:$D$113,AG$5:AG$104,$AI337)</f>
        <v>3.4999999999999978</v>
      </c>
    </row>
    <row r="338" spans="35:40" x14ac:dyDescent="0.15">
      <c r="AI338" s="3">
        <v>334</v>
      </c>
      <c r="AJ338" s="3">
        <f>求节点(节奏总纲!$D$4:$D$113,AC$5:AC$104,$AI338)</f>
        <v>3.4999999999999978</v>
      </c>
      <c r="AK338" s="3">
        <f>求节点(节奏总纲!$D$4:$D$113,AD$5:AD$104,$AI338)</f>
        <v>3.4999999999999978</v>
      </c>
      <c r="AL338" s="3">
        <f>求节点(节奏总纲!$D$4:$D$113,AE$5:AE$104,$AI338)</f>
        <v>3.4999999999999978</v>
      </c>
      <c r="AM338" s="3">
        <f>求节点(节奏总纲!$D$4:$D$113,AF$5:AF$104,$AI338)</f>
        <v>3.4999999999999978</v>
      </c>
      <c r="AN338" s="3">
        <f>求节点(节奏总纲!$D$4:$D$113,AG$5:AG$104,$AI338)</f>
        <v>3.4999999999999978</v>
      </c>
    </row>
    <row r="339" spans="35:40" x14ac:dyDescent="0.15">
      <c r="AI339" s="3">
        <v>335</v>
      </c>
      <c r="AJ339" s="3">
        <f>求节点(节奏总纲!$D$4:$D$113,AC$5:AC$104,$AI339)</f>
        <v>3.4999999999999978</v>
      </c>
      <c r="AK339" s="3">
        <f>求节点(节奏总纲!$D$4:$D$113,AD$5:AD$104,$AI339)</f>
        <v>3.4999999999999978</v>
      </c>
      <c r="AL339" s="3">
        <f>求节点(节奏总纲!$D$4:$D$113,AE$5:AE$104,$AI339)</f>
        <v>3.4999999999999978</v>
      </c>
      <c r="AM339" s="3">
        <f>求节点(节奏总纲!$D$4:$D$113,AF$5:AF$104,$AI339)</f>
        <v>3.4999999999999978</v>
      </c>
      <c r="AN339" s="3">
        <f>求节点(节奏总纲!$D$4:$D$113,AG$5:AG$104,$AI339)</f>
        <v>3.4999999999999978</v>
      </c>
    </row>
    <row r="340" spans="35:40" x14ac:dyDescent="0.15">
      <c r="AI340" s="3">
        <v>336</v>
      </c>
      <c r="AJ340" s="3">
        <f>求节点(节奏总纲!$D$4:$D$113,AC$5:AC$104,$AI340)</f>
        <v>3.4999999999999978</v>
      </c>
      <c r="AK340" s="3">
        <f>求节点(节奏总纲!$D$4:$D$113,AD$5:AD$104,$AI340)</f>
        <v>3.4999999999999978</v>
      </c>
      <c r="AL340" s="3">
        <f>求节点(节奏总纲!$D$4:$D$113,AE$5:AE$104,$AI340)</f>
        <v>3.4999999999999978</v>
      </c>
      <c r="AM340" s="3">
        <f>求节点(节奏总纲!$D$4:$D$113,AF$5:AF$104,$AI340)</f>
        <v>3.4999999999999978</v>
      </c>
      <c r="AN340" s="3">
        <f>求节点(节奏总纲!$D$4:$D$113,AG$5:AG$104,$AI340)</f>
        <v>3.4999999999999978</v>
      </c>
    </row>
    <row r="341" spans="35:40" x14ac:dyDescent="0.15">
      <c r="AI341" s="3">
        <v>337</v>
      </c>
      <c r="AJ341" s="3">
        <f>求节点(节奏总纲!$D$4:$D$113,AC$5:AC$104,$AI341)</f>
        <v>3.4999999999999978</v>
      </c>
      <c r="AK341" s="3">
        <f>求节点(节奏总纲!$D$4:$D$113,AD$5:AD$104,$AI341)</f>
        <v>3.4999999999999978</v>
      </c>
      <c r="AL341" s="3">
        <f>求节点(节奏总纲!$D$4:$D$113,AE$5:AE$104,$AI341)</f>
        <v>3.4999999999999978</v>
      </c>
      <c r="AM341" s="3">
        <f>求节点(节奏总纲!$D$4:$D$113,AF$5:AF$104,$AI341)</f>
        <v>3.4999999999999978</v>
      </c>
      <c r="AN341" s="3">
        <f>求节点(节奏总纲!$D$4:$D$113,AG$5:AG$104,$AI341)</f>
        <v>3.4999999999999978</v>
      </c>
    </row>
    <row r="342" spans="35:40" x14ac:dyDescent="0.15">
      <c r="AI342" s="3">
        <v>338</v>
      </c>
      <c r="AJ342" s="3">
        <f>求节点(节奏总纲!$D$4:$D$113,AC$5:AC$104,$AI342)</f>
        <v>3.4999999999999978</v>
      </c>
      <c r="AK342" s="3">
        <f>求节点(节奏总纲!$D$4:$D$113,AD$5:AD$104,$AI342)</f>
        <v>3.4999999999999978</v>
      </c>
      <c r="AL342" s="3">
        <f>求节点(节奏总纲!$D$4:$D$113,AE$5:AE$104,$AI342)</f>
        <v>3.4999999999999978</v>
      </c>
      <c r="AM342" s="3">
        <f>求节点(节奏总纲!$D$4:$D$113,AF$5:AF$104,$AI342)</f>
        <v>3.4999999999999978</v>
      </c>
      <c r="AN342" s="3">
        <f>求节点(节奏总纲!$D$4:$D$113,AG$5:AG$104,$AI342)</f>
        <v>3.4999999999999978</v>
      </c>
    </row>
    <row r="343" spans="35:40" x14ac:dyDescent="0.15">
      <c r="AI343" s="3">
        <v>339</v>
      </c>
      <c r="AJ343" s="3">
        <f>求节点(节奏总纲!$D$4:$D$113,AC$5:AC$104,$AI343)</f>
        <v>3.4999999999999978</v>
      </c>
      <c r="AK343" s="3">
        <f>求节点(节奏总纲!$D$4:$D$113,AD$5:AD$104,$AI343)</f>
        <v>3.4999999999999978</v>
      </c>
      <c r="AL343" s="3">
        <f>求节点(节奏总纲!$D$4:$D$113,AE$5:AE$104,$AI343)</f>
        <v>3.4999999999999978</v>
      </c>
      <c r="AM343" s="3">
        <f>求节点(节奏总纲!$D$4:$D$113,AF$5:AF$104,$AI343)</f>
        <v>3.4999999999999978</v>
      </c>
      <c r="AN343" s="3">
        <f>求节点(节奏总纲!$D$4:$D$113,AG$5:AG$104,$AI343)</f>
        <v>3.4999999999999978</v>
      </c>
    </row>
    <row r="344" spans="35:40" x14ac:dyDescent="0.15">
      <c r="AI344" s="3">
        <v>340</v>
      </c>
      <c r="AJ344" s="3">
        <f>求节点(节奏总纲!$D$4:$D$113,AC$5:AC$104,$AI344)</f>
        <v>3.4999999999999978</v>
      </c>
      <c r="AK344" s="3">
        <f>求节点(节奏总纲!$D$4:$D$113,AD$5:AD$104,$AI344)</f>
        <v>3.4999999999999978</v>
      </c>
      <c r="AL344" s="3">
        <f>求节点(节奏总纲!$D$4:$D$113,AE$5:AE$104,$AI344)</f>
        <v>3.4999999999999978</v>
      </c>
      <c r="AM344" s="3">
        <f>求节点(节奏总纲!$D$4:$D$113,AF$5:AF$104,$AI344)</f>
        <v>3.4999999999999978</v>
      </c>
      <c r="AN344" s="3">
        <f>求节点(节奏总纲!$D$4:$D$113,AG$5:AG$104,$AI344)</f>
        <v>3.4999999999999978</v>
      </c>
    </row>
    <row r="345" spans="35:40" x14ac:dyDescent="0.15">
      <c r="AI345" s="3">
        <v>341</v>
      </c>
      <c r="AJ345" s="3">
        <f>求节点(节奏总纲!$D$4:$D$113,AC$5:AC$104,$AI345)</f>
        <v>3.4999999999999978</v>
      </c>
      <c r="AK345" s="3">
        <f>求节点(节奏总纲!$D$4:$D$113,AD$5:AD$104,$AI345)</f>
        <v>3.4999999999999978</v>
      </c>
      <c r="AL345" s="3">
        <f>求节点(节奏总纲!$D$4:$D$113,AE$5:AE$104,$AI345)</f>
        <v>3.4999999999999978</v>
      </c>
      <c r="AM345" s="3">
        <f>求节点(节奏总纲!$D$4:$D$113,AF$5:AF$104,$AI345)</f>
        <v>3.4999999999999978</v>
      </c>
      <c r="AN345" s="3">
        <f>求节点(节奏总纲!$D$4:$D$113,AG$5:AG$104,$AI345)</f>
        <v>3.4999999999999978</v>
      </c>
    </row>
    <row r="346" spans="35:40" x14ac:dyDescent="0.15">
      <c r="AI346" s="3">
        <v>342</v>
      </c>
      <c r="AJ346" s="3">
        <f>求节点(节奏总纲!$D$4:$D$113,AC$5:AC$104,$AI346)</f>
        <v>3.4999999999999978</v>
      </c>
      <c r="AK346" s="3">
        <f>求节点(节奏总纲!$D$4:$D$113,AD$5:AD$104,$AI346)</f>
        <v>3.4999999999999978</v>
      </c>
      <c r="AL346" s="3">
        <f>求节点(节奏总纲!$D$4:$D$113,AE$5:AE$104,$AI346)</f>
        <v>3.4999999999999978</v>
      </c>
      <c r="AM346" s="3">
        <f>求节点(节奏总纲!$D$4:$D$113,AF$5:AF$104,$AI346)</f>
        <v>3.4999999999999978</v>
      </c>
      <c r="AN346" s="3">
        <f>求节点(节奏总纲!$D$4:$D$113,AG$5:AG$104,$AI346)</f>
        <v>3.4999999999999978</v>
      </c>
    </row>
    <row r="347" spans="35:40" x14ac:dyDescent="0.15">
      <c r="AI347" s="3">
        <v>343</v>
      </c>
      <c r="AJ347" s="3">
        <f>求节点(节奏总纲!$D$4:$D$113,AC$5:AC$104,$AI347)</f>
        <v>3.4999999999999978</v>
      </c>
      <c r="AK347" s="3">
        <f>求节点(节奏总纲!$D$4:$D$113,AD$5:AD$104,$AI347)</f>
        <v>3.4999999999999978</v>
      </c>
      <c r="AL347" s="3">
        <f>求节点(节奏总纲!$D$4:$D$113,AE$5:AE$104,$AI347)</f>
        <v>3.4999999999999978</v>
      </c>
      <c r="AM347" s="3">
        <f>求节点(节奏总纲!$D$4:$D$113,AF$5:AF$104,$AI347)</f>
        <v>3.4999999999999978</v>
      </c>
      <c r="AN347" s="3">
        <f>求节点(节奏总纲!$D$4:$D$113,AG$5:AG$104,$AI347)</f>
        <v>3.4999999999999978</v>
      </c>
    </row>
    <row r="348" spans="35:40" x14ac:dyDescent="0.15">
      <c r="AI348" s="3">
        <v>344</v>
      </c>
      <c r="AJ348" s="3">
        <f>求节点(节奏总纲!$D$4:$D$113,AC$5:AC$104,$AI348)</f>
        <v>3.4999999999999978</v>
      </c>
      <c r="AK348" s="3">
        <f>求节点(节奏总纲!$D$4:$D$113,AD$5:AD$104,$AI348)</f>
        <v>3.4999999999999978</v>
      </c>
      <c r="AL348" s="3">
        <f>求节点(节奏总纲!$D$4:$D$113,AE$5:AE$104,$AI348)</f>
        <v>3.4999999999999978</v>
      </c>
      <c r="AM348" s="3">
        <f>求节点(节奏总纲!$D$4:$D$113,AF$5:AF$104,$AI348)</f>
        <v>3.4999999999999978</v>
      </c>
      <c r="AN348" s="3">
        <f>求节点(节奏总纲!$D$4:$D$113,AG$5:AG$104,$AI348)</f>
        <v>3.4999999999999978</v>
      </c>
    </row>
    <row r="349" spans="35:40" x14ac:dyDescent="0.15">
      <c r="AI349" s="3">
        <v>345</v>
      </c>
      <c r="AJ349" s="3">
        <f>求节点(节奏总纲!$D$4:$D$113,AC$5:AC$104,$AI349)</f>
        <v>3.4999999999999978</v>
      </c>
      <c r="AK349" s="3">
        <f>求节点(节奏总纲!$D$4:$D$113,AD$5:AD$104,$AI349)</f>
        <v>3.4999999999999978</v>
      </c>
      <c r="AL349" s="3">
        <f>求节点(节奏总纲!$D$4:$D$113,AE$5:AE$104,$AI349)</f>
        <v>3.4999999999999978</v>
      </c>
      <c r="AM349" s="3">
        <f>求节点(节奏总纲!$D$4:$D$113,AF$5:AF$104,$AI349)</f>
        <v>3.4999999999999978</v>
      </c>
      <c r="AN349" s="3">
        <f>求节点(节奏总纲!$D$4:$D$113,AG$5:AG$104,$AI349)</f>
        <v>3.4999999999999978</v>
      </c>
    </row>
    <row r="350" spans="35:40" x14ac:dyDescent="0.15">
      <c r="AI350" s="3">
        <v>346</v>
      </c>
      <c r="AJ350" s="3">
        <f>求节点(节奏总纲!$D$4:$D$113,AC$5:AC$104,$AI350)</f>
        <v>3.4999999999999978</v>
      </c>
      <c r="AK350" s="3">
        <f>求节点(节奏总纲!$D$4:$D$113,AD$5:AD$104,$AI350)</f>
        <v>3.4999999999999978</v>
      </c>
      <c r="AL350" s="3">
        <f>求节点(节奏总纲!$D$4:$D$113,AE$5:AE$104,$AI350)</f>
        <v>3.4999999999999978</v>
      </c>
      <c r="AM350" s="3">
        <f>求节点(节奏总纲!$D$4:$D$113,AF$5:AF$104,$AI350)</f>
        <v>3.4999999999999978</v>
      </c>
      <c r="AN350" s="3">
        <f>求节点(节奏总纲!$D$4:$D$113,AG$5:AG$104,$AI350)</f>
        <v>3.4999999999999978</v>
      </c>
    </row>
    <row r="351" spans="35:40" x14ac:dyDescent="0.15">
      <c r="AI351" s="3">
        <v>347</v>
      </c>
      <c r="AJ351" s="3">
        <f>求节点(节奏总纲!$D$4:$D$113,AC$5:AC$104,$AI351)</f>
        <v>3.4999999999999978</v>
      </c>
      <c r="AK351" s="3">
        <f>求节点(节奏总纲!$D$4:$D$113,AD$5:AD$104,$AI351)</f>
        <v>3.4999999999999978</v>
      </c>
      <c r="AL351" s="3">
        <f>求节点(节奏总纲!$D$4:$D$113,AE$5:AE$104,$AI351)</f>
        <v>3.4999999999999978</v>
      </c>
      <c r="AM351" s="3">
        <f>求节点(节奏总纲!$D$4:$D$113,AF$5:AF$104,$AI351)</f>
        <v>3.4999999999999978</v>
      </c>
      <c r="AN351" s="3">
        <f>求节点(节奏总纲!$D$4:$D$113,AG$5:AG$104,$AI351)</f>
        <v>3.4999999999999978</v>
      </c>
    </row>
    <row r="352" spans="35:40" x14ac:dyDescent="0.15">
      <c r="AI352" s="3">
        <v>348</v>
      </c>
      <c r="AJ352" s="3">
        <f>求节点(节奏总纲!$D$4:$D$113,AC$5:AC$104,$AI352)</f>
        <v>3.4999999999999978</v>
      </c>
      <c r="AK352" s="3">
        <f>求节点(节奏总纲!$D$4:$D$113,AD$5:AD$104,$AI352)</f>
        <v>3.4999999999999978</v>
      </c>
      <c r="AL352" s="3">
        <f>求节点(节奏总纲!$D$4:$D$113,AE$5:AE$104,$AI352)</f>
        <v>3.4999999999999978</v>
      </c>
      <c r="AM352" s="3">
        <f>求节点(节奏总纲!$D$4:$D$113,AF$5:AF$104,$AI352)</f>
        <v>3.4999999999999978</v>
      </c>
      <c r="AN352" s="3">
        <f>求节点(节奏总纲!$D$4:$D$113,AG$5:AG$104,$AI352)</f>
        <v>3.4999999999999978</v>
      </c>
    </row>
    <row r="353" spans="35:40" x14ac:dyDescent="0.15">
      <c r="AI353" s="3">
        <v>349</v>
      </c>
      <c r="AJ353" s="3">
        <f>求节点(节奏总纲!$D$4:$D$113,AC$5:AC$104,$AI353)</f>
        <v>3.4999999999999978</v>
      </c>
      <c r="AK353" s="3">
        <f>求节点(节奏总纲!$D$4:$D$113,AD$5:AD$104,$AI353)</f>
        <v>3.4999999999999978</v>
      </c>
      <c r="AL353" s="3">
        <f>求节点(节奏总纲!$D$4:$D$113,AE$5:AE$104,$AI353)</f>
        <v>3.4999999999999978</v>
      </c>
      <c r="AM353" s="3">
        <f>求节点(节奏总纲!$D$4:$D$113,AF$5:AF$104,$AI353)</f>
        <v>3.4999999999999978</v>
      </c>
      <c r="AN353" s="3">
        <f>求节点(节奏总纲!$D$4:$D$113,AG$5:AG$104,$AI353)</f>
        <v>3.4999999999999978</v>
      </c>
    </row>
    <row r="354" spans="35:40" x14ac:dyDescent="0.15">
      <c r="AI354" s="3">
        <v>350</v>
      </c>
      <c r="AJ354" s="3">
        <f>求节点(节奏总纲!$D$4:$D$113,AC$5:AC$104,$AI354)</f>
        <v>3.4999999999999978</v>
      </c>
      <c r="AK354" s="3">
        <f>求节点(节奏总纲!$D$4:$D$113,AD$5:AD$104,$AI354)</f>
        <v>3.4999999999999978</v>
      </c>
      <c r="AL354" s="3">
        <f>求节点(节奏总纲!$D$4:$D$113,AE$5:AE$104,$AI354)</f>
        <v>3.4999999999999978</v>
      </c>
      <c r="AM354" s="3">
        <f>求节点(节奏总纲!$D$4:$D$113,AF$5:AF$104,$AI354)</f>
        <v>3.4999999999999978</v>
      </c>
      <c r="AN354" s="3">
        <f>求节点(节奏总纲!$D$4:$D$113,AG$5:AG$104,$AI354)</f>
        <v>3.4999999999999978</v>
      </c>
    </row>
    <row r="355" spans="35:40" x14ac:dyDescent="0.15">
      <c r="AI355" s="3">
        <v>351</v>
      </c>
      <c r="AJ355" s="3">
        <f>求节点(节奏总纲!$D$4:$D$113,AC$5:AC$104,$AI355)</f>
        <v>3.4999999999999978</v>
      </c>
      <c r="AK355" s="3">
        <f>求节点(节奏总纲!$D$4:$D$113,AD$5:AD$104,$AI355)</f>
        <v>3.4999999999999978</v>
      </c>
      <c r="AL355" s="3">
        <f>求节点(节奏总纲!$D$4:$D$113,AE$5:AE$104,$AI355)</f>
        <v>3.4999999999999978</v>
      </c>
      <c r="AM355" s="3">
        <f>求节点(节奏总纲!$D$4:$D$113,AF$5:AF$104,$AI355)</f>
        <v>3.4999999999999978</v>
      </c>
      <c r="AN355" s="3">
        <f>求节点(节奏总纲!$D$4:$D$113,AG$5:AG$104,$AI355)</f>
        <v>3.4999999999999978</v>
      </c>
    </row>
    <row r="356" spans="35:40" x14ac:dyDescent="0.15">
      <c r="AI356" s="3">
        <v>352</v>
      </c>
      <c r="AJ356" s="3">
        <f>求节点(节奏总纲!$D$4:$D$113,AC$5:AC$104,$AI356)</f>
        <v>3.4999999999999978</v>
      </c>
      <c r="AK356" s="3">
        <f>求节点(节奏总纲!$D$4:$D$113,AD$5:AD$104,$AI356)</f>
        <v>3.4999999999999978</v>
      </c>
      <c r="AL356" s="3">
        <f>求节点(节奏总纲!$D$4:$D$113,AE$5:AE$104,$AI356)</f>
        <v>3.4999999999999978</v>
      </c>
      <c r="AM356" s="3">
        <f>求节点(节奏总纲!$D$4:$D$113,AF$5:AF$104,$AI356)</f>
        <v>3.4999999999999978</v>
      </c>
      <c r="AN356" s="3">
        <f>求节点(节奏总纲!$D$4:$D$113,AG$5:AG$104,$AI356)</f>
        <v>3.4999999999999978</v>
      </c>
    </row>
    <row r="357" spans="35:40" x14ac:dyDescent="0.15">
      <c r="AI357" s="3">
        <v>353</v>
      </c>
      <c r="AJ357" s="3">
        <f>求节点(节奏总纲!$D$4:$D$113,AC$5:AC$104,$AI357)</f>
        <v>3.4999999999999978</v>
      </c>
      <c r="AK357" s="3">
        <f>求节点(节奏总纲!$D$4:$D$113,AD$5:AD$104,$AI357)</f>
        <v>3.4999999999999978</v>
      </c>
      <c r="AL357" s="3">
        <f>求节点(节奏总纲!$D$4:$D$113,AE$5:AE$104,$AI357)</f>
        <v>3.4999999999999978</v>
      </c>
      <c r="AM357" s="3">
        <f>求节点(节奏总纲!$D$4:$D$113,AF$5:AF$104,$AI357)</f>
        <v>3.4999999999999978</v>
      </c>
      <c r="AN357" s="3">
        <f>求节点(节奏总纲!$D$4:$D$113,AG$5:AG$104,$AI357)</f>
        <v>3.4999999999999978</v>
      </c>
    </row>
    <row r="358" spans="35:40" x14ac:dyDescent="0.15">
      <c r="AI358" s="3">
        <v>354</v>
      </c>
      <c r="AJ358" s="3">
        <f>求节点(节奏总纲!$D$4:$D$113,AC$5:AC$104,$AI358)</f>
        <v>3.4999999999999978</v>
      </c>
      <c r="AK358" s="3">
        <f>求节点(节奏总纲!$D$4:$D$113,AD$5:AD$104,$AI358)</f>
        <v>3.4999999999999978</v>
      </c>
      <c r="AL358" s="3">
        <f>求节点(节奏总纲!$D$4:$D$113,AE$5:AE$104,$AI358)</f>
        <v>3.4999999999999978</v>
      </c>
      <c r="AM358" s="3">
        <f>求节点(节奏总纲!$D$4:$D$113,AF$5:AF$104,$AI358)</f>
        <v>3.4999999999999978</v>
      </c>
      <c r="AN358" s="3">
        <f>求节点(节奏总纲!$D$4:$D$113,AG$5:AG$104,$AI358)</f>
        <v>3.4999999999999978</v>
      </c>
    </row>
    <row r="359" spans="35:40" x14ac:dyDescent="0.15">
      <c r="AI359" s="3">
        <v>355</v>
      </c>
      <c r="AJ359" s="3">
        <f>求节点(节奏总纲!$D$4:$D$113,AC$5:AC$104,$AI359)</f>
        <v>3.4999999999999978</v>
      </c>
      <c r="AK359" s="3">
        <f>求节点(节奏总纲!$D$4:$D$113,AD$5:AD$104,$AI359)</f>
        <v>3.4999999999999978</v>
      </c>
      <c r="AL359" s="3">
        <f>求节点(节奏总纲!$D$4:$D$113,AE$5:AE$104,$AI359)</f>
        <v>3.4999999999999978</v>
      </c>
      <c r="AM359" s="3">
        <f>求节点(节奏总纲!$D$4:$D$113,AF$5:AF$104,$AI359)</f>
        <v>3.4999999999999978</v>
      </c>
      <c r="AN359" s="3">
        <f>求节点(节奏总纲!$D$4:$D$113,AG$5:AG$104,$AI359)</f>
        <v>3.4999999999999978</v>
      </c>
    </row>
    <row r="360" spans="35:40" x14ac:dyDescent="0.15">
      <c r="AI360" s="3">
        <v>356</v>
      </c>
      <c r="AJ360" s="3">
        <f>求节点(节奏总纲!$D$4:$D$113,AC$5:AC$104,$AI360)</f>
        <v>3.4999999999999978</v>
      </c>
      <c r="AK360" s="3">
        <f>求节点(节奏总纲!$D$4:$D$113,AD$5:AD$104,$AI360)</f>
        <v>3.4999999999999978</v>
      </c>
      <c r="AL360" s="3">
        <f>求节点(节奏总纲!$D$4:$D$113,AE$5:AE$104,$AI360)</f>
        <v>3.4999999999999978</v>
      </c>
      <c r="AM360" s="3">
        <f>求节点(节奏总纲!$D$4:$D$113,AF$5:AF$104,$AI360)</f>
        <v>3.4999999999999978</v>
      </c>
      <c r="AN360" s="3">
        <f>求节点(节奏总纲!$D$4:$D$113,AG$5:AG$104,$AI360)</f>
        <v>3.4999999999999978</v>
      </c>
    </row>
    <row r="361" spans="35:40" x14ac:dyDescent="0.15">
      <c r="AI361" s="3">
        <v>357</v>
      </c>
      <c r="AJ361" s="3">
        <f>求节点(节奏总纲!$D$4:$D$113,AC$5:AC$104,$AI361)</f>
        <v>3.4999999999999978</v>
      </c>
      <c r="AK361" s="3">
        <f>求节点(节奏总纲!$D$4:$D$113,AD$5:AD$104,$AI361)</f>
        <v>3.4999999999999978</v>
      </c>
      <c r="AL361" s="3">
        <f>求节点(节奏总纲!$D$4:$D$113,AE$5:AE$104,$AI361)</f>
        <v>3.4999999999999978</v>
      </c>
      <c r="AM361" s="3">
        <f>求节点(节奏总纲!$D$4:$D$113,AF$5:AF$104,$AI361)</f>
        <v>3.4999999999999978</v>
      </c>
      <c r="AN361" s="3">
        <f>求节点(节奏总纲!$D$4:$D$113,AG$5:AG$104,$AI361)</f>
        <v>3.4999999999999978</v>
      </c>
    </row>
    <row r="362" spans="35:40" x14ac:dyDescent="0.15">
      <c r="AI362" s="3">
        <v>358</v>
      </c>
      <c r="AJ362" s="3">
        <f>求节点(节奏总纲!$D$4:$D$113,AC$5:AC$104,$AI362)</f>
        <v>3.4999999999999978</v>
      </c>
      <c r="AK362" s="3">
        <f>求节点(节奏总纲!$D$4:$D$113,AD$5:AD$104,$AI362)</f>
        <v>3.4999999999999978</v>
      </c>
      <c r="AL362" s="3">
        <f>求节点(节奏总纲!$D$4:$D$113,AE$5:AE$104,$AI362)</f>
        <v>3.4999999999999978</v>
      </c>
      <c r="AM362" s="3">
        <f>求节点(节奏总纲!$D$4:$D$113,AF$5:AF$104,$AI362)</f>
        <v>3.4999999999999978</v>
      </c>
      <c r="AN362" s="3">
        <f>求节点(节奏总纲!$D$4:$D$113,AG$5:AG$104,$AI362)</f>
        <v>3.4999999999999978</v>
      </c>
    </row>
    <row r="363" spans="35:40" x14ac:dyDescent="0.15">
      <c r="AI363" s="3">
        <v>359</v>
      </c>
      <c r="AJ363" s="3">
        <f>求节点(节奏总纲!$D$4:$D$113,AC$5:AC$104,$AI363)</f>
        <v>3.4999999999999978</v>
      </c>
      <c r="AK363" s="3">
        <f>求节点(节奏总纲!$D$4:$D$113,AD$5:AD$104,$AI363)</f>
        <v>3.4999999999999978</v>
      </c>
      <c r="AL363" s="3">
        <f>求节点(节奏总纲!$D$4:$D$113,AE$5:AE$104,$AI363)</f>
        <v>3.4999999999999978</v>
      </c>
      <c r="AM363" s="3">
        <f>求节点(节奏总纲!$D$4:$D$113,AF$5:AF$104,$AI363)</f>
        <v>3.4999999999999978</v>
      </c>
      <c r="AN363" s="3">
        <f>求节点(节奏总纲!$D$4:$D$113,AG$5:AG$104,$AI363)</f>
        <v>3.4999999999999978</v>
      </c>
    </row>
    <row r="364" spans="35:40" x14ac:dyDescent="0.15">
      <c r="AI364" s="3">
        <v>360</v>
      </c>
      <c r="AJ364" s="3">
        <f>求节点(节奏总纲!$D$4:$D$113,AC$5:AC$104,$AI364)</f>
        <v>3.4999999999999978</v>
      </c>
      <c r="AK364" s="3">
        <f>求节点(节奏总纲!$D$4:$D$113,AD$5:AD$104,$AI364)</f>
        <v>3.4999999999999978</v>
      </c>
      <c r="AL364" s="3">
        <f>求节点(节奏总纲!$D$4:$D$113,AE$5:AE$104,$AI364)</f>
        <v>3.4999999999999978</v>
      </c>
      <c r="AM364" s="3">
        <f>求节点(节奏总纲!$D$4:$D$113,AF$5:AF$104,$AI364)</f>
        <v>3.4999999999999978</v>
      </c>
      <c r="AN364" s="3">
        <f>求节点(节奏总纲!$D$4:$D$113,AG$5:AG$104,$AI364)</f>
        <v>3.4999999999999978</v>
      </c>
    </row>
  </sheetData>
  <mergeCells count="8">
    <mergeCell ref="A10:A26"/>
    <mergeCell ref="AJ3:AN3"/>
    <mergeCell ref="AC3:AG3"/>
    <mergeCell ref="G8:K8"/>
    <mergeCell ref="L8:P8"/>
    <mergeCell ref="Q8:U8"/>
    <mergeCell ref="X3:AB3"/>
    <mergeCell ref="B8:F8"/>
  </mergeCells>
  <phoneticPr fontId="1" type="noConversion"/>
  <pageMargins left="0.7" right="0.7" top="0.75" bottom="0.75" header="0.3" footer="0.3"/>
  <pageSetup paperSize="9"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51049-ECC5-4819-A07A-C4F683C28393}">
  <sheetPr codeName="Sheet9"/>
  <dimension ref="A1:Z161"/>
  <sheetViews>
    <sheetView zoomScaleNormal="100" workbookViewId="0">
      <selection activeCell="K22" sqref="K22"/>
    </sheetView>
  </sheetViews>
  <sheetFormatPr defaultColWidth="6.625" defaultRowHeight="11.25" x14ac:dyDescent="0.2"/>
  <cols>
    <col min="1" max="1" width="6.625" style="12"/>
    <col min="2" max="2" width="13" style="3" bestFit="1" customWidth="1"/>
    <col min="3" max="3" width="12.25" style="3" bestFit="1" customWidth="1"/>
    <col min="4" max="5" width="10.5" style="3" bestFit="1" customWidth="1"/>
    <col min="6" max="8" width="6.625" style="3"/>
    <col min="9" max="9" width="1.375" style="11" customWidth="1"/>
    <col min="10" max="16384" width="6.625" style="3"/>
  </cols>
  <sheetData>
    <row r="1" spans="1:26" x14ac:dyDescent="0.2">
      <c r="A1" s="12" t="s">
        <v>116</v>
      </c>
    </row>
    <row r="2" spans="1:26" x14ac:dyDescent="0.2">
      <c r="A2" s="12" t="s">
        <v>217</v>
      </c>
    </row>
    <row r="4" spans="1:26" x14ac:dyDescent="0.2">
      <c r="L4" s="31"/>
      <c r="M4" s="44" t="s">
        <v>337</v>
      </c>
      <c r="N4" s="44"/>
      <c r="O4" s="44"/>
      <c r="P4" s="44"/>
      <c r="Q4" s="44"/>
      <c r="R4" s="44"/>
      <c r="S4" s="44" t="s">
        <v>336</v>
      </c>
      <c r="T4" s="44"/>
      <c r="U4" s="44"/>
      <c r="V4" s="44"/>
      <c r="W4" s="44"/>
      <c r="X4" s="44"/>
      <c r="Y4" s="31"/>
      <c r="Z4" s="31"/>
    </row>
    <row r="5" spans="1:26" s="23" customFormat="1" ht="33.75" x14ac:dyDescent="0.2">
      <c r="A5" s="18"/>
      <c r="B5" s="23" t="s">
        <v>229</v>
      </c>
      <c r="C5" s="23" t="s">
        <v>230</v>
      </c>
      <c r="I5" s="29"/>
      <c r="L5" s="33" t="s">
        <v>222</v>
      </c>
      <c r="M5" s="33" t="s">
        <v>214</v>
      </c>
      <c r="N5" s="33" t="s">
        <v>215</v>
      </c>
      <c r="O5" s="33" t="s">
        <v>224</v>
      </c>
      <c r="P5" s="33" t="s">
        <v>218</v>
      </c>
      <c r="Q5" s="33" t="s">
        <v>219</v>
      </c>
      <c r="R5" s="33" t="s">
        <v>226</v>
      </c>
      <c r="S5" s="33" t="s">
        <v>214</v>
      </c>
      <c r="T5" s="33" t="s">
        <v>215</v>
      </c>
      <c r="U5" s="33" t="s">
        <v>224</v>
      </c>
      <c r="V5" s="33" t="s">
        <v>218</v>
      </c>
      <c r="W5" s="33" t="s">
        <v>219</v>
      </c>
      <c r="X5" s="33" t="s">
        <v>226</v>
      </c>
      <c r="Y5" s="33" t="s">
        <v>233</v>
      </c>
      <c r="Z5" s="33" t="s">
        <v>232</v>
      </c>
    </row>
    <row r="6" spans="1:26" x14ac:dyDescent="0.2">
      <c r="B6" s="3" t="s">
        <v>173</v>
      </c>
      <c r="C6" s="16">
        <v>1</v>
      </c>
      <c r="L6" s="31">
        <v>1</v>
      </c>
      <c r="M6" s="32">
        <f>[2]兵营招募!J4</f>
        <v>20000</v>
      </c>
      <c r="N6" s="32">
        <f>[2]兵营招募!K4</f>
        <v>200</v>
      </c>
      <c r="O6" s="32">
        <f>[2]兵营招募!G4</f>
        <v>3500</v>
      </c>
      <c r="P6" s="32">
        <f>[2]士兵治疗!G4</f>
        <v>15000</v>
      </c>
      <c r="Q6" s="32">
        <f>[2]士兵治疗!E4</f>
        <v>2000</v>
      </c>
      <c r="R6" s="32">
        <f>[2]士兵治疗!D4</f>
        <v>24000</v>
      </c>
      <c r="S6" s="31">
        <f>IF(M6="","",M6*(1+INDEX($C$6:$C$11,MATCH(S$5,$B$6:$B$11,0))))</f>
        <v>40000</v>
      </c>
      <c r="T6" s="31">
        <f t="shared" ref="T6:X6" si="0">IF(N6="","",N6*(1+INDEX($C$6:$C$11,MATCH(T$5,$B$6:$B$11,0))))</f>
        <v>400</v>
      </c>
      <c r="U6" s="31">
        <f t="shared" si="0"/>
        <v>10500</v>
      </c>
      <c r="V6" s="31">
        <f t="shared" si="0"/>
        <v>30000</v>
      </c>
      <c r="W6" s="31">
        <f t="shared" si="0"/>
        <v>4000</v>
      </c>
      <c r="X6" s="31">
        <f t="shared" si="0"/>
        <v>72000</v>
      </c>
      <c r="Y6" s="31">
        <f>IF(T6="","",求节点($B$18:$B$30,$C$18:$C$30,T6/U6*3600))</f>
        <v>2.285714285714286</v>
      </c>
      <c r="Z6" s="31">
        <f>求节点($B$18:$B$30,$C$18:$C$30,W6/X6*3600)</f>
        <v>3.3333333333333335</v>
      </c>
    </row>
    <row r="7" spans="1:26" x14ac:dyDescent="0.2">
      <c r="B7" s="3" t="s">
        <v>216</v>
      </c>
      <c r="C7" s="16">
        <v>1</v>
      </c>
      <c r="E7" s="3" t="s">
        <v>221</v>
      </c>
      <c r="L7" s="31">
        <v>2</v>
      </c>
      <c r="M7" s="32">
        <f>[2]兵营招募!J5</f>
        <v>25000</v>
      </c>
      <c r="N7" s="32">
        <f>[2]兵营招募!K5</f>
        <v>500</v>
      </c>
      <c r="O7" s="32">
        <f>[2]兵营招募!G5</f>
        <v>3500</v>
      </c>
      <c r="P7" s="32">
        <f>[2]士兵治疗!G5</f>
        <v>19000</v>
      </c>
      <c r="Q7" s="32">
        <f>[2]士兵治疗!E5</f>
        <v>2250</v>
      </c>
      <c r="R7" s="32">
        <f>[2]士兵治疗!D5</f>
        <v>24000</v>
      </c>
      <c r="S7" s="31">
        <f t="shared" ref="S7:S70" si="1">IF(M7="","",M7*(1+INDEX($C$6:$C$11,MATCH(S$5,$B$6:$B$11,0))))</f>
        <v>50000</v>
      </c>
      <c r="T7" s="31">
        <f t="shared" ref="T7:T70" si="2">IF(N7="","",N7*(1+INDEX($C$6:$C$11,MATCH(T$5,$B$6:$B$11,0))))</f>
        <v>1000</v>
      </c>
      <c r="U7" s="31">
        <f t="shared" ref="U7:U70" si="3">IF(O7="","",O7*(1+INDEX($C$6:$C$11,MATCH(U$5,$B$6:$B$11,0))))</f>
        <v>10500</v>
      </c>
      <c r="V7" s="31">
        <f t="shared" ref="V7:V70" si="4">IF(P7="","",P7*(1+INDEX($C$6:$C$11,MATCH(V$5,$B$6:$B$11,0))))</f>
        <v>38000</v>
      </c>
      <c r="W7" s="31">
        <f t="shared" ref="W7:W70" si="5">IF(Q7="","",Q7*(1+INDEX($C$6:$C$11,MATCH(W$5,$B$6:$B$11,0))))</f>
        <v>4500</v>
      </c>
      <c r="X7" s="31">
        <f t="shared" ref="X7:X70" si="6">IF(R7="","",R7*(1+INDEX($C$6:$C$11,MATCH(X$5,$B$6:$B$11,0))))</f>
        <v>72000</v>
      </c>
      <c r="Y7" s="31">
        <f t="shared" ref="Y7:Y70" si="7">IF(T7="","",求节点($B$18:$B$30,$C$18:$C$30,T7/U7*3600))</f>
        <v>5.7142857142857135</v>
      </c>
      <c r="Z7" s="31">
        <f t="shared" ref="Z7:Z70" si="8">求节点($B$18:$B$30,$C$18:$C$30,W7/X7*3600)</f>
        <v>3.75</v>
      </c>
    </row>
    <row r="8" spans="1:26" x14ac:dyDescent="0.2">
      <c r="B8" s="3" t="s">
        <v>223</v>
      </c>
      <c r="C8" s="16">
        <v>2</v>
      </c>
      <c r="L8" s="31">
        <v>3</v>
      </c>
      <c r="M8" s="32">
        <f>[2]兵营招募!J6</f>
        <v>30000</v>
      </c>
      <c r="N8" s="32">
        <f>[2]兵营招募!K6</f>
        <v>1000</v>
      </c>
      <c r="O8" s="32">
        <f>[2]兵营招募!G6</f>
        <v>3500</v>
      </c>
      <c r="P8" s="32">
        <f>[2]士兵治疗!G6</f>
        <v>23000</v>
      </c>
      <c r="Q8" s="32">
        <f>[2]士兵治疗!E6</f>
        <v>2500</v>
      </c>
      <c r="R8" s="32">
        <f>[2]士兵治疗!D6</f>
        <v>24000</v>
      </c>
      <c r="S8" s="31">
        <f t="shared" si="1"/>
        <v>60000</v>
      </c>
      <c r="T8" s="31">
        <f t="shared" si="2"/>
        <v>2000</v>
      </c>
      <c r="U8" s="31">
        <f t="shared" si="3"/>
        <v>10500</v>
      </c>
      <c r="V8" s="31">
        <f t="shared" si="4"/>
        <v>46000</v>
      </c>
      <c r="W8" s="31">
        <f t="shared" si="5"/>
        <v>5000</v>
      </c>
      <c r="X8" s="31">
        <f t="shared" si="6"/>
        <v>72000</v>
      </c>
      <c r="Y8" s="31">
        <f t="shared" si="7"/>
        <v>11.19047619047619</v>
      </c>
      <c r="Z8" s="31">
        <f t="shared" si="8"/>
        <v>4.166666666666667</v>
      </c>
    </row>
    <row r="9" spans="1:26" x14ac:dyDescent="0.2">
      <c r="B9" s="3" t="s">
        <v>174</v>
      </c>
      <c r="C9" s="16">
        <v>1</v>
      </c>
      <c r="L9" s="31">
        <v>4</v>
      </c>
      <c r="M9" s="32">
        <f>[2]兵营招募!J7</f>
        <v>35000</v>
      </c>
      <c r="N9" s="32">
        <f>[2]兵营招募!K7</f>
        <v>2000</v>
      </c>
      <c r="O9" s="32">
        <f>[2]兵营招募!G7</f>
        <v>3500</v>
      </c>
      <c r="P9" s="32">
        <f>[2]士兵治疗!G7</f>
        <v>26000</v>
      </c>
      <c r="Q9" s="32">
        <f>[2]士兵治疗!E7</f>
        <v>2750</v>
      </c>
      <c r="R9" s="32">
        <f>[2]士兵治疗!D7</f>
        <v>24000</v>
      </c>
      <c r="S9" s="31">
        <f t="shared" si="1"/>
        <v>70000</v>
      </c>
      <c r="T9" s="31">
        <f t="shared" si="2"/>
        <v>4000</v>
      </c>
      <c r="U9" s="31">
        <f t="shared" si="3"/>
        <v>10500</v>
      </c>
      <c r="V9" s="31">
        <f t="shared" si="4"/>
        <v>52000</v>
      </c>
      <c r="W9" s="31">
        <f t="shared" si="5"/>
        <v>5500</v>
      </c>
      <c r="X9" s="31">
        <f t="shared" si="6"/>
        <v>72000</v>
      </c>
      <c r="Y9" s="31">
        <f t="shared" si="7"/>
        <v>20.714285714285712</v>
      </c>
      <c r="Z9" s="31">
        <f t="shared" si="8"/>
        <v>4.583333333333333</v>
      </c>
    </row>
    <row r="10" spans="1:26" x14ac:dyDescent="0.2">
      <c r="B10" s="3" t="s">
        <v>220</v>
      </c>
      <c r="C10" s="16">
        <v>1</v>
      </c>
      <c r="L10" s="31">
        <v>5</v>
      </c>
      <c r="M10" s="32">
        <f>[2]兵营招募!J8</f>
        <v>40000</v>
      </c>
      <c r="N10" s="32">
        <f>[2]兵营招募!K8</f>
        <v>3000</v>
      </c>
      <c r="O10" s="32">
        <f>[2]兵营招募!G8</f>
        <v>3500</v>
      </c>
      <c r="P10" s="32">
        <f>[2]士兵治疗!G8</f>
        <v>30000</v>
      </c>
      <c r="Q10" s="32">
        <f>[2]士兵治疗!E8</f>
        <v>3000</v>
      </c>
      <c r="R10" s="32">
        <f>[2]士兵治疗!D8</f>
        <v>24000</v>
      </c>
      <c r="S10" s="31">
        <f t="shared" si="1"/>
        <v>80000</v>
      </c>
      <c r="T10" s="31">
        <f t="shared" si="2"/>
        <v>6000</v>
      </c>
      <c r="U10" s="31">
        <f t="shared" si="3"/>
        <v>10500</v>
      </c>
      <c r="V10" s="31">
        <f t="shared" si="4"/>
        <v>60000</v>
      </c>
      <c r="W10" s="31">
        <f t="shared" si="5"/>
        <v>6000</v>
      </c>
      <c r="X10" s="31">
        <f t="shared" si="6"/>
        <v>72000</v>
      </c>
      <c r="Y10" s="31">
        <f t="shared" si="7"/>
        <v>30.238095238095234</v>
      </c>
      <c r="Z10" s="31">
        <f t="shared" si="8"/>
        <v>5</v>
      </c>
    </row>
    <row r="11" spans="1:26" x14ac:dyDescent="0.2">
      <c r="B11" s="3" t="s">
        <v>225</v>
      </c>
      <c r="C11" s="16">
        <v>2</v>
      </c>
      <c r="L11" s="31">
        <v>6</v>
      </c>
      <c r="M11" s="32">
        <f>[2]兵营招募!J9</f>
        <v>45000</v>
      </c>
      <c r="N11" s="32">
        <f>[2]兵营招募!K9</f>
        <v>4500</v>
      </c>
      <c r="O11" s="32">
        <f>[2]兵营招募!G9</f>
        <v>3500</v>
      </c>
      <c r="P11" s="32">
        <f>[2]士兵治疗!G9</f>
        <v>36000</v>
      </c>
      <c r="Q11" s="32">
        <f>[2]士兵治疗!E9</f>
        <v>4000</v>
      </c>
      <c r="R11" s="32">
        <f>[2]士兵治疗!D9</f>
        <v>24000</v>
      </c>
      <c r="S11" s="31">
        <f t="shared" si="1"/>
        <v>90000</v>
      </c>
      <c r="T11" s="31">
        <f t="shared" si="2"/>
        <v>9000</v>
      </c>
      <c r="U11" s="31">
        <f t="shared" si="3"/>
        <v>10500</v>
      </c>
      <c r="V11" s="31">
        <f t="shared" si="4"/>
        <v>72000</v>
      </c>
      <c r="W11" s="31">
        <f t="shared" si="5"/>
        <v>8000</v>
      </c>
      <c r="X11" s="31">
        <f t="shared" si="6"/>
        <v>72000</v>
      </c>
      <c r="Y11" s="31">
        <f t="shared" si="7"/>
        <v>41.349206349206348</v>
      </c>
      <c r="Z11" s="31">
        <f t="shared" si="8"/>
        <v>6.666666666666667</v>
      </c>
    </row>
    <row r="12" spans="1:26" x14ac:dyDescent="0.2">
      <c r="L12" s="31">
        <v>7</v>
      </c>
      <c r="M12" s="32">
        <f>[2]兵营招募!J10</f>
        <v>50000</v>
      </c>
      <c r="N12" s="32">
        <f>[2]兵营招募!K10</f>
        <v>6500</v>
      </c>
      <c r="O12" s="32">
        <f>[2]兵营招募!G10</f>
        <v>3500</v>
      </c>
      <c r="P12" s="32">
        <f>[2]士兵治疗!G10</f>
        <v>42000</v>
      </c>
      <c r="Q12" s="32">
        <f>[2]士兵治疗!E10</f>
        <v>5000</v>
      </c>
      <c r="R12" s="32">
        <f>[2]士兵治疗!D10</f>
        <v>24000</v>
      </c>
      <c r="S12" s="31">
        <f t="shared" si="1"/>
        <v>100000</v>
      </c>
      <c r="T12" s="31">
        <f t="shared" si="2"/>
        <v>13000</v>
      </c>
      <c r="U12" s="31">
        <f t="shared" si="3"/>
        <v>10500</v>
      </c>
      <c r="V12" s="31">
        <f t="shared" si="4"/>
        <v>84000</v>
      </c>
      <c r="W12" s="31">
        <f t="shared" si="5"/>
        <v>10000</v>
      </c>
      <c r="X12" s="31">
        <f t="shared" si="6"/>
        <v>72000</v>
      </c>
      <c r="Y12" s="31">
        <f t="shared" si="7"/>
        <v>54.047619047619044</v>
      </c>
      <c r="Z12" s="31">
        <f t="shared" si="8"/>
        <v>8.3333333333333339</v>
      </c>
    </row>
    <row r="13" spans="1:26" x14ac:dyDescent="0.2">
      <c r="L13" s="31">
        <v>8</v>
      </c>
      <c r="M13" s="32">
        <f>[2]兵营招募!J11</f>
        <v>60000</v>
      </c>
      <c r="N13" s="32">
        <f>[2]兵营招募!K11</f>
        <v>9000</v>
      </c>
      <c r="O13" s="32">
        <f>[2]兵营招募!G11</f>
        <v>3500</v>
      </c>
      <c r="P13" s="32">
        <f>[2]士兵治疗!G11</f>
        <v>48000</v>
      </c>
      <c r="Q13" s="32">
        <f>[2]士兵治疗!E11</f>
        <v>6000</v>
      </c>
      <c r="R13" s="32">
        <f>[2]士兵治疗!D11</f>
        <v>24000</v>
      </c>
      <c r="S13" s="31">
        <f t="shared" si="1"/>
        <v>120000</v>
      </c>
      <c r="T13" s="31">
        <f t="shared" si="2"/>
        <v>18000</v>
      </c>
      <c r="U13" s="31">
        <f t="shared" si="3"/>
        <v>10500</v>
      </c>
      <c r="V13" s="31">
        <f t="shared" si="4"/>
        <v>96000</v>
      </c>
      <c r="W13" s="31">
        <f t="shared" si="5"/>
        <v>12000</v>
      </c>
      <c r="X13" s="31">
        <f t="shared" si="6"/>
        <v>72000</v>
      </c>
      <c r="Y13" s="31">
        <f t="shared" si="7"/>
        <v>69.92063492063491</v>
      </c>
      <c r="Z13" s="31">
        <f t="shared" si="8"/>
        <v>10</v>
      </c>
    </row>
    <row r="14" spans="1:26" x14ac:dyDescent="0.2">
      <c r="A14" s="12" t="s">
        <v>231</v>
      </c>
      <c r="L14" s="31">
        <v>9</v>
      </c>
      <c r="M14" s="32">
        <f>[2]兵营招募!J12</f>
        <v>70000</v>
      </c>
      <c r="N14" s="32">
        <f>[2]兵营招募!K12</f>
        <v>12000</v>
      </c>
      <c r="O14" s="32">
        <f>[2]兵营招募!G12</f>
        <v>3500</v>
      </c>
      <c r="P14" s="32">
        <f>[2]士兵治疗!G12</f>
        <v>54000</v>
      </c>
      <c r="Q14" s="32">
        <f>[2]士兵治疗!E12</f>
        <v>7000</v>
      </c>
      <c r="R14" s="32">
        <f>[2]士兵治疗!D12</f>
        <v>24000</v>
      </c>
      <c r="S14" s="31">
        <f t="shared" si="1"/>
        <v>140000</v>
      </c>
      <c r="T14" s="31">
        <f t="shared" si="2"/>
        <v>24000</v>
      </c>
      <c r="U14" s="31">
        <f t="shared" si="3"/>
        <v>10500</v>
      </c>
      <c r="V14" s="31">
        <f t="shared" si="4"/>
        <v>108000</v>
      </c>
      <c r="W14" s="31">
        <f t="shared" si="5"/>
        <v>14000</v>
      </c>
      <c r="X14" s="31">
        <f t="shared" si="6"/>
        <v>72000</v>
      </c>
      <c r="Y14" s="31">
        <f t="shared" si="7"/>
        <v>87.645502645502646</v>
      </c>
      <c r="Z14" s="31">
        <f t="shared" si="8"/>
        <v>11.388888888888889</v>
      </c>
    </row>
    <row r="15" spans="1:26" x14ac:dyDescent="0.2">
      <c r="L15" s="31">
        <v>10</v>
      </c>
      <c r="M15" s="32">
        <f>[2]兵营招募!J13</f>
        <v>80000</v>
      </c>
      <c r="N15" s="32">
        <f>[2]兵营招募!K13</f>
        <v>15000</v>
      </c>
      <c r="O15" s="32">
        <f>[2]兵营招募!G13</f>
        <v>3500</v>
      </c>
      <c r="P15" s="32">
        <f>[2]士兵治疗!G13</f>
        <v>60000</v>
      </c>
      <c r="Q15" s="32">
        <f>[2]士兵治疗!E13</f>
        <v>8000</v>
      </c>
      <c r="R15" s="32">
        <f>[2]士兵治疗!D13</f>
        <v>24000</v>
      </c>
      <c r="S15" s="31">
        <f t="shared" si="1"/>
        <v>160000</v>
      </c>
      <c r="T15" s="31">
        <f t="shared" si="2"/>
        <v>30000</v>
      </c>
      <c r="U15" s="31">
        <f t="shared" si="3"/>
        <v>10500</v>
      </c>
      <c r="V15" s="31">
        <f t="shared" si="4"/>
        <v>120000</v>
      </c>
      <c r="W15" s="31">
        <f t="shared" si="5"/>
        <v>16000</v>
      </c>
      <c r="X15" s="31">
        <f t="shared" si="6"/>
        <v>72000</v>
      </c>
      <c r="Y15" s="31">
        <f t="shared" si="7"/>
        <v>100.34391534391534</v>
      </c>
      <c r="Z15" s="31">
        <f t="shared" si="8"/>
        <v>12.777777777777779</v>
      </c>
    </row>
    <row r="16" spans="1:26" x14ac:dyDescent="0.2">
      <c r="L16" s="31">
        <v>11</v>
      </c>
      <c r="M16" s="32">
        <f>[2]兵营招募!J14</f>
        <v>90000</v>
      </c>
      <c r="N16" s="32">
        <f>[2]兵营招募!K14</f>
        <v>18000</v>
      </c>
      <c r="O16" s="32">
        <f>[2]兵营招募!G14</f>
        <v>3500</v>
      </c>
      <c r="P16" s="32">
        <f>[2]士兵治疗!G14</f>
        <v>66000</v>
      </c>
      <c r="Q16" s="32">
        <f>[2]士兵治疗!E14</f>
        <v>9800</v>
      </c>
      <c r="R16" s="32">
        <f>[2]士兵治疗!D14</f>
        <v>24000</v>
      </c>
      <c r="S16" s="31">
        <f t="shared" si="1"/>
        <v>180000</v>
      </c>
      <c r="T16" s="31">
        <f t="shared" si="2"/>
        <v>36000</v>
      </c>
      <c r="U16" s="31">
        <f t="shared" si="3"/>
        <v>10500</v>
      </c>
      <c r="V16" s="31">
        <f t="shared" si="4"/>
        <v>132000</v>
      </c>
      <c r="W16" s="31">
        <f t="shared" si="5"/>
        <v>19600</v>
      </c>
      <c r="X16" s="31">
        <f t="shared" si="6"/>
        <v>72000</v>
      </c>
      <c r="Y16" s="31">
        <f t="shared" si="7"/>
        <v>113.04232804232802</v>
      </c>
      <c r="Z16" s="31">
        <f t="shared" si="8"/>
        <v>15.277777777777775</v>
      </c>
    </row>
    <row r="17" spans="2:26" x14ac:dyDescent="0.2">
      <c r="B17" s="3" t="s">
        <v>227</v>
      </c>
      <c r="C17" s="3" t="s">
        <v>228</v>
      </c>
      <c r="L17" s="31">
        <v>12</v>
      </c>
      <c r="M17" s="32">
        <f>[2]兵营招募!J15</f>
        <v>100000</v>
      </c>
      <c r="N17" s="32">
        <f>[2]兵营招募!K15</f>
        <v>21000</v>
      </c>
      <c r="O17" s="32">
        <f>[2]兵营招募!G15</f>
        <v>3500</v>
      </c>
      <c r="P17" s="32">
        <f>[2]士兵治疗!G15</f>
        <v>72000</v>
      </c>
      <c r="Q17" s="32">
        <f>[2]士兵治疗!E15</f>
        <v>11600</v>
      </c>
      <c r="R17" s="32">
        <f>[2]士兵治疗!D15</f>
        <v>24000</v>
      </c>
      <c r="S17" s="31">
        <f t="shared" si="1"/>
        <v>200000</v>
      </c>
      <c r="T17" s="31">
        <f t="shared" si="2"/>
        <v>42000</v>
      </c>
      <c r="U17" s="31">
        <f t="shared" si="3"/>
        <v>10500</v>
      </c>
      <c r="V17" s="31">
        <f t="shared" si="4"/>
        <v>144000</v>
      </c>
      <c r="W17" s="31">
        <f t="shared" si="5"/>
        <v>23200</v>
      </c>
      <c r="X17" s="31">
        <f t="shared" si="6"/>
        <v>72000</v>
      </c>
      <c r="Y17" s="31">
        <f t="shared" si="7"/>
        <v>125.74074074074073</v>
      </c>
      <c r="Z17" s="31">
        <f t="shared" si="8"/>
        <v>17.777777777777779</v>
      </c>
    </row>
    <row r="18" spans="2:26" x14ac:dyDescent="0.2">
      <c r="B18" s="3">
        <v>0</v>
      </c>
      <c r="C18" s="3">
        <v>0</v>
      </c>
      <c r="L18" s="31">
        <v>13</v>
      </c>
      <c r="M18" s="32">
        <f>[2]兵营招募!J16</f>
        <v>110000</v>
      </c>
      <c r="N18" s="32">
        <f>[2]兵营招募!K16</f>
        <v>24000</v>
      </c>
      <c r="O18" s="32">
        <f>[2]兵营招募!G16</f>
        <v>3500</v>
      </c>
      <c r="P18" s="32">
        <f>[2]士兵治疗!G16</f>
        <v>78000</v>
      </c>
      <c r="Q18" s="32">
        <f>[2]士兵治疗!E16</f>
        <v>13400</v>
      </c>
      <c r="R18" s="32">
        <f>[2]士兵治疗!D16</f>
        <v>24000</v>
      </c>
      <c r="S18" s="31">
        <f t="shared" si="1"/>
        <v>220000</v>
      </c>
      <c r="T18" s="31">
        <f t="shared" si="2"/>
        <v>48000</v>
      </c>
      <c r="U18" s="31">
        <f t="shared" si="3"/>
        <v>10500</v>
      </c>
      <c r="V18" s="31">
        <f t="shared" si="4"/>
        <v>156000</v>
      </c>
      <c r="W18" s="31">
        <f t="shared" si="5"/>
        <v>26800</v>
      </c>
      <c r="X18" s="31">
        <f t="shared" si="6"/>
        <v>72000</v>
      </c>
      <c r="Y18" s="31">
        <f t="shared" si="7"/>
        <v>138.43915343915342</v>
      </c>
      <c r="Z18" s="31">
        <f t="shared" si="8"/>
        <v>20.277777777777779</v>
      </c>
    </row>
    <row r="19" spans="2:26" x14ac:dyDescent="0.2">
      <c r="B19" s="3">
        <v>600</v>
      </c>
      <c r="C19" s="3">
        <v>10</v>
      </c>
      <c r="D19" s="3">
        <v>600</v>
      </c>
      <c r="E19" s="3">
        <v>20</v>
      </c>
      <c r="F19" s="3">
        <f>E19/5</f>
        <v>4</v>
      </c>
      <c r="L19" s="31">
        <v>14</v>
      </c>
      <c r="M19" s="32">
        <f>[2]兵营招募!J17</f>
        <v>120000</v>
      </c>
      <c r="N19" s="32">
        <f>[2]兵营招募!K17</f>
        <v>27000</v>
      </c>
      <c r="O19" s="32">
        <f>[2]兵营招募!G17</f>
        <v>3500</v>
      </c>
      <c r="P19" s="32">
        <f>[2]士兵治疗!G17</f>
        <v>84000</v>
      </c>
      <c r="Q19" s="32">
        <f>[2]士兵治疗!E17</f>
        <v>15200</v>
      </c>
      <c r="R19" s="32">
        <f>[2]士兵治疗!D17</f>
        <v>24000</v>
      </c>
      <c r="S19" s="31">
        <f t="shared" si="1"/>
        <v>240000</v>
      </c>
      <c r="T19" s="31">
        <f t="shared" si="2"/>
        <v>54000</v>
      </c>
      <c r="U19" s="31">
        <f t="shared" si="3"/>
        <v>10500</v>
      </c>
      <c r="V19" s="31">
        <f t="shared" si="4"/>
        <v>168000</v>
      </c>
      <c r="W19" s="31">
        <f t="shared" si="5"/>
        <v>30400</v>
      </c>
      <c r="X19" s="31">
        <f t="shared" si="6"/>
        <v>72000</v>
      </c>
      <c r="Y19" s="31">
        <f t="shared" si="7"/>
        <v>151.13756613756615</v>
      </c>
      <c r="Z19" s="31">
        <f t="shared" si="8"/>
        <v>22.777777777777779</v>
      </c>
    </row>
    <row r="20" spans="2:26" x14ac:dyDescent="0.2">
      <c r="B20" s="3">
        <v>2400</v>
      </c>
      <c r="C20" s="3">
        <v>35</v>
      </c>
      <c r="D20" s="3">
        <v>2400</v>
      </c>
      <c r="E20" s="3">
        <v>70</v>
      </c>
      <c r="F20" s="3">
        <f t="shared" ref="F20:F30" si="9">E20/5</f>
        <v>14</v>
      </c>
      <c r="L20" s="31">
        <v>15</v>
      </c>
      <c r="M20" s="32">
        <f>[2]兵营招募!J18</f>
        <v>130000</v>
      </c>
      <c r="N20" s="32">
        <f>[2]兵营招募!K18</f>
        <v>30000</v>
      </c>
      <c r="O20" s="32">
        <f>[2]兵营招募!G18</f>
        <v>3500</v>
      </c>
      <c r="P20" s="32">
        <f>[2]士兵治疗!G18</f>
        <v>90000</v>
      </c>
      <c r="Q20" s="32">
        <f>[2]士兵治疗!E18</f>
        <v>17000</v>
      </c>
      <c r="R20" s="32">
        <f>[2]士兵治疗!D18</f>
        <v>24000</v>
      </c>
      <c r="S20" s="31">
        <f t="shared" si="1"/>
        <v>260000</v>
      </c>
      <c r="T20" s="31">
        <f t="shared" si="2"/>
        <v>60000</v>
      </c>
      <c r="U20" s="31">
        <f t="shared" si="3"/>
        <v>10500</v>
      </c>
      <c r="V20" s="31">
        <f t="shared" si="4"/>
        <v>180000</v>
      </c>
      <c r="W20" s="31">
        <f t="shared" si="5"/>
        <v>34000</v>
      </c>
      <c r="X20" s="31">
        <f t="shared" si="6"/>
        <v>72000</v>
      </c>
      <c r="Y20" s="31">
        <f t="shared" si="7"/>
        <v>163.83597883597884</v>
      </c>
      <c r="Z20" s="31">
        <f t="shared" si="8"/>
        <v>25.277777777777779</v>
      </c>
    </row>
    <row r="21" spans="2:26" x14ac:dyDescent="0.2">
      <c r="B21" s="3">
        <v>7800</v>
      </c>
      <c r="C21" s="3">
        <v>85</v>
      </c>
      <c r="D21" s="3">
        <v>7800</v>
      </c>
      <c r="E21" s="3">
        <v>170</v>
      </c>
      <c r="F21" s="3">
        <f t="shared" si="9"/>
        <v>34</v>
      </c>
      <c r="L21" s="31">
        <v>16</v>
      </c>
      <c r="M21" s="32">
        <f>[2]兵营招募!J19</f>
        <v>140000</v>
      </c>
      <c r="N21" s="32">
        <f>[2]兵营招募!K19</f>
        <v>33000</v>
      </c>
      <c r="O21" s="32">
        <f>[2]兵营招募!G19</f>
        <v>3500</v>
      </c>
      <c r="P21" s="32">
        <f>[2]士兵治疗!G19</f>
        <v>102000</v>
      </c>
      <c r="Q21" s="32">
        <f>[2]士兵治疗!E19</f>
        <v>19600</v>
      </c>
      <c r="R21" s="32">
        <f>[2]士兵治疗!D19</f>
        <v>24000</v>
      </c>
      <c r="S21" s="31">
        <f t="shared" si="1"/>
        <v>280000</v>
      </c>
      <c r="T21" s="31">
        <f t="shared" si="2"/>
        <v>66000</v>
      </c>
      <c r="U21" s="31">
        <f t="shared" si="3"/>
        <v>10500</v>
      </c>
      <c r="V21" s="31">
        <f t="shared" si="4"/>
        <v>204000</v>
      </c>
      <c r="W21" s="31">
        <f t="shared" si="5"/>
        <v>39200</v>
      </c>
      <c r="X21" s="31">
        <f t="shared" si="6"/>
        <v>72000</v>
      </c>
      <c r="Y21" s="31">
        <f t="shared" si="7"/>
        <v>176.53439153439152</v>
      </c>
      <c r="Z21" s="31">
        <f t="shared" si="8"/>
        <v>28.888888888888886</v>
      </c>
    </row>
    <row r="22" spans="2:26" x14ac:dyDescent="0.2">
      <c r="B22" s="3">
        <v>24000</v>
      </c>
      <c r="C22" s="3">
        <v>185</v>
      </c>
      <c r="D22" s="3">
        <v>24000</v>
      </c>
      <c r="E22" s="3">
        <v>370</v>
      </c>
      <c r="F22" s="3">
        <f t="shared" si="9"/>
        <v>74</v>
      </c>
      <c r="L22" s="31">
        <v>17</v>
      </c>
      <c r="M22" s="32">
        <f>[2]兵营招募!J20</f>
        <v>150000</v>
      </c>
      <c r="N22" s="32">
        <f>[2]兵营招募!K20</f>
        <v>36000</v>
      </c>
      <c r="O22" s="32">
        <f>[2]兵营招募!G20</f>
        <v>3500</v>
      </c>
      <c r="P22" s="32">
        <f>[2]士兵治疗!G20</f>
        <v>114000</v>
      </c>
      <c r="Q22" s="32">
        <f>[2]士兵治疗!E20</f>
        <v>22200</v>
      </c>
      <c r="R22" s="32">
        <f>[2]士兵治疗!D20</f>
        <v>24000</v>
      </c>
      <c r="S22" s="31">
        <f t="shared" si="1"/>
        <v>300000</v>
      </c>
      <c r="T22" s="31">
        <f t="shared" si="2"/>
        <v>72000</v>
      </c>
      <c r="U22" s="31">
        <f t="shared" si="3"/>
        <v>10500</v>
      </c>
      <c r="V22" s="31">
        <f t="shared" si="4"/>
        <v>228000</v>
      </c>
      <c r="W22" s="31">
        <f t="shared" si="5"/>
        <v>44400</v>
      </c>
      <c r="X22" s="31">
        <f t="shared" si="6"/>
        <v>72000</v>
      </c>
      <c r="Y22" s="31">
        <f t="shared" si="7"/>
        <v>188.52733686067018</v>
      </c>
      <c r="Z22" s="31">
        <f t="shared" si="8"/>
        <v>32.5</v>
      </c>
    </row>
    <row r="23" spans="2:26" x14ac:dyDescent="0.2">
      <c r="B23" s="3">
        <v>72600</v>
      </c>
      <c r="C23" s="3">
        <v>435</v>
      </c>
      <c r="D23" s="3">
        <v>72600</v>
      </c>
      <c r="E23" s="3">
        <v>870</v>
      </c>
      <c r="F23" s="3">
        <f t="shared" si="9"/>
        <v>174</v>
      </c>
      <c r="L23" s="31">
        <v>18</v>
      </c>
      <c r="M23" s="32">
        <f>[2]兵营招募!J21</f>
        <v>160000</v>
      </c>
      <c r="N23" s="32">
        <f>[2]兵营招募!K21</f>
        <v>39000</v>
      </c>
      <c r="O23" s="32">
        <f>[2]兵营招募!G21</f>
        <v>3500</v>
      </c>
      <c r="P23" s="32">
        <f>[2]士兵治疗!G21</f>
        <v>126000</v>
      </c>
      <c r="Q23" s="32">
        <f>[2]士兵治疗!E21</f>
        <v>24800</v>
      </c>
      <c r="R23" s="32">
        <f>[2]士兵治疗!D21</f>
        <v>24000</v>
      </c>
      <c r="S23" s="31">
        <f t="shared" si="1"/>
        <v>320000</v>
      </c>
      <c r="T23" s="31">
        <f t="shared" si="2"/>
        <v>78000</v>
      </c>
      <c r="U23" s="31">
        <f t="shared" si="3"/>
        <v>10500</v>
      </c>
      <c r="V23" s="31">
        <f t="shared" si="4"/>
        <v>252000</v>
      </c>
      <c r="W23" s="31">
        <f t="shared" si="5"/>
        <v>49600</v>
      </c>
      <c r="X23" s="31">
        <f t="shared" si="6"/>
        <v>72000</v>
      </c>
      <c r="Y23" s="31">
        <f t="shared" si="7"/>
        <v>199.10934744268079</v>
      </c>
      <c r="Z23" s="31">
        <f t="shared" si="8"/>
        <v>35.74074074074074</v>
      </c>
    </row>
    <row r="24" spans="2:26" x14ac:dyDescent="0.2">
      <c r="B24" s="3">
        <v>218400</v>
      </c>
      <c r="C24" s="3">
        <v>1185</v>
      </c>
      <c r="D24" s="3">
        <v>218400</v>
      </c>
      <c r="E24" s="3">
        <v>2370</v>
      </c>
      <c r="F24" s="3">
        <f t="shared" si="9"/>
        <v>474</v>
      </c>
      <c r="L24" s="31">
        <v>19</v>
      </c>
      <c r="M24" s="32">
        <f>[2]兵营招募!J22</f>
        <v>170000</v>
      </c>
      <c r="N24" s="32">
        <f>[2]兵营招募!K22</f>
        <v>42000</v>
      </c>
      <c r="O24" s="32">
        <f>[2]兵营招募!G22</f>
        <v>3500</v>
      </c>
      <c r="P24" s="32">
        <f>[2]士兵治疗!G22</f>
        <v>138000</v>
      </c>
      <c r="Q24" s="32">
        <f>[2]士兵治疗!E22</f>
        <v>27400</v>
      </c>
      <c r="R24" s="32">
        <f>[2]士兵治疗!D22</f>
        <v>24000</v>
      </c>
      <c r="S24" s="31">
        <f t="shared" si="1"/>
        <v>340000</v>
      </c>
      <c r="T24" s="31">
        <f t="shared" si="2"/>
        <v>84000</v>
      </c>
      <c r="U24" s="31">
        <f t="shared" si="3"/>
        <v>10500</v>
      </c>
      <c r="V24" s="31">
        <f t="shared" si="4"/>
        <v>276000</v>
      </c>
      <c r="W24" s="31">
        <f t="shared" si="5"/>
        <v>54800</v>
      </c>
      <c r="X24" s="31">
        <f t="shared" si="6"/>
        <v>72000</v>
      </c>
      <c r="Y24" s="31">
        <f t="shared" si="7"/>
        <v>209.69135802469137</v>
      </c>
      <c r="Z24" s="31">
        <f t="shared" si="8"/>
        <v>38.148148148148145</v>
      </c>
    </row>
    <row r="25" spans="2:26" x14ac:dyDescent="0.2">
      <c r="B25" s="3">
        <v>655800</v>
      </c>
      <c r="C25" s="3">
        <v>3360</v>
      </c>
      <c r="D25" s="3">
        <v>655800</v>
      </c>
      <c r="E25" s="3">
        <v>6720</v>
      </c>
      <c r="F25" s="3">
        <f t="shared" si="9"/>
        <v>1344</v>
      </c>
      <c r="L25" s="31">
        <v>20</v>
      </c>
      <c r="M25" s="32">
        <f>[2]兵营招募!J23</f>
        <v>180000</v>
      </c>
      <c r="N25" s="32">
        <f>[2]兵营招募!K23</f>
        <v>45000</v>
      </c>
      <c r="O25" s="32">
        <f>[2]兵营招募!G23</f>
        <v>3500</v>
      </c>
      <c r="P25" s="32">
        <f>[2]士兵治疗!G23</f>
        <v>150000</v>
      </c>
      <c r="Q25" s="32">
        <f>[2]士兵治疗!E23</f>
        <v>30000</v>
      </c>
      <c r="R25" s="32">
        <f>[2]士兵治疗!D23</f>
        <v>24000</v>
      </c>
      <c r="S25" s="31">
        <f t="shared" si="1"/>
        <v>360000</v>
      </c>
      <c r="T25" s="31">
        <f t="shared" si="2"/>
        <v>90000</v>
      </c>
      <c r="U25" s="31">
        <f t="shared" si="3"/>
        <v>10500</v>
      </c>
      <c r="V25" s="31">
        <f t="shared" si="4"/>
        <v>300000</v>
      </c>
      <c r="W25" s="31">
        <f t="shared" si="5"/>
        <v>60000</v>
      </c>
      <c r="X25" s="31">
        <f t="shared" si="6"/>
        <v>72000</v>
      </c>
      <c r="Y25" s="31">
        <f t="shared" si="7"/>
        <v>220.27336860670192</v>
      </c>
      <c r="Z25" s="31">
        <f t="shared" si="8"/>
        <v>40.555555555555557</v>
      </c>
    </row>
    <row r="26" spans="2:26" x14ac:dyDescent="0.2">
      <c r="B26" s="3">
        <v>1968000</v>
      </c>
      <c r="C26" s="3">
        <v>9660</v>
      </c>
      <c r="D26" s="3">
        <v>1968000</v>
      </c>
      <c r="E26" s="3">
        <v>19320</v>
      </c>
      <c r="F26" s="3">
        <f t="shared" si="9"/>
        <v>3864</v>
      </c>
      <c r="L26" s="31">
        <v>21</v>
      </c>
      <c r="M26" s="32">
        <f>[2]兵营招募!J24</f>
        <v>190000</v>
      </c>
      <c r="N26" s="32">
        <f>[2]兵营招募!K24</f>
        <v>48000</v>
      </c>
      <c r="O26" s="32">
        <f>[2]兵营招募!G24</f>
        <v>3500</v>
      </c>
      <c r="P26" s="32">
        <f>[2]士兵治疗!G24</f>
        <v>162000</v>
      </c>
      <c r="Q26" s="32">
        <f>[2]士兵治疗!E24</f>
        <v>33400</v>
      </c>
      <c r="R26" s="32">
        <f>[2]士兵治疗!D24</f>
        <v>24000</v>
      </c>
      <c r="S26" s="31">
        <f t="shared" si="1"/>
        <v>380000</v>
      </c>
      <c r="T26" s="31">
        <f t="shared" si="2"/>
        <v>96000</v>
      </c>
      <c r="U26" s="31">
        <f t="shared" si="3"/>
        <v>10500</v>
      </c>
      <c r="V26" s="31">
        <f t="shared" si="4"/>
        <v>324000</v>
      </c>
      <c r="W26" s="31">
        <f t="shared" si="5"/>
        <v>66800</v>
      </c>
      <c r="X26" s="31">
        <f t="shared" si="6"/>
        <v>72000</v>
      </c>
      <c r="Y26" s="31">
        <f t="shared" si="7"/>
        <v>230.8553791887125</v>
      </c>
      <c r="Z26" s="31">
        <f t="shared" si="8"/>
        <v>43.703703703703702</v>
      </c>
    </row>
    <row r="27" spans="2:26" x14ac:dyDescent="0.2">
      <c r="B27" s="3">
        <v>5904600</v>
      </c>
      <c r="C27" s="3">
        <v>27760</v>
      </c>
      <c r="D27" s="3">
        <v>5904600</v>
      </c>
      <c r="E27" s="3">
        <v>55520</v>
      </c>
      <c r="F27" s="3">
        <f t="shared" si="9"/>
        <v>11104</v>
      </c>
      <c r="L27" s="31">
        <v>22</v>
      </c>
      <c r="M27" s="32">
        <f>[2]兵营招募!J25</f>
        <v>200000</v>
      </c>
      <c r="N27" s="32">
        <f>[2]兵营招募!K25</f>
        <v>51000</v>
      </c>
      <c r="O27" s="32">
        <f>[2]兵营招募!G25</f>
        <v>3500</v>
      </c>
      <c r="P27" s="32">
        <f>[2]士兵治疗!G25</f>
        <v>174000</v>
      </c>
      <c r="Q27" s="32">
        <f>[2]士兵治疗!E25</f>
        <v>36800</v>
      </c>
      <c r="R27" s="32">
        <f>[2]士兵治疗!D25</f>
        <v>24000</v>
      </c>
      <c r="S27" s="31">
        <f t="shared" si="1"/>
        <v>400000</v>
      </c>
      <c r="T27" s="31">
        <f t="shared" si="2"/>
        <v>102000</v>
      </c>
      <c r="U27" s="31">
        <f t="shared" si="3"/>
        <v>10500</v>
      </c>
      <c r="V27" s="31">
        <f t="shared" si="4"/>
        <v>348000</v>
      </c>
      <c r="W27" s="31">
        <f t="shared" si="5"/>
        <v>73600</v>
      </c>
      <c r="X27" s="31">
        <f t="shared" si="6"/>
        <v>72000</v>
      </c>
      <c r="Y27" s="31">
        <f t="shared" si="7"/>
        <v>241.43738977072309</v>
      </c>
      <c r="Z27" s="31">
        <f t="shared" si="8"/>
        <v>46.851851851851848</v>
      </c>
    </row>
    <row r="28" spans="2:26" x14ac:dyDescent="0.2">
      <c r="B28" s="3">
        <v>17714400</v>
      </c>
      <c r="C28" s="3">
        <v>79760</v>
      </c>
      <c r="D28" s="3">
        <v>17714400</v>
      </c>
      <c r="E28" s="3">
        <v>159520</v>
      </c>
      <c r="F28" s="3">
        <f t="shared" si="9"/>
        <v>31904</v>
      </c>
      <c r="L28" s="31">
        <v>23</v>
      </c>
      <c r="M28" s="32">
        <f>[2]兵营招募!J26</f>
        <v>210000</v>
      </c>
      <c r="N28" s="32">
        <f>[2]兵营招募!K26</f>
        <v>54000</v>
      </c>
      <c r="O28" s="32">
        <f>[2]兵营招募!G26</f>
        <v>3500</v>
      </c>
      <c r="P28" s="32">
        <f>[2]士兵治疗!G26</f>
        <v>186000</v>
      </c>
      <c r="Q28" s="32">
        <f>[2]士兵治疗!E26</f>
        <v>40200</v>
      </c>
      <c r="R28" s="32">
        <f>[2]士兵治疗!D26</f>
        <v>24000</v>
      </c>
      <c r="S28" s="31">
        <f t="shared" si="1"/>
        <v>420000</v>
      </c>
      <c r="T28" s="31">
        <f t="shared" si="2"/>
        <v>108000</v>
      </c>
      <c r="U28" s="31">
        <f t="shared" si="3"/>
        <v>10500</v>
      </c>
      <c r="V28" s="31">
        <f t="shared" si="4"/>
        <v>372000</v>
      </c>
      <c r="W28" s="31">
        <f t="shared" si="5"/>
        <v>80400</v>
      </c>
      <c r="X28" s="31">
        <f t="shared" si="6"/>
        <v>72000</v>
      </c>
      <c r="Y28" s="31">
        <f t="shared" si="7"/>
        <v>252.01940035273373</v>
      </c>
      <c r="Z28" s="31">
        <f t="shared" si="8"/>
        <v>50</v>
      </c>
    </row>
    <row r="29" spans="2:26" x14ac:dyDescent="0.2">
      <c r="B29" s="3">
        <v>100000000</v>
      </c>
      <c r="C29" s="3">
        <v>422260</v>
      </c>
      <c r="D29" s="3">
        <v>100000000</v>
      </c>
      <c r="E29" s="3">
        <v>844520</v>
      </c>
      <c r="F29" s="3">
        <f t="shared" si="9"/>
        <v>168904</v>
      </c>
      <c r="L29" s="31">
        <v>24</v>
      </c>
      <c r="M29" s="32">
        <f>[2]兵营招募!J27</f>
        <v>220000</v>
      </c>
      <c r="N29" s="32">
        <f>[2]兵营招募!K27</f>
        <v>57000</v>
      </c>
      <c r="O29" s="32">
        <f>[2]兵营招募!G27</f>
        <v>3500</v>
      </c>
      <c r="P29" s="32">
        <f>[2]士兵治疗!G27</f>
        <v>198000</v>
      </c>
      <c r="Q29" s="32">
        <f>[2]士兵治疗!E27</f>
        <v>43600</v>
      </c>
      <c r="R29" s="32">
        <f>[2]士兵治疗!D27</f>
        <v>24000</v>
      </c>
      <c r="S29" s="31">
        <f t="shared" si="1"/>
        <v>440000</v>
      </c>
      <c r="T29" s="31">
        <f t="shared" si="2"/>
        <v>114000</v>
      </c>
      <c r="U29" s="31">
        <f t="shared" si="3"/>
        <v>10500</v>
      </c>
      <c r="V29" s="31">
        <f t="shared" si="4"/>
        <v>396000</v>
      </c>
      <c r="W29" s="31">
        <f t="shared" si="5"/>
        <v>87200</v>
      </c>
      <c r="X29" s="31">
        <f t="shared" si="6"/>
        <v>72000</v>
      </c>
      <c r="Y29" s="31">
        <f t="shared" si="7"/>
        <v>262.60141093474431</v>
      </c>
      <c r="Z29" s="31">
        <f t="shared" si="8"/>
        <v>53.148148148148152</v>
      </c>
    </row>
    <row r="30" spans="2:26" x14ac:dyDescent="0.2">
      <c r="B30" s="3">
        <v>500000000</v>
      </c>
      <c r="C30" s="3">
        <v>2087260</v>
      </c>
      <c r="D30" s="3">
        <v>500000000</v>
      </c>
      <c r="E30" s="3">
        <v>4174520</v>
      </c>
      <c r="F30" s="3">
        <f t="shared" si="9"/>
        <v>834904</v>
      </c>
      <c r="L30" s="31">
        <v>25</v>
      </c>
      <c r="M30" s="32">
        <f>[2]兵营招募!J28</f>
        <v>230000</v>
      </c>
      <c r="N30" s="32">
        <f>[2]兵营招募!K28</f>
        <v>60000</v>
      </c>
      <c r="O30" s="32">
        <f>[2]兵营招募!G28</f>
        <v>3500</v>
      </c>
      <c r="P30" s="32">
        <f>[2]士兵治疗!G28</f>
        <v>210000</v>
      </c>
      <c r="Q30" s="32">
        <f>[2]士兵治疗!E28</f>
        <v>47000</v>
      </c>
      <c r="R30" s="32">
        <f>[2]士兵治疗!D28</f>
        <v>24000</v>
      </c>
      <c r="S30" s="31">
        <f t="shared" si="1"/>
        <v>460000</v>
      </c>
      <c r="T30" s="31">
        <f t="shared" si="2"/>
        <v>120000</v>
      </c>
      <c r="U30" s="31">
        <f t="shared" si="3"/>
        <v>10500</v>
      </c>
      <c r="V30" s="31">
        <f t="shared" si="4"/>
        <v>420000</v>
      </c>
      <c r="W30" s="31">
        <f t="shared" si="5"/>
        <v>94000</v>
      </c>
      <c r="X30" s="31">
        <f t="shared" si="6"/>
        <v>72000</v>
      </c>
      <c r="Y30" s="31">
        <f t="shared" si="7"/>
        <v>273.18342151675483</v>
      </c>
      <c r="Z30" s="31">
        <f t="shared" si="8"/>
        <v>56.296296296296291</v>
      </c>
    </row>
    <row r="31" spans="2:26" x14ac:dyDescent="0.2">
      <c r="L31" s="31">
        <v>26</v>
      </c>
      <c r="M31" s="32">
        <f>[2]兵营招募!J29</f>
        <v>240000</v>
      </c>
      <c r="N31" s="32">
        <f>[2]兵营招募!K29</f>
        <v>63000</v>
      </c>
      <c r="O31" s="32">
        <f>[2]兵营招募!G29</f>
        <v>3500</v>
      </c>
      <c r="P31" s="32">
        <f>[2]士兵治疗!G29</f>
        <v>222000</v>
      </c>
      <c r="Q31" s="32">
        <f>[2]士兵治疗!E29</f>
        <v>51200</v>
      </c>
      <c r="R31" s="32">
        <f>[2]士兵治疗!D29</f>
        <v>24000</v>
      </c>
      <c r="S31" s="31">
        <f t="shared" si="1"/>
        <v>480000</v>
      </c>
      <c r="T31" s="31">
        <f t="shared" si="2"/>
        <v>126000</v>
      </c>
      <c r="U31" s="31">
        <f t="shared" si="3"/>
        <v>10500</v>
      </c>
      <c r="V31" s="31">
        <f t="shared" si="4"/>
        <v>444000</v>
      </c>
      <c r="W31" s="31">
        <f t="shared" si="5"/>
        <v>102400</v>
      </c>
      <c r="X31" s="31">
        <f t="shared" si="6"/>
        <v>72000</v>
      </c>
      <c r="Y31" s="31">
        <f t="shared" si="7"/>
        <v>283.76543209876542</v>
      </c>
      <c r="Z31" s="31">
        <f t="shared" si="8"/>
        <v>60.185185185185183</v>
      </c>
    </row>
    <row r="32" spans="2:26" x14ac:dyDescent="0.2">
      <c r="L32" s="31">
        <v>27</v>
      </c>
      <c r="M32" s="32">
        <f>[2]兵营招募!J30</f>
        <v>250000</v>
      </c>
      <c r="N32" s="32">
        <f>[2]兵营招募!K30</f>
        <v>66000</v>
      </c>
      <c r="O32" s="32">
        <f>[2]兵营招募!G30</f>
        <v>3500</v>
      </c>
      <c r="P32" s="32">
        <f>[2]士兵治疗!G30</f>
        <v>234000</v>
      </c>
      <c r="Q32" s="32">
        <f>[2]士兵治疗!E30</f>
        <v>55400</v>
      </c>
      <c r="R32" s="32">
        <f>[2]士兵治疗!D30</f>
        <v>24000</v>
      </c>
      <c r="S32" s="31">
        <f t="shared" si="1"/>
        <v>500000</v>
      </c>
      <c r="T32" s="31">
        <f t="shared" si="2"/>
        <v>132000</v>
      </c>
      <c r="U32" s="31">
        <f t="shared" si="3"/>
        <v>10500</v>
      </c>
      <c r="V32" s="31">
        <f t="shared" si="4"/>
        <v>468000</v>
      </c>
      <c r="W32" s="31">
        <f t="shared" si="5"/>
        <v>110800</v>
      </c>
      <c r="X32" s="31">
        <f t="shared" si="6"/>
        <v>72000</v>
      </c>
      <c r="Y32" s="31">
        <f t="shared" si="7"/>
        <v>294.347442680776</v>
      </c>
      <c r="Z32" s="31">
        <f t="shared" si="8"/>
        <v>64.074074074074076</v>
      </c>
    </row>
    <row r="33" spans="1:26" x14ac:dyDescent="0.2">
      <c r="L33" s="31">
        <v>28</v>
      </c>
      <c r="M33" s="32">
        <f>[2]兵营招募!J31</f>
        <v>260000</v>
      </c>
      <c r="N33" s="32">
        <f>[2]兵营招募!K31</f>
        <v>69000</v>
      </c>
      <c r="O33" s="32">
        <f>[2]兵营招募!G31</f>
        <v>3500</v>
      </c>
      <c r="P33" s="32">
        <f>[2]士兵治疗!G31</f>
        <v>246000</v>
      </c>
      <c r="Q33" s="32">
        <f>[2]士兵治疗!E31</f>
        <v>59600</v>
      </c>
      <c r="R33" s="32">
        <f>[2]士兵治疗!D31</f>
        <v>24000</v>
      </c>
      <c r="S33" s="31">
        <f t="shared" si="1"/>
        <v>520000</v>
      </c>
      <c r="T33" s="31">
        <f t="shared" si="2"/>
        <v>138000</v>
      </c>
      <c r="U33" s="31">
        <f t="shared" si="3"/>
        <v>10500</v>
      </c>
      <c r="V33" s="31">
        <f t="shared" si="4"/>
        <v>492000</v>
      </c>
      <c r="W33" s="31">
        <f t="shared" si="5"/>
        <v>119200</v>
      </c>
      <c r="X33" s="31">
        <f t="shared" si="6"/>
        <v>72000</v>
      </c>
      <c r="Y33" s="31">
        <f t="shared" si="7"/>
        <v>304.92945326278658</v>
      </c>
      <c r="Z33" s="31">
        <f t="shared" si="8"/>
        <v>67.962962962962962</v>
      </c>
    </row>
    <row r="34" spans="1:26" x14ac:dyDescent="0.2">
      <c r="L34" s="31">
        <v>29</v>
      </c>
      <c r="M34" s="32">
        <f>[2]兵营招募!J32</f>
        <v>270000</v>
      </c>
      <c r="N34" s="32">
        <f>[2]兵营招募!K32</f>
        <v>72000</v>
      </c>
      <c r="O34" s="32">
        <f>[2]兵营招募!G32</f>
        <v>3500</v>
      </c>
      <c r="P34" s="32">
        <f>[2]士兵治疗!G32</f>
        <v>258000</v>
      </c>
      <c r="Q34" s="32">
        <f>[2]士兵治疗!E32</f>
        <v>63800</v>
      </c>
      <c r="R34" s="32">
        <f>[2]士兵治疗!D32</f>
        <v>24000</v>
      </c>
      <c r="S34" s="31">
        <f t="shared" si="1"/>
        <v>540000</v>
      </c>
      <c r="T34" s="31">
        <f t="shared" si="2"/>
        <v>144000</v>
      </c>
      <c r="U34" s="31">
        <f t="shared" si="3"/>
        <v>10500</v>
      </c>
      <c r="V34" s="31">
        <f t="shared" si="4"/>
        <v>516000</v>
      </c>
      <c r="W34" s="31">
        <f t="shared" si="5"/>
        <v>127600</v>
      </c>
      <c r="X34" s="31">
        <f t="shared" si="6"/>
        <v>72000</v>
      </c>
      <c r="Y34" s="31">
        <f t="shared" si="7"/>
        <v>315.51146384479716</v>
      </c>
      <c r="Z34" s="31">
        <f t="shared" si="8"/>
        <v>71.851851851851848</v>
      </c>
    </row>
    <row r="35" spans="1:26" x14ac:dyDescent="0.2">
      <c r="L35" s="31">
        <v>30</v>
      </c>
      <c r="M35" s="32">
        <f>[2]兵营招募!J33</f>
        <v>280000</v>
      </c>
      <c r="N35" s="32">
        <f>[2]兵营招募!K33</f>
        <v>75000</v>
      </c>
      <c r="O35" s="32">
        <f>[2]兵营招募!G33</f>
        <v>3500</v>
      </c>
      <c r="P35" s="32">
        <f>[2]士兵治疗!G33</f>
        <v>270000</v>
      </c>
      <c r="Q35" s="32">
        <f>[2]士兵治疗!E33</f>
        <v>68000</v>
      </c>
      <c r="R35" s="32">
        <f>[2]士兵治疗!D33</f>
        <v>24000</v>
      </c>
      <c r="S35" s="31">
        <f t="shared" si="1"/>
        <v>560000</v>
      </c>
      <c r="T35" s="31">
        <f t="shared" si="2"/>
        <v>150000</v>
      </c>
      <c r="U35" s="31">
        <f t="shared" si="3"/>
        <v>10500</v>
      </c>
      <c r="V35" s="31">
        <f t="shared" si="4"/>
        <v>540000</v>
      </c>
      <c r="W35" s="31">
        <f t="shared" si="5"/>
        <v>136000</v>
      </c>
      <c r="X35" s="31">
        <f t="shared" si="6"/>
        <v>72000</v>
      </c>
      <c r="Y35" s="31">
        <f t="shared" si="7"/>
        <v>326.0934744268078</v>
      </c>
      <c r="Z35" s="31">
        <f t="shared" si="8"/>
        <v>75.740740740740733</v>
      </c>
    </row>
    <row r="36" spans="1:26" x14ac:dyDescent="0.2">
      <c r="L36" s="31">
        <v>31</v>
      </c>
      <c r="M36" s="32"/>
      <c r="N36" s="32"/>
      <c r="O36" s="32"/>
      <c r="P36" s="32">
        <f>[2]士兵治疗!G34</f>
        <v>282000</v>
      </c>
      <c r="Q36" s="32">
        <f>[2]士兵治疗!E34</f>
        <v>73000</v>
      </c>
      <c r="R36" s="32">
        <f>[2]士兵治疗!D34</f>
        <v>24000</v>
      </c>
      <c r="S36" s="31" t="str">
        <f t="shared" si="1"/>
        <v/>
      </c>
      <c r="T36" s="31" t="str">
        <f t="shared" si="2"/>
        <v/>
      </c>
      <c r="U36" s="31" t="str">
        <f t="shared" si="3"/>
        <v/>
      </c>
      <c r="V36" s="31">
        <f t="shared" si="4"/>
        <v>564000</v>
      </c>
      <c r="W36" s="31">
        <f t="shared" si="5"/>
        <v>146000</v>
      </c>
      <c r="X36" s="31">
        <f t="shared" si="6"/>
        <v>72000</v>
      </c>
      <c r="Y36" s="31" t="str">
        <f t="shared" si="7"/>
        <v/>
      </c>
      <c r="Z36" s="31">
        <f t="shared" si="8"/>
        <v>80.370370370370367</v>
      </c>
    </row>
    <row r="37" spans="1:26" x14ac:dyDescent="0.2">
      <c r="L37" s="31">
        <v>32</v>
      </c>
      <c r="M37" s="32"/>
      <c r="N37" s="32"/>
      <c r="O37" s="32"/>
      <c r="P37" s="32">
        <f>[2]士兵治疗!G35</f>
        <v>294000</v>
      </c>
      <c r="Q37" s="32">
        <f>[2]士兵治疗!E35</f>
        <v>78000</v>
      </c>
      <c r="R37" s="32">
        <f>[2]士兵治疗!D35</f>
        <v>24000</v>
      </c>
      <c r="S37" s="31" t="str">
        <f t="shared" si="1"/>
        <v/>
      </c>
      <c r="T37" s="31" t="str">
        <f t="shared" si="2"/>
        <v/>
      </c>
      <c r="U37" s="31" t="str">
        <f t="shared" si="3"/>
        <v/>
      </c>
      <c r="V37" s="31">
        <f t="shared" si="4"/>
        <v>588000</v>
      </c>
      <c r="W37" s="31">
        <f t="shared" si="5"/>
        <v>156000</v>
      </c>
      <c r="X37" s="31">
        <f t="shared" si="6"/>
        <v>72000</v>
      </c>
      <c r="Y37" s="31" t="str">
        <f t="shared" si="7"/>
        <v/>
      </c>
      <c r="Z37" s="31">
        <f t="shared" si="8"/>
        <v>84.999999999999986</v>
      </c>
    </row>
    <row r="38" spans="1:26" x14ac:dyDescent="0.2">
      <c r="A38" s="12" t="s">
        <v>236</v>
      </c>
      <c r="L38" s="31">
        <v>33</v>
      </c>
      <c r="M38" s="32"/>
      <c r="N38" s="32"/>
      <c r="O38" s="32"/>
      <c r="P38" s="32">
        <f>[2]士兵治疗!G36</f>
        <v>306000</v>
      </c>
      <c r="Q38" s="32">
        <f>[2]士兵治疗!E36</f>
        <v>83000</v>
      </c>
      <c r="R38" s="32">
        <f>[2]士兵治疗!D36</f>
        <v>24000</v>
      </c>
      <c r="S38" s="31" t="str">
        <f t="shared" si="1"/>
        <v/>
      </c>
      <c r="T38" s="31" t="str">
        <f t="shared" si="2"/>
        <v/>
      </c>
      <c r="U38" s="31" t="str">
        <f t="shared" si="3"/>
        <v/>
      </c>
      <c r="V38" s="31">
        <f t="shared" si="4"/>
        <v>612000</v>
      </c>
      <c r="W38" s="31">
        <f t="shared" si="5"/>
        <v>166000</v>
      </c>
      <c r="X38" s="31">
        <f t="shared" si="6"/>
        <v>72000</v>
      </c>
      <c r="Y38" s="31" t="str">
        <f t="shared" si="7"/>
        <v/>
      </c>
      <c r="Z38" s="31">
        <f t="shared" si="8"/>
        <v>88.086419753086417</v>
      </c>
    </row>
    <row r="39" spans="1:26" x14ac:dyDescent="0.2">
      <c r="L39" s="31">
        <v>34</v>
      </c>
      <c r="M39" s="32"/>
      <c r="N39" s="32"/>
      <c r="O39" s="32"/>
      <c r="P39" s="32">
        <f>[2]士兵治疗!G37</f>
        <v>318000</v>
      </c>
      <c r="Q39" s="32">
        <f>[2]士兵治疗!E37</f>
        <v>88000</v>
      </c>
      <c r="R39" s="32">
        <f>[2]士兵治疗!D37</f>
        <v>24000</v>
      </c>
      <c r="S39" s="31" t="str">
        <f t="shared" si="1"/>
        <v/>
      </c>
      <c r="T39" s="31" t="str">
        <f t="shared" si="2"/>
        <v/>
      </c>
      <c r="U39" s="31" t="str">
        <f t="shared" si="3"/>
        <v/>
      </c>
      <c r="V39" s="31">
        <f t="shared" si="4"/>
        <v>636000</v>
      </c>
      <c r="W39" s="31">
        <f t="shared" si="5"/>
        <v>176000</v>
      </c>
      <c r="X39" s="31">
        <f t="shared" si="6"/>
        <v>72000</v>
      </c>
      <c r="Y39" s="31" t="str">
        <f t="shared" si="7"/>
        <v/>
      </c>
      <c r="Z39" s="31">
        <f t="shared" si="8"/>
        <v>91.172839506172835</v>
      </c>
    </row>
    <row r="40" spans="1:26" x14ac:dyDescent="0.2">
      <c r="L40" s="31">
        <v>35</v>
      </c>
      <c r="M40" s="32"/>
      <c r="N40" s="32"/>
      <c r="O40" s="32"/>
      <c r="P40" s="32">
        <f>[2]士兵治疗!G38</f>
        <v>330000</v>
      </c>
      <c r="Q40" s="32">
        <f>[2]士兵治疗!E38</f>
        <v>93000</v>
      </c>
      <c r="R40" s="32">
        <f>[2]士兵治疗!D38</f>
        <v>24000</v>
      </c>
      <c r="S40" s="31" t="str">
        <f t="shared" si="1"/>
        <v/>
      </c>
      <c r="T40" s="31" t="str">
        <f t="shared" si="2"/>
        <v/>
      </c>
      <c r="U40" s="31" t="str">
        <f t="shared" si="3"/>
        <v/>
      </c>
      <c r="V40" s="31">
        <f t="shared" si="4"/>
        <v>660000</v>
      </c>
      <c r="W40" s="31">
        <f t="shared" si="5"/>
        <v>186000</v>
      </c>
      <c r="X40" s="31">
        <f t="shared" si="6"/>
        <v>72000</v>
      </c>
      <c r="Y40" s="31" t="str">
        <f t="shared" si="7"/>
        <v/>
      </c>
      <c r="Z40" s="31">
        <f t="shared" si="8"/>
        <v>94.259259259259267</v>
      </c>
    </row>
    <row r="41" spans="1:26" x14ac:dyDescent="0.2">
      <c r="B41" s="3" t="s">
        <v>237</v>
      </c>
      <c r="C41" s="3" t="s">
        <v>239</v>
      </c>
      <c r="D41" s="3" t="s">
        <v>238</v>
      </c>
      <c r="E41" s="3" t="s">
        <v>240</v>
      </c>
      <c r="L41" s="31">
        <v>36</v>
      </c>
      <c r="M41" s="32"/>
      <c r="N41" s="32"/>
      <c r="O41" s="32"/>
      <c r="P41" s="32">
        <f>[2]士兵治疗!G39</f>
        <v>342000</v>
      </c>
      <c r="Q41" s="32">
        <f>[2]士兵治疗!E39</f>
        <v>98800</v>
      </c>
      <c r="R41" s="32">
        <f>[2]士兵治疗!D39</f>
        <v>24000</v>
      </c>
      <c r="S41" s="31" t="str">
        <f t="shared" si="1"/>
        <v/>
      </c>
      <c r="T41" s="31" t="str">
        <f t="shared" si="2"/>
        <v/>
      </c>
      <c r="U41" s="31" t="str">
        <f t="shared" si="3"/>
        <v/>
      </c>
      <c r="V41" s="31">
        <f t="shared" si="4"/>
        <v>684000</v>
      </c>
      <c r="W41" s="31">
        <f t="shared" si="5"/>
        <v>197600</v>
      </c>
      <c r="X41" s="31">
        <f t="shared" si="6"/>
        <v>72000</v>
      </c>
      <c r="Y41" s="31" t="str">
        <f t="shared" si="7"/>
        <v/>
      </c>
      <c r="Z41" s="31">
        <f t="shared" si="8"/>
        <v>97.839506172839506</v>
      </c>
    </row>
    <row r="42" spans="1:26" x14ac:dyDescent="0.2">
      <c r="B42" s="3">
        <f>其他调用!CV4</f>
        <v>1</v>
      </c>
      <c r="C42" s="16">
        <v>0</v>
      </c>
      <c r="D42" s="3">
        <f>ROUND(其他调用!CW4*(1+C42),-2)</f>
        <v>1500</v>
      </c>
      <c r="E42" s="3">
        <v>600</v>
      </c>
      <c r="L42" s="31">
        <v>37</v>
      </c>
      <c r="M42" s="32"/>
      <c r="N42" s="32"/>
      <c r="O42" s="32"/>
      <c r="P42" s="32">
        <f>[2]士兵治疗!G40</f>
        <v>354000</v>
      </c>
      <c r="Q42" s="32">
        <f>[2]士兵治疗!E40</f>
        <v>104600</v>
      </c>
      <c r="R42" s="32">
        <f>[2]士兵治疗!D40</f>
        <v>24000</v>
      </c>
      <c r="S42" s="31" t="str">
        <f t="shared" si="1"/>
        <v/>
      </c>
      <c r="T42" s="31" t="str">
        <f t="shared" si="2"/>
        <v/>
      </c>
      <c r="U42" s="31" t="str">
        <f t="shared" si="3"/>
        <v/>
      </c>
      <c r="V42" s="31">
        <f t="shared" si="4"/>
        <v>708000</v>
      </c>
      <c r="W42" s="31">
        <f t="shared" si="5"/>
        <v>209200</v>
      </c>
      <c r="X42" s="31">
        <f t="shared" si="6"/>
        <v>72000</v>
      </c>
      <c r="Y42" s="31" t="str">
        <f t="shared" si="7"/>
        <v/>
      </c>
      <c r="Z42" s="31">
        <f t="shared" si="8"/>
        <v>101.41975308641975</v>
      </c>
    </row>
    <row r="43" spans="1:26" x14ac:dyDescent="0.2">
      <c r="B43" s="3">
        <f>其他调用!CV5</f>
        <v>2</v>
      </c>
      <c r="C43" s="16">
        <v>0</v>
      </c>
      <c r="D43" s="3">
        <f>ROUND(其他调用!CW5*(1+C43),-2)</f>
        <v>1500</v>
      </c>
      <c r="E43" s="3">
        <v>600</v>
      </c>
      <c r="L43" s="31">
        <v>38</v>
      </c>
      <c r="M43" s="32"/>
      <c r="N43" s="32"/>
      <c r="O43" s="32"/>
      <c r="P43" s="32">
        <f>[2]士兵治疗!G41</f>
        <v>366000</v>
      </c>
      <c r="Q43" s="32">
        <f>[2]士兵治疗!E41</f>
        <v>110400</v>
      </c>
      <c r="R43" s="32">
        <f>[2]士兵治疗!D41</f>
        <v>24000</v>
      </c>
      <c r="S43" s="31" t="str">
        <f t="shared" si="1"/>
        <v/>
      </c>
      <c r="T43" s="31" t="str">
        <f t="shared" si="2"/>
        <v/>
      </c>
      <c r="U43" s="31" t="str">
        <f t="shared" si="3"/>
        <v/>
      </c>
      <c r="V43" s="31">
        <f t="shared" si="4"/>
        <v>732000</v>
      </c>
      <c r="W43" s="31">
        <f t="shared" si="5"/>
        <v>220800</v>
      </c>
      <c r="X43" s="31">
        <f t="shared" si="6"/>
        <v>72000</v>
      </c>
      <c r="Y43" s="31" t="str">
        <f t="shared" si="7"/>
        <v/>
      </c>
      <c r="Z43" s="31">
        <f t="shared" si="8"/>
        <v>105</v>
      </c>
    </row>
    <row r="44" spans="1:26" x14ac:dyDescent="0.2">
      <c r="B44" s="3">
        <f>其他调用!CV6</f>
        <v>3</v>
      </c>
      <c r="C44" s="16">
        <v>0</v>
      </c>
      <c r="D44" s="3">
        <f>ROUND(其他调用!CW6*(1+C44),-2)</f>
        <v>1500</v>
      </c>
      <c r="E44" s="3">
        <v>600</v>
      </c>
      <c r="L44" s="31">
        <v>39</v>
      </c>
      <c r="M44" s="32"/>
      <c r="N44" s="32"/>
      <c r="O44" s="32"/>
      <c r="P44" s="32">
        <f>[2]士兵治疗!G42</f>
        <v>378000</v>
      </c>
      <c r="Q44" s="32">
        <f>[2]士兵治疗!E42</f>
        <v>116200</v>
      </c>
      <c r="R44" s="32">
        <f>[2]士兵治疗!D42</f>
        <v>24000</v>
      </c>
      <c r="S44" s="31" t="str">
        <f t="shared" si="1"/>
        <v/>
      </c>
      <c r="T44" s="31" t="str">
        <f t="shared" si="2"/>
        <v/>
      </c>
      <c r="U44" s="31" t="str">
        <f t="shared" si="3"/>
        <v/>
      </c>
      <c r="V44" s="31">
        <f t="shared" si="4"/>
        <v>756000</v>
      </c>
      <c r="W44" s="31">
        <f t="shared" si="5"/>
        <v>232400</v>
      </c>
      <c r="X44" s="31">
        <f t="shared" si="6"/>
        <v>72000</v>
      </c>
      <c r="Y44" s="31" t="str">
        <f t="shared" si="7"/>
        <v/>
      </c>
      <c r="Z44" s="31">
        <f t="shared" si="8"/>
        <v>108.58024691358025</v>
      </c>
    </row>
    <row r="45" spans="1:26" x14ac:dyDescent="0.2">
      <c r="B45" s="3">
        <f>其他调用!CV7</f>
        <v>4</v>
      </c>
      <c r="C45" s="16">
        <v>0</v>
      </c>
      <c r="D45" s="3">
        <f>ROUND(其他调用!CW7*(1+C45),-2)</f>
        <v>1500</v>
      </c>
      <c r="E45" s="3">
        <v>600</v>
      </c>
      <c r="L45" s="31">
        <v>40</v>
      </c>
      <c r="M45" s="32"/>
      <c r="N45" s="32"/>
      <c r="O45" s="32"/>
      <c r="P45" s="32">
        <f>[2]士兵治疗!G43</f>
        <v>390000</v>
      </c>
      <c r="Q45" s="32">
        <f>[2]士兵治疗!E43</f>
        <v>122000</v>
      </c>
      <c r="R45" s="32">
        <f>[2]士兵治疗!D43</f>
        <v>24000</v>
      </c>
      <c r="S45" s="31" t="str">
        <f t="shared" si="1"/>
        <v/>
      </c>
      <c r="T45" s="31" t="str">
        <f t="shared" si="2"/>
        <v/>
      </c>
      <c r="U45" s="31" t="str">
        <f t="shared" si="3"/>
        <v/>
      </c>
      <c r="V45" s="31">
        <f t="shared" si="4"/>
        <v>780000</v>
      </c>
      <c r="W45" s="31">
        <f t="shared" si="5"/>
        <v>244000</v>
      </c>
      <c r="X45" s="31">
        <f t="shared" si="6"/>
        <v>72000</v>
      </c>
      <c r="Y45" s="31" t="str">
        <f t="shared" si="7"/>
        <v/>
      </c>
      <c r="Z45" s="31">
        <f t="shared" si="8"/>
        <v>112.16049382716049</v>
      </c>
    </row>
    <row r="46" spans="1:26" x14ac:dyDescent="0.2">
      <c r="B46" s="3">
        <f>其他调用!CV8</f>
        <v>5</v>
      </c>
      <c r="C46" s="16">
        <v>0</v>
      </c>
      <c r="D46" s="3">
        <f>ROUND(其他调用!CW8*(1+C46),-2)</f>
        <v>1500</v>
      </c>
      <c r="E46" s="3">
        <v>600</v>
      </c>
      <c r="L46" s="31">
        <v>41</v>
      </c>
      <c r="M46" s="32"/>
      <c r="N46" s="32"/>
      <c r="O46" s="32"/>
      <c r="P46" s="32">
        <f>[2]士兵治疗!G44</f>
        <v>402000</v>
      </c>
      <c r="Q46" s="32">
        <f>[2]士兵治疗!E44</f>
        <v>128600</v>
      </c>
      <c r="R46" s="32">
        <f>[2]士兵治疗!D44</f>
        <v>24000</v>
      </c>
      <c r="S46" s="31" t="str">
        <f t="shared" si="1"/>
        <v/>
      </c>
      <c r="T46" s="31" t="str">
        <f t="shared" si="2"/>
        <v/>
      </c>
      <c r="U46" s="31" t="str">
        <f t="shared" si="3"/>
        <v/>
      </c>
      <c r="V46" s="31">
        <f t="shared" si="4"/>
        <v>804000</v>
      </c>
      <c r="W46" s="31">
        <f t="shared" si="5"/>
        <v>257200</v>
      </c>
      <c r="X46" s="31">
        <f t="shared" si="6"/>
        <v>72000</v>
      </c>
      <c r="Y46" s="31" t="str">
        <f t="shared" si="7"/>
        <v/>
      </c>
      <c r="Z46" s="31">
        <f t="shared" si="8"/>
        <v>116.23456790123457</v>
      </c>
    </row>
    <row r="47" spans="1:26" x14ac:dyDescent="0.2">
      <c r="B47" s="3">
        <f>其他调用!CV9</f>
        <v>6</v>
      </c>
      <c r="C47" s="16">
        <v>0</v>
      </c>
      <c r="D47" s="3">
        <f>ROUND(其他调用!CW9*(1+C47),-2)</f>
        <v>1500</v>
      </c>
      <c r="E47" s="3">
        <v>600</v>
      </c>
      <c r="L47" s="31">
        <v>42</v>
      </c>
      <c r="M47" s="32"/>
      <c r="N47" s="32"/>
      <c r="O47" s="32"/>
      <c r="P47" s="32">
        <f>[2]士兵治疗!G45</f>
        <v>414000</v>
      </c>
      <c r="Q47" s="32">
        <f>[2]士兵治疗!E45</f>
        <v>135200</v>
      </c>
      <c r="R47" s="32">
        <f>[2]士兵治疗!D45</f>
        <v>24000</v>
      </c>
      <c r="S47" s="31" t="str">
        <f t="shared" si="1"/>
        <v/>
      </c>
      <c r="T47" s="31" t="str">
        <f t="shared" si="2"/>
        <v/>
      </c>
      <c r="U47" s="31" t="str">
        <f t="shared" si="3"/>
        <v/>
      </c>
      <c r="V47" s="31">
        <f t="shared" si="4"/>
        <v>828000</v>
      </c>
      <c r="W47" s="31">
        <f t="shared" si="5"/>
        <v>270400</v>
      </c>
      <c r="X47" s="31">
        <f t="shared" si="6"/>
        <v>72000</v>
      </c>
      <c r="Y47" s="31" t="str">
        <f t="shared" si="7"/>
        <v/>
      </c>
      <c r="Z47" s="31">
        <f t="shared" si="8"/>
        <v>120.30864197530863</v>
      </c>
    </row>
    <row r="48" spans="1:26" x14ac:dyDescent="0.2">
      <c r="B48" s="3">
        <f>其他调用!CV10</f>
        <v>7</v>
      </c>
      <c r="C48" s="16">
        <v>0</v>
      </c>
      <c r="D48" s="3">
        <f>ROUND(其他调用!CW10*(1+C48),-2)</f>
        <v>1500</v>
      </c>
      <c r="E48" s="3">
        <v>600</v>
      </c>
      <c r="L48" s="31">
        <v>43</v>
      </c>
      <c r="M48" s="32"/>
      <c r="N48" s="32"/>
      <c r="O48" s="32"/>
      <c r="P48" s="32">
        <f>[2]士兵治疗!G46</f>
        <v>426000</v>
      </c>
      <c r="Q48" s="32">
        <f>[2]士兵治疗!E46</f>
        <v>141800</v>
      </c>
      <c r="R48" s="32">
        <f>[2]士兵治疗!D46</f>
        <v>24000</v>
      </c>
      <c r="S48" s="31" t="str">
        <f t="shared" si="1"/>
        <v/>
      </c>
      <c r="T48" s="31" t="str">
        <f t="shared" si="2"/>
        <v/>
      </c>
      <c r="U48" s="31" t="str">
        <f t="shared" si="3"/>
        <v/>
      </c>
      <c r="V48" s="31">
        <f t="shared" si="4"/>
        <v>852000</v>
      </c>
      <c r="W48" s="31">
        <f t="shared" si="5"/>
        <v>283600</v>
      </c>
      <c r="X48" s="31">
        <f t="shared" si="6"/>
        <v>72000</v>
      </c>
      <c r="Y48" s="31" t="str">
        <f t="shared" si="7"/>
        <v/>
      </c>
      <c r="Z48" s="31">
        <f t="shared" si="8"/>
        <v>124.38271604938271</v>
      </c>
    </row>
    <row r="49" spans="2:26" x14ac:dyDescent="0.2">
      <c r="B49" s="3">
        <f>其他调用!CV11</f>
        <v>8</v>
      </c>
      <c r="C49" s="16">
        <v>0</v>
      </c>
      <c r="D49" s="3">
        <f>ROUND(其他调用!CW11*(1+C49),-2)</f>
        <v>1500</v>
      </c>
      <c r="E49" s="3">
        <v>600</v>
      </c>
      <c r="L49" s="31">
        <v>44</v>
      </c>
      <c r="M49" s="32"/>
      <c r="N49" s="32"/>
      <c r="O49" s="32"/>
      <c r="P49" s="32">
        <f>[2]士兵治疗!G47</f>
        <v>438000</v>
      </c>
      <c r="Q49" s="32">
        <f>[2]士兵治疗!E47</f>
        <v>148400</v>
      </c>
      <c r="R49" s="32">
        <f>[2]士兵治疗!D47</f>
        <v>24000</v>
      </c>
      <c r="S49" s="31" t="str">
        <f t="shared" si="1"/>
        <v/>
      </c>
      <c r="T49" s="31" t="str">
        <f t="shared" si="2"/>
        <v/>
      </c>
      <c r="U49" s="31" t="str">
        <f t="shared" si="3"/>
        <v/>
      </c>
      <c r="V49" s="31">
        <f t="shared" si="4"/>
        <v>876000</v>
      </c>
      <c r="W49" s="31">
        <f t="shared" si="5"/>
        <v>296800</v>
      </c>
      <c r="X49" s="31">
        <f t="shared" si="6"/>
        <v>72000</v>
      </c>
      <c r="Y49" s="31" t="str">
        <f t="shared" si="7"/>
        <v/>
      </c>
      <c r="Z49" s="31">
        <f t="shared" si="8"/>
        <v>128.45679012345678</v>
      </c>
    </row>
    <row r="50" spans="2:26" x14ac:dyDescent="0.2">
      <c r="B50" s="3">
        <f>其他调用!CV12</f>
        <v>9</v>
      </c>
      <c r="C50" s="16">
        <v>0</v>
      </c>
      <c r="D50" s="3">
        <f>ROUND(其他调用!CW12*(1+C50),-2)</f>
        <v>1800</v>
      </c>
      <c r="E50" s="3">
        <v>600</v>
      </c>
      <c r="L50" s="31">
        <v>45</v>
      </c>
      <c r="M50" s="32"/>
      <c r="N50" s="32"/>
      <c r="O50" s="32"/>
      <c r="P50" s="32">
        <f>[2]士兵治疗!G48</f>
        <v>450000</v>
      </c>
      <c r="Q50" s="32">
        <f>[2]士兵治疗!E48</f>
        <v>155000</v>
      </c>
      <c r="R50" s="32">
        <f>[2]士兵治疗!D48</f>
        <v>24000</v>
      </c>
      <c r="S50" s="31" t="str">
        <f t="shared" si="1"/>
        <v/>
      </c>
      <c r="T50" s="31" t="str">
        <f t="shared" si="2"/>
        <v/>
      </c>
      <c r="U50" s="31" t="str">
        <f t="shared" si="3"/>
        <v/>
      </c>
      <c r="V50" s="31">
        <f t="shared" si="4"/>
        <v>900000</v>
      </c>
      <c r="W50" s="31">
        <f t="shared" si="5"/>
        <v>310000</v>
      </c>
      <c r="X50" s="31">
        <f t="shared" si="6"/>
        <v>72000</v>
      </c>
      <c r="Y50" s="31" t="str">
        <f t="shared" si="7"/>
        <v/>
      </c>
      <c r="Z50" s="31">
        <f t="shared" si="8"/>
        <v>132.53086419753086</v>
      </c>
    </row>
    <row r="51" spans="2:26" x14ac:dyDescent="0.2">
      <c r="B51" s="3">
        <f>其他调用!CV13</f>
        <v>10</v>
      </c>
      <c r="C51" s="16">
        <v>0</v>
      </c>
      <c r="D51" s="3">
        <f>ROUND(其他调用!CW13*(1+C51),-2)</f>
        <v>1800</v>
      </c>
      <c r="E51" s="3">
        <v>600</v>
      </c>
      <c r="L51" s="31">
        <v>46</v>
      </c>
      <c r="M51" s="32"/>
      <c r="N51" s="32"/>
      <c r="O51" s="32"/>
      <c r="P51" s="32">
        <f>[2]士兵治疗!G49</f>
        <v>462000</v>
      </c>
      <c r="Q51" s="32">
        <f>[2]士兵治疗!E49</f>
        <v>162400</v>
      </c>
      <c r="R51" s="32">
        <f>[2]士兵治疗!D49</f>
        <v>24000</v>
      </c>
      <c r="S51" s="31" t="str">
        <f t="shared" si="1"/>
        <v/>
      </c>
      <c r="T51" s="31" t="str">
        <f t="shared" si="2"/>
        <v/>
      </c>
      <c r="U51" s="31" t="str">
        <f t="shared" si="3"/>
        <v/>
      </c>
      <c r="V51" s="31">
        <f t="shared" si="4"/>
        <v>924000</v>
      </c>
      <c r="W51" s="31">
        <f t="shared" si="5"/>
        <v>324800</v>
      </c>
      <c r="X51" s="31">
        <f t="shared" si="6"/>
        <v>72000</v>
      </c>
      <c r="Y51" s="31" t="str">
        <f t="shared" si="7"/>
        <v/>
      </c>
      <c r="Z51" s="31">
        <f t="shared" si="8"/>
        <v>137.09876543209876</v>
      </c>
    </row>
    <row r="52" spans="2:26" x14ac:dyDescent="0.2">
      <c r="B52" s="3">
        <f>其他调用!CV14</f>
        <v>11</v>
      </c>
      <c r="C52" s="16">
        <v>0</v>
      </c>
      <c r="D52" s="3">
        <f>ROUND(其他调用!CW14*(1+C52),-2)</f>
        <v>1800</v>
      </c>
      <c r="E52" s="3">
        <v>600</v>
      </c>
      <c r="L52" s="31">
        <v>47</v>
      </c>
      <c r="M52" s="32"/>
      <c r="N52" s="32"/>
      <c r="O52" s="32"/>
      <c r="P52" s="32">
        <f>[2]士兵治疗!G50</f>
        <v>474000</v>
      </c>
      <c r="Q52" s="32">
        <f>[2]士兵治疗!E50</f>
        <v>169800</v>
      </c>
      <c r="R52" s="32">
        <f>[2]士兵治疗!D50</f>
        <v>24000</v>
      </c>
      <c r="S52" s="31" t="str">
        <f t="shared" si="1"/>
        <v/>
      </c>
      <c r="T52" s="31" t="str">
        <f t="shared" si="2"/>
        <v/>
      </c>
      <c r="U52" s="31" t="str">
        <f t="shared" si="3"/>
        <v/>
      </c>
      <c r="V52" s="31">
        <f t="shared" si="4"/>
        <v>948000</v>
      </c>
      <c r="W52" s="31">
        <f t="shared" si="5"/>
        <v>339600</v>
      </c>
      <c r="X52" s="31">
        <f t="shared" si="6"/>
        <v>72000</v>
      </c>
      <c r="Y52" s="31" t="str">
        <f t="shared" si="7"/>
        <v/>
      </c>
      <c r="Z52" s="31">
        <f t="shared" si="8"/>
        <v>141.66666666666666</v>
      </c>
    </row>
    <row r="53" spans="2:26" x14ac:dyDescent="0.2">
      <c r="B53" s="3">
        <f>其他调用!CV15</f>
        <v>12</v>
      </c>
      <c r="C53" s="16">
        <v>0</v>
      </c>
      <c r="D53" s="3">
        <f>ROUND(其他调用!CW15*(1+C53),-2)</f>
        <v>1800</v>
      </c>
      <c r="E53" s="3">
        <v>600</v>
      </c>
      <c r="L53" s="31">
        <v>48</v>
      </c>
      <c r="M53" s="32"/>
      <c r="N53" s="32"/>
      <c r="O53" s="32"/>
      <c r="P53" s="32">
        <f>[2]士兵治疗!G51</f>
        <v>486000</v>
      </c>
      <c r="Q53" s="32">
        <f>[2]士兵治疗!E51</f>
        <v>177200</v>
      </c>
      <c r="R53" s="32">
        <f>[2]士兵治疗!D51</f>
        <v>24000</v>
      </c>
      <c r="S53" s="31" t="str">
        <f t="shared" si="1"/>
        <v/>
      </c>
      <c r="T53" s="31" t="str">
        <f t="shared" si="2"/>
        <v/>
      </c>
      <c r="U53" s="31" t="str">
        <f t="shared" si="3"/>
        <v/>
      </c>
      <c r="V53" s="31">
        <f t="shared" si="4"/>
        <v>972000</v>
      </c>
      <c r="W53" s="31">
        <f t="shared" si="5"/>
        <v>354400</v>
      </c>
      <c r="X53" s="31">
        <f t="shared" si="6"/>
        <v>72000</v>
      </c>
      <c r="Y53" s="31" t="str">
        <f t="shared" si="7"/>
        <v/>
      </c>
      <c r="Z53" s="31">
        <f t="shared" si="8"/>
        <v>146.23456790123456</v>
      </c>
    </row>
    <row r="54" spans="2:26" x14ac:dyDescent="0.2">
      <c r="B54" s="3">
        <f>其他调用!CV16</f>
        <v>13</v>
      </c>
      <c r="C54" s="16">
        <v>0</v>
      </c>
      <c r="D54" s="3">
        <f>ROUND(其他调用!CW16*(1+C54),-2)</f>
        <v>1800</v>
      </c>
      <c r="E54" s="3">
        <v>600</v>
      </c>
      <c r="L54" s="31">
        <v>49</v>
      </c>
      <c r="M54" s="32"/>
      <c r="N54" s="32"/>
      <c r="O54" s="32"/>
      <c r="P54" s="32">
        <f>[2]士兵治疗!G52</f>
        <v>498000</v>
      </c>
      <c r="Q54" s="32">
        <f>[2]士兵治疗!E52</f>
        <v>184600</v>
      </c>
      <c r="R54" s="32">
        <f>[2]士兵治疗!D52</f>
        <v>24000</v>
      </c>
      <c r="S54" s="31" t="str">
        <f t="shared" si="1"/>
        <v/>
      </c>
      <c r="T54" s="31" t="str">
        <f t="shared" si="2"/>
        <v/>
      </c>
      <c r="U54" s="31" t="str">
        <f t="shared" si="3"/>
        <v/>
      </c>
      <c r="V54" s="31">
        <f t="shared" si="4"/>
        <v>996000</v>
      </c>
      <c r="W54" s="31">
        <f t="shared" si="5"/>
        <v>369200</v>
      </c>
      <c r="X54" s="31">
        <f t="shared" si="6"/>
        <v>72000</v>
      </c>
      <c r="Y54" s="31" t="str">
        <f t="shared" si="7"/>
        <v/>
      </c>
      <c r="Z54" s="31">
        <f t="shared" si="8"/>
        <v>150.80246913580248</v>
      </c>
    </row>
    <row r="55" spans="2:26" x14ac:dyDescent="0.2">
      <c r="B55" s="3">
        <f>其他调用!CV17</f>
        <v>14</v>
      </c>
      <c r="C55" s="16">
        <v>0</v>
      </c>
      <c r="D55" s="3">
        <f>ROUND(其他调用!CW17*(1+C55),-2)</f>
        <v>1800</v>
      </c>
      <c r="E55" s="3">
        <v>600</v>
      </c>
      <c r="L55" s="31">
        <v>50</v>
      </c>
      <c r="M55" s="32"/>
      <c r="N55" s="32"/>
      <c r="O55" s="32"/>
      <c r="P55" s="32">
        <f>[2]士兵治疗!G53</f>
        <v>510000</v>
      </c>
      <c r="Q55" s="32">
        <f>[2]士兵治疗!E53</f>
        <v>192000</v>
      </c>
      <c r="R55" s="32">
        <f>[2]士兵治疗!D53</f>
        <v>24000</v>
      </c>
      <c r="S55" s="31" t="str">
        <f t="shared" si="1"/>
        <v/>
      </c>
      <c r="T55" s="31" t="str">
        <f t="shared" si="2"/>
        <v/>
      </c>
      <c r="U55" s="31" t="str">
        <f t="shared" si="3"/>
        <v/>
      </c>
      <c r="V55" s="31">
        <f t="shared" si="4"/>
        <v>1020000</v>
      </c>
      <c r="W55" s="31">
        <f t="shared" si="5"/>
        <v>384000</v>
      </c>
      <c r="X55" s="31">
        <f t="shared" si="6"/>
        <v>72000</v>
      </c>
      <c r="Y55" s="31" t="str">
        <f t="shared" si="7"/>
        <v/>
      </c>
      <c r="Z55" s="31">
        <f t="shared" si="8"/>
        <v>155.37037037037038</v>
      </c>
    </row>
    <row r="56" spans="2:26" x14ac:dyDescent="0.2">
      <c r="B56" s="3">
        <f>其他调用!CV18</f>
        <v>15</v>
      </c>
      <c r="C56" s="16">
        <v>0</v>
      </c>
      <c r="D56" s="3">
        <f>ROUND(其他调用!CW18*(1+C56),-2)</f>
        <v>1800</v>
      </c>
      <c r="E56" s="3">
        <v>600</v>
      </c>
      <c r="L56" s="31">
        <v>51</v>
      </c>
      <c r="M56" s="32"/>
      <c r="N56" s="32"/>
      <c r="O56" s="32"/>
      <c r="P56" s="32">
        <f>[2]士兵治疗!G54</f>
        <v>522000</v>
      </c>
      <c r="Q56" s="32">
        <f>[2]士兵治疗!E54</f>
        <v>199400</v>
      </c>
      <c r="R56" s="32">
        <f>[2]士兵治疗!D54</f>
        <v>24000</v>
      </c>
      <c r="S56" s="31" t="str">
        <f t="shared" si="1"/>
        <v/>
      </c>
      <c r="T56" s="31" t="str">
        <f t="shared" si="2"/>
        <v/>
      </c>
      <c r="U56" s="31" t="str">
        <f t="shared" si="3"/>
        <v/>
      </c>
      <c r="V56" s="31">
        <f t="shared" si="4"/>
        <v>1044000</v>
      </c>
      <c r="W56" s="31">
        <f t="shared" si="5"/>
        <v>398800</v>
      </c>
      <c r="X56" s="31">
        <f t="shared" si="6"/>
        <v>72000</v>
      </c>
      <c r="Y56" s="31" t="str">
        <f t="shared" si="7"/>
        <v/>
      </c>
      <c r="Z56" s="31">
        <f t="shared" si="8"/>
        <v>159.93827160493828</v>
      </c>
    </row>
    <row r="57" spans="2:26" x14ac:dyDescent="0.2">
      <c r="B57" s="3">
        <f>其他调用!CV19</f>
        <v>16</v>
      </c>
      <c r="C57" s="16">
        <v>0</v>
      </c>
      <c r="D57" s="3">
        <f>ROUND(其他调用!CW19*(1+C57),-2)</f>
        <v>1800</v>
      </c>
      <c r="E57" s="3">
        <v>600</v>
      </c>
      <c r="L57" s="31">
        <v>52</v>
      </c>
      <c r="M57" s="32"/>
      <c r="N57" s="32"/>
      <c r="O57" s="32"/>
      <c r="P57" s="32">
        <f>[2]士兵治疗!G55</f>
        <v>534000</v>
      </c>
      <c r="Q57" s="32">
        <f>[2]士兵治疗!E55</f>
        <v>206800</v>
      </c>
      <c r="R57" s="32">
        <f>[2]士兵治疗!D55</f>
        <v>24000</v>
      </c>
      <c r="S57" s="31" t="str">
        <f t="shared" si="1"/>
        <v/>
      </c>
      <c r="T57" s="31" t="str">
        <f t="shared" si="2"/>
        <v/>
      </c>
      <c r="U57" s="31" t="str">
        <f t="shared" si="3"/>
        <v/>
      </c>
      <c r="V57" s="31">
        <f t="shared" si="4"/>
        <v>1068000</v>
      </c>
      <c r="W57" s="31">
        <f t="shared" si="5"/>
        <v>413600</v>
      </c>
      <c r="X57" s="31">
        <f t="shared" si="6"/>
        <v>72000</v>
      </c>
      <c r="Y57" s="31" t="str">
        <f t="shared" si="7"/>
        <v/>
      </c>
      <c r="Z57" s="31">
        <f t="shared" si="8"/>
        <v>164.50617283950618</v>
      </c>
    </row>
    <row r="58" spans="2:26" x14ac:dyDescent="0.2">
      <c r="B58" s="3">
        <f>其他调用!CV20</f>
        <v>17</v>
      </c>
      <c r="C58" s="16">
        <v>0</v>
      </c>
      <c r="D58" s="3">
        <f>ROUND(其他调用!CW20*(1+C58),-2)</f>
        <v>2100</v>
      </c>
      <c r="E58" s="3">
        <v>600</v>
      </c>
      <c r="L58" s="31">
        <v>53</v>
      </c>
      <c r="M58" s="32"/>
      <c r="N58" s="32"/>
      <c r="O58" s="32"/>
      <c r="P58" s="32">
        <f>[2]士兵治疗!G56</f>
        <v>546000</v>
      </c>
      <c r="Q58" s="32">
        <f>[2]士兵治疗!E56</f>
        <v>214200</v>
      </c>
      <c r="R58" s="32">
        <f>[2]士兵治疗!D56</f>
        <v>24000</v>
      </c>
      <c r="S58" s="31" t="str">
        <f t="shared" si="1"/>
        <v/>
      </c>
      <c r="T58" s="31" t="str">
        <f t="shared" si="2"/>
        <v/>
      </c>
      <c r="U58" s="31" t="str">
        <f t="shared" si="3"/>
        <v/>
      </c>
      <c r="V58" s="31">
        <f t="shared" si="4"/>
        <v>1092000</v>
      </c>
      <c r="W58" s="31">
        <f t="shared" si="5"/>
        <v>428400</v>
      </c>
      <c r="X58" s="31">
        <f t="shared" si="6"/>
        <v>72000</v>
      </c>
      <c r="Y58" s="31" t="str">
        <f t="shared" si="7"/>
        <v/>
      </c>
      <c r="Z58" s="31">
        <f t="shared" si="8"/>
        <v>169.07407407407408</v>
      </c>
    </row>
    <row r="59" spans="2:26" x14ac:dyDescent="0.2">
      <c r="B59" s="3">
        <f>其他调用!CV21</f>
        <v>18</v>
      </c>
      <c r="C59" s="16">
        <v>0</v>
      </c>
      <c r="D59" s="3">
        <f>ROUND(其他调用!CW21*(1+C59),-2)</f>
        <v>2100</v>
      </c>
      <c r="E59" s="3">
        <v>600</v>
      </c>
      <c r="L59" s="31">
        <v>54</v>
      </c>
      <c r="M59" s="32"/>
      <c r="N59" s="32"/>
      <c r="O59" s="32"/>
      <c r="P59" s="32">
        <f>[2]士兵治疗!G57</f>
        <v>558000</v>
      </c>
      <c r="Q59" s="32">
        <f>[2]士兵治疗!E57</f>
        <v>221600</v>
      </c>
      <c r="R59" s="32">
        <f>[2]士兵治疗!D57</f>
        <v>24000</v>
      </c>
      <c r="S59" s="31" t="str">
        <f t="shared" si="1"/>
        <v/>
      </c>
      <c r="T59" s="31" t="str">
        <f t="shared" si="2"/>
        <v/>
      </c>
      <c r="U59" s="31" t="str">
        <f t="shared" si="3"/>
        <v/>
      </c>
      <c r="V59" s="31">
        <f t="shared" si="4"/>
        <v>1116000</v>
      </c>
      <c r="W59" s="31">
        <f t="shared" si="5"/>
        <v>443200</v>
      </c>
      <c r="X59" s="31">
        <f t="shared" si="6"/>
        <v>72000</v>
      </c>
      <c r="Y59" s="31" t="str">
        <f t="shared" si="7"/>
        <v/>
      </c>
      <c r="Z59" s="31">
        <f t="shared" si="8"/>
        <v>173.64197530864197</v>
      </c>
    </row>
    <row r="60" spans="2:26" x14ac:dyDescent="0.2">
      <c r="B60" s="3">
        <f>其他调用!CV22</f>
        <v>19</v>
      </c>
      <c r="C60" s="16">
        <v>0</v>
      </c>
      <c r="D60" s="3">
        <f>ROUND(其他调用!CW22*(1+C60),-2)</f>
        <v>2100</v>
      </c>
      <c r="E60" s="3">
        <v>600</v>
      </c>
      <c r="L60" s="31">
        <v>55</v>
      </c>
      <c r="M60" s="32"/>
      <c r="N60" s="32"/>
      <c r="O60" s="32"/>
      <c r="P60" s="32">
        <f>[2]士兵治疗!G58</f>
        <v>570000</v>
      </c>
      <c r="Q60" s="32">
        <f>[2]士兵治疗!E58</f>
        <v>229000</v>
      </c>
      <c r="R60" s="32">
        <f>[2]士兵治疗!D58</f>
        <v>24000</v>
      </c>
      <c r="S60" s="31" t="str">
        <f t="shared" si="1"/>
        <v/>
      </c>
      <c r="T60" s="31" t="str">
        <f t="shared" si="2"/>
        <v/>
      </c>
      <c r="U60" s="31" t="str">
        <f t="shared" si="3"/>
        <v/>
      </c>
      <c r="V60" s="31">
        <f t="shared" si="4"/>
        <v>1140000</v>
      </c>
      <c r="W60" s="31">
        <f t="shared" si="5"/>
        <v>458000</v>
      </c>
      <c r="X60" s="31">
        <f t="shared" si="6"/>
        <v>72000</v>
      </c>
      <c r="Y60" s="31" t="str">
        <f t="shared" si="7"/>
        <v/>
      </c>
      <c r="Z60" s="31">
        <f t="shared" si="8"/>
        <v>178.20987654320987</v>
      </c>
    </row>
    <row r="61" spans="2:26" x14ac:dyDescent="0.2">
      <c r="B61" s="3">
        <f>其他调用!CV23</f>
        <v>20</v>
      </c>
      <c r="C61" s="16">
        <v>0</v>
      </c>
      <c r="D61" s="3">
        <f>ROUND(其他调用!CW23*(1+C61),-2)</f>
        <v>2100</v>
      </c>
      <c r="E61" s="3">
        <v>600</v>
      </c>
      <c r="L61" s="31">
        <v>56</v>
      </c>
      <c r="M61" s="32"/>
      <c r="N61" s="32"/>
      <c r="O61" s="32"/>
      <c r="P61" s="32">
        <f>[2]士兵治疗!G59</f>
        <v>582000</v>
      </c>
      <c r="Q61" s="32">
        <f>[2]士兵治疗!E59</f>
        <v>236400</v>
      </c>
      <c r="R61" s="32">
        <f>[2]士兵治疗!D59</f>
        <v>24000</v>
      </c>
      <c r="S61" s="31" t="str">
        <f t="shared" si="1"/>
        <v/>
      </c>
      <c r="T61" s="31" t="str">
        <f t="shared" si="2"/>
        <v/>
      </c>
      <c r="U61" s="31" t="str">
        <f t="shared" si="3"/>
        <v/>
      </c>
      <c r="V61" s="31">
        <f t="shared" si="4"/>
        <v>1164000</v>
      </c>
      <c r="W61" s="31">
        <f t="shared" si="5"/>
        <v>472800</v>
      </c>
      <c r="X61" s="31">
        <f t="shared" si="6"/>
        <v>72000</v>
      </c>
      <c r="Y61" s="31" t="str">
        <f t="shared" si="7"/>
        <v/>
      </c>
      <c r="Z61" s="31">
        <f t="shared" si="8"/>
        <v>182.77777777777777</v>
      </c>
    </row>
    <row r="62" spans="2:26" x14ac:dyDescent="0.2">
      <c r="B62" s="3">
        <f>其他调用!CV24</f>
        <v>21</v>
      </c>
      <c r="C62" s="16">
        <v>0</v>
      </c>
      <c r="D62" s="3">
        <f>ROUND(其他调用!CW24*(1+C62),-2)</f>
        <v>2100</v>
      </c>
      <c r="E62" s="3">
        <v>600</v>
      </c>
      <c r="L62" s="31">
        <v>57</v>
      </c>
      <c r="M62" s="32"/>
      <c r="N62" s="32"/>
      <c r="O62" s="32"/>
      <c r="P62" s="32">
        <f>[2]士兵治疗!G60</f>
        <v>594000</v>
      </c>
      <c r="Q62" s="32">
        <f>[2]士兵治疗!E60</f>
        <v>243800</v>
      </c>
      <c r="R62" s="32">
        <f>[2]士兵治疗!D60</f>
        <v>24000</v>
      </c>
      <c r="S62" s="31" t="str">
        <f t="shared" si="1"/>
        <v/>
      </c>
      <c r="T62" s="31" t="str">
        <f t="shared" si="2"/>
        <v/>
      </c>
      <c r="U62" s="31" t="str">
        <f t="shared" si="3"/>
        <v/>
      </c>
      <c r="V62" s="31">
        <f t="shared" si="4"/>
        <v>1188000</v>
      </c>
      <c r="W62" s="31">
        <f t="shared" si="5"/>
        <v>487600</v>
      </c>
      <c r="X62" s="31">
        <f t="shared" si="6"/>
        <v>72000</v>
      </c>
      <c r="Y62" s="31" t="str">
        <f t="shared" si="7"/>
        <v/>
      </c>
      <c r="Z62" s="31">
        <f t="shared" si="8"/>
        <v>186.95473251028807</v>
      </c>
    </row>
    <row r="63" spans="2:26" x14ac:dyDescent="0.2">
      <c r="B63" s="3">
        <f>其他调用!CV25</f>
        <v>22</v>
      </c>
      <c r="C63" s="16">
        <v>0</v>
      </c>
      <c r="D63" s="3">
        <f>ROUND(其他调用!CW25*(1+C63),-2)</f>
        <v>2100</v>
      </c>
      <c r="E63" s="3">
        <v>600</v>
      </c>
      <c r="L63" s="31">
        <v>58</v>
      </c>
      <c r="M63" s="32"/>
      <c r="N63" s="32"/>
      <c r="O63" s="32"/>
      <c r="P63" s="32">
        <f>[2]士兵治疗!G61</f>
        <v>606000</v>
      </c>
      <c r="Q63" s="32">
        <f>[2]士兵治疗!E61</f>
        <v>251200</v>
      </c>
      <c r="R63" s="32">
        <f>[2]士兵治疗!D61</f>
        <v>24000</v>
      </c>
      <c r="S63" s="31" t="str">
        <f t="shared" si="1"/>
        <v/>
      </c>
      <c r="T63" s="31" t="str">
        <f t="shared" si="2"/>
        <v/>
      </c>
      <c r="U63" s="31" t="str">
        <f t="shared" si="3"/>
        <v/>
      </c>
      <c r="V63" s="31">
        <f t="shared" si="4"/>
        <v>1212000</v>
      </c>
      <c r="W63" s="31">
        <f t="shared" si="5"/>
        <v>502400</v>
      </c>
      <c r="X63" s="31">
        <f t="shared" si="6"/>
        <v>72000</v>
      </c>
      <c r="Y63" s="31" t="str">
        <f t="shared" si="7"/>
        <v/>
      </c>
      <c r="Z63" s="31">
        <f t="shared" si="8"/>
        <v>190.76131687242798</v>
      </c>
    </row>
    <row r="64" spans="2:26" x14ac:dyDescent="0.2">
      <c r="B64" s="3">
        <f>其他调用!CV26</f>
        <v>23</v>
      </c>
      <c r="C64" s="16">
        <v>0</v>
      </c>
      <c r="D64" s="3">
        <f>ROUND(其他调用!CW26*(1+C64),-2)</f>
        <v>2100</v>
      </c>
      <c r="E64" s="3">
        <v>600</v>
      </c>
      <c r="L64" s="31">
        <v>59</v>
      </c>
      <c r="M64" s="32"/>
      <c r="N64" s="32"/>
      <c r="O64" s="32"/>
      <c r="P64" s="32">
        <f>[2]士兵治疗!G62</f>
        <v>618000</v>
      </c>
      <c r="Q64" s="32">
        <f>[2]士兵治疗!E62</f>
        <v>258600</v>
      </c>
      <c r="R64" s="32">
        <f>[2]士兵治疗!D62</f>
        <v>24000</v>
      </c>
      <c r="S64" s="31" t="str">
        <f t="shared" si="1"/>
        <v/>
      </c>
      <c r="T64" s="31" t="str">
        <f t="shared" si="2"/>
        <v/>
      </c>
      <c r="U64" s="31" t="str">
        <f t="shared" si="3"/>
        <v/>
      </c>
      <c r="V64" s="31">
        <f t="shared" si="4"/>
        <v>1236000</v>
      </c>
      <c r="W64" s="31">
        <f t="shared" si="5"/>
        <v>517200</v>
      </c>
      <c r="X64" s="31">
        <f t="shared" si="6"/>
        <v>72000</v>
      </c>
      <c r="Y64" s="31" t="str">
        <f t="shared" si="7"/>
        <v/>
      </c>
      <c r="Z64" s="31">
        <f t="shared" si="8"/>
        <v>194.5679012345679</v>
      </c>
    </row>
    <row r="65" spans="2:26" x14ac:dyDescent="0.2">
      <c r="B65" s="3">
        <f>其他调用!CV27</f>
        <v>24</v>
      </c>
      <c r="C65" s="16">
        <v>0</v>
      </c>
      <c r="D65" s="3">
        <f>ROUND(其他调用!CW27*(1+C65),-2)</f>
        <v>2100</v>
      </c>
      <c r="E65" s="3">
        <v>600</v>
      </c>
      <c r="L65" s="31">
        <v>60</v>
      </c>
      <c r="M65" s="32"/>
      <c r="N65" s="32"/>
      <c r="O65" s="32"/>
      <c r="P65" s="32">
        <f>[2]士兵治疗!G63</f>
        <v>630000</v>
      </c>
      <c r="Q65" s="32">
        <f>[2]士兵治疗!E63</f>
        <v>266000</v>
      </c>
      <c r="R65" s="32">
        <f>[2]士兵治疗!D63</f>
        <v>24000</v>
      </c>
      <c r="S65" s="31" t="str">
        <f t="shared" si="1"/>
        <v/>
      </c>
      <c r="T65" s="31" t="str">
        <f t="shared" si="2"/>
        <v/>
      </c>
      <c r="U65" s="31" t="str">
        <f t="shared" si="3"/>
        <v/>
      </c>
      <c r="V65" s="31">
        <f t="shared" si="4"/>
        <v>1260000</v>
      </c>
      <c r="W65" s="31">
        <f t="shared" si="5"/>
        <v>532000</v>
      </c>
      <c r="X65" s="31">
        <f t="shared" si="6"/>
        <v>72000</v>
      </c>
      <c r="Y65" s="31" t="str">
        <f t="shared" si="7"/>
        <v/>
      </c>
      <c r="Z65" s="31">
        <f t="shared" si="8"/>
        <v>198.37448559670781</v>
      </c>
    </row>
    <row r="66" spans="2:26" x14ac:dyDescent="0.2">
      <c r="B66" s="3">
        <f>其他调用!CV28</f>
        <v>25</v>
      </c>
      <c r="C66" s="16">
        <v>0</v>
      </c>
      <c r="D66" s="3">
        <f>ROUND(其他调用!CW28*(1+C66),-2)</f>
        <v>2700</v>
      </c>
      <c r="E66" s="3">
        <v>600</v>
      </c>
      <c r="L66" s="31">
        <v>61</v>
      </c>
      <c r="M66" s="32"/>
      <c r="N66" s="32"/>
      <c r="O66" s="32"/>
      <c r="P66" s="32">
        <f>[2]士兵治疗!G64</f>
        <v>642000</v>
      </c>
      <c r="Q66" s="32">
        <f>[2]士兵治疗!E64</f>
        <v>273400</v>
      </c>
      <c r="R66" s="32">
        <f>[2]士兵治疗!D64</f>
        <v>24000</v>
      </c>
      <c r="S66" s="31" t="str">
        <f t="shared" si="1"/>
        <v/>
      </c>
      <c r="T66" s="31" t="str">
        <f t="shared" si="2"/>
        <v/>
      </c>
      <c r="U66" s="31" t="str">
        <f t="shared" si="3"/>
        <v/>
      </c>
      <c r="V66" s="31">
        <f t="shared" si="4"/>
        <v>1284000</v>
      </c>
      <c r="W66" s="31">
        <f t="shared" si="5"/>
        <v>546800</v>
      </c>
      <c r="X66" s="31">
        <f t="shared" si="6"/>
        <v>72000</v>
      </c>
      <c r="Y66" s="31" t="str">
        <f t="shared" si="7"/>
        <v/>
      </c>
      <c r="Z66" s="31">
        <f t="shared" si="8"/>
        <v>202.18106995884773</v>
      </c>
    </row>
    <row r="67" spans="2:26" x14ac:dyDescent="0.2">
      <c r="B67" s="3">
        <f>其他调用!CV29</f>
        <v>26</v>
      </c>
      <c r="C67" s="16">
        <v>0</v>
      </c>
      <c r="D67" s="3">
        <f>ROUND(其他调用!CW29*(1+C67),-2)</f>
        <v>2700</v>
      </c>
      <c r="E67" s="3">
        <v>600</v>
      </c>
      <c r="L67" s="31">
        <v>62</v>
      </c>
      <c r="M67" s="32"/>
      <c r="N67" s="32"/>
      <c r="O67" s="32"/>
      <c r="P67" s="32">
        <f>[2]士兵治疗!G65</f>
        <v>654000</v>
      </c>
      <c r="Q67" s="32">
        <f>[2]士兵治疗!E65</f>
        <v>280800</v>
      </c>
      <c r="R67" s="32">
        <f>[2]士兵治疗!D65</f>
        <v>24000</v>
      </c>
      <c r="S67" s="31" t="str">
        <f t="shared" si="1"/>
        <v/>
      </c>
      <c r="T67" s="31" t="str">
        <f t="shared" si="2"/>
        <v/>
      </c>
      <c r="U67" s="31" t="str">
        <f t="shared" si="3"/>
        <v/>
      </c>
      <c r="V67" s="31">
        <f t="shared" si="4"/>
        <v>1308000</v>
      </c>
      <c r="W67" s="31">
        <f t="shared" si="5"/>
        <v>561600</v>
      </c>
      <c r="X67" s="31">
        <f t="shared" si="6"/>
        <v>72000</v>
      </c>
      <c r="Y67" s="31" t="str">
        <f t="shared" si="7"/>
        <v/>
      </c>
      <c r="Z67" s="31">
        <f t="shared" si="8"/>
        <v>205.98765432098764</v>
      </c>
    </row>
    <row r="68" spans="2:26" x14ac:dyDescent="0.2">
      <c r="B68" s="3">
        <f>其他调用!CV30</f>
        <v>27</v>
      </c>
      <c r="C68" s="16">
        <v>0</v>
      </c>
      <c r="D68" s="3">
        <f>ROUND(其他调用!CW30*(1+C68),-2)</f>
        <v>2700</v>
      </c>
      <c r="E68" s="3">
        <v>600</v>
      </c>
      <c r="L68" s="31">
        <v>63</v>
      </c>
      <c r="M68" s="32"/>
      <c r="N68" s="32"/>
      <c r="O68" s="32"/>
      <c r="P68" s="32">
        <f>[2]士兵治疗!G66</f>
        <v>666000</v>
      </c>
      <c r="Q68" s="32">
        <f>[2]士兵治疗!E66</f>
        <v>288200</v>
      </c>
      <c r="R68" s="32">
        <f>[2]士兵治疗!D66</f>
        <v>24000</v>
      </c>
      <c r="S68" s="31" t="str">
        <f t="shared" si="1"/>
        <v/>
      </c>
      <c r="T68" s="31" t="str">
        <f t="shared" si="2"/>
        <v/>
      </c>
      <c r="U68" s="31" t="str">
        <f t="shared" si="3"/>
        <v/>
      </c>
      <c r="V68" s="31">
        <f t="shared" si="4"/>
        <v>1332000</v>
      </c>
      <c r="W68" s="31">
        <f t="shared" si="5"/>
        <v>576400</v>
      </c>
      <c r="X68" s="31">
        <f t="shared" si="6"/>
        <v>72000</v>
      </c>
      <c r="Y68" s="31" t="str">
        <f t="shared" si="7"/>
        <v/>
      </c>
      <c r="Z68" s="31">
        <f t="shared" si="8"/>
        <v>209.79423868312759</v>
      </c>
    </row>
    <row r="69" spans="2:26" x14ac:dyDescent="0.2">
      <c r="B69" s="3">
        <f>其他调用!CV31</f>
        <v>28</v>
      </c>
      <c r="C69" s="16">
        <v>0</v>
      </c>
      <c r="D69" s="3">
        <f>ROUND(其他调用!CW31*(1+C69),-2)</f>
        <v>2700</v>
      </c>
      <c r="E69" s="3">
        <v>600</v>
      </c>
      <c r="L69" s="31">
        <v>64</v>
      </c>
      <c r="M69" s="32"/>
      <c r="N69" s="32"/>
      <c r="O69" s="32"/>
      <c r="P69" s="32">
        <f>[2]士兵治疗!G67</f>
        <v>678000</v>
      </c>
      <c r="Q69" s="32">
        <f>[2]士兵治疗!E67</f>
        <v>295600</v>
      </c>
      <c r="R69" s="32">
        <f>[2]士兵治疗!D67</f>
        <v>24000</v>
      </c>
      <c r="S69" s="31" t="str">
        <f t="shared" si="1"/>
        <v/>
      </c>
      <c r="T69" s="31" t="str">
        <f t="shared" si="2"/>
        <v/>
      </c>
      <c r="U69" s="31" t="str">
        <f t="shared" si="3"/>
        <v/>
      </c>
      <c r="V69" s="31">
        <f t="shared" si="4"/>
        <v>1356000</v>
      </c>
      <c r="W69" s="31">
        <f t="shared" si="5"/>
        <v>591200</v>
      </c>
      <c r="X69" s="31">
        <f t="shared" si="6"/>
        <v>72000</v>
      </c>
      <c r="Y69" s="31" t="str">
        <f t="shared" si="7"/>
        <v/>
      </c>
      <c r="Z69" s="31">
        <f t="shared" si="8"/>
        <v>213.60082304526748</v>
      </c>
    </row>
    <row r="70" spans="2:26" x14ac:dyDescent="0.2">
      <c r="B70" s="3">
        <f>其他调用!CV32</f>
        <v>29</v>
      </c>
      <c r="C70" s="16">
        <v>0</v>
      </c>
      <c r="D70" s="3">
        <f>ROUND(其他调用!CW32*(1+C70),-2)</f>
        <v>2700</v>
      </c>
      <c r="E70" s="3">
        <v>600</v>
      </c>
      <c r="L70" s="31">
        <v>65</v>
      </c>
      <c r="M70" s="32"/>
      <c r="N70" s="32"/>
      <c r="O70" s="32"/>
      <c r="P70" s="32">
        <f>[2]士兵治疗!G68</f>
        <v>690000</v>
      </c>
      <c r="Q70" s="32">
        <f>[2]士兵治疗!E68</f>
        <v>303000</v>
      </c>
      <c r="R70" s="32">
        <f>[2]士兵治疗!D68</f>
        <v>24000</v>
      </c>
      <c r="S70" s="31" t="str">
        <f t="shared" si="1"/>
        <v/>
      </c>
      <c r="T70" s="31" t="str">
        <f t="shared" si="2"/>
        <v/>
      </c>
      <c r="U70" s="31" t="str">
        <f t="shared" si="3"/>
        <v/>
      </c>
      <c r="V70" s="31">
        <f t="shared" si="4"/>
        <v>1380000</v>
      </c>
      <c r="W70" s="31">
        <f t="shared" si="5"/>
        <v>606000</v>
      </c>
      <c r="X70" s="31">
        <f t="shared" si="6"/>
        <v>72000</v>
      </c>
      <c r="Y70" s="31" t="str">
        <f t="shared" si="7"/>
        <v/>
      </c>
      <c r="Z70" s="31">
        <f t="shared" si="8"/>
        <v>217.40740740740739</v>
      </c>
    </row>
    <row r="71" spans="2:26" x14ac:dyDescent="0.2">
      <c r="B71" s="3">
        <f>其他调用!CV33</f>
        <v>30</v>
      </c>
      <c r="C71" s="16">
        <v>0</v>
      </c>
      <c r="D71" s="3">
        <f>ROUND(其他调用!CW33*(1+C71),-2)</f>
        <v>2700</v>
      </c>
      <c r="E71" s="3">
        <v>600</v>
      </c>
      <c r="L71" s="31">
        <v>66</v>
      </c>
      <c r="M71" s="32"/>
      <c r="N71" s="32"/>
      <c r="O71" s="32"/>
      <c r="P71" s="32">
        <f>[2]士兵治疗!G69</f>
        <v>702000</v>
      </c>
      <c r="Q71" s="32">
        <f>[2]士兵治疗!E69</f>
        <v>310400</v>
      </c>
      <c r="R71" s="32">
        <f>[2]士兵治疗!D69</f>
        <v>24000</v>
      </c>
      <c r="S71" s="31" t="str">
        <f t="shared" ref="S71:S85" si="10">IF(M71="","",M71*(1+INDEX($C$6:$C$11,MATCH(S$5,$B$6:$B$11,0))))</f>
        <v/>
      </c>
      <c r="T71" s="31" t="str">
        <f t="shared" ref="T71:T85" si="11">IF(N71="","",N71*(1+INDEX($C$6:$C$11,MATCH(T$5,$B$6:$B$11,0))))</f>
        <v/>
      </c>
      <c r="U71" s="31" t="str">
        <f t="shared" ref="U71:U85" si="12">IF(O71="","",O71*(1+INDEX($C$6:$C$11,MATCH(U$5,$B$6:$B$11,0))))</f>
        <v/>
      </c>
      <c r="V71" s="31">
        <f t="shared" ref="V71:V85" si="13">IF(P71="","",P71*(1+INDEX($C$6:$C$11,MATCH(V$5,$B$6:$B$11,0))))</f>
        <v>1404000</v>
      </c>
      <c r="W71" s="31">
        <f t="shared" ref="W71:W85" si="14">IF(Q71="","",Q71*(1+INDEX($C$6:$C$11,MATCH(W$5,$B$6:$B$11,0))))</f>
        <v>620800</v>
      </c>
      <c r="X71" s="31">
        <f t="shared" ref="X71:X85" si="15">IF(R71="","",R71*(1+INDEX($C$6:$C$11,MATCH(X$5,$B$6:$B$11,0))))</f>
        <v>72000</v>
      </c>
      <c r="Y71" s="31" t="str">
        <f t="shared" ref="Y71:Y85" si="16">IF(T71="","",求节点($B$18:$B$30,$C$18:$C$30,T71/U71*3600))</f>
        <v/>
      </c>
      <c r="Z71" s="31">
        <f t="shared" ref="Z71:Z85" si="17">求节点($B$18:$B$30,$C$18:$C$30,W71/X71*3600)</f>
        <v>221.21399176954733</v>
      </c>
    </row>
    <row r="72" spans="2:26" x14ac:dyDescent="0.2">
      <c r="B72" s="3">
        <f>其他调用!CV34</f>
        <v>31</v>
      </c>
      <c r="C72" s="16">
        <v>0</v>
      </c>
      <c r="D72" s="3">
        <f>ROUND(其他调用!CW34*(1+C72),-2)</f>
        <v>2700</v>
      </c>
      <c r="E72" s="3">
        <v>600</v>
      </c>
      <c r="L72" s="31">
        <v>67</v>
      </c>
      <c r="M72" s="32"/>
      <c r="N72" s="32"/>
      <c r="O72" s="32"/>
      <c r="P72" s="32">
        <f>[2]士兵治疗!G70</f>
        <v>714000</v>
      </c>
      <c r="Q72" s="32">
        <f>[2]士兵治疗!E70</f>
        <v>317800</v>
      </c>
      <c r="R72" s="32">
        <f>[2]士兵治疗!D70</f>
        <v>24000</v>
      </c>
      <c r="S72" s="31" t="str">
        <f t="shared" si="10"/>
        <v/>
      </c>
      <c r="T72" s="31" t="str">
        <f t="shared" si="11"/>
        <v/>
      </c>
      <c r="U72" s="31" t="str">
        <f t="shared" si="12"/>
        <v/>
      </c>
      <c r="V72" s="31">
        <f t="shared" si="13"/>
        <v>1428000</v>
      </c>
      <c r="W72" s="31">
        <f t="shared" si="14"/>
        <v>635600</v>
      </c>
      <c r="X72" s="31">
        <f t="shared" si="15"/>
        <v>72000</v>
      </c>
      <c r="Y72" s="31" t="str">
        <f t="shared" si="16"/>
        <v/>
      </c>
      <c r="Z72" s="31">
        <f t="shared" si="17"/>
        <v>225.02057613168725</v>
      </c>
    </row>
    <row r="73" spans="2:26" x14ac:dyDescent="0.2">
      <c r="B73" s="3">
        <f>其他调用!CV35</f>
        <v>32</v>
      </c>
      <c r="C73" s="16">
        <v>0</v>
      </c>
      <c r="D73" s="3">
        <f>ROUND(其他调用!CW35*(1+C73),-2)</f>
        <v>2700</v>
      </c>
      <c r="E73" s="3">
        <v>600</v>
      </c>
      <c r="L73" s="31">
        <v>68</v>
      </c>
      <c r="M73" s="32"/>
      <c r="N73" s="32"/>
      <c r="O73" s="32"/>
      <c r="P73" s="32">
        <f>[2]士兵治疗!G71</f>
        <v>726000</v>
      </c>
      <c r="Q73" s="32">
        <f>[2]士兵治疗!E71</f>
        <v>325200</v>
      </c>
      <c r="R73" s="32">
        <f>[2]士兵治疗!D71</f>
        <v>24000</v>
      </c>
      <c r="S73" s="31" t="str">
        <f t="shared" si="10"/>
        <v/>
      </c>
      <c r="T73" s="31" t="str">
        <f t="shared" si="11"/>
        <v/>
      </c>
      <c r="U73" s="31" t="str">
        <f t="shared" si="12"/>
        <v/>
      </c>
      <c r="V73" s="31">
        <f t="shared" si="13"/>
        <v>1452000</v>
      </c>
      <c r="W73" s="31">
        <f t="shared" si="14"/>
        <v>650400</v>
      </c>
      <c r="X73" s="31">
        <f t="shared" si="15"/>
        <v>72000</v>
      </c>
      <c r="Y73" s="31" t="str">
        <f t="shared" si="16"/>
        <v/>
      </c>
      <c r="Z73" s="31">
        <f t="shared" si="17"/>
        <v>228.82716049382717</v>
      </c>
    </row>
    <row r="74" spans="2:26" x14ac:dyDescent="0.2">
      <c r="B74" s="3">
        <f>其他调用!CV36</f>
        <v>33</v>
      </c>
      <c r="C74" s="16">
        <v>0</v>
      </c>
      <c r="D74" s="3">
        <f>ROUND(其他调用!CW36*(1+C74),-2)</f>
        <v>3300</v>
      </c>
      <c r="E74" s="3">
        <v>600</v>
      </c>
      <c r="L74" s="31">
        <v>69</v>
      </c>
      <c r="M74" s="32"/>
      <c r="N74" s="32"/>
      <c r="O74" s="32"/>
      <c r="P74" s="32">
        <f>[2]士兵治疗!G72</f>
        <v>738000</v>
      </c>
      <c r="Q74" s="32">
        <f>[2]士兵治疗!E72</f>
        <v>332600</v>
      </c>
      <c r="R74" s="32">
        <f>[2]士兵治疗!D72</f>
        <v>24000</v>
      </c>
      <c r="S74" s="31" t="str">
        <f t="shared" si="10"/>
        <v/>
      </c>
      <c r="T74" s="31" t="str">
        <f t="shared" si="11"/>
        <v/>
      </c>
      <c r="U74" s="31" t="str">
        <f t="shared" si="12"/>
        <v/>
      </c>
      <c r="V74" s="31">
        <f t="shared" si="13"/>
        <v>1476000</v>
      </c>
      <c r="W74" s="31">
        <f t="shared" si="14"/>
        <v>665200</v>
      </c>
      <c r="X74" s="31">
        <f t="shared" si="15"/>
        <v>72000</v>
      </c>
      <c r="Y74" s="31" t="str">
        <f t="shared" si="16"/>
        <v/>
      </c>
      <c r="Z74" s="31">
        <f t="shared" si="17"/>
        <v>232.63374485596708</v>
      </c>
    </row>
    <row r="75" spans="2:26" x14ac:dyDescent="0.2">
      <c r="B75" s="3">
        <f>其他调用!CV37</f>
        <v>34</v>
      </c>
      <c r="C75" s="16">
        <v>0</v>
      </c>
      <c r="D75" s="3">
        <f>ROUND(其他调用!CW37*(1+C75),-2)</f>
        <v>3300</v>
      </c>
      <c r="E75" s="3">
        <v>600</v>
      </c>
      <c r="L75" s="31">
        <v>70</v>
      </c>
      <c r="M75" s="32"/>
      <c r="N75" s="32"/>
      <c r="O75" s="32"/>
      <c r="P75" s="32">
        <f>[2]士兵治疗!G73</f>
        <v>750000</v>
      </c>
      <c r="Q75" s="32">
        <f>[2]士兵治疗!E73</f>
        <v>340000</v>
      </c>
      <c r="R75" s="32">
        <f>[2]士兵治疗!D73</f>
        <v>24000</v>
      </c>
      <c r="S75" s="31" t="str">
        <f t="shared" si="10"/>
        <v/>
      </c>
      <c r="T75" s="31" t="str">
        <f t="shared" si="11"/>
        <v/>
      </c>
      <c r="U75" s="31" t="str">
        <f t="shared" si="12"/>
        <v/>
      </c>
      <c r="V75" s="31">
        <f t="shared" si="13"/>
        <v>1500000</v>
      </c>
      <c r="W75" s="31">
        <f t="shared" si="14"/>
        <v>680000</v>
      </c>
      <c r="X75" s="31">
        <f t="shared" si="15"/>
        <v>72000</v>
      </c>
      <c r="Y75" s="31" t="str">
        <f t="shared" si="16"/>
        <v/>
      </c>
      <c r="Z75" s="31">
        <f t="shared" si="17"/>
        <v>236.440329218107</v>
      </c>
    </row>
    <row r="76" spans="2:26" x14ac:dyDescent="0.2">
      <c r="B76" s="3">
        <f>其他调用!CV38</f>
        <v>35</v>
      </c>
      <c r="C76" s="16">
        <v>0</v>
      </c>
      <c r="D76" s="3">
        <f>ROUND(其他调用!CW38*(1+C76),-2)</f>
        <v>3300</v>
      </c>
      <c r="E76" s="3">
        <v>600</v>
      </c>
      <c r="L76" s="31">
        <v>71</v>
      </c>
      <c r="M76" s="32"/>
      <c r="N76" s="32"/>
      <c r="O76" s="32"/>
      <c r="P76" s="32">
        <f>[2]士兵治疗!G74</f>
        <v>762000</v>
      </c>
      <c r="Q76" s="32">
        <f>[2]士兵治疗!E74</f>
        <v>347400</v>
      </c>
      <c r="R76" s="32">
        <f>[2]士兵治疗!D74</f>
        <v>24000</v>
      </c>
      <c r="S76" s="31" t="str">
        <f t="shared" si="10"/>
        <v/>
      </c>
      <c r="T76" s="31" t="str">
        <f t="shared" si="11"/>
        <v/>
      </c>
      <c r="U76" s="31" t="str">
        <f t="shared" si="12"/>
        <v/>
      </c>
      <c r="V76" s="31">
        <f t="shared" si="13"/>
        <v>1524000</v>
      </c>
      <c r="W76" s="31">
        <f t="shared" si="14"/>
        <v>694800</v>
      </c>
      <c r="X76" s="31">
        <f t="shared" si="15"/>
        <v>72000</v>
      </c>
      <c r="Y76" s="31" t="str">
        <f t="shared" si="16"/>
        <v/>
      </c>
      <c r="Z76" s="31">
        <f t="shared" si="17"/>
        <v>240.24691358024691</v>
      </c>
    </row>
    <row r="77" spans="2:26" x14ac:dyDescent="0.2">
      <c r="B77" s="3">
        <f>其他调用!CV39</f>
        <v>36</v>
      </c>
      <c r="C77" s="16">
        <v>0</v>
      </c>
      <c r="D77" s="3">
        <f>ROUND(其他调用!CW39*(1+C77),-2)</f>
        <v>3300</v>
      </c>
      <c r="E77" s="3">
        <v>600</v>
      </c>
      <c r="L77" s="31">
        <v>72</v>
      </c>
      <c r="M77" s="32"/>
      <c r="N77" s="32"/>
      <c r="O77" s="32"/>
      <c r="P77" s="32">
        <f>[2]士兵治疗!G75</f>
        <v>774000</v>
      </c>
      <c r="Q77" s="32">
        <f>[2]士兵治疗!E75</f>
        <v>354800</v>
      </c>
      <c r="R77" s="32">
        <f>[2]士兵治疗!D75</f>
        <v>24000</v>
      </c>
      <c r="S77" s="31" t="str">
        <f t="shared" si="10"/>
        <v/>
      </c>
      <c r="T77" s="31" t="str">
        <f t="shared" si="11"/>
        <v/>
      </c>
      <c r="U77" s="31" t="str">
        <f t="shared" si="12"/>
        <v/>
      </c>
      <c r="V77" s="31">
        <f t="shared" si="13"/>
        <v>1548000</v>
      </c>
      <c r="W77" s="31">
        <f t="shared" si="14"/>
        <v>709600</v>
      </c>
      <c r="X77" s="31">
        <f t="shared" si="15"/>
        <v>72000</v>
      </c>
      <c r="Y77" s="31" t="str">
        <f t="shared" si="16"/>
        <v/>
      </c>
      <c r="Z77" s="31">
        <f t="shared" si="17"/>
        <v>244.05349794238683</v>
      </c>
    </row>
    <row r="78" spans="2:26" x14ac:dyDescent="0.2">
      <c r="B78" s="3">
        <f>其他调用!CV40</f>
        <v>37</v>
      </c>
      <c r="C78" s="16">
        <v>0</v>
      </c>
      <c r="D78" s="3">
        <f>ROUND(其他调用!CW40*(1+C78),-2)</f>
        <v>3600</v>
      </c>
      <c r="E78" s="3">
        <v>600</v>
      </c>
      <c r="L78" s="31">
        <v>73</v>
      </c>
      <c r="M78" s="32"/>
      <c r="N78" s="32"/>
      <c r="O78" s="32"/>
      <c r="P78" s="32">
        <f>[2]士兵治疗!G76</f>
        <v>786000</v>
      </c>
      <c r="Q78" s="32">
        <f>[2]士兵治疗!E76</f>
        <v>362200</v>
      </c>
      <c r="R78" s="32">
        <f>[2]士兵治疗!D76</f>
        <v>24000</v>
      </c>
      <c r="S78" s="31" t="str">
        <f t="shared" si="10"/>
        <v/>
      </c>
      <c r="T78" s="31" t="str">
        <f t="shared" si="11"/>
        <v/>
      </c>
      <c r="U78" s="31" t="str">
        <f t="shared" si="12"/>
        <v/>
      </c>
      <c r="V78" s="31">
        <f t="shared" si="13"/>
        <v>1572000</v>
      </c>
      <c r="W78" s="31">
        <f t="shared" si="14"/>
        <v>724400</v>
      </c>
      <c r="X78" s="31">
        <f t="shared" si="15"/>
        <v>72000</v>
      </c>
      <c r="Y78" s="31" t="str">
        <f t="shared" si="16"/>
        <v/>
      </c>
      <c r="Z78" s="31">
        <f t="shared" si="17"/>
        <v>247.86008230452674</v>
      </c>
    </row>
    <row r="79" spans="2:26" x14ac:dyDescent="0.2">
      <c r="B79" s="3">
        <f>其他调用!CV41</f>
        <v>38</v>
      </c>
      <c r="C79" s="16">
        <v>0</v>
      </c>
      <c r="D79" s="3">
        <f>ROUND(其他调用!CW41*(1+C79),-2)</f>
        <v>4100</v>
      </c>
      <c r="E79" s="3">
        <v>600</v>
      </c>
      <c r="L79" s="31">
        <v>74</v>
      </c>
      <c r="M79" s="32"/>
      <c r="N79" s="32"/>
      <c r="O79" s="32"/>
      <c r="P79" s="32">
        <f>[2]士兵治疗!G77</f>
        <v>798000</v>
      </c>
      <c r="Q79" s="32">
        <f>[2]士兵治疗!E77</f>
        <v>369600</v>
      </c>
      <c r="R79" s="32">
        <f>[2]士兵治疗!D77</f>
        <v>24000</v>
      </c>
      <c r="S79" s="31" t="str">
        <f t="shared" si="10"/>
        <v/>
      </c>
      <c r="T79" s="31" t="str">
        <f t="shared" si="11"/>
        <v/>
      </c>
      <c r="U79" s="31" t="str">
        <f t="shared" si="12"/>
        <v/>
      </c>
      <c r="V79" s="31">
        <f t="shared" si="13"/>
        <v>1596000</v>
      </c>
      <c r="W79" s="31">
        <f t="shared" si="14"/>
        <v>739200</v>
      </c>
      <c r="X79" s="31">
        <f t="shared" si="15"/>
        <v>72000</v>
      </c>
      <c r="Y79" s="31" t="str">
        <f t="shared" si="16"/>
        <v/>
      </c>
      <c r="Z79" s="31">
        <f t="shared" si="17"/>
        <v>251.66666666666669</v>
      </c>
    </row>
    <row r="80" spans="2:26" x14ac:dyDescent="0.2">
      <c r="B80" s="3">
        <f>其他调用!CV42</f>
        <v>39</v>
      </c>
      <c r="C80" s="16">
        <v>0</v>
      </c>
      <c r="D80" s="3">
        <f>ROUND(其他调用!CW42*(1+C80),-2)</f>
        <v>4700</v>
      </c>
      <c r="E80" s="3">
        <v>600</v>
      </c>
      <c r="L80" s="31">
        <v>75</v>
      </c>
      <c r="M80" s="32"/>
      <c r="N80" s="32"/>
      <c r="O80" s="32"/>
      <c r="P80" s="32">
        <f>[2]士兵治疗!G78</f>
        <v>810000</v>
      </c>
      <c r="Q80" s="32">
        <f>[2]士兵治疗!E78</f>
        <v>377000</v>
      </c>
      <c r="R80" s="32">
        <f>[2]士兵治疗!D78</f>
        <v>24000</v>
      </c>
      <c r="S80" s="31" t="str">
        <f t="shared" si="10"/>
        <v/>
      </c>
      <c r="T80" s="31" t="str">
        <f t="shared" si="11"/>
        <v/>
      </c>
      <c r="U80" s="31" t="str">
        <f t="shared" si="12"/>
        <v/>
      </c>
      <c r="V80" s="31">
        <f t="shared" si="13"/>
        <v>1620000</v>
      </c>
      <c r="W80" s="31">
        <f t="shared" si="14"/>
        <v>754000</v>
      </c>
      <c r="X80" s="31">
        <f t="shared" si="15"/>
        <v>72000</v>
      </c>
      <c r="Y80" s="31" t="str">
        <f t="shared" si="16"/>
        <v/>
      </c>
      <c r="Z80" s="31">
        <f t="shared" si="17"/>
        <v>255.4732510288066</v>
      </c>
    </row>
    <row r="81" spans="2:26" x14ac:dyDescent="0.2">
      <c r="B81" s="3">
        <f>其他调用!CV43</f>
        <v>40</v>
      </c>
      <c r="C81" s="16">
        <v>0</v>
      </c>
      <c r="D81" s="3">
        <f>ROUND(其他调用!CW43*(1+C81),-2)</f>
        <v>5900</v>
      </c>
      <c r="E81" s="3">
        <v>600</v>
      </c>
      <c r="L81" s="31">
        <v>76</v>
      </c>
      <c r="M81" s="32"/>
      <c r="N81" s="32"/>
      <c r="O81" s="32"/>
      <c r="P81" s="32">
        <f>[2]士兵治疗!G79</f>
        <v>822000</v>
      </c>
      <c r="Q81" s="32">
        <f>[2]士兵治疗!E79</f>
        <v>384400</v>
      </c>
      <c r="R81" s="32">
        <f>[2]士兵治疗!D79</f>
        <v>24000</v>
      </c>
      <c r="S81" s="31" t="str">
        <f t="shared" si="10"/>
        <v/>
      </c>
      <c r="T81" s="31" t="str">
        <f t="shared" si="11"/>
        <v/>
      </c>
      <c r="U81" s="31" t="str">
        <f t="shared" si="12"/>
        <v/>
      </c>
      <c r="V81" s="31">
        <f t="shared" si="13"/>
        <v>1644000</v>
      </c>
      <c r="W81" s="31">
        <f t="shared" si="14"/>
        <v>768800</v>
      </c>
      <c r="X81" s="31">
        <f t="shared" si="15"/>
        <v>72000</v>
      </c>
      <c r="Y81" s="31" t="str">
        <f t="shared" si="16"/>
        <v/>
      </c>
      <c r="Z81" s="31">
        <f t="shared" si="17"/>
        <v>259.27983539094652</v>
      </c>
    </row>
    <row r="82" spans="2:26" x14ac:dyDescent="0.2">
      <c r="B82" s="3">
        <f>其他调用!CV44</f>
        <v>41</v>
      </c>
      <c r="C82" s="16">
        <v>0</v>
      </c>
      <c r="D82" s="3">
        <f>ROUND(其他调用!CW44*(1+C82),-2)</f>
        <v>6300</v>
      </c>
      <c r="E82" s="3">
        <v>600</v>
      </c>
      <c r="L82" s="31">
        <v>77</v>
      </c>
      <c r="M82" s="32"/>
      <c r="N82" s="32"/>
      <c r="O82" s="32"/>
      <c r="P82" s="32">
        <f>[2]士兵治疗!G80</f>
        <v>834000</v>
      </c>
      <c r="Q82" s="32">
        <f>[2]士兵治疗!E80</f>
        <v>391800</v>
      </c>
      <c r="R82" s="32">
        <f>[2]士兵治疗!D80</f>
        <v>24000</v>
      </c>
      <c r="S82" s="31" t="str">
        <f t="shared" si="10"/>
        <v/>
      </c>
      <c r="T82" s="31" t="str">
        <f t="shared" si="11"/>
        <v/>
      </c>
      <c r="U82" s="31" t="str">
        <f t="shared" si="12"/>
        <v/>
      </c>
      <c r="V82" s="31">
        <f t="shared" si="13"/>
        <v>1668000</v>
      </c>
      <c r="W82" s="31">
        <f t="shared" si="14"/>
        <v>783600</v>
      </c>
      <c r="X82" s="31">
        <f t="shared" si="15"/>
        <v>72000</v>
      </c>
      <c r="Y82" s="31" t="str">
        <f t="shared" si="16"/>
        <v/>
      </c>
      <c r="Z82" s="31">
        <f t="shared" si="17"/>
        <v>263.08641975308643</v>
      </c>
    </row>
    <row r="83" spans="2:26" x14ac:dyDescent="0.2">
      <c r="B83" s="3">
        <f>其他调用!CV45</f>
        <v>42</v>
      </c>
      <c r="C83" s="16">
        <v>0</v>
      </c>
      <c r="D83" s="3">
        <f>ROUND(其他调用!CW45*(1+C83),-2)</f>
        <v>6800</v>
      </c>
      <c r="E83" s="3">
        <v>600</v>
      </c>
      <c r="L83" s="31">
        <v>78</v>
      </c>
      <c r="M83" s="32"/>
      <c r="N83" s="32"/>
      <c r="O83" s="32"/>
      <c r="P83" s="32">
        <f>[2]士兵治疗!G81</f>
        <v>846000</v>
      </c>
      <c r="Q83" s="32">
        <f>[2]士兵治疗!E81</f>
        <v>399200</v>
      </c>
      <c r="R83" s="32">
        <f>[2]士兵治疗!D81</f>
        <v>24000</v>
      </c>
      <c r="S83" s="31" t="str">
        <f t="shared" si="10"/>
        <v/>
      </c>
      <c r="T83" s="31" t="str">
        <f t="shared" si="11"/>
        <v/>
      </c>
      <c r="U83" s="31" t="str">
        <f t="shared" si="12"/>
        <v/>
      </c>
      <c r="V83" s="31">
        <f t="shared" si="13"/>
        <v>1692000</v>
      </c>
      <c r="W83" s="31">
        <f t="shared" si="14"/>
        <v>798400</v>
      </c>
      <c r="X83" s="31">
        <f t="shared" si="15"/>
        <v>72000</v>
      </c>
      <c r="Y83" s="31" t="str">
        <f t="shared" si="16"/>
        <v/>
      </c>
      <c r="Z83" s="31">
        <f t="shared" si="17"/>
        <v>266.89300411522635</v>
      </c>
    </row>
    <row r="84" spans="2:26" x14ac:dyDescent="0.2">
      <c r="B84" s="3">
        <f>其他调用!CV46</f>
        <v>43</v>
      </c>
      <c r="C84" s="16">
        <v>0</v>
      </c>
      <c r="D84" s="3">
        <f>ROUND(其他调用!CW46*(1+C84),-2)</f>
        <v>7200</v>
      </c>
      <c r="E84" s="3">
        <v>600</v>
      </c>
      <c r="L84" s="31">
        <v>79</v>
      </c>
      <c r="M84" s="32"/>
      <c r="N84" s="32"/>
      <c r="O84" s="32"/>
      <c r="P84" s="32">
        <f>[2]士兵治疗!G82</f>
        <v>858000</v>
      </c>
      <c r="Q84" s="32">
        <f>[2]士兵治疗!E82</f>
        <v>406600</v>
      </c>
      <c r="R84" s="32">
        <f>[2]士兵治疗!D82</f>
        <v>24000</v>
      </c>
      <c r="S84" s="31" t="str">
        <f t="shared" si="10"/>
        <v/>
      </c>
      <c r="T84" s="31" t="str">
        <f t="shared" si="11"/>
        <v/>
      </c>
      <c r="U84" s="31" t="str">
        <f t="shared" si="12"/>
        <v/>
      </c>
      <c r="V84" s="31">
        <f t="shared" si="13"/>
        <v>1716000</v>
      </c>
      <c r="W84" s="31">
        <f t="shared" si="14"/>
        <v>813200</v>
      </c>
      <c r="X84" s="31">
        <f t="shared" si="15"/>
        <v>72000</v>
      </c>
      <c r="Y84" s="31" t="str">
        <f t="shared" si="16"/>
        <v/>
      </c>
      <c r="Z84" s="31">
        <f t="shared" si="17"/>
        <v>270.69958847736626</v>
      </c>
    </row>
    <row r="85" spans="2:26" x14ac:dyDescent="0.2">
      <c r="B85" s="3">
        <f>其他调用!CV47</f>
        <v>44</v>
      </c>
      <c r="C85" s="16">
        <v>0</v>
      </c>
      <c r="D85" s="3">
        <f>ROUND(其他调用!CW47*(1+C85),-2)</f>
        <v>8600</v>
      </c>
      <c r="E85" s="3">
        <v>600</v>
      </c>
      <c r="L85" s="31">
        <v>80</v>
      </c>
      <c r="M85" s="32"/>
      <c r="N85" s="32"/>
      <c r="O85" s="32"/>
      <c r="P85" s="32">
        <f>[2]士兵治疗!G83</f>
        <v>870000</v>
      </c>
      <c r="Q85" s="32">
        <f>[2]士兵治疗!E83</f>
        <v>414000</v>
      </c>
      <c r="R85" s="32">
        <f>[2]士兵治疗!D83</f>
        <v>24000</v>
      </c>
      <c r="S85" s="31" t="str">
        <f t="shared" si="10"/>
        <v/>
      </c>
      <c r="T85" s="31" t="str">
        <f t="shared" si="11"/>
        <v/>
      </c>
      <c r="U85" s="31" t="str">
        <f t="shared" si="12"/>
        <v/>
      </c>
      <c r="V85" s="31">
        <f t="shared" si="13"/>
        <v>1740000</v>
      </c>
      <c r="W85" s="31">
        <f t="shared" si="14"/>
        <v>828000</v>
      </c>
      <c r="X85" s="31">
        <f t="shared" si="15"/>
        <v>72000</v>
      </c>
      <c r="Y85" s="31" t="str">
        <f t="shared" si="16"/>
        <v/>
      </c>
      <c r="Z85" s="31">
        <f t="shared" si="17"/>
        <v>274.50617283950618</v>
      </c>
    </row>
    <row r="86" spans="2:26" x14ac:dyDescent="0.2">
      <c r="B86" s="3">
        <f>其他调用!CV48</f>
        <v>45</v>
      </c>
      <c r="C86" s="16">
        <v>0</v>
      </c>
      <c r="D86" s="3">
        <f>ROUND(其他调用!CW48*(1+C86),-2)</f>
        <v>9000</v>
      </c>
      <c r="E86" s="3">
        <v>600</v>
      </c>
    </row>
    <row r="87" spans="2:26" x14ac:dyDescent="0.2">
      <c r="B87" s="3">
        <f>其他调用!CV49</f>
        <v>46</v>
      </c>
      <c r="C87" s="16">
        <v>0</v>
      </c>
      <c r="D87" s="3">
        <f>ROUND(其他调用!CW49*(1+C87),-2)</f>
        <v>9400</v>
      </c>
      <c r="E87" s="3">
        <v>600</v>
      </c>
    </row>
    <row r="88" spans="2:26" x14ac:dyDescent="0.2">
      <c r="B88" s="3">
        <f>其他调用!CV50</f>
        <v>47</v>
      </c>
      <c r="C88" s="16">
        <v>0</v>
      </c>
      <c r="D88" s="3">
        <f>ROUND(其他调用!CW50*(1+C88),-2)</f>
        <v>9900</v>
      </c>
      <c r="E88" s="3">
        <v>600</v>
      </c>
    </row>
    <row r="89" spans="2:26" x14ac:dyDescent="0.2">
      <c r="B89" s="3">
        <f>其他调用!CV51</f>
        <v>48</v>
      </c>
      <c r="C89" s="16">
        <v>0</v>
      </c>
      <c r="D89" s="3">
        <f>ROUND(其他调用!CW51*(1+C89),-2)</f>
        <v>11000</v>
      </c>
      <c r="E89" s="3">
        <v>600</v>
      </c>
    </row>
    <row r="90" spans="2:26" x14ac:dyDescent="0.2">
      <c r="B90" s="3">
        <f>其他调用!CV52</f>
        <v>49</v>
      </c>
      <c r="C90" s="16">
        <v>0</v>
      </c>
      <c r="D90" s="3">
        <f>ROUND(其他调用!CW52*(1+C90),-2)</f>
        <v>12000</v>
      </c>
      <c r="E90" s="3">
        <v>600</v>
      </c>
    </row>
    <row r="91" spans="2:26" x14ac:dyDescent="0.2">
      <c r="B91" s="3">
        <f>其他调用!CV53</f>
        <v>50</v>
      </c>
      <c r="C91" s="16">
        <v>0</v>
      </c>
      <c r="D91" s="3">
        <f>ROUND(其他调用!CW53*(1+C91),-2)</f>
        <v>12000</v>
      </c>
      <c r="E91" s="3">
        <v>600</v>
      </c>
    </row>
    <row r="92" spans="2:26" x14ac:dyDescent="0.2">
      <c r="B92" s="3">
        <f>其他调用!CV54</f>
        <v>51</v>
      </c>
      <c r="C92" s="16">
        <v>0</v>
      </c>
      <c r="D92" s="3">
        <f>ROUND(其他调用!CW54*(1+C92),-2)</f>
        <v>13000</v>
      </c>
      <c r="E92" s="3">
        <v>600</v>
      </c>
    </row>
    <row r="93" spans="2:26" x14ac:dyDescent="0.2">
      <c r="B93" s="3">
        <f>其他调用!CV55</f>
        <v>52</v>
      </c>
      <c r="C93" s="16">
        <v>0</v>
      </c>
      <c r="D93" s="3">
        <f>ROUND(其他调用!CW55*(1+C93),-2)</f>
        <v>14000</v>
      </c>
      <c r="E93" s="3">
        <v>600</v>
      </c>
    </row>
    <row r="94" spans="2:26" x14ac:dyDescent="0.2">
      <c r="B94" s="3">
        <f>其他调用!CV56</f>
        <v>53</v>
      </c>
      <c r="C94" s="16">
        <v>0</v>
      </c>
      <c r="D94" s="3">
        <f>ROUND(其他调用!CW56*(1+C94),-2)</f>
        <v>14000</v>
      </c>
      <c r="E94" s="3">
        <v>600</v>
      </c>
    </row>
    <row r="95" spans="2:26" x14ac:dyDescent="0.2">
      <c r="B95" s="3">
        <f>其他调用!CV57</f>
        <v>54</v>
      </c>
      <c r="C95" s="16">
        <v>0</v>
      </c>
      <c r="D95" s="3">
        <f>ROUND(其他调用!CW57*(1+C95),-2)</f>
        <v>15000</v>
      </c>
      <c r="E95" s="3">
        <v>600</v>
      </c>
    </row>
    <row r="96" spans="2:26" x14ac:dyDescent="0.2">
      <c r="B96" s="3">
        <f>其他调用!CV58</f>
        <v>55</v>
      </c>
      <c r="C96" s="16">
        <v>0</v>
      </c>
      <c r="D96" s="3">
        <f>ROUND(其他调用!CW58*(1+C96),-2)</f>
        <v>15000</v>
      </c>
      <c r="E96" s="3">
        <v>600</v>
      </c>
    </row>
    <row r="97" spans="2:5" x14ac:dyDescent="0.2">
      <c r="B97" s="3">
        <f>其他调用!CV59</f>
        <v>56</v>
      </c>
      <c r="C97" s="16">
        <v>0</v>
      </c>
      <c r="D97" s="3">
        <f>ROUND(其他调用!CW59*(1+C97),-2)</f>
        <v>17000</v>
      </c>
      <c r="E97" s="3">
        <v>600</v>
      </c>
    </row>
    <row r="98" spans="2:5" x14ac:dyDescent="0.2">
      <c r="B98" s="3">
        <f>其他调用!CV60</f>
        <v>57</v>
      </c>
      <c r="C98" s="16">
        <v>0</v>
      </c>
      <c r="D98" s="3">
        <f>ROUND(其他调用!CW60*(1+C98),-2)</f>
        <v>17000</v>
      </c>
      <c r="E98" s="3">
        <v>600</v>
      </c>
    </row>
    <row r="99" spans="2:5" x14ac:dyDescent="0.2">
      <c r="B99" s="3">
        <f>其他调用!CV61</f>
        <v>58</v>
      </c>
      <c r="C99" s="16">
        <v>0</v>
      </c>
      <c r="D99" s="3">
        <f>ROUND(其他调用!CW61*(1+C99),-2)</f>
        <v>17000</v>
      </c>
      <c r="E99" s="3">
        <v>600</v>
      </c>
    </row>
    <row r="100" spans="2:5" x14ac:dyDescent="0.2">
      <c r="B100" s="3">
        <f>其他调用!CV62</f>
        <v>59</v>
      </c>
      <c r="C100" s="16">
        <v>0</v>
      </c>
      <c r="D100" s="3">
        <f>ROUND(其他调用!CW62*(1+C100),-2)</f>
        <v>18000</v>
      </c>
      <c r="E100" s="3">
        <v>600</v>
      </c>
    </row>
    <row r="101" spans="2:5" x14ac:dyDescent="0.2">
      <c r="B101" s="3">
        <f>其他调用!CV63</f>
        <v>60</v>
      </c>
      <c r="C101" s="16">
        <v>0</v>
      </c>
      <c r="D101" s="3">
        <f>ROUND(其他调用!CW63*(1+C101),-2)</f>
        <v>19000</v>
      </c>
      <c r="E101" s="3">
        <v>600</v>
      </c>
    </row>
    <row r="102" spans="2:5" x14ac:dyDescent="0.2">
      <c r="B102" s="3">
        <f>其他调用!CV64</f>
        <v>61</v>
      </c>
      <c r="C102" s="16">
        <v>0</v>
      </c>
      <c r="D102" s="3">
        <f>ROUND(其他调用!CW64*(1+C102),-2)</f>
        <v>20000</v>
      </c>
      <c r="E102" s="3">
        <v>600</v>
      </c>
    </row>
    <row r="103" spans="2:5" x14ac:dyDescent="0.2">
      <c r="B103" s="3">
        <f>其他调用!CV65</f>
        <v>62</v>
      </c>
      <c r="C103" s="16">
        <v>0</v>
      </c>
      <c r="D103" s="3">
        <f>ROUND(其他调用!CW65*(1+C103),-2)</f>
        <v>20000</v>
      </c>
      <c r="E103" s="3">
        <v>600</v>
      </c>
    </row>
    <row r="104" spans="2:5" x14ac:dyDescent="0.2">
      <c r="B104" s="3">
        <f>其他调用!CV66</f>
        <v>63</v>
      </c>
      <c r="C104" s="16">
        <v>0</v>
      </c>
      <c r="D104" s="3">
        <f>ROUND(其他调用!CW66*(1+C104),-2)</f>
        <v>21000</v>
      </c>
      <c r="E104" s="3">
        <v>600</v>
      </c>
    </row>
    <row r="105" spans="2:5" x14ac:dyDescent="0.2">
      <c r="B105" s="3">
        <f>其他调用!CV67</f>
        <v>64</v>
      </c>
      <c r="C105" s="16">
        <v>0</v>
      </c>
      <c r="D105" s="3">
        <f>ROUND(其他调用!CW67*(1+C105),-2)</f>
        <v>22000</v>
      </c>
      <c r="E105" s="3">
        <v>600</v>
      </c>
    </row>
    <row r="106" spans="2:5" x14ac:dyDescent="0.2">
      <c r="B106" s="3">
        <f>其他调用!CV68</f>
        <v>65</v>
      </c>
      <c r="C106" s="16">
        <v>0</v>
      </c>
      <c r="D106" s="3">
        <f>ROUND(其他调用!CW68*(1+C106),-2)</f>
        <v>22000</v>
      </c>
      <c r="E106" s="3">
        <v>600</v>
      </c>
    </row>
    <row r="107" spans="2:5" x14ac:dyDescent="0.2">
      <c r="B107" s="3">
        <f>其他调用!CV69</f>
        <v>66</v>
      </c>
      <c r="C107" s="16">
        <v>0</v>
      </c>
      <c r="D107" s="3">
        <f>ROUND(其他调用!CW69*(1+C107),-2)</f>
        <v>23000</v>
      </c>
      <c r="E107" s="3">
        <v>600</v>
      </c>
    </row>
    <row r="108" spans="2:5" x14ac:dyDescent="0.2">
      <c r="B108" s="3">
        <f>其他调用!CV70</f>
        <v>67</v>
      </c>
      <c r="C108" s="16">
        <v>0</v>
      </c>
      <c r="D108" s="3">
        <f>ROUND(其他调用!CW70*(1+C108),-2)</f>
        <v>23000</v>
      </c>
      <c r="E108" s="3">
        <v>600</v>
      </c>
    </row>
    <row r="109" spans="2:5" x14ac:dyDescent="0.2">
      <c r="B109" s="3">
        <f>其他调用!CV71</f>
        <v>68</v>
      </c>
      <c r="C109" s="16">
        <v>0</v>
      </c>
      <c r="D109" s="3">
        <f>ROUND(其他调用!CW71*(1+C109),-2)</f>
        <v>25000</v>
      </c>
      <c r="E109" s="3">
        <v>600</v>
      </c>
    </row>
    <row r="110" spans="2:5" x14ac:dyDescent="0.2">
      <c r="B110" s="3">
        <f>其他调用!CV72</f>
        <v>69</v>
      </c>
      <c r="C110" s="16">
        <v>0</v>
      </c>
      <c r="D110" s="3">
        <f>ROUND(其他调用!CW72*(1+C110),-2)</f>
        <v>25000</v>
      </c>
      <c r="E110" s="3">
        <v>600</v>
      </c>
    </row>
    <row r="111" spans="2:5" x14ac:dyDescent="0.2">
      <c r="B111" s="3">
        <f>其他调用!CV73</f>
        <v>70</v>
      </c>
      <c r="C111" s="16">
        <v>0</v>
      </c>
      <c r="D111" s="3">
        <f>ROUND(其他调用!CW73*(1+C111),-2)</f>
        <v>25000</v>
      </c>
      <c r="E111" s="3">
        <v>600</v>
      </c>
    </row>
    <row r="112" spans="2:5" x14ac:dyDescent="0.2">
      <c r="B112" s="3">
        <f>其他调用!CV74</f>
        <v>71</v>
      </c>
      <c r="C112" s="16">
        <v>0</v>
      </c>
      <c r="D112" s="3">
        <f>ROUND(其他调用!CW74*(1+C112),-2)</f>
        <v>26000</v>
      </c>
      <c r="E112" s="3">
        <v>600</v>
      </c>
    </row>
    <row r="113" spans="2:5" x14ac:dyDescent="0.2">
      <c r="B113" s="3">
        <f>其他调用!CV75</f>
        <v>72</v>
      </c>
      <c r="C113" s="16">
        <v>0</v>
      </c>
      <c r="D113" s="3">
        <f>ROUND(其他调用!CW75*(1+C113),-2)</f>
        <v>27000</v>
      </c>
      <c r="E113" s="3">
        <v>600</v>
      </c>
    </row>
    <row r="114" spans="2:5" x14ac:dyDescent="0.2">
      <c r="B114" s="3">
        <f>其他调用!CV76</f>
        <v>73</v>
      </c>
      <c r="C114" s="16">
        <v>0</v>
      </c>
      <c r="D114" s="3">
        <f>ROUND(其他调用!CW76*(1+C114),-2)</f>
        <v>28000</v>
      </c>
      <c r="E114" s="3">
        <v>600</v>
      </c>
    </row>
    <row r="115" spans="2:5" x14ac:dyDescent="0.2">
      <c r="B115" s="3">
        <f>其他调用!CV77</f>
        <v>74</v>
      </c>
      <c r="C115" s="16">
        <v>0</v>
      </c>
      <c r="D115" s="3">
        <f>ROUND(其他调用!CW77*(1+C115),-2)</f>
        <v>28000</v>
      </c>
      <c r="E115" s="3">
        <v>600</v>
      </c>
    </row>
    <row r="116" spans="2:5" x14ac:dyDescent="0.2">
      <c r="B116" s="3">
        <f>其他调用!CV78</f>
        <v>75</v>
      </c>
      <c r="C116" s="16">
        <v>0</v>
      </c>
      <c r="D116" s="3">
        <f>ROUND(其他调用!CW78*(1+C116),-2)</f>
        <v>29000</v>
      </c>
      <c r="E116" s="3">
        <v>600</v>
      </c>
    </row>
    <row r="117" spans="2:5" x14ac:dyDescent="0.2">
      <c r="B117" s="3">
        <f>其他调用!CV79</f>
        <v>76</v>
      </c>
      <c r="C117" s="16">
        <v>0</v>
      </c>
      <c r="D117" s="3">
        <f>ROUND(其他调用!CW79*(1+C117),-2)</f>
        <v>30000</v>
      </c>
      <c r="E117" s="3">
        <v>600</v>
      </c>
    </row>
    <row r="118" spans="2:5" x14ac:dyDescent="0.2">
      <c r="B118" s="3">
        <f>其他调用!CV80</f>
        <v>77</v>
      </c>
      <c r="C118" s="16">
        <v>0</v>
      </c>
      <c r="D118" s="3">
        <f>ROUND(其他调用!CW80*(1+C118),-2)</f>
        <v>30000</v>
      </c>
      <c r="E118" s="3">
        <v>600</v>
      </c>
    </row>
    <row r="119" spans="2:5" x14ac:dyDescent="0.2">
      <c r="B119" s="3">
        <f>其他调用!CV81</f>
        <v>78</v>
      </c>
      <c r="C119" s="16">
        <v>0</v>
      </c>
      <c r="D119" s="3">
        <f>ROUND(其他调用!CW81*(1+C119),-2)</f>
        <v>31000</v>
      </c>
      <c r="E119" s="3">
        <v>600</v>
      </c>
    </row>
    <row r="120" spans="2:5" x14ac:dyDescent="0.2">
      <c r="B120" s="3">
        <f>其他调用!CV82</f>
        <v>79</v>
      </c>
      <c r="C120" s="16">
        <v>0</v>
      </c>
      <c r="D120" s="3">
        <f>ROUND(其他调用!CW82*(1+C120),-2)</f>
        <v>31000</v>
      </c>
      <c r="E120" s="3">
        <v>600</v>
      </c>
    </row>
    <row r="121" spans="2:5" x14ac:dyDescent="0.2">
      <c r="B121" s="3">
        <f>其他调用!CV83</f>
        <v>80</v>
      </c>
      <c r="C121" s="16">
        <v>0</v>
      </c>
      <c r="D121" s="3">
        <f>ROUND(其他调用!CW83*(1+C121),-2)</f>
        <v>32000</v>
      </c>
      <c r="E121" s="3">
        <v>600</v>
      </c>
    </row>
    <row r="122" spans="2:5" x14ac:dyDescent="0.2">
      <c r="B122" s="3">
        <f>其他调用!CV84</f>
        <v>81</v>
      </c>
      <c r="C122" s="16">
        <v>0</v>
      </c>
      <c r="D122" s="3">
        <f>ROUND(其他调用!CW84*(1+C122),-2)</f>
        <v>32000</v>
      </c>
      <c r="E122" s="3">
        <v>600</v>
      </c>
    </row>
    <row r="123" spans="2:5" x14ac:dyDescent="0.2">
      <c r="B123" s="3">
        <f>其他调用!CV85</f>
        <v>82</v>
      </c>
      <c r="C123" s="16">
        <v>0</v>
      </c>
      <c r="D123" s="3">
        <f>ROUND(其他调用!CW85*(1+C123),-2)</f>
        <v>32000</v>
      </c>
      <c r="E123" s="3">
        <v>600</v>
      </c>
    </row>
    <row r="124" spans="2:5" x14ac:dyDescent="0.2">
      <c r="B124" s="3">
        <f>其他调用!CV86</f>
        <v>83</v>
      </c>
      <c r="C124" s="16">
        <v>0</v>
      </c>
      <c r="D124" s="3">
        <f>ROUND(其他调用!CW86*(1+C124),-2)</f>
        <v>32000</v>
      </c>
      <c r="E124" s="3">
        <v>600</v>
      </c>
    </row>
    <row r="125" spans="2:5" x14ac:dyDescent="0.2">
      <c r="B125" s="3">
        <f>其他调用!CV87</f>
        <v>84</v>
      </c>
      <c r="C125" s="16">
        <v>0</v>
      </c>
      <c r="D125" s="3">
        <f>ROUND(其他调用!CW87*(1+C125),-2)</f>
        <v>32000</v>
      </c>
      <c r="E125" s="3">
        <v>600</v>
      </c>
    </row>
    <row r="126" spans="2:5" x14ac:dyDescent="0.2">
      <c r="B126" s="3">
        <f>其他调用!CV88</f>
        <v>85</v>
      </c>
      <c r="C126" s="16">
        <v>0</v>
      </c>
      <c r="D126" s="3">
        <f>ROUND(其他调用!CW88*(1+C126),-2)</f>
        <v>32000</v>
      </c>
      <c r="E126" s="3">
        <v>600</v>
      </c>
    </row>
    <row r="127" spans="2:5" x14ac:dyDescent="0.2">
      <c r="B127" s="3">
        <f>其他调用!CV89</f>
        <v>86</v>
      </c>
      <c r="C127" s="16">
        <v>0</v>
      </c>
      <c r="D127" s="3">
        <f>ROUND(其他调用!CW89*(1+C127),-2)</f>
        <v>32000</v>
      </c>
      <c r="E127" s="3">
        <v>600</v>
      </c>
    </row>
    <row r="128" spans="2:5" x14ac:dyDescent="0.2">
      <c r="B128" s="3">
        <f>其他调用!CV90</f>
        <v>87</v>
      </c>
      <c r="C128" s="16">
        <v>0</v>
      </c>
      <c r="D128" s="3">
        <f>ROUND(其他调用!CW90*(1+C128),-2)</f>
        <v>32000</v>
      </c>
      <c r="E128" s="3">
        <v>600</v>
      </c>
    </row>
    <row r="129" spans="2:5" x14ac:dyDescent="0.2">
      <c r="B129" s="3">
        <f>其他调用!CV91</f>
        <v>88</v>
      </c>
      <c r="C129" s="16">
        <v>0</v>
      </c>
      <c r="D129" s="3">
        <f>ROUND(其他调用!CW91*(1+C129),-2)</f>
        <v>32000</v>
      </c>
      <c r="E129" s="3">
        <v>600</v>
      </c>
    </row>
    <row r="130" spans="2:5" x14ac:dyDescent="0.2">
      <c r="B130" s="3">
        <f>其他调用!CV92</f>
        <v>89</v>
      </c>
      <c r="C130" s="16">
        <v>0</v>
      </c>
      <c r="D130" s="3">
        <f>ROUND(其他调用!CW92*(1+C130),-2)</f>
        <v>32000</v>
      </c>
      <c r="E130" s="3">
        <v>600</v>
      </c>
    </row>
    <row r="131" spans="2:5" x14ac:dyDescent="0.2">
      <c r="B131" s="3">
        <f>其他调用!CV93</f>
        <v>90</v>
      </c>
      <c r="C131" s="16">
        <v>0</v>
      </c>
      <c r="D131" s="3">
        <f>ROUND(其他调用!CW93*(1+C131),-2)</f>
        <v>32000</v>
      </c>
      <c r="E131" s="3">
        <v>600</v>
      </c>
    </row>
    <row r="132" spans="2:5" x14ac:dyDescent="0.2">
      <c r="B132" s="3">
        <f>其他调用!CV94</f>
        <v>91</v>
      </c>
      <c r="C132" s="16">
        <v>0</v>
      </c>
      <c r="D132" s="3">
        <f>ROUND(其他调用!CW94*(1+C132),-2)</f>
        <v>32000</v>
      </c>
      <c r="E132" s="3">
        <v>600</v>
      </c>
    </row>
    <row r="133" spans="2:5" x14ac:dyDescent="0.2">
      <c r="B133" s="3">
        <f>其他调用!CV95</f>
        <v>92</v>
      </c>
      <c r="C133" s="16">
        <v>0</v>
      </c>
      <c r="D133" s="3">
        <f>ROUND(其他调用!CW95*(1+C133),-2)</f>
        <v>32000</v>
      </c>
      <c r="E133" s="3">
        <v>600</v>
      </c>
    </row>
    <row r="134" spans="2:5" x14ac:dyDescent="0.2">
      <c r="B134" s="3">
        <f>其他调用!CV96</f>
        <v>93</v>
      </c>
      <c r="C134" s="16">
        <v>0</v>
      </c>
      <c r="D134" s="3">
        <f>ROUND(其他调用!CW96*(1+C134),-2)</f>
        <v>32000</v>
      </c>
      <c r="E134" s="3">
        <v>600</v>
      </c>
    </row>
    <row r="135" spans="2:5" x14ac:dyDescent="0.2">
      <c r="B135" s="3">
        <f>其他调用!CV97</f>
        <v>94</v>
      </c>
      <c r="C135" s="16">
        <v>0</v>
      </c>
      <c r="D135" s="3">
        <f>ROUND(其他调用!CW97*(1+C135),-2)</f>
        <v>32000</v>
      </c>
      <c r="E135" s="3">
        <v>600</v>
      </c>
    </row>
    <row r="136" spans="2:5" x14ac:dyDescent="0.2">
      <c r="B136" s="3">
        <f>其他调用!CV98</f>
        <v>95</v>
      </c>
      <c r="C136" s="16">
        <v>0</v>
      </c>
      <c r="D136" s="3">
        <f>ROUND(其他调用!CW98*(1+C136),-2)</f>
        <v>32000</v>
      </c>
      <c r="E136" s="3">
        <v>600</v>
      </c>
    </row>
    <row r="137" spans="2:5" x14ac:dyDescent="0.2">
      <c r="B137" s="3">
        <f>其他调用!CV99</f>
        <v>96</v>
      </c>
      <c r="C137" s="16">
        <v>0</v>
      </c>
      <c r="D137" s="3">
        <f>ROUND(其他调用!CW99*(1+C137),-2)</f>
        <v>32000</v>
      </c>
      <c r="E137" s="3">
        <v>600</v>
      </c>
    </row>
    <row r="138" spans="2:5" x14ac:dyDescent="0.2">
      <c r="B138" s="3">
        <f>其他调用!CV100</f>
        <v>97</v>
      </c>
      <c r="C138" s="16">
        <v>0</v>
      </c>
      <c r="D138" s="3">
        <f>ROUND(其他调用!CW100*(1+C138),-2)</f>
        <v>32000</v>
      </c>
      <c r="E138" s="3">
        <v>600</v>
      </c>
    </row>
    <row r="139" spans="2:5" x14ac:dyDescent="0.2">
      <c r="B139" s="3">
        <f>其他调用!CV101</f>
        <v>98</v>
      </c>
      <c r="C139" s="16">
        <v>0</v>
      </c>
      <c r="D139" s="3">
        <f>ROUND(其他调用!CW101*(1+C139),-2)</f>
        <v>32000</v>
      </c>
      <c r="E139" s="3">
        <v>600</v>
      </c>
    </row>
    <row r="140" spans="2:5" x14ac:dyDescent="0.2">
      <c r="B140" s="3">
        <f>其他调用!CV102</f>
        <v>99</v>
      </c>
      <c r="C140" s="16">
        <v>0</v>
      </c>
      <c r="D140" s="3">
        <f>ROUND(其他调用!CW102*(1+C140),-2)</f>
        <v>32000</v>
      </c>
      <c r="E140" s="3">
        <v>600</v>
      </c>
    </row>
    <row r="141" spans="2:5" x14ac:dyDescent="0.2">
      <c r="B141" s="3">
        <f>其他调用!CV103</f>
        <v>100</v>
      </c>
      <c r="C141" s="16">
        <v>0</v>
      </c>
      <c r="D141" s="3">
        <f>ROUND(其他调用!CW103*(1+C141),-2)</f>
        <v>32000</v>
      </c>
      <c r="E141" s="3">
        <v>600</v>
      </c>
    </row>
    <row r="142" spans="2:5" x14ac:dyDescent="0.2">
      <c r="B142" s="3">
        <f>其他调用!CV104</f>
        <v>101</v>
      </c>
      <c r="C142" s="16">
        <v>0</v>
      </c>
      <c r="D142" s="3">
        <f>ROUND(其他调用!CW104*(1+C142),-2)</f>
        <v>32000</v>
      </c>
      <c r="E142" s="3">
        <v>600</v>
      </c>
    </row>
    <row r="143" spans="2:5" x14ac:dyDescent="0.2">
      <c r="B143" s="3">
        <f>其他调用!CV105</f>
        <v>102</v>
      </c>
      <c r="C143" s="16">
        <v>0</v>
      </c>
      <c r="D143" s="3">
        <f>ROUND(其他调用!CW105*(1+C143),-2)</f>
        <v>32000</v>
      </c>
      <c r="E143" s="3">
        <v>600</v>
      </c>
    </row>
    <row r="144" spans="2:5" x14ac:dyDescent="0.2">
      <c r="B144" s="3">
        <f>其他调用!CV106</f>
        <v>103</v>
      </c>
      <c r="C144" s="16">
        <v>0</v>
      </c>
      <c r="D144" s="3">
        <f>ROUND(其他调用!CW106*(1+C144),-2)</f>
        <v>32000</v>
      </c>
      <c r="E144" s="3">
        <v>600</v>
      </c>
    </row>
    <row r="145" spans="2:5" x14ac:dyDescent="0.2">
      <c r="B145" s="3">
        <f>其他调用!CV107</f>
        <v>104</v>
      </c>
      <c r="C145" s="16">
        <v>0</v>
      </c>
      <c r="D145" s="3">
        <f>ROUND(其他调用!CW107*(1+C145),-2)</f>
        <v>32000</v>
      </c>
      <c r="E145" s="3">
        <v>600</v>
      </c>
    </row>
    <row r="146" spans="2:5" x14ac:dyDescent="0.2">
      <c r="B146" s="3">
        <f>其他调用!CV108</f>
        <v>105</v>
      </c>
      <c r="C146" s="16">
        <v>0</v>
      </c>
      <c r="D146" s="3">
        <f>ROUND(其他调用!CW108*(1+C146),-2)</f>
        <v>32000</v>
      </c>
      <c r="E146" s="3">
        <v>600</v>
      </c>
    </row>
    <row r="147" spans="2:5" x14ac:dyDescent="0.2">
      <c r="B147" s="3">
        <f>其他调用!CV109</f>
        <v>106</v>
      </c>
      <c r="C147" s="16">
        <v>0</v>
      </c>
      <c r="D147" s="3">
        <f>ROUND(其他调用!CW109*(1+C147),-2)</f>
        <v>32000</v>
      </c>
      <c r="E147" s="3">
        <v>600</v>
      </c>
    </row>
    <row r="148" spans="2:5" x14ac:dyDescent="0.2">
      <c r="B148" s="3">
        <f>其他调用!CV110</f>
        <v>107</v>
      </c>
      <c r="C148" s="16">
        <v>0</v>
      </c>
      <c r="D148" s="3">
        <f>ROUND(其他调用!CW110*(1+C148),-2)</f>
        <v>32000</v>
      </c>
      <c r="E148" s="3">
        <v>600</v>
      </c>
    </row>
    <row r="149" spans="2:5" x14ac:dyDescent="0.2">
      <c r="B149" s="3">
        <f>其他调用!CV111</f>
        <v>108</v>
      </c>
      <c r="C149" s="16">
        <v>0</v>
      </c>
      <c r="D149" s="3">
        <f>ROUND(其他调用!CW111*(1+C149),-2)</f>
        <v>32000</v>
      </c>
      <c r="E149" s="3">
        <v>600</v>
      </c>
    </row>
    <row r="150" spans="2:5" x14ac:dyDescent="0.2">
      <c r="B150" s="3">
        <f>其他调用!CV112</f>
        <v>109</v>
      </c>
      <c r="C150" s="16">
        <v>0</v>
      </c>
      <c r="D150" s="3">
        <f>ROUND(其他调用!CW112*(1+C150),-2)</f>
        <v>32000</v>
      </c>
      <c r="E150" s="3">
        <v>600</v>
      </c>
    </row>
    <row r="151" spans="2:5" x14ac:dyDescent="0.2">
      <c r="B151" s="3">
        <f>其他调用!CV113</f>
        <v>110</v>
      </c>
      <c r="C151" s="16">
        <v>0</v>
      </c>
      <c r="D151" s="3">
        <f>ROUND(其他调用!CW113*(1+C151),-2)</f>
        <v>32000</v>
      </c>
      <c r="E151" s="3">
        <v>600</v>
      </c>
    </row>
    <row r="152" spans="2:5" x14ac:dyDescent="0.2">
      <c r="B152" s="3">
        <f>其他调用!CV114</f>
        <v>111</v>
      </c>
      <c r="C152" s="16">
        <v>0</v>
      </c>
      <c r="D152" s="3">
        <f>ROUND(其他调用!CW114*(1+C152),-2)</f>
        <v>32000</v>
      </c>
      <c r="E152" s="3">
        <v>600</v>
      </c>
    </row>
    <row r="153" spans="2:5" x14ac:dyDescent="0.2">
      <c r="B153" s="3">
        <f>其他调用!CV115</f>
        <v>112</v>
      </c>
      <c r="C153" s="16">
        <v>0</v>
      </c>
      <c r="D153" s="3">
        <f>ROUND(其他调用!CW115*(1+C153),-2)</f>
        <v>32000</v>
      </c>
      <c r="E153" s="3">
        <v>600</v>
      </c>
    </row>
    <row r="154" spans="2:5" x14ac:dyDescent="0.2">
      <c r="B154" s="3">
        <f>其他调用!CV116</f>
        <v>113</v>
      </c>
      <c r="C154" s="16">
        <v>0</v>
      </c>
      <c r="D154" s="3">
        <f>ROUND(其他调用!CW116*(1+C154),-2)</f>
        <v>32000</v>
      </c>
      <c r="E154" s="3">
        <v>600</v>
      </c>
    </row>
    <row r="155" spans="2:5" x14ac:dyDescent="0.2">
      <c r="B155" s="3">
        <f>其他调用!CV117</f>
        <v>114</v>
      </c>
      <c r="C155" s="16">
        <v>0</v>
      </c>
      <c r="D155" s="3">
        <f>ROUND(其他调用!CW117*(1+C155),-2)</f>
        <v>32000</v>
      </c>
      <c r="E155" s="3">
        <v>600</v>
      </c>
    </row>
    <row r="156" spans="2:5" x14ac:dyDescent="0.2">
      <c r="B156" s="3">
        <f>其他调用!CV118</f>
        <v>115</v>
      </c>
      <c r="C156" s="16">
        <v>0</v>
      </c>
      <c r="D156" s="3">
        <f>ROUND(其他调用!CW118*(1+C156),-2)</f>
        <v>32000</v>
      </c>
      <c r="E156" s="3">
        <v>600</v>
      </c>
    </row>
    <row r="157" spans="2:5" x14ac:dyDescent="0.2">
      <c r="B157" s="3">
        <f>其他调用!CV119</f>
        <v>116</v>
      </c>
      <c r="C157" s="16">
        <v>0</v>
      </c>
      <c r="D157" s="3">
        <f>ROUND(其他调用!CW119*(1+C157),-2)</f>
        <v>32000</v>
      </c>
      <c r="E157" s="3">
        <v>600</v>
      </c>
    </row>
    <row r="158" spans="2:5" x14ac:dyDescent="0.2">
      <c r="B158" s="3">
        <f>其他调用!CV120</f>
        <v>117</v>
      </c>
      <c r="C158" s="16">
        <v>0</v>
      </c>
      <c r="D158" s="3">
        <f>ROUND(其他调用!CW120*(1+C158),-2)</f>
        <v>32000</v>
      </c>
      <c r="E158" s="3">
        <v>600</v>
      </c>
    </row>
    <row r="159" spans="2:5" x14ac:dyDescent="0.2">
      <c r="B159" s="3">
        <f>其他调用!CV121</f>
        <v>118</v>
      </c>
      <c r="C159" s="16">
        <v>0</v>
      </c>
      <c r="D159" s="3">
        <f>ROUND(其他调用!CW121*(1+C159),-2)</f>
        <v>32000</v>
      </c>
      <c r="E159" s="3">
        <v>600</v>
      </c>
    </row>
    <row r="160" spans="2:5" x14ac:dyDescent="0.2">
      <c r="B160" s="3">
        <f>其他调用!CV122</f>
        <v>119</v>
      </c>
      <c r="C160" s="16">
        <v>0</v>
      </c>
      <c r="D160" s="3">
        <f>ROUND(其他调用!CW122*(1+C160),-2)</f>
        <v>32000</v>
      </c>
      <c r="E160" s="3">
        <v>600</v>
      </c>
    </row>
    <row r="161" spans="2:5" x14ac:dyDescent="0.2">
      <c r="B161" s="3">
        <f>其他调用!CV123</f>
        <v>120</v>
      </c>
      <c r="C161" s="16">
        <v>0</v>
      </c>
      <c r="D161" s="3">
        <f>ROUND(其他调用!CW123*(1+C161),-2)</f>
        <v>32000</v>
      </c>
      <c r="E161" s="3">
        <v>600</v>
      </c>
    </row>
  </sheetData>
  <mergeCells count="2">
    <mergeCell ref="S4:X4"/>
    <mergeCell ref="M4:R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V21"/>
  <sheetViews>
    <sheetView topLeftCell="J1" workbookViewId="0">
      <selection activeCell="S47" sqref="S47"/>
    </sheetView>
  </sheetViews>
  <sheetFormatPr defaultRowHeight="11.25" x14ac:dyDescent="0.2"/>
  <cols>
    <col min="1" max="7" width="9" style="3"/>
    <col min="8" max="8" width="5.75" style="11" customWidth="1"/>
    <col min="9" max="16384" width="9" style="3"/>
  </cols>
  <sheetData>
    <row r="1" spans="1:22" x14ac:dyDescent="0.2">
      <c r="A1" s="3" t="s">
        <v>132</v>
      </c>
      <c r="J1" s="3" t="s">
        <v>133</v>
      </c>
    </row>
    <row r="2" spans="1:22" x14ac:dyDescent="0.2">
      <c r="C2" s="39" t="s">
        <v>8</v>
      </c>
      <c r="D2" s="39"/>
      <c r="J2" s="17"/>
      <c r="K2" s="17" t="s">
        <v>147</v>
      </c>
    </row>
    <row r="3" spans="1:22" x14ac:dyDescent="0.2">
      <c r="C3" s="8" t="s">
        <v>1</v>
      </c>
      <c r="D3" s="8" t="s">
        <v>2</v>
      </c>
      <c r="L3" s="13" t="s">
        <v>134</v>
      </c>
      <c r="M3" s="3">
        <v>2</v>
      </c>
    </row>
    <row r="4" spans="1:22" x14ac:dyDescent="0.2">
      <c r="C4" s="8" t="s">
        <v>117</v>
      </c>
      <c r="D4" s="8">
        <v>10</v>
      </c>
      <c r="L4" s="13" t="s">
        <v>135</v>
      </c>
      <c r="M4" s="3">
        <v>2</v>
      </c>
    </row>
    <row r="5" spans="1:22" x14ac:dyDescent="0.2">
      <c r="C5" s="8" t="s">
        <v>3</v>
      </c>
      <c r="D5" s="8">
        <v>20</v>
      </c>
      <c r="L5" s="13" t="s">
        <v>142</v>
      </c>
      <c r="M5" s="3">
        <v>5</v>
      </c>
    </row>
    <row r="6" spans="1:22" x14ac:dyDescent="0.2">
      <c r="C6" s="8" t="s">
        <v>4</v>
      </c>
      <c r="D6" s="8">
        <v>20</v>
      </c>
      <c r="L6" s="13" t="s">
        <v>143</v>
      </c>
      <c r="M6" s="3">
        <v>3</v>
      </c>
    </row>
    <row r="7" spans="1:22" x14ac:dyDescent="0.2">
      <c r="C7" s="8" t="s">
        <v>5</v>
      </c>
      <c r="D7" s="8">
        <v>5</v>
      </c>
      <c r="U7" s="37" t="s">
        <v>148</v>
      </c>
      <c r="V7" s="37"/>
    </row>
    <row r="8" spans="1:22" s="23" customFormat="1" ht="22.5" x14ac:dyDescent="0.2">
      <c r="C8" s="27" t="s">
        <v>6</v>
      </c>
      <c r="D8" s="27">
        <v>20</v>
      </c>
      <c r="H8" s="29"/>
      <c r="L8" s="26" t="s">
        <v>136</v>
      </c>
      <c r="M8" s="26" t="s">
        <v>137</v>
      </c>
      <c r="N8" s="26" t="s">
        <v>138</v>
      </c>
      <c r="O8" s="26" t="s">
        <v>139</v>
      </c>
      <c r="P8" s="26" t="s">
        <v>140</v>
      </c>
      <c r="Q8" s="26" t="s">
        <v>141</v>
      </c>
      <c r="R8" s="26" t="s">
        <v>145</v>
      </c>
      <c r="S8" s="26" t="s">
        <v>144</v>
      </c>
      <c r="T8" s="26" t="s">
        <v>149</v>
      </c>
      <c r="U8" s="26" t="s">
        <v>146</v>
      </c>
      <c r="V8" s="26" t="s">
        <v>150</v>
      </c>
    </row>
    <row r="9" spans="1:22" x14ac:dyDescent="0.2">
      <c r="C9" s="8" t="s">
        <v>7</v>
      </c>
      <c r="D9" s="8">
        <v>5</v>
      </c>
      <c r="L9" s="3">
        <v>0</v>
      </c>
      <c r="U9" s="3">
        <v>0</v>
      </c>
      <c r="V9" s="3">
        <v>1</v>
      </c>
    </row>
    <row r="10" spans="1:22" x14ac:dyDescent="0.2">
      <c r="L10" s="3">
        <v>1</v>
      </c>
      <c r="M10" s="3">
        <v>1</v>
      </c>
      <c r="N10" s="3">
        <f>1.5+(2*L10-1)</f>
        <v>2.5</v>
      </c>
      <c r="O10" s="3">
        <f>2^0.5*N10</f>
        <v>3.5355339059327378</v>
      </c>
      <c r="P10" s="3">
        <f t="shared" ref="P10:P19" si="0">N10*$M$6*2*$M10+$M$5</f>
        <v>20</v>
      </c>
      <c r="Q10" s="3">
        <f t="shared" ref="Q10:Q19" si="1">O10*$M$6*2*$M10+$M$5</f>
        <v>26.213203435596427</v>
      </c>
      <c r="R10" s="3">
        <f>P10*65%+Q10*35%</f>
        <v>22.174621202458749</v>
      </c>
      <c r="S10" s="3">
        <f t="shared" ref="S10:S19" si="2">((L10*$M$4*2+$M$3)^2-$M$3^2)/($M$4^2)*70%</f>
        <v>5.6</v>
      </c>
      <c r="T10" s="3">
        <f t="shared" ref="T10:T19" si="3">$R$10/R10</f>
        <v>1</v>
      </c>
      <c r="U10" s="3">
        <f>SUM($S$10:S10)</f>
        <v>5.6</v>
      </c>
      <c r="V10" s="3">
        <f>($R$10*U10)/SUMPRODUCT(R$10:R10,S$10:S10)</f>
        <v>1</v>
      </c>
    </row>
    <row r="11" spans="1:22" x14ac:dyDescent="0.2">
      <c r="B11" s="8" t="s">
        <v>49</v>
      </c>
      <c r="C11" s="8" t="s">
        <v>50</v>
      </c>
      <c r="D11" s="8">
        <v>5</v>
      </c>
      <c r="L11" s="3">
        <v>2</v>
      </c>
      <c r="M11" s="3">
        <v>1</v>
      </c>
      <c r="N11" s="3">
        <f t="shared" ref="N11:N19" si="4">1.5+(2*L11-1)</f>
        <v>4.5</v>
      </c>
      <c r="O11" s="3">
        <f t="shared" ref="O11:O19" si="5">2^0.5*N11</f>
        <v>6.3639610306789285</v>
      </c>
      <c r="P11" s="3">
        <f t="shared" si="0"/>
        <v>32</v>
      </c>
      <c r="Q11" s="3">
        <f t="shared" si="1"/>
        <v>43.183766184073569</v>
      </c>
      <c r="R11" s="3">
        <f t="shared" ref="R11:R19" si="6">P11*65%+Q11*35%</f>
        <v>35.914318164425751</v>
      </c>
      <c r="S11" s="3">
        <f t="shared" si="2"/>
        <v>16.799999999999997</v>
      </c>
      <c r="T11" s="3">
        <f t="shared" si="3"/>
        <v>0.61743121784846799</v>
      </c>
      <c r="U11" s="3">
        <f>SUM($S$10:S11)</f>
        <v>22.4</v>
      </c>
      <c r="V11" s="3">
        <f>($R$10*U11)/SUMPRODUCT(R$10:R11,S$10:S11)</f>
        <v>0.68272890973246625</v>
      </c>
    </row>
    <row r="12" spans="1:22" x14ac:dyDescent="0.2">
      <c r="L12" s="3">
        <v>3</v>
      </c>
      <c r="M12" s="3">
        <v>1</v>
      </c>
      <c r="N12" s="3">
        <f t="shared" si="4"/>
        <v>6.5</v>
      </c>
      <c r="O12" s="3">
        <f t="shared" si="5"/>
        <v>9.1923881554251192</v>
      </c>
      <c r="P12" s="3">
        <f t="shared" si="0"/>
        <v>44</v>
      </c>
      <c r="Q12" s="3">
        <f t="shared" si="1"/>
        <v>60.154328932550712</v>
      </c>
      <c r="R12" s="3">
        <f t="shared" si="6"/>
        <v>49.65401512639275</v>
      </c>
      <c r="S12" s="3">
        <f t="shared" si="2"/>
        <v>33.599999999999994</v>
      </c>
      <c r="T12" s="3">
        <f t="shared" si="3"/>
        <v>0.44658264081996069</v>
      </c>
      <c r="U12" s="3">
        <f>SUM($S$10:S12)</f>
        <v>55.999999999999993</v>
      </c>
      <c r="V12" s="3">
        <f>($R$10*U12)/SUMPRODUCT(R$10:R12,S$10:S12)</f>
        <v>0.51829036162465703</v>
      </c>
    </row>
    <row r="13" spans="1:22" x14ac:dyDescent="0.2">
      <c r="L13" s="3">
        <v>4</v>
      </c>
      <c r="M13" s="3">
        <v>1</v>
      </c>
      <c r="N13" s="3">
        <f t="shared" si="4"/>
        <v>8.5</v>
      </c>
      <c r="O13" s="3">
        <f t="shared" si="5"/>
        <v>12.020815280171309</v>
      </c>
      <c r="P13" s="3">
        <f t="shared" si="0"/>
        <v>56</v>
      </c>
      <c r="Q13" s="3">
        <f t="shared" si="1"/>
        <v>77.124891681027862</v>
      </c>
      <c r="R13" s="3">
        <f t="shared" si="6"/>
        <v>63.393712088359749</v>
      </c>
      <c r="S13" s="3">
        <f t="shared" si="2"/>
        <v>56</v>
      </c>
      <c r="T13" s="3">
        <f t="shared" si="3"/>
        <v>0.34979212404459303</v>
      </c>
      <c r="U13" s="3">
        <f>SUM($S$10:S13)</f>
        <v>112</v>
      </c>
      <c r="V13" s="3">
        <f>($R$10*U13)/SUMPRODUCT(R$10:R13,S$10:S13)</f>
        <v>0.41768815626952804</v>
      </c>
    </row>
    <row r="14" spans="1:22" x14ac:dyDescent="0.2">
      <c r="B14" s="45" t="s">
        <v>51</v>
      </c>
      <c r="C14" s="8" t="s">
        <v>52</v>
      </c>
      <c r="D14" s="8">
        <v>100</v>
      </c>
      <c r="L14" s="3">
        <v>5</v>
      </c>
      <c r="M14" s="3">
        <v>1</v>
      </c>
      <c r="N14" s="3">
        <f t="shared" si="4"/>
        <v>10.5</v>
      </c>
      <c r="O14" s="3">
        <f t="shared" si="5"/>
        <v>14.849242404917499</v>
      </c>
      <c r="P14" s="3">
        <f t="shared" si="0"/>
        <v>68</v>
      </c>
      <c r="Q14" s="3">
        <f t="shared" si="1"/>
        <v>94.095454429504997</v>
      </c>
      <c r="R14" s="3">
        <f t="shared" si="6"/>
        <v>77.133409050326748</v>
      </c>
      <c r="S14" s="3">
        <f t="shared" si="2"/>
        <v>84</v>
      </c>
      <c r="T14" s="3">
        <f t="shared" si="3"/>
        <v>0.28748400304711819</v>
      </c>
      <c r="U14" s="3">
        <f>SUM($S$10:S14)</f>
        <v>196</v>
      </c>
      <c r="V14" s="3">
        <f>($R$10*U14)/SUMPRODUCT(R$10:R14,S$10:S14)</f>
        <v>0.34979212404459303</v>
      </c>
    </row>
    <row r="15" spans="1:22" x14ac:dyDescent="0.2">
      <c r="B15" s="46"/>
      <c r="C15" s="8" t="s">
        <v>53</v>
      </c>
      <c r="D15" s="8">
        <v>50</v>
      </c>
      <c r="L15" s="3">
        <v>6</v>
      </c>
      <c r="M15" s="3">
        <v>1</v>
      </c>
      <c r="N15" s="3">
        <f t="shared" si="4"/>
        <v>12.5</v>
      </c>
      <c r="O15" s="3">
        <f t="shared" si="5"/>
        <v>17.677669529663689</v>
      </c>
      <c r="P15" s="3">
        <f t="shared" si="0"/>
        <v>80</v>
      </c>
      <c r="Q15" s="3">
        <f t="shared" si="1"/>
        <v>111.06601717798213</v>
      </c>
      <c r="R15" s="3">
        <f t="shared" si="6"/>
        <v>90.873106012293746</v>
      </c>
      <c r="S15" s="3">
        <f t="shared" si="2"/>
        <v>117.6</v>
      </c>
      <c r="T15" s="3">
        <f t="shared" si="3"/>
        <v>0.24401742358689557</v>
      </c>
      <c r="U15" s="3">
        <f>SUM($S$10:S15)</f>
        <v>313.60000000000002</v>
      </c>
      <c r="V15" s="3">
        <f>($R$10*U15)/SUMPRODUCT(R$10:R15,S$10:S15)</f>
        <v>0.30088299996500834</v>
      </c>
    </row>
    <row r="16" spans="1:22" x14ac:dyDescent="0.2">
      <c r="B16" s="39" t="s">
        <v>47</v>
      </c>
      <c r="C16" s="8" t="s">
        <v>46</v>
      </c>
      <c r="D16" s="8">
        <v>0.2</v>
      </c>
      <c r="L16" s="3">
        <v>7</v>
      </c>
      <c r="M16" s="3">
        <v>1</v>
      </c>
      <c r="N16" s="3">
        <f t="shared" si="4"/>
        <v>14.5</v>
      </c>
      <c r="O16" s="3">
        <f t="shared" si="5"/>
        <v>20.50609665440988</v>
      </c>
      <c r="P16" s="3">
        <f t="shared" si="0"/>
        <v>92</v>
      </c>
      <c r="Q16" s="3">
        <f t="shared" si="1"/>
        <v>128.0365799264593</v>
      </c>
      <c r="R16" s="3">
        <f t="shared" si="6"/>
        <v>104.61280297426075</v>
      </c>
      <c r="S16" s="3">
        <f t="shared" si="2"/>
        <v>156.79999999999998</v>
      </c>
      <c r="T16" s="3">
        <f t="shared" si="3"/>
        <v>0.21196852174885955</v>
      </c>
      <c r="U16" s="3">
        <f>SUM($S$10:S16)</f>
        <v>470.4</v>
      </c>
      <c r="V16" s="3">
        <f>($R$10*U16)/SUMPRODUCT(R$10:R16,S$10:S16)</f>
        <v>0.26397334882154633</v>
      </c>
    </row>
    <row r="17" spans="2:22" x14ac:dyDescent="0.2">
      <c r="B17" s="39"/>
      <c r="C17" s="8" t="s">
        <v>48</v>
      </c>
      <c r="D17" s="28">
        <v>1.33</v>
      </c>
      <c r="L17" s="3">
        <v>8</v>
      </c>
      <c r="M17" s="3">
        <v>1</v>
      </c>
      <c r="N17" s="3">
        <f t="shared" si="4"/>
        <v>16.5</v>
      </c>
      <c r="O17" s="3">
        <f t="shared" si="5"/>
        <v>23.334523779156068</v>
      </c>
      <c r="P17" s="3">
        <f t="shared" si="0"/>
        <v>104</v>
      </c>
      <c r="Q17" s="3">
        <f t="shared" si="1"/>
        <v>145.0071426749364</v>
      </c>
      <c r="R17" s="3">
        <f t="shared" si="6"/>
        <v>118.35249993622774</v>
      </c>
      <c r="S17" s="3">
        <f t="shared" si="2"/>
        <v>201.6</v>
      </c>
      <c r="T17" s="3">
        <f t="shared" si="3"/>
        <v>0.18736081801742396</v>
      </c>
      <c r="U17" s="3">
        <f>SUM($S$10:S17)</f>
        <v>672</v>
      </c>
      <c r="V17" s="3">
        <f>($R$10*U17)/SUMPRODUCT(R$10:R17,S$10:S17)</f>
        <v>0.2351297248285365</v>
      </c>
    </row>
    <row r="18" spans="2:22" x14ac:dyDescent="0.2">
      <c r="D18" s="16"/>
      <c r="L18" s="3">
        <v>9</v>
      </c>
      <c r="M18" s="3">
        <v>1</v>
      </c>
      <c r="N18" s="3">
        <f t="shared" si="4"/>
        <v>18.5</v>
      </c>
      <c r="O18" s="3">
        <f t="shared" si="5"/>
        <v>26.16295090390226</v>
      </c>
      <c r="P18" s="3">
        <f t="shared" si="0"/>
        <v>116</v>
      </c>
      <c r="Q18" s="3">
        <f t="shared" si="1"/>
        <v>161.97770542341357</v>
      </c>
      <c r="R18" s="3">
        <f t="shared" si="6"/>
        <v>132.09219689819474</v>
      </c>
      <c r="S18" s="3">
        <f t="shared" si="2"/>
        <v>251.99999999999997</v>
      </c>
      <c r="T18" s="3">
        <f t="shared" si="3"/>
        <v>0.1678723022492315</v>
      </c>
      <c r="U18" s="3">
        <f>SUM($S$10:S18)</f>
        <v>924</v>
      </c>
      <c r="V18" s="3">
        <f>($R$10*U18)/SUMPRODUCT(R$10:R18,S$10:S18)</f>
        <v>0.21196852174885955</v>
      </c>
    </row>
    <row r="19" spans="2:22" x14ac:dyDescent="0.2">
      <c r="L19" s="3">
        <v>10</v>
      </c>
      <c r="M19" s="3">
        <v>1</v>
      </c>
      <c r="N19" s="3">
        <f t="shared" si="4"/>
        <v>20.5</v>
      </c>
      <c r="O19" s="3">
        <f t="shared" si="5"/>
        <v>28.991378028648452</v>
      </c>
      <c r="P19" s="3">
        <f t="shared" si="0"/>
        <v>128</v>
      </c>
      <c r="Q19" s="3">
        <f t="shared" si="1"/>
        <v>178.9482681718907</v>
      </c>
      <c r="R19" s="3">
        <f t="shared" si="6"/>
        <v>145.83189386016176</v>
      </c>
      <c r="S19" s="3">
        <f t="shared" si="2"/>
        <v>308</v>
      </c>
      <c r="T19" s="3">
        <f t="shared" si="3"/>
        <v>0.15205604628382594</v>
      </c>
      <c r="U19" s="3">
        <f>SUM($S$10:S19)</f>
        <v>1232</v>
      </c>
      <c r="V19" s="3">
        <f>($R$10*U19)/SUMPRODUCT(R$10:R19,S$10:S19)</f>
        <v>0.19296109466466524</v>
      </c>
    </row>
    <row r="20" spans="2:22" x14ac:dyDescent="0.2">
      <c r="C20" s="8" t="s">
        <v>44</v>
      </c>
      <c r="D20" s="8">
        <f>D14/D16</f>
        <v>500</v>
      </c>
    </row>
    <row r="21" spans="2:22" x14ac:dyDescent="0.2">
      <c r="C21" s="8" t="s">
        <v>45</v>
      </c>
      <c r="D21" s="28">
        <v>0.8</v>
      </c>
    </row>
  </sheetData>
  <mergeCells count="4">
    <mergeCell ref="C2:D2"/>
    <mergeCell ref="B16:B17"/>
    <mergeCell ref="B14:B15"/>
    <mergeCell ref="U7:V7"/>
  </mergeCells>
  <phoneticPr fontId="1" type="noConversion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7BDC3-5BEB-4A5D-9C2B-4D4CE012CC83}">
  <dimension ref="A1:I5"/>
  <sheetViews>
    <sheetView workbookViewId="0">
      <selection activeCell="S35" sqref="S35"/>
    </sheetView>
  </sheetViews>
  <sheetFormatPr defaultColWidth="6.625" defaultRowHeight="11.25" x14ac:dyDescent="0.15"/>
  <cols>
    <col min="1" max="8" width="6.625" style="1"/>
    <col min="9" max="9" width="1.75" style="36" customWidth="1"/>
    <col min="10" max="16384" width="6.625" style="1"/>
  </cols>
  <sheetData>
    <row r="1" spans="1:1" x14ac:dyDescent="0.15">
      <c r="A1" s="1" t="s">
        <v>359</v>
      </c>
    </row>
    <row r="2" spans="1:1" x14ac:dyDescent="0.15">
      <c r="A2" s="1" t="s">
        <v>360</v>
      </c>
    </row>
    <row r="3" spans="1:1" x14ac:dyDescent="0.15">
      <c r="A3" s="1" t="s">
        <v>361</v>
      </c>
    </row>
    <row r="4" spans="1:1" x14ac:dyDescent="0.15">
      <c r="A4" s="1" t="s">
        <v>362</v>
      </c>
    </row>
    <row r="5" spans="1:1" x14ac:dyDescent="0.15">
      <c r="A5" s="1" t="s">
        <v>363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35A311-01E5-4937-A0AC-660E3C007486}">
  <sheetPr codeName="Sheet10">
    <tabColor rgb="FFFF0000"/>
  </sheetPr>
  <dimension ref="A1:Z500"/>
  <sheetViews>
    <sheetView topLeftCell="A171" workbookViewId="0">
      <selection activeCell="D196" sqref="D196"/>
    </sheetView>
  </sheetViews>
  <sheetFormatPr defaultRowHeight="13.5" x14ac:dyDescent="0.15"/>
  <cols>
    <col min="1" max="3" width="9" style="2"/>
    <col min="4" max="4" width="36.125" style="2" bestFit="1" customWidth="1"/>
    <col min="5" max="16384" width="9" style="2"/>
  </cols>
  <sheetData>
    <row r="1" spans="1:26" x14ac:dyDescent="0.15">
      <c r="A1" s="25" t="str">
        <f>IF([7]道具信息!A1="","",[7]道具信息!A1)</f>
        <v/>
      </c>
      <c r="B1" s="25" t="str">
        <f>IF([7]道具信息!B1="","",[7]道具信息!B1)</f>
        <v/>
      </c>
      <c r="C1" s="25" t="str">
        <f>IF([7]道具信息!C1="","",[7]道具信息!C1)</f>
        <v>道具价值</v>
      </c>
      <c r="D1" s="25" t="str">
        <f>IF([7]道具信息!D1="","",[7]道具信息!D1)</f>
        <v/>
      </c>
      <c r="E1" s="25" t="str">
        <f>IF([7]道具信息!E1="","",[7]道具信息!E1)</f>
        <v/>
      </c>
      <c r="F1" s="25" t="str">
        <f>IF([7]道具信息!F1="","",[7]道具信息!F1)</f>
        <v/>
      </c>
      <c r="G1" s="25" t="str">
        <f>IF([7]道具信息!G1="","",[7]道具信息!G1)</f>
        <v/>
      </c>
      <c r="H1" s="25" t="str">
        <f>IF([7]道具信息!H1="","",[7]道具信息!H1)</f>
        <v/>
      </c>
      <c r="I1" s="25" t="str">
        <f>IF([7]道具信息!I1="","",[7]道具信息!I1)</f>
        <v/>
      </c>
      <c r="J1" s="25" t="str">
        <f>IF([7]道具信息!J1="","",[7]道具信息!J1)</f>
        <v/>
      </c>
      <c r="K1" s="25" t="str">
        <f>IF([7]道具信息!K1="","",[7]道具信息!K1)</f>
        <v/>
      </c>
      <c r="L1" s="25" t="str">
        <f>IF([7]道具信息!L1="","",[7]道具信息!L1)</f>
        <v/>
      </c>
      <c r="M1" s="25" t="str">
        <f>IF([7]道具信息!M1="","",[7]道具信息!M1)</f>
        <v/>
      </c>
      <c r="N1" s="25" t="str">
        <f>IF([7]道具信息!N1="","",[7]道具信息!N1)</f>
        <v/>
      </c>
      <c r="O1" s="25" t="str">
        <f>IF([7]道具信息!O1="","",[7]道具信息!O1)</f>
        <v/>
      </c>
      <c r="P1" s="25" t="str">
        <f>IF([7]道具信息!P1="","",[7]道具信息!P1)</f>
        <v>buff价值</v>
      </c>
      <c r="Q1" s="25" t="str">
        <f>IF([7]道具信息!Q1="","",[7]道具信息!Q1)</f>
        <v/>
      </c>
      <c r="R1" s="25" t="str">
        <f>IF([7]道具信息!R1="","",[7]道具信息!R1)</f>
        <v/>
      </c>
      <c r="S1" s="25" t="str">
        <f>IF([7]道具信息!S1="","",[7]道具信息!S1)</f>
        <v/>
      </c>
      <c r="T1" s="25" t="str">
        <f>IF([7]道具信息!T1="","",[7]道具信息!T1)</f>
        <v/>
      </c>
      <c r="U1" s="25" t="str">
        <f>IF([7]道具信息!U1="","",[7]道具信息!U1)</f>
        <v/>
      </c>
      <c r="V1" s="25" t="str">
        <f>IF([7]道具信息!V1="","",[7]道具信息!V1)</f>
        <v/>
      </c>
      <c r="W1" s="25" t="str">
        <f>IF([7]道具信息!W1="","",[7]道具信息!W1)</f>
        <v/>
      </c>
      <c r="X1" s="25" t="str">
        <f>IF([7]道具信息!X1="","",[7]道具信息!X1)</f>
        <v/>
      </c>
      <c r="Y1" s="25" t="str">
        <f>IF([7]道具信息!Y1="","",[7]道具信息!Y1)</f>
        <v/>
      </c>
      <c r="Z1" s="25" t="str">
        <f>IF([7]道具信息!Z1="","",[7]道具信息!Z1)</f>
        <v/>
      </c>
    </row>
    <row r="2" spans="1:26" x14ac:dyDescent="0.15">
      <c r="A2" s="25" t="str">
        <f>IF([7]道具信息!A2="","",[7]道具信息!A2)</f>
        <v/>
      </c>
      <c r="B2" s="25" t="str">
        <f>IF([7]道具信息!B2="","",[7]道具信息!B2)</f>
        <v/>
      </c>
      <c r="C2" s="25" t="str">
        <f>IF([7]道具信息!C2="","",[7]道具信息!C2)</f>
        <v/>
      </c>
      <c r="D2" s="25" t="str">
        <f>IF([7]道具信息!D2="","",[7]道具信息!D2)</f>
        <v/>
      </c>
      <c r="E2" s="25" t="str">
        <f>IF([7]道具信息!E2="","",[7]道具信息!E2)</f>
        <v/>
      </c>
      <c r="F2" s="25" t="str">
        <f>IF([7]道具信息!F2="","",[7]道具信息!F2)</f>
        <v>（1-10天）</v>
      </c>
      <c r="G2" s="25" t="str">
        <f>IF([7]道具信息!G2="","",[7]道具信息!G2)</f>
        <v>(11-180天）</v>
      </c>
      <c r="H2" s="25" t="str">
        <f>IF([7]道具信息!H2="","",[7]道具信息!H2)</f>
        <v>（181~360天）</v>
      </c>
      <c r="I2" s="25" t="str">
        <f>IF([7]道具信息!I2="","",[7]道具信息!I2)</f>
        <v>（1-10天）</v>
      </c>
      <c r="J2" s="25" t="str">
        <f>IF([7]道具信息!J2="","",[7]道具信息!J2)</f>
        <v>(11-180天）</v>
      </c>
      <c r="K2" s="25" t="str">
        <f>IF([7]道具信息!K2="","",[7]道具信息!K2)</f>
        <v>（181~360天）</v>
      </c>
      <c r="L2" s="25" t="str">
        <f>IF([7]道具信息!L2="","",[7]道具信息!L2)</f>
        <v/>
      </c>
      <c r="M2" s="25" t="str">
        <f>IF([7]道具信息!M2="","",[7]道具信息!M2)</f>
        <v/>
      </c>
      <c r="N2" s="25" t="str">
        <f>IF([7]道具信息!N2="","",[7]道具信息!N2)</f>
        <v/>
      </c>
      <c r="O2" s="25" t="str">
        <f>IF([7]道具信息!O2="","",[7]道具信息!O2)</f>
        <v/>
      </c>
      <c r="P2" s="25" t="str">
        <f>IF([7]道具信息!P2="","",[7]道具信息!P2)</f>
        <v/>
      </c>
      <c r="Q2" s="25" t="str">
        <f>IF([7]道具信息!Q2="","",[7]道具信息!Q2)</f>
        <v/>
      </c>
      <c r="R2" s="25" t="str">
        <f>IF([7]道具信息!R2="","",[7]道具信息!R2)</f>
        <v/>
      </c>
      <c r="S2" s="25" t="str">
        <f>IF([7]道具信息!S2="","",[7]道具信息!S2)</f>
        <v/>
      </c>
      <c r="T2" s="25" t="str">
        <f>IF([7]道具信息!T2="","",[7]道具信息!T2)</f>
        <v/>
      </c>
      <c r="U2" s="25" t="str">
        <f>IF([7]道具信息!U2="","",[7]道具信息!U2)</f>
        <v/>
      </c>
      <c r="V2" s="25" t="str">
        <f>IF([7]道具信息!V2="","",[7]道具信息!V2)</f>
        <v/>
      </c>
      <c r="W2" s="25" t="str">
        <f>IF([7]道具信息!W2="","",[7]道具信息!W2)</f>
        <v/>
      </c>
      <c r="X2" s="25" t="str">
        <f>IF([7]道具信息!X2="","",[7]道具信息!X2)</f>
        <v/>
      </c>
      <c r="Y2" s="25" t="str">
        <f>IF([7]道具信息!Y2="","",[7]道具信息!Y2)</f>
        <v/>
      </c>
      <c r="Z2" s="25" t="str">
        <f>IF([7]道具信息!Z2="","",[7]道具信息!Z2)</f>
        <v/>
      </c>
    </row>
    <row r="3" spans="1:26" x14ac:dyDescent="0.15">
      <c r="A3" s="25" t="str">
        <f>IF([7]道具信息!A3="","",[7]道具信息!A3)</f>
        <v/>
      </c>
      <c r="B3" s="25" t="str">
        <f>IF([7]道具信息!B3="","",[7]道具信息!B3)</f>
        <v/>
      </c>
      <c r="C3" s="25" t="str">
        <f>IF([7]道具信息!C3="","",[7]道具信息!C3)</f>
        <v>sid</v>
      </c>
      <c r="D3" s="25" t="str">
        <f>IF([7]道具信息!D3="","",[7]道具信息!D3)</f>
        <v>名称</v>
      </c>
      <c r="E3" s="25" t="str">
        <f>IF([7]道具信息!E3="","",[7]道具信息!E3)</f>
        <v>价格</v>
      </c>
      <c r="F3" s="25" t="str">
        <f>IF([7]道具信息!F3="","",[7]道具信息!F3)</f>
        <v>调整参数</v>
      </c>
      <c r="G3" s="25" t="str">
        <f>IF([7]道具信息!G3="","",[7]道具信息!G3)</f>
        <v>调整参数</v>
      </c>
      <c r="H3" s="25" t="str">
        <f>IF([7]道具信息!H3="","",[7]道具信息!H3)</f>
        <v>调整参数</v>
      </c>
      <c r="I3" s="25" t="str">
        <f>IF([7]道具信息!I3="","",[7]道具信息!I3)</f>
        <v>实际价格</v>
      </c>
      <c r="J3" s="25" t="str">
        <f>IF([7]道具信息!J3="","",[7]道具信息!J3)</f>
        <v>实际价格</v>
      </c>
      <c r="K3" s="25" t="str">
        <f>IF([7]道具信息!K3="","",[7]道具信息!K3)</f>
        <v>实际价格</v>
      </c>
      <c r="L3" s="25" t="str">
        <f>IF([7]道具信息!L3="","",[7]道具信息!L3)</f>
        <v>描述</v>
      </c>
      <c r="M3" s="25" t="str">
        <f>IF([7]道具信息!M3="","",[7]道具信息!M3)</f>
        <v/>
      </c>
      <c r="N3" s="25" t="str">
        <f>IF([7]道具信息!N3="","",[7]道具信息!N3)</f>
        <v/>
      </c>
      <c r="O3" s="25" t="str">
        <f>IF([7]道具信息!O3="","",[7]道具信息!O3)</f>
        <v/>
      </c>
      <c r="P3" s="25" t="str">
        <f>IF([7]道具信息!P3="","",[7]道具信息!P3)</f>
        <v>buff效果</v>
      </c>
      <c r="Q3" s="25" t="str">
        <f>IF([7]道具信息!Q3="","",[7]道具信息!Q3)</f>
        <v>单位价值（100%加成/天）</v>
      </c>
      <c r="R3" s="25" t="str">
        <f>IF([7]道具信息!R3="","",[7]道具信息!R3)</f>
        <v/>
      </c>
      <c r="S3" s="25" t="str">
        <f>IF([7]道具信息!S3="","",[7]道具信息!S3)</f>
        <v/>
      </c>
      <c r="T3" s="25" t="str">
        <f>IF([7]道具信息!T3="","",[7]道具信息!T3)</f>
        <v/>
      </c>
      <c r="U3" s="25" t="str">
        <f>IF([7]道具信息!U3="","",[7]道具信息!U3)</f>
        <v/>
      </c>
      <c r="V3" s="25" t="str">
        <f>IF([7]道具信息!V3="","",[7]道具信息!V3)</f>
        <v/>
      </c>
      <c r="W3" s="25" t="str">
        <f>IF([7]道具信息!W3="","",[7]道具信息!W3)</f>
        <v/>
      </c>
      <c r="X3" s="25" t="str">
        <f>IF([7]道具信息!X3="","",[7]道具信息!X3)</f>
        <v/>
      </c>
      <c r="Y3" s="25" t="str">
        <f>IF([7]道具信息!Y3="","",[7]道具信息!Y3)</f>
        <v/>
      </c>
      <c r="Z3" s="25" t="str">
        <f>IF([7]道具信息!Z3="","",[7]道具信息!Z3)</f>
        <v/>
      </c>
    </row>
    <row r="4" spans="1:26" x14ac:dyDescent="0.15">
      <c r="A4" s="25" t="str">
        <f>IF([7]道具信息!A4="","",[7]道具信息!A4)</f>
        <v/>
      </c>
      <c r="B4" s="25" t="str">
        <f>IF([7]道具信息!B4="","",[7]道具信息!B4)</f>
        <v/>
      </c>
      <c r="C4" s="25" t="str">
        <f>IF([7]道具信息!C4="","",[7]道具信息!C4)</f>
        <v/>
      </c>
      <c r="D4" s="25" t="str">
        <f>IF([7]道具信息!D4="","",[7]道具信息!D4)</f>
        <v>橙色指定武将</v>
      </c>
      <c r="E4" s="25">
        <f>IF([7]道具信息!E4="","",[7]道具信息!E4)</f>
        <v>4800</v>
      </c>
      <c r="F4" s="25">
        <f>IF([7]道具信息!F4="","",[7]道具信息!F4)</f>
        <v>1</v>
      </c>
      <c r="G4" s="25">
        <f>IF([7]道具信息!G4="","",[7]道具信息!G4)</f>
        <v>1</v>
      </c>
      <c r="H4" s="25">
        <f>IF([7]道具信息!H4="","",[7]道具信息!H4)</f>
        <v>1</v>
      </c>
      <c r="I4" s="25">
        <f>IF([7]道具信息!I4="","",[7]道具信息!I4)</f>
        <v>4800</v>
      </c>
      <c r="J4" s="25">
        <f>IF([7]道具信息!J4="","",[7]道具信息!J4)</f>
        <v>4800</v>
      </c>
      <c r="K4" s="25">
        <f>IF([7]道具信息!K4="","",[7]道具信息!K4)</f>
        <v>4800</v>
      </c>
      <c r="L4" s="25" t="str">
        <f>IF([7]道具信息!L4="","",[7]道具信息!L4)</f>
        <v>120武将</v>
      </c>
      <c r="M4" s="25" t="str">
        <f>IF([7]道具信息!M4="","",[7]道具信息!M4)</f>
        <v/>
      </c>
      <c r="N4" s="25" t="str">
        <f>IF([7]道具信息!N4="","",[7]道具信息!N4)</f>
        <v/>
      </c>
      <c r="O4" s="25" t="str">
        <f>IF([7]道具信息!O4="","",[7]道具信息!O4)</f>
        <v/>
      </c>
      <c r="P4" s="25" t="str">
        <f>IF([7]道具信息!P4="","",[7]道具信息!P4)</f>
        <v>城建加速/天</v>
      </c>
      <c r="Q4" s="25">
        <f>IF([7]道具信息!Q4="","",[7]道具信息!Q4)</f>
        <v>6552.6677404559396</v>
      </c>
      <c r="R4" s="25" t="str">
        <f>IF([7]道具信息!R4="","",[7]道具信息!R4)</f>
        <v/>
      </c>
      <c r="S4" s="25" t="str">
        <f>IF([7]道具信息!S4="","",[7]道具信息!S4)</f>
        <v/>
      </c>
      <c r="T4" s="25" t="str">
        <f>IF([7]道具信息!T4="","",[7]道具信息!T4)</f>
        <v/>
      </c>
      <c r="U4" s="25" t="str">
        <f>IF([7]道具信息!U4="","",[7]道具信息!U4)</f>
        <v/>
      </c>
      <c r="V4" s="25" t="str">
        <f>IF([7]道具信息!V4="","",[7]道具信息!V4)</f>
        <v/>
      </c>
      <c r="W4" s="25" t="str">
        <f>IF([7]道具信息!W4="","",[7]道具信息!W4)</f>
        <v/>
      </c>
      <c r="X4" s="25" t="str">
        <f>IF([7]道具信息!X4="","",[7]道具信息!X4)</f>
        <v/>
      </c>
      <c r="Y4" s="25" t="str">
        <f>IF([7]道具信息!Y4="","",[7]道具信息!Y4)</f>
        <v/>
      </c>
      <c r="Z4" s="25" t="str">
        <f>IF([7]道具信息!Z4="","",[7]道具信息!Z4)</f>
        <v/>
      </c>
    </row>
    <row r="5" spans="1:26" x14ac:dyDescent="0.15">
      <c r="A5" s="25" t="str">
        <f>IF([7]道具信息!A5="","",[7]道具信息!A5)</f>
        <v/>
      </c>
      <c r="B5" s="25" t="str">
        <f>IF([7]道具信息!B5="","",[7]道具信息!B5)</f>
        <v/>
      </c>
      <c r="C5" s="25" t="str">
        <f>IF([7]道具信息!C5="","",[7]道具信息!C5)</f>
        <v/>
      </c>
      <c r="D5" s="25" t="str">
        <f>IF([7]道具信息!D5="","",[7]道具信息!D5)</f>
        <v>紫色指定武将</v>
      </c>
      <c r="E5" s="25">
        <f>IF([7]道具信息!E5="","",[7]道具信息!E5)</f>
        <v>540</v>
      </c>
      <c r="F5" s="25">
        <f>IF([7]道具信息!F5="","",[7]道具信息!F5)</f>
        <v>1</v>
      </c>
      <c r="G5" s="25">
        <f>IF([7]道具信息!G5="","",[7]道具信息!G5)</f>
        <v>1</v>
      </c>
      <c r="H5" s="25">
        <f>IF([7]道具信息!H5="","",[7]道具信息!H5)</f>
        <v>1</v>
      </c>
      <c r="I5" s="25">
        <f>IF([7]道具信息!I5="","",[7]道具信息!I5)</f>
        <v>540</v>
      </c>
      <c r="J5" s="25">
        <f>IF([7]道具信息!J5="","",[7]道具信息!J5)</f>
        <v>540</v>
      </c>
      <c r="K5" s="25">
        <f>IF([7]道具信息!K5="","",[7]道具信息!K5)</f>
        <v>540</v>
      </c>
      <c r="L5" s="25" t="str">
        <f>IF([7]道具信息!L5="","",[7]道具信息!L5)</f>
        <v>110武将</v>
      </c>
      <c r="M5" s="25" t="str">
        <f>IF([7]道具信息!M5="","",[7]道具信息!M5)</f>
        <v/>
      </c>
      <c r="N5" s="25" t="str">
        <f>IF([7]道具信息!N5="","",[7]道具信息!N5)</f>
        <v/>
      </c>
      <c r="O5" s="25" t="str">
        <f>IF([7]道具信息!O5="","",[7]道具信息!O5)</f>
        <v/>
      </c>
      <c r="P5" s="25" t="str">
        <f>IF([7]道具信息!P5="","",[7]道具信息!P5)</f>
        <v>招募加速/天</v>
      </c>
      <c r="Q5" s="25">
        <f>IF([7]道具信息!Q5="","",[7]道具信息!Q5)</f>
        <v>1286.2045615471407</v>
      </c>
      <c r="R5" s="25" t="str">
        <f>IF([7]道具信息!R5="","",[7]道具信息!R5)</f>
        <v/>
      </c>
      <c r="S5" s="25" t="str">
        <f>IF([7]道具信息!S5="","",[7]道具信息!S5)</f>
        <v/>
      </c>
      <c r="T5" s="25" t="str">
        <f>IF([7]道具信息!T5="","",[7]道具信息!T5)</f>
        <v/>
      </c>
      <c r="U5" s="25" t="str">
        <f>IF([7]道具信息!U5="","",[7]道具信息!U5)</f>
        <v/>
      </c>
      <c r="V5" s="25" t="str">
        <f>IF([7]道具信息!V5="","",[7]道具信息!V5)</f>
        <v/>
      </c>
      <c r="W5" s="25" t="str">
        <f>IF([7]道具信息!W5="","",[7]道具信息!W5)</f>
        <v/>
      </c>
      <c r="X5" s="25" t="str">
        <f>IF([7]道具信息!X5="","",[7]道具信息!X5)</f>
        <v/>
      </c>
      <c r="Y5" s="25" t="str">
        <f>IF([7]道具信息!Y5="","",[7]道具信息!Y5)</f>
        <v/>
      </c>
      <c r="Z5" s="25" t="str">
        <f>IF([7]道具信息!Z5="","",[7]道具信息!Z5)</f>
        <v/>
      </c>
    </row>
    <row r="6" spans="1:26" x14ac:dyDescent="0.15">
      <c r="A6" s="25" t="str">
        <f>IF([7]道具信息!A6="","",[7]道具信息!A6)</f>
        <v/>
      </c>
      <c r="B6" s="25" t="str">
        <f>IF([7]道具信息!B6="","",[7]道具信息!B6)</f>
        <v/>
      </c>
      <c r="C6" s="25" t="str">
        <f>IF([7]道具信息!C6="","",[7]道具信息!C6)</f>
        <v/>
      </c>
      <c r="D6" s="25" t="str">
        <f>IF([7]道具信息!D6="","",[7]道具信息!D6)</f>
        <v>125指定武将</v>
      </c>
      <c r="E6" s="25">
        <f>IF([7]道具信息!E6="","",[7]道具信息!E6)</f>
        <v>10800</v>
      </c>
      <c r="F6" s="25">
        <f>IF([7]道具信息!F6="","",[7]道具信息!F6)</f>
        <v>1</v>
      </c>
      <c r="G6" s="25">
        <f>IF([7]道具信息!G6="","",[7]道具信息!G6)</f>
        <v>1</v>
      </c>
      <c r="H6" s="25">
        <f>IF([7]道具信息!H6="","",[7]道具信息!H6)</f>
        <v>1</v>
      </c>
      <c r="I6" s="25">
        <f>IF([7]道具信息!I6="","",[7]道具信息!I6)</f>
        <v>10800</v>
      </c>
      <c r="J6" s="25">
        <f>IF([7]道具信息!J6="","",[7]道具信息!J6)</f>
        <v>10800</v>
      </c>
      <c r="K6" s="25">
        <f>IF([7]道具信息!K6="","",[7]道具信息!K6)</f>
        <v>10800</v>
      </c>
      <c r="L6" s="25" t="str">
        <f>IF([7]道具信息!L6="","",[7]道具信息!L6)</f>
        <v>125武将</v>
      </c>
      <c r="M6" s="25" t="str">
        <f>IF([7]道具信息!M6="","",[7]道具信息!M6)</f>
        <v/>
      </c>
      <c r="N6" s="25" t="str">
        <f>IF([7]道具信息!N6="","",[7]道具信息!N6)</f>
        <v/>
      </c>
      <c r="O6" s="25" t="str">
        <f>IF([7]道具信息!O6="","",[7]道具信息!O6)</f>
        <v/>
      </c>
      <c r="P6" s="25" t="str">
        <f>IF([7]道具信息!P6="","",[7]道具信息!P6)</f>
        <v>治疗加速/天</v>
      </c>
      <c r="Q6" s="25">
        <f>IF([7]道具信息!Q6="","",[7]道具信息!Q6)</f>
        <v>526.54062836196033</v>
      </c>
      <c r="R6" s="25" t="str">
        <f>IF([7]道具信息!R6="","",[7]道具信息!R6)</f>
        <v/>
      </c>
      <c r="S6" s="25" t="str">
        <f>IF([7]道具信息!S6="","",[7]道具信息!S6)</f>
        <v/>
      </c>
      <c r="T6" s="25" t="str">
        <f>IF([7]道具信息!T6="","",[7]道具信息!T6)</f>
        <v/>
      </c>
      <c r="U6" s="25" t="str">
        <f>IF([7]道具信息!U6="","",[7]道具信息!U6)</f>
        <v/>
      </c>
      <c r="V6" s="25" t="str">
        <f>IF([7]道具信息!V6="","",[7]道具信息!V6)</f>
        <v/>
      </c>
      <c r="W6" s="25" t="str">
        <f>IF([7]道具信息!W6="","",[7]道具信息!W6)</f>
        <v/>
      </c>
      <c r="X6" s="25" t="str">
        <f>IF([7]道具信息!X6="","",[7]道具信息!X6)</f>
        <v/>
      </c>
      <c r="Y6" s="25" t="str">
        <f>IF([7]道具信息!Y6="","",[7]道具信息!Y6)</f>
        <v/>
      </c>
      <c r="Z6" s="25" t="str">
        <f>IF([7]道具信息!Z6="","",[7]道具信息!Z6)</f>
        <v/>
      </c>
    </row>
    <row r="7" spans="1:26" x14ac:dyDescent="0.15">
      <c r="A7" s="25" t="str">
        <f>IF([7]道具信息!A7="","",[7]道具信息!A7)</f>
        <v/>
      </c>
      <c r="B7" s="25" t="str">
        <f>IF([7]道具信息!B7="","",[7]道具信息!B7)</f>
        <v/>
      </c>
      <c r="C7" s="25" t="str">
        <f>IF([7]道具信息!C7="","",[7]道具信息!C7)</f>
        <v/>
      </c>
      <c r="D7" s="25" t="str">
        <f>IF([7]道具信息!D7="","",[7]道具信息!D7)</f>
        <v>橙+指定武将</v>
      </c>
      <c r="E7" s="25">
        <f>IF([7]道具信息!E7="","",[7]道具信息!E7)</f>
        <v>14400</v>
      </c>
      <c r="F7" s="25">
        <f>IF([7]道具信息!F7="","",[7]道具信息!F7)</f>
        <v>1</v>
      </c>
      <c r="G7" s="25">
        <f>IF([7]道具信息!G7="","",[7]道具信息!G7)</f>
        <v>1</v>
      </c>
      <c r="H7" s="25">
        <f>IF([7]道具信息!H7="","",[7]道具信息!H7)</f>
        <v>1</v>
      </c>
      <c r="I7" s="25">
        <f>IF([7]道具信息!I7="","",[7]道具信息!I7)</f>
        <v>14400</v>
      </c>
      <c r="J7" s="25">
        <f>IF([7]道具信息!J7="","",[7]道具信息!J7)</f>
        <v>14400</v>
      </c>
      <c r="K7" s="25">
        <f>IF([7]道具信息!K7="","",[7]道具信息!K7)</f>
        <v>14400</v>
      </c>
      <c r="L7" s="25" t="str">
        <f>IF([7]道具信息!L7="","",[7]道具信息!L7)</f>
        <v>130武将</v>
      </c>
      <c r="M7" s="25" t="str">
        <f>IF([7]道具信息!M7="","",[7]道具信息!M7)</f>
        <v/>
      </c>
      <c r="N7" s="25" t="str">
        <f>IF([7]道具信息!N7="","",[7]道具信息!N7)</f>
        <v/>
      </c>
      <c r="O7" s="25" t="str">
        <f>IF([7]道具信息!O7="","",[7]道具信息!O7)</f>
        <v/>
      </c>
      <c r="P7" s="25" t="str">
        <f>IF([7]道具信息!P7="","",[7]道具信息!P7)</f>
        <v>训练加速/天</v>
      </c>
      <c r="Q7" s="25">
        <f>IF([7]道具信息!Q7="","",[7]道具信息!Q7)</f>
        <v>3154.4832610096737</v>
      </c>
      <c r="R7" s="25" t="str">
        <f>IF([7]道具信息!R7="","",[7]道具信息!R7)</f>
        <v/>
      </c>
      <c r="S7" s="25" t="str">
        <f>IF([7]道具信息!S7="","",[7]道具信息!S7)</f>
        <v/>
      </c>
      <c r="T7" s="25" t="str">
        <f>IF([7]道具信息!T7="","",[7]道具信息!T7)</f>
        <v/>
      </c>
      <c r="U7" s="25" t="str">
        <f>IF([7]道具信息!U7="","",[7]道具信息!U7)</f>
        <v/>
      </c>
      <c r="V7" s="25" t="str">
        <f>IF([7]道具信息!V7="","",[7]道具信息!V7)</f>
        <v/>
      </c>
      <c r="W7" s="25" t="str">
        <f>IF([7]道具信息!W7="","",[7]道具信息!W7)</f>
        <v/>
      </c>
      <c r="X7" s="25" t="str">
        <f>IF([7]道具信息!X7="","",[7]道具信息!X7)</f>
        <v/>
      </c>
      <c r="Y7" s="25" t="str">
        <f>IF([7]道具信息!Y7="","",[7]道具信息!Y7)</f>
        <v/>
      </c>
      <c r="Z7" s="25" t="str">
        <f>IF([7]道具信息!Z7="","",[7]道具信息!Z7)</f>
        <v/>
      </c>
    </row>
    <row r="8" spans="1:26" x14ac:dyDescent="0.15">
      <c r="A8" s="25" t="str">
        <f>IF([7]道具信息!A8="","",[7]道具信息!A8)</f>
        <v/>
      </c>
      <c r="B8" s="25" t="str">
        <f>IF([7]道具信息!B8="","",[7]道具信息!B8)</f>
        <v/>
      </c>
      <c r="C8" s="25" t="str">
        <f>IF([7]道具信息!C8="","",[7]道具信息!C8)</f>
        <v/>
      </c>
      <c r="D8" s="25" t="str">
        <f>IF([7]道具信息!D8="","",[7]道具信息!D8)</f>
        <v>125指定武将碎片</v>
      </c>
      <c r="E8" s="25">
        <f>IF([7]道具信息!E8="","",[7]道具信息!E8)</f>
        <v>360</v>
      </c>
      <c r="F8" s="25">
        <f>IF([7]道具信息!F8="","",[7]道具信息!F8)</f>
        <v>1</v>
      </c>
      <c r="G8" s="25">
        <f>IF([7]道具信息!G8="","",[7]道具信息!G8)</f>
        <v>1</v>
      </c>
      <c r="H8" s="25">
        <f>IF([7]道具信息!H8="","",[7]道具信息!H8)</f>
        <v>1</v>
      </c>
      <c r="I8" s="25">
        <f>IF([7]道具信息!I8="","",[7]道具信息!I8)</f>
        <v>360</v>
      </c>
      <c r="J8" s="25">
        <f>IF([7]道具信息!J8="","",[7]道具信息!J8)</f>
        <v>360</v>
      </c>
      <c r="K8" s="25">
        <f>IF([7]道具信息!K8="","",[7]道具信息!K8)</f>
        <v>360</v>
      </c>
      <c r="L8" s="25" t="str">
        <f>IF([7]道具信息!L8="","",[7]道具信息!L8)</f>
        <v>125武将碎片</v>
      </c>
      <c r="M8" s="25" t="str">
        <f>IF([7]道具信息!M8="","",[7]道具信息!M8)</f>
        <v/>
      </c>
      <c r="N8" s="25" t="str">
        <f>IF([7]道具信息!N8="","",[7]道具信息!N8)</f>
        <v/>
      </c>
      <c r="O8" s="25" t="str">
        <f>IF([7]道具信息!O8="","",[7]道具信息!O8)</f>
        <v/>
      </c>
      <c r="P8" s="25" t="str">
        <f>IF([7]道具信息!P8="","",[7]道具信息!P8)</f>
        <v/>
      </c>
      <c r="Q8" s="25" t="str">
        <f>IF([7]道具信息!Q8="","",[7]道具信息!Q8)</f>
        <v/>
      </c>
      <c r="R8" s="25" t="str">
        <f>IF([7]道具信息!R8="","",[7]道具信息!R8)</f>
        <v/>
      </c>
      <c r="S8" s="25" t="str">
        <f>IF([7]道具信息!S8="","",[7]道具信息!S8)</f>
        <v/>
      </c>
      <c r="T8" s="25" t="str">
        <f>IF([7]道具信息!T8="","",[7]道具信息!T8)</f>
        <v/>
      </c>
      <c r="U8" s="25" t="str">
        <f>IF([7]道具信息!U8="","",[7]道具信息!U8)</f>
        <v/>
      </c>
      <c r="V8" s="25" t="str">
        <f>IF([7]道具信息!V8="","",[7]道具信息!V8)</f>
        <v/>
      </c>
      <c r="W8" s="25" t="str">
        <f>IF([7]道具信息!W8="","",[7]道具信息!W8)</f>
        <v/>
      </c>
      <c r="X8" s="25" t="str">
        <f>IF([7]道具信息!X8="","",[7]道具信息!X8)</f>
        <v/>
      </c>
      <c r="Y8" s="25" t="str">
        <f>IF([7]道具信息!Y8="","",[7]道具信息!Y8)</f>
        <v/>
      </c>
      <c r="Z8" s="25" t="str">
        <f>IF([7]道具信息!Z8="","",[7]道具信息!Z8)</f>
        <v/>
      </c>
    </row>
    <row r="9" spans="1:26" x14ac:dyDescent="0.15">
      <c r="A9" s="25" t="str">
        <f>IF([7]道具信息!A9="","",[7]道具信息!A9)</f>
        <v/>
      </c>
      <c r="B9" s="25" t="str">
        <f>IF([7]道具信息!B9="","",[7]道具信息!B9)</f>
        <v/>
      </c>
      <c r="C9" s="25" t="str">
        <f>IF([7]道具信息!C9="","",[7]道具信息!C9)</f>
        <v/>
      </c>
      <c r="D9" s="25" t="str">
        <f>IF([7]道具信息!D9="","",[7]道具信息!D9)</f>
        <v>橙+指定武将碎片</v>
      </c>
      <c r="E9" s="25">
        <f>IF([7]道具信息!E9="","",[7]道具信息!E9)</f>
        <v>480</v>
      </c>
      <c r="F9" s="25">
        <f>IF([7]道具信息!F9="","",[7]道具信息!F9)</f>
        <v>1</v>
      </c>
      <c r="G9" s="25">
        <f>IF([7]道具信息!G9="","",[7]道具信息!G9)</f>
        <v>1</v>
      </c>
      <c r="H9" s="25">
        <f>IF([7]道具信息!H9="","",[7]道具信息!H9)</f>
        <v>1</v>
      </c>
      <c r="I9" s="25">
        <f>IF([7]道具信息!I9="","",[7]道具信息!I9)</f>
        <v>480</v>
      </c>
      <c r="J9" s="25">
        <f>IF([7]道具信息!J9="","",[7]道具信息!J9)</f>
        <v>480</v>
      </c>
      <c r="K9" s="25">
        <f>IF([7]道具信息!K9="","",[7]道具信息!K9)</f>
        <v>480</v>
      </c>
      <c r="L9" s="25" t="str">
        <f>IF([7]道具信息!L9="","",[7]道具信息!L9)</f>
        <v>130武将碎片</v>
      </c>
      <c r="M9" s="25" t="str">
        <f>IF([7]道具信息!M9="","",[7]道具信息!M9)</f>
        <v/>
      </c>
      <c r="N9" s="25" t="str">
        <f>IF([7]道具信息!N9="","",[7]道具信息!N9)</f>
        <v/>
      </c>
      <c r="O9" s="25" t="str">
        <f>IF([7]道具信息!O9="","",[7]道具信息!O9)</f>
        <v/>
      </c>
      <c r="P9" s="25" t="str">
        <f>IF([7]道具信息!P9="","",[7]道具信息!P9)</f>
        <v/>
      </c>
      <c r="Q9" s="25" t="str">
        <f>IF([7]道具信息!Q9="","",[7]道具信息!Q9)</f>
        <v/>
      </c>
      <c r="R9" s="25" t="str">
        <f>IF([7]道具信息!R9="","",[7]道具信息!R9)</f>
        <v/>
      </c>
      <c r="S9" s="25" t="str">
        <f>IF([7]道具信息!S9="","",[7]道具信息!S9)</f>
        <v/>
      </c>
      <c r="T9" s="25" t="str">
        <f>IF([7]道具信息!T9="","",[7]道具信息!T9)</f>
        <v/>
      </c>
      <c r="U9" s="25" t="str">
        <f>IF([7]道具信息!U9="","",[7]道具信息!U9)</f>
        <v/>
      </c>
      <c r="V9" s="25" t="str">
        <f>IF([7]道具信息!V9="","",[7]道具信息!V9)</f>
        <v/>
      </c>
      <c r="W9" s="25" t="str">
        <f>IF([7]道具信息!W9="","",[7]道具信息!W9)</f>
        <v/>
      </c>
      <c r="X9" s="25" t="str">
        <f>IF([7]道具信息!X9="","",[7]道具信息!X9)</f>
        <v/>
      </c>
      <c r="Y9" s="25" t="str">
        <f>IF([7]道具信息!Y9="","",[7]道具信息!Y9)</f>
        <v/>
      </c>
      <c r="Z9" s="25" t="str">
        <f>IF([7]道具信息!Z9="","",[7]道具信息!Z9)</f>
        <v/>
      </c>
    </row>
    <row r="10" spans="1:26" x14ac:dyDescent="0.15">
      <c r="A10" s="25" t="str">
        <f>IF([7]道具信息!A10="","",[7]道具信息!A10)</f>
        <v/>
      </c>
      <c r="B10" s="25" t="str">
        <f>IF([7]道具信息!B10="","",[7]道具信息!B10)</f>
        <v/>
      </c>
      <c r="C10" s="25" t="str">
        <f>IF([7]道具信息!C10="","",[7]道具信息!C10)</f>
        <v/>
      </c>
      <c r="D10" s="25" t="str">
        <f>IF([7]道具信息!D10="","",[7]道具信息!D10)</f>
        <v>140指定武将</v>
      </c>
      <c r="E10" s="25">
        <f>IF([7]道具信息!E10="","",[7]道具信息!E10)</f>
        <v>43200</v>
      </c>
      <c r="F10" s="25">
        <f>IF([7]道具信息!F10="","",[7]道具信息!F10)</f>
        <v>1</v>
      </c>
      <c r="G10" s="25">
        <f>IF([7]道具信息!G10="","",[7]道具信息!G10)</f>
        <v>1</v>
      </c>
      <c r="H10" s="25">
        <f>IF([7]道具信息!H10="","",[7]道具信息!H10)</f>
        <v>1</v>
      </c>
      <c r="I10" s="25">
        <f>IF([7]道具信息!I10="","",[7]道具信息!I10)</f>
        <v>43200</v>
      </c>
      <c r="J10" s="25">
        <f>IF([7]道具信息!J10="","",[7]道具信息!J10)</f>
        <v>43200</v>
      </c>
      <c r="K10" s="25">
        <f>IF([7]道具信息!K10="","",[7]道具信息!K10)</f>
        <v>43200</v>
      </c>
      <c r="L10" s="25" t="str">
        <f>IF([7]道具信息!L10="","",[7]道具信息!L10)</f>
        <v/>
      </c>
      <c r="M10" s="25" t="str">
        <f>IF([7]道具信息!M10="","",[7]道具信息!M10)</f>
        <v/>
      </c>
      <c r="N10" s="25" t="str">
        <f>IF([7]道具信息!N10="","",[7]道具信息!N10)</f>
        <v/>
      </c>
      <c r="O10" s="25" t="str">
        <f>IF([7]道具信息!O10="","",[7]道具信息!O10)</f>
        <v/>
      </c>
      <c r="P10" s="25" t="str">
        <f>IF([7]道具信息!P10="","",[7]道具信息!P10)</f>
        <v>钻研加速/天</v>
      </c>
      <c r="Q10" s="25">
        <f>IF([7]道具信息!Q10="","",[7]道具信息!Q10)</f>
        <v>3395.1118588375975</v>
      </c>
      <c r="R10" s="25" t="str">
        <f>IF([7]道具信息!R10="","",[7]道具信息!R10)</f>
        <v/>
      </c>
      <c r="S10" s="25" t="str">
        <f>IF([7]道具信息!S10="","",[7]道具信息!S10)</f>
        <v/>
      </c>
      <c r="T10" s="25" t="str">
        <f>IF([7]道具信息!T10="","",[7]道具信息!T10)</f>
        <v/>
      </c>
      <c r="U10" s="25" t="str">
        <f>IF([7]道具信息!U10="","",[7]道具信息!U10)</f>
        <v/>
      </c>
      <c r="V10" s="25" t="str">
        <f>IF([7]道具信息!V10="","",[7]道具信息!V10)</f>
        <v/>
      </c>
      <c r="W10" s="25" t="str">
        <f>IF([7]道具信息!W10="","",[7]道具信息!W10)</f>
        <v/>
      </c>
      <c r="X10" s="25" t="str">
        <f>IF([7]道具信息!X10="","",[7]道具信息!X10)</f>
        <v/>
      </c>
      <c r="Y10" s="25" t="str">
        <f>IF([7]道具信息!Y10="","",[7]道具信息!Y10)</f>
        <v/>
      </c>
      <c r="Z10" s="25" t="str">
        <f>IF([7]道具信息!Z10="","",[7]道具信息!Z10)</f>
        <v/>
      </c>
    </row>
    <row r="11" spans="1:26" x14ac:dyDescent="0.15">
      <c r="A11" s="25" t="str">
        <f>IF([7]道具信息!A11="","",[7]道具信息!A11)</f>
        <v/>
      </c>
      <c r="B11" s="25" t="str">
        <f>IF([7]道具信息!B11="","",[7]道具信息!B11)</f>
        <v/>
      </c>
      <c r="C11" s="25" t="str">
        <f>IF([7]道具信息!C11="","",[7]道具信息!C11)</f>
        <v/>
      </c>
      <c r="D11" s="25" t="str">
        <f>IF([7]道具信息!D11="","",[7]道具信息!D11)</f>
        <v>140指定武将碎片</v>
      </c>
      <c r="E11" s="25">
        <f>IF([7]道具信息!E11="","",[7]道具信息!E11)</f>
        <v>864</v>
      </c>
      <c r="F11" s="25">
        <f>IF([7]道具信息!F11="","",[7]道具信息!F11)</f>
        <v>1</v>
      </c>
      <c r="G11" s="25">
        <f>IF([7]道具信息!G11="","",[7]道具信息!G11)</f>
        <v>1</v>
      </c>
      <c r="H11" s="25">
        <f>IF([7]道具信息!H11="","",[7]道具信息!H11)</f>
        <v>1</v>
      </c>
      <c r="I11" s="25">
        <f>IF([7]道具信息!I11="","",[7]道具信息!I11)</f>
        <v>864</v>
      </c>
      <c r="J11" s="25">
        <f>IF([7]道具信息!J11="","",[7]道具信息!J11)</f>
        <v>864</v>
      </c>
      <c r="K11" s="25">
        <f>IF([7]道具信息!K11="","",[7]道具信息!K11)</f>
        <v>864</v>
      </c>
      <c r="L11" s="25" t="str">
        <f>IF([7]道具信息!L11="","",[7]道具信息!L11)</f>
        <v/>
      </c>
      <c r="M11" s="25" t="str">
        <f>IF([7]道具信息!M11="","",[7]道具信息!M11)</f>
        <v/>
      </c>
      <c r="N11" s="25" t="str">
        <f>IF([7]道具信息!N11="","",[7]道具信息!N11)</f>
        <v/>
      </c>
      <c r="O11" s="25" t="str">
        <f>IF([7]道具信息!O11="","",[7]道具信息!O11)</f>
        <v/>
      </c>
      <c r="P11" s="25" t="str">
        <f>IF([7]道具信息!P11="","",[7]道具信息!P11)</f>
        <v>木材产出加速/天</v>
      </c>
      <c r="Q11" s="25">
        <f>IF([7]道具信息!Q11="","",[7]道具信息!Q11)</f>
        <v>135.51397311474921</v>
      </c>
      <c r="R11" s="25" t="str">
        <f>IF([7]道具信息!R11="","",[7]道具信息!R11)</f>
        <v/>
      </c>
      <c r="S11" s="25" t="str">
        <f>IF([7]道具信息!S11="","",[7]道具信息!S11)</f>
        <v/>
      </c>
      <c r="T11" s="25" t="str">
        <f>IF([7]道具信息!T11="","",[7]道具信息!T11)</f>
        <v/>
      </c>
      <c r="U11" s="25" t="str">
        <f>IF([7]道具信息!U11="","",[7]道具信息!U11)</f>
        <v/>
      </c>
      <c r="V11" s="25" t="str">
        <f>IF([7]道具信息!V11="","",[7]道具信息!V11)</f>
        <v/>
      </c>
      <c r="W11" s="25" t="str">
        <f>IF([7]道具信息!W11="","",[7]道具信息!W11)</f>
        <v/>
      </c>
      <c r="X11" s="25" t="str">
        <f>IF([7]道具信息!X11="","",[7]道具信息!X11)</f>
        <v/>
      </c>
      <c r="Y11" s="25" t="str">
        <f>IF([7]道具信息!Y11="","",[7]道具信息!Y11)</f>
        <v/>
      </c>
      <c r="Z11" s="25" t="str">
        <f>IF([7]道具信息!Z11="","",[7]道具信息!Z11)</f>
        <v/>
      </c>
    </row>
    <row r="12" spans="1:26" x14ac:dyDescent="0.15">
      <c r="A12" s="25" t="str">
        <f>IF([7]道具信息!A12="","",[7]道具信息!A12)</f>
        <v/>
      </c>
      <c r="B12" s="25" t="str">
        <f>IF([7]道具信息!B12="","",[7]道具信息!B12)</f>
        <v/>
      </c>
      <c r="C12" s="25" t="str">
        <f>IF([7]道具信息!C12="","",[7]道具信息!C12)</f>
        <v/>
      </c>
      <c r="D12" s="25" t="str">
        <f>IF([7]道具信息!D12="","",[7]道具信息!D12)</f>
        <v>黄金</v>
      </c>
      <c r="E12" s="25">
        <f>IF([7]道具信息!E12="","",[7]道具信息!E12)</f>
        <v>1</v>
      </c>
      <c r="F12" s="25">
        <f>IF([7]道具信息!F12="","",[7]道具信息!F12)</f>
        <v>1</v>
      </c>
      <c r="G12" s="25">
        <f>IF([7]道具信息!G12="","",[7]道具信息!G12)</f>
        <v>1</v>
      </c>
      <c r="H12" s="25">
        <f>IF([7]道具信息!H12="","",[7]道具信息!H12)</f>
        <v>1</v>
      </c>
      <c r="I12" s="25">
        <f>IF([7]道具信息!I12="","",[7]道具信息!I12)</f>
        <v>1</v>
      </c>
      <c r="J12" s="25">
        <f>IF([7]道具信息!J12="","",[7]道具信息!J12)</f>
        <v>1</v>
      </c>
      <c r="K12" s="25">
        <f>IF([7]道具信息!K12="","",[7]道具信息!K12)</f>
        <v>1</v>
      </c>
      <c r="L12" s="25" t="str">
        <f>IF([7]道具信息!L12="","",[7]道具信息!L12)</f>
        <v/>
      </c>
      <c r="M12" s="25" t="str">
        <f>IF([7]道具信息!M12="","",[7]道具信息!M12)</f>
        <v/>
      </c>
      <c r="N12" s="25" t="str">
        <f>IF([7]道具信息!N12="","",[7]道具信息!N12)</f>
        <v/>
      </c>
      <c r="O12" s="25" t="str">
        <f>IF([7]道具信息!O12="","",[7]道具信息!O12)</f>
        <v/>
      </c>
      <c r="P12" s="25" t="str">
        <f>IF([7]道具信息!P12="","",[7]道具信息!P12)</f>
        <v>石料产出加速/天</v>
      </c>
      <c r="Q12" s="25">
        <f>IF([7]道具信息!Q12="","",[7]道具信息!Q12)</f>
        <v>135.51397311474921</v>
      </c>
      <c r="R12" s="25" t="str">
        <f>IF([7]道具信息!R12="","",[7]道具信息!R12)</f>
        <v/>
      </c>
      <c r="S12" s="25" t="str">
        <f>IF([7]道具信息!S12="","",[7]道具信息!S12)</f>
        <v/>
      </c>
      <c r="T12" s="25" t="str">
        <f>IF([7]道具信息!T12="","",[7]道具信息!T12)</f>
        <v/>
      </c>
      <c r="U12" s="25" t="str">
        <f>IF([7]道具信息!U12="","",[7]道具信息!U12)</f>
        <v/>
      </c>
      <c r="V12" s="25" t="str">
        <f>IF([7]道具信息!V12="","",[7]道具信息!V12)</f>
        <v/>
      </c>
      <c r="W12" s="25" t="str">
        <f>IF([7]道具信息!W12="","",[7]道具信息!W12)</f>
        <v/>
      </c>
      <c r="X12" s="25" t="str">
        <f>IF([7]道具信息!X12="","",[7]道具信息!X12)</f>
        <v/>
      </c>
      <c r="Y12" s="25" t="str">
        <f>IF([7]道具信息!Y12="","",[7]道具信息!Y12)</f>
        <v/>
      </c>
      <c r="Z12" s="25" t="str">
        <f>IF([7]道具信息!Z12="","",[7]道具信息!Z12)</f>
        <v/>
      </c>
    </row>
    <row r="13" spans="1:26" x14ac:dyDescent="0.15">
      <c r="A13" s="25" t="str">
        <f>IF([7]道具信息!A13="","",[7]道具信息!A13)</f>
        <v/>
      </c>
      <c r="B13" s="25" t="str">
        <f>IF([7]道具信息!B13="","",[7]道具信息!B13)</f>
        <v/>
      </c>
      <c r="C13" s="25" t="str">
        <f>IF([7]道具信息!C13="","",[7]道具信息!C13)</f>
        <v/>
      </c>
      <c r="D13" s="25" t="str">
        <f>IF([7]道具信息!D13="","",[7]道具信息!D13)</f>
        <v>粮食</v>
      </c>
      <c r="E13" s="25">
        <f>IF([7]道具信息!E13="","",[7]道具信息!E13)</f>
        <v>1.5532347911031258E-4</v>
      </c>
      <c r="F13" s="25">
        <f>IF([7]道具信息!F13="","",[7]道具信息!F13)</f>
        <v>1</v>
      </c>
      <c r="G13" s="25">
        <f>IF([7]道具信息!G13="","",[7]道具信息!G13)</f>
        <v>1</v>
      </c>
      <c r="H13" s="25">
        <f>IF([7]道具信息!H13="","",[7]道具信息!H13)</f>
        <v>0.5</v>
      </c>
      <c r="I13" s="25">
        <f>IF([7]道具信息!I13="","",[7]道具信息!I13)</f>
        <v>1.5532347911031258E-4</v>
      </c>
      <c r="J13" s="25">
        <f>IF([7]道具信息!J13="","",[7]道具信息!J13)</f>
        <v>1.5532347911031258E-4</v>
      </c>
      <c r="K13" s="25">
        <f>IF([7]道具信息!K13="","",[7]道具信息!K13)</f>
        <v>7.7661739555156292E-5</v>
      </c>
      <c r="L13" s="25" t="str">
        <f>IF([7]道具信息!L13="","",[7]道具信息!L13)</f>
        <v/>
      </c>
      <c r="M13" s="25" t="str">
        <f>IF([7]道具信息!M13="","",[7]道具信息!M13)</f>
        <v/>
      </c>
      <c r="N13" s="25" t="str">
        <f>IF([7]道具信息!N13="","",[7]道具信息!N13)</f>
        <v/>
      </c>
      <c r="O13" s="25" t="str">
        <f>IF([7]道具信息!O13="","",[7]道具信息!O13)</f>
        <v/>
      </c>
      <c r="P13" s="25" t="str">
        <f>IF([7]道具信息!P13="","",[7]道具信息!P13)</f>
        <v>铜矿产出加速/天</v>
      </c>
      <c r="Q13" s="25">
        <f>IF([7]道具信息!Q13="","",[7]道具信息!Q13)</f>
        <v>135.51397311474921</v>
      </c>
      <c r="R13" s="25" t="str">
        <f>IF([7]道具信息!R13="","",[7]道具信息!R13)</f>
        <v/>
      </c>
      <c r="S13" s="25" t="str">
        <f>IF([7]道具信息!S13="","",[7]道具信息!S13)</f>
        <v/>
      </c>
      <c r="T13" s="25" t="str">
        <f>IF([7]道具信息!T13="","",[7]道具信息!T13)</f>
        <v/>
      </c>
      <c r="U13" s="25" t="str">
        <f>IF([7]道具信息!U13="","",[7]道具信息!U13)</f>
        <v/>
      </c>
      <c r="V13" s="25" t="str">
        <f>IF([7]道具信息!V13="","",[7]道具信息!V13)</f>
        <v/>
      </c>
      <c r="W13" s="25" t="str">
        <f>IF([7]道具信息!W13="","",[7]道具信息!W13)</f>
        <v/>
      </c>
      <c r="X13" s="25" t="str">
        <f>IF([7]道具信息!X13="","",[7]道具信息!X13)</f>
        <v/>
      </c>
      <c r="Y13" s="25" t="str">
        <f>IF([7]道具信息!Y13="","",[7]道具信息!Y13)</f>
        <v/>
      </c>
      <c r="Z13" s="25" t="str">
        <f>IF([7]道具信息!Z13="","",[7]道具信息!Z13)</f>
        <v/>
      </c>
    </row>
    <row r="14" spans="1:26" x14ac:dyDescent="0.15">
      <c r="A14" s="25" t="str">
        <f>IF([7]道具信息!A14="","",[7]道具信息!A14)</f>
        <v/>
      </c>
      <c r="B14" s="25" t="str">
        <f>IF([7]道具信息!B14="","",[7]道具信息!B14)</f>
        <v/>
      </c>
      <c r="C14" s="25" t="str">
        <f>IF([7]道具信息!C14="","",[7]道具信息!C14)</f>
        <v/>
      </c>
      <c r="D14" s="25" t="str">
        <f>IF([7]道具信息!D14="","",[7]道具信息!D14)</f>
        <v>木材</v>
      </c>
      <c r="E14" s="25">
        <f>IF([7]道具信息!E14="","",[7]道具信息!E14)</f>
        <v>1.5532347911031258E-4</v>
      </c>
      <c r="F14" s="25">
        <f>IF([7]道具信息!F14="","",[7]道具信息!F14)</f>
        <v>1</v>
      </c>
      <c r="G14" s="25">
        <f>IF([7]道具信息!G14="","",[7]道具信息!G14)</f>
        <v>1</v>
      </c>
      <c r="H14" s="25">
        <f>IF([7]道具信息!H14="","",[7]道具信息!H14)</f>
        <v>0.5</v>
      </c>
      <c r="I14" s="25">
        <f>IF([7]道具信息!I14="","",[7]道具信息!I14)</f>
        <v>1.5532347911031258E-4</v>
      </c>
      <c r="J14" s="25">
        <f>IF([7]道具信息!J14="","",[7]道具信息!J14)</f>
        <v>1.5532347911031258E-4</v>
      </c>
      <c r="K14" s="25">
        <f>IF([7]道具信息!K14="","",[7]道具信息!K14)</f>
        <v>7.7661739555156292E-5</v>
      </c>
      <c r="L14" s="25" t="str">
        <f>IF([7]道具信息!L14="","",[7]道具信息!L14)</f>
        <v/>
      </c>
      <c r="M14" s="25" t="str">
        <f>IF([7]道具信息!M14="","",[7]道具信息!M14)</f>
        <v/>
      </c>
      <c r="N14" s="25" t="str">
        <f>IF([7]道具信息!N14="","",[7]道具信息!N14)</f>
        <v/>
      </c>
      <c r="O14" s="25" t="str">
        <f>IF([7]道具信息!O14="","",[7]道具信息!O14)</f>
        <v/>
      </c>
      <c r="P14" s="25" t="str">
        <f>IF([7]道具信息!P14="","",[7]道具信息!P14)</f>
        <v>粮食产出加速/天</v>
      </c>
      <c r="Q14" s="25">
        <f>IF([7]道具信息!Q14="","",[7]道具信息!Q14)</f>
        <v>135.51397311474921</v>
      </c>
      <c r="R14" s="25" t="str">
        <f>IF([7]道具信息!R14="","",[7]道具信息!R14)</f>
        <v/>
      </c>
      <c r="S14" s="25" t="str">
        <f>IF([7]道具信息!S14="","",[7]道具信息!S14)</f>
        <v/>
      </c>
      <c r="T14" s="25" t="str">
        <f>IF([7]道具信息!T14="","",[7]道具信息!T14)</f>
        <v/>
      </c>
      <c r="U14" s="25" t="str">
        <f>IF([7]道具信息!U14="","",[7]道具信息!U14)</f>
        <v/>
      </c>
      <c r="V14" s="25" t="str">
        <f>IF([7]道具信息!V14="","",[7]道具信息!V14)</f>
        <v/>
      </c>
      <c r="W14" s="25" t="str">
        <f>IF([7]道具信息!W14="","",[7]道具信息!W14)</f>
        <v/>
      </c>
      <c r="X14" s="25" t="str">
        <f>IF([7]道具信息!X14="","",[7]道具信息!X14)</f>
        <v/>
      </c>
      <c r="Y14" s="25" t="str">
        <f>IF([7]道具信息!Y14="","",[7]道具信息!Y14)</f>
        <v/>
      </c>
      <c r="Z14" s="25" t="str">
        <f>IF([7]道具信息!Z14="","",[7]道具信息!Z14)</f>
        <v/>
      </c>
    </row>
    <row r="15" spans="1:26" x14ac:dyDescent="0.15">
      <c r="A15" s="25" t="str">
        <f>IF([7]道具信息!A15="","",[7]道具信息!A15)</f>
        <v/>
      </c>
      <c r="B15" s="25" t="str">
        <f>IF([7]道具信息!B15="","",[7]道具信息!B15)</f>
        <v/>
      </c>
      <c r="C15" s="25" t="str">
        <f>IF([7]道具信息!C15="","",[7]道具信息!C15)</f>
        <v/>
      </c>
      <c r="D15" s="25" t="str">
        <f>IF([7]道具信息!D15="","",[7]道具信息!D15)</f>
        <v>石料</v>
      </c>
      <c r="E15" s="25">
        <f>IF([7]道具信息!E15="","",[7]道具信息!E15)</f>
        <v>1.5532347911031258E-4</v>
      </c>
      <c r="F15" s="25">
        <f>IF([7]道具信息!F15="","",[7]道具信息!F15)</f>
        <v>1</v>
      </c>
      <c r="G15" s="25">
        <f>IF([7]道具信息!G15="","",[7]道具信息!G15)</f>
        <v>1</v>
      </c>
      <c r="H15" s="25">
        <f>IF([7]道具信息!H15="","",[7]道具信息!H15)</f>
        <v>0.5</v>
      </c>
      <c r="I15" s="25">
        <f>IF([7]道具信息!I15="","",[7]道具信息!I15)</f>
        <v>1.5532347911031258E-4</v>
      </c>
      <c r="J15" s="25">
        <f>IF([7]道具信息!J15="","",[7]道具信息!J15)</f>
        <v>1.5532347911031258E-4</v>
      </c>
      <c r="K15" s="25">
        <f>IF([7]道具信息!K15="","",[7]道具信息!K15)</f>
        <v>7.7661739555156292E-5</v>
      </c>
      <c r="L15" s="25" t="str">
        <f>IF([7]道具信息!L15="","",[7]道具信息!L15)</f>
        <v/>
      </c>
      <c r="M15" s="25" t="str">
        <f>IF([7]道具信息!M15="","",[7]道具信息!M15)</f>
        <v/>
      </c>
      <c r="N15" s="25" t="str">
        <f>IF([7]道具信息!N15="","",[7]道具信息!N15)</f>
        <v/>
      </c>
      <c r="O15" s="25" t="str">
        <f>IF([7]道具信息!O15="","",[7]道具信息!O15)</f>
        <v/>
      </c>
      <c r="P15" s="25" t="str">
        <f>IF([7]道具信息!P15="","",[7]道具信息!P15)</f>
        <v>铁矿产出加速/天</v>
      </c>
      <c r="Q15" s="25">
        <f>IF([7]道具信息!Q15="","",[7]道具信息!Q15)</f>
        <v>203.27095967212384</v>
      </c>
      <c r="R15" s="25" t="str">
        <f>IF([7]道具信息!R15="","",[7]道具信息!R15)</f>
        <v/>
      </c>
      <c r="S15" s="25" t="str">
        <f>IF([7]道具信息!S15="","",[7]道具信息!S15)</f>
        <v/>
      </c>
      <c r="T15" s="25" t="str">
        <f>IF([7]道具信息!T15="","",[7]道具信息!T15)</f>
        <v/>
      </c>
      <c r="U15" s="25" t="str">
        <f>IF([7]道具信息!U15="","",[7]道具信息!U15)</f>
        <v/>
      </c>
      <c r="V15" s="25" t="str">
        <f>IF([7]道具信息!V15="","",[7]道具信息!V15)</f>
        <v/>
      </c>
      <c r="W15" s="25" t="str">
        <f>IF([7]道具信息!W15="","",[7]道具信息!W15)</f>
        <v/>
      </c>
      <c r="X15" s="25" t="str">
        <f>IF([7]道具信息!X15="","",[7]道具信息!X15)</f>
        <v/>
      </c>
      <c r="Y15" s="25" t="str">
        <f>IF([7]道具信息!Y15="","",[7]道具信息!Y15)</f>
        <v/>
      </c>
      <c r="Z15" s="25" t="str">
        <f>IF([7]道具信息!Z15="","",[7]道具信息!Z15)</f>
        <v/>
      </c>
    </row>
    <row r="16" spans="1:26" x14ac:dyDescent="0.15">
      <c r="A16" s="25" t="str">
        <f>IF([7]道具信息!A16="","",[7]道具信息!A16)</f>
        <v/>
      </c>
      <c r="B16" s="25" t="str">
        <f>IF([7]道具信息!B16="","",[7]道具信息!B16)</f>
        <v/>
      </c>
      <c r="C16" s="25" t="str">
        <f>IF([7]道具信息!C16="","",[7]道具信息!C16)</f>
        <v/>
      </c>
      <c r="D16" s="25" t="str">
        <f>IF([7]道具信息!D16="","",[7]道具信息!D16)</f>
        <v>铜矿</v>
      </c>
      <c r="E16" s="25">
        <f>IF([7]道具信息!E16="","",[7]道具信息!E16)</f>
        <v>1.5532347911031258E-4</v>
      </c>
      <c r="F16" s="25">
        <f>IF([7]道具信息!F16="","",[7]道具信息!F16)</f>
        <v>1</v>
      </c>
      <c r="G16" s="25">
        <f>IF([7]道具信息!G16="","",[7]道具信息!G16)</f>
        <v>1</v>
      </c>
      <c r="H16" s="25">
        <f>IF([7]道具信息!H16="","",[7]道具信息!H16)</f>
        <v>0.5</v>
      </c>
      <c r="I16" s="25">
        <f>IF([7]道具信息!I16="","",[7]道具信息!I16)</f>
        <v>1.5532347911031258E-4</v>
      </c>
      <c r="J16" s="25">
        <f>IF([7]道具信息!J16="","",[7]道具信息!J16)</f>
        <v>1.5532347911031258E-4</v>
      </c>
      <c r="K16" s="25">
        <f>IF([7]道具信息!K16="","",[7]道具信息!K16)</f>
        <v>7.7661739555156292E-5</v>
      </c>
      <c r="L16" s="25" t="str">
        <f>IF([7]道具信息!L16="","",[7]道具信息!L16)</f>
        <v/>
      </c>
      <c r="M16" s="25" t="str">
        <f>IF([7]道具信息!M16="","",[7]道具信息!M16)</f>
        <v/>
      </c>
      <c r="N16" s="25" t="str">
        <f>IF([7]道具信息!N16="","",[7]道具信息!N16)</f>
        <v/>
      </c>
      <c r="O16" s="25" t="str">
        <f>IF([7]道具信息!O16="","",[7]道具信息!O16)</f>
        <v/>
      </c>
      <c r="P16" s="25" t="str">
        <f>IF([7]道具信息!P16="","",[7]道具信息!P16)</f>
        <v>刀币产出加速/天</v>
      </c>
      <c r="Q16" s="25">
        <f>IF([7]道具信息!Q16="","",[7]道具信息!Q16)</f>
        <v>1054.300188289244</v>
      </c>
      <c r="R16" s="25" t="str">
        <f>IF([7]道具信息!R16="","",[7]道具信息!R16)</f>
        <v/>
      </c>
      <c r="S16" s="25" t="str">
        <f>IF([7]道具信息!S16="","",[7]道具信息!S16)</f>
        <v/>
      </c>
      <c r="T16" s="25" t="str">
        <f>IF([7]道具信息!T16="","",[7]道具信息!T16)</f>
        <v/>
      </c>
      <c r="U16" s="25" t="str">
        <f>IF([7]道具信息!U16="","",[7]道具信息!U16)</f>
        <v/>
      </c>
      <c r="V16" s="25" t="str">
        <f>IF([7]道具信息!V16="","",[7]道具信息!V16)</f>
        <v/>
      </c>
      <c r="W16" s="25" t="str">
        <f>IF([7]道具信息!W16="","",[7]道具信息!W16)</f>
        <v/>
      </c>
      <c r="X16" s="25" t="str">
        <f>IF([7]道具信息!X16="","",[7]道具信息!X16)</f>
        <v/>
      </c>
      <c r="Y16" s="25" t="str">
        <f>IF([7]道具信息!Y16="","",[7]道具信息!Y16)</f>
        <v/>
      </c>
      <c r="Z16" s="25" t="str">
        <f>IF([7]道具信息!Z16="","",[7]道具信息!Z16)</f>
        <v/>
      </c>
    </row>
    <row r="17" spans="1:26" x14ac:dyDescent="0.15">
      <c r="A17" s="25" t="str">
        <f>IF([7]道具信息!A17="","",[7]道具信息!A17)</f>
        <v/>
      </c>
      <c r="B17" s="25" t="str">
        <f>IF([7]道具信息!B17="","",[7]道具信息!B17)</f>
        <v/>
      </c>
      <c r="C17" s="25" t="str">
        <f>IF([7]道具信息!C17="","",[7]道具信息!C17)</f>
        <v/>
      </c>
      <c r="D17" s="25" t="str">
        <f>IF([7]道具信息!D17="","",[7]道具信息!D17)</f>
        <v>铁矿</v>
      </c>
      <c r="E17" s="25">
        <f>IF([7]道具信息!E17="","",[7]道具信息!E17)</f>
        <v>3.5830057803451569E-4</v>
      </c>
      <c r="F17" s="25">
        <f>IF([7]道具信息!F17="","",[7]道具信息!F17)</f>
        <v>1</v>
      </c>
      <c r="G17" s="25">
        <f>IF([7]道具信息!G17="","",[7]道具信息!G17)</f>
        <v>1</v>
      </c>
      <c r="H17" s="25">
        <f>IF([7]道具信息!H17="","",[7]道具信息!H17)</f>
        <v>0.5</v>
      </c>
      <c r="I17" s="25">
        <f>IF([7]道具信息!I17="","",[7]道具信息!I17)</f>
        <v>3.5830057803451569E-4</v>
      </c>
      <c r="J17" s="25">
        <f>IF([7]道具信息!J17="","",[7]道具信息!J17)</f>
        <v>3.5830057803451569E-4</v>
      </c>
      <c r="K17" s="25">
        <f>IF([7]道具信息!K17="","",[7]道具信息!K17)</f>
        <v>1.7915028901725784E-4</v>
      </c>
      <c r="L17" s="25" t="str">
        <f>IF([7]道具信息!L17="","",[7]道具信息!L17)</f>
        <v/>
      </c>
      <c r="M17" s="25" t="str">
        <f>IF([7]道具信息!M17="","",[7]道具信息!M17)</f>
        <v/>
      </c>
      <c r="N17" s="25" t="str">
        <f>IF([7]道具信息!N17="","",[7]道具信息!N17)</f>
        <v/>
      </c>
      <c r="O17" s="25" t="str">
        <f>IF([7]道具信息!O17="","",[7]道具信息!O17)</f>
        <v/>
      </c>
      <c r="P17" s="25" t="str">
        <f>IF([7]道具信息!P17="","",[7]道具信息!P17)</f>
        <v>木材采集加速/天</v>
      </c>
      <c r="Q17" s="25">
        <f>IF([7]道具信息!Q17="","",[7]道具信息!Q17)</f>
        <v>189.98875225679629</v>
      </c>
      <c r="R17" s="25" t="str">
        <f>IF([7]道具信息!R17="","",[7]道具信息!R17)</f>
        <v/>
      </c>
      <c r="S17" s="25" t="str">
        <f>IF([7]道具信息!S17="","",[7]道具信息!S17)</f>
        <v/>
      </c>
      <c r="T17" s="25" t="str">
        <f>IF([7]道具信息!T17="","",[7]道具信息!T17)</f>
        <v/>
      </c>
      <c r="U17" s="25" t="str">
        <f>IF([7]道具信息!U17="","",[7]道具信息!U17)</f>
        <v/>
      </c>
      <c r="V17" s="25" t="str">
        <f>IF([7]道具信息!V17="","",[7]道具信息!V17)</f>
        <v/>
      </c>
      <c r="W17" s="25" t="str">
        <f>IF([7]道具信息!W17="","",[7]道具信息!W17)</f>
        <v/>
      </c>
      <c r="X17" s="25" t="str">
        <f>IF([7]道具信息!X17="","",[7]道具信息!X17)</f>
        <v/>
      </c>
      <c r="Y17" s="25" t="str">
        <f>IF([7]道具信息!Y17="","",[7]道具信息!Y17)</f>
        <v/>
      </c>
      <c r="Z17" s="25" t="str">
        <f>IF([7]道具信息!Z17="","",[7]道具信息!Z17)</f>
        <v/>
      </c>
    </row>
    <row r="18" spans="1:26" x14ac:dyDescent="0.15">
      <c r="A18" s="25" t="str">
        <f>IF([7]道具信息!A18="","",[7]道具信息!A18)</f>
        <v/>
      </c>
      <c r="B18" s="25" t="str">
        <f>IF([7]道具信息!B18="","",[7]道具信息!B18)</f>
        <v/>
      </c>
      <c r="C18" s="25" t="str">
        <f>IF([7]道具信息!C18="","",[7]道具信息!C18)</f>
        <v/>
      </c>
      <c r="D18" s="25" t="str">
        <f>IF([7]道具信息!D18="","",[7]道具信息!D18)</f>
        <v>刀币</v>
      </c>
      <c r="E18" s="25">
        <f>IF([7]道具信息!E18="","",[7]道具信息!E18)</f>
        <v>1.5625000000000001E-3</v>
      </c>
      <c r="F18" s="25">
        <f>IF([7]道具信息!F18="","",[7]道具信息!F18)</f>
        <v>1</v>
      </c>
      <c r="G18" s="25">
        <f>IF([7]道具信息!G18="","",[7]道具信息!G18)</f>
        <v>1</v>
      </c>
      <c r="H18" s="25">
        <f>IF([7]道具信息!H18="","",[7]道具信息!H18)</f>
        <v>0.7</v>
      </c>
      <c r="I18" s="25">
        <f>IF([7]道具信息!I18="","",[7]道具信息!I18)</f>
        <v>1.5625000000000001E-3</v>
      </c>
      <c r="J18" s="25">
        <f>IF([7]道具信息!J18="","",[7]道具信息!J18)</f>
        <v>1.5625000000000001E-3</v>
      </c>
      <c r="K18" s="25">
        <f>IF([7]道具信息!K18="","",[7]道具信息!K18)</f>
        <v>1.0937499999999999E-3</v>
      </c>
      <c r="L18" s="25" t="str">
        <f>IF([7]道具信息!L18="","",[7]道具信息!L18)</f>
        <v/>
      </c>
      <c r="M18" s="25" t="str">
        <f>IF([7]道具信息!M18="","",[7]道具信息!M18)</f>
        <v/>
      </c>
      <c r="N18" s="25" t="str">
        <f>IF([7]道具信息!N18="","",[7]道具信息!N18)</f>
        <v/>
      </c>
      <c r="O18" s="25" t="str">
        <f>IF([7]道具信息!O18="","",[7]道具信息!O18)</f>
        <v/>
      </c>
      <c r="P18" s="25" t="str">
        <f>IF([7]道具信息!P18="","",[7]道具信息!P18)</f>
        <v>石料采集加速/天</v>
      </c>
      <c r="Q18" s="25">
        <f>IF([7]道具信息!Q18="","",[7]道具信息!Q18)</f>
        <v>189.98875225679629</v>
      </c>
      <c r="R18" s="25" t="str">
        <f>IF([7]道具信息!R18="","",[7]道具信息!R18)</f>
        <v/>
      </c>
      <c r="S18" s="25" t="str">
        <f>IF([7]道具信息!S18="","",[7]道具信息!S18)</f>
        <v/>
      </c>
      <c r="T18" s="25" t="str">
        <f>IF([7]道具信息!T18="","",[7]道具信息!T18)</f>
        <v/>
      </c>
      <c r="U18" s="25" t="str">
        <f>IF([7]道具信息!U18="","",[7]道具信息!U18)</f>
        <v/>
      </c>
      <c r="V18" s="25" t="str">
        <f>IF([7]道具信息!V18="","",[7]道具信息!V18)</f>
        <v/>
      </c>
      <c r="W18" s="25" t="str">
        <f>IF([7]道具信息!W18="","",[7]道具信息!W18)</f>
        <v/>
      </c>
      <c r="X18" s="25" t="str">
        <f>IF([7]道具信息!X18="","",[7]道具信息!X18)</f>
        <v/>
      </c>
      <c r="Y18" s="25" t="str">
        <f>IF([7]道具信息!Y18="","",[7]道具信息!Y18)</f>
        <v/>
      </c>
      <c r="Z18" s="25" t="str">
        <f>IF([7]道具信息!Z18="","",[7]道具信息!Z18)</f>
        <v/>
      </c>
    </row>
    <row r="19" spans="1:26" x14ac:dyDescent="0.15">
      <c r="A19" s="25" t="str">
        <f>IF([7]道具信息!A19="","",[7]道具信息!A19)</f>
        <v/>
      </c>
      <c r="B19" s="25" t="str">
        <f>IF([7]道具信息!B19="","",[7]道具信息!B19)</f>
        <v/>
      </c>
      <c r="C19" s="25" t="str">
        <f>IF([7]道具信息!C19="","",[7]道具信息!C19)</f>
        <v/>
      </c>
      <c r="D19" s="25" t="str">
        <f>IF([7]道具信息!D19="","",[7]道具信息!D19)</f>
        <v>玉珏</v>
      </c>
      <c r="E19" s="25">
        <f>IF([7]道具信息!E19="","",[7]道具信息!E19)</f>
        <v>1</v>
      </c>
      <c r="F19" s="25">
        <f>IF([7]道具信息!F19="","",[7]道具信息!F19)</f>
        <v>1</v>
      </c>
      <c r="G19" s="25">
        <f>IF([7]道具信息!G19="","",[7]道具信息!G19)</f>
        <v>1</v>
      </c>
      <c r="H19" s="25">
        <f>IF([7]道具信息!H19="","",[7]道具信息!H19)</f>
        <v>1</v>
      </c>
      <c r="I19" s="25">
        <f>IF([7]道具信息!I19="","",[7]道具信息!I19)</f>
        <v>1</v>
      </c>
      <c r="J19" s="25">
        <f>IF([7]道具信息!J19="","",[7]道具信息!J19)</f>
        <v>1</v>
      </c>
      <c r="K19" s="25">
        <f>IF([7]道具信息!K19="","",[7]道具信息!K19)</f>
        <v>1</v>
      </c>
      <c r="L19" s="25" t="str">
        <f>IF([7]道具信息!L19="","",[7]道具信息!L19)</f>
        <v/>
      </c>
      <c r="M19" s="25" t="str">
        <f>IF([7]道具信息!M19="","",[7]道具信息!M19)</f>
        <v/>
      </c>
      <c r="N19" s="25" t="str">
        <f>IF([7]道具信息!N19="","",[7]道具信息!N19)</f>
        <v/>
      </c>
      <c r="O19" s="25" t="str">
        <f>IF([7]道具信息!O19="","",[7]道具信息!O19)</f>
        <v/>
      </c>
      <c r="P19" s="25" t="str">
        <f>IF([7]道具信息!P19="","",[7]道具信息!P19)</f>
        <v>铜矿采集加速/天</v>
      </c>
      <c r="Q19" s="25">
        <f>IF([7]道具信息!Q19="","",[7]道具信息!Q19)</f>
        <v>189.98875225679629</v>
      </c>
      <c r="R19" s="25" t="str">
        <f>IF([7]道具信息!R19="","",[7]道具信息!R19)</f>
        <v/>
      </c>
      <c r="S19" s="25" t="str">
        <f>IF([7]道具信息!S19="","",[7]道具信息!S19)</f>
        <v/>
      </c>
      <c r="T19" s="25" t="str">
        <f>IF([7]道具信息!T19="","",[7]道具信息!T19)</f>
        <v/>
      </c>
      <c r="U19" s="25" t="str">
        <f>IF([7]道具信息!U19="","",[7]道具信息!U19)</f>
        <v/>
      </c>
      <c r="V19" s="25" t="str">
        <f>IF([7]道具信息!V19="","",[7]道具信息!V19)</f>
        <v/>
      </c>
      <c r="W19" s="25" t="str">
        <f>IF([7]道具信息!W19="","",[7]道具信息!W19)</f>
        <v/>
      </c>
      <c r="X19" s="25" t="str">
        <f>IF([7]道具信息!X19="","",[7]道具信息!X19)</f>
        <v/>
      </c>
      <c r="Y19" s="25" t="str">
        <f>IF([7]道具信息!Y19="","",[7]道具信息!Y19)</f>
        <v/>
      </c>
      <c r="Z19" s="25" t="str">
        <f>IF([7]道具信息!Z19="","",[7]道具信息!Z19)</f>
        <v/>
      </c>
    </row>
    <row r="20" spans="1:26" x14ac:dyDescent="0.15">
      <c r="A20" s="25" t="str">
        <f>IF([7]道具信息!A20="","",[7]道具信息!A20)</f>
        <v/>
      </c>
      <c r="B20" s="25" t="str">
        <f>IF([7]道具信息!B20="","",[7]道具信息!B20)</f>
        <v/>
      </c>
      <c r="C20" s="25" t="str">
        <f>IF([7]道具信息!C20="","",[7]道具信息!C20)</f>
        <v/>
      </c>
      <c r="D20" s="25" t="str">
        <f>IF([7]道具信息!D20="","",[7]道具信息!D20)</f>
        <v>清剿令</v>
      </c>
      <c r="E20" s="25">
        <f>IF([7]道具信息!E20="","",[7]道具信息!E20)</f>
        <v>75</v>
      </c>
      <c r="F20" s="25">
        <f>IF([7]道具信息!F20="","",[7]道具信息!F20)</f>
        <v>1</v>
      </c>
      <c r="G20" s="25">
        <f>IF([7]道具信息!G20="","",[7]道具信息!G20)</f>
        <v>1</v>
      </c>
      <c r="H20" s="25">
        <f>IF([7]道具信息!H20="","",[7]道具信息!H20)</f>
        <v>1</v>
      </c>
      <c r="I20" s="25">
        <f>IF([7]道具信息!I20="","",[7]道具信息!I20)</f>
        <v>75</v>
      </c>
      <c r="J20" s="25">
        <f>IF([7]道具信息!J20="","",[7]道具信息!J20)</f>
        <v>75</v>
      </c>
      <c r="K20" s="25">
        <f>IF([7]道具信息!K20="","",[7]道具信息!K20)</f>
        <v>75</v>
      </c>
      <c r="L20" s="25" t="str">
        <f>IF([7]道具信息!L20="","",[7]道具信息!L20)</f>
        <v/>
      </c>
      <c r="M20" s="25" t="str">
        <f>IF([7]道具信息!M20="","",[7]道具信息!M20)</f>
        <v/>
      </c>
      <c r="N20" s="25" t="str">
        <f>IF([7]道具信息!N20="","",[7]道具信息!N20)</f>
        <v/>
      </c>
      <c r="O20" s="25" t="str">
        <f>IF([7]道具信息!O20="","",[7]道具信息!O20)</f>
        <v/>
      </c>
      <c r="P20" s="25" t="str">
        <f>IF([7]道具信息!P20="","",[7]道具信息!P20)</f>
        <v>粮食采集加速/天</v>
      </c>
      <c r="Q20" s="25">
        <f>IF([7]道具信息!Q20="","",[7]道具信息!Q20)</f>
        <v>189.98875225679629</v>
      </c>
      <c r="R20" s="25" t="str">
        <f>IF([7]道具信息!R20="","",[7]道具信息!R20)</f>
        <v/>
      </c>
      <c r="S20" s="25" t="str">
        <f>IF([7]道具信息!S20="","",[7]道具信息!S20)</f>
        <v/>
      </c>
      <c r="T20" s="25" t="str">
        <f>IF([7]道具信息!T20="","",[7]道具信息!T20)</f>
        <v/>
      </c>
      <c r="U20" s="25" t="str">
        <f>IF([7]道具信息!U20="","",[7]道具信息!U20)</f>
        <v/>
      </c>
      <c r="V20" s="25" t="str">
        <f>IF([7]道具信息!V20="","",[7]道具信息!V20)</f>
        <v/>
      </c>
      <c r="W20" s="25" t="str">
        <f>IF([7]道具信息!W20="","",[7]道具信息!W20)</f>
        <v/>
      </c>
      <c r="X20" s="25" t="str">
        <f>IF([7]道具信息!X20="","",[7]道具信息!X20)</f>
        <v/>
      </c>
      <c r="Y20" s="25" t="str">
        <f>IF([7]道具信息!Y20="","",[7]道具信息!Y20)</f>
        <v/>
      </c>
      <c r="Z20" s="25" t="str">
        <f>IF([7]道具信息!Z20="","",[7]道具信息!Z20)</f>
        <v/>
      </c>
    </row>
    <row r="21" spans="1:26" x14ac:dyDescent="0.15">
      <c r="A21" s="25" t="str">
        <f>IF([7]道具信息!A21="","",[7]道具信息!A21)</f>
        <v/>
      </c>
      <c r="B21" s="25" t="str">
        <f>IF([7]道具信息!B21="","",[7]道具信息!B21)</f>
        <v/>
      </c>
      <c r="C21" s="25" t="str">
        <f>IF([7]道具信息!C21="","",[7]道具信息!C21)</f>
        <v/>
      </c>
      <c r="D21" s="25" t="str">
        <f>IF([7]道具信息!D21="","",[7]道具信息!D21)</f>
        <v>军团币</v>
      </c>
      <c r="E21" s="25">
        <f>IF([7]道具信息!E21="","",[7]道具信息!E21)</f>
        <v>0.1</v>
      </c>
      <c r="F21" s="25">
        <f>IF([7]道具信息!F21="","",[7]道具信息!F21)</f>
        <v>1</v>
      </c>
      <c r="G21" s="25">
        <f>IF([7]道具信息!G21="","",[7]道具信息!G21)</f>
        <v>1</v>
      </c>
      <c r="H21" s="25">
        <f>IF([7]道具信息!H21="","",[7]道具信息!H21)</f>
        <v>1</v>
      </c>
      <c r="I21" s="25">
        <f>IF([7]道具信息!I21="","",[7]道具信息!I21)</f>
        <v>0.1</v>
      </c>
      <c r="J21" s="25">
        <f>IF([7]道具信息!J21="","",[7]道具信息!J21)</f>
        <v>0.1</v>
      </c>
      <c r="K21" s="25">
        <f>IF([7]道具信息!K21="","",[7]道具信息!K21)</f>
        <v>0.1</v>
      </c>
      <c r="L21" s="25" t="str">
        <f>IF([7]道具信息!L21="","",[7]道具信息!L21)</f>
        <v/>
      </c>
      <c r="M21" s="25" t="str">
        <f>IF([7]道具信息!M21="","",[7]道具信息!M21)</f>
        <v/>
      </c>
      <c r="N21" s="25" t="str">
        <f>IF([7]道具信息!N21="","",[7]道具信息!N21)</f>
        <v/>
      </c>
      <c r="O21" s="25" t="str">
        <f>IF([7]道具信息!O21="","",[7]道具信息!O21)</f>
        <v/>
      </c>
      <c r="P21" s="25" t="str">
        <f>IF([7]道具信息!P21="","",[7]道具信息!P21)</f>
        <v>铁矿采集加速/天</v>
      </c>
      <c r="Q21" s="25">
        <f>IF([7]道具信息!Q21="","",[7]道具信息!Q21)</f>
        <v>284.98312838519439</v>
      </c>
      <c r="R21" s="25" t="str">
        <f>IF([7]道具信息!R21="","",[7]道具信息!R21)</f>
        <v/>
      </c>
      <c r="S21" s="25" t="str">
        <f>IF([7]道具信息!S21="","",[7]道具信息!S21)</f>
        <v/>
      </c>
      <c r="T21" s="25" t="str">
        <f>IF([7]道具信息!T21="","",[7]道具信息!T21)</f>
        <v/>
      </c>
      <c r="U21" s="25" t="str">
        <f>IF([7]道具信息!U21="","",[7]道具信息!U21)</f>
        <v/>
      </c>
      <c r="V21" s="25" t="str">
        <f>IF([7]道具信息!V21="","",[7]道具信息!V21)</f>
        <v/>
      </c>
      <c r="W21" s="25" t="str">
        <f>IF([7]道具信息!W21="","",[7]道具信息!W21)</f>
        <v/>
      </c>
      <c r="X21" s="25" t="str">
        <f>IF([7]道具信息!X21="","",[7]道具信息!X21)</f>
        <v/>
      </c>
      <c r="Y21" s="25" t="str">
        <f>IF([7]道具信息!Y21="","",[7]道具信息!Y21)</f>
        <v/>
      </c>
      <c r="Z21" s="25" t="str">
        <f>IF([7]道具信息!Z21="","",[7]道具信息!Z21)</f>
        <v/>
      </c>
    </row>
    <row r="22" spans="1:26" x14ac:dyDescent="0.15">
      <c r="A22" s="25" t="str">
        <f>IF([7]道具信息!A22="","",[7]道具信息!A22)</f>
        <v/>
      </c>
      <c r="B22" s="25" t="str">
        <f>IF([7]道具信息!B22="","",[7]道具信息!B22)</f>
        <v/>
      </c>
      <c r="C22" s="25" t="str">
        <f>IF([7]道具信息!C22="","",[7]道具信息!C22)</f>
        <v/>
      </c>
      <c r="D22" s="25" t="str">
        <f>IF([7]道具信息!D22="","",[7]道具信息!D22)</f>
        <v>黄金点将令</v>
      </c>
      <c r="E22" s="25">
        <f>IF([7]道具信息!E22="","",[7]道具信息!E22)</f>
        <v>240</v>
      </c>
      <c r="F22" s="25">
        <f>IF([7]道具信息!F22="","",[7]道具信息!F22)</f>
        <v>1</v>
      </c>
      <c r="G22" s="25">
        <f>IF([7]道具信息!G22="","",[7]道具信息!G22)</f>
        <v>1</v>
      </c>
      <c r="H22" s="25">
        <f>IF([7]道具信息!H22="","",[7]道具信息!H22)</f>
        <v>1</v>
      </c>
      <c r="I22" s="25">
        <f>IF([7]道具信息!I22="","",[7]道具信息!I22)</f>
        <v>240</v>
      </c>
      <c r="J22" s="25">
        <f>IF([7]道具信息!J22="","",[7]道具信息!J22)</f>
        <v>240</v>
      </c>
      <c r="K22" s="25">
        <f>IF([7]道具信息!K22="","",[7]道具信息!K22)</f>
        <v>240</v>
      </c>
      <c r="L22" s="25" t="str">
        <f>IF([7]道具信息!L22="","",[7]道具信息!L22)</f>
        <v/>
      </c>
      <c r="M22" s="25" t="str">
        <f>IF([7]道具信息!M22="","",[7]道具信息!M22)</f>
        <v/>
      </c>
      <c r="N22" s="25" t="str">
        <f>IF([7]道具信息!N22="","",[7]道具信息!N22)</f>
        <v/>
      </c>
      <c r="O22" s="25" t="str">
        <f>IF([7]道具信息!O22="","",[7]道具信息!O22)</f>
        <v/>
      </c>
      <c r="P22" s="25" t="str">
        <f>IF([7]道具信息!P22="","",[7]道具信息!P22)</f>
        <v/>
      </c>
      <c r="Q22" s="25" t="str">
        <f>IF([7]道具信息!Q22="","",[7]道具信息!Q22)</f>
        <v/>
      </c>
      <c r="R22" s="25" t="str">
        <f>IF([7]道具信息!R22="","",[7]道具信息!R22)</f>
        <v/>
      </c>
      <c r="S22" s="25" t="str">
        <f>IF([7]道具信息!S22="","",[7]道具信息!S22)</f>
        <v/>
      </c>
      <c r="T22" s="25" t="str">
        <f>IF([7]道具信息!T22="","",[7]道具信息!T22)</f>
        <v/>
      </c>
      <c r="U22" s="25" t="str">
        <f>IF([7]道具信息!U22="","",[7]道具信息!U22)</f>
        <v/>
      </c>
      <c r="V22" s="25" t="str">
        <f>IF([7]道具信息!V22="","",[7]道具信息!V22)</f>
        <v/>
      </c>
      <c r="W22" s="25" t="str">
        <f>IF([7]道具信息!W22="","",[7]道具信息!W22)</f>
        <v/>
      </c>
      <c r="X22" s="25" t="str">
        <f>IF([7]道具信息!X22="","",[7]道具信息!X22)</f>
        <v/>
      </c>
      <c r="Y22" s="25" t="str">
        <f>IF([7]道具信息!Y22="","",[7]道具信息!Y22)</f>
        <v/>
      </c>
      <c r="Z22" s="25" t="str">
        <f>IF([7]道具信息!Z22="","",[7]道具信息!Z22)</f>
        <v/>
      </c>
    </row>
    <row r="23" spans="1:26" x14ac:dyDescent="0.15">
      <c r="A23" s="25" t="str">
        <f>IF([7]道具信息!A23="","",[7]道具信息!A23)</f>
        <v/>
      </c>
      <c r="B23" s="25" t="str">
        <f>IF([7]道具信息!B23="","",[7]道具信息!B23)</f>
        <v/>
      </c>
      <c r="C23" s="25" t="str">
        <f>IF([7]道具信息!C23="","",[7]道具信息!C23)</f>
        <v/>
      </c>
      <c r="D23" s="25" t="str">
        <f>IF([7]道具信息!D23="","",[7]道具信息!D23)</f>
        <v>青铜点将令</v>
      </c>
      <c r="E23" s="25">
        <f>IF([7]道具信息!E23="","",[7]道具信息!E23)</f>
        <v>65</v>
      </c>
      <c r="F23" s="25">
        <f>IF([7]道具信息!F23="","",[7]道具信息!F23)</f>
        <v>1</v>
      </c>
      <c r="G23" s="25">
        <f>IF([7]道具信息!G23="","",[7]道具信息!G23)</f>
        <v>1</v>
      </c>
      <c r="H23" s="25">
        <f>IF([7]道具信息!H23="","",[7]道具信息!H23)</f>
        <v>1</v>
      </c>
      <c r="I23" s="25">
        <f>IF([7]道具信息!I23="","",[7]道具信息!I23)</f>
        <v>65</v>
      </c>
      <c r="J23" s="25">
        <f>IF([7]道具信息!J23="","",[7]道具信息!J23)</f>
        <v>65</v>
      </c>
      <c r="K23" s="25">
        <f>IF([7]道具信息!K23="","",[7]道具信息!K23)</f>
        <v>65</v>
      </c>
      <c r="L23" s="25" t="str">
        <f>IF([7]道具信息!L23="","",[7]道具信息!L23)</f>
        <v/>
      </c>
      <c r="M23" s="25" t="str">
        <f>IF([7]道具信息!M23="","",[7]道具信息!M23)</f>
        <v/>
      </c>
      <c r="N23" s="25" t="str">
        <f>IF([7]道具信息!N23="","",[7]道具信息!N23)</f>
        <v/>
      </c>
      <c r="O23" s="25" t="str">
        <f>IF([7]道具信息!O23="","",[7]道具信息!O23)</f>
        <v/>
      </c>
      <c r="P23" s="25" t="str">
        <f>IF([7]道具信息!P23="","",[7]道具信息!P23)</f>
        <v/>
      </c>
      <c r="Q23" s="25" t="str">
        <f>IF([7]道具信息!Q23="","",[7]道具信息!Q23)</f>
        <v/>
      </c>
      <c r="R23" s="25" t="str">
        <f>IF([7]道具信息!R23="","",[7]道具信息!R23)</f>
        <v/>
      </c>
      <c r="S23" s="25" t="str">
        <f>IF([7]道具信息!S23="","",[7]道具信息!S23)</f>
        <v/>
      </c>
      <c r="T23" s="25" t="str">
        <f>IF([7]道具信息!T23="","",[7]道具信息!T23)</f>
        <v/>
      </c>
      <c r="U23" s="25" t="str">
        <f>IF([7]道具信息!U23="","",[7]道具信息!U23)</f>
        <v/>
      </c>
      <c r="V23" s="25" t="str">
        <f>IF([7]道具信息!V23="","",[7]道具信息!V23)</f>
        <v/>
      </c>
      <c r="W23" s="25" t="str">
        <f>IF([7]道具信息!W23="","",[7]道具信息!W23)</f>
        <v/>
      </c>
      <c r="X23" s="25" t="str">
        <f>IF([7]道具信息!X23="","",[7]道具信息!X23)</f>
        <v/>
      </c>
      <c r="Y23" s="25" t="str">
        <f>IF([7]道具信息!Y23="","",[7]道具信息!Y23)</f>
        <v/>
      </c>
      <c r="Z23" s="25" t="str">
        <f>IF([7]道具信息!Z23="","",[7]道具信息!Z23)</f>
        <v/>
      </c>
    </row>
    <row r="24" spans="1:26" x14ac:dyDescent="0.15">
      <c r="A24" s="25" t="str">
        <f>IF([7]道具信息!A24="","",[7]道具信息!A24)</f>
        <v/>
      </c>
      <c r="B24" s="25" t="str">
        <f>IF([7]道具信息!B24="","",[7]道具信息!B24)</f>
        <v/>
      </c>
      <c r="C24" s="25" t="str">
        <f>IF([7]道具信息!C24="","",[7]道具信息!C24)</f>
        <v/>
      </c>
      <c r="D24" s="25" t="str">
        <f>IF([7]道具信息!D24="","",[7]道具信息!D24)</f>
        <v>信物*2、武将碎片*10、黄金600三选一（600钻）</v>
      </c>
      <c r="E24" s="25">
        <f>IF([7]道具信息!E24="","",[7]道具信息!E24)</f>
        <v>600</v>
      </c>
      <c r="F24" s="25">
        <f>IF([7]道具信息!F24="","",[7]道具信息!F24)</f>
        <v>1</v>
      </c>
      <c r="G24" s="25">
        <f>IF([7]道具信息!G24="","",[7]道具信息!G24)</f>
        <v>1</v>
      </c>
      <c r="H24" s="25">
        <f>IF([7]道具信息!H24="","",[7]道具信息!H24)</f>
        <v>1</v>
      </c>
      <c r="I24" s="25">
        <f>IF([7]道具信息!I24="","",[7]道具信息!I24)</f>
        <v>600</v>
      </c>
      <c r="J24" s="25">
        <f>IF([7]道具信息!J24="","",[7]道具信息!J24)</f>
        <v>600</v>
      </c>
      <c r="K24" s="25">
        <f>IF([7]道具信息!K24="","",[7]道具信息!K24)</f>
        <v>600</v>
      </c>
      <c r="L24" s="25" t="str">
        <f>IF([7]道具信息!L24="","",[7]道具信息!L24)</f>
        <v/>
      </c>
      <c r="M24" s="25" t="str">
        <f>IF([7]道具信息!M24="","",[7]道具信息!M24)</f>
        <v/>
      </c>
      <c r="N24" s="25" t="str">
        <f>IF([7]道具信息!N24="","",[7]道具信息!N24)</f>
        <v/>
      </c>
      <c r="O24" s="25" t="str">
        <f>IF([7]道具信息!O24="","",[7]道具信息!O24)</f>
        <v/>
      </c>
      <c r="P24" s="25" t="str">
        <f>IF([7]道具信息!P24="","",[7]道具信息!P24)</f>
        <v/>
      </c>
      <c r="Q24" s="25" t="str">
        <f>IF([7]道具信息!Q24="","",[7]道具信息!Q24)</f>
        <v/>
      </c>
      <c r="R24" s="25" t="str">
        <f>IF([7]道具信息!R24="","",[7]道具信息!R24)</f>
        <v/>
      </c>
      <c r="S24" s="25" t="str">
        <f>IF([7]道具信息!S24="","",[7]道具信息!S24)</f>
        <v/>
      </c>
      <c r="T24" s="25" t="str">
        <f>IF([7]道具信息!T24="","",[7]道具信息!T24)</f>
        <v/>
      </c>
      <c r="U24" s="25" t="str">
        <f>IF([7]道具信息!U24="","",[7]道具信息!U24)</f>
        <v/>
      </c>
      <c r="V24" s="25" t="str">
        <f>IF([7]道具信息!V24="","",[7]道具信息!V24)</f>
        <v/>
      </c>
      <c r="W24" s="25" t="str">
        <f>IF([7]道具信息!W24="","",[7]道具信息!W24)</f>
        <v/>
      </c>
      <c r="X24" s="25" t="str">
        <f>IF([7]道具信息!X24="","",[7]道具信息!X24)</f>
        <v/>
      </c>
      <c r="Y24" s="25" t="str">
        <f>IF([7]道具信息!Y24="","",[7]道具信息!Y24)</f>
        <v/>
      </c>
      <c r="Z24" s="25" t="str">
        <f>IF([7]道具信息!Z24="","",[7]道具信息!Z24)</f>
        <v/>
      </c>
    </row>
    <row r="25" spans="1:26" x14ac:dyDescent="0.15">
      <c r="A25" s="25" t="str">
        <f>IF([7]道具信息!A25="","",[7]道具信息!A25)</f>
        <v/>
      </c>
      <c r="B25" s="25" t="str">
        <f>IF([7]道具信息!B25="","",[7]道具信息!B25)</f>
        <v/>
      </c>
      <c r="C25" s="25" t="str">
        <f>IF([7]道具信息!C25="","",[7]道具信息!C25)</f>
        <v/>
      </c>
      <c r="D25" s="25" t="str">
        <f>IF([7]道具信息!D25="","",[7]道具信息!D25)</f>
        <v>蓝色门客</v>
      </c>
      <c r="E25" s="25">
        <f>IF([7]道具信息!E25="","",[7]道具信息!E25)</f>
        <v>1000</v>
      </c>
      <c r="F25" s="25">
        <f>IF([7]道具信息!F25="","",[7]道具信息!F25)</f>
        <v>1</v>
      </c>
      <c r="G25" s="25">
        <f>IF([7]道具信息!G25="","",[7]道具信息!G25)</f>
        <v>1</v>
      </c>
      <c r="H25" s="25">
        <f>IF([7]道具信息!H25="","",[7]道具信息!H25)</f>
        <v>1</v>
      </c>
      <c r="I25" s="25">
        <f>IF([7]道具信息!I25="","",[7]道具信息!I25)</f>
        <v>1000</v>
      </c>
      <c r="J25" s="25">
        <f>IF([7]道具信息!J25="","",[7]道具信息!J25)</f>
        <v>1000</v>
      </c>
      <c r="K25" s="25">
        <f>IF([7]道具信息!K25="","",[7]道具信息!K25)</f>
        <v>1000</v>
      </c>
      <c r="L25" s="25" t="str">
        <f>IF([7]道具信息!L25="","",[7]道具信息!L25)</f>
        <v/>
      </c>
      <c r="M25" s="25" t="str">
        <f>IF([7]道具信息!M25="","",[7]道具信息!M25)</f>
        <v/>
      </c>
      <c r="N25" s="25" t="str">
        <f>IF([7]道具信息!N25="","",[7]道具信息!N25)</f>
        <v/>
      </c>
      <c r="O25" s="25" t="str">
        <f>IF([7]道具信息!O25="","",[7]道具信息!O25)</f>
        <v/>
      </c>
      <c r="P25" s="25" t="str">
        <f>IF([7]道具信息!P25="","",[7]道具信息!P25)</f>
        <v/>
      </c>
      <c r="Q25" s="25" t="str">
        <f>IF([7]道具信息!Q25="","",[7]道具信息!Q25)</f>
        <v/>
      </c>
      <c r="R25" s="25" t="str">
        <f>IF([7]道具信息!R25="","",[7]道具信息!R25)</f>
        <v/>
      </c>
      <c r="S25" s="25" t="str">
        <f>IF([7]道具信息!S25="","",[7]道具信息!S25)</f>
        <v/>
      </c>
      <c r="T25" s="25" t="str">
        <f>IF([7]道具信息!T25="","",[7]道具信息!T25)</f>
        <v/>
      </c>
      <c r="U25" s="25" t="str">
        <f>IF([7]道具信息!U25="","",[7]道具信息!U25)</f>
        <v/>
      </c>
      <c r="V25" s="25" t="str">
        <f>IF([7]道具信息!V25="","",[7]道具信息!V25)</f>
        <v/>
      </c>
      <c r="W25" s="25" t="str">
        <f>IF([7]道具信息!W25="","",[7]道具信息!W25)</f>
        <v/>
      </c>
      <c r="X25" s="25" t="str">
        <f>IF([7]道具信息!X25="","",[7]道具信息!X25)</f>
        <v/>
      </c>
      <c r="Y25" s="25" t="str">
        <f>IF([7]道具信息!Y25="","",[7]道具信息!Y25)</f>
        <v/>
      </c>
      <c r="Z25" s="25" t="str">
        <f>IF([7]道具信息!Z25="","",[7]道具信息!Z25)</f>
        <v/>
      </c>
    </row>
    <row r="26" spans="1:26" x14ac:dyDescent="0.15">
      <c r="A26" s="25" t="str">
        <f>IF([7]道具信息!A26="","",[7]道具信息!A26)</f>
        <v/>
      </c>
      <c r="B26" s="25" t="str">
        <f>IF([7]道具信息!B26="","",[7]道具信息!B26)</f>
        <v/>
      </c>
      <c r="C26" s="25" t="str">
        <f>IF([7]道具信息!C26="","",[7]道具信息!C26)</f>
        <v/>
      </c>
      <c r="D26" s="25" t="str">
        <f>IF([7]道具信息!D26="","",[7]道具信息!D26)</f>
        <v>紫色门客</v>
      </c>
      <c r="E26" s="25">
        <f>IF([7]道具信息!E26="","",[7]道具信息!E26)</f>
        <v>3000</v>
      </c>
      <c r="F26" s="25">
        <f>IF([7]道具信息!F26="","",[7]道具信息!F26)</f>
        <v>1</v>
      </c>
      <c r="G26" s="25">
        <f>IF([7]道具信息!G26="","",[7]道具信息!G26)</f>
        <v>1</v>
      </c>
      <c r="H26" s="25">
        <f>IF([7]道具信息!H26="","",[7]道具信息!H26)</f>
        <v>1</v>
      </c>
      <c r="I26" s="25">
        <f>IF([7]道具信息!I26="","",[7]道具信息!I26)</f>
        <v>3000</v>
      </c>
      <c r="J26" s="25">
        <f>IF([7]道具信息!J26="","",[7]道具信息!J26)</f>
        <v>3000</v>
      </c>
      <c r="K26" s="25">
        <f>IF([7]道具信息!K26="","",[7]道具信息!K26)</f>
        <v>3000</v>
      </c>
      <c r="L26" s="25" t="str">
        <f>IF([7]道具信息!L26="","",[7]道具信息!L26)</f>
        <v/>
      </c>
      <c r="M26" s="25" t="str">
        <f>IF([7]道具信息!M26="","",[7]道具信息!M26)</f>
        <v/>
      </c>
      <c r="N26" s="25" t="str">
        <f>IF([7]道具信息!N26="","",[7]道具信息!N26)</f>
        <v/>
      </c>
      <c r="O26" s="25" t="str">
        <f>IF([7]道具信息!O26="","",[7]道具信息!O26)</f>
        <v/>
      </c>
      <c r="P26" s="25" t="str">
        <f>IF([7]道具信息!P26="","",[7]道具信息!P26)</f>
        <v/>
      </c>
      <c r="Q26" s="25" t="str">
        <f>IF([7]道具信息!Q26="","",[7]道具信息!Q26)</f>
        <v/>
      </c>
      <c r="R26" s="25" t="str">
        <f>IF([7]道具信息!R26="","",[7]道具信息!R26)</f>
        <v/>
      </c>
      <c r="S26" s="25" t="str">
        <f>IF([7]道具信息!S26="","",[7]道具信息!S26)</f>
        <v/>
      </c>
      <c r="T26" s="25" t="str">
        <f>IF([7]道具信息!T26="","",[7]道具信息!T26)</f>
        <v/>
      </c>
      <c r="U26" s="25" t="str">
        <f>IF([7]道具信息!U26="","",[7]道具信息!U26)</f>
        <v/>
      </c>
      <c r="V26" s="25" t="str">
        <f>IF([7]道具信息!V26="","",[7]道具信息!V26)</f>
        <v/>
      </c>
      <c r="W26" s="25" t="str">
        <f>IF([7]道具信息!W26="","",[7]道具信息!W26)</f>
        <v/>
      </c>
      <c r="X26" s="25" t="str">
        <f>IF([7]道具信息!X26="","",[7]道具信息!X26)</f>
        <v/>
      </c>
      <c r="Y26" s="25" t="str">
        <f>IF([7]道具信息!Y26="","",[7]道具信息!Y26)</f>
        <v/>
      </c>
      <c r="Z26" s="25" t="str">
        <f>IF([7]道具信息!Z26="","",[7]道具信息!Z26)</f>
        <v/>
      </c>
    </row>
    <row r="27" spans="1:26" x14ac:dyDescent="0.15">
      <c r="A27" s="25" t="str">
        <f>IF([7]道具信息!A27="","",[7]道具信息!A27)</f>
        <v/>
      </c>
      <c r="B27" s="25" t="str">
        <f>IF([7]道具信息!B27="","",[7]道具信息!B27)</f>
        <v/>
      </c>
      <c r="C27" s="25" t="str">
        <f>IF([7]道具信息!C27="","",[7]道具信息!C27)</f>
        <v/>
      </c>
      <c r="D27" s="25" t="str">
        <f>IF([7]道具信息!D27="","",[7]道具信息!D27)</f>
        <v>橙色门客</v>
      </c>
      <c r="E27" s="25">
        <f>IF([7]道具信息!E27="","",[7]道具信息!E27)</f>
        <v>8000</v>
      </c>
      <c r="F27" s="25">
        <f>IF([7]道具信息!F27="","",[7]道具信息!F27)</f>
        <v>1</v>
      </c>
      <c r="G27" s="25">
        <f>IF([7]道具信息!G27="","",[7]道具信息!G27)</f>
        <v>1</v>
      </c>
      <c r="H27" s="25">
        <f>IF([7]道具信息!H27="","",[7]道具信息!H27)</f>
        <v>1</v>
      </c>
      <c r="I27" s="25">
        <f>IF([7]道具信息!I27="","",[7]道具信息!I27)</f>
        <v>8000</v>
      </c>
      <c r="J27" s="25">
        <f>IF([7]道具信息!J27="","",[7]道具信息!J27)</f>
        <v>8000</v>
      </c>
      <c r="K27" s="25">
        <f>IF([7]道具信息!K27="","",[7]道具信息!K27)</f>
        <v>8000</v>
      </c>
      <c r="L27" s="25" t="str">
        <f>IF([7]道具信息!L27="","",[7]道具信息!L27)</f>
        <v/>
      </c>
      <c r="M27" s="25" t="str">
        <f>IF([7]道具信息!M27="","",[7]道具信息!M27)</f>
        <v/>
      </c>
      <c r="N27" s="25" t="str">
        <f>IF([7]道具信息!N27="","",[7]道具信息!N27)</f>
        <v/>
      </c>
      <c r="O27" s="25" t="str">
        <f>IF([7]道具信息!O27="","",[7]道具信息!O27)</f>
        <v/>
      </c>
      <c r="P27" s="25" t="str">
        <f>IF([7]道具信息!P27="","",[7]道具信息!P27)</f>
        <v/>
      </c>
      <c r="Q27" s="25" t="str">
        <f>IF([7]道具信息!Q27="","",[7]道具信息!Q27)</f>
        <v/>
      </c>
      <c r="R27" s="25" t="str">
        <f>IF([7]道具信息!R27="","",[7]道具信息!R27)</f>
        <v/>
      </c>
      <c r="S27" s="25" t="str">
        <f>IF([7]道具信息!S27="","",[7]道具信息!S27)</f>
        <v/>
      </c>
      <c r="T27" s="25" t="str">
        <f>IF([7]道具信息!T27="","",[7]道具信息!T27)</f>
        <v/>
      </c>
      <c r="U27" s="25" t="str">
        <f>IF([7]道具信息!U27="","",[7]道具信息!U27)</f>
        <v/>
      </c>
      <c r="V27" s="25" t="str">
        <f>IF([7]道具信息!V27="","",[7]道具信息!V27)</f>
        <v/>
      </c>
      <c r="W27" s="25" t="str">
        <f>IF([7]道具信息!W27="","",[7]道具信息!W27)</f>
        <v/>
      </c>
      <c r="X27" s="25" t="str">
        <f>IF([7]道具信息!X27="","",[7]道具信息!X27)</f>
        <v/>
      </c>
      <c r="Y27" s="25" t="str">
        <f>IF([7]道具信息!Y27="","",[7]道具信息!Y27)</f>
        <v/>
      </c>
      <c r="Z27" s="25" t="str">
        <f>IF([7]道具信息!Z27="","",[7]道具信息!Z27)</f>
        <v/>
      </c>
    </row>
    <row r="28" spans="1:26" x14ac:dyDescent="0.15">
      <c r="A28" s="25" t="str">
        <f>IF([7]道具信息!A28="","",[7]道具信息!A28)</f>
        <v/>
      </c>
      <c r="B28" s="25" t="str">
        <f>IF([7]道具信息!B28="","",[7]道具信息!B28)</f>
        <v/>
      </c>
      <c r="C28" s="25" t="str">
        <f>IF([7]道具信息!C28="","",[7]道具信息!C28)</f>
        <v/>
      </c>
      <c r="D28" s="25" t="str">
        <f>IF([7]道具信息!D28="","",[7]道具信息!D28)</f>
        <v>红色门客</v>
      </c>
      <c r="E28" s="25">
        <f>IF([7]道具信息!E28="","",[7]道具信息!E28)</f>
        <v>20000</v>
      </c>
      <c r="F28" s="25">
        <f>IF([7]道具信息!F28="","",[7]道具信息!F28)</f>
        <v>1</v>
      </c>
      <c r="G28" s="25">
        <f>IF([7]道具信息!G28="","",[7]道具信息!G28)</f>
        <v>1</v>
      </c>
      <c r="H28" s="25">
        <f>IF([7]道具信息!H28="","",[7]道具信息!H28)</f>
        <v>1</v>
      </c>
      <c r="I28" s="25">
        <f>IF([7]道具信息!I28="","",[7]道具信息!I28)</f>
        <v>20000</v>
      </c>
      <c r="J28" s="25">
        <f>IF([7]道具信息!J28="","",[7]道具信息!J28)</f>
        <v>20000</v>
      </c>
      <c r="K28" s="25">
        <f>IF([7]道具信息!K28="","",[7]道具信息!K28)</f>
        <v>20000</v>
      </c>
      <c r="L28" s="25" t="str">
        <f>IF([7]道具信息!L28="","",[7]道具信息!L28)</f>
        <v/>
      </c>
      <c r="M28" s="25" t="str">
        <f>IF([7]道具信息!M28="","",[7]道具信息!M28)</f>
        <v/>
      </c>
      <c r="N28" s="25" t="str">
        <f>IF([7]道具信息!N28="","",[7]道具信息!N28)</f>
        <v/>
      </c>
      <c r="O28" s="25" t="str">
        <f>IF([7]道具信息!O28="","",[7]道具信息!O28)</f>
        <v/>
      </c>
      <c r="P28" s="25" t="str">
        <f>IF([7]道具信息!P28="","",[7]道具信息!P28)</f>
        <v/>
      </c>
      <c r="Q28" s="25" t="str">
        <f>IF([7]道具信息!Q28="","",[7]道具信息!Q28)</f>
        <v/>
      </c>
      <c r="R28" s="25" t="str">
        <f>IF([7]道具信息!R28="","",[7]道具信息!R28)</f>
        <v/>
      </c>
      <c r="S28" s="25" t="str">
        <f>IF([7]道具信息!S28="","",[7]道具信息!S28)</f>
        <v/>
      </c>
      <c r="T28" s="25" t="str">
        <f>IF([7]道具信息!T28="","",[7]道具信息!T28)</f>
        <v/>
      </c>
      <c r="U28" s="25" t="str">
        <f>IF([7]道具信息!U28="","",[7]道具信息!U28)</f>
        <v/>
      </c>
      <c r="V28" s="25" t="str">
        <f>IF([7]道具信息!V28="","",[7]道具信息!V28)</f>
        <v/>
      </c>
      <c r="W28" s="25" t="str">
        <f>IF([7]道具信息!W28="","",[7]道具信息!W28)</f>
        <v/>
      </c>
      <c r="X28" s="25" t="str">
        <f>IF([7]道具信息!X28="","",[7]道具信息!X28)</f>
        <v/>
      </c>
      <c r="Y28" s="25" t="str">
        <f>IF([7]道具信息!Y28="","",[7]道具信息!Y28)</f>
        <v/>
      </c>
      <c r="Z28" s="25" t="str">
        <f>IF([7]道具信息!Z28="","",[7]道具信息!Z28)</f>
        <v/>
      </c>
    </row>
    <row r="29" spans="1:26" x14ac:dyDescent="0.15">
      <c r="A29" s="25" t="str">
        <f>IF([7]道具信息!A29="","",[7]道具信息!A29)</f>
        <v/>
      </c>
      <c r="B29" s="25" t="str">
        <f>IF([7]道具信息!B29="","",[7]道具信息!B29)</f>
        <v/>
      </c>
      <c r="C29" s="25" t="str">
        <f>IF([7]道具信息!C29="","",[7]道具信息!C29)</f>
        <v/>
      </c>
      <c r="D29" s="25" t="str">
        <f>IF([7]道具信息!D29="","",[7]道具信息!D29)</f>
        <v>神将点将令</v>
      </c>
      <c r="E29" s="25">
        <f>IF([7]道具信息!E29="","",[7]道具信息!E29)</f>
        <v>400</v>
      </c>
      <c r="F29" s="25">
        <f>IF([7]道具信息!F29="","",[7]道具信息!F29)</f>
        <v>1</v>
      </c>
      <c r="G29" s="25">
        <f>IF([7]道具信息!G29="","",[7]道具信息!G29)</f>
        <v>1</v>
      </c>
      <c r="H29" s="25">
        <f>IF([7]道具信息!H29="","",[7]道具信息!H29)</f>
        <v>1</v>
      </c>
      <c r="I29" s="25">
        <f>IF([7]道具信息!I29="","",[7]道具信息!I29)</f>
        <v>400</v>
      </c>
      <c r="J29" s="25">
        <f>IF([7]道具信息!J29="","",[7]道具信息!J29)</f>
        <v>400</v>
      </c>
      <c r="K29" s="25">
        <f>IF([7]道具信息!K29="","",[7]道具信息!K29)</f>
        <v>400</v>
      </c>
      <c r="L29" s="25" t="str">
        <f>IF([7]道具信息!L29="","",[7]道具信息!L29)</f>
        <v/>
      </c>
      <c r="M29" s="25" t="str">
        <f>IF([7]道具信息!M29="","",[7]道具信息!M29)</f>
        <v/>
      </c>
      <c r="N29" s="25" t="str">
        <f>IF([7]道具信息!N29="","",[7]道具信息!N29)</f>
        <v/>
      </c>
      <c r="O29" s="25" t="str">
        <f>IF([7]道具信息!O29="","",[7]道具信息!O29)</f>
        <v/>
      </c>
      <c r="P29" s="25" t="str">
        <f>IF([7]道具信息!P29="","",[7]道具信息!P29)</f>
        <v/>
      </c>
      <c r="Q29" s="25" t="str">
        <f>IF([7]道具信息!Q29="","",[7]道具信息!Q29)</f>
        <v/>
      </c>
      <c r="R29" s="25" t="str">
        <f>IF([7]道具信息!R29="","",[7]道具信息!R29)</f>
        <v/>
      </c>
      <c r="S29" s="25" t="str">
        <f>IF([7]道具信息!S29="","",[7]道具信息!S29)</f>
        <v/>
      </c>
      <c r="T29" s="25" t="str">
        <f>IF([7]道具信息!T29="","",[7]道具信息!T29)</f>
        <v/>
      </c>
      <c r="U29" s="25" t="str">
        <f>IF([7]道具信息!U29="","",[7]道具信息!U29)</f>
        <v/>
      </c>
      <c r="V29" s="25" t="str">
        <f>IF([7]道具信息!V29="","",[7]道具信息!V29)</f>
        <v/>
      </c>
      <c r="W29" s="25" t="str">
        <f>IF([7]道具信息!W29="","",[7]道具信息!W29)</f>
        <v/>
      </c>
      <c r="X29" s="25" t="str">
        <f>IF([7]道具信息!X29="","",[7]道具信息!X29)</f>
        <v/>
      </c>
      <c r="Y29" s="25" t="str">
        <f>IF([7]道具信息!Y29="","",[7]道具信息!Y29)</f>
        <v/>
      </c>
      <c r="Z29" s="25" t="str">
        <f>IF([7]道具信息!Z29="","",[7]道具信息!Z29)</f>
        <v/>
      </c>
    </row>
    <row r="30" spans="1:26" x14ac:dyDescent="0.15">
      <c r="A30" s="25" t="str">
        <f>IF([7]道具信息!A30="","",[7]道具信息!A30)</f>
        <v/>
      </c>
      <c r="B30" s="25" t="str">
        <f>IF([7]道具信息!B30="","",[7]道具信息!B30)</f>
        <v/>
      </c>
      <c r="C30" s="25" t="str">
        <f>IF([7]道具信息!C30="","",[7]道具信息!C30)</f>
        <v/>
      </c>
      <c r="D30" s="25" t="str">
        <f>IF([7]道具信息!D30="","",[7]道具信息!D30)</f>
        <v>绿色军团馈赠</v>
      </c>
      <c r="E30" s="25">
        <f>IF([7]道具信息!E30="","",[7]道具信息!E30)</f>
        <v>20</v>
      </c>
      <c r="F30" s="25">
        <f>IF([7]道具信息!F30="","",[7]道具信息!F30)</f>
        <v>1</v>
      </c>
      <c r="G30" s="25">
        <f>IF([7]道具信息!G30="","",[7]道具信息!G30)</f>
        <v>1</v>
      </c>
      <c r="H30" s="25">
        <f>IF([7]道具信息!H30="","",[7]道具信息!H30)</f>
        <v>1</v>
      </c>
      <c r="I30" s="25">
        <f>IF([7]道具信息!I30="","",[7]道具信息!I30)</f>
        <v>20</v>
      </c>
      <c r="J30" s="25">
        <f>IF([7]道具信息!J30="","",[7]道具信息!J30)</f>
        <v>20</v>
      </c>
      <c r="K30" s="25">
        <f>IF([7]道具信息!K30="","",[7]道具信息!K30)</f>
        <v>20</v>
      </c>
      <c r="L30" s="25" t="str">
        <f>IF([7]道具信息!L30="","",[7]道具信息!L30)</f>
        <v/>
      </c>
      <c r="M30" s="25" t="str">
        <f>IF([7]道具信息!M30="","",[7]道具信息!M30)</f>
        <v/>
      </c>
      <c r="N30" s="25" t="str">
        <f>IF([7]道具信息!N30="","",[7]道具信息!N30)</f>
        <v/>
      </c>
      <c r="O30" s="25" t="str">
        <f>IF([7]道具信息!O30="","",[7]道具信息!O30)</f>
        <v/>
      </c>
      <c r="P30" s="25" t="str">
        <f>IF([7]道具信息!P30="","",[7]道具信息!P30)</f>
        <v/>
      </c>
      <c r="Q30" s="25" t="str">
        <f>IF([7]道具信息!Q30="","",[7]道具信息!Q30)</f>
        <v/>
      </c>
      <c r="R30" s="25" t="str">
        <f>IF([7]道具信息!R30="","",[7]道具信息!R30)</f>
        <v/>
      </c>
      <c r="S30" s="25" t="str">
        <f>IF([7]道具信息!S30="","",[7]道具信息!S30)</f>
        <v/>
      </c>
      <c r="T30" s="25" t="str">
        <f>IF([7]道具信息!T30="","",[7]道具信息!T30)</f>
        <v/>
      </c>
      <c r="U30" s="25" t="str">
        <f>IF([7]道具信息!U30="","",[7]道具信息!U30)</f>
        <v/>
      </c>
      <c r="V30" s="25" t="str">
        <f>IF([7]道具信息!V30="","",[7]道具信息!V30)</f>
        <v/>
      </c>
      <c r="W30" s="25" t="str">
        <f>IF([7]道具信息!W30="","",[7]道具信息!W30)</f>
        <v/>
      </c>
      <c r="X30" s="25" t="str">
        <f>IF([7]道具信息!X30="","",[7]道具信息!X30)</f>
        <v/>
      </c>
      <c r="Y30" s="25" t="str">
        <f>IF([7]道具信息!Y30="","",[7]道具信息!Y30)</f>
        <v/>
      </c>
      <c r="Z30" s="25" t="str">
        <f>IF([7]道具信息!Z30="","",[7]道具信息!Z30)</f>
        <v/>
      </c>
    </row>
    <row r="31" spans="1:26" x14ac:dyDescent="0.15">
      <c r="A31" s="25" t="str">
        <f>IF([7]道具信息!A31="","",[7]道具信息!A31)</f>
        <v/>
      </c>
      <c r="B31" s="25" t="str">
        <f>IF([7]道具信息!B31="","",[7]道具信息!B31)</f>
        <v/>
      </c>
      <c r="C31" s="25" t="str">
        <f>IF([7]道具信息!C31="","",[7]道具信息!C31)</f>
        <v/>
      </c>
      <c r="D31" s="25" t="str">
        <f>IF([7]道具信息!D31="","",[7]道具信息!D31)</f>
        <v>蓝色军团馈赠</v>
      </c>
      <c r="E31" s="25">
        <f>IF([7]道具信息!E31="","",[7]道具信息!E31)</f>
        <v>100</v>
      </c>
      <c r="F31" s="25">
        <f>IF([7]道具信息!F31="","",[7]道具信息!F31)</f>
        <v>1</v>
      </c>
      <c r="G31" s="25">
        <f>IF([7]道具信息!G31="","",[7]道具信息!G31)</f>
        <v>1</v>
      </c>
      <c r="H31" s="25">
        <f>IF([7]道具信息!H31="","",[7]道具信息!H31)</f>
        <v>1</v>
      </c>
      <c r="I31" s="25">
        <f>IF([7]道具信息!I31="","",[7]道具信息!I31)</f>
        <v>100</v>
      </c>
      <c r="J31" s="25">
        <f>IF([7]道具信息!J31="","",[7]道具信息!J31)</f>
        <v>100</v>
      </c>
      <c r="K31" s="25">
        <f>IF([7]道具信息!K31="","",[7]道具信息!K31)</f>
        <v>100</v>
      </c>
      <c r="L31" s="25" t="str">
        <f>IF([7]道具信息!L31="","",[7]道具信息!L31)</f>
        <v/>
      </c>
      <c r="M31" s="25" t="str">
        <f>IF([7]道具信息!M31="","",[7]道具信息!M31)</f>
        <v/>
      </c>
      <c r="N31" s="25" t="str">
        <f>IF([7]道具信息!N31="","",[7]道具信息!N31)</f>
        <v/>
      </c>
      <c r="O31" s="25" t="str">
        <f>IF([7]道具信息!O31="","",[7]道具信息!O31)</f>
        <v/>
      </c>
      <c r="P31" s="25" t="str">
        <f>IF([7]道具信息!P31="","",[7]道具信息!P31)</f>
        <v/>
      </c>
      <c r="Q31" s="25" t="str">
        <f>IF([7]道具信息!Q31="","",[7]道具信息!Q31)</f>
        <v/>
      </c>
      <c r="R31" s="25" t="str">
        <f>IF([7]道具信息!R31="","",[7]道具信息!R31)</f>
        <v/>
      </c>
      <c r="S31" s="25" t="str">
        <f>IF([7]道具信息!S31="","",[7]道具信息!S31)</f>
        <v/>
      </c>
      <c r="T31" s="25" t="str">
        <f>IF([7]道具信息!T31="","",[7]道具信息!T31)</f>
        <v/>
      </c>
      <c r="U31" s="25" t="str">
        <f>IF([7]道具信息!U31="","",[7]道具信息!U31)</f>
        <v/>
      </c>
      <c r="V31" s="25" t="str">
        <f>IF([7]道具信息!V31="","",[7]道具信息!V31)</f>
        <v/>
      </c>
      <c r="W31" s="25" t="str">
        <f>IF([7]道具信息!W31="","",[7]道具信息!W31)</f>
        <v/>
      </c>
      <c r="X31" s="25" t="str">
        <f>IF([7]道具信息!X31="","",[7]道具信息!X31)</f>
        <v/>
      </c>
      <c r="Y31" s="25" t="str">
        <f>IF([7]道具信息!Y31="","",[7]道具信息!Y31)</f>
        <v/>
      </c>
      <c r="Z31" s="25" t="str">
        <f>IF([7]道具信息!Z31="","",[7]道具信息!Z31)</f>
        <v/>
      </c>
    </row>
    <row r="32" spans="1:26" x14ac:dyDescent="0.15">
      <c r="A32" s="25" t="str">
        <f>IF([7]道具信息!A32="","",[7]道具信息!A32)</f>
        <v/>
      </c>
      <c r="B32" s="25" t="str">
        <f>IF([7]道具信息!B32="","",[7]道具信息!B32)</f>
        <v/>
      </c>
      <c r="C32" s="25" t="str">
        <f>IF([7]道具信息!C32="","",[7]道具信息!C32)</f>
        <v/>
      </c>
      <c r="D32" s="25" t="str">
        <f>IF([7]道具信息!D32="","",[7]道具信息!D32)</f>
        <v>紫色军团馈赠</v>
      </c>
      <c r="E32" s="25">
        <f>IF([7]道具信息!E32="","",[7]道具信息!E32)</f>
        <v>500</v>
      </c>
      <c r="F32" s="25">
        <f>IF([7]道具信息!F32="","",[7]道具信息!F32)</f>
        <v>1</v>
      </c>
      <c r="G32" s="25">
        <f>IF([7]道具信息!G32="","",[7]道具信息!G32)</f>
        <v>1</v>
      </c>
      <c r="H32" s="25">
        <f>IF([7]道具信息!H32="","",[7]道具信息!H32)</f>
        <v>1</v>
      </c>
      <c r="I32" s="25">
        <f>IF([7]道具信息!I32="","",[7]道具信息!I32)</f>
        <v>500</v>
      </c>
      <c r="J32" s="25">
        <f>IF([7]道具信息!J32="","",[7]道具信息!J32)</f>
        <v>500</v>
      </c>
      <c r="K32" s="25">
        <f>IF([7]道具信息!K32="","",[7]道具信息!K32)</f>
        <v>500</v>
      </c>
      <c r="L32" s="25" t="str">
        <f>IF([7]道具信息!L32="","",[7]道具信息!L32)</f>
        <v/>
      </c>
      <c r="M32" s="25" t="str">
        <f>IF([7]道具信息!M32="","",[7]道具信息!M32)</f>
        <v/>
      </c>
      <c r="N32" s="25" t="str">
        <f>IF([7]道具信息!N32="","",[7]道具信息!N32)</f>
        <v/>
      </c>
      <c r="O32" s="25" t="str">
        <f>IF([7]道具信息!O32="","",[7]道具信息!O32)</f>
        <v/>
      </c>
      <c r="P32" s="25" t="str">
        <f>IF([7]道具信息!P32="","",[7]道具信息!P32)</f>
        <v/>
      </c>
      <c r="Q32" s="25" t="str">
        <f>IF([7]道具信息!Q32="","",[7]道具信息!Q32)</f>
        <v/>
      </c>
      <c r="R32" s="25" t="str">
        <f>IF([7]道具信息!R32="","",[7]道具信息!R32)</f>
        <v/>
      </c>
      <c r="S32" s="25" t="str">
        <f>IF([7]道具信息!S32="","",[7]道具信息!S32)</f>
        <v/>
      </c>
      <c r="T32" s="25" t="str">
        <f>IF([7]道具信息!T32="","",[7]道具信息!T32)</f>
        <v/>
      </c>
      <c r="U32" s="25" t="str">
        <f>IF([7]道具信息!U32="","",[7]道具信息!U32)</f>
        <v/>
      </c>
      <c r="V32" s="25" t="str">
        <f>IF([7]道具信息!V32="","",[7]道具信息!V32)</f>
        <v/>
      </c>
      <c r="W32" s="25" t="str">
        <f>IF([7]道具信息!W32="","",[7]道具信息!W32)</f>
        <v/>
      </c>
      <c r="X32" s="25" t="str">
        <f>IF([7]道具信息!X32="","",[7]道具信息!X32)</f>
        <v/>
      </c>
      <c r="Y32" s="25" t="str">
        <f>IF([7]道具信息!Y32="","",[7]道具信息!Y32)</f>
        <v/>
      </c>
      <c r="Z32" s="25" t="str">
        <f>IF([7]道具信息!Z32="","",[7]道具信息!Z32)</f>
        <v/>
      </c>
    </row>
    <row r="33" spans="1:26" x14ac:dyDescent="0.15">
      <c r="A33" s="25" t="str">
        <f>IF([7]道具信息!A33="","",[7]道具信息!A33)</f>
        <v/>
      </c>
      <c r="B33" s="25" t="str">
        <f>IF([7]道具信息!B33="","",[7]道具信息!B33)</f>
        <v/>
      </c>
      <c r="C33" s="25" t="str">
        <f>IF([7]道具信息!C33="","",[7]道具信息!C33)</f>
        <v/>
      </c>
      <c r="D33" s="25" t="str">
        <f>IF([7]道具信息!D33="","",[7]道具信息!D33)</f>
        <v>橙色军团馈赠</v>
      </c>
      <c r="E33" s="25">
        <f>IF([7]道具信息!E33="","",[7]道具信息!E33)</f>
        <v>2000</v>
      </c>
      <c r="F33" s="25">
        <f>IF([7]道具信息!F33="","",[7]道具信息!F33)</f>
        <v>1</v>
      </c>
      <c r="G33" s="25">
        <f>IF([7]道具信息!G33="","",[7]道具信息!G33)</f>
        <v>1</v>
      </c>
      <c r="H33" s="25">
        <f>IF([7]道具信息!H33="","",[7]道具信息!H33)</f>
        <v>1</v>
      </c>
      <c r="I33" s="25">
        <f>IF([7]道具信息!I33="","",[7]道具信息!I33)</f>
        <v>2000</v>
      </c>
      <c r="J33" s="25">
        <f>IF([7]道具信息!J33="","",[7]道具信息!J33)</f>
        <v>2000</v>
      </c>
      <c r="K33" s="25">
        <f>IF([7]道具信息!K33="","",[7]道具信息!K33)</f>
        <v>2000</v>
      </c>
      <c r="L33" s="25" t="str">
        <f>IF([7]道具信息!L33="","",[7]道具信息!L33)</f>
        <v/>
      </c>
      <c r="M33" s="25" t="str">
        <f>IF([7]道具信息!M33="","",[7]道具信息!M33)</f>
        <v/>
      </c>
      <c r="N33" s="25" t="str">
        <f>IF([7]道具信息!N33="","",[7]道具信息!N33)</f>
        <v/>
      </c>
      <c r="O33" s="25" t="str">
        <f>IF([7]道具信息!O33="","",[7]道具信息!O33)</f>
        <v/>
      </c>
      <c r="P33" s="25" t="str">
        <f>IF([7]道具信息!P33="","",[7]道具信息!P33)</f>
        <v/>
      </c>
      <c r="Q33" s="25" t="str">
        <f>IF([7]道具信息!Q33="","",[7]道具信息!Q33)</f>
        <v/>
      </c>
      <c r="R33" s="25" t="str">
        <f>IF([7]道具信息!R33="","",[7]道具信息!R33)</f>
        <v/>
      </c>
      <c r="S33" s="25" t="str">
        <f>IF([7]道具信息!S33="","",[7]道具信息!S33)</f>
        <v/>
      </c>
      <c r="T33" s="25" t="str">
        <f>IF([7]道具信息!T33="","",[7]道具信息!T33)</f>
        <v/>
      </c>
      <c r="U33" s="25" t="str">
        <f>IF([7]道具信息!U33="","",[7]道具信息!U33)</f>
        <v/>
      </c>
      <c r="V33" s="25" t="str">
        <f>IF([7]道具信息!V33="","",[7]道具信息!V33)</f>
        <v/>
      </c>
      <c r="W33" s="25" t="str">
        <f>IF([7]道具信息!W33="","",[7]道具信息!W33)</f>
        <v/>
      </c>
      <c r="X33" s="25" t="str">
        <f>IF([7]道具信息!X33="","",[7]道具信息!X33)</f>
        <v/>
      </c>
      <c r="Y33" s="25" t="str">
        <f>IF([7]道具信息!Y33="","",[7]道具信息!Y33)</f>
        <v/>
      </c>
      <c r="Z33" s="25" t="str">
        <f>IF([7]道具信息!Z33="","",[7]道具信息!Z33)</f>
        <v/>
      </c>
    </row>
    <row r="34" spans="1:26" x14ac:dyDescent="0.15">
      <c r="A34" s="25" t="str">
        <f>IF([7]道具信息!A34="","",[7]道具信息!A34)</f>
        <v/>
      </c>
      <c r="B34" s="25" t="str">
        <f>IF([7]道具信息!B34="","",[7]道具信息!B34)</f>
        <v/>
      </c>
      <c r="C34" s="25" t="str">
        <f>IF([7]道具信息!C34="","",[7]道具信息!C34)</f>
        <v/>
      </c>
      <c r="D34" s="25" t="str">
        <f>IF([7]道具信息!D34="","",[7]道具信息!D34)</f>
        <v/>
      </c>
      <c r="E34" s="25" t="str">
        <f>IF([7]道具信息!E34="","",[7]道具信息!E34)</f>
        <v/>
      </c>
      <c r="F34" s="25" t="str">
        <f>IF([7]道具信息!F34="","",[7]道具信息!F34)</f>
        <v/>
      </c>
      <c r="G34" s="25" t="str">
        <f>IF([7]道具信息!G34="","",[7]道具信息!G34)</f>
        <v/>
      </c>
      <c r="H34" s="25" t="str">
        <f>IF([7]道具信息!H34="","",[7]道具信息!H34)</f>
        <v/>
      </c>
      <c r="I34" s="25" t="str">
        <f>IF([7]道具信息!I34="","",[7]道具信息!I34)</f>
        <v/>
      </c>
      <c r="J34" s="25" t="str">
        <f>IF([7]道具信息!J34="","",[7]道具信息!J34)</f>
        <v/>
      </c>
      <c r="K34" s="25" t="str">
        <f>IF([7]道具信息!K34="","",[7]道具信息!K34)</f>
        <v/>
      </c>
      <c r="L34" s="25" t="str">
        <f>IF([7]道具信息!L34="","",[7]道具信息!L34)</f>
        <v/>
      </c>
      <c r="M34" s="25" t="str">
        <f>IF([7]道具信息!M34="","",[7]道具信息!M34)</f>
        <v/>
      </c>
      <c r="N34" s="25" t="str">
        <f>IF([7]道具信息!N34="","",[7]道具信息!N34)</f>
        <v/>
      </c>
      <c r="O34" s="25" t="str">
        <f>IF([7]道具信息!O34="","",[7]道具信息!O34)</f>
        <v/>
      </c>
      <c r="P34" s="25" t="str">
        <f>IF([7]道具信息!P34="","",[7]道具信息!P34)</f>
        <v/>
      </c>
      <c r="Q34" s="25" t="str">
        <f>IF([7]道具信息!Q34="","",[7]道具信息!Q34)</f>
        <v/>
      </c>
      <c r="R34" s="25" t="str">
        <f>IF([7]道具信息!R34="","",[7]道具信息!R34)</f>
        <v/>
      </c>
      <c r="S34" s="25" t="str">
        <f>IF([7]道具信息!S34="","",[7]道具信息!S34)</f>
        <v/>
      </c>
      <c r="T34" s="25" t="str">
        <f>IF([7]道具信息!T34="","",[7]道具信息!T34)</f>
        <v/>
      </c>
      <c r="U34" s="25" t="str">
        <f>IF([7]道具信息!U34="","",[7]道具信息!U34)</f>
        <v/>
      </c>
      <c r="V34" s="25" t="str">
        <f>IF([7]道具信息!V34="","",[7]道具信息!V34)</f>
        <v/>
      </c>
      <c r="W34" s="25" t="str">
        <f>IF([7]道具信息!W34="","",[7]道具信息!W34)</f>
        <v/>
      </c>
      <c r="X34" s="25" t="str">
        <f>IF([7]道具信息!X34="","",[7]道具信息!X34)</f>
        <v/>
      </c>
      <c r="Y34" s="25" t="str">
        <f>IF([7]道具信息!Y34="","",[7]道具信息!Y34)</f>
        <v/>
      </c>
      <c r="Z34" s="25" t="str">
        <f>IF([7]道具信息!Z34="","",[7]道具信息!Z34)</f>
        <v/>
      </c>
    </row>
    <row r="35" spans="1:26" x14ac:dyDescent="0.15">
      <c r="A35" s="25" t="str">
        <f>IF([7]道具信息!A35="","",[7]道具信息!A35)</f>
        <v/>
      </c>
      <c r="B35" s="25" t="str">
        <f>IF([7]道具信息!B35="","",[7]道具信息!B35)</f>
        <v/>
      </c>
      <c r="C35" s="25" t="str">
        <f>IF([7]道具信息!C35="","",[7]道具信息!C35)</f>
        <v/>
      </c>
      <c r="D35" s="25" t="str">
        <f>IF([7]道具信息!D35="","",[7]道具信息!D35)</f>
        <v>文心</v>
      </c>
      <c r="E35" s="25">
        <f>IF([7]道具信息!E35="","",[7]道具信息!E35)</f>
        <v>0.33333333333333331</v>
      </c>
      <c r="F35" s="25">
        <f>IF([7]道具信息!F35="","",[7]道具信息!F35)</f>
        <v>1</v>
      </c>
      <c r="G35" s="25">
        <f>IF([7]道具信息!G35="","",[7]道具信息!G35)</f>
        <v>1</v>
      </c>
      <c r="H35" s="25">
        <f>IF([7]道具信息!H35="","",[7]道具信息!H35)</f>
        <v>1</v>
      </c>
      <c r="I35" s="25">
        <f>IF([7]道具信息!I35="","",[7]道具信息!I35)</f>
        <v>0.33333333333333331</v>
      </c>
      <c r="J35" s="25">
        <f>IF([7]道具信息!J35="","",[7]道具信息!J35)</f>
        <v>0.33333333333333331</v>
      </c>
      <c r="K35" s="25">
        <f>IF([7]道具信息!K35="","",[7]道具信息!K35)</f>
        <v>0.33333333333333331</v>
      </c>
      <c r="L35" s="25" t="str">
        <f>IF([7]道具信息!L35="","",[7]道具信息!L35)</f>
        <v>宝物温养货币</v>
      </c>
      <c r="M35" s="25" t="str">
        <f>IF([7]道具信息!M35="","",[7]道具信息!M35)</f>
        <v/>
      </c>
      <c r="N35" s="25" t="str">
        <f>IF([7]道具信息!N35="","",[7]道具信息!N35)</f>
        <v/>
      </c>
      <c r="O35" s="25" t="str">
        <f>IF([7]道具信息!O35="","",[7]道具信息!O35)</f>
        <v/>
      </c>
      <c r="P35" s="25" t="str">
        <f>IF([7]道具信息!P35="","",[7]道具信息!P35)</f>
        <v/>
      </c>
      <c r="Q35" s="25" t="str">
        <f>IF([7]道具信息!Q35="","",[7]道具信息!Q35)</f>
        <v/>
      </c>
      <c r="R35" s="25" t="str">
        <f>IF([7]道具信息!R35="","",[7]道具信息!R35)</f>
        <v/>
      </c>
      <c r="S35" s="25" t="str">
        <f>IF([7]道具信息!S35="","",[7]道具信息!S35)</f>
        <v/>
      </c>
      <c r="T35" s="25" t="str">
        <f>IF([7]道具信息!T35="","",[7]道具信息!T35)</f>
        <v/>
      </c>
      <c r="U35" s="25" t="str">
        <f>IF([7]道具信息!U35="","",[7]道具信息!U35)</f>
        <v/>
      </c>
      <c r="V35" s="25" t="str">
        <f>IF([7]道具信息!V35="","",[7]道具信息!V35)</f>
        <v/>
      </c>
      <c r="W35" s="25" t="str">
        <f>IF([7]道具信息!W35="","",[7]道具信息!W35)</f>
        <v/>
      </c>
      <c r="X35" s="25" t="str">
        <f>IF([7]道具信息!X35="","",[7]道具信息!X35)</f>
        <v/>
      </c>
      <c r="Y35" s="25" t="str">
        <f>IF([7]道具信息!Y35="","",[7]道具信息!Y35)</f>
        <v/>
      </c>
      <c r="Z35" s="25" t="str">
        <f>IF([7]道具信息!Z35="","",[7]道具信息!Z35)</f>
        <v/>
      </c>
    </row>
    <row r="36" spans="1:26" x14ac:dyDescent="0.15">
      <c r="A36" s="25" t="str">
        <f>IF([7]道具信息!A36="","",[7]道具信息!A36)</f>
        <v/>
      </c>
      <c r="B36" s="25" t="str">
        <f>IF([7]道具信息!B36="","",[7]道具信息!B36)</f>
        <v/>
      </c>
      <c r="C36" s="25" t="str">
        <f>IF([7]道具信息!C36="","",[7]道具信息!C36)</f>
        <v/>
      </c>
      <c r="D36" s="25" t="str">
        <f>IF([7]道具信息!D36="","",[7]道具信息!D36)</f>
        <v>宝鉴</v>
      </c>
      <c r="E36" s="25">
        <f>IF([7]道具信息!E36="","",[7]道具信息!E36)</f>
        <v>500</v>
      </c>
      <c r="F36" s="25">
        <f>IF([7]道具信息!F36="","",[7]道具信息!F36)</f>
        <v>1</v>
      </c>
      <c r="G36" s="25">
        <f>IF([7]道具信息!G36="","",[7]道具信息!G36)</f>
        <v>1</v>
      </c>
      <c r="H36" s="25">
        <f>IF([7]道具信息!H36="","",[7]道具信息!H36)</f>
        <v>1</v>
      </c>
      <c r="I36" s="25">
        <f>IF([7]道具信息!I36="","",[7]道具信息!I36)</f>
        <v>500</v>
      </c>
      <c r="J36" s="25">
        <f>IF([7]道具信息!J36="","",[7]道具信息!J36)</f>
        <v>500</v>
      </c>
      <c r="K36" s="25">
        <f>IF([7]道具信息!K36="","",[7]道具信息!K36)</f>
        <v>500</v>
      </c>
      <c r="L36" s="25" t="str">
        <f>IF([7]道具信息!L36="","",[7]道具信息!L36)</f>
        <v>鉴赏宝物属性</v>
      </c>
      <c r="M36" s="25" t="str">
        <f>IF([7]道具信息!M36="","",[7]道具信息!M36)</f>
        <v/>
      </c>
      <c r="N36" s="25" t="str">
        <f>IF([7]道具信息!N36="","",[7]道具信息!N36)</f>
        <v/>
      </c>
      <c r="O36" s="25" t="str">
        <f>IF([7]道具信息!O36="","",[7]道具信息!O36)</f>
        <v/>
      </c>
      <c r="P36" s="25" t="str">
        <f>IF([7]道具信息!P36="","",[7]道具信息!P36)</f>
        <v/>
      </c>
      <c r="Q36" s="25" t="str">
        <f>IF([7]道具信息!Q36="","",[7]道具信息!Q36)</f>
        <v/>
      </c>
      <c r="R36" s="25" t="str">
        <f>IF([7]道具信息!R36="","",[7]道具信息!R36)</f>
        <v/>
      </c>
      <c r="S36" s="25" t="str">
        <f>IF([7]道具信息!S36="","",[7]道具信息!S36)</f>
        <v/>
      </c>
      <c r="T36" s="25" t="str">
        <f>IF([7]道具信息!T36="","",[7]道具信息!T36)</f>
        <v/>
      </c>
      <c r="U36" s="25" t="str">
        <f>IF([7]道具信息!U36="","",[7]道具信息!U36)</f>
        <v/>
      </c>
      <c r="V36" s="25" t="str">
        <f>IF([7]道具信息!V36="","",[7]道具信息!V36)</f>
        <v/>
      </c>
      <c r="W36" s="25" t="str">
        <f>IF([7]道具信息!W36="","",[7]道具信息!W36)</f>
        <v/>
      </c>
      <c r="X36" s="25" t="str">
        <f>IF([7]道具信息!X36="","",[7]道具信息!X36)</f>
        <v/>
      </c>
      <c r="Y36" s="25" t="str">
        <f>IF([7]道具信息!Y36="","",[7]道具信息!Y36)</f>
        <v/>
      </c>
      <c r="Z36" s="25" t="str">
        <f>IF([7]道具信息!Z36="","",[7]道具信息!Z36)</f>
        <v/>
      </c>
    </row>
    <row r="37" spans="1:26" x14ac:dyDescent="0.15">
      <c r="A37" s="25" t="str">
        <f>IF([7]道具信息!A37="","",[7]道具信息!A37)</f>
        <v/>
      </c>
      <c r="B37" s="25" t="str">
        <f>IF([7]道具信息!B37="","",[7]道具信息!B37)</f>
        <v/>
      </c>
      <c r="C37" s="25" t="str">
        <f>IF([7]道具信息!C37="","",[7]道具信息!C37)</f>
        <v/>
      </c>
      <c r="D37" s="25" t="str">
        <f>IF([7]道具信息!D37="","",[7]道具信息!D37)</f>
        <v>密藏之匙</v>
      </c>
      <c r="E37" s="25">
        <f>IF([7]道具信息!E37="","",[7]道具信息!E37)</f>
        <v>330</v>
      </c>
      <c r="F37" s="25">
        <f>IF([7]道具信息!F37="","",[7]道具信息!F37)</f>
        <v>1</v>
      </c>
      <c r="G37" s="25">
        <f>IF([7]道具信息!G37="","",[7]道具信息!G37)</f>
        <v>1</v>
      </c>
      <c r="H37" s="25">
        <f>IF([7]道具信息!H37="","",[7]道具信息!H37)</f>
        <v>1</v>
      </c>
      <c r="I37" s="25">
        <f>IF([7]道具信息!I37="","",[7]道具信息!I37)</f>
        <v>330</v>
      </c>
      <c r="J37" s="25">
        <f>IF([7]道具信息!J37="","",[7]道具信息!J37)</f>
        <v>330</v>
      </c>
      <c r="K37" s="25">
        <f>IF([7]道具信息!K37="","",[7]道具信息!K37)</f>
        <v>330</v>
      </c>
      <c r="L37" s="25" t="str">
        <f>IF([7]道具信息!L37="","",[7]道具信息!L37)</f>
        <v>宝物抽奖道具</v>
      </c>
      <c r="M37" s="25" t="str">
        <f>IF([7]道具信息!M37="","",[7]道具信息!M37)</f>
        <v/>
      </c>
      <c r="N37" s="25" t="str">
        <f>IF([7]道具信息!N37="","",[7]道具信息!N37)</f>
        <v/>
      </c>
      <c r="O37" s="25" t="str">
        <f>IF([7]道具信息!O37="","",[7]道具信息!O37)</f>
        <v/>
      </c>
      <c r="P37" s="25" t="str">
        <f>IF([7]道具信息!P37="","",[7]道具信息!P37)</f>
        <v/>
      </c>
      <c r="Q37" s="25" t="str">
        <f>IF([7]道具信息!Q37="","",[7]道具信息!Q37)</f>
        <v/>
      </c>
      <c r="R37" s="25" t="str">
        <f>IF([7]道具信息!R37="","",[7]道具信息!R37)</f>
        <v/>
      </c>
      <c r="S37" s="25" t="str">
        <f>IF([7]道具信息!S37="","",[7]道具信息!S37)</f>
        <v/>
      </c>
      <c r="T37" s="25" t="str">
        <f>IF([7]道具信息!T37="","",[7]道具信息!T37)</f>
        <v/>
      </c>
      <c r="U37" s="25" t="str">
        <f>IF([7]道具信息!U37="","",[7]道具信息!U37)</f>
        <v/>
      </c>
      <c r="V37" s="25" t="str">
        <f>IF([7]道具信息!V37="","",[7]道具信息!V37)</f>
        <v/>
      </c>
      <c r="W37" s="25" t="str">
        <f>IF([7]道具信息!W37="","",[7]道具信息!W37)</f>
        <v/>
      </c>
      <c r="X37" s="25" t="str">
        <f>IF([7]道具信息!X37="","",[7]道具信息!X37)</f>
        <v/>
      </c>
      <c r="Y37" s="25" t="str">
        <f>IF([7]道具信息!Y37="","",[7]道具信息!Y37)</f>
        <v/>
      </c>
      <c r="Z37" s="25" t="str">
        <f>IF([7]道具信息!Z37="","",[7]道具信息!Z37)</f>
        <v/>
      </c>
    </row>
    <row r="38" spans="1:26" x14ac:dyDescent="0.15">
      <c r="A38" s="25" t="str">
        <f>IF([7]道具信息!A38="","",[7]道具信息!A38)</f>
        <v/>
      </c>
      <c r="B38" s="25" t="str">
        <f>IF([7]道具信息!B38="","",[7]道具信息!B38)</f>
        <v/>
      </c>
      <c r="C38" s="25" t="str">
        <f>IF([7]道具信息!C38="","",[7]道具信息!C38)</f>
        <v/>
      </c>
      <c r="D38" s="25" t="str">
        <f>IF([7]道具信息!D38="","",[7]道具信息!D38)</f>
        <v>宝物精华</v>
      </c>
      <c r="E38" s="25">
        <f>IF([7]道具信息!E38="","",[7]道具信息!E38)</f>
        <v>100</v>
      </c>
      <c r="F38" s="25">
        <f>IF([7]道具信息!F38="","",[7]道具信息!F38)</f>
        <v>1</v>
      </c>
      <c r="G38" s="25">
        <f>IF([7]道具信息!G38="","",[7]道具信息!G38)</f>
        <v>1</v>
      </c>
      <c r="H38" s="25">
        <f>IF([7]道具信息!H38="","",[7]道具信息!H38)</f>
        <v>1</v>
      </c>
      <c r="I38" s="25">
        <f>IF([7]道具信息!I38="","",[7]道具信息!I38)</f>
        <v>100</v>
      </c>
      <c r="J38" s="25">
        <f>IF([7]道具信息!J38="","",[7]道具信息!J38)</f>
        <v>100</v>
      </c>
      <c r="K38" s="25">
        <f>IF([7]道具信息!K38="","",[7]道具信息!K38)</f>
        <v>100</v>
      </c>
      <c r="L38" s="25" t="str">
        <f>IF([7]道具信息!L38="","",[7]道具信息!L38)</f>
        <v>宝物升星消耗货币</v>
      </c>
      <c r="M38" s="25" t="str">
        <f>IF([7]道具信息!M38="","",[7]道具信息!M38)</f>
        <v/>
      </c>
      <c r="N38" s="25" t="str">
        <f>IF([7]道具信息!N38="","",[7]道具信息!N38)</f>
        <v/>
      </c>
      <c r="O38" s="25" t="str">
        <f>IF([7]道具信息!O38="","",[7]道具信息!O38)</f>
        <v/>
      </c>
      <c r="P38" s="25" t="str">
        <f>IF([7]道具信息!P38="","",[7]道具信息!P38)</f>
        <v/>
      </c>
      <c r="Q38" s="25" t="str">
        <f>IF([7]道具信息!Q38="","",[7]道具信息!Q38)</f>
        <v/>
      </c>
      <c r="R38" s="25" t="str">
        <f>IF([7]道具信息!R38="","",[7]道具信息!R38)</f>
        <v/>
      </c>
      <c r="S38" s="25" t="str">
        <f>IF([7]道具信息!S38="","",[7]道具信息!S38)</f>
        <v/>
      </c>
      <c r="T38" s="25" t="str">
        <f>IF([7]道具信息!T38="","",[7]道具信息!T38)</f>
        <v/>
      </c>
      <c r="U38" s="25" t="str">
        <f>IF([7]道具信息!U38="","",[7]道具信息!U38)</f>
        <v/>
      </c>
      <c r="V38" s="25" t="str">
        <f>IF([7]道具信息!V38="","",[7]道具信息!V38)</f>
        <v/>
      </c>
      <c r="W38" s="25" t="str">
        <f>IF([7]道具信息!W38="","",[7]道具信息!W38)</f>
        <v/>
      </c>
      <c r="X38" s="25" t="str">
        <f>IF([7]道具信息!X38="","",[7]道具信息!X38)</f>
        <v/>
      </c>
      <c r="Y38" s="25" t="str">
        <f>IF([7]道具信息!Y38="","",[7]道具信息!Y38)</f>
        <v/>
      </c>
      <c r="Z38" s="25" t="str">
        <f>IF([7]道具信息!Z38="","",[7]道具信息!Z38)</f>
        <v/>
      </c>
    </row>
    <row r="39" spans="1:26" x14ac:dyDescent="0.15">
      <c r="A39" s="25" t="str">
        <f>IF([7]道具信息!A39="","",[7]道具信息!A39)</f>
        <v/>
      </c>
      <c r="B39" s="25" t="str">
        <f>IF([7]道具信息!B39="","",[7]道具信息!B39)</f>
        <v/>
      </c>
      <c r="C39" s="25" t="str">
        <f>IF([7]道具信息!C39="","",[7]道具信息!C39)</f>
        <v/>
      </c>
      <c r="D39" s="25" t="str">
        <f>IF([7]道具信息!D39="","",[7]道具信息!D39)</f>
        <v>指定蓝色宝物</v>
      </c>
      <c r="E39" s="25">
        <f>IF([7]道具信息!E39="","",[7]道具信息!E39)</f>
        <v>100</v>
      </c>
      <c r="F39" s="25">
        <f>IF([7]道具信息!F39="","",[7]道具信息!F39)</f>
        <v>2.5</v>
      </c>
      <c r="G39" s="25">
        <f>IF([7]道具信息!G39="","",[7]道具信息!G39)</f>
        <v>1</v>
      </c>
      <c r="H39" s="25">
        <f>IF([7]道具信息!H39="","",[7]道具信息!H39)</f>
        <v>1</v>
      </c>
      <c r="I39" s="25">
        <f>IF([7]道具信息!I39="","",[7]道具信息!I39)</f>
        <v>250</v>
      </c>
      <c r="J39" s="25">
        <f>IF([7]道具信息!J39="","",[7]道具信息!J39)</f>
        <v>100</v>
      </c>
      <c r="K39" s="25">
        <f>IF([7]道具信息!K39="","",[7]道具信息!K39)</f>
        <v>100</v>
      </c>
      <c r="L39" s="25" t="str">
        <f>IF([7]道具信息!L39="","",[7]道具信息!L39)</f>
        <v/>
      </c>
      <c r="M39" s="25" t="str">
        <f>IF([7]道具信息!M39="","",[7]道具信息!M39)</f>
        <v/>
      </c>
      <c r="N39" s="25" t="str">
        <f>IF([7]道具信息!N39="","",[7]道具信息!N39)</f>
        <v/>
      </c>
      <c r="O39" s="25" t="str">
        <f>IF([7]道具信息!O39="","",[7]道具信息!O39)</f>
        <v/>
      </c>
      <c r="P39" s="25" t="str">
        <f>IF([7]道具信息!P39="","",[7]道具信息!P39)</f>
        <v/>
      </c>
      <c r="Q39" s="25" t="str">
        <f>IF([7]道具信息!Q39="","",[7]道具信息!Q39)</f>
        <v/>
      </c>
      <c r="R39" s="25" t="str">
        <f>IF([7]道具信息!R39="","",[7]道具信息!R39)</f>
        <v/>
      </c>
      <c r="S39" s="25" t="str">
        <f>IF([7]道具信息!S39="","",[7]道具信息!S39)</f>
        <v/>
      </c>
      <c r="T39" s="25" t="str">
        <f>IF([7]道具信息!T39="","",[7]道具信息!T39)</f>
        <v/>
      </c>
      <c r="U39" s="25" t="str">
        <f>IF([7]道具信息!U39="","",[7]道具信息!U39)</f>
        <v/>
      </c>
      <c r="V39" s="25" t="str">
        <f>IF([7]道具信息!V39="","",[7]道具信息!V39)</f>
        <v/>
      </c>
      <c r="W39" s="25" t="str">
        <f>IF([7]道具信息!W39="","",[7]道具信息!W39)</f>
        <v/>
      </c>
      <c r="X39" s="25" t="str">
        <f>IF([7]道具信息!X39="","",[7]道具信息!X39)</f>
        <v/>
      </c>
      <c r="Y39" s="25" t="str">
        <f>IF([7]道具信息!Y39="","",[7]道具信息!Y39)</f>
        <v/>
      </c>
      <c r="Z39" s="25" t="str">
        <f>IF([7]道具信息!Z39="","",[7]道具信息!Z39)</f>
        <v/>
      </c>
    </row>
    <row r="40" spans="1:26" x14ac:dyDescent="0.15">
      <c r="A40" s="25" t="str">
        <f>IF([7]道具信息!A40="","",[7]道具信息!A40)</f>
        <v/>
      </c>
      <c r="B40" s="25" t="str">
        <f>IF([7]道具信息!B40="","",[7]道具信息!B40)</f>
        <v/>
      </c>
      <c r="C40" s="25" t="str">
        <f>IF([7]道具信息!C40="","",[7]道具信息!C40)</f>
        <v/>
      </c>
      <c r="D40" s="25" t="str">
        <f>IF([7]道具信息!D40="","",[7]道具信息!D40)</f>
        <v>指定紫色宝物</v>
      </c>
      <c r="E40" s="25">
        <f>IF([7]道具信息!E40="","",[7]道具信息!E40)</f>
        <v>500</v>
      </c>
      <c r="F40" s="25">
        <f>IF([7]道具信息!F40="","",[7]道具信息!F40)</f>
        <v>2.5</v>
      </c>
      <c r="G40" s="25">
        <f>IF([7]道具信息!G40="","",[7]道具信息!G40)</f>
        <v>1</v>
      </c>
      <c r="H40" s="25">
        <f>IF([7]道具信息!H40="","",[7]道具信息!H40)</f>
        <v>1</v>
      </c>
      <c r="I40" s="25">
        <f>IF([7]道具信息!I40="","",[7]道具信息!I40)</f>
        <v>1250</v>
      </c>
      <c r="J40" s="25">
        <f>IF([7]道具信息!J40="","",[7]道具信息!J40)</f>
        <v>500</v>
      </c>
      <c r="K40" s="25">
        <f>IF([7]道具信息!K40="","",[7]道具信息!K40)</f>
        <v>500</v>
      </c>
      <c r="L40" s="25" t="str">
        <f>IF([7]道具信息!L40="","",[7]道具信息!L40)</f>
        <v/>
      </c>
      <c r="M40" s="25" t="str">
        <f>IF([7]道具信息!M40="","",[7]道具信息!M40)</f>
        <v/>
      </c>
      <c r="N40" s="25" t="str">
        <f>IF([7]道具信息!N40="","",[7]道具信息!N40)</f>
        <v/>
      </c>
      <c r="O40" s="25" t="str">
        <f>IF([7]道具信息!O40="","",[7]道具信息!O40)</f>
        <v/>
      </c>
      <c r="P40" s="25" t="str">
        <f>IF([7]道具信息!P40="","",[7]道具信息!P40)</f>
        <v/>
      </c>
      <c r="Q40" s="25" t="str">
        <f>IF([7]道具信息!Q40="","",[7]道具信息!Q40)</f>
        <v/>
      </c>
      <c r="R40" s="25" t="str">
        <f>IF([7]道具信息!R40="","",[7]道具信息!R40)</f>
        <v/>
      </c>
      <c r="S40" s="25" t="str">
        <f>IF([7]道具信息!S40="","",[7]道具信息!S40)</f>
        <v/>
      </c>
      <c r="T40" s="25" t="str">
        <f>IF([7]道具信息!T40="","",[7]道具信息!T40)</f>
        <v/>
      </c>
      <c r="U40" s="25" t="str">
        <f>IF([7]道具信息!U40="","",[7]道具信息!U40)</f>
        <v/>
      </c>
      <c r="V40" s="25" t="str">
        <f>IF([7]道具信息!V40="","",[7]道具信息!V40)</f>
        <v/>
      </c>
      <c r="W40" s="25" t="str">
        <f>IF([7]道具信息!W40="","",[7]道具信息!W40)</f>
        <v/>
      </c>
      <c r="X40" s="25" t="str">
        <f>IF([7]道具信息!X40="","",[7]道具信息!X40)</f>
        <v/>
      </c>
      <c r="Y40" s="25" t="str">
        <f>IF([7]道具信息!Y40="","",[7]道具信息!Y40)</f>
        <v/>
      </c>
      <c r="Z40" s="25" t="str">
        <f>IF([7]道具信息!Z40="","",[7]道具信息!Z40)</f>
        <v/>
      </c>
    </row>
    <row r="41" spans="1:26" x14ac:dyDescent="0.15">
      <c r="A41" s="25" t="str">
        <f>IF([7]道具信息!A41="","",[7]道具信息!A41)</f>
        <v/>
      </c>
      <c r="B41" s="25" t="str">
        <f>IF([7]道具信息!B41="","",[7]道具信息!B41)</f>
        <v/>
      </c>
      <c r="C41" s="25" t="str">
        <f>IF([7]道具信息!C41="","",[7]道具信息!C41)</f>
        <v/>
      </c>
      <c r="D41" s="25" t="str">
        <f>IF([7]道具信息!D41="","",[7]道具信息!D41)</f>
        <v>指定橙色宝物</v>
      </c>
      <c r="E41" s="25">
        <f>IF([7]道具信息!E41="","",[7]道具信息!E41)</f>
        <v>4000</v>
      </c>
      <c r="F41" s="25">
        <f>IF([7]道具信息!F41="","",[7]道具信息!F41)</f>
        <v>2.5</v>
      </c>
      <c r="G41" s="25">
        <f>IF([7]道具信息!G41="","",[7]道具信息!G41)</f>
        <v>1</v>
      </c>
      <c r="H41" s="25">
        <f>IF([7]道具信息!H41="","",[7]道具信息!H41)</f>
        <v>1</v>
      </c>
      <c r="I41" s="25">
        <f>IF([7]道具信息!I41="","",[7]道具信息!I41)</f>
        <v>10000</v>
      </c>
      <c r="J41" s="25">
        <f>IF([7]道具信息!J41="","",[7]道具信息!J41)</f>
        <v>4000</v>
      </c>
      <c r="K41" s="25">
        <f>IF([7]道具信息!K41="","",[7]道具信息!K41)</f>
        <v>4000</v>
      </c>
      <c r="L41" s="25" t="str">
        <f>IF([7]道具信息!L41="","",[7]道具信息!L41)</f>
        <v/>
      </c>
      <c r="M41" s="25" t="str">
        <f>IF([7]道具信息!M41="","",[7]道具信息!M41)</f>
        <v/>
      </c>
      <c r="N41" s="25" t="str">
        <f>IF([7]道具信息!N41="","",[7]道具信息!N41)</f>
        <v/>
      </c>
      <c r="O41" s="25" t="str">
        <f>IF([7]道具信息!O41="","",[7]道具信息!O41)</f>
        <v/>
      </c>
      <c r="P41" s="25" t="str">
        <f>IF([7]道具信息!P41="","",[7]道具信息!P41)</f>
        <v/>
      </c>
      <c r="Q41" s="25" t="str">
        <f>IF([7]道具信息!Q41="","",[7]道具信息!Q41)</f>
        <v/>
      </c>
      <c r="R41" s="25" t="str">
        <f>IF([7]道具信息!R41="","",[7]道具信息!R41)</f>
        <v/>
      </c>
      <c r="S41" s="25" t="str">
        <f>IF([7]道具信息!S41="","",[7]道具信息!S41)</f>
        <v/>
      </c>
      <c r="T41" s="25" t="str">
        <f>IF([7]道具信息!T41="","",[7]道具信息!T41)</f>
        <v/>
      </c>
      <c r="U41" s="25" t="str">
        <f>IF([7]道具信息!U41="","",[7]道具信息!U41)</f>
        <v/>
      </c>
      <c r="V41" s="25" t="str">
        <f>IF([7]道具信息!V41="","",[7]道具信息!V41)</f>
        <v/>
      </c>
      <c r="W41" s="25" t="str">
        <f>IF([7]道具信息!W41="","",[7]道具信息!W41)</f>
        <v/>
      </c>
      <c r="X41" s="25" t="str">
        <f>IF([7]道具信息!X41="","",[7]道具信息!X41)</f>
        <v/>
      </c>
      <c r="Y41" s="25" t="str">
        <f>IF([7]道具信息!Y41="","",[7]道具信息!Y41)</f>
        <v/>
      </c>
      <c r="Z41" s="25" t="str">
        <f>IF([7]道具信息!Z41="","",[7]道具信息!Z41)</f>
        <v/>
      </c>
    </row>
    <row r="42" spans="1:26" x14ac:dyDescent="0.15">
      <c r="A42" s="25" t="str">
        <f>IF([7]道具信息!A42="","",[7]道具信息!A42)</f>
        <v/>
      </c>
      <c r="B42" s="25" t="str">
        <f>IF([7]道具信息!B42="","",[7]道具信息!B42)</f>
        <v/>
      </c>
      <c r="C42" s="25" t="str">
        <f>IF([7]道具信息!C42="","",[7]道具信息!C42)</f>
        <v/>
      </c>
      <c r="D42" s="25" t="str">
        <f>IF([7]道具信息!D42="","",[7]道具信息!D42)</f>
        <v>指定橙+宝物</v>
      </c>
      <c r="E42" s="25">
        <f>IF([7]道具信息!E42="","",[7]道具信息!E42)</f>
        <v>20000</v>
      </c>
      <c r="F42" s="25">
        <f>IF([7]道具信息!F42="","",[7]道具信息!F42)</f>
        <v>2.5</v>
      </c>
      <c r="G42" s="25">
        <f>IF([7]道具信息!G42="","",[7]道具信息!G42)</f>
        <v>1</v>
      </c>
      <c r="H42" s="25">
        <f>IF([7]道具信息!H42="","",[7]道具信息!H42)</f>
        <v>1</v>
      </c>
      <c r="I42" s="25">
        <f>IF([7]道具信息!I42="","",[7]道具信息!I42)</f>
        <v>50000</v>
      </c>
      <c r="J42" s="25">
        <f>IF([7]道具信息!J42="","",[7]道具信息!J42)</f>
        <v>20000</v>
      </c>
      <c r="K42" s="25">
        <f>IF([7]道具信息!K42="","",[7]道具信息!K42)</f>
        <v>20000</v>
      </c>
      <c r="L42" s="25" t="str">
        <f>IF([7]道具信息!L42="","",[7]道具信息!L42)</f>
        <v/>
      </c>
      <c r="M42" s="25" t="str">
        <f>IF([7]道具信息!M42="","",[7]道具信息!M42)</f>
        <v/>
      </c>
      <c r="N42" s="25" t="str">
        <f>IF([7]道具信息!N42="","",[7]道具信息!N42)</f>
        <v/>
      </c>
      <c r="O42" s="25" t="str">
        <f>IF([7]道具信息!O42="","",[7]道具信息!O42)</f>
        <v/>
      </c>
      <c r="P42" s="25" t="str">
        <f>IF([7]道具信息!P42="","",[7]道具信息!P42)</f>
        <v/>
      </c>
      <c r="Q42" s="25" t="str">
        <f>IF([7]道具信息!Q42="","",[7]道具信息!Q42)</f>
        <v/>
      </c>
      <c r="R42" s="25" t="str">
        <f>IF([7]道具信息!R42="","",[7]道具信息!R42)</f>
        <v/>
      </c>
      <c r="S42" s="25" t="str">
        <f>IF([7]道具信息!S42="","",[7]道具信息!S42)</f>
        <v/>
      </c>
      <c r="T42" s="25" t="str">
        <f>IF([7]道具信息!T42="","",[7]道具信息!T42)</f>
        <v/>
      </c>
      <c r="U42" s="25" t="str">
        <f>IF([7]道具信息!U42="","",[7]道具信息!U42)</f>
        <v/>
      </c>
      <c r="V42" s="25" t="str">
        <f>IF([7]道具信息!V42="","",[7]道具信息!V42)</f>
        <v/>
      </c>
      <c r="W42" s="25" t="str">
        <f>IF([7]道具信息!W42="","",[7]道具信息!W42)</f>
        <v/>
      </c>
      <c r="X42" s="25" t="str">
        <f>IF([7]道具信息!X42="","",[7]道具信息!X42)</f>
        <v/>
      </c>
      <c r="Y42" s="25" t="str">
        <f>IF([7]道具信息!Y42="","",[7]道具信息!Y42)</f>
        <v/>
      </c>
      <c r="Z42" s="25" t="str">
        <f>IF([7]道具信息!Z42="","",[7]道具信息!Z42)</f>
        <v/>
      </c>
    </row>
    <row r="43" spans="1:26" x14ac:dyDescent="0.15">
      <c r="A43" s="25" t="str">
        <f>IF([7]道具信息!A43="","",[7]道具信息!A43)</f>
        <v/>
      </c>
      <c r="B43" s="25" t="str">
        <f>IF([7]道具信息!B43="","",[7]道具信息!B43)</f>
        <v/>
      </c>
      <c r="C43" s="25" t="str">
        <f>IF([7]道具信息!C43="","",[7]道具信息!C43)</f>
        <v/>
      </c>
      <c r="D43" s="25" t="str">
        <f>IF([7]道具信息!D43="","",[7]道具信息!D43)</f>
        <v>指定红色宝物</v>
      </c>
      <c r="E43" s="25">
        <f>IF([7]道具信息!E43="","",[7]道具信息!E43)</f>
        <v>60000</v>
      </c>
      <c r="F43" s="25">
        <f>IF([7]道具信息!F43="","",[7]道具信息!F43)</f>
        <v>2.5</v>
      </c>
      <c r="G43" s="25">
        <f>IF([7]道具信息!G43="","",[7]道具信息!G43)</f>
        <v>1</v>
      </c>
      <c r="H43" s="25">
        <f>IF([7]道具信息!H43="","",[7]道具信息!H43)</f>
        <v>1</v>
      </c>
      <c r="I43" s="25">
        <f>IF([7]道具信息!I43="","",[7]道具信息!I43)</f>
        <v>150000</v>
      </c>
      <c r="J43" s="25">
        <f>IF([7]道具信息!J43="","",[7]道具信息!J43)</f>
        <v>60000</v>
      </c>
      <c r="K43" s="25">
        <f>IF([7]道具信息!K43="","",[7]道具信息!K43)</f>
        <v>60000</v>
      </c>
      <c r="L43" s="25" t="str">
        <f>IF([7]道具信息!L43="","",[7]道具信息!L43)</f>
        <v/>
      </c>
      <c r="M43" s="25" t="str">
        <f>IF([7]道具信息!M43="","",[7]道具信息!M43)</f>
        <v/>
      </c>
      <c r="N43" s="25" t="str">
        <f>IF([7]道具信息!N43="","",[7]道具信息!N43)</f>
        <v/>
      </c>
      <c r="O43" s="25" t="str">
        <f>IF([7]道具信息!O43="","",[7]道具信息!O43)</f>
        <v/>
      </c>
      <c r="P43" s="25" t="str">
        <f>IF([7]道具信息!P43="","",[7]道具信息!P43)</f>
        <v/>
      </c>
      <c r="Q43" s="25" t="str">
        <f>IF([7]道具信息!Q43="","",[7]道具信息!Q43)</f>
        <v/>
      </c>
      <c r="R43" s="25" t="str">
        <f>IF([7]道具信息!R43="","",[7]道具信息!R43)</f>
        <v/>
      </c>
      <c r="S43" s="25" t="str">
        <f>IF([7]道具信息!S43="","",[7]道具信息!S43)</f>
        <v/>
      </c>
      <c r="T43" s="25" t="str">
        <f>IF([7]道具信息!T43="","",[7]道具信息!T43)</f>
        <v/>
      </c>
      <c r="U43" s="25" t="str">
        <f>IF([7]道具信息!U43="","",[7]道具信息!U43)</f>
        <v/>
      </c>
      <c r="V43" s="25" t="str">
        <f>IF([7]道具信息!V43="","",[7]道具信息!V43)</f>
        <v/>
      </c>
      <c r="W43" s="25" t="str">
        <f>IF([7]道具信息!W43="","",[7]道具信息!W43)</f>
        <v/>
      </c>
      <c r="X43" s="25" t="str">
        <f>IF([7]道具信息!X43="","",[7]道具信息!X43)</f>
        <v/>
      </c>
      <c r="Y43" s="25" t="str">
        <f>IF([7]道具信息!Y43="","",[7]道具信息!Y43)</f>
        <v/>
      </c>
      <c r="Z43" s="25" t="str">
        <f>IF([7]道具信息!Z43="","",[7]道具信息!Z43)</f>
        <v/>
      </c>
    </row>
    <row r="44" spans="1:26" x14ac:dyDescent="0.15">
      <c r="A44" s="25" t="str">
        <f>IF([7]道具信息!A44="","",[7]道具信息!A44)</f>
        <v/>
      </c>
      <c r="B44" s="25" t="str">
        <f>IF([7]道具信息!B44="","",[7]道具信息!B44)</f>
        <v/>
      </c>
      <c r="C44" s="25" t="str">
        <f>IF([7]道具信息!C44="","",[7]道具信息!C44)</f>
        <v/>
      </c>
      <c r="D44" s="25" t="str">
        <f>IF([7]道具信息!D44="","",[7]道具信息!D44)</f>
        <v>指定橙色宝物碎片</v>
      </c>
      <c r="E44" s="25">
        <f>IF([7]道具信息!E44="","",[7]道具信息!E44)</f>
        <v>133.33333333333334</v>
      </c>
      <c r="F44" s="25">
        <f>IF([7]道具信息!F44="","",[7]道具信息!F44)</f>
        <v>2.5</v>
      </c>
      <c r="G44" s="25">
        <f>IF([7]道具信息!G44="","",[7]道具信息!G44)</f>
        <v>1</v>
      </c>
      <c r="H44" s="25">
        <f>IF([7]道具信息!H44="","",[7]道具信息!H44)</f>
        <v>1</v>
      </c>
      <c r="I44" s="25">
        <f>IF([7]道具信息!I44="","",[7]道具信息!I44)</f>
        <v>333.33333333333337</v>
      </c>
      <c r="J44" s="25">
        <f>IF([7]道具信息!J44="","",[7]道具信息!J44)</f>
        <v>133.33333333333334</v>
      </c>
      <c r="K44" s="25">
        <f>IF([7]道具信息!K44="","",[7]道具信息!K44)</f>
        <v>133.33333333333334</v>
      </c>
      <c r="L44" s="25" t="str">
        <f>IF([7]道具信息!L44="","",[7]道具信息!L44)</f>
        <v/>
      </c>
      <c r="M44" s="25" t="str">
        <f>IF([7]道具信息!M44="","",[7]道具信息!M44)</f>
        <v/>
      </c>
      <c r="N44" s="25" t="str">
        <f>IF([7]道具信息!N44="","",[7]道具信息!N44)</f>
        <v/>
      </c>
      <c r="O44" s="25" t="str">
        <f>IF([7]道具信息!O44="","",[7]道具信息!O44)</f>
        <v/>
      </c>
      <c r="P44" s="25" t="str">
        <f>IF([7]道具信息!P44="","",[7]道具信息!P44)</f>
        <v/>
      </c>
      <c r="Q44" s="25" t="str">
        <f>IF([7]道具信息!Q44="","",[7]道具信息!Q44)</f>
        <v/>
      </c>
      <c r="R44" s="25" t="str">
        <f>IF([7]道具信息!R44="","",[7]道具信息!R44)</f>
        <v/>
      </c>
      <c r="S44" s="25" t="str">
        <f>IF([7]道具信息!S44="","",[7]道具信息!S44)</f>
        <v/>
      </c>
      <c r="T44" s="25" t="str">
        <f>IF([7]道具信息!T44="","",[7]道具信息!T44)</f>
        <v/>
      </c>
      <c r="U44" s="25" t="str">
        <f>IF([7]道具信息!U44="","",[7]道具信息!U44)</f>
        <v/>
      </c>
      <c r="V44" s="25" t="str">
        <f>IF([7]道具信息!V44="","",[7]道具信息!V44)</f>
        <v/>
      </c>
      <c r="W44" s="25" t="str">
        <f>IF([7]道具信息!W44="","",[7]道具信息!W44)</f>
        <v/>
      </c>
      <c r="X44" s="25" t="str">
        <f>IF([7]道具信息!X44="","",[7]道具信息!X44)</f>
        <v/>
      </c>
      <c r="Y44" s="25" t="str">
        <f>IF([7]道具信息!Y44="","",[7]道具信息!Y44)</f>
        <v/>
      </c>
      <c r="Z44" s="25" t="str">
        <f>IF([7]道具信息!Z44="","",[7]道具信息!Z44)</f>
        <v/>
      </c>
    </row>
    <row r="45" spans="1:26" x14ac:dyDescent="0.15">
      <c r="A45" s="25" t="str">
        <f>IF([7]道具信息!A45="","",[7]道具信息!A45)</f>
        <v/>
      </c>
      <c r="B45" s="25" t="str">
        <f>IF([7]道具信息!B45="","",[7]道具信息!B45)</f>
        <v/>
      </c>
      <c r="C45" s="25" t="str">
        <f>IF([7]道具信息!C45="","",[7]道具信息!C45)</f>
        <v/>
      </c>
      <c r="D45" s="25" t="str">
        <f>IF([7]道具信息!D45="","",[7]道具信息!D45)</f>
        <v>指定橙+宝物碎片</v>
      </c>
      <c r="E45" s="25">
        <f>IF([7]道具信息!E45="","",[7]道具信息!E45)</f>
        <v>666.66666666666663</v>
      </c>
      <c r="F45" s="25">
        <f>IF([7]道具信息!F45="","",[7]道具信息!F45)</f>
        <v>2.5</v>
      </c>
      <c r="G45" s="25">
        <f>IF([7]道具信息!G45="","",[7]道具信息!G45)</f>
        <v>1</v>
      </c>
      <c r="H45" s="25">
        <f>IF([7]道具信息!H45="","",[7]道具信息!H45)</f>
        <v>1</v>
      </c>
      <c r="I45" s="25">
        <f>IF([7]道具信息!I45="","",[7]道具信息!I45)</f>
        <v>1666.6666666666665</v>
      </c>
      <c r="J45" s="25">
        <f>IF([7]道具信息!J45="","",[7]道具信息!J45)</f>
        <v>666.66666666666663</v>
      </c>
      <c r="K45" s="25">
        <f>IF([7]道具信息!K45="","",[7]道具信息!K45)</f>
        <v>666.66666666666663</v>
      </c>
      <c r="L45" s="25" t="str">
        <f>IF([7]道具信息!L45="","",[7]道具信息!L45)</f>
        <v/>
      </c>
      <c r="M45" s="25" t="str">
        <f>IF([7]道具信息!M45="","",[7]道具信息!M45)</f>
        <v/>
      </c>
      <c r="N45" s="25" t="str">
        <f>IF([7]道具信息!N45="","",[7]道具信息!N45)</f>
        <v/>
      </c>
      <c r="O45" s="25" t="str">
        <f>IF([7]道具信息!O45="","",[7]道具信息!O45)</f>
        <v/>
      </c>
      <c r="P45" s="25" t="str">
        <f>IF([7]道具信息!P45="","",[7]道具信息!P45)</f>
        <v/>
      </c>
      <c r="Q45" s="25" t="str">
        <f>IF([7]道具信息!Q45="","",[7]道具信息!Q45)</f>
        <v/>
      </c>
      <c r="R45" s="25" t="str">
        <f>IF([7]道具信息!R45="","",[7]道具信息!R45)</f>
        <v/>
      </c>
      <c r="S45" s="25" t="str">
        <f>IF([7]道具信息!S45="","",[7]道具信息!S45)</f>
        <v/>
      </c>
      <c r="T45" s="25" t="str">
        <f>IF([7]道具信息!T45="","",[7]道具信息!T45)</f>
        <v/>
      </c>
      <c r="U45" s="25" t="str">
        <f>IF([7]道具信息!U45="","",[7]道具信息!U45)</f>
        <v/>
      </c>
      <c r="V45" s="25" t="str">
        <f>IF([7]道具信息!V45="","",[7]道具信息!V45)</f>
        <v/>
      </c>
      <c r="W45" s="25" t="str">
        <f>IF([7]道具信息!W45="","",[7]道具信息!W45)</f>
        <v/>
      </c>
      <c r="X45" s="25" t="str">
        <f>IF([7]道具信息!X45="","",[7]道具信息!X45)</f>
        <v/>
      </c>
      <c r="Y45" s="25" t="str">
        <f>IF([7]道具信息!Y45="","",[7]道具信息!Y45)</f>
        <v/>
      </c>
      <c r="Z45" s="25" t="str">
        <f>IF([7]道具信息!Z45="","",[7]道具信息!Z45)</f>
        <v/>
      </c>
    </row>
    <row r="46" spans="1:26" x14ac:dyDescent="0.15">
      <c r="A46" s="25" t="str">
        <f>IF([7]道具信息!A46="","",[7]道具信息!A46)</f>
        <v/>
      </c>
      <c r="B46" s="25" t="str">
        <f>IF([7]道具信息!B46="","",[7]道具信息!B46)</f>
        <v/>
      </c>
      <c r="C46" s="25" t="str">
        <f>IF([7]道具信息!C46="","",[7]道具信息!C46)</f>
        <v/>
      </c>
      <c r="D46" s="25" t="str">
        <f>IF([7]道具信息!D46="","",[7]道具信息!D46)</f>
        <v>指定红色宝物碎片</v>
      </c>
      <c r="E46" s="25">
        <f>IF([7]道具信息!E46="","",[7]道具信息!E46)</f>
        <v>1200</v>
      </c>
      <c r="F46" s="25">
        <f>IF([7]道具信息!F46="","",[7]道具信息!F46)</f>
        <v>2.5</v>
      </c>
      <c r="G46" s="25">
        <f>IF([7]道具信息!G46="","",[7]道具信息!G46)</f>
        <v>1</v>
      </c>
      <c r="H46" s="25">
        <f>IF([7]道具信息!H46="","",[7]道具信息!H46)</f>
        <v>1</v>
      </c>
      <c r="I46" s="25">
        <f>IF([7]道具信息!I46="","",[7]道具信息!I46)</f>
        <v>3000</v>
      </c>
      <c r="J46" s="25">
        <f>IF([7]道具信息!J46="","",[7]道具信息!J46)</f>
        <v>1200</v>
      </c>
      <c r="K46" s="25">
        <f>IF([7]道具信息!K46="","",[7]道具信息!K46)</f>
        <v>1200</v>
      </c>
      <c r="L46" s="25" t="str">
        <f>IF([7]道具信息!L46="","",[7]道具信息!L46)</f>
        <v/>
      </c>
      <c r="M46" s="25" t="str">
        <f>IF([7]道具信息!M46="","",[7]道具信息!M46)</f>
        <v/>
      </c>
      <c r="N46" s="25" t="str">
        <f>IF([7]道具信息!N46="","",[7]道具信息!N46)</f>
        <v/>
      </c>
      <c r="O46" s="25" t="str">
        <f>IF([7]道具信息!O46="","",[7]道具信息!O46)</f>
        <v/>
      </c>
      <c r="P46" s="25" t="str">
        <f>IF([7]道具信息!P46="","",[7]道具信息!P46)</f>
        <v/>
      </c>
      <c r="Q46" s="25" t="str">
        <f>IF([7]道具信息!Q46="","",[7]道具信息!Q46)</f>
        <v/>
      </c>
      <c r="R46" s="25" t="str">
        <f>IF([7]道具信息!R46="","",[7]道具信息!R46)</f>
        <v/>
      </c>
      <c r="S46" s="25" t="str">
        <f>IF([7]道具信息!S46="","",[7]道具信息!S46)</f>
        <v/>
      </c>
      <c r="T46" s="25" t="str">
        <f>IF([7]道具信息!T46="","",[7]道具信息!T46)</f>
        <v/>
      </c>
      <c r="U46" s="25" t="str">
        <f>IF([7]道具信息!U46="","",[7]道具信息!U46)</f>
        <v/>
      </c>
      <c r="V46" s="25" t="str">
        <f>IF([7]道具信息!V46="","",[7]道具信息!V46)</f>
        <v/>
      </c>
      <c r="W46" s="25" t="str">
        <f>IF([7]道具信息!W46="","",[7]道具信息!W46)</f>
        <v/>
      </c>
      <c r="X46" s="25" t="str">
        <f>IF([7]道具信息!X46="","",[7]道具信息!X46)</f>
        <v/>
      </c>
      <c r="Y46" s="25" t="str">
        <f>IF([7]道具信息!Y46="","",[7]道具信息!Y46)</f>
        <v/>
      </c>
      <c r="Z46" s="25" t="str">
        <f>IF([7]道具信息!Z46="","",[7]道具信息!Z46)</f>
        <v/>
      </c>
    </row>
    <row r="47" spans="1:26" x14ac:dyDescent="0.15">
      <c r="A47" s="25" t="str">
        <f>IF([7]道具信息!A47="","",[7]道具信息!A47)</f>
        <v/>
      </c>
      <c r="B47" s="25" t="str">
        <f>IF([7]道具信息!B47="","",[7]道具信息!B47)</f>
        <v/>
      </c>
      <c r="C47" s="25" t="str">
        <f>IF([7]道具信息!C47="","",[7]道具信息!C47)</f>
        <v/>
      </c>
      <c r="D47" s="25" t="str">
        <f>IF([7]道具信息!D47="","",[7]道具信息!D47)</f>
        <v>随机蓝色宝物</v>
      </c>
      <c r="E47" s="25">
        <f>IF([7]道具信息!E47="","",[7]道具信息!E47)</f>
        <v>100</v>
      </c>
      <c r="F47" s="25">
        <f>IF([7]道具信息!F47="","",[7]道具信息!F47)</f>
        <v>2.5</v>
      </c>
      <c r="G47" s="25">
        <f>IF([7]道具信息!G47="","",[7]道具信息!G47)</f>
        <v>1</v>
      </c>
      <c r="H47" s="25">
        <f>IF([7]道具信息!H47="","",[7]道具信息!H47)</f>
        <v>1</v>
      </c>
      <c r="I47" s="25">
        <f>IF([7]道具信息!I47="","",[7]道具信息!I47)</f>
        <v>250</v>
      </c>
      <c r="J47" s="25">
        <f>IF([7]道具信息!J47="","",[7]道具信息!J47)</f>
        <v>100</v>
      </c>
      <c r="K47" s="25">
        <f>IF([7]道具信息!K47="","",[7]道具信息!K47)</f>
        <v>100</v>
      </c>
      <c r="L47" s="25" t="str">
        <f>IF([7]道具信息!L47="","",[7]道具信息!L47)</f>
        <v/>
      </c>
      <c r="M47" s="25" t="str">
        <f>IF([7]道具信息!M47="","",[7]道具信息!M47)</f>
        <v/>
      </c>
      <c r="N47" s="25" t="str">
        <f>IF([7]道具信息!N47="","",[7]道具信息!N47)</f>
        <v/>
      </c>
      <c r="O47" s="25" t="str">
        <f>IF([7]道具信息!O47="","",[7]道具信息!O47)</f>
        <v/>
      </c>
      <c r="P47" s="25" t="str">
        <f>IF([7]道具信息!P47="","",[7]道具信息!P47)</f>
        <v/>
      </c>
      <c r="Q47" s="25" t="str">
        <f>IF([7]道具信息!Q47="","",[7]道具信息!Q47)</f>
        <v/>
      </c>
      <c r="R47" s="25" t="str">
        <f>IF([7]道具信息!R47="","",[7]道具信息!R47)</f>
        <v/>
      </c>
      <c r="S47" s="25" t="str">
        <f>IF([7]道具信息!S47="","",[7]道具信息!S47)</f>
        <v/>
      </c>
      <c r="T47" s="25" t="str">
        <f>IF([7]道具信息!T47="","",[7]道具信息!T47)</f>
        <v/>
      </c>
      <c r="U47" s="25" t="str">
        <f>IF([7]道具信息!U47="","",[7]道具信息!U47)</f>
        <v/>
      </c>
      <c r="V47" s="25" t="str">
        <f>IF([7]道具信息!V47="","",[7]道具信息!V47)</f>
        <v/>
      </c>
      <c r="W47" s="25" t="str">
        <f>IF([7]道具信息!W47="","",[7]道具信息!W47)</f>
        <v/>
      </c>
      <c r="X47" s="25" t="str">
        <f>IF([7]道具信息!X47="","",[7]道具信息!X47)</f>
        <v/>
      </c>
      <c r="Y47" s="25" t="str">
        <f>IF([7]道具信息!Y47="","",[7]道具信息!Y47)</f>
        <v/>
      </c>
      <c r="Z47" s="25" t="str">
        <f>IF([7]道具信息!Z47="","",[7]道具信息!Z47)</f>
        <v/>
      </c>
    </row>
    <row r="48" spans="1:26" x14ac:dyDescent="0.15">
      <c r="A48" s="25" t="str">
        <f>IF([7]道具信息!A48="","",[7]道具信息!A48)</f>
        <v/>
      </c>
      <c r="B48" s="25" t="str">
        <f>IF([7]道具信息!B48="","",[7]道具信息!B48)</f>
        <v/>
      </c>
      <c r="C48" s="25" t="str">
        <f>IF([7]道具信息!C48="","",[7]道具信息!C48)</f>
        <v/>
      </c>
      <c r="D48" s="25" t="str">
        <f>IF([7]道具信息!D48="","",[7]道具信息!D48)</f>
        <v>随机紫色宝物</v>
      </c>
      <c r="E48" s="25">
        <f>IF([7]道具信息!E48="","",[7]道具信息!E48)</f>
        <v>500</v>
      </c>
      <c r="F48" s="25">
        <f>IF([7]道具信息!F48="","",[7]道具信息!F48)</f>
        <v>2.5</v>
      </c>
      <c r="G48" s="25">
        <f>IF([7]道具信息!G48="","",[7]道具信息!G48)</f>
        <v>1</v>
      </c>
      <c r="H48" s="25">
        <f>IF([7]道具信息!H48="","",[7]道具信息!H48)</f>
        <v>1</v>
      </c>
      <c r="I48" s="25">
        <f>IF([7]道具信息!I48="","",[7]道具信息!I48)</f>
        <v>1250</v>
      </c>
      <c r="J48" s="25">
        <f>IF([7]道具信息!J48="","",[7]道具信息!J48)</f>
        <v>500</v>
      </c>
      <c r="K48" s="25">
        <f>IF([7]道具信息!K48="","",[7]道具信息!K48)</f>
        <v>500</v>
      </c>
      <c r="L48" s="25" t="str">
        <f>IF([7]道具信息!L48="","",[7]道具信息!L48)</f>
        <v/>
      </c>
      <c r="M48" s="25" t="str">
        <f>IF([7]道具信息!M48="","",[7]道具信息!M48)</f>
        <v/>
      </c>
      <c r="N48" s="25" t="str">
        <f>IF([7]道具信息!N48="","",[7]道具信息!N48)</f>
        <v/>
      </c>
      <c r="O48" s="25" t="str">
        <f>IF([7]道具信息!O48="","",[7]道具信息!O48)</f>
        <v/>
      </c>
      <c r="P48" s="25" t="str">
        <f>IF([7]道具信息!P48="","",[7]道具信息!P48)</f>
        <v/>
      </c>
      <c r="Q48" s="25" t="str">
        <f>IF([7]道具信息!Q48="","",[7]道具信息!Q48)</f>
        <v/>
      </c>
      <c r="R48" s="25" t="str">
        <f>IF([7]道具信息!R48="","",[7]道具信息!R48)</f>
        <v/>
      </c>
      <c r="S48" s="25" t="str">
        <f>IF([7]道具信息!S48="","",[7]道具信息!S48)</f>
        <v/>
      </c>
      <c r="T48" s="25" t="str">
        <f>IF([7]道具信息!T48="","",[7]道具信息!T48)</f>
        <v/>
      </c>
      <c r="U48" s="25" t="str">
        <f>IF([7]道具信息!U48="","",[7]道具信息!U48)</f>
        <v/>
      </c>
      <c r="V48" s="25" t="str">
        <f>IF([7]道具信息!V48="","",[7]道具信息!V48)</f>
        <v/>
      </c>
      <c r="W48" s="25" t="str">
        <f>IF([7]道具信息!W48="","",[7]道具信息!W48)</f>
        <v/>
      </c>
      <c r="X48" s="25" t="str">
        <f>IF([7]道具信息!X48="","",[7]道具信息!X48)</f>
        <v/>
      </c>
      <c r="Y48" s="25" t="str">
        <f>IF([7]道具信息!Y48="","",[7]道具信息!Y48)</f>
        <v/>
      </c>
      <c r="Z48" s="25" t="str">
        <f>IF([7]道具信息!Z48="","",[7]道具信息!Z48)</f>
        <v/>
      </c>
    </row>
    <row r="49" spans="1:26" x14ac:dyDescent="0.15">
      <c r="A49" s="25" t="str">
        <f>IF([7]道具信息!A49="","",[7]道具信息!A49)</f>
        <v/>
      </c>
      <c r="B49" s="25" t="str">
        <f>IF([7]道具信息!B49="","",[7]道具信息!B49)</f>
        <v/>
      </c>
      <c r="C49" s="25" t="str">
        <f>IF([7]道具信息!C49="","",[7]道具信息!C49)</f>
        <v/>
      </c>
      <c r="D49" s="25" t="str">
        <f>IF([7]道具信息!D49="","",[7]道具信息!D49)</f>
        <v>随机橙色宝物</v>
      </c>
      <c r="E49" s="25">
        <f>IF([7]道具信息!E49="","",[7]道具信息!E49)</f>
        <v>2500</v>
      </c>
      <c r="F49" s="25">
        <f>IF([7]道具信息!F49="","",[7]道具信息!F49)</f>
        <v>2.5</v>
      </c>
      <c r="G49" s="25">
        <f>IF([7]道具信息!G49="","",[7]道具信息!G49)</f>
        <v>1</v>
      </c>
      <c r="H49" s="25">
        <f>IF([7]道具信息!H49="","",[7]道具信息!H49)</f>
        <v>1</v>
      </c>
      <c r="I49" s="25">
        <f>IF([7]道具信息!I49="","",[7]道具信息!I49)</f>
        <v>6250</v>
      </c>
      <c r="J49" s="25">
        <f>IF([7]道具信息!J49="","",[7]道具信息!J49)</f>
        <v>2500</v>
      </c>
      <c r="K49" s="25">
        <f>IF([7]道具信息!K49="","",[7]道具信息!K49)</f>
        <v>2500</v>
      </c>
      <c r="L49" s="25" t="str">
        <f>IF([7]道具信息!L49="","",[7]道具信息!L49)</f>
        <v/>
      </c>
      <c r="M49" s="25" t="str">
        <f>IF([7]道具信息!M49="","",[7]道具信息!M49)</f>
        <v/>
      </c>
      <c r="N49" s="25" t="str">
        <f>IF([7]道具信息!N49="","",[7]道具信息!N49)</f>
        <v/>
      </c>
      <c r="O49" s="25" t="str">
        <f>IF([7]道具信息!O49="","",[7]道具信息!O49)</f>
        <v/>
      </c>
      <c r="P49" s="25" t="str">
        <f>IF([7]道具信息!P49="","",[7]道具信息!P49)</f>
        <v/>
      </c>
      <c r="Q49" s="25" t="str">
        <f>IF([7]道具信息!Q49="","",[7]道具信息!Q49)</f>
        <v/>
      </c>
      <c r="R49" s="25" t="str">
        <f>IF([7]道具信息!R49="","",[7]道具信息!R49)</f>
        <v/>
      </c>
      <c r="S49" s="25" t="str">
        <f>IF([7]道具信息!S49="","",[7]道具信息!S49)</f>
        <v/>
      </c>
      <c r="T49" s="25" t="str">
        <f>IF([7]道具信息!T49="","",[7]道具信息!T49)</f>
        <v/>
      </c>
      <c r="U49" s="25" t="str">
        <f>IF([7]道具信息!U49="","",[7]道具信息!U49)</f>
        <v/>
      </c>
      <c r="V49" s="25" t="str">
        <f>IF([7]道具信息!V49="","",[7]道具信息!V49)</f>
        <v/>
      </c>
      <c r="W49" s="25" t="str">
        <f>IF([7]道具信息!W49="","",[7]道具信息!W49)</f>
        <v/>
      </c>
      <c r="X49" s="25" t="str">
        <f>IF([7]道具信息!X49="","",[7]道具信息!X49)</f>
        <v/>
      </c>
      <c r="Y49" s="25" t="str">
        <f>IF([7]道具信息!Y49="","",[7]道具信息!Y49)</f>
        <v/>
      </c>
      <c r="Z49" s="25" t="str">
        <f>IF([7]道具信息!Z49="","",[7]道具信息!Z49)</f>
        <v/>
      </c>
    </row>
    <row r="50" spans="1:26" x14ac:dyDescent="0.15">
      <c r="A50" s="25" t="str">
        <f>IF([7]道具信息!A50="","",[7]道具信息!A50)</f>
        <v/>
      </c>
      <c r="B50" s="25" t="str">
        <f>IF([7]道具信息!B50="","",[7]道具信息!B50)</f>
        <v/>
      </c>
      <c r="C50" s="25" t="str">
        <f>IF([7]道具信息!C50="","",[7]道具信息!C50)</f>
        <v/>
      </c>
      <c r="D50" s="25" t="str">
        <f>IF([7]道具信息!D50="","",[7]道具信息!D50)</f>
        <v>随机橙+宝物</v>
      </c>
      <c r="E50" s="25">
        <f>IF([7]道具信息!E50="","",[7]道具信息!E50)</f>
        <v>10000</v>
      </c>
      <c r="F50" s="25">
        <f>IF([7]道具信息!F50="","",[7]道具信息!F50)</f>
        <v>2.5</v>
      </c>
      <c r="G50" s="25">
        <f>IF([7]道具信息!G50="","",[7]道具信息!G50)</f>
        <v>1</v>
      </c>
      <c r="H50" s="25">
        <f>IF([7]道具信息!H50="","",[7]道具信息!H50)</f>
        <v>1</v>
      </c>
      <c r="I50" s="25">
        <f>IF([7]道具信息!I50="","",[7]道具信息!I50)</f>
        <v>25000</v>
      </c>
      <c r="J50" s="25">
        <f>IF([7]道具信息!J50="","",[7]道具信息!J50)</f>
        <v>10000</v>
      </c>
      <c r="K50" s="25">
        <f>IF([7]道具信息!K50="","",[7]道具信息!K50)</f>
        <v>10000</v>
      </c>
      <c r="L50" s="25" t="str">
        <f>IF([7]道具信息!L50="","",[7]道具信息!L50)</f>
        <v/>
      </c>
      <c r="M50" s="25" t="str">
        <f>IF([7]道具信息!M50="","",[7]道具信息!M50)</f>
        <v/>
      </c>
      <c r="N50" s="25" t="str">
        <f>IF([7]道具信息!N50="","",[7]道具信息!N50)</f>
        <v/>
      </c>
      <c r="O50" s="25" t="str">
        <f>IF([7]道具信息!O50="","",[7]道具信息!O50)</f>
        <v/>
      </c>
      <c r="P50" s="25" t="str">
        <f>IF([7]道具信息!P50="","",[7]道具信息!P50)</f>
        <v/>
      </c>
      <c r="Q50" s="25" t="str">
        <f>IF([7]道具信息!Q50="","",[7]道具信息!Q50)</f>
        <v/>
      </c>
      <c r="R50" s="25" t="str">
        <f>IF([7]道具信息!R50="","",[7]道具信息!R50)</f>
        <v/>
      </c>
      <c r="S50" s="25" t="str">
        <f>IF([7]道具信息!S50="","",[7]道具信息!S50)</f>
        <v/>
      </c>
      <c r="T50" s="25" t="str">
        <f>IF([7]道具信息!T50="","",[7]道具信息!T50)</f>
        <v/>
      </c>
      <c r="U50" s="25" t="str">
        <f>IF([7]道具信息!U50="","",[7]道具信息!U50)</f>
        <v/>
      </c>
      <c r="V50" s="25" t="str">
        <f>IF([7]道具信息!V50="","",[7]道具信息!V50)</f>
        <v/>
      </c>
      <c r="W50" s="25" t="str">
        <f>IF([7]道具信息!W50="","",[7]道具信息!W50)</f>
        <v/>
      </c>
      <c r="X50" s="25" t="str">
        <f>IF([7]道具信息!X50="","",[7]道具信息!X50)</f>
        <v/>
      </c>
      <c r="Y50" s="25" t="str">
        <f>IF([7]道具信息!Y50="","",[7]道具信息!Y50)</f>
        <v/>
      </c>
      <c r="Z50" s="25" t="str">
        <f>IF([7]道具信息!Z50="","",[7]道具信息!Z50)</f>
        <v/>
      </c>
    </row>
    <row r="51" spans="1:26" x14ac:dyDescent="0.15">
      <c r="A51" s="25" t="str">
        <f>IF([7]道具信息!A51="","",[7]道具信息!A51)</f>
        <v/>
      </c>
      <c r="B51" s="25" t="str">
        <f>IF([7]道具信息!B51="","",[7]道具信息!B51)</f>
        <v/>
      </c>
      <c r="C51" s="25" t="str">
        <f>IF([7]道具信息!C51="","",[7]道具信息!C51)</f>
        <v/>
      </c>
      <c r="D51" s="25" t="str">
        <f>IF([7]道具信息!D51="","",[7]道具信息!D51)</f>
        <v>随机紫色宝物碎片</v>
      </c>
      <c r="E51" s="25">
        <f>IF([7]道具信息!E51="","",[7]道具信息!E51)</f>
        <v>16.666666666666668</v>
      </c>
      <c r="F51" s="25">
        <f>IF([7]道具信息!F51="","",[7]道具信息!F51)</f>
        <v>2.5</v>
      </c>
      <c r="G51" s="25">
        <f>IF([7]道具信息!G51="","",[7]道具信息!G51)</f>
        <v>1</v>
      </c>
      <c r="H51" s="25">
        <f>IF([7]道具信息!H51="","",[7]道具信息!H51)</f>
        <v>1</v>
      </c>
      <c r="I51" s="25">
        <f>IF([7]道具信息!I51="","",[7]道具信息!I51)</f>
        <v>41.666666666666671</v>
      </c>
      <c r="J51" s="25">
        <f>IF([7]道具信息!J51="","",[7]道具信息!J51)</f>
        <v>16.666666666666668</v>
      </c>
      <c r="K51" s="25">
        <f>IF([7]道具信息!K51="","",[7]道具信息!K51)</f>
        <v>16.666666666666668</v>
      </c>
      <c r="L51" s="25" t="str">
        <f>IF([7]道具信息!L51="","",[7]道具信息!L51)</f>
        <v>配置成了30合1，所以价值为随机紫色宝物/30</v>
      </c>
      <c r="M51" s="25" t="str">
        <f>IF([7]道具信息!M51="","",[7]道具信息!M51)</f>
        <v/>
      </c>
      <c r="N51" s="25" t="str">
        <f>IF([7]道具信息!N51="","",[7]道具信息!N51)</f>
        <v/>
      </c>
      <c r="O51" s="25" t="str">
        <f>IF([7]道具信息!O51="","",[7]道具信息!O51)</f>
        <v/>
      </c>
      <c r="P51" s="25" t="str">
        <f>IF([7]道具信息!P51="","",[7]道具信息!P51)</f>
        <v/>
      </c>
      <c r="Q51" s="25" t="str">
        <f>IF([7]道具信息!Q51="","",[7]道具信息!Q51)</f>
        <v/>
      </c>
      <c r="R51" s="25" t="str">
        <f>IF([7]道具信息!R51="","",[7]道具信息!R51)</f>
        <v/>
      </c>
      <c r="S51" s="25" t="str">
        <f>IF([7]道具信息!S51="","",[7]道具信息!S51)</f>
        <v/>
      </c>
      <c r="T51" s="25" t="str">
        <f>IF([7]道具信息!T51="","",[7]道具信息!T51)</f>
        <v/>
      </c>
      <c r="U51" s="25" t="str">
        <f>IF([7]道具信息!U51="","",[7]道具信息!U51)</f>
        <v/>
      </c>
      <c r="V51" s="25" t="str">
        <f>IF([7]道具信息!V51="","",[7]道具信息!V51)</f>
        <v/>
      </c>
      <c r="W51" s="25" t="str">
        <f>IF([7]道具信息!W51="","",[7]道具信息!W51)</f>
        <v/>
      </c>
      <c r="X51" s="25" t="str">
        <f>IF([7]道具信息!X51="","",[7]道具信息!X51)</f>
        <v/>
      </c>
      <c r="Y51" s="25" t="str">
        <f>IF([7]道具信息!Y51="","",[7]道具信息!Y51)</f>
        <v/>
      </c>
      <c r="Z51" s="25" t="str">
        <f>IF([7]道具信息!Z51="","",[7]道具信息!Z51)</f>
        <v/>
      </c>
    </row>
    <row r="52" spans="1:26" x14ac:dyDescent="0.15">
      <c r="A52" s="25" t="str">
        <f>IF([7]道具信息!A52="","",[7]道具信息!A52)</f>
        <v/>
      </c>
      <c r="B52" s="25" t="str">
        <f>IF([7]道具信息!B52="","",[7]道具信息!B52)</f>
        <v/>
      </c>
      <c r="C52" s="25" t="str">
        <f>IF([7]道具信息!C52="","",[7]道具信息!C52)</f>
        <v/>
      </c>
      <c r="D52" s="25" t="str">
        <f>IF([7]道具信息!D52="","",[7]道具信息!D52)</f>
        <v>随机橙色宝物碎片</v>
      </c>
      <c r="E52" s="25">
        <f>IF([7]道具信息!E52="","",[7]道具信息!E52)</f>
        <v>83.333333333333329</v>
      </c>
      <c r="F52" s="25">
        <f>IF([7]道具信息!F52="","",[7]道具信息!F52)</f>
        <v>2.5</v>
      </c>
      <c r="G52" s="25">
        <f>IF([7]道具信息!G52="","",[7]道具信息!G52)</f>
        <v>1</v>
      </c>
      <c r="H52" s="25">
        <f>IF([7]道具信息!H52="","",[7]道具信息!H52)</f>
        <v>1</v>
      </c>
      <c r="I52" s="25">
        <f>IF([7]道具信息!I52="","",[7]道具信息!I52)</f>
        <v>208.33333333333331</v>
      </c>
      <c r="J52" s="25">
        <f>IF([7]道具信息!J52="","",[7]道具信息!J52)</f>
        <v>83.333333333333329</v>
      </c>
      <c r="K52" s="25">
        <f>IF([7]道具信息!K52="","",[7]道具信息!K52)</f>
        <v>83.333333333333329</v>
      </c>
      <c r="L52" s="25" t="str">
        <f>IF([7]道具信息!L52="","",[7]道具信息!L52)</f>
        <v/>
      </c>
      <c r="M52" s="25" t="str">
        <f>IF([7]道具信息!M52="","",[7]道具信息!M52)</f>
        <v/>
      </c>
      <c r="N52" s="25" t="str">
        <f>IF([7]道具信息!N52="","",[7]道具信息!N52)</f>
        <v/>
      </c>
      <c r="O52" s="25" t="str">
        <f>IF([7]道具信息!O52="","",[7]道具信息!O52)</f>
        <v/>
      </c>
      <c r="P52" s="25" t="str">
        <f>IF([7]道具信息!P52="","",[7]道具信息!P52)</f>
        <v/>
      </c>
      <c r="Q52" s="25" t="str">
        <f>IF([7]道具信息!Q52="","",[7]道具信息!Q52)</f>
        <v/>
      </c>
      <c r="R52" s="25" t="str">
        <f>IF([7]道具信息!R52="","",[7]道具信息!R52)</f>
        <v/>
      </c>
      <c r="S52" s="25" t="str">
        <f>IF([7]道具信息!S52="","",[7]道具信息!S52)</f>
        <v/>
      </c>
      <c r="T52" s="25" t="str">
        <f>IF([7]道具信息!T52="","",[7]道具信息!T52)</f>
        <v/>
      </c>
      <c r="U52" s="25" t="str">
        <f>IF([7]道具信息!U52="","",[7]道具信息!U52)</f>
        <v/>
      </c>
      <c r="V52" s="25" t="str">
        <f>IF([7]道具信息!V52="","",[7]道具信息!V52)</f>
        <v/>
      </c>
      <c r="W52" s="25" t="str">
        <f>IF([7]道具信息!W52="","",[7]道具信息!W52)</f>
        <v/>
      </c>
      <c r="X52" s="25" t="str">
        <f>IF([7]道具信息!X52="","",[7]道具信息!X52)</f>
        <v/>
      </c>
      <c r="Y52" s="25" t="str">
        <f>IF([7]道具信息!Y52="","",[7]道具信息!Y52)</f>
        <v/>
      </c>
      <c r="Z52" s="25" t="str">
        <f>IF([7]道具信息!Z52="","",[7]道具信息!Z52)</f>
        <v/>
      </c>
    </row>
    <row r="53" spans="1:26" x14ac:dyDescent="0.15">
      <c r="A53" s="25" t="str">
        <f>IF([7]道具信息!A53="","",[7]道具信息!A53)</f>
        <v/>
      </c>
      <c r="B53" s="25" t="str">
        <f>IF([7]道具信息!B53="","",[7]道具信息!B53)</f>
        <v/>
      </c>
      <c r="C53" s="25" t="str">
        <f>IF([7]道具信息!C53="","",[7]道具信息!C53)</f>
        <v/>
      </c>
      <c r="D53" s="25" t="str">
        <f>IF([7]道具信息!D53="","",[7]道具信息!D53)</f>
        <v>随机橙+宝物碎片</v>
      </c>
      <c r="E53" s="25">
        <f>IF([7]道具信息!E53="","",[7]道具信息!E53)</f>
        <v>333.33333333333331</v>
      </c>
      <c r="F53" s="25">
        <f>IF([7]道具信息!F53="","",[7]道具信息!F53)</f>
        <v>2.5</v>
      </c>
      <c r="G53" s="25">
        <f>IF([7]道具信息!G53="","",[7]道具信息!G53)</f>
        <v>1</v>
      </c>
      <c r="H53" s="25">
        <f>IF([7]道具信息!H53="","",[7]道具信息!H53)</f>
        <v>1</v>
      </c>
      <c r="I53" s="25">
        <f>IF([7]道具信息!I53="","",[7]道具信息!I53)</f>
        <v>833.33333333333326</v>
      </c>
      <c r="J53" s="25">
        <f>IF([7]道具信息!J53="","",[7]道具信息!J53)</f>
        <v>333.33333333333331</v>
      </c>
      <c r="K53" s="25">
        <f>IF([7]道具信息!K53="","",[7]道具信息!K53)</f>
        <v>333.33333333333331</v>
      </c>
      <c r="L53" s="25" t="str">
        <f>IF([7]道具信息!L53="","",[7]道具信息!L53)</f>
        <v/>
      </c>
      <c r="M53" s="25" t="str">
        <f>IF([7]道具信息!M53="","",[7]道具信息!M53)</f>
        <v/>
      </c>
      <c r="N53" s="25" t="str">
        <f>IF([7]道具信息!N53="","",[7]道具信息!N53)</f>
        <v/>
      </c>
      <c r="O53" s="25" t="str">
        <f>IF([7]道具信息!O53="","",[7]道具信息!O53)</f>
        <v/>
      </c>
      <c r="P53" s="25" t="str">
        <f>IF([7]道具信息!P53="","",[7]道具信息!P53)</f>
        <v/>
      </c>
      <c r="Q53" s="25" t="str">
        <f>IF([7]道具信息!Q53="","",[7]道具信息!Q53)</f>
        <v/>
      </c>
      <c r="R53" s="25" t="str">
        <f>IF([7]道具信息!R53="","",[7]道具信息!R53)</f>
        <v/>
      </c>
      <c r="S53" s="25" t="str">
        <f>IF([7]道具信息!S53="","",[7]道具信息!S53)</f>
        <v/>
      </c>
      <c r="T53" s="25" t="str">
        <f>IF([7]道具信息!T53="","",[7]道具信息!T53)</f>
        <v/>
      </c>
      <c r="U53" s="25" t="str">
        <f>IF([7]道具信息!U53="","",[7]道具信息!U53)</f>
        <v/>
      </c>
      <c r="V53" s="25" t="str">
        <f>IF([7]道具信息!V53="","",[7]道具信息!V53)</f>
        <v/>
      </c>
      <c r="W53" s="25" t="str">
        <f>IF([7]道具信息!W53="","",[7]道具信息!W53)</f>
        <v/>
      </c>
      <c r="X53" s="25" t="str">
        <f>IF([7]道具信息!X53="","",[7]道具信息!X53)</f>
        <v/>
      </c>
      <c r="Y53" s="25" t="str">
        <f>IF([7]道具信息!Y53="","",[7]道具信息!Y53)</f>
        <v/>
      </c>
      <c r="Z53" s="25" t="str">
        <f>IF([7]道具信息!Z53="","",[7]道具信息!Z53)</f>
        <v/>
      </c>
    </row>
    <row r="54" spans="1:26" x14ac:dyDescent="0.15">
      <c r="A54" s="25" t="str">
        <f>IF([7]道具信息!A54="","",[7]道具信息!A54)</f>
        <v/>
      </c>
      <c r="B54" s="25" t="str">
        <f>IF([7]道具信息!B54="","",[7]道具信息!B54)</f>
        <v/>
      </c>
      <c r="C54" s="25" t="str">
        <f>IF([7]道具信息!C54="","",[7]道具信息!C54)</f>
        <v/>
      </c>
      <c r="D54" s="25" t="str">
        <f>IF([7]道具信息!D54="","",[7]道具信息!D54)</f>
        <v/>
      </c>
      <c r="E54" s="25" t="str">
        <f>IF([7]道具信息!E54="","",[7]道具信息!E54)</f>
        <v/>
      </c>
      <c r="F54" s="25" t="str">
        <f>IF([7]道具信息!F54="","",[7]道具信息!F54)</f>
        <v/>
      </c>
      <c r="G54" s="25" t="str">
        <f>IF([7]道具信息!G54="","",[7]道具信息!G54)</f>
        <v/>
      </c>
      <c r="H54" s="25" t="str">
        <f>IF([7]道具信息!H54="","",[7]道具信息!H54)</f>
        <v/>
      </c>
      <c r="I54" s="25" t="str">
        <f>IF([7]道具信息!I54="","",[7]道具信息!I54)</f>
        <v/>
      </c>
      <c r="J54" s="25" t="str">
        <f>IF([7]道具信息!J54="","",[7]道具信息!J54)</f>
        <v/>
      </c>
      <c r="K54" s="25" t="str">
        <f>IF([7]道具信息!K54="","",[7]道具信息!K54)</f>
        <v/>
      </c>
      <c r="L54" s="25" t="str">
        <f>IF([7]道具信息!L54="","",[7]道具信息!L54)</f>
        <v/>
      </c>
      <c r="M54" s="25" t="str">
        <f>IF([7]道具信息!M54="","",[7]道具信息!M54)</f>
        <v/>
      </c>
      <c r="N54" s="25" t="str">
        <f>IF([7]道具信息!N54="","",[7]道具信息!N54)</f>
        <v/>
      </c>
      <c r="O54" s="25" t="str">
        <f>IF([7]道具信息!O54="","",[7]道具信息!O54)</f>
        <v/>
      </c>
      <c r="P54" s="25" t="str">
        <f>IF([7]道具信息!P54="","",[7]道具信息!P54)</f>
        <v/>
      </c>
      <c r="Q54" s="25" t="str">
        <f>IF([7]道具信息!Q54="","",[7]道具信息!Q54)</f>
        <v/>
      </c>
      <c r="R54" s="25" t="str">
        <f>IF([7]道具信息!R54="","",[7]道具信息!R54)</f>
        <v/>
      </c>
      <c r="S54" s="25" t="str">
        <f>IF([7]道具信息!S54="","",[7]道具信息!S54)</f>
        <v/>
      </c>
      <c r="T54" s="25" t="str">
        <f>IF([7]道具信息!T54="","",[7]道具信息!T54)</f>
        <v/>
      </c>
      <c r="U54" s="25" t="str">
        <f>IF([7]道具信息!U54="","",[7]道具信息!U54)</f>
        <v/>
      </c>
      <c r="V54" s="25" t="str">
        <f>IF([7]道具信息!V54="","",[7]道具信息!V54)</f>
        <v/>
      </c>
      <c r="W54" s="25" t="str">
        <f>IF([7]道具信息!W54="","",[7]道具信息!W54)</f>
        <v/>
      </c>
      <c r="X54" s="25" t="str">
        <f>IF([7]道具信息!X54="","",[7]道具信息!X54)</f>
        <v/>
      </c>
      <c r="Y54" s="25" t="str">
        <f>IF([7]道具信息!Y54="","",[7]道具信息!Y54)</f>
        <v/>
      </c>
      <c r="Z54" s="25" t="str">
        <f>IF([7]道具信息!Z54="","",[7]道具信息!Z54)</f>
        <v/>
      </c>
    </row>
    <row r="55" spans="1:26" x14ac:dyDescent="0.15">
      <c r="A55" s="25" t="str">
        <f>IF([7]道具信息!A55="","",[7]道具信息!A55)</f>
        <v/>
      </c>
      <c r="B55" s="25" t="str">
        <f>IF([7]道具信息!B55="","",[7]道具信息!B55)</f>
        <v/>
      </c>
      <c r="C55" s="25" t="str">
        <f>IF([7]道具信息!C55="","",[7]道具信息!C55)</f>
        <v/>
      </c>
      <c r="D55" s="25" t="str">
        <f>IF([7]道具信息!D55="","",[7]道具信息!D55)</f>
        <v>紫色藏宝图</v>
      </c>
      <c r="E55" s="25">
        <f>IF([7]道具信息!E55="","",[7]道具信息!E55)</f>
        <v>137.5</v>
      </c>
      <c r="F55" s="25">
        <f>IF([7]道具信息!F55="","",[7]道具信息!F55)</f>
        <v>1</v>
      </c>
      <c r="G55" s="25">
        <f>IF([7]道具信息!G55="","",[7]道具信息!G55)</f>
        <v>1</v>
      </c>
      <c r="H55" s="25">
        <f>IF([7]道具信息!H55="","",[7]道具信息!H55)</f>
        <v>1</v>
      </c>
      <c r="I55" s="25">
        <f>IF([7]道具信息!I55="","",[7]道具信息!I55)</f>
        <v>137.5</v>
      </c>
      <c r="J55" s="25">
        <f>IF([7]道具信息!J55="","",[7]道具信息!J55)</f>
        <v>137.5</v>
      </c>
      <c r="K55" s="25">
        <f>IF([7]道具信息!K55="","",[7]道具信息!K55)</f>
        <v>137.5</v>
      </c>
      <c r="L55" s="25" t="str">
        <f>IF([7]道具信息!L55="","",[7]道具信息!L55)</f>
        <v/>
      </c>
      <c r="M55" s="25" t="str">
        <f>IF([7]道具信息!M55="","",[7]道具信息!M55)</f>
        <v/>
      </c>
      <c r="N55" s="25" t="str">
        <f>IF([7]道具信息!N55="","",[7]道具信息!N55)</f>
        <v/>
      </c>
      <c r="O55" s="25" t="str">
        <f>IF([7]道具信息!O55="","",[7]道具信息!O55)</f>
        <v/>
      </c>
      <c r="P55" s="25" t="str">
        <f>IF([7]道具信息!P55="","",[7]道具信息!P55)</f>
        <v/>
      </c>
      <c r="Q55" s="25" t="str">
        <f>IF([7]道具信息!Q55="","",[7]道具信息!Q55)</f>
        <v/>
      </c>
      <c r="R55" s="25" t="str">
        <f>IF([7]道具信息!R55="","",[7]道具信息!R55)</f>
        <v/>
      </c>
      <c r="S55" s="25" t="str">
        <f>IF([7]道具信息!S55="","",[7]道具信息!S55)</f>
        <v/>
      </c>
      <c r="T55" s="25" t="str">
        <f>IF([7]道具信息!T55="","",[7]道具信息!T55)</f>
        <v/>
      </c>
      <c r="U55" s="25" t="str">
        <f>IF([7]道具信息!U55="","",[7]道具信息!U55)</f>
        <v/>
      </c>
      <c r="V55" s="25" t="str">
        <f>IF([7]道具信息!V55="","",[7]道具信息!V55)</f>
        <v/>
      </c>
      <c r="W55" s="25" t="str">
        <f>IF([7]道具信息!W55="","",[7]道具信息!W55)</f>
        <v/>
      </c>
      <c r="X55" s="25" t="str">
        <f>IF([7]道具信息!X55="","",[7]道具信息!X55)</f>
        <v/>
      </c>
      <c r="Y55" s="25" t="str">
        <f>IF([7]道具信息!Y55="","",[7]道具信息!Y55)</f>
        <v/>
      </c>
      <c r="Z55" s="25" t="str">
        <f>IF([7]道具信息!Z55="","",[7]道具信息!Z55)</f>
        <v/>
      </c>
    </row>
    <row r="56" spans="1:26" x14ac:dyDescent="0.15">
      <c r="A56" s="25" t="str">
        <f>IF([7]道具信息!A56="","",[7]道具信息!A56)</f>
        <v/>
      </c>
      <c r="B56" s="25" t="str">
        <f>IF([7]道具信息!B56="","",[7]道具信息!B56)</f>
        <v/>
      </c>
      <c r="C56" s="25" t="str">
        <f>IF([7]道具信息!C56="","",[7]道具信息!C56)</f>
        <v/>
      </c>
      <c r="D56" s="25" t="str">
        <f>IF([7]道具信息!D56="","",[7]道具信息!D56)</f>
        <v>紫色藏宝图碎片</v>
      </c>
      <c r="E56" s="25">
        <f>IF([7]道具信息!E56="","",[7]道具信息!E56)</f>
        <v>13.75</v>
      </c>
      <c r="F56" s="25">
        <f>IF([7]道具信息!F56="","",[7]道具信息!F56)</f>
        <v>1</v>
      </c>
      <c r="G56" s="25">
        <f>IF([7]道具信息!G56="","",[7]道具信息!G56)</f>
        <v>1</v>
      </c>
      <c r="H56" s="25">
        <f>IF([7]道具信息!H56="","",[7]道具信息!H56)</f>
        <v>1</v>
      </c>
      <c r="I56" s="25">
        <f>IF([7]道具信息!I56="","",[7]道具信息!I56)</f>
        <v>13.75</v>
      </c>
      <c r="J56" s="25">
        <f>IF([7]道具信息!J56="","",[7]道具信息!J56)</f>
        <v>13.75</v>
      </c>
      <c r="K56" s="25">
        <f>IF([7]道具信息!K56="","",[7]道具信息!K56)</f>
        <v>13.75</v>
      </c>
      <c r="L56" s="25" t="str">
        <f>IF([7]道具信息!L56="","",[7]道具信息!L56)</f>
        <v/>
      </c>
      <c r="M56" s="25" t="str">
        <f>IF([7]道具信息!M56="","",[7]道具信息!M56)</f>
        <v/>
      </c>
      <c r="N56" s="25" t="str">
        <f>IF([7]道具信息!N56="","",[7]道具信息!N56)</f>
        <v/>
      </c>
      <c r="O56" s="25" t="str">
        <f>IF([7]道具信息!O56="","",[7]道具信息!O56)</f>
        <v/>
      </c>
      <c r="P56" s="25" t="str">
        <f>IF([7]道具信息!P56="","",[7]道具信息!P56)</f>
        <v/>
      </c>
      <c r="Q56" s="25" t="str">
        <f>IF([7]道具信息!Q56="","",[7]道具信息!Q56)</f>
        <v/>
      </c>
      <c r="R56" s="25" t="str">
        <f>IF([7]道具信息!R56="","",[7]道具信息!R56)</f>
        <v/>
      </c>
      <c r="S56" s="25" t="str">
        <f>IF([7]道具信息!S56="","",[7]道具信息!S56)</f>
        <v/>
      </c>
      <c r="T56" s="25" t="str">
        <f>IF([7]道具信息!T56="","",[7]道具信息!T56)</f>
        <v/>
      </c>
      <c r="U56" s="25" t="str">
        <f>IF([7]道具信息!U56="","",[7]道具信息!U56)</f>
        <v/>
      </c>
      <c r="V56" s="25" t="str">
        <f>IF([7]道具信息!V56="","",[7]道具信息!V56)</f>
        <v/>
      </c>
      <c r="W56" s="25" t="str">
        <f>IF([7]道具信息!W56="","",[7]道具信息!W56)</f>
        <v/>
      </c>
      <c r="X56" s="25" t="str">
        <f>IF([7]道具信息!X56="","",[7]道具信息!X56)</f>
        <v/>
      </c>
      <c r="Y56" s="25" t="str">
        <f>IF([7]道具信息!Y56="","",[7]道具信息!Y56)</f>
        <v/>
      </c>
      <c r="Z56" s="25" t="str">
        <f>IF([7]道具信息!Z56="","",[7]道具信息!Z56)</f>
        <v/>
      </c>
    </row>
    <row r="57" spans="1:26" x14ac:dyDescent="0.15">
      <c r="A57" s="25" t="str">
        <f>IF([7]道具信息!A57="","",[7]道具信息!A57)</f>
        <v/>
      </c>
      <c r="B57" s="25" t="str">
        <f>IF([7]道具信息!B57="","",[7]道具信息!B57)</f>
        <v/>
      </c>
      <c r="C57" s="25" t="str">
        <f>IF([7]道具信息!C57="","",[7]道具信息!C57)</f>
        <v/>
      </c>
      <c r="D57" s="25" t="str">
        <f>IF([7]道具信息!D57="","",[7]道具信息!D57)</f>
        <v>橙色藏宝图</v>
      </c>
      <c r="E57" s="25">
        <f>IF([7]道具信息!E57="","",[7]道具信息!E57)</f>
        <v>300</v>
      </c>
      <c r="F57" s="25">
        <f>IF([7]道具信息!F57="","",[7]道具信息!F57)</f>
        <v>1</v>
      </c>
      <c r="G57" s="25">
        <f>IF([7]道具信息!G57="","",[7]道具信息!G57)</f>
        <v>1</v>
      </c>
      <c r="H57" s="25">
        <f>IF([7]道具信息!H57="","",[7]道具信息!H57)</f>
        <v>1</v>
      </c>
      <c r="I57" s="25">
        <f>IF([7]道具信息!I57="","",[7]道具信息!I57)</f>
        <v>300</v>
      </c>
      <c r="J57" s="25">
        <f>IF([7]道具信息!J57="","",[7]道具信息!J57)</f>
        <v>300</v>
      </c>
      <c r="K57" s="25">
        <f>IF([7]道具信息!K57="","",[7]道具信息!K57)</f>
        <v>300</v>
      </c>
      <c r="L57" s="25" t="str">
        <f>IF([7]道具信息!L57="","",[7]道具信息!L57)</f>
        <v/>
      </c>
      <c r="M57" s="25" t="str">
        <f>IF([7]道具信息!M57="","",[7]道具信息!M57)</f>
        <v/>
      </c>
      <c r="N57" s="25" t="str">
        <f>IF([7]道具信息!N57="","",[7]道具信息!N57)</f>
        <v/>
      </c>
      <c r="O57" s="25" t="str">
        <f>IF([7]道具信息!O57="","",[7]道具信息!O57)</f>
        <v/>
      </c>
      <c r="P57" s="25" t="str">
        <f>IF([7]道具信息!P57="","",[7]道具信息!P57)</f>
        <v/>
      </c>
      <c r="Q57" s="25" t="str">
        <f>IF([7]道具信息!Q57="","",[7]道具信息!Q57)</f>
        <v/>
      </c>
      <c r="R57" s="25" t="str">
        <f>IF([7]道具信息!R57="","",[7]道具信息!R57)</f>
        <v/>
      </c>
      <c r="S57" s="25" t="str">
        <f>IF([7]道具信息!S57="","",[7]道具信息!S57)</f>
        <v/>
      </c>
      <c r="T57" s="25" t="str">
        <f>IF([7]道具信息!T57="","",[7]道具信息!T57)</f>
        <v/>
      </c>
      <c r="U57" s="25" t="str">
        <f>IF([7]道具信息!U57="","",[7]道具信息!U57)</f>
        <v/>
      </c>
      <c r="V57" s="25" t="str">
        <f>IF([7]道具信息!V57="","",[7]道具信息!V57)</f>
        <v/>
      </c>
      <c r="W57" s="25" t="str">
        <f>IF([7]道具信息!W57="","",[7]道具信息!W57)</f>
        <v/>
      </c>
      <c r="X57" s="25" t="str">
        <f>IF([7]道具信息!X57="","",[7]道具信息!X57)</f>
        <v/>
      </c>
      <c r="Y57" s="25" t="str">
        <f>IF([7]道具信息!Y57="","",[7]道具信息!Y57)</f>
        <v/>
      </c>
      <c r="Z57" s="25" t="str">
        <f>IF([7]道具信息!Z57="","",[7]道具信息!Z57)</f>
        <v/>
      </c>
    </row>
    <row r="58" spans="1:26" x14ac:dyDescent="0.15">
      <c r="A58" s="25" t="str">
        <f>IF([7]道具信息!A58="","",[7]道具信息!A58)</f>
        <v/>
      </c>
      <c r="B58" s="25" t="str">
        <f>IF([7]道具信息!B58="","",[7]道具信息!B58)</f>
        <v/>
      </c>
      <c r="C58" s="25" t="str">
        <f>IF([7]道具信息!C58="","",[7]道具信息!C58)</f>
        <v/>
      </c>
      <c r="D58" s="25" t="str">
        <f>IF([7]道具信息!D58="","",[7]道具信息!D58)</f>
        <v>橙色藏宝图碎片</v>
      </c>
      <c r="E58" s="25">
        <f>IF([7]道具信息!E58="","",[7]道具信息!E58)</f>
        <v>10</v>
      </c>
      <c r="F58" s="25">
        <f>IF([7]道具信息!F58="","",[7]道具信息!F58)</f>
        <v>1</v>
      </c>
      <c r="G58" s="25">
        <f>IF([7]道具信息!G58="","",[7]道具信息!G58)</f>
        <v>1</v>
      </c>
      <c r="H58" s="25">
        <f>IF([7]道具信息!H58="","",[7]道具信息!H58)</f>
        <v>1</v>
      </c>
      <c r="I58" s="25">
        <f>IF([7]道具信息!I58="","",[7]道具信息!I58)</f>
        <v>10</v>
      </c>
      <c r="J58" s="25">
        <f>IF([7]道具信息!J58="","",[7]道具信息!J58)</f>
        <v>10</v>
      </c>
      <c r="K58" s="25">
        <f>IF([7]道具信息!K58="","",[7]道具信息!K58)</f>
        <v>10</v>
      </c>
      <c r="L58" s="25" t="str">
        <f>IF([7]道具信息!L58="","",[7]道具信息!L58)</f>
        <v/>
      </c>
      <c r="M58" s="25" t="str">
        <f>IF([7]道具信息!M58="","",[7]道具信息!M58)</f>
        <v/>
      </c>
      <c r="N58" s="25" t="str">
        <f>IF([7]道具信息!N58="","",[7]道具信息!N58)</f>
        <v/>
      </c>
      <c r="O58" s="25" t="str">
        <f>IF([7]道具信息!O58="","",[7]道具信息!O58)</f>
        <v/>
      </c>
      <c r="P58" s="25" t="str">
        <f>IF([7]道具信息!P58="","",[7]道具信息!P58)</f>
        <v/>
      </c>
      <c r="Q58" s="25" t="str">
        <f>IF([7]道具信息!Q58="","",[7]道具信息!Q58)</f>
        <v/>
      </c>
      <c r="R58" s="25" t="str">
        <f>IF([7]道具信息!R58="","",[7]道具信息!R58)</f>
        <v/>
      </c>
      <c r="S58" s="25" t="str">
        <f>IF([7]道具信息!S58="","",[7]道具信息!S58)</f>
        <v/>
      </c>
      <c r="T58" s="25" t="str">
        <f>IF([7]道具信息!T58="","",[7]道具信息!T58)</f>
        <v/>
      </c>
      <c r="U58" s="25" t="str">
        <f>IF([7]道具信息!U58="","",[7]道具信息!U58)</f>
        <v/>
      </c>
      <c r="V58" s="25" t="str">
        <f>IF([7]道具信息!V58="","",[7]道具信息!V58)</f>
        <v/>
      </c>
      <c r="W58" s="25" t="str">
        <f>IF([7]道具信息!W58="","",[7]道具信息!W58)</f>
        <v/>
      </c>
      <c r="X58" s="25" t="str">
        <f>IF([7]道具信息!X58="","",[7]道具信息!X58)</f>
        <v/>
      </c>
      <c r="Y58" s="25" t="str">
        <f>IF([7]道具信息!Y58="","",[7]道具信息!Y58)</f>
        <v/>
      </c>
      <c r="Z58" s="25" t="str">
        <f>IF([7]道具信息!Z58="","",[7]道具信息!Z58)</f>
        <v/>
      </c>
    </row>
    <row r="59" spans="1:26" x14ac:dyDescent="0.15">
      <c r="A59" s="25" t="str">
        <f>IF([7]道具信息!A59="","",[7]道具信息!A59)</f>
        <v/>
      </c>
      <c r="B59" s="25" t="str">
        <f>IF([7]道具信息!B59="","",[7]道具信息!B59)</f>
        <v/>
      </c>
      <c r="C59" s="25" t="str">
        <f>IF([7]道具信息!C59="","",[7]道具信息!C59)</f>
        <v/>
      </c>
      <c r="D59" s="25" t="str">
        <f>IF([7]道具信息!D59="","",[7]道具信息!D59)</f>
        <v/>
      </c>
      <c r="E59" s="25" t="str">
        <f>IF([7]道具信息!E59="","",[7]道具信息!E59)</f>
        <v/>
      </c>
      <c r="F59" s="25" t="str">
        <f>IF([7]道具信息!F59="","",[7]道具信息!F59)</f>
        <v/>
      </c>
      <c r="G59" s="25" t="str">
        <f>IF([7]道具信息!G59="","",[7]道具信息!G59)</f>
        <v/>
      </c>
      <c r="H59" s="25" t="str">
        <f>IF([7]道具信息!H59="","",[7]道具信息!H59)</f>
        <v/>
      </c>
      <c r="I59" s="25" t="str">
        <f>IF([7]道具信息!I59="","",[7]道具信息!I59)</f>
        <v/>
      </c>
      <c r="J59" s="25" t="str">
        <f>IF([7]道具信息!J59="","",[7]道具信息!J59)</f>
        <v/>
      </c>
      <c r="K59" s="25" t="str">
        <f>IF([7]道具信息!K59="","",[7]道具信息!K59)</f>
        <v/>
      </c>
      <c r="L59" s="25" t="str">
        <f>IF([7]道具信息!L59="","",[7]道具信息!L59)</f>
        <v/>
      </c>
      <c r="M59" s="25" t="str">
        <f>IF([7]道具信息!M59="","",[7]道具信息!M59)</f>
        <v/>
      </c>
      <c r="N59" s="25" t="str">
        <f>IF([7]道具信息!N59="","",[7]道具信息!N59)</f>
        <v/>
      </c>
      <c r="O59" s="25" t="str">
        <f>IF([7]道具信息!O59="","",[7]道具信息!O59)</f>
        <v/>
      </c>
      <c r="P59" s="25" t="str">
        <f>IF([7]道具信息!P59="","",[7]道具信息!P59)</f>
        <v/>
      </c>
      <c r="Q59" s="25" t="str">
        <f>IF([7]道具信息!Q59="","",[7]道具信息!Q59)</f>
        <v/>
      </c>
      <c r="R59" s="25" t="str">
        <f>IF([7]道具信息!R59="","",[7]道具信息!R59)</f>
        <v/>
      </c>
      <c r="S59" s="25" t="str">
        <f>IF([7]道具信息!S59="","",[7]道具信息!S59)</f>
        <v/>
      </c>
      <c r="T59" s="25" t="str">
        <f>IF([7]道具信息!T59="","",[7]道具信息!T59)</f>
        <v/>
      </c>
      <c r="U59" s="25" t="str">
        <f>IF([7]道具信息!U59="","",[7]道具信息!U59)</f>
        <v/>
      </c>
      <c r="V59" s="25" t="str">
        <f>IF([7]道具信息!V59="","",[7]道具信息!V59)</f>
        <v/>
      </c>
      <c r="W59" s="25" t="str">
        <f>IF([7]道具信息!W59="","",[7]道具信息!W59)</f>
        <v/>
      </c>
      <c r="X59" s="25" t="str">
        <f>IF([7]道具信息!X59="","",[7]道具信息!X59)</f>
        <v/>
      </c>
      <c r="Y59" s="25" t="str">
        <f>IF([7]道具信息!Y59="","",[7]道具信息!Y59)</f>
        <v/>
      </c>
      <c r="Z59" s="25" t="str">
        <f>IF([7]道具信息!Z59="","",[7]道具信息!Z59)</f>
        <v/>
      </c>
    </row>
    <row r="60" spans="1:26" x14ac:dyDescent="0.15">
      <c r="A60" s="25" t="str">
        <f>IF([7]道具信息!A60="","",[7]道具信息!A60)</f>
        <v/>
      </c>
      <c r="B60" s="25" t="str">
        <f>IF([7]道具信息!B60="","",[7]道具信息!B60)</f>
        <v/>
      </c>
      <c r="C60" s="25" t="str">
        <f>IF([7]道具信息!C60="","",[7]道具信息!C60)</f>
        <v/>
      </c>
      <c r="D60" s="25" t="str">
        <f>IF([7]道具信息!D60="","",[7]道具信息!D60)</f>
        <v>紫色皮肤</v>
      </c>
      <c r="E60" s="25">
        <f>IF([7]道具信息!E60="","",[7]道具信息!E60)</f>
        <v>6000</v>
      </c>
      <c r="F60" s="25">
        <f>IF([7]道具信息!F60="","",[7]道具信息!F60)</f>
        <v>1</v>
      </c>
      <c r="G60" s="25">
        <f>IF([7]道具信息!G60="","",[7]道具信息!G60)</f>
        <v>1</v>
      </c>
      <c r="H60" s="25">
        <f>IF([7]道具信息!H60="","",[7]道具信息!H60)</f>
        <v>1</v>
      </c>
      <c r="I60" s="25">
        <f>IF([7]道具信息!I60="","",[7]道具信息!I60)</f>
        <v>6000</v>
      </c>
      <c r="J60" s="25">
        <f>IF([7]道具信息!J60="","",[7]道具信息!J60)</f>
        <v>6000</v>
      </c>
      <c r="K60" s="25">
        <f>IF([7]道具信息!K60="","",[7]道具信息!K60)</f>
        <v>6000</v>
      </c>
      <c r="L60" s="25" t="str">
        <f>IF([7]道具信息!L60="","",[7]道具信息!L60)</f>
        <v/>
      </c>
      <c r="M60" s="25" t="str">
        <f>IF([7]道具信息!M60="","",[7]道具信息!M60)</f>
        <v/>
      </c>
      <c r="N60" s="25" t="str">
        <f>IF([7]道具信息!N60="","",[7]道具信息!N60)</f>
        <v/>
      </c>
      <c r="O60" s="25" t="str">
        <f>IF([7]道具信息!O60="","",[7]道具信息!O60)</f>
        <v/>
      </c>
      <c r="P60" s="25" t="str">
        <f>IF([7]道具信息!P60="","",[7]道具信息!P60)</f>
        <v/>
      </c>
      <c r="Q60" s="25" t="str">
        <f>IF([7]道具信息!Q60="","",[7]道具信息!Q60)</f>
        <v/>
      </c>
      <c r="R60" s="25" t="str">
        <f>IF([7]道具信息!R60="","",[7]道具信息!R60)</f>
        <v/>
      </c>
      <c r="S60" s="25" t="str">
        <f>IF([7]道具信息!S60="","",[7]道具信息!S60)</f>
        <v/>
      </c>
      <c r="T60" s="25" t="str">
        <f>IF([7]道具信息!T60="","",[7]道具信息!T60)</f>
        <v/>
      </c>
      <c r="U60" s="25" t="str">
        <f>IF([7]道具信息!U60="","",[7]道具信息!U60)</f>
        <v/>
      </c>
      <c r="V60" s="25" t="str">
        <f>IF([7]道具信息!V60="","",[7]道具信息!V60)</f>
        <v/>
      </c>
      <c r="W60" s="25" t="str">
        <f>IF([7]道具信息!W60="","",[7]道具信息!W60)</f>
        <v/>
      </c>
      <c r="X60" s="25" t="str">
        <f>IF([7]道具信息!X60="","",[7]道具信息!X60)</f>
        <v/>
      </c>
      <c r="Y60" s="25" t="str">
        <f>IF([7]道具信息!Y60="","",[7]道具信息!Y60)</f>
        <v/>
      </c>
      <c r="Z60" s="25" t="str">
        <f>IF([7]道具信息!Z60="","",[7]道具信息!Z60)</f>
        <v/>
      </c>
    </row>
    <row r="61" spans="1:26" x14ac:dyDescent="0.15">
      <c r="A61" s="25" t="str">
        <f>IF([7]道具信息!A61="","",[7]道具信息!A61)</f>
        <v/>
      </c>
      <c r="B61" s="25" t="str">
        <f>IF([7]道具信息!B61="","",[7]道具信息!B61)</f>
        <v/>
      </c>
      <c r="C61" s="25" t="str">
        <f>IF([7]道具信息!C61="","",[7]道具信息!C61)</f>
        <v/>
      </c>
      <c r="D61" s="25" t="str">
        <f>IF([7]道具信息!D61="","",[7]道具信息!D61)</f>
        <v>橙色皮肤</v>
      </c>
      <c r="E61" s="25">
        <f>IF([7]道具信息!E61="","",[7]道具信息!E61)</f>
        <v>16000</v>
      </c>
      <c r="F61" s="25">
        <f>IF([7]道具信息!F61="","",[7]道具信息!F61)</f>
        <v>1</v>
      </c>
      <c r="G61" s="25">
        <f>IF([7]道具信息!G61="","",[7]道具信息!G61)</f>
        <v>1</v>
      </c>
      <c r="H61" s="25">
        <f>IF([7]道具信息!H61="","",[7]道具信息!H61)</f>
        <v>1</v>
      </c>
      <c r="I61" s="25">
        <f>IF([7]道具信息!I61="","",[7]道具信息!I61)</f>
        <v>16000</v>
      </c>
      <c r="J61" s="25">
        <f>IF([7]道具信息!J61="","",[7]道具信息!J61)</f>
        <v>16000</v>
      </c>
      <c r="K61" s="25">
        <f>IF([7]道具信息!K61="","",[7]道具信息!K61)</f>
        <v>16000</v>
      </c>
      <c r="L61" s="25" t="str">
        <f>IF([7]道具信息!L61="","",[7]道具信息!L61)</f>
        <v/>
      </c>
      <c r="M61" s="25" t="str">
        <f>IF([7]道具信息!M61="","",[7]道具信息!M61)</f>
        <v/>
      </c>
      <c r="N61" s="25" t="str">
        <f>IF([7]道具信息!N61="","",[7]道具信息!N61)</f>
        <v/>
      </c>
      <c r="O61" s="25" t="str">
        <f>IF([7]道具信息!O61="","",[7]道具信息!O61)</f>
        <v/>
      </c>
      <c r="P61" s="25" t="str">
        <f>IF([7]道具信息!P61="","",[7]道具信息!P61)</f>
        <v/>
      </c>
      <c r="Q61" s="25" t="str">
        <f>IF([7]道具信息!Q61="","",[7]道具信息!Q61)</f>
        <v/>
      </c>
      <c r="R61" s="25" t="str">
        <f>IF([7]道具信息!R61="","",[7]道具信息!R61)</f>
        <v/>
      </c>
      <c r="S61" s="25" t="str">
        <f>IF([7]道具信息!S61="","",[7]道具信息!S61)</f>
        <v/>
      </c>
      <c r="T61" s="25" t="str">
        <f>IF([7]道具信息!T61="","",[7]道具信息!T61)</f>
        <v/>
      </c>
      <c r="U61" s="25" t="str">
        <f>IF([7]道具信息!U61="","",[7]道具信息!U61)</f>
        <v/>
      </c>
      <c r="V61" s="25" t="str">
        <f>IF([7]道具信息!V61="","",[7]道具信息!V61)</f>
        <v/>
      </c>
      <c r="W61" s="25" t="str">
        <f>IF([7]道具信息!W61="","",[7]道具信息!W61)</f>
        <v/>
      </c>
      <c r="X61" s="25" t="str">
        <f>IF([7]道具信息!X61="","",[7]道具信息!X61)</f>
        <v/>
      </c>
      <c r="Y61" s="25" t="str">
        <f>IF([7]道具信息!Y61="","",[7]道具信息!Y61)</f>
        <v/>
      </c>
      <c r="Z61" s="25" t="str">
        <f>IF([7]道具信息!Z61="","",[7]道具信息!Z61)</f>
        <v/>
      </c>
    </row>
    <row r="62" spans="1:26" x14ac:dyDescent="0.15">
      <c r="A62" s="25" t="str">
        <f>IF([7]道具信息!A62="","",[7]道具信息!A62)</f>
        <v/>
      </c>
      <c r="B62" s="25" t="str">
        <f>IF([7]道具信息!B62="","",[7]道具信息!B62)</f>
        <v/>
      </c>
      <c r="C62" s="25" t="str">
        <f>IF([7]道具信息!C62="","",[7]道具信息!C62)</f>
        <v/>
      </c>
      <c r="D62" s="25" t="str">
        <f>IF([7]道具信息!D62="","",[7]道具信息!D62)</f>
        <v>红色皮肤</v>
      </c>
      <c r="E62" s="25">
        <f>IF([7]道具信息!E62="","",[7]道具信息!E62)</f>
        <v>150000</v>
      </c>
      <c r="F62" s="25">
        <f>IF([7]道具信息!F62="","",[7]道具信息!F62)</f>
        <v>2</v>
      </c>
      <c r="G62" s="25">
        <f>IF([7]道具信息!G62="","",[7]道具信息!G62)</f>
        <v>2</v>
      </c>
      <c r="H62" s="25">
        <f>IF([7]道具信息!H62="","",[7]道具信息!H62)</f>
        <v>2</v>
      </c>
      <c r="I62" s="25">
        <f>IF([7]道具信息!I62="","",[7]道具信息!I62)</f>
        <v>300000</v>
      </c>
      <c r="J62" s="25">
        <f>IF([7]道具信息!J62="","",[7]道具信息!J62)</f>
        <v>300000</v>
      </c>
      <c r="K62" s="25">
        <f>IF([7]道具信息!K62="","",[7]道具信息!K62)</f>
        <v>300000</v>
      </c>
      <c r="L62" s="25" t="str">
        <f>IF([7]道具信息!L62="","",[7]道具信息!L62)</f>
        <v/>
      </c>
      <c r="M62" s="25" t="str">
        <f>IF([7]道具信息!M62="","",[7]道具信息!M62)</f>
        <v/>
      </c>
      <c r="N62" s="25" t="str">
        <f>IF([7]道具信息!N62="","",[7]道具信息!N62)</f>
        <v/>
      </c>
      <c r="O62" s="25" t="str">
        <f>IF([7]道具信息!O62="","",[7]道具信息!O62)</f>
        <v/>
      </c>
      <c r="P62" s="25" t="str">
        <f>IF([7]道具信息!P62="","",[7]道具信息!P62)</f>
        <v/>
      </c>
      <c r="Q62" s="25" t="str">
        <f>IF([7]道具信息!Q62="","",[7]道具信息!Q62)</f>
        <v/>
      </c>
      <c r="R62" s="25" t="str">
        <f>IF([7]道具信息!R62="","",[7]道具信息!R62)</f>
        <v/>
      </c>
      <c r="S62" s="25" t="str">
        <f>IF([7]道具信息!S62="","",[7]道具信息!S62)</f>
        <v/>
      </c>
      <c r="T62" s="25" t="str">
        <f>IF([7]道具信息!T62="","",[7]道具信息!T62)</f>
        <v/>
      </c>
      <c r="U62" s="25" t="str">
        <f>IF([7]道具信息!U62="","",[7]道具信息!U62)</f>
        <v/>
      </c>
      <c r="V62" s="25" t="str">
        <f>IF([7]道具信息!V62="","",[7]道具信息!V62)</f>
        <v/>
      </c>
      <c r="W62" s="25" t="str">
        <f>IF([7]道具信息!W62="","",[7]道具信息!W62)</f>
        <v/>
      </c>
      <c r="X62" s="25" t="str">
        <f>IF([7]道具信息!X62="","",[7]道具信息!X62)</f>
        <v/>
      </c>
      <c r="Y62" s="25" t="str">
        <f>IF([7]道具信息!Y62="","",[7]道具信息!Y62)</f>
        <v/>
      </c>
      <c r="Z62" s="25" t="str">
        <f>IF([7]道具信息!Z62="","",[7]道具信息!Z62)</f>
        <v/>
      </c>
    </row>
    <row r="63" spans="1:26" x14ac:dyDescent="0.15">
      <c r="A63" s="25" t="str">
        <f>IF([7]道具信息!A63="","",[7]道具信息!A63)</f>
        <v/>
      </c>
      <c r="B63" s="25" t="str">
        <f>IF([7]道具信息!B63="","",[7]道具信息!B63)</f>
        <v/>
      </c>
      <c r="C63" s="25" t="str">
        <f>IF([7]道具信息!C63="","",[7]道具信息!C63)</f>
        <v/>
      </c>
      <c r="D63" s="25" t="str">
        <f>IF([7]道具信息!D63="","",[7]道具信息!D63)</f>
        <v>橙色皮肤碎片</v>
      </c>
      <c r="E63" s="25">
        <f>IF([7]道具信息!E63="","",[7]道具信息!E63)</f>
        <v>533.33333333333337</v>
      </c>
      <c r="F63" s="25">
        <f>IF([7]道具信息!F63="","",[7]道具信息!F63)</f>
        <v>1</v>
      </c>
      <c r="G63" s="25">
        <f>IF([7]道具信息!G63="","",[7]道具信息!G63)</f>
        <v>1</v>
      </c>
      <c r="H63" s="25">
        <f>IF([7]道具信息!H63="","",[7]道具信息!H63)</f>
        <v>1</v>
      </c>
      <c r="I63" s="25">
        <f>IF([7]道具信息!I63="","",[7]道具信息!I63)</f>
        <v>533.33333333333337</v>
      </c>
      <c r="J63" s="25">
        <f>IF([7]道具信息!J63="","",[7]道具信息!J63)</f>
        <v>533.33333333333337</v>
      </c>
      <c r="K63" s="25">
        <f>IF([7]道具信息!K63="","",[7]道具信息!K63)</f>
        <v>533.33333333333337</v>
      </c>
      <c r="L63" s="25" t="str">
        <f>IF([7]道具信息!L63="","",[7]道具信息!L63)</f>
        <v/>
      </c>
      <c r="M63" s="25" t="str">
        <f>IF([7]道具信息!M63="","",[7]道具信息!M63)</f>
        <v/>
      </c>
      <c r="N63" s="25" t="str">
        <f>IF([7]道具信息!N63="","",[7]道具信息!N63)</f>
        <v/>
      </c>
      <c r="O63" s="25" t="str">
        <f>IF([7]道具信息!O63="","",[7]道具信息!O63)</f>
        <v/>
      </c>
      <c r="P63" s="25" t="str">
        <f>IF([7]道具信息!P63="","",[7]道具信息!P63)</f>
        <v/>
      </c>
      <c r="Q63" s="25" t="str">
        <f>IF([7]道具信息!Q63="","",[7]道具信息!Q63)</f>
        <v/>
      </c>
      <c r="R63" s="25" t="str">
        <f>IF([7]道具信息!R63="","",[7]道具信息!R63)</f>
        <v/>
      </c>
      <c r="S63" s="25" t="str">
        <f>IF([7]道具信息!S63="","",[7]道具信息!S63)</f>
        <v/>
      </c>
      <c r="T63" s="25" t="str">
        <f>IF([7]道具信息!T63="","",[7]道具信息!T63)</f>
        <v/>
      </c>
      <c r="U63" s="25" t="str">
        <f>IF([7]道具信息!U63="","",[7]道具信息!U63)</f>
        <v/>
      </c>
      <c r="V63" s="25" t="str">
        <f>IF([7]道具信息!V63="","",[7]道具信息!V63)</f>
        <v/>
      </c>
      <c r="W63" s="25" t="str">
        <f>IF([7]道具信息!W63="","",[7]道具信息!W63)</f>
        <v/>
      </c>
      <c r="X63" s="25" t="str">
        <f>IF([7]道具信息!X63="","",[7]道具信息!X63)</f>
        <v/>
      </c>
      <c r="Y63" s="25" t="str">
        <f>IF([7]道具信息!Y63="","",[7]道具信息!Y63)</f>
        <v/>
      </c>
      <c r="Z63" s="25" t="str">
        <f>IF([7]道具信息!Z63="","",[7]道具信息!Z63)</f>
        <v/>
      </c>
    </row>
    <row r="64" spans="1:26" x14ac:dyDescent="0.15">
      <c r="A64" s="25" t="str">
        <f>IF([7]道具信息!A64="","",[7]道具信息!A64)</f>
        <v/>
      </c>
      <c r="B64" s="25" t="str">
        <f>IF([7]道具信息!B64="","",[7]道具信息!B64)</f>
        <v/>
      </c>
      <c r="C64" s="25" t="str">
        <f>IF([7]道具信息!C64="","",[7]道具信息!C64)</f>
        <v/>
      </c>
      <c r="D64" s="25" t="str">
        <f>IF([7]道具信息!D64="","",[7]道具信息!D64)</f>
        <v>红色皮肤碎片</v>
      </c>
      <c r="E64" s="25">
        <f>IF([7]道具信息!E64="","",[7]道具信息!E64)</f>
        <v>3000</v>
      </c>
      <c r="F64" s="25">
        <f>IF([7]道具信息!F64="","",[7]道具信息!F64)</f>
        <v>2</v>
      </c>
      <c r="G64" s="25">
        <f>IF([7]道具信息!G64="","",[7]道具信息!G64)</f>
        <v>2</v>
      </c>
      <c r="H64" s="25">
        <f>IF([7]道具信息!H64="","",[7]道具信息!H64)</f>
        <v>2</v>
      </c>
      <c r="I64" s="25">
        <f>IF([7]道具信息!I64="","",[7]道具信息!I64)</f>
        <v>6000</v>
      </c>
      <c r="J64" s="25">
        <f>IF([7]道具信息!J64="","",[7]道具信息!J64)</f>
        <v>6000</v>
      </c>
      <c r="K64" s="25">
        <f>IF([7]道具信息!K64="","",[7]道具信息!K64)</f>
        <v>6000</v>
      </c>
      <c r="L64" s="25" t="str">
        <f>IF([7]道具信息!L64="","",[7]道具信息!L64)</f>
        <v/>
      </c>
      <c r="M64" s="25" t="str">
        <f>IF([7]道具信息!M64="","",[7]道具信息!M64)</f>
        <v/>
      </c>
      <c r="N64" s="25" t="str">
        <f>IF([7]道具信息!N64="","",[7]道具信息!N64)</f>
        <v/>
      </c>
      <c r="O64" s="25" t="str">
        <f>IF([7]道具信息!O64="","",[7]道具信息!O64)</f>
        <v/>
      </c>
      <c r="P64" s="25" t="str">
        <f>IF([7]道具信息!P64="","",[7]道具信息!P64)</f>
        <v/>
      </c>
      <c r="Q64" s="25" t="str">
        <f>IF([7]道具信息!Q64="","",[7]道具信息!Q64)</f>
        <v/>
      </c>
      <c r="R64" s="25" t="str">
        <f>IF([7]道具信息!R64="","",[7]道具信息!R64)</f>
        <v/>
      </c>
      <c r="S64" s="25" t="str">
        <f>IF([7]道具信息!S64="","",[7]道具信息!S64)</f>
        <v/>
      </c>
      <c r="T64" s="25" t="str">
        <f>IF([7]道具信息!T64="","",[7]道具信息!T64)</f>
        <v/>
      </c>
      <c r="U64" s="25" t="str">
        <f>IF([7]道具信息!U64="","",[7]道具信息!U64)</f>
        <v/>
      </c>
      <c r="V64" s="25" t="str">
        <f>IF([7]道具信息!V64="","",[7]道具信息!V64)</f>
        <v/>
      </c>
      <c r="W64" s="25" t="str">
        <f>IF([7]道具信息!W64="","",[7]道具信息!W64)</f>
        <v/>
      </c>
      <c r="X64" s="25" t="str">
        <f>IF([7]道具信息!X64="","",[7]道具信息!X64)</f>
        <v/>
      </c>
      <c r="Y64" s="25" t="str">
        <f>IF([7]道具信息!Y64="","",[7]道具信息!Y64)</f>
        <v/>
      </c>
      <c r="Z64" s="25" t="str">
        <f>IF([7]道具信息!Z64="","",[7]道具信息!Z64)</f>
        <v/>
      </c>
    </row>
    <row r="65" spans="1:26" x14ac:dyDescent="0.15">
      <c r="A65" s="25" t="str">
        <f>IF([7]道具信息!A65="","",[7]道具信息!A65)</f>
        <v/>
      </c>
      <c r="B65" s="25" t="str">
        <f>IF([7]道具信息!B65="","",[7]道具信息!B65)</f>
        <v/>
      </c>
      <c r="C65" s="25" t="str">
        <f>IF([7]道具信息!C65="","",[7]道具信息!C65)</f>
        <v/>
      </c>
      <c r="D65" s="25" t="str">
        <f>IF([7]道具信息!D65="","",[7]道具信息!D65)</f>
        <v>7天限时橙色皮肤</v>
      </c>
      <c r="E65" s="25">
        <f>IF([7]道具信息!E65="","",[7]道具信息!E65)</f>
        <v>16000</v>
      </c>
      <c r="F65" s="25">
        <f>IF([7]道具信息!F65="","",[7]道具信息!F65)</f>
        <v>0.2</v>
      </c>
      <c r="G65" s="25">
        <f>IF([7]道具信息!G65="","",[7]道具信息!G65)</f>
        <v>0.2</v>
      </c>
      <c r="H65" s="25">
        <f>IF([7]道具信息!H65="","",[7]道具信息!H65)</f>
        <v>0.2</v>
      </c>
      <c r="I65" s="25">
        <f>IF([7]道具信息!I65="","",[7]道具信息!I65)</f>
        <v>3200</v>
      </c>
      <c r="J65" s="25">
        <f>IF([7]道具信息!J65="","",[7]道具信息!J65)</f>
        <v>3200</v>
      </c>
      <c r="K65" s="25">
        <f>IF([7]道具信息!K65="","",[7]道具信息!K65)</f>
        <v>3200</v>
      </c>
      <c r="L65" s="25" t="str">
        <f>IF([7]道具信息!L65="","",[7]道具信息!L65)</f>
        <v>7天</v>
      </c>
      <c r="M65" s="25" t="str">
        <f>IF([7]道具信息!M65="","",[7]道具信息!M65)</f>
        <v/>
      </c>
      <c r="N65" s="25" t="str">
        <f>IF([7]道具信息!N65="","",[7]道具信息!N65)</f>
        <v/>
      </c>
      <c r="O65" s="25" t="str">
        <f>IF([7]道具信息!O65="","",[7]道具信息!O65)</f>
        <v/>
      </c>
      <c r="P65" s="25" t="str">
        <f>IF([7]道具信息!P65="","",[7]道具信息!P65)</f>
        <v/>
      </c>
      <c r="Q65" s="25" t="str">
        <f>IF([7]道具信息!Q65="","",[7]道具信息!Q65)</f>
        <v/>
      </c>
      <c r="R65" s="25" t="str">
        <f>IF([7]道具信息!R65="","",[7]道具信息!R65)</f>
        <v/>
      </c>
      <c r="S65" s="25" t="str">
        <f>IF([7]道具信息!S65="","",[7]道具信息!S65)</f>
        <v/>
      </c>
      <c r="T65" s="25" t="str">
        <f>IF([7]道具信息!T65="","",[7]道具信息!T65)</f>
        <v/>
      </c>
      <c r="U65" s="25" t="str">
        <f>IF([7]道具信息!U65="","",[7]道具信息!U65)</f>
        <v/>
      </c>
      <c r="V65" s="25" t="str">
        <f>IF([7]道具信息!V65="","",[7]道具信息!V65)</f>
        <v/>
      </c>
      <c r="W65" s="25" t="str">
        <f>IF([7]道具信息!W65="","",[7]道具信息!W65)</f>
        <v/>
      </c>
      <c r="X65" s="25" t="str">
        <f>IF([7]道具信息!X65="","",[7]道具信息!X65)</f>
        <v/>
      </c>
      <c r="Y65" s="25" t="str">
        <f>IF([7]道具信息!Y65="","",[7]道具信息!Y65)</f>
        <v/>
      </c>
      <c r="Z65" s="25" t="str">
        <f>IF([7]道具信息!Z65="","",[7]道具信息!Z65)</f>
        <v/>
      </c>
    </row>
    <row r="66" spans="1:26" x14ac:dyDescent="0.15">
      <c r="A66" s="25" t="str">
        <f>IF([7]道具信息!A66="","",[7]道具信息!A66)</f>
        <v/>
      </c>
      <c r="B66" s="25" t="str">
        <f>IF([7]道具信息!B66="","",[7]道具信息!B66)</f>
        <v/>
      </c>
      <c r="C66" s="25" t="str">
        <f>IF([7]道具信息!C66="","",[7]道具信息!C66)</f>
        <v/>
      </c>
      <c r="D66" s="25" t="str">
        <f>IF([7]道具信息!D66="","",[7]道具信息!D66)</f>
        <v>30天限时橙色皮肤</v>
      </c>
      <c r="E66" s="25">
        <f>IF([7]道具信息!E66="","",[7]道具信息!E66)</f>
        <v>16000</v>
      </c>
      <c r="F66" s="25">
        <f>IF([7]道具信息!F66="","",[7]道具信息!F66)</f>
        <v>0.5</v>
      </c>
      <c r="G66" s="25">
        <f>IF([7]道具信息!G66="","",[7]道具信息!G66)</f>
        <v>0.5</v>
      </c>
      <c r="H66" s="25">
        <f>IF([7]道具信息!H66="","",[7]道具信息!H66)</f>
        <v>0.5</v>
      </c>
      <c r="I66" s="25">
        <f>IF([7]道具信息!I66="","",[7]道具信息!I66)</f>
        <v>8000</v>
      </c>
      <c r="J66" s="25">
        <f>IF([7]道具信息!J66="","",[7]道具信息!J66)</f>
        <v>8000</v>
      </c>
      <c r="K66" s="25">
        <f>IF([7]道具信息!K66="","",[7]道具信息!K66)</f>
        <v>8000</v>
      </c>
      <c r="L66" s="25" t="str">
        <f>IF([7]道具信息!L66="","",[7]道具信息!L66)</f>
        <v>30天</v>
      </c>
      <c r="M66" s="25" t="str">
        <f>IF([7]道具信息!M66="","",[7]道具信息!M66)</f>
        <v/>
      </c>
      <c r="N66" s="25" t="str">
        <f>IF([7]道具信息!N66="","",[7]道具信息!N66)</f>
        <v/>
      </c>
      <c r="O66" s="25" t="str">
        <f>IF([7]道具信息!O66="","",[7]道具信息!O66)</f>
        <v/>
      </c>
      <c r="P66" s="25" t="str">
        <f>IF([7]道具信息!P66="","",[7]道具信息!P66)</f>
        <v/>
      </c>
      <c r="Q66" s="25" t="str">
        <f>IF([7]道具信息!Q66="","",[7]道具信息!Q66)</f>
        <v/>
      </c>
      <c r="R66" s="25" t="str">
        <f>IF([7]道具信息!R66="","",[7]道具信息!R66)</f>
        <v/>
      </c>
      <c r="S66" s="25" t="str">
        <f>IF([7]道具信息!S66="","",[7]道具信息!S66)</f>
        <v/>
      </c>
      <c r="T66" s="25" t="str">
        <f>IF([7]道具信息!T66="","",[7]道具信息!T66)</f>
        <v/>
      </c>
      <c r="U66" s="25" t="str">
        <f>IF([7]道具信息!U66="","",[7]道具信息!U66)</f>
        <v/>
      </c>
      <c r="V66" s="25" t="str">
        <f>IF([7]道具信息!V66="","",[7]道具信息!V66)</f>
        <v/>
      </c>
      <c r="W66" s="25" t="str">
        <f>IF([7]道具信息!W66="","",[7]道具信息!W66)</f>
        <v/>
      </c>
      <c r="X66" s="25" t="str">
        <f>IF([7]道具信息!X66="","",[7]道具信息!X66)</f>
        <v/>
      </c>
      <c r="Y66" s="25" t="str">
        <f>IF([7]道具信息!Y66="","",[7]道具信息!Y66)</f>
        <v/>
      </c>
      <c r="Z66" s="25" t="str">
        <f>IF([7]道具信息!Z66="","",[7]道具信息!Z66)</f>
        <v/>
      </c>
    </row>
    <row r="67" spans="1:26" x14ac:dyDescent="0.15">
      <c r="A67" s="25" t="str">
        <f>IF([7]道具信息!A67="","",[7]道具信息!A67)</f>
        <v/>
      </c>
      <c r="B67" s="25" t="str">
        <f>IF([7]道具信息!B67="","",[7]道具信息!B67)</f>
        <v/>
      </c>
      <c r="C67" s="25" t="str">
        <f>IF([7]道具信息!C67="","",[7]道具信息!C67)</f>
        <v/>
      </c>
      <c r="D67" s="25" t="str">
        <f>IF([7]道具信息!D67="","",[7]道具信息!D67)</f>
        <v>紫色外显</v>
      </c>
      <c r="E67" s="25">
        <f>IF([7]道具信息!E67="","",[7]道具信息!E67)</f>
        <v>6000</v>
      </c>
      <c r="F67" s="25">
        <f>IF([7]道具信息!F67="","",[7]道具信息!F67)</f>
        <v>0.75</v>
      </c>
      <c r="G67" s="25">
        <f>IF([7]道具信息!G67="","",[7]道具信息!G67)</f>
        <v>0.75</v>
      </c>
      <c r="H67" s="25">
        <f>IF([7]道具信息!H67="","",[7]道具信息!H67)</f>
        <v>0.1</v>
      </c>
      <c r="I67" s="25">
        <f>IF([7]道具信息!I67="","",[7]道具信息!I67)</f>
        <v>4500</v>
      </c>
      <c r="J67" s="25">
        <f>IF([7]道具信息!J67="","",[7]道具信息!J67)</f>
        <v>4500</v>
      </c>
      <c r="K67" s="25">
        <f>IF([7]道具信息!K67="","",[7]道具信息!K67)</f>
        <v>600</v>
      </c>
      <c r="L67" s="25" t="str">
        <f>IF([7]道具信息!L67="","",[7]道具信息!L67)</f>
        <v/>
      </c>
      <c r="M67" s="25" t="str">
        <f>IF([7]道具信息!M67="","",[7]道具信息!M67)</f>
        <v/>
      </c>
      <c r="N67" s="25" t="str">
        <f>IF([7]道具信息!N67="","",[7]道具信息!N67)</f>
        <v/>
      </c>
      <c r="O67" s="25" t="str">
        <f>IF([7]道具信息!O67="","",[7]道具信息!O67)</f>
        <v/>
      </c>
      <c r="P67" s="25" t="str">
        <f>IF([7]道具信息!P67="","",[7]道具信息!P67)</f>
        <v/>
      </c>
      <c r="Q67" s="25" t="str">
        <f>IF([7]道具信息!Q67="","",[7]道具信息!Q67)</f>
        <v/>
      </c>
      <c r="R67" s="25" t="str">
        <f>IF([7]道具信息!R67="","",[7]道具信息!R67)</f>
        <v/>
      </c>
      <c r="S67" s="25" t="str">
        <f>IF([7]道具信息!S67="","",[7]道具信息!S67)</f>
        <v/>
      </c>
      <c r="T67" s="25" t="str">
        <f>IF([7]道具信息!T67="","",[7]道具信息!T67)</f>
        <v/>
      </c>
      <c r="U67" s="25" t="str">
        <f>IF([7]道具信息!U67="","",[7]道具信息!U67)</f>
        <v/>
      </c>
      <c r="V67" s="25" t="str">
        <f>IF([7]道具信息!V67="","",[7]道具信息!V67)</f>
        <v/>
      </c>
      <c r="W67" s="25" t="str">
        <f>IF([7]道具信息!W67="","",[7]道具信息!W67)</f>
        <v/>
      </c>
      <c r="X67" s="25" t="str">
        <f>IF([7]道具信息!X67="","",[7]道具信息!X67)</f>
        <v/>
      </c>
      <c r="Y67" s="25" t="str">
        <f>IF([7]道具信息!Y67="","",[7]道具信息!Y67)</f>
        <v/>
      </c>
      <c r="Z67" s="25" t="str">
        <f>IF([7]道具信息!Z67="","",[7]道具信息!Z67)</f>
        <v/>
      </c>
    </row>
    <row r="68" spans="1:26" x14ac:dyDescent="0.15">
      <c r="A68" s="25" t="str">
        <f>IF([7]道具信息!A68="","",[7]道具信息!A68)</f>
        <v/>
      </c>
      <c r="B68" s="25" t="str">
        <f>IF([7]道具信息!B68="","",[7]道具信息!B68)</f>
        <v/>
      </c>
      <c r="C68" s="25" t="str">
        <f>IF([7]道具信息!C68="","",[7]道具信息!C68)</f>
        <v/>
      </c>
      <c r="D68" s="25" t="str">
        <f>IF([7]道具信息!D68="","",[7]道具信息!D68)</f>
        <v>橙色外显</v>
      </c>
      <c r="E68" s="25">
        <f>IF([7]道具信息!E68="","",[7]道具信息!E68)</f>
        <v>16000</v>
      </c>
      <c r="F68" s="25">
        <f>IF([7]道具信息!F68="","",[7]道具信息!F68)</f>
        <v>0.75</v>
      </c>
      <c r="G68" s="25">
        <f>IF([7]道具信息!G68="","",[7]道具信息!G68)</f>
        <v>0.75</v>
      </c>
      <c r="H68" s="25">
        <f>IF([7]道具信息!H68="","",[7]道具信息!H68)</f>
        <v>0.1</v>
      </c>
      <c r="I68" s="25">
        <f>IF([7]道具信息!I68="","",[7]道具信息!I68)</f>
        <v>12000</v>
      </c>
      <c r="J68" s="25">
        <f>IF([7]道具信息!J68="","",[7]道具信息!J68)</f>
        <v>12000</v>
      </c>
      <c r="K68" s="25">
        <f>IF([7]道具信息!K68="","",[7]道具信息!K68)</f>
        <v>1600</v>
      </c>
      <c r="L68" s="25" t="str">
        <f>IF([7]道具信息!L68="","",[7]道具信息!L68)</f>
        <v/>
      </c>
      <c r="M68" s="25" t="str">
        <f>IF([7]道具信息!M68="","",[7]道具信息!M68)</f>
        <v/>
      </c>
      <c r="N68" s="25" t="str">
        <f>IF([7]道具信息!N68="","",[7]道具信息!N68)</f>
        <v/>
      </c>
      <c r="O68" s="25" t="str">
        <f>IF([7]道具信息!O68="","",[7]道具信息!O68)</f>
        <v/>
      </c>
      <c r="P68" s="25" t="str">
        <f>IF([7]道具信息!P68="","",[7]道具信息!P68)</f>
        <v/>
      </c>
      <c r="Q68" s="25" t="str">
        <f>IF([7]道具信息!Q68="","",[7]道具信息!Q68)</f>
        <v/>
      </c>
      <c r="R68" s="25" t="str">
        <f>IF([7]道具信息!R68="","",[7]道具信息!R68)</f>
        <v/>
      </c>
      <c r="S68" s="25" t="str">
        <f>IF([7]道具信息!S68="","",[7]道具信息!S68)</f>
        <v/>
      </c>
      <c r="T68" s="25" t="str">
        <f>IF([7]道具信息!T68="","",[7]道具信息!T68)</f>
        <v/>
      </c>
      <c r="U68" s="25" t="str">
        <f>IF([7]道具信息!U68="","",[7]道具信息!U68)</f>
        <v/>
      </c>
      <c r="V68" s="25" t="str">
        <f>IF([7]道具信息!V68="","",[7]道具信息!V68)</f>
        <v/>
      </c>
      <c r="W68" s="25" t="str">
        <f>IF([7]道具信息!W68="","",[7]道具信息!W68)</f>
        <v/>
      </c>
      <c r="X68" s="25" t="str">
        <f>IF([7]道具信息!X68="","",[7]道具信息!X68)</f>
        <v/>
      </c>
      <c r="Y68" s="25" t="str">
        <f>IF([7]道具信息!Y68="","",[7]道具信息!Y68)</f>
        <v/>
      </c>
      <c r="Z68" s="25" t="str">
        <f>IF([7]道具信息!Z68="","",[7]道具信息!Z68)</f>
        <v/>
      </c>
    </row>
    <row r="69" spans="1:26" x14ac:dyDescent="0.15">
      <c r="A69" s="25" t="str">
        <f>IF([7]道具信息!A69="","",[7]道具信息!A69)</f>
        <v/>
      </c>
      <c r="B69" s="25" t="str">
        <f>IF([7]道具信息!B69="","",[7]道具信息!B69)</f>
        <v/>
      </c>
      <c r="C69" s="25" t="str">
        <f>IF([7]道具信息!C69="","",[7]道具信息!C69)</f>
        <v/>
      </c>
      <c r="D69" s="25" t="str">
        <f>IF([7]道具信息!D69="","",[7]道具信息!D69)</f>
        <v>红色外显</v>
      </c>
      <c r="E69" s="25">
        <f>IF([7]道具信息!E69="","",[7]道具信息!E69)</f>
        <v>150000</v>
      </c>
      <c r="F69" s="25">
        <f>IF([7]道具信息!F69="","",[7]道具信息!F69)</f>
        <v>1.5</v>
      </c>
      <c r="G69" s="25">
        <f>IF([7]道具信息!G69="","",[7]道具信息!G69)</f>
        <v>1.5</v>
      </c>
      <c r="H69" s="25">
        <f>IF([7]道具信息!H69="","",[7]道具信息!H69)</f>
        <v>0.2</v>
      </c>
      <c r="I69" s="25">
        <f>IF([7]道具信息!I69="","",[7]道具信息!I69)</f>
        <v>225000</v>
      </c>
      <c r="J69" s="25">
        <f>IF([7]道具信息!J69="","",[7]道具信息!J69)</f>
        <v>225000</v>
      </c>
      <c r="K69" s="25">
        <f>IF([7]道具信息!K69="","",[7]道具信息!K69)</f>
        <v>30000</v>
      </c>
      <c r="L69" s="25" t="str">
        <f>IF([7]道具信息!L69="","",[7]道具信息!L69)</f>
        <v/>
      </c>
      <c r="M69" s="25" t="str">
        <f>IF([7]道具信息!M69="","",[7]道具信息!M69)</f>
        <v/>
      </c>
      <c r="N69" s="25" t="str">
        <f>IF([7]道具信息!N69="","",[7]道具信息!N69)</f>
        <v/>
      </c>
      <c r="O69" s="25" t="str">
        <f>IF([7]道具信息!O69="","",[7]道具信息!O69)</f>
        <v/>
      </c>
      <c r="P69" s="25" t="str">
        <f>IF([7]道具信息!P69="","",[7]道具信息!P69)</f>
        <v/>
      </c>
      <c r="Q69" s="25" t="str">
        <f>IF([7]道具信息!Q69="","",[7]道具信息!Q69)</f>
        <v/>
      </c>
      <c r="R69" s="25" t="str">
        <f>IF([7]道具信息!R69="","",[7]道具信息!R69)</f>
        <v/>
      </c>
      <c r="S69" s="25" t="str">
        <f>IF([7]道具信息!S69="","",[7]道具信息!S69)</f>
        <v/>
      </c>
      <c r="T69" s="25" t="str">
        <f>IF([7]道具信息!T69="","",[7]道具信息!T69)</f>
        <v/>
      </c>
      <c r="U69" s="25" t="str">
        <f>IF([7]道具信息!U69="","",[7]道具信息!U69)</f>
        <v/>
      </c>
      <c r="V69" s="25" t="str">
        <f>IF([7]道具信息!V69="","",[7]道具信息!V69)</f>
        <v/>
      </c>
      <c r="W69" s="25" t="str">
        <f>IF([7]道具信息!W69="","",[7]道具信息!W69)</f>
        <v/>
      </c>
      <c r="X69" s="25" t="str">
        <f>IF([7]道具信息!X69="","",[7]道具信息!X69)</f>
        <v/>
      </c>
      <c r="Y69" s="25" t="str">
        <f>IF([7]道具信息!Y69="","",[7]道具信息!Y69)</f>
        <v/>
      </c>
      <c r="Z69" s="25" t="str">
        <f>IF([7]道具信息!Z69="","",[7]道具信息!Z69)</f>
        <v/>
      </c>
    </row>
    <row r="70" spans="1:26" x14ac:dyDescent="0.15">
      <c r="A70" s="25" t="str">
        <f>IF([7]道具信息!A70="","",[7]道具信息!A70)</f>
        <v/>
      </c>
      <c r="B70" s="25" t="str">
        <f>IF([7]道具信息!B70="","",[7]道具信息!B70)</f>
        <v/>
      </c>
      <c r="C70" s="25" t="str">
        <f>IF([7]道具信息!C70="","",[7]道具信息!C70)</f>
        <v/>
      </c>
      <c r="D70" s="25" t="str">
        <f>IF([7]道具信息!D70="","",[7]道具信息!D70)</f>
        <v>7天限时橙色外显</v>
      </c>
      <c r="E70" s="25">
        <f>IF([7]道具信息!E70="","",[7]道具信息!E70)</f>
        <v>16000</v>
      </c>
      <c r="F70" s="25">
        <f>IF([7]道具信息!F70="","",[7]道具信息!F70)</f>
        <v>0.15000000000000002</v>
      </c>
      <c r="G70" s="25">
        <f>IF([7]道具信息!G70="","",[7]道具信息!G70)</f>
        <v>0.15000000000000002</v>
      </c>
      <c r="H70" s="25">
        <f>IF([7]道具信息!H70="","",[7]道具信息!H70)</f>
        <v>0.02</v>
      </c>
      <c r="I70" s="25">
        <f>IF([7]道具信息!I70="","",[7]道具信息!I70)</f>
        <v>2400.0000000000005</v>
      </c>
      <c r="J70" s="25">
        <f>IF([7]道具信息!J70="","",[7]道具信息!J70)</f>
        <v>2400.0000000000005</v>
      </c>
      <c r="K70" s="25">
        <f>IF([7]道具信息!K70="","",[7]道具信息!K70)</f>
        <v>320</v>
      </c>
      <c r="L70" s="25" t="str">
        <f>IF([7]道具信息!L70="","",[7]道具信息!L70)</f>
        <v>7天</v>
      </c>
      <c r="M70" s="25" t="str">
        <f>IF([7]道具信息!M70="","",[7]道具信息!M70)</f>
        <v/>
      </c>
      <c r="N70" s="25" t="str">
        <f>IF([7]道具信息!N70="","",[7]道具信息!N70)</f>
        <v/>
      </c>
      <c r="O70" s="25" t="str">
        <f>IF([7]道具信息!O70="","",[7]道具信息!O70)</f>
        <v/>
      </c>
      <c r="P70" s="25" t="str">
        <f>IF([7]道具信息!P70="","",[7]道具信息!P70)</f>
        <v/>
      </c>
      <c r="Q70" s="25" t="str">
        <f>IF([7]道具信息!Q70="","",[7]道具信息!Q70)</f>
        <v/>
      </c>
      <c r="R70" s="25" t="str">
        <f>IF([7]道具信息!R70="","",[7]道具信息!R70)</f>
        <v/>
      </c>
      <c r="S70" s="25" t="str">
        <f>IF([7]道具信息!S70="","",[7]道具信息!S70)</f>
        <v/>
      </c>
      <c r="T70" s="25" t="str">
        <f>IF([7]道具信息!T70="","",[7]道具信息!T70)</f>
        <v/>
      </c>
      <c r="U70" s="25" t="str">
        <f>IF([7]道具信息!U70="","",[7]道具信息!U70)</f>
        <v/>
      </c>
      <c r="V70" s="25" t="str">
        <f>IF([7]道具信息!V70="","",[7]道具信息!V70)</f>
        <v/>
      </c>
      <c r="W70" s="25" t="str">
        <f>IF([7]道具信息!W70="","",[7]道具信息!W70)</f>
        <v/>
      </c>
      <c r="X70" s="25" t="str">
        <f>IF([7]道具信息!X70="","",[7]道具信息!X70)</f>
        <v/>
      </c>
      <c r="Y70" s="25" t="str">
        <f>IF([7]道具信息!Y70="","",[7]道具信息!Y70)</f>
        <v/>
      </c>
      <c r="Z70" s="25" t="str">
        <f>IF([7]道具信息!Z70="","",[7]道具信息!Z70)</f>
        <v/>
      </c>
    </row>
    <row r="71" spans="1:26" x14ac:dyDescent="0.15">
      <c r="A71" s="25" t="str">
        <f>IF([7]道具信息!A71="","",[7]道具信息!A71)</f>
        <v/>
      </c>
      <c r="B71" s="25" t="str">
        <f>IF([7]道具信息!B71="","",[7]道具信息!B71)</f>
        <v/>
      </c>
      <c r="C71" s="25" t="str">
        <f>IF([7]道具信息!C71="","",[7]道具信息!C71)</f>
        <v/>
      </c>
      <c r="D71" s="25" t="str">
        <f>IF([7]道具信息!D71="","",[7]道具信息!D71)</f>
        <v>30天限时橙色外显</v>
      </c>
      <c r="E71" s="25">
        <f>IF([7]道具信息!E71="","",[7]道具信息!E71)</f>
        <v>16000</v>
      </c>
      <c r="F71" s="25">
        <f>IF([7]道具信息!F71="","",[7]道具信息!F71)</f>
        <v>0.375</v>
      </c>
      <c r="G71" s="25">
        <f>IF([7]道具信息!G71="","",[7]道具信息!G71)</f>
        <v>0.375</v>
      </c>
      <c r="H71" s="25">
        <f>IF([7]道具信息!H71="","",[7]道具信息!H71)</f>
        <v>0.05</v>
      </c>
      <c r="I71" s="25">
        <f>IF([7]道具信息!I71="","",[7]道具信息!I71)</f>
        <v>6000</v>
      </c>
      <c r="J71" s="25">
        <f>IF([7]道具信息!J71="","",[7]道具信息!J71)</f>
        <v>6000</v>
      </c>
      <c r="K71" s="25">
        <f>IF([7]道具信息!K71="","",[7]道具信息!K71)</f>
        <v>800</v>
      </c>
      <c r="L71" s="25" t="str">
        <f>IF([7]道具信息!L71="","",[7]道具信息!L71)</f>
        <v>30天</v>
      </c>
      <c r="M71" s="25" t="str">
        <f>IF([7]道具信息!M71="","",[7]道具信息!M71)</f>
        <v/>
      </c>
      <c r="N71" s="25" t="str">
        <f>IF([7]道具信息!N71="","",[7]道具信息!N71)</f>
        <v/>
      </c>
      <c r="O71" s="25" t="str">
        <f>IF([7]道具信息!O71="","",[7]道具信息!O71)</f>
        <v/>
      </c>
      <c r="P71" s="25" t="str">
        <f>IF([7]道具信息!P71="","",[7]道具信息!P71)</f>
        <v/>
      </c>
      <c r="Q71" s="25" t="str">
        <f>IF([7]道具信息!Q71="","",[7]道具信息!Q71)</f>
        <v/>
      </c>
      <c r="R71" s="25" t="str">
        <f>IF([7]道具信息!R71="","",[7]道具信息!R71)</f>
        <v/>
      </c>
      <c r="S71" s="25" t="str">
        <f>IF([7]道具信息!S71="","",[7]道具信息!S71)</f>
        <v/>
      </c>
      <c r="T71" s="25" t="str">
        <f>IF([7]道具信息!T71="","",[7]道具信息!T71)</f>
        <v/>
      </c>
      <c r="U71" s="25" t="str">
        <f>IF([7]道具信息!U71="","",[7]道具信息!U71)</f>
        <v/>
      </c>
      <c r="V71" s="25" t="str">
        <f>IF([7]道具信息!V71="","",[7]道具信息!V71)</f>
        <v/>
      </c>
      <c r="W71" s="25" t="str">
        <f>IF([7]道具信息!W71="","",[7]道具信息!W71)</f>
        <v/>
      </c>
      <c r="X71" s="25" t="str">
        <f>IF([7]道具信息!X71="","",[7]道具信息!X71)</f>
        <v/>
      </c>
      <c r="Y71" s="25" t="str">
        <f>IF([7]道具信息!Y71="","",[7]道具信息!Y71)</f>
        <v/>
      </c>
      <c r="Z71" s="25" t="str">
        <f>IF([7]道具信息!Z71="","",[7]道具信息!Z71)</f>
        <v/>
      </c>
    </row>
    <row r="72" spans="1:26" x14ac:dyDescent="0.15">
      <c r="A72" s="25" t="str">
        <f>IF([7]道具信息!A72="","",[7]道具信息!A72)</f>
        <v/>
      </c>
      <c r="B72" s="25" t="str">
        <f>IF([7]道具信息!B72="","",[7]道具信息!B72)</f>
        <v/>
      </c>
      <c r="C72" s="25" t="str">
        <f>IF([7]道具信息!C72="","",[7]道具信息!C72)</f>
        <v/>
      </c>
      <c r="D72" s="25" t="str">
        <f>IF([7]道具信息!D72="","",[7]道具信息!D72)</f>
        <v/>
      </c>
      <c r="E72" s="25" t="str">
        <f>IF([7]道具信息!E72="","",[7]道具信息!E72)</f>
        <v/>
      </c>
      <c r="F72" s="25" t="str">
        <f>IF([7]道具信息!F72="","",[7]道具信息!F72)</f>
        <v/>
      </c>
      <c r="G72" s="25" t="str">
        <f>IF([7]道具信息!G72="","",[7]道具信息!G72)</f>
        <v/>
      </c>
      <c r="H72" s="25" t="str">
        <f>IF([7]道具信息!H72="","",[7]道具信息!H72)</f>
        <v/>
      </c>
      <c r="I72" s="25" t="str">
        <f>IF([7]道具信息!I72="","",[7]道具信息!I72)</f>
        <v/>
      </c>
      <c r="J72" s="25" t="str">
        <f>IF([7]道具信息!J72="","",[7]道具信息!J72)</f>
        <v/>
      </c>
      <c r="K72" s="25" t="str">
        <f>IF([7]道具信息!K72="","",[7]道具信息!K72)</f>
        <v/>
      </c>
      <c r="L72" s="25" t="str">
        <f>IF([7]道具信息!L72="","",[7]道具信息!L72)</f>
        <v/>
      </c>
      <c r="M72" s="25" t="str">
        <f>IF([7]道具信息!M72="","",[7]道具信息!M72)</f>
        <v/>
      </c>
      <c r="N72" s="25" t="str">
        <f>IF([7]道具信息!N72="","",[7]道具信息!N72)</f>
        <v/>
      </c>
      <c r="O72" s="25" t="str">
        <f>IF([7]道具信息!O72="","",[7]道具信息!O72)</f>
        <v/>
      </c>
      <c r="P72" s="25" t="str">
        <f>IF([7]道具信息!P72="","",[7]道具信息!P72)</f>
        <v/>
      </c>
      <c r="Q72" s="25" t="str">
        <f>IF([7]道具信息!Q72="","",[7]道具信息!Q72)</f>
        <v/>
      </c>
      <c r="R72" s="25" t="str">
        <f>IF([7]道具信息!R72="","",[7]道具信息!R72)</f>
        <v/>
      </c>
      <c r="S72" s="25" t="str">
        <f>IF([7]道具信息!S72="","",[7]道具信息!S72)</f>
        <v/>
      </c>
      <c r="T72" s="25" t="str">
        <f>IF([7]道具信息!T72="","",[7]道具信息!T72)</f>
        <v/>
      </c>
      <c r="U72" s="25" t="str">
        <f>IF([7]道具信息!U72="","",[7]道具信息!U72)</f>
        <v/>
      </c>
      <c r="V72" s="25" t="str">
        <f>IF([7]道具信息!V72="","",[7]道具信息!V72)</f>
        <v/>
      </c>
      <c r="W72" s="25" t="str">
        <f>IF([7]道具信息!W72="","",[7]道具信息!W72)</f>
        <v/>
      </c>
      <c r="X72" s="25" t="str">
        <f>IF([7]道具信息!X72="","",[7]道具信息!X72)</f>
        <v/>
      </c>
      <c r="Y72" s="25" t="str">
        <f>IF([7]道具信息!Y72="","",[7]道具信息!Y72)</f>
        <v/>
      </c>
      <c r="Z72" s="25" t="str">
        <f>IF([7]道具信息!Z72="","",[7]道具信息!Z72)</f>
        <v/>
      </c>
    </row>
    <row r="73" spans="1:26" x14ac:dyDescent="0.15">
      <c r="A73" s="25" t="str">
        <f>IF([7]道具信息!A73="","",[7]道具信息!A73)</f>
        <v/>
      </c>
      <c r="B73" s="25" t="str">
        <f>IF([7]道具信息!B73="","",[7]道具信息!B73)</f>
        <v/>
      </c>
      <c r="C73" s="25" t="str">
        <f>IF([7]道具信息!C73="","",[7]道具信息!C73)</f>
        <v/>
      </c>
      <c r="D73" s="25" t="str">
        <f>IF([7]道具信息!D73="","",[7]道具信息!D73)</f>
        <v/>
      </c>
      <c r="E73" s="25" t="str">
        <f>IF([7]道具信息!E73="","",[7]道具信息!E73)</f>
        <v/>
      </c>
      <c r="F73" s="25" t="str">
        <f>IF([7]道具信息!F73="","",[7]道具信息!F73)</f>
        <v/>
      </c>
      <c r="G73" s="25" t="str">
        <f>IF([7]道具信息!G73="","",[7]道具信息!G73)</f>
        <v/>
      </c>
      <c r="H73" s="25" t="str">
        <f>IF([7]道具信息!H73="","",[7]道具信息!H73)</f>
        <v/>
      </c>
      <c r="I73" s="25" t="str">
        <f>IF([7]道具信息!I73="","",[7]道具信息!I73)</f>
        <v/>
      </c>
      <c r="J73" s="25" t="str">
        <f>IF([7]道具信息!J73="","",[7]道具信息!J73)</f>
        <v/>
      </c>
      <c r="K73" s="25" t="str">
        <f>IF([7]道具信息!K73="","",[7]道具信息!K73)</f>
        <v/>
      </c>
      <c r="L73" s="25" t="str">
        <f>IF([7]道具信息!L73="","",[7]道具信息!L73)</f>
        <v/>
      </c>
      <c r="M73" s="25" t="str">
        <f>IF([7]道具信息!M73="","",[7]道具信息!M73)</f>
        <v/>
      </c>
      <c r="N73" s="25" t="str">
        <f>IF([7]道具信息!N73="","",[7]道具信息!N73)</f>
        <v/>
      </c>
      <c r="O73" s="25" t="str">
        <f>IF([7]道具信息!O73="","",[7]道具信息!O73)</f>
        <v/>
      </c>
      <c r="P73" s="25" t="str">
        <f>IF([7]道具信息!P73="","",[7]道具信息!P73)</f>
        <v/>
      </c>
      <c r="Q73" s="25" t="str">
        <f>IF([7]道具信息!Q73="","",[7]道具信息!Q73)</f>
        <v/>
      </c>
      <c r="R73" s="25" t="str">
        <f>IF([7]道具信息!R73="","",[7]道具信息!R73)</f>
        <v/>
      </c>
      <c r="S73" s="25" t="str">
        <f>IF([7]道具信息!S73="","",[7]道具信息!S73)</f>
        <v/>
      </c>
      <c r="T73" s="25" t="str">
        <f>IF([7]道具信息!T73="","",[7]道具信息!T73)</f>
        <v/>
      </c>
      <c r="U73" s="25" t="str">
        <f>IF([7]道具信息!U73="","",[7]道具信息!U73)</f>
        <v/>
      </c>
      <c r="V73" s="25" t="str">
        <f>IF([7]道具信息!V73="","",[7]道具信息!V73)</f>
        <v/>
      </c>
      <c r="W73" s="25" t="str">
        <f>IF([7]道具信息!W73="","",[7]道具信息!W73)</f>
        <v/>
      </c>
      <c r="X73" s="25" t="str">
        <f>IF([7]道具信息!X73="","",[7]道具信息!X73)</f>
        <v/>
      </c>
      <c r="Y73" s="25" t="str">
        <f>IF([7]道具信息!Y73="","",[7]道具信息!Y73)</f>
        <v/>
      </c>
      <c r="Z73" s="25" t="str">
        <f>IF([7]道具信息!Z73="","",[7]道具信息!Z73)</f>
        <v/>
      </c>
    </row>
    <row r="74" spans="1:26" x14ac:dyDescent="0.15">
      <c r="A74" s="25" t="str">
        <f>IF([7]道具信息!A74="","",[7]道具信息!A74)</f>
        <v/>
      </c>
      <c r="B74" s="25" t="str">
        <f>IF([7]道具信息!B74="","",[7]道具信息!B74)</f>
        <v/>
      </c>
      <c r="C74" s="25" t="str">
        <f>IF([7]道具信息!C74="","",[7]道具信息!C74)</f>
        <v/>
      </c>
      <c r="D74" s="25" t="str">
        <f>IF([7]道具信息!D74="","",[7]道具信息!D74)</f>
        <v/>
      </c>
      <c r="E74" s="25" t="str">
        <f>IF([7]道具信息!E74="","",[7]道具信息!E74)</f>
        <v/>
      </c>
      <c r="F74" s="25" t="str">
        <f>IF([7]道具信息!F74="","",[7]道具信息!F74)</f>
        <v/>
      </c>
      <c r="G74" s="25" t="str">
        <f>IF([7]道具信息!G74="","",[7]道具信息!G74)</f>
        <v/>
      </c>
      <c r="H74" s="25" t="str">
        <f>IF([7]道具信息!H74="","",[7]道具信息!H74)</f>
        <v/>
      </c>
      <c r="I74" s="25" t="str">
        <f>IF([7]道具信息!I74="","",[7]道具信息!I74)</f>
        <v/>
      </c>
      <c r="J74" s="25" t="str">
        <f>IF([7]道具信息!J74="","",[7]道具信息!J74)</f>
        <v/>
      </c>
      <c r="K74" s="25" t="str">
        <f>IF([7]道具信息!K74="","",[7]道具信息!K74)</f>
        <v/>
      </c>
      <c r="L74" s="25" t="str">
        <f>IF([7]道具信息!L74="","",[7]道具信息!L74)</f>
        <v/>
      </c>
      <c r="M74" s="25" t="str">
        <f>IF([7]道具信息!M74="","",[7]道具信息!M74)</f>
        <v/>
      </c>
      <c r="N74" s="25" t="str">
        <f>IF([7]道具信息!N74="","",[7]道具信息!N74)</f>
        <v/>
      </c>
      <c r="O74" s="25" t="str">
        <f>IF([7]道具信息!O74="","",[7]道具信息!O74)</f>
        <v/>
      </c>
      <c r="P74" s="25" t="str">
        <f>IF([7]道具信息!P74="","",[7]道具信息!P74)</f>
        <v/>
      </c>
      <c r="Q74" s="25" t="str">
        <f>IF([7]道具信息!Q74="","",[7]道具信息!Q74)</f>
        <v/>
      </c>
      <c r="R74" s="25" t="str">
        <f>IF([7]道具信息!R74="","",[7]道具信息!R74)</f>
        <v/>
      </c>
      <c r="S74" s="25" t="str">
        <f>IF([7]道具信息!S74="","",[7]道具信息!S74)</f>
        <v/>
      </c>
      <c r="T74" s="25" t="str">
        <f>IF([7]道具信息!T74="","",[7]道具信息!T74)</f>
        <v/>
      </c>
      <c r="U74" s="25" t="str">
        <f>IF([7]道具信息!U74="","",[7]道具信息!U74)</f>
        <v/>
      </c>
      <c r="V74" s="25" t="str">
        <f>IF([7]道具信息!V74="","",[7]道具信息!V74)</f>
        <v/>
      </c>
      <c r="W74" s="25" t="str">
        <f>IF([7]道具信息!W74="","",[7]道具信息!W74)</f>
        <v/>
      </c>
      <c r="X74" s="25" t="str">
        <f>IF([7]道具信息!X74="","",[7]道具信息!X74)</f>
        <v/>
      </c>
      <c r="Y74" s="25" t="str">
        <f>IF([7]道具信息!Y74="","",[7]道具信息!Y74)</f>
        <v/>
      </c>
      <c r="Z74" s="25" t="str">
        <f>IF([7]道具信息!Z74="","",[7]道具信息!Z74)</f>
        <v/>
      </c>
    </row>
    <row r="75" spans="1:26" x14ac:dyDescent="0.15">
      <c r="A75" s="25" t="str">
        <f>IF([7]道具信息!A75="","",[7]道具信息!A75)</f>
        <v/>
      </c>
      <c r="B75" s="25" t="str">
        <f>IF([7]道具信息!B75="","",[7]道具信息!B75)</f>
        <v/>
      </c>
      <c r="C75" s="25" t="str">
        <f>IF([7]道具信息!C75="","",[7]道具信息!C75)</f>
        <v/>
      </c>
      <c r="D75" s="25" t="str">
        <f>IF([7]道具信息!D75="","",[7]道具信息!D75)</f>
        <v>将军印</v>
      </c>
      <c r="E75" s="25">
        <f>IF([7]道具信息!E75="","",[7]道具信息!E75)</f>
        <v>1000</v>
      </c>
      <c r="F75" s="25">
        <f>IF([7]道具信息!F75="","",[7]道具信息!F75)</f>
        <v>1</v>
      </c>
      <c r="G75" s="25">
        <f>IF([7]道具信息!G75="","",[7]道具信息!G75)</f>
        <v>1</v>
      </c>
      <c r="H75" s="25">
        <f>IF([7]道具信息!H75="","",[7]道具信息!H75)</f>
        <v>1</v>
      </c>
      <c r="I75" s="25">
        <f>IF([7]道具信息!I75="","",[7]道具信息!I75)</f>
        <v>1000</v>
      </c>
      <c r="J75" s="25">
        <f>IF([7]道具信息!J75="","",[7]道具信息!J75)</f>
        <v>1000</v>
      </c>
      <c r="K75" s="25">
        <f>IF([7]道具信息!K75="","",[7]道具信息!K75)</f>
        <v>1000</v>
      </c>
      <c r="L75" s="25" t="str">
        <f>IF([7]道具信息!L75="","",[7]道具信息!L75)</f>
        <v/>
      </c>
      <c r="M75" s="25" t="str">
        <f>IF([7]道具信息!M75="","",[7]道具信息!M75)</f>
        <v/>
      </c>
      <c r="N75" s="25" t="str">
        <f>IF([7]道具信息!N75="","",[7]道具信息!N75)</f>
        <v/>
      </c>
      <c r="O75" s="25" t="str">
        <f>IF([7]道具信息!O75="","",[7]道具信息!O75)</f>
        <v/>
      </c>
      <c r="P75" s="25" t="str">
        <f>IF([7]道具信息!P75="","",[7]道具信息!P75)</f>
        <v/>
      </c>
      <c r="Q75" s="25" t="str">
        <f>IF([7]道具信息!Q75="","",[7]道具信息!Q75)</f>
        <v/>
      </c>
      <c r="R75" s="25" t="str">
        <f>IF([7]道具信息!R75="","",[7]道具信息!R75)</f>
        <v/>
      </c>
      <c r="S75" s="25" t="str">
        <f>IF([7]道具信息!S75="","",[7]道具信息!S75)</f>
        <v/>
      </c>
      <c r="T75" s="25" t="str">
        <f>IF([7]道具信息!T75="","",[7]道具信息!T75)</f>
        <v/>
      </c>
      <c r="U75" s="25" t="str">
        <f>IF([7]道具信息!U75="","",[7]道具信息!U75)</f>
        <v/>
      </c>
      <c r="V75" s="25" t="str">
        <f>IF([7]道具信息!V75="","",[7]道具信息!V75)</f>
        <v/>
      </c>
      <c r="W75" s="25" t="str">
        <f>IF([7]道具信息!W75="","",[7]道具信息!W75)</f>
        <v/>
      </c>
      <c r="X75" s="25" t="str">
        <f>IF([7]道具信息!X75="","",[7]道具信息!X75)</f>
        <v/>
      </c>
      <c r="Y75" s="25" t="str">
        <f>IF([7]道具信息!Y75="","",[7]道具信息!Y75)</f>
        <v/>
      </c>
      <c r="Z75" s="25" t="str">
        <f>IF([7]道具信息!Z75="","",[7]道具信息!Z75)</f>
        <v/>
      </c>
    </row>
    <row r="76" spans="1:26" x14ac:dyDescent="0.15">
      <c r="A76" s="25" t="str">
        <f>IF([7]道具信息!A76="","",[7]道具信息!A76)</f>
        <v/>
      </c>
      <c r="B76" s="25" t="str">
        <f>IF([7]道具信息!B76="","",[7]道具信息!B76)</f>
        <v/>
      </c>
      <c r="C76" s="25" t="str">
        <f>IF([7]道具信息!C76="","",[7]道具信息!C76)</f>
        <v/>
      </c>
      <c r="D76" s="25" t="str">
        <f>IF([7]道具信息!D76="","",[7]道具信息!D76)</f>
        <v>上将印</v>
      </c>
      <c r="E76" s="25">
        <f>IF([7]道具信息!E76="","",[7]道具信息!E76)</f>
        <v>2000</v>
      </c>
      <c r="F76" s="25">
        <f>IF([7]道具信息!F76="","",[7]道具信息!F76)</f>
        <v>1</v>
      </c>
      <c r="G76" s="25">
        <f>IF([7]道具信息!G76="","",[7]道具信息!G76)</f>
        <v>1</v>
      </c>
      <c r="H76" s="25">
        <f>IF([7]道具信息!H76="","",[7]道具信息!H76)</f>
        <v>1</v>
      </c>
      <c r="I76" s="25">
        <f>IF([7]道具信息!I76="","",[7]道具信息!I76)</f>
        <v>2000</v>
      </c>
      <c r="J76" s="25">
        <f>IF([7]道具信息!J76="","",[7]道具信息!J76)</f>
        <v>2000</v>
      </c>
      <c r="K76" s="25">
        <f>IF([7]道具信息!K76="","",[7]道具信息!K76)</f>
        <v>2000</v>
      </c>
      <c r="L76" s="25" t="str">
        <f>IF([7]道具信息!L76="","",[7]道具信息!L76)</f>
        <v/>
      </c>
      <c r="M76" s="25" t="str">
        <f>IF([7]道具信息!M76="","",[7]道具信息!M76)</f>
        <v/>
      </c>
      <c r="N76" s="25" t="str">
        <f>IF([7]道具信息!N76="","",[7]道具信息!N76)</f>
        <v/>
      </c>
      <c r="O76" s="25" t="str">
        <f>IF([7]道具信息!O76="","",[7]道具信息!O76)</f>
        <v/>
      </c>
      <c r="P76" s="25" t="str">
        <f>IF([7]道具信息!P76="","",[7]道具信息!P76)</f>
        <v/>
      </c>
      <c r="Q76" s="25" t="str">
        <f>IF([7]道具信息!Q76="","",[7]道具信息!Q76)</f>
        <v/>
      </c>
      <c r="R76" s="25" t="str">
        <f>IF([7]道具信息!R76="","",[7]道具信息!R76)</f>
        <v/>
      </c>
      <c r="S76" s="25" t="str">
        <f>IF([7]道具信息!S76="","",[7]道具信息!S76)</f>
        <v/>
      </c>
      <c r="T76" s="25" t="str">
        <f>IF([7]道具信息!T76="","",[7]道具信息!T76)</f>
        <v/>
      </c>
      <c r="U76" s="25" t="str">
        <f>IF([7]道具信息!U76="","",[7]道具信息!U76)</f>
        <v/>
      </c>
      <c r="V76" s="25" t="str">
        <f>IF([7]道具信息!V76="","",[7]道具信息!V76)</f>
        <v/>
      </c>
      <c r="W76" s="25" t="str">
        <f>IF([7]道具信息!W76="","",[7]道具信息!W76)</f>
        <v/>
      </c>
      <c r="X76" s="25" t="str">
        <f>IF([7]道具信息!X76="","",[7]道具信息!X76)</f>
        <v/>
      </c>
      <c r="Y76" s="25" t="str">
        <f>IF([7]道具信息!Y76="","",[7]道具信息!Y76)</f>
        <v/>
      </c>
      <c r="Z76" s="25" t="str">
        <f>IF([7]道具信息!Z76="","",[7]道具信息!Z76)</f>
        <v/>
      </c>
    </row>
    <row r="77" spans="1:26" x14ac:dyDescent="0.15">
      <c r="A77" s="25" t="str">
        <f>IF([7]道具信息!A77="","",[7]道具信息!A77)</f>
        <v/>
      </c>
      <c r="B77" s="25" t="str">
        <f>IF([7]道具信息!B77="","",[7]道具信息!B77)</f>
        <v/>
      </c>
      <c r="C77" s="25" t="str">
        <f>IF([7]道具信息!C77="","",[7]道具信息!C77)</f>
        <v/>
      </c>
      <c r="D77" s="25" t="str">
        <f>IF([7]道具信息!D77="","",[7]道具信息!D77)</f>
        <v>统帅印</v>
      </c>
      <c r="E77" s="25">
        <f>IF([7]道具信息!E77="","",[7]道具信息!E77)</f>
        <v>8000</v>
      </c>
      <c r="F77" s="25">
        <f>IF([7]道具信息!F77="","",[7]道具信息!F77)</f>
        <v>1</v>
      </c>
      <c r="G77" s="25">
        <f>IF([7]道具信息!G77="","",[7]道具信息!G77)</f>
        <v>1</v>
      </c>
      <c r="H77" s="25">
        <f>IF([7]道具信息!H77="","",[7]道具信息!H77)</f>
        <v>1</v>
      </c>
      <c r="I77" s="25">
        <f>IF([7]道具信息!I77="","",[7]道具信息!I77)</f>
        <v>8000</v>
      </c>
      <c r="J77" s="25">
        <f>IF([7]道具信息!J77="","",[7]道具信息!J77)</f>
        <v>8000</v>
      </c>
      <c r="K77" s="25">
        <f>IF([7]道具信息!K77="","",[7]道具信息!K77)</f>
        <v>8000</v>
      </c>
      <c r="L77" s="25" t="str">
        <f>IF([7]道具信息!L77="","",[7]道具信息!L77)</f>
        <v/>
      </c>
      <c r="M77" s="25" t="str">
        <f>IF([7]道具信息!M77="","",[7]道具信息!M77)</f>
        <v/>
      </c>
      <c r="N77" s="25" t="str">
        <f>IF([7]道具信息!N77="","",[7]道具信息!N77)</f>
        <v/>
      </c>
      <c r="O77" s="25" t="str">
        <f>IF([7]道具信息!O77="","",[7]道具信息!O77)</f>
        <v/>
      </c>
      <c r="P77" s="25" t="str">
        <f>IF([7]道具信息!P77="","",[7]道具信息!P77)</f>
        <v/>
      </c>
      <c r="Q77" s="25" t="str">
        <f>IF([7]道具信息!Q77="","",[7]道具信息!Q77)</f>
        <v/>
      </c>
      <c r="R77" s="25" t="str">
        <f>IF([7]道具信息!R77="","",[7]道具信息!R77)</f>
        <v/>
      </c>
      <c r="S77" s="25" t="str">
        <f>IF([7]道具信息!S77="","",[7]道具信息!S77)</f>
        <v/>
      </c>
      <c r="T77" s="25" t="str">
        <f>IF([7]道具信息!T77="","",[7]道具信息!T77)</f>
        <v/>
      </c>
      <c r="U77" s="25" t="str">
        <f>IF([7]道具信息!U77="","",[7]道具信息!U77)</f>
        <v/>
      </c>
      <c r="V77" s="25" t="str">
        <f>IF([7]道具信息!V77="","",[7]道具信息!V77)</f>
        <v/>
      </c>
      <c r="W77" s="25" t="str">
        <f>IF([7]道具信息!W77="","",[7]道具信息!W77)</f>
        <v/>
      </c>
      <c r="X77" s="25" t="str">
        <f>IF([7]道具信息!X77="","",[7]道具信息!X77)</f>
        <v/>
      </c>
      <c r="Y77" s="25" t="str">
        <f>IF([7]道具信息!Y77="","",[7]道具信息!Y77)</f>
        <v/>
      </c>
      <c r="Z77" s="25" t="str">
        <f>IF([7]道具信息!Z77="","",[7]道具信息!Z77)</f>
        <v/>
      </c>
    </row>
    <row r="78" spans="1:26" x14ac:dyDescent="0.15">
      <c r="A78" s="25" t="str">
        <f>IF([7]道具信息!A78="","",[7]道具信息!A78)</f>
        <v/>
      </c>
      <c r="B78" s="25" t="str">
        <f>IF([7]道具信息!B78="","",[7]道具信息!B78)</f>
        <v/>
      </c>
      <c r="C78" s="25" t="str">
        <f>IF([7]道具信息!C78="","",[7]道具信息!C78)</f>
        <v/>
      </c>
      <c r="D78" s="25" t="str">
        <f>IF([7]道具信息!D78="","",[7]道具信息!D78)</f>
        <v>将军印碎片</v>
      </c>
      <c r="E78" s="25">
        <f>IF([7]道具信息!E78="","",[7]道具信息!E78)</f>
        <v>33.333333333333336</v>
      </c>
      <c r="F78" s="25">
        <f>IF([7]道具信息!F78="","",[7]道具信息!F78)</f>
        <v>1</v>
      </c>
      <c r="G78" s="25">
        <f>IF([7]道具信息!G78="","",[7]道具信息!G78)</f>
        <v>1</v>
      </c>
      <c r="H78" s="25">
        <f>IF([7]道具信息!H78="","",[7]道具信息!H78)</f>
        <v>1</v>
      </c>
      <c r="I78" s="25">
        <f>IF([7]道具信息!I78="","",[7]道具信息!I78)</f>
        <v>33.333333333333336</v>
      </c>
      <c r="J78" s="25">
        <f>IF([7]道具信息!J78="","",[7]道具信息!J78)</f>
        <v>33.333333333333336</v>
      </c>
      <c r="K78" s="25">
        <f>IF([7]道具信息!K78="","",[7]道具信息!K78)</f>
        <v>33.333333333333336</v>
      </c>
      <c r="L78" s="25" t="str">
        <f>IF([7]道具信息!L78="","",[7]道具信息!L78)</f>
        <v>凑齐30个碎片可以合成1个将军印，可用于解锁武将的第四个特性</v>
      </c>
      <c r="M78" s="25" t="str">
        <f>IF([7]道具信息!M78="","",[7]道具信息!M78)</f>
        <v/>
      </c>
      <c r="N78" s="25" t="str">
        <f>IF([7]道具信息!N78="","",[7]道具信息!N78)</f>
        <v/>
      </c>
      <c r="O78" s="25" t="str">
        <f>IF([7]道具信息!O78="","",[7]道具信息!O78)</f>
        <v/>
      </c>
      <c r="P78" s="25" t="str">
        <f>IF([7]道具信息!P78="","",[7]道具信息!P78)</f>
        <v/>
      </c>
      <c r="Q78" s="25" t="str">
        <f>IF([7]道具信息!Q78="","",[7]道具信息!Q78)</f>
        <v/>
      </c>
      <c r="R78" s="25" t="str">
        <f>IF([7]道具信息!R78="","",[7]道具信息!R78)</f>
        <v/>
      </c>
      <c r="S78" s="25" t="str">
        <f>IF([7]道具信息!S78="","",[7]道具信息!S78)</f>
        <v/>
      </c>
      <c r="T78" s="25" t="str">
        <f>IF([7]道具信息!T78="","",[7]道具信息!T78)</f>
        <v/>
      </c>
      <c r="U78" s="25" t="str">
        <f>IF([7]道具信息!U78="","",[7]道具信息!U78)</f>
        <v/>
      </c>
      <c r="V78" s="25" t="str">
        <f>IF([7]道具信息!V78="","",[7]道具信息!V78)</f>
        <v/>
      </c>
      <c r="W78" s="25" t="str">
        <f>IF([7]道具信息!W78="","",[7]道具信息!W78)</f>
        <v/>
      </c>
      <c r="X78" s="25" t="str">
        <f>IF([7]道具信息!X78="","",[7]道具信息!X78)</f>
        <v/>
      </c>
      <c r="Y78" s="25" t="str">
        <f>IF([7]道具信息!Y78="","",[7]道具信息!Y78)</f>
        <v/>
      </c>
      <c r="Z78" s="25" t="str">
        <f>IF([7]道具信息!Z78="","",[7]道具信息!Z78)</f>
        <v/>
      </c>
    </row>
    <row r="79" spans="1:26" x14ac:dyDescent="0.15">
      <c r="A79" s="25" t="str">
        <f>IF([7]道具信息!A79="","",[7]道具信息!A79)</f>
        <v/>
      </c>
      <c r="B79" s="25" t="str">
        <f>IF([7]道具信息!B79="","",[7]道具信息!B79)</f>
        <v/>
      </c>
      <c r="C79" s="25" t="str">
        <f>IF([7]道具信息!C79="","",[7]道具信息!C79)</f>
        <v/>
      </c>
      <c r="D79" s="25" t="str">
        <f>IF([7]道具信息!D79="","",[7]道具信息!D79)</f>
        <v>上将印碎片</v>
      </c>
      <c r="E79" s="25">
        <f>IF([7]道具信息!E79="","",[7]道具信息!E79)</f>
        <v>66.666666666666671</v>
      </c>
      <c r="F79" s="25">
        <f>IF([7]道具信息!F79="","",[7]道具信息!F79)</f>
        <v>1</v>
      </c>
      <c r="G79" s="25">
        <f>IF([7]道具信息!G79="","",[7]道具信息!G79)</f>
        <v>1</v>
      </c>
      <c r="H79" s="25">
        <f>IF([7]道具信息!H79="","",[7]道具信息!H79)</f>
        <v>1</v>
      </c>
      <c r="I79" s="25">
        <f>IF([7]道具信息!I79="","",[7]道具信息!I79)</f>
        <v>66.666666666666671</v>
      </c>
      <c r="J79" s="25">
        <f>IF([7]道具信息!J79="","",[7]道具信息!J79)</f>
        <v>66.666666666666671</v>
      </c>
      <c r="K79" s="25">
        <f>IF([7]道具信息!K79="","",[7]道具信息!K79)</f>
        <v>66.666666666666671</v>
      </c>
      <c r="L79" s="25" t="str">
        <f>IF([7]道具信息!L79="","",[7]道具信息!L79)</f>
        <v>凑齐30个碎片可以合成1个上将印，可用于升级武将的第四个特性</v>
      </c>
      <c r="M79" s="25" t="str">
        <f>IF([7]道具信息!M79="","",[7]道具信息!M79)</f>
        <v/>
      </c>
      <c r="N79" s="25" t="str">
        <f>IF([7]道具信息!N79="","",[7]道具信息!N79)</f>
        <v/>
      </c>
      <c r="O79" s="25" t="str">
        <f>IF([7]道具信息!O79="","",[7]道具信息!O79)</f>
        <v/>
      </c>
      <c r="P79" s="25" t="str">
        <f>IF([7]道具信息!P79="","",[7]道具信息!P79)</f>
        <v/>
      </c>
      <c r="Q79" s="25" t="str">
        <f>IF([7]道具信息!Q79="","",[7]道具信息!Q79)</f>
        <v/>
      </c>
      <c r="R79" s="25" t="str">
        <f>IF([7]道具信息!R79="","",[7]道具信息!R79)</f>
        <v/>
      </c>
      <c r="S79" s="25" t="str">
        <f>IF([7]道具信息!S79="","",[7]道具信息!S79)</f>
        <v/>
      </c>
      <c r="T79" s="25" t="str">
        <f>IF([7]道具信息!T79="","",[7]道具信息!T79)</f>
        <v/>
      </c>
      <c r="U79" s="25" t="str">
        <f>IF([7]道具信息!U79="","",[7]道具信息!U79)</f>
        <v/>
      </c>
      <c r="V79" s="25" t="str">
        <f>IF([7]道具信息!V79="","",[7]道具信息!V79)</f>
        <v/>
      </c>
      <c r="W79" s="25" t="str">
        <f>IF([7]道具信息!W79="","",[7]道具信息!W79)</f>
        <v/>
      </c>
      <c r="X79" s="25" t="str">
        <f>IF([7]道具信息!X79="","",[7]道具信息!X79)</f>
        <v/>
      </c>
      <c r="Y79" s="25" t="str">
        <f>IF([7]道具信息!Y79="","",[7]道具信息!Y79)</f>
        <v/>
      </c>
      <c r="Z79" s="25" t="str">
        <f>IF([7]道具信息!Z79="","",[7]道具信息!Z79)</f>
        <v/>
      </c>
    </row>
    <row r="80" spans="1:26" x14ac:dyDescent="0.15">
      <c r="A80" s="25" t="str">
        <f>IF([7]道具信息!A80="","",[7]道具信息!A80)</f>
        <v/>
      </c>
      <c r="B80" s="25" t="str">
        <f>IF([7]道具信息!B80="","",[7]道具信息!B80)</f>
        <v/>
      </c>
      <c r="C80" s="25" t="str">
        <f>IF([7]道具信息!C80="","",[7]道具信息!C80)</f>
        <v/>
      </c>
      <c r="D80" s="25" t="str">
        <f>IF([7]道具信息!D80="","",[7]道具信息!D80)</f>
        <v>统帅印碎片</v>
      </c>
      <c r="E80" s="25">
        <f>IF([7]道具信息!E80="","",[7]道具信息!E80)</f>
        <v>266.66666666666669</v>
      </c>
      <c r="F80" s="25">
        <f>IF([7]道具信息!F80="","",[7]道具信息!F80)</f>
        <v>1</v>
      </c>
      <c r="G80" s="25">
        <f>IF([7]道具信息!G80="","",[7]道具信息!G80)</f>
        <v>1</v>
      </c>
      <c r="H80" s="25">
        <f>IF([7]道具信息!H80="","",[7]道具信息!H80)</f>
        <v>1</v>
      </c>
      <c r="I80" s="25">
        <f>IF([7]道具信息!I80="","",[7]道具信息!I80)</f>
        <v>266.66666666666669</v>
      </c>
      <c r="J80" s="25">
        <f>IF([7]道具信息!J80="","",[7]道具信息!J80)</f>
        <v>266.66666666666669</v>
      </c>
      <c r="K80" s="25">
        <f>IF([7]道具信息!K80="","",[7]道具信息!K80)</f>
        <v>266.66666666666669</v>
      </c>
      <c r="L80" s="25" t="str">
        <f>IF([7]道具信息!L80="","",[7]道具信息!L80)</f>
        <v>凑齐30个碎片可以合成1个统帅印，可用于升级武将的第四个特性</v>
      </c>
      <c r="M80" s="25" t="str">
        <f>IF([7]道具信息!M80="","",[7]道具信息!M80)</f>
        <v/>
      </c>
      <c r="N80" s="25" t="str">
        <f>IF([7]道具信息!N80="","",[7]道具信息!N80)</f>
        <v/>
      </c>
      <c r="O80" s="25" t="str">
        <f>IF([7]道具信息!O80="","",[7]道具信息!O80)</f>
        <v/>
      </c>
      <c r="P80" s="25" t="str">
        <f>IF([7]道具信息!P80="","",[7]道具信息!P80)</f>
        <v/>
      </c>
      <c r="Q80" s="25" t="str">
        <f>IF([7]道具信息!Q80="","",[7]道具信息!Q80)</f>
        <v/>
      </c>
      <c r="R80" s="25" t="str">
        <f>IF([7]道具信息!R80="","",[7]道具信息!R80)</f>
        <v/>
      </c>
      <c r="S80" s="25" t="str">
        <f>IF([7]道具信息!S80="","",[7]道具信息!S80)</f>
        <v/>
      </c>
      <c r="T80" s="25" t="str">
        <f>IF([7]道具信息!T80="","",[7]道具信息!T80)</f>
        <v/>
      </c>
      <c r="U80" s="25" t="str">
        <f>IF([7]道具信息!U80="","",[7]道具信息!U80)</f>
        <v/>
      </c>
      <c r="V80" s="25" t="str">
        <f>IF([7]道具信息!V80="","",[7]道具信息!V80)</f>
        <v/>
      </c>
      <c r="W80" s="25" t="str">
        <f>IF([7]道具信息!W80="","",[7]道具信息!W80)</f>
        <v/>
      </c>
      <c r="X80" s="25" t="str">
        <f>IF([7]道具信息!X80="","",[7]道具信息!X80)</f>
        <v/>
      </c>
      <c r="Y80" s="25" t="str">
        <f>IF([7]道具信息!Y80="","",[7]道具信息!Y80)</f>
        <v/>
      </c>
      <c r="Z80" s="25" t="str">
        <f>IF([7]道具信息!Z80="","",[7]道具信息!Z80)</f>
        <v/>
      </c>
    </row>
    <row r="81" spans="1:26" x14ac:dyDescent="0.15">
      <c r="A81" s="25" t="str">
        <f>IF([7]道具信息!A81="","",[7]道具信息!A81)</f>
        <v/>
      </c>
      <c r="B81" s="25" t="str">
        <f>IF([7]道具信息!B81="","",[7]道具信息!B81)</f>
        <v/>
      </c>
      <c r="C81" s="25" t="str">
        <f>IF([7]道具信息!C81="","",[7]道具信息!C81)</f>
        <v/>
      </c>
      <c r="D81" s="25" t="str">
        <f>IF([7]道具信息!D81="","",[7]道具信息!D81)</f>
        <v/>
      </c>
      <c r="E81" s="25" t="str">
        <f>IF([7]道具信息!E81="","",[7]道具信息!E81)</f>
        <v/>
      </c>
      <c r="F81" s="25" t="str">
        <f>IF([7]道具信息!F81="","",[7]道具信息!F81)</f>
        <v/>
      </c>
      <c r="G81" s="25" t="str">
        <f>IF([7]道具信息!G81="","",[7]道具信息!G81)</f>
        <v/>
      </c>
      <c r="H81" s="25" t="str">
        <f>IF([7]道具信息!H81="","",[7]道具信息!H81)</f>
        <v/>
      </c>
      <c r="I81" s="25" t="str">
        <f>IF([7]道具信息!I81="","",[7]道具信息!I81)</f>
        <v/>
      </c>
      <c r="J81" s="25" t="str">
        <f>IF([7]道具信息!J81="","",[7]道具信息!J81)</f>
        <v/>
      </c>
      <c r="K81" s="25" t="str">
        <f>IF([7]道具信息!K81="","",[7]道具信息!K81)</f>
        <v/>
      </c>
      <c r="L81" s="25" t="str">
        <f>IF([7]道具信息!L81="","",[7]道具信息!L81)</f>
        <v/>
      </c>
      <c r="M81" s="25" t="str">
        <f>IF([7]道具信息!M81="","",[7]道具信息!M81)</f>
        <v/>
      </c>
      <c r="N81" s="25" t="str">
        <f>IF([7]道具信息!N81="","",[7]道具信息!N81)</f>
        <v/>
      </c>
      <c r="O81" s="25" t="str">
        <f>IF([7]道具信息!O81="","",[7]道具信息!O81)</f>
        <v/>
      </c>
      <c r="P81" s="25" t="str">
        <f>IF([7]道具信息!P81="","",[7]道具信息!P81)</f>
        <v/>
      </c>
      <c r="Q81" s="25" t="str">
        <f>IF([7]道具信息!Q81="","",[7]道具信息!Q81)</f>
        <v/>
      </c>
      <c r="R81" s="25" t="str">
        <f>IF([7]道具信息!R81="","",[7]道具信息!R81)</f>
        <v/>
      </c>
      <c r="S81" s="25" t="str">
        <f>IF([7]道具信息!S81="","",[7]道具信息!S81)</f>
        <v/>
      </c>
      <c r="T81" s="25" t="str">
        <f>IF([7]道具信息!T81="","",[7]道具信息!T81)</f>
        <v/>
      </c>
      <c r="U81" s="25" t="str">
        <f>IF([7]道具信息!U81="","",[7]道具信息!U81)</f>
        <v/>
      </c>
      <c r="V81" s="25" t="str">
        <f>IF([7]道具信息!V81="","",[7]道具信息!V81)</f>
        <v/>
      </c>
      <c r="W81" s="25" t="str">
        <f>IF([7]道具信息!W81="","",[7]道具信息!W81)</f>
        <v/>
      </c>
      <c r="X81" s="25" t="str">
        <f>IF([7]道具信息!X81="","",[7]道具信息!X81)</f>
        <v/>
      </c>
      <c r="Y81" s="25" t="str">
        <f>IF([7]道具信息!Y81="","",[7]道具信息!Y81)</f>
        <v/>
      </c>
      <c r="Z81" s="25" t="str">
        <f>IF([7]道具信息!Z81="","",[7]道具信息!Z81)</f>
        <v/>
      </c>
    </row>
    <row r="82" spans="1:26" x14ac:dyDescent="0.15">
      <c r="A82" s="25" t="str">
        <f>IF([7]道具信息!A82="","",[7]道具信息!A82)</f>
        <v/>
      </c>
      <c r="B82" s="25" t="str">
        <f>IF([7]道具信息!B82="","",[7]道具信息!B82)</f>
        <v/>
      </c>
      <c r="C82" s="25" t="str">
        <f>IF([7]道具信息!C82="","",[7]道具信息!C82)</f>
        <v/>
      </c>
      <c r="D82" s="25" t="str">
        <f>IF([7]道具信息!D82="","",[7]道具信息!D82)</f>
        <v>高级免战牌</v>
      </c>
      <c r="E82" s="25">
        <f>IF([7]道具信息!E82="","",[7]道具信息!E82)</f>
        <v>400</v>
      </c>
      <c r="F82" s="25">
        <f>IF([7]道具信息!F82="","",[7]道具信息!F82)</f>
        <v>1</v>
      </c>
      <c r="G82" s="25">
        <f>IF([7]道具信息!G82="","",[7]道具信息!G82)</f>
        <v>1</v>
      </c>
      <c r="H82" s="25">
        <f>IF([7]道具信息!H82="","",[7]道具信息!H82)</f>
        <v>1</v>
      </c>
      <c r="I82" s="25">
        <f>IF([7]道具信息!I82="","",[7]道具信息!I82)</f>
        <v>400</v>
      </c>
      <c r="J82" s="25">
        <f>IF([7]道具信息!J82="","",[7]道具信息!J82)</f>
        <v>400</v>
      </c>
      <c r="K82" s="25">
        <f>IF([7]道具信息!K82="","",[7]道具信息!K82)</f>
        <v>400</v>
      </c>
      <c r="L82" s="25" t="str">
        <f>IF([7]道具信息!L82="","",[7]道具信息!L82)</f>
        <v/>
      </c>
      <c r="M82" s="25" t="str">
        <f>IF([7]道具信息!M82="","",[7]道具信息!M82)</f>
        <v/>
      </c>
      <c r="N82" s="25" t="str">
        <f>IF([7]道具信息!N82="","",[7]道具信息!N82)</f>
        <v/>
      </c>
      <c r="O82" s="25" t="str">
        <f>IF([7]道具信息!O82="","",[7]道具信息!O82)</f>
        <v/>
      </c>
      <c r="P82" s="25" t="str">
        <f>IF([7]道具信息!P82="","",[7]道具信息!P82)</f>
        <v/>
      </c>
      <c r="Q82" s="25" t="str">
        <f>IF([7]道具信息!Q82="","",[7]道具信息!Q82)</f>
        <v/>
      </c>
      <c r="R82" s="25" t="str">
        <f>IF([7]道具信息!R82="","",[7]道具信息!R82)</f>
        <v/>
      </c>
      <c r="S82" s="25" t="str">
        <f>IF([7]道具信息!S82="","",[7]道具信息!S82)</f>
        <v/>
      </c>
      <c r="T82" s="25" t="str">
        <f>IF([7]道具信息!T82="","",[7]道具信息!T82)</f>
        <v/>
      </c>
      <c r="U82" s="25" t="str">
        <f>IF([7]道具信息!U82="","",[7]道具信息!U82)</f>
        <v/>
      </c>
      <c r="V82" s="25" t="str">
        <f>IF([7]道具信息!V82="","",[7]道具信息!V82)</f>
        <v/>
      </c>
      <c r="W82" s="25" t="str">
        <f>IF([7]道具信息!W82="","",[7]道具信息!W82)</f>
        <v/>
      </c>
      <c r="X82" s="25" t="str">
        <f>IF([7]道具信息!X82="","",[7]道具信息!X82)</f>
        <v/>
      </c>
      <c r="Y82" s="25" t="str">
        <f>IF([7]道具信息!Y82="","",[7]道具信息!Y82)</f>
        <v/>
      </c>
      <c r="Z82" s="25" t="str">
        <f>IF([7]道具信息!Z82="","",[7]道具信息!Z82)</f>
        <v/>
      </c>
    </row>
    <row r="83" spans="1:26" x14ac:dyDescent="0.15">
      <c r="A83" s="25" t="str">
        <f>IF([7]道具信息!A83="","",[7]道具信息!A83)</f>
        <v/>
      </c>
      <c r="B83" s="25" t="str">
        <f>IF([7]道具信息!B83="","",[7]道具信息!B83)</f>
        <v/>
      </c>
      <c r="C83" s="25" t="str">
        <f>IF([7]道具信息!C83="","",[7]道具信息!C83)</f>
        <v/>
      </c>
      <c r="D83" s="25" t="str">
        <f>IF([7]道具信息!D83="","",[7]道具信息!D83)</f>
        <v>特级免战牌</v>
      </c>
      <c r="E83" s="25">
        <f>IF([7]道具信息!E83="","",[7]道具信息!E83)</f>
        <v>1500</v>
      </c>
      <c r="F83" s="25">
        <f>IF([7]道具信息!F83="","",[7]道具信息!F83)</f>
        <v>1</v>
      </c>
      <c r="G83" s="25">
        <f>IF([7]道具信息!G83="","",[7]道具信息!G83)</f>
        <v>1</v>
      </c>
      <c r="H83" s="25">
        <f>IF([7]道具信息!H83="","",[7]道具信息!H83)</f>
        <v>1</v>
      </c>
      <c r="I83" s="25">
        <f>IF([7]道具信息!I83="","",[7]道具信息!I83)</f>
        <v>1500</v>
      </c>
      <c r="J83" s="25">
        <f>IF([7]道具信息!J83="","",[7]道具信息!J83)</f>
        <v>1500</v>
      </c>
      <c r="K83" s="25">
        <f>IF([7]道具信息!K83="","",[7]道具信息!K83)</f>
        <v>1500</v>
      </c>
      <c r="L83" s="25" t="str">
        <f>IF([7]道具信息!L83="","",[7]道具信息!L83)</f>
        <v/>
      </c>
      <c r="M83" s="25" t="str">
        <f>IF([7]道具信息!M83="","",[7]道具信息!M83)</f>
        <v/>
      </c>
      <c r="N83" s="25" t="str">
        <f>IF([7]道具信息!N83="","",[7]道具信息!N83)</f>
        <v/>
      </c>
      <c r="O83" s="25" t="str">
        <f>IF([7]道具信息!O83="","",[7]道具信息!O83)</f>
        <v/>
      </c>
      <c r="P83" s="25" t="str">
        <f>IF([7]道具信息!P83="","",[7]道具信息!P83)</f>
        <v/>
      </c>
      <c r="Q83" s="25" t="str">
        <f>IF([7]道具信息!Q83="","",[7]道具信息!Q83)</f>
        <v/>
      </c>
      <c r="R83" s="25" t="str">
        <f>IF([7]道具信息!R83="","",[7]道具信息!R83)</f>
        <v/>
      </c>
      <c r="S83" s="25" t="str">
        <f>IF([7]道具信息!S83="","",[7]道具信息!S83)</f>
        <v/>
      </c>
      <c r="T83" s="25" t="str">
        <f>IF([7]道具信息!T83="","",[7]道具信息!T83)</f>
        <v/>
      </c>
      <c r="U83" s="25" t="str">
        <f>IF([7]道具信息!U83="","",[7]道具信息!U83)</f>
        <v/>
      </c>
      <c r="V83" s="25" t="str">
        <f>IF([7]道具信息!V83="","",[7]道具信息!V83)</f>
        <v/>
      </c>
      <c r="W83" s="25" t="str">
        <f>IF([7]道具信息!W83="","",[7]道具信息!W83)</f>
        <v/>
      </c>
      <c r="X83" s="25" t="str">
        <f>IF([7]道具信息!X83="","",[7]道具信息!X83)</f>
        <v/>
      </c>
      <c r="Y83" s="25" t="str">
        <f>IF([7]道具信息!Y83="","",[7]道具信息!Y83)</f>
        <v/>
      </c>
      <c r="Z83" s="25" t="str">
        <f>IF([7]道具信息!Z83="","",[7]道具信息!Z83)</f>
        <v/>
      </c>
    </row>
    <row r="84" spans="1:26" x14ac:dyDescent="0.15">
      <c r="A84" s="25" t="str">
        <f>IF([7]道具信息!A84="","",[7]道具信息!A84)</f>
        <v/>
      </c>
      <c r="B84" s="25" t="str">
        <f>IF([7]道具信息!B84="","",[7]道具信息!B84)</f>
        <v/>
      </c>
      <c r="C84" s="25" t="str">
        <f>IF([7]道具信息!C84="","",[7]道具信息!C84)</f>
        <v/>
      </c>
      <c r="D84" s="25" t="str">
        <f>IF([7]道具信息!D84="","",[7]道具信息!D84)</f>
        <v/>
      </c>
      <c r="E84" s="25" t="str">
        <f>IF([7]道具信息!E84="","",[7]道具信息!E84)</f>
        <v/>
      </c>
      <c r="F84" s="25" t="str">
        <f>IF([7]道具信息!F84="","",[7]道具信息!F84)</f>
        <v/>
      </c>
      <c r="G84" s="25" t="str">
        <f>IF([7]道具信息!G84="","",[7]道具信息!G84)</f>
        <v/>
      </c>
      <c r="H84" s="25" t="str">
        <f>IF([7]道具信息!H84="","",[7]道具信息!H84)</f>
        <v/>
      </c>
      <c r="I84" s="25" t="str">
        <f>IF([7]道具信息!I84="","",[7]道具信息!I84)</f>
        <v/>
      </c>
      <c r="J84" s="25" t="str">
        <f>IF([7]道具信息!J84="","",[7]道具信息!J84)</f>
        <v/>
      </c>
      <c r="K84" s="25" t="str">
        <f>IF([7]道具信息!K84="","",[7]道具信息!K84)</f>
        <v/>
      </c>
      <c r="L84" s="25" t="str">
        <f>IF([7]道具信息!L84="","",[7]道具信息!L84)</f>
        <v/>
      </c>
      <c r="M84" s="25" t="str">
        <f>IF([7]道具信息!M84="","",[7]道具信息!M84)</f>
        <v/>
      </c>
      <c r="N84" s="25" t="str">
        <f>IF([7]道具信息!N84="","",[7]道具信息!N84)</f>
        <v/>
      </c>
      <c r="O84" s="25" t="str">
        <f>IF([7]道具信息!O84="","",[7]道具信息!O84)</f>
        <v/>
      </c>
      <c r="P84" s="25" t="str">
        <f>IF([7]道具信息!P84="","",[7]道具信息!P84)</f>
        <v/>
      </c>
      <c r="Q84" s="25" t="str">
        <f>IF([7]道具信息!Q84="","",[7]道具信息!Q84)</f>
        <v/>
      </c>
      <c r="R84" s="25" t="str">
        <f>IF([7]道具信息!R84="","",[7]道具信息!R84)</f>
        <v/>
      </c>
      <c r="S84" s="25" t="str">
        <f>IF([7]道具信息!S84="","",[7]道具信息!S84)</f>
        <v/>
      </c>
      <c r="T84" s="25" t="str">
        <f>IF([7]道具信息!T84="","",[7]道具信息!T84)</f>
        <v/>
      </c>
      <c r="U84" s="25" t="str">
        <f>IF([7]道具信息!U84="","",[7]道具信息!U84)</f>
        <v/>
      </c>
      <c r="V84" s="25" t="str">
        <f>IF([7]道具信息!V84="","",[7]道具信息!V84)</f>
        <v/>
      </c>
      <c r="W84" s="25" t="str">
        <f>IF([7]道具信息!W84="","",[7]道具信息!W84)</f>
        <v/>
      </c>
      <c r="X84" s="25" t="str">
        <f>IF([7]道具信息!X84="","",[7]道具信息!X84)</f>
        <v/>
      </c>
      <c r="Y84" s="25" t="str">
        <f>IF([7]道具信息!Y84="","",[7]道具信息!Y84)</f>
        <v/>
      </c>
      <c r="Z84" s="25" t="str">
        <f>IF([7]道具信息!Z84="","",[7]道具信息!Z84)</f>
        <v/>
      </c>
    </row>
    <row r="85" spans="1:26" x14ac:dyDescent="0.15">
      <c r="A85" s="25" t="str">
        <f>IF([7]道具信息!A85="","",[7]道具信息!A85)</f>
        <v/>
      </c>
      <c r="B85" s="25" t="str">
        <f>IF([7]道具信息!B85="","",[7]道具信息!B85)</f>
        <v/>
      </c>
      <c r="C85" s="25" t="str">
        <f>IF([7]道具信息!C85="","",[7]道具信息!C85)</f>
        <v/>
      </c>
      <c r="D85" s="25" t="str">
        <f>IF([7]道具信息!D85="","",[7]道具信息!D85)</f>
        <v>指定or任选紫色兵法碎片</v>
      </c>
      <c r="E85" s="25">
        <f>IF([7]道具信息!E85="","",[7]道具信息!E85)</f>
        <v>75</v>
      </c>
      <c r="F85" s="25">
        <f>IF([7]道具信息!F85="","",[7]道具信息!F85)</f>
        <v>1</v>
      </c>
      <c r="G85" s="25">
        <f>IF([7]道具信息!G85="","",[7]道具信息!G85)</f>
        <v>1</v>
      </c>
      <c r="H85" s="25">
        <f>IF([7]道具信息!H85="","",[7]道具信息!H85)</f>
        <v>1</v>
      </c>
      <c r="I85" s="25">
        <f>IF([7]道具信息!I85="","",[7]道具信息!I85)</f>
        <v>75</v>
      </c>
      <c r="J85" s="25">
        <f>IF([7]道具信息!J85="","",[7]道具信息!J85)</f>
        <v>75</v>
      </c>
      <c r="K85" s="25">
        <f>IF([7]道具信息!K85="","",[7]道具信息!K85)</f>
        <v>75</v>
      </c>
      <c r="L85" s="25" t="str">
        <f>IF([7]道具信息!L85="","",[7]道具信息!L85)</f>
        <v/>
      </c>
      <c r="M85" s="25" t="str">
        <f>IF([7]道具信息!M85="","",[7]道具信息!M85)</f>
        <v/>
      </c>
      <c r="N85" s="25" t="str">
        <f>IF([7]道具信息!N85="","",[7]道具信息!N85)</f>
        <v/>
      </c>
      <c r="O85" s="25" t="str">
        <f>IF([7]道具信息!O85="","",[7]道具信息!O85)</f>
        <v/>
      </c>
      <c r="P85" s="25" t="str">
        <f>IF([7]道具信息!P85="","",[7]道具信息!P85)</f>
        <v/>
      </c>
      <c r="Q85" s="25" t="str">
        <f>IF([7]道具信息!Q85="","",[7]道具信息!Q85)</f>
        <v/>
      </c>
      <c r="R85" s="25" t="str">
        <f>IF([7]道具信息!R85="","",[7]道具信息!R85)</f>
        <v/>
      </c>
      <c r="S85" s="25" t="str">
        <f>IF([7]道具信息!S85="","",[7]道具信息!S85)</f>
        <v/>
      </c>
      <c r="T85" s="25" t="str">
        <f>IF([7]道具信息!T85="","",[7]道具信息!T85)</f>
        <v/>
      </c>
      <c r="U85" s="25" t="str">
        <f>IF([7]道具信息!U85="","",[7]道具信息!U85)</f>
        <v/>
      </c>
      <c r="V85" s="25" t="str">
        <f>IF([7]道具信息!V85="","",[7]道具信息!V85)</f>
        <v/>
      </c>
      <c r="W85" s="25" t="str">
        <f>IF([7]道具信息!W85="","",[7]道具信息!W85)</f>
        <v/>
      </c>
      <c r="X85" s="25" t="str">
        <f>IF([7]道具信息!X85="","",[7]道具信息!X85)</f>
        <v/>
      </c>
      <c r="Y85" s="25" t="str">
        <f>IF([7]道具信息!Y85="","",[7]道具信息!Y85)</f>
        <v/>
      </c>
      <c r="Z85" s="25" t="str">
        <f>IF([7]道具信息!Z85="","",[7]道具信息!Z85)</f>
        <v/>
      </c>
    </row>
    <row r="86" spans="1:26" x14ac:dyDescent="0.15">
      <c r="A86" s="25" t="str">
        <f>IF([7]道具信息!A86="","",[7]道具信息!A86)</f>
        <v/>
      </c>
      <c r="B86" s="25" t="str">
        <f>IF([7]道具信息!B86="","",[7]道具信息!B86)</f>
        <v/>
      </c>
      <c r="C86" s="25" t="str">
        <f>IF([7]道具信息!C86="","",[7]道具信息!C86)</f>
        <v/>
      </c>
      <c r="D86" s="25" t="str">
        <f>IF([7]道具信息!D86="","",[7]道具信息!D86)</f>
        <v>指定or任选橙色兵法碎片</v>
      </c>
      <c r="E86" s="25">
        <f>IF([7]道具信息!E86="","",[7]道具信息!E86)</f>
        <v>111.66666666666667</v>
      </c>
      <c r="F86" s="25">
        <f>IF([7]道具信息!F86="","",[7]道具信息!F86)</f>
        <v>1</v>
      </c>
      <c r="G86" s="25">
        <f>IF([7]道具信息!G86="","",[7]道具信息!G86)</f>
        <v>1</v>
      </c>
      <c r="H86" s="25">
        <f>IF([7]道具信息!H86="","",[7]道具信息!H86)</f>
        <v>1</v>
      </c>
      <c r="I86" s="25">
        <f>IF([7]道具信息!I86="","",[7]道具信息!I86)</f>
        <v>111.66666666666667</v>
      </c>
      <c r="J86" s="25">
        <f>IF([7]道具信息!J86="","",[7]道具信息!J86)</f>
        <v>111.66666666666667</v>
      </c>
      <c r="K86" s="25">
        <f>IF([7]道具信息!K86="","",[7]道具信息!K86)</f>
        <v>111.66666666666667</v>
      </c>
      <c r="L86" s="25" t="str">
        <f>IF([7]道具信息!L86="","",[7]道具信息!L86)</f>
        <v/>
      </c>
      <c r="M86" s="25" t="str">
        <f>IF([7]道具信息!M86="","",[7]道具信息!M86)</f>
        <v/>
      </c>
      <c r="N86" s="25" t="str">
        <f>IF([7]道具信息!N86="","",[7]道具信息!N86)</f>
        <v/>
      </c>
      <c r="O86" s="25" t="str">
        <f>IF([7]道具信息!O86="","",[7]道具信息!O86)</f>
        <v/>
      </c>
      <c r="P86" s="25" t="str">
        <f>IF([7]道具信息!P86="","",[7]道具信息!P86)</f>
        <v/>
      </c>
      <c r="Q86" s="25" t="str">
        <f>IF([7]道具信息!Q86="","",[7]道具信息!Q86)</f>
        <v/>
      </c>
      <c r="R86" s="25" t="str">
        <f>IF([7]道具信息!R86="","",[7]道具信息!R86)</f>
        <v/>
      </c>
      <c r="S86" s="25" t="str">
        <f>IF([7]道具信息!S86="","",[7]道具信息!S86)</f>
        <v/>
      </c>
      <c r="T86" s="25" t="str">
        <f>IF([7]道具信息!T86="","",[7]道具信息!T86)</f>
        <v/>
      </c>
      <c r="U86" s="25" t="str">
        <f>IF([7]道具信息!U86="","",[7]道具信息!U86)</f>
        <v/>
      </c>
      <c r="V86" s="25" t="str">
        <f>IF([7]道具信息!V86="","",[7]道具信息!V86)</f>
        <v/>
      </c>
      <c r="W86" s="25" t="str">
        <f>IF([7]道具信息!W86="","",[7]道具信息!W86)</f>
        <v/>
      </c>
      <c r="X86" s="25" t="str">
        <f>IF([7]道具信息!X86="","",[7]道具信息!X86)</f>
        <v/>
      </c>
      <c r="Y86" s="25" t="str">
        <f>IF([7]道具信息!Y86="","",[7]道具信息!Y86)</f>
        <v/>
      </c>
      <c r="Z86" s="25" t="str">
        <f>IF([7]道具信息!Z86="","",[7]道具信息!Z86)</f>
        <v/>
      </c>
    </row>
    <row r="87" spans="1:26" x14ac:dyDescent="0.15">
      <c r="A87" s="25" t="str">
        <f>IF([7]道具信息!A87="","",[7]道具信息!A87)</f>
        <v/>
      </c>
      <c r="B87" s="25" t="str">
        <f>IF([7]道具信息!B87="","",[7]道具信息!B87)</f>
        <v/>
      </c>
      <c r="C87" s="25" t="str">
        <f>IF([7]道具信息!C87="","",[7]道具信息!C87)</f>
        <v/>
      </c>
      <c r="D87" s="25" t="str">
        <f>IF([7]道具信息!D87="","",[7]道具信息!D87)</f>
        <v>指定or任选红色兵法碎片</v>
      </c>
      <c r="E87" s="25">
        <f>IF([7]道具信息!E87="","",[7]道具信息!E87)</f>
        <v>305.5</v>
      </c>
      <c r="F87" s="25">
        <f>IF([7]道具信息!F87="","",[7]道具信息!F87)</f>
        <v>1</v>
      </c>
      <c r="G87" s="25">
        <f>IF([7]道具信息!G87="","",[7]道具信息!G87)</f>
        <v>1</v>
      </c>
      <c r="H87" s="25">
        <f>IF([7]道具信息!H87="","",[7]道具信息!H87)</f>
        <v>1</v>
      </c>
      <c r="I87" s="25">
        <f>IF([7]道具信息!I87="","",[7]道具信息!I87)</f>
        <v>305.5</v>
      </c>
      <c r="J87" s="25">
        <f>IF([7]道具信息!J87="","",[7]道具信息!J87)</f>
        <v>305.5</v>
      </c>
      <c r="K87" s="25">
        <f>IF([7]道具信息!K87="","",[7]道具信息!K87)</f>
        <v>305.5</v>
      </c>
      <c r="L87" s="25" t="str">
        <f>IF([7]道具信息!L87="","",[7]道具信息!L87)</f>
        <v/>
      </c>
      <c r="M87" s="25" t="str">
        <f>IF([7]道具信息!M87="","",[7]道具信息!M87)</f>
        <v/>
      </c>
      <c r="N87" s="25" t="str">
        <f>IF([7]道具信息!N87="","",[7]道具信息!N87)</f>
        <v/>
      </c>
      <c r="O87" s="25" t="str">
        <f>IF([7]道具信息!O87="","",[7]道具信息!O87)</f>
        <v/>
      </c>
      <c r="P87" s="25" t="str">
        <f>IF([7]道具信息!P87="","",[7]道具信息!P87)</f>
        <v/>
      </c>
      <c r="Q87" s="25" t="str">
        <f>IF([7]道具信息!Q87="","",[7]道具信息!Q87)</f>
        <v/>
      </c>
      <c r="R87" s="25" t="str">
        <f>IF([7]道具信息!R87="","",[7]道具信息!R87)</f>
        <v/>
      </c>
      <c r="S87" s="25" t="str">
        <f>IF([7]道具信息!S87="","",[7]道具信息!S87)</f>
        <v/>
      </c>
      <c r="T87" s="25" t="str">
        <f>IF([7]道具信息!T87="","",[7]道具信息!T87)</f>
        <v/>
      </c>
      <c r="U87" s="25" t="str">
        <f>IF([7]道具信息!U87="","",[7]道具信息!U87)</f>
        <v/>
      </c>
      <c r="V87" s="25" t="str">
        <f>IF([7]道具信息!V87="","",[7]道具信息!V87)</f>
        <v/>
      </c>
      <c r="W87" s="25" t="str">
        <f>IF([7]道具信息!W87="","",[7]道具信息!W87)</f>
        <v/>
      </c>
      <c r="X87" s="25" t="str">
        <f>IF([7]道具信息!X87="","",[7]道具信息!X87)</f>
        <v/>
      </c>
      <c r="Y87" s="25" t="str">
        <f>IF([7]道具信息!Y87="","",[7]道具信息!Y87)</f>
        <v/>
      </c>
      <c r="Z87" s="25" t="str">
        <f>IF([7]道具信息!Z87="","",[7]道具信息!Z87)</f>
        <v/>
      </c>
    </row>
    <row r="88" spans="1:26" x14ac:dyDescent="0.15">
      <c r="A88" s="25" t="str">
        <f>IF([7]道具信息!A88="","",[7]道具信息!A88)</f>
        <v/>
      </c>
      <c r="B88" s="25" t="str">
        <f>IF([7]道具信息!B88="","",[7]道具信息!B88)</f>
        <v/>
      </c>
      <c r="C88" s="25" t="str">
        <f>IF([7]道具信息!C88="","",[7]道具信息!C88)</f>
        <v/>
      </c>
      <c r="D88" s="25" t="str">
        <f>IF([7]道具信息!D88="","",[7]道具信息!D88)</f>
        <v>随机紫色兵法碎片</v>
      </c>
      <c r="E88" s="25">
        <f>IF([7]道具信息!E88="","",[7]道具信息!E88)</f>
        <v>50</v>
      </c>
      <c r="F88" s="25">
        <f>IF([7]道具信息!F88="","",[7]道具信息!F88)</f>
        <v>1</v>
      </c>
      <c r="G88" s="25">
        <f>IF([7]道具信息!G88="","",[7]道具信息!G88)</f>
        <v>1</v>
      </c>
      <c r="H88" s="25">
        <f>IF([7]道具信息!H88="","",[7]道具信息!H88)</f>
        <v>1</v>
      </c>
      <c r="I88" s="25">
        <f>IF([7]道具信息!I88="","",[7]道具信息!I88)</f>
        <v>50</v>
      </c>
      <c r="J88" s="25">
        <f>IF([7]道具信息!J88="","",[7]道具信息!J88)</f>
        <v>50</v>
      </c>
      <c r="K88" s="25">
        <f>IF([7]道具信息!K88="","",[7]道具信息!K88)</f>
        <v>50</v>
      </c>
      <c r="L88" s="25" t="str">
        <f>IF([7]道具信息!L88="","",[7]道具信息!L88)</f>
        <v/>
      </c>
      <c r="M88" s="25" t="str">
        <f>IF([7]道具信息!M88="","",[7]道具信息!M88)</f>
        <v/>
      </c>
      <c r="N88" s="25" t="str">
        <f>IF([7]道具信息!N88="","",[7]道具信息!N88)</f>
        <v/>
      </c>
      <c r="O88" s="25" t="str">
        <f>IF([7]道具信息!O88="","",[7]道具信息!O88)</f>
        <v/>
      </c>
      <c r="P88" s="25" t="str">
        <f>IF([7]道具信息!P88="","",[7]道具信息!P88)</f>
        <v/>
      </c>
      <c r="Q88" s="25" t="str">
        <f>IF([7]道具信息!Q88="","",[7]道具信息!Q88)</f>
        <v/>
      </c>
      <c r="R88" s="25" t="str">
        <f>IF([7]道具信息!R88="","",[7]道具信息!R88)</f>
        <v/>
      </c>
      <c r="S88" s="25" t="str">
        <f>IF([7]道具信息!S88="","",[7]道具信息!S88)</f>
        <v/>
      </c>
      <c r="T88" s="25" t="str">
        <f>IF([7]道具信息!T88="","",[7]道具信息!T88)</f>
        <v/>
      </c>
      <c r="U88" s="25" t="str">
        <f>IF([7]道具信息!U88="","",[7]道具信息!U88)</f>
        <v/>
      </c>
      <c r="V88" s="25" t="str">
        <f>IF([7]道具信息!V88="","",[7]道具信息!V88)</f>
        <v/>
      </c>
      <c r="W88" s="25" t="str">
        <f>IF([7]道具信息!W88="","",[7]道具信息!W88)</f>
        <v/>
      </c>
      <c r="X88" s="25" t="str">
        <f>IF([7]道具信息!X88="","",[7]道具信息!X88)</f>
        <v/>
      </c>
      <c r="Y88" s="25" t="str">
        <f>IF([7]道具信息!Y88="","",[7]道具信息!Y88)</f>
        <v/>
      </c>
      <c r="Z88" s="25" t="str">
        <f>IF([7]道具信息!Z88="","",[7]道具信息!Z88)</f>
        <v/>
      </c>
    </row>
    <row r="89" spans="1:26" x14ac:dyDescent="0.15">
      <c r="A89" s="25" t="str">
        <f>IF([7]道具信息!A89="","",[7]道具信息!A89)</f>
        <v/>
      </c>
      <c r="B89" s="25" t="str">
        <f>IF([7]道具信息!B89="","",[7]道具信息!B89)</f>
        <v/>
      </c>
      <c r="C89" s="25" t="str">
        <f>IF([7]道具信息!C89="","",[7]道具信息!C89)</f>
        <v/>
      </c>
      <c r="D89" s="25" t="str">
        <f>IF([7]道具信息!D89="","",[7]道具信息!D89)</f>
        <v>随机橙色兵法碎片</v>
      </c>
      <c r="E89" s="25">
        <f>IF([7]道具信息!E89="","",[7]道具信息!E89)</f>
        <v>56</v>
      </c>
      <c r="F89" s="25">
        <f>IF([7]道具信息!F89="","",[7]道具信息!F89)</f>
        <v>1</v>
      </c>
      <c r="G89" s="25">
        <f>IF([7]道具信息!G89="","",[7]道具信息!G89)</f>
        <v>1</v>
      </c>
      <c r="H89" s="25">
        <f>IF([7]道具信息!H89="","",[7]道具信息!H89)</f>
        <v>1</v>
      </c>
      <c r="I89" s="25">
        <f>IF([7]道具信息!I89="","",[7]道具信息!I89)</f>
        <v>56</v>
      </c>
      <c r="J89" s="25">
        <f>IF([7]道具信息!J89="","",[7]道具信息!J89)</f>
        <v>56</v>
      </c>
      <c r="K89" s="25">
        <f>IF([7]道具信息!K89="","",[7]道具信息!K89)</f>
        <v>56</v>
      </c>
      <c r="L89" s="25" t="str">
        <f>IF([7]道具信息!L89="","",[7]道具信息!L89)</f>
        <v/>
      </c>
      <c r="M89" s="25" t="str">
        <f>IF([7]道具信息!M89="","",[7]道具信息!M89)</f>
        <v/>
      </c>
      <c r="N89" s="25" t="str">
        <f>IF([7]道具信息!N89="","",[7]道具信息!N89)</f>
        <v/>
      </c>
      <c r="O89" s="25" t="str">
        <f>IF([7]道具信息!O89="","",[7]道具信息!O89)</f>
        <v/>
      </c>
      <c r="P89" s="25" t="str">
        <f>IF([7]道具信息!P89="","",[7]道具信息!P89)</f>
        <v/>
      </c>
      <c r="Q89" s="25" t="str">
        <f>IF([7]道具信息!Q89="","",[7]道具信息!Q89)</f>
        <v/>
      </c>
      <c r="R89" s="25" t="str">
        <f>IF([7]道具信息!R89="","",[7]道具信息!R89)</f>
        <v/>
      </c>
      <c r="S89" s="25" t="str">
        <f>IF([7]道具信息!S89="","",[7]道具信息!S89)</f>
        <v/>
      </c>
      <c r="T89" s="25" t="str">
        <f>IF([7]道具信息!T89="","",[7]道具信息!T89)</f>
        <v/>
      </c>
      <c r="U89" s="25" t="str">
        <f>IF([7]道具信息!U89="","",[7]道具信息!U89)</f>
        <v/>
      </c>
      <c r="V89" s="25" t="str">
        <f>IF([7]道具信息!V89="","",[7]道具信息!V89)</f>
        <v/>
      </c>
      <c r="W89" s="25" t="str">
        <f>IF([7]道具信息!W89="","",[7]道具信息!W89)</f>
        <v/>
      </c>
      <c r="X89" s="25" t="str">
        <f>IF([7]道具信息!X89="","",[7]道具信息!X89)</f>
        <v/>
      </c>
      <c r="Y89" s="25" t="str">
        <f>IF([7]道具信息!Y89="","",[7]道具信息!Y89)</f>
        <v/>
      </c>
      <c r="Z89" s="25" t="str">
        <f>IF([7]道具信息!Z89="","",[7]道具信息!Z89)</f>
        <v/>
      </c>
    </row>
    <row r="90" spans="1:26" x14ac:dyDescent="0.15">
      <c r="A90" s="25" t="str">
        <f>IF([7]道具信息!A90="","",[7]道具信息!A90)</f>
        <v/>
      </c>
      <c r="B90" s="25" t="str">
        <f>IF([7]道具信息!B90="","",[7]道具信息!B90)</f>
        <v/>
      </c>
      <c r="C90" s="25" t="str">
        <f>IF([7]道具信息!C90="","",[7]道具信息!C90)</f>
        <v/>
      </c>
      <c r="D90" s="25" t="str">
        <f>IF([7]道具信息!D90="","",[7]道具信息!D90)</f>
        <v>随机极兵法碎片</v>
      </c>
      <c r="E90" s="25">
        <f>IF([7]道具信息!E90="","",[7]道具信息!E90)</f>
        <v>305.5</v>
      </c>
      <c r="F90" s="25">
        <f>IF([7]道具信息!F90="","",[7]道具信息!F90)</f>
        <v>1</v>
      </c>
      <c r="G90" s="25">
        <f>IF([7]道具信息!G90="","",[7]道具信息!G90)</f>
        <v>1</v>
      </c>
      <c r="H90" s="25">
        <f>IF([7]道具信息!H90="","",[7]道具信息!H90)</f>
        <v>1</v>
      </c>
      <c r="I90" s="25">
        <f>IF([7]道具信息!I90="","",[7]道具信息!I90)</f>
        <v>305.5</v>
      </c>
      <c r="J90" s="25">
        <f>IF([7]道具信息!J90="","",[7]道具信息!J90)</f>
        <v>305.5</v>
      </c>
      <c r="K90" s="25">
        <f>IF([7]道具信息!K90="","",[7]道具信息!K90)</f>
        <v>305.5</v>
      </c>
      <c r="L90" s="25" t="str">
        <f>IF([7]道具信息!L90="","",[7]道具信息!L90)</f>
        <v/>
      </c>
      <c r="M90" s="25" t="str">
        <f>IF([7]道具信息!M90="","",[7]道具信息!M90)</f>
        <v/>
      </c>
      <c r="N90" s="25" t="str">
        <f>IF([7]道具信息!N90="","",[7]道具信息!N90)</f>
        <v/>
      </c>
      <c r="O90" s="25" t="str">
        <f>IF([7]道具信息!O90="","",[7]道具信息!O90)</f>
        <v/>
      </c>
      <c r="P90" s="25" t="str">
        <f>IF([7]道具信息!P90="","",[7]道具信息!P90)</f>
        <v/>
      </c>
      <c r="Q90" s="25" t="str">
        <f>IF([7]道具信息!Q90="","",[7]道具信息!Q90)</f>
        <v/>
      </c>
      <c r="R90" s="25" t="str">
        <f>IF([7]道具信息!R90="","",[7]道具信息!R90)</f>
        <v/>
      </c>
      <c r="S90" s="25" t="str">
        <f>IF([7]道具信息!S90="","",[7]道具信息!S90)</f>
        <v/>
      </c>
      <c r="T90" s="25" t="str">
        <f>IF([7]道具信息!T90="","",[7]道具信息!T90)</f>
        <v/>
      </c>
      <c r="U90" s="25" t="str">
        <f>IF([7]道具信息!U90="","",[7]道具信息!U90)</f>
        <v/>
      </c>
      <c r="V90" s="25" t="str">
        <f>IF([7]道具信息!V90="","",[7]道具信息!V90)</f>
        <v/>
      </c>
      <c r="W90" s="25" t="str">
        <f>IF([7]道具信息!W90="","",[7]道具信息!W90)</f>
        <v/>
      </c>
      <c r="X90" s="25" t="str">
        <f>IF([7]道具信息!X90="","",[7]道具信息!X90)</f>
        <v/>
      </c>
      <c r="Y90" s="25" t="str">
        <f>IF([7]道具信息!Y90="","",[7]道具信息!Y90)</f>
        <v/>
      </c>
      <c r="Z90" s="25" t="str">
        <f>IF([7]道具信息!Z90="","",[7]道具信息!Z90)</f>
        <v/>
      </c>
    </row>
    <row r="91" spans="1:26" x14ac:dyDescent="0.15">
      <c r="A91" s="25" t="str">
        <f>IF([7]道具信息!A91="","",[7]道具信息!A91)</f>
        <v/>
      </c>
      <c r="B91" s="25" t="str">
        <f>IF([7]道具信息!B91="","",[7]道具信息!B91)</f>
        <v/>
      </c>
      <c r="C91" s="25" t="str">
        <f>IF([7]道具信息!C91="","",[7]道具信息!C91)</f>
        <v/>
      </c>
      <c r="D91" s="25" t="str">
        <f>IF([7]道具信息!D91="","",[7]道具信息!D91)</f>
        <v>红色装备自选碎片</v>
      </c>
      <c r="E91" s="25">
        <f>IF([7]道具信息!E91="","",[7]道具信息!E91)</f>
        <v>144</v>
      </c>
      <c r="F91" s="25">
        <f>IF([7]道具信息!F91="","",[7]道具信息!F91)</f>
        <v>1</v>
      </c>
      <c r="G91" s="25">
        <f>IF([7]道具信息!G91="","",[7]道具信息!G91)</f>
        <v>1</v>
      </c>
      <c r="H91" s="25">
        <f>IF([7]道具信息!H91="","",[7]道具信息!H91)</f>
        <v>1</v>
      </c>
      <c r="I91" s="25">
        <f>IF([7]道具信息!I91="","",[7]道具信息!I91)</f>
        <v>144</v>
      </c>
      <c r="J91" s="25">
        <f>IF([7]道具信息!J91="","",[7]道具信息!J91)</f>
        <v>144</v>
      </c>
      <c r="K91" s="25">
        <f>IF([7]道具信息!K91="","",[7]道具信息!K91)</f>
        <v>144</v>
      </c>
      <c r="L91" s="25" t="str">
        <f>IF([7]道具信息!L91="","",[7]道具信息!L91)</f>
        <v/>
      </c>
      <c r="M91" s="25" t="str">
        <f>IF([7]道具信息!M91="","",[7]道具信息!M91)</f>
        <v/>
      </c>
      <c r="N91" s="25" t="str">
        <f>IF([7]道具信息!N91="","",[7]道具信息!N91)</f>
        <v/>
      </c>
      <c r="O91" s="25" t="str">
        <f>IF([7]道具信息!O91="","",[7]道具信息!O91)</f>
        <v/>
      </c>
      <c r="P91" s="25" t="str">
        <f>IF([7]道具信息!P91="","",[7]道具信息!P91)</f>
        <v/>
      </c>
      <c r="Q91" s="25" t="str">
        <f>IF([7]道具信息!Q91="","",[7]道具信息!Q91)</f>
        <v/>
      </c>
      <c r="R91" s="25" t="str">
        <f>IF([7]道具信息!R91="","",[7]道具信息!R91)</f>
        <v/>
      </c>
      <c r="S91" s="25" t="str">
        <f>IF([7]道具信息!S91="","",[7]道具信息!S91)</f>
        <v/>
      </c>
      <c r="T91" s="25" t="str">
        <f>IF([7]道具信息!T91="","",[7]道具信息!T91)</f>
        <v/>
      </c>
      <c r="U91" s="25" t="str">
        <f>IF([7]道具信息!U91="","",[7]道具信息!U91)</f>
        <v/>
      </c>
      <c r="V91" s="25" t="str">
        <f>IF([7]道具信息!V91="","",[7]道具信息!V91)</f>
        <v/>
      </c>
      <c r="W91" s="25" t="str">
        <f>IF([7]道具信息!W91="","",[7]道具信息!W91)</f>
        <v/>
      </c>
      <c r="X91" s="25" t="str">
        <f>IF([7]道具信息!X91="","",[7]道具信息!X91)</f>
        <v/>
      </c>
      <c r="Y91" s="25" t="str">
        <f>IF([7]道具信息!Y91="","",[7]道具信息!Y91)</f>
        <v/>
      </c>
      <c r="Z91" s="25" t="str">
        <f>IF([7]道具信息!Z91="","",[7]道具信息!Z91)</f>
        <v/>
      </c>
    </row>
    <row r="92" spans="1:26" x14ac:dyDescent="0.15">
      <c r="A92" s="25" t="str">
        <f>IF([7]道具信息!A92="","",[7]道具信息!A92)</f>
        <v/>
      </c>
      <c r="B92" s="25" t="str">
        <f>IF([7]道具信息!B92="","",[7]道具信息!B92)</f>
        <v/>
      </c>
      <c r="C92" s="25" t="str">
        <f>IF([7]道具信息!C92="","",[7]道具信息!C92)</f>
        <v/>
      </c>
      <c r="D92" s="25" t="str">
        <f>IF([7]道具信息!D92="","",[7]道具信息!D92)</f>
        <v>红+装备自选碎片</v>
      </c>
      <c r="E92" s="25">
        <f>IF([7]道具信息!E92="","",[7]道具信息!E92)</f>
        <v>288</v>
      </c>
      <c r="F92" s="25">
        <f>IF([7]道具信息!F92="","",[7]道具信息!F92)</f>
        <v>1.56</v>
      </c>
      <c r="G92" s="25">
        <f>IF([7]道具信息!G92="","",[7]道具信息!G92)</f>
        <v>1.56</v>
      </c>
      <c r="H92" s="25">
        <f>IF([7]道具信息!H92="","",[7]道具信息!H92)</f>
        <v>1.56</v>
      </c>
      <c r="I92" s="25">
        <f>IF([7]道具信息!I92="","",[7]道具信息!I92)</f>
        <v>449.28000000000003</v>
      </c>
      <c r="J92" s="25">
        <f>IF([7]道具信息!J92="","",[7]道具信息!J92)</f>
        <v>449.28000000000003</v>
      </c>
      <c r="K92" s="25">
        <f>IF([7]道具信息!K92="","",[7]道具信息!K92)</f>
        <v>449.28000000000003</v>
      </c>
      <c r="L92" s="25" t="str">
        <f>IF([7]道具信息!L92="","",[7]道具信息!L92)</f>
        <v/>
      </c>
      <c r="M92" s="25" t="str">
        <f>IF([7]道具信息!M92="","",[7]道具信息!M92)</f>
        <v/>
      </c>
      <c r="N92" s="25" t="str">
        <f>IF([7]道具信息!N92="","",[7]道具信息!N92)</f>
        <v/>
      </c>
      <c r="O92" s="25" t="str">
        <f>IF([7]道具信息!O92="","",[7]道具信息!O92)</f>
        <v/>
      </c>
      <c r="P92" s="25" t="str">
        <f>IF([7]道具信息!P92="","",[7]道具信息!P92)</f>
        <v/>
      </c>
      <c r="Q92" s="25" t="str">
        <f>IF([7]道具信息!Q92="","",[7]道具信息!Q92)</f>
        <v/>
      </c>
      <c r="R92" s="25" t="str">
        <f>IF([7]道具信息!R92="","",[7]道具信息!R92)</f>
        <v/>
      </c>
      <c r="S92" s="25" t="str">
        <f>IF([7]道具信息!S92="","",[7]道具信息!S92)</f>
        <v/>
      </c>
      <c r="T92" s="25" t="str">
        <f>IF([7]道具信息!T92="","",[7]道具信息!T92)</f>
        <v/>
      </c>
      <c r="U92" s="25" t="str">
        <f>IF([7]道具信息!U92="","",[7]道具信息!U92)</f>
        <v/>
      </c>
      <c r="V92" s="25" t="str">
        <f>IF([7]道具信息!V92="","",[7]道具信息!V92)</f>
        <v/>
      </c>
      <c r="W92" s="25" t="str">
        <f>IF([7]道具信息!W92="","",[7]道具信息!W92)</f>
        <v/>
      </c>
      <c r="X92" s="25" t="str">
        <f>IF([7]道具信息!X92="","",[7]道具信息!X92)</f>
        <v/>
      </c>
      <c r="Y92" s="25" t="str">
        <f>IF([7]道具信息!Y92="","",[7]道具信息!Y92)</f>
        <v/>
      </c>
      <c r="Z92" s="25" t="str">
        <f>IF([7]道具信息!Z92="","",[7]道具信息!Z92)</f>
        <v/>
      </c>
    </row>
    <row r="93" spans="1:26" x14ac:dyDescent="0.15">
      <c r="A93" s="25" t="str">
        <f>IF([7]道具信息!A93="","",[7]道具信息!A93)</f>
        <v/>
      </c>
      <c r="B93" s="25" t="str">
        <f>IF([7]道具信息!B93="","",[7]道具信息!B93)</f>
        <v/>
      </c>
      <c r="C93" s="25" t="str">
        <f>IF([7]道具信息!C93="","",[7]道具信息!C93)</f>
        <v/>
      </c>
      <c r="D93" s="25" t="str">
        <f>IF([7]道具信息!D93="","",[7]道具信息!D93)</f>
        <v/>
      </c>
      <c r="E93" s="25" t="str">
        <f>IF([7]道具信息!E93="","",[7]道具信息!E93)</f>
        <v/>
      </c>
      <c r="F93" s="25" t="str">
        <f>IF([7]道具信息!F93="","",[7]道具信息!F93)</f>
        <v/>
      </c>
      <c r="G93" s="25" t="str">
        <f>IF([7]道具信息!G93="","",[7]道具信息!G93)</f>
        <v/>
      </c>
      <c r="H93" s="25" t="str">
        <f>IF([7]道具信息!H93="","",[7]道具信息!H93)</f>
        <v/>
      </c>
      <c r="I93" s="25" t="str">
        <f>IF([7]道具信息!I93="","",[7]道具信息!I93)</f>
        <v/>
      </c>
      <c r="J93" s="25" t="str">
        <f>IF([7]道具信息!J93="","",[7]道具信息!J93)</f>
        <v/>
      </c>
      <c r="K93" s="25" t="str">
        <f>IF([7]道具信息!K93="","",[7]道具信息!K93)</f>
        <v/>
      </c>
      <c r="L93" s="25" t="str">
        <f>IF([7]道具信息!L93="","",[7]道具信息!L93)</f>
        <v/>
      </c>
      <c r="M93" s="25" t="str">
        <f>IF([7]道具信息!M93="","",[7]道具信息!M93)</f>
        <v/>
      </c>
      <c r="N93" s="25" t="str">
        <f>IF([7]道具信息!N93="","",[7]道具信息!N93)</f>
        <v/>
      </c>
      <c r="O93" s="25" t="str">
        <f>IF([7]道具信息!O93="","",[7]道具信息!O93)</f>
        <v/>
      </c>
      <c r="P93" s="25" t="str">
        <f>IF([7]道具信息!P93="","",[7]道具信息!P93)</f>
        <v/>
      </c>
      <c r="Q93" s="25" t="str">
        <f>IF([7]道具信息!Q93="","",[7]道具信息!Q93)</f>
        <v/>
      </c>
      <c r="R93" s="25" t="str">
        <f>IF([7]道具信息!R93="","",[7]道具信息!R93)</f>
        <v/>
      </c>
      <c r="S93" s="25" t="str">
        <f>IF([7]道具信息!S93="","",[7]道具信息!S93)</f>
        <v/>
      </c>
      <c r="T93" s="25" t="str">
        <f>IF([7]道具信息!T93="","",[7]道具信息!T93)</f>
        <v/>
      </c>
      <c r="U93" s="25" t="str">
        <f>IF([7]道具信息!U93="","",[7]道具信息!U93)</f>
        <v/>
      </c>
      <c r="V93" s="25" t="str">
        <f>IF([7]道具信息!V93="","",[7]道具信息!V93)</f>
        <v/>
      </c>
      <c r="W93" s="25" t="str">
        <f>IF([7]道具信息!W93="","",[7]道具信息!W93)</f>
        <v/>
      </c>
      <c r="X93" s="25" t="str">
        <f>IF([7]道具信息!X93="","",[7]道具信息!X93)</f>
        <v/>
      </c>
      <c r="Y93" s="25" t="str">
        <f>IF([7]道具信息!Y93="","",[7]道具信息!Y93)</f>
        <v/>
      </c>
      <c r="Z93" s="25" t="str">
        <f>IF([7]道具信息!Z93="","",[7]道具信息!Z93)</f>
        <v/>
      </c>
    </row>
    <row r="94" spans="1:26" x14ac:dyDescent="0.15">
      <c r="A94" s="25" t="str">
        <f>IF([7]道具信息!A94="","",[7]道具信息!A94)</f>
        <v/>
      </c>
      <c r="B94" s="25" t="str">
        <f>IF([7]道具信息!B94="","",[7]道具信息!B94)</f>
        <v/>
      </c>
      <c r="C94" s="25" t="str">
        <f>IF([7]道具信息!C94="","",[7]道具信息!C94)</f>
        <v/>
      </c>
      <c r="D94" s="25" t="str">
        <f>IF([7]道具信息!D94="","",[7]道具信息!D94)</f>
        <v>随机蓝色阵法</v>
      </c>
      <c r="E94" s="25">
        <f>IF([7]道具信息!E94="","",[7]道具信息!E94)</f>
        <v>100</v>
      </c>
      <c r="F94" s="25">
        <f>IF([7]道具信息!F94="","",[7]道具信息!F94)</f>
        <v>1</v>
      </c>
      <c r="G94" s="25">
        <f>IF([7]道具信息!G94="","",[7]道具信息!G94)</f>
        <v>1</v>
      </c>
      <c r="H94" s="25">
        <f>IF([7]道具信息!H94="","",[7]道具信息!H94)</f>
        <v>1</v>
      </c>
      <c r="I94" s="25">
        <f>IF([7]道具信息!I94="","",[7]道具信息!I94)</f>
        <v>100</v>
      </c>
      <c r="J94" s="25">
        <f>IF([7]道具信息!J94="","",[7]道具信息!J94)</f>
        <v>100</v>
      </c>
      <c r="K94" s="25">
        <f>IF([7]道具信息!K94="","",[7]道具信息!K94)</f>
        <v>100</v>
      </c>
      <c r="L94" s="25" t="str">
        <f>IF([7]道具信息!L94="","",[7]道具信息!L94)</f>
        <v/>
      </c>
      <c r="M94" s="25" t="str">
        <f>IF([7]道具信息!M94="","",[7]道具信息!M94)</f>
        <v/>
      </c>
      <c r="N94" s="25" t="str">
        <f>IF([7]道具信息!N94="","",[7]道具信息!N94)</f>
        <v/>
      </c>
      <c r="O94" s="25" t="str">
        <f>IF([7]道具信息!O94="","",[7]道具信息!O94)</f>
        <v/>
      </c>
      <c r="P94" s="25" t="str">
        <f>IF([7]道具信息!P94="","",[7]道具信息!P94)</f>
        <v/>
      </c>
      <c r="Q94" s="25" t="str">
        <f>IF([7]道具信息!Q94="","",[7]道具信息!Q94)</f>
        <v/>
      </c>
      <c r="R94" s="25" t="str">
        <f>IF([7]道具信息!R94="","",[7]道具信息!R94)</f>
        <v/>
      </c>
      <c r="S94" s="25" t="str">
        <f>IF([7]道具信息!S94="","",[7]道具信息!S94)</f>
        <v/>
      </c>
      <c r="T94" s="25" t="str">
        <f>IF([7]道具信息!T94="","",[7]道具信息!T94)</f>
        <v/>
      </c>
      <c r="U94" s="25" t="str">
        <f>IF([7]道具信息!U94="","",[7]道具信息!U94)</f>
        <v/>
      </c>
      <c r="V94" s="25" t="str">
        <f>IF([7]道具信息!V94="","",[7]道具信息!V94)</f>
        <v/>
      </c>
      <c r="W94" s="25" t="str">
        <f>IF([7]道具信息!W94="","",[7]道具信息!W94)</f>
        <v/>
      </c>
      <c r="X94" s="25" t="str">
        <f>IF([7]道具信息!X94="","",[7]道具信息!X94)</f>
        <v/>
      </c>
      <c r="Y94" s="25" t="str">
        <f>IF([7]道具信息!Y94="","",[7]道具信息!Y94)</f>
        <v/>
      </c>
      <c r="Z94" s="25" t="str">
        <f>IF([7]道具信息!Z94="","",[7]道具信息!Z94)</f>
        <v/>
      </c>
    </row>
    <row r="95" spans="1:26" x14ac:dyDescent="0.15">
      <c r="A95" s="25" t="str">
        <f>IF([7]道具信息!A95="","",[7]道具信息!A95)</f>
        <v/>
      </c>
      <c r="B95" s="25" t="str">
        <f>IF([7]道具信息!B95="","",[7]道具信息!B95)</f>
        <v/>
      </c>
      <c r="C95" s="25" t="str">
        <f>IF([7]道具信息!C95="","",[7]道具信息!C95)</f>
        <v/>
      </c>
      <c r="D95" s="25" t="str">
        <f>IF([7]道具信息!D95="","",[7]道具信息!D95)</f>
        <v>随机紫色阵法</v>
      </c>
      <c r="E95" s="25">
        <f>IF([7]道具信息!E95="","",[7]道具信息!E95)</f>
        <v>1000</v>
      </c>
      <c r="F95" s="25">
        <f>IF([7]道具信息!F95="","",[7]道具信息!F95)</f>
        <v>1</v>
      </c>
      <c r="G95" s="25">
        <f>IF([7]道具信息!G95="","",[7]道具信息!G95)</f>
        <v>0.75</v>
      </c>
      <c r="H95" s="25">
        <f>IF([7]道具信息!H95="","",[7]道具信息!H95)</f>
        <v>0.5</v>
      </c>
      <c r="I95" s="25">
        <f>IF([7]道具信息!I95="","",[7]道具信息!I95)</f>
        <v>1000</v>
      </c>
      <c r="J95" s="25">
        <f>IF([7]道具信息!J95="","",[7]道具信息!J95)</f>
        <v>750</v>
      </c>
      <c r="K95" s="25">
        <f>IF([7]道具信息!K95="","",[7]道具信息!K95)</f>
        <v>500</v>
      </c>
      <c r="L95" s="25" t="str">
        <f>IF([7]道具信息!L95="","",[7]道具信息!L95)</f>
        <v/>
      </c>
      <c r="M95" s="25" t="str">
        <f>IF([7]道具信息!M95="","",[7]道具信息!M95)</f>
        <v/>
      </c>
      <c r="N95" s="25" t="str">
        <f>IF([7]道具信息!N95="","",[7]道具信息!N95)</f>
        <v/>
      </c>
      <c r="O95" s="25" t="str">
        <f>IF([7]道具信息!O95="","",[7]道具信息!O95)</f>
        <v/>
      </c>
      <c r="P95" s="25" t="str">
        <f>IF([7]道具信息!P95="","",[7]道具信息!P95)</f>
        <v/>
      </c>
      <c r="Q95" s="25" t="str">
        <f>IF([7]道具信息!Q95="","",[7]道具信息!Q95)</f>
        <v/>
      </c>
      <c r="R95" s="25" t="str">
        <f>IF([7]道具信息!R95="","",[7]道具信息!R95)</f>
        <v/>
      </c>
      <c r="S95" s="25" t="str">
        <f>IF([7]道具信息!S95="","",[7]道具信息!S95)</f>
        <v/>
      </c>
      <c r="T95" s="25" t="str">
        <f>IF([7]道具信息!T95="","",[7]道具信息!T95)</f>
        <v/>
      </c>
      <c r="U95" s="25" t="str">
        <f>IF([7]道具信息!U95="","",[7]道具信息!U95)</f>
        <v/>
      </c>
      <c r="V95" s="25" t="str">
        <f>IF([7]道具信息!V95="","",[7]道具信息!V95)</f>
        <v/>
      </c>
      <c r="W95" s="25" t="str">
        <f>IF([7]道具信息!W95="","",[7]道具信息!W95)</f>
        <v/>
      </c>
      <c r="X95" s="25" t="str">
        <f>IF([7]道具信息!X95="","",[7]道具信息!X95)</f>
        <v/>
      </c>
      <c r="Y95" s="25" t="str">
        <f>IF([7]道具信息!Y95="","",[7]道具信息!Y95)</f>
        <v/>
      </c>
      <c r="Z95" s="25" t="str">
        <f>IF([7]道具信息!Z95="","",[7]道具信息!Z95)</f>
        <v/>
      </c>
    </row>
    <row r="96" spans="1:26" x14ac:dyDescent="0.15">
      <c r="A96" s="25" t="str">
        <f>IF([7]道具信息!A96="","",[7]道具信息!A96)</f>
        <v/>
      </c>
      <c r="B96" s="25" t="str">
        <f>IF([7]道具信息!B96="","",[7]道具信息!B96)</f>
        <v/>
      </c>
      <c r="C96" s="25" t="str">
        <f>IF([7]道具信息!C96="","",[7]道具信息!C96)</f>
        <v/>
      </c>
      <c r="D96" s="25" t="str">
        <f>IF([7]道具信息!D96="","",[7]道具信息!D96)</f>
        <v>随机橙色阵法</v>
      </c>
      <c r="E96" s="25">
        <f>IF([7]道具信息!E96="","",[7]道具信息!E96)</f>
        <v>5000</v>
      </c>
      <c r="F96" s="25">
        <f>IF([7]道具信息!F96="","",[7]道具信息!F96)</f>
        <v>1</v>
      </c>
      <c r="G96" s="25">
        <f>IF([7]道具信息!G96="","",[7]道具信息!G96)</f>
        <v>0.8</v>
      </c>
      <c r="H96" s="25">
        <f>IF([7]道具信息!H96="","",[7]道具信息!H96)</f>
        <v>0.5</v>
      </c>
      <c r="I96" s="25">
        <f>IF([7]道具信息!I96="","",[7]道具信息!I96)</f>
        <v>5000</v>
      </c>
      <c r="J96" s="25">
        <f>IF([7]道具信息!J96="","",[7]道具信息!J96)</f>
        <v>4000</v>
      </c>
      <c r="K96" s="25">
        <f>IF([7]道具信息!K96="","",[7]道具信息!K96)</f>
        <v>2500</v>
      </c>
      <c r="L96" s="25" t="str">
        <f>IF([7]道具信息!L96="","",[7]道具信息!L96)</f>
        <v/>
      </c>
      <c r="M96" s="25" t="str">
        <f>IF([7]道具信息!M96="","",[7]道具信息!M96)</f>
        <v/>
      </c>
      <c r="N96" s="25" t="str">
        <f>IF([7]道具信息!N96="","",[7]道具信息!N96)</f>
        <v/>
      </c>
      <c r="O96" s="25" t="str">
        <f>IF([7]道具信息!O96="","",[7]道具信息!O96)</f>
        <v/>
      </c>
      <c r="P96" s="25" t="str">
        <f>IF([7]道具信息!P96="","",[7]道具信息!P96)</f>
        <v/>
      </c>
      <c r="Q96" s="25" t="str">
        <f>IF([7]道具信息!Q96="","",[7]道具信息!Q96)</f>
        <v/>
      </c>
      <c r="R96" s="25" t="str">
        <f>IF([7]道具信息!R96="","",[7]道具信息!R96)</f>
        <v/>
      </c>
      <c r="S96" s="25" t="str">
        <f>IF([7]道具信息!S96="","",[7]道具信息!S96)</f>
        <v/>
      </c>
      <c r="T96" s="25" t="str">
        <f>IF([7]道具信息!T96="","",[7]道具信息!T96)</f>
        <v/>
      </c>
      <c r="U96" s="25" t="str">
        <f>IF([7]道具信息!U96="","",[7]道具信息!U96)</f>
        <v/>
      </c>
      <c r="V96" s="25" t="str">
        <f>IF([7]道具信息!V96="","",[7]道具信息!V96)</f>
        <v/>
      </c>
      <c r="W96" s="25" t="str">
        <f>IF([7]道具信息!W96="","",[7]道具信息!W96)</f>
        <v/>
      </c>
      <c r="X96" s="25" t="str">
        <f>IF([7]道具信息!X96="","",[7]道具信息!X96)</f>
        <v/>
      </c>
      <c r="Y96" s="25" t="str">
        <f>IF([7]道具信息!Y96="","",[7]道具信息!Y96)</f>
        <v/>
      </c>
      <c r="Z96" s="25" t="str">
        <f>IF([7]道具信息!Z96="","",[7]道具信息!Z96)</f>
        <v/>
      </c>
    </row>
    <row r="97" spans="1:26" x14ac:dyDescent="0.15">
      <c r="A97" s="25" t="str">
        <f>IF([7]道具信息!A97="","",[7]道具信息!A97)</f>
        <v/>
      </c>
      <c r="B97" s="25" t="str">
        <f>IF([7]道具信息!B97="","",[7]道具信息!B97)</f>
        <v/>
      </c>
      <c r="C97" s="25" t="str">
        <f>IF([7]道具信息!C97="","",[7]道具信息!C97)</f>
        <v/>
      </c>
      <c r="D97" s="25" t="str">
        <f>IF([7]道具信息!D97="","",[7]道具信息!D97)</f>
        <v>随机红色阵法</v>
      </c>
      <c r="E97" s="25">
        <f>IF([7]道具信息!E97="","",[7]道具信息!E97)</f>
        <v>25000</v>
      </c>
      <c r="F97" s="25">
        <f>IF([7]道具信息!F97="","",[7]道具信息!F97)</f>
        <v>2</v>
      </c>
      <c r="G97" s="25">
        <f>IF([7]道具信息!G97="","",[7]道具信息!G97)</f>
        <v>1.5</v>
      </c>
      <c r="H97" s="25">
        <f>IF([7]道具信息!H97="","",[7]道具信息!H97)</f>
        <v>1</v>
      </c>
      <c r="I97" s="25">
        <f>IF([7]道具信息!I97="","",[7]道具信息!I97)</f>
        <v>50000</v>
      </c>
      <c r="J97" s="25">
        <f>IF([7]道具信息!J97="","",[7]道具信息!J97)</f>
        <v>37500</v>
      </c>
      <c r="K97" s="25">
        <f>IF([7]道具信息!K97="","",[7]道具信息!K97)</f>
        <v>25000</v>
      </c>
      <c r="L97" s="25" t="str">
        <f>IF([7]道具信息!L97="","",[7]道具信息!L97)</f>
        <v/>
      </c>
      <c r="M97" s="25" t="str">
        <f>IF([7]道具信息!M97="","",[7]道具信息!M97)</f>
        <v/>
      </c>
      <c r="N97" s="25" t="str">
        <f>IF([7]道具信息!N97="","",[7]道具信息!N97)</f>
        <v/>
      </c>
      <c r="O97" s="25" t="str">
        <f>IF([7]道具信息!O97="","",[7]道具信息!O97)</f>
        <v/>
      </c>
      <c r="P97" s="25" t="str">
        <f>IF([7]道具信息!P97="","",[7]道具信息!P97)</f>
        <v/>
      </c>
      <c r="Q97" s="25" t="str">
        <f>IF([7]道具信息!Q97="","",[7]道具信息!Q97)</f>
        <v/>
      </c>
      <c r="R97" s="25" t="str">
        <f>IF([7]道具信息!R97="","",[7]道具信息!R97)</f>
        <v/>
      </c>
      <c r="S97" s="25" t="str">
        <f>IF([7]道具信息!S97="","",[7]道具信息!S97)</f>
        <v/>
      </c>
      <c r="T97" s="25" t="str">
        <f>IF([7]道具信息!T97="","",[7]道具信息!T97)</f>
        <v/>
      </c>
      <c r="U97" s="25" t="str">
        <f>IF([7]道具信息!U97="","",[7]道具信息!U97)</f>
        <v/>
      </c>
      <c r="V97" s="25" t="str">
        <f>IF([7]道具信息!V97="","",[7]道具信息!V97)</f>
        <v/>
      </c>
      <c r="W97" s="25" t="str">
        <f>IF([7]道具信息!W97="","",[7]道具信息!W97)</f>
        <v/>
      </c>
      <c r="X97" s="25" t="str">
        <f>IF([7]道具信息!X97="","",[7]道具信息!X97)</f>
        <v/>
      </c>
      <c r="Y97" s="25" t="str">
        <f>IF([7]道具信息!Y97="","",[7]道具信息!Y97)</f>
        <v/>
      </c>
      <c r="Z97" s="25" t="str">
        <f>IF([7]道具信息!Z97="","",[7]道具信息!Z97)</f>
        <v/>
      </c>
    </row>
    <row r="98" spans="1:26" x14ac:dyDescent="0.15">
      <c r="A98" s="25" t="str">
        <f>IF([7]道具信息!A98="","",[7]道具信息!A98)</f>
        <v/>
      </c>
      <c r="B98" s="25" t="str">
        <f>IF([7]道具信息!B98="","",[7]道具信息!B98)</f>
        <v/>
      </c>
      <c r="C98" s="25" t="str">
        <f>IF([7]道具信息!C98="","",[7]道具信息!C98)</f>
        <v/>
      </c>
      <c r="D98" s="25" t="str">
        <f>IF([7]道具信息!D98="","",[7]道具信息!D98)</f>
        <v/>
      </c>
      <c r="E98" s="25" t="str">
        <f>IF([7]道具信息!E98="","",[7]道具信息!E98)</f>
        <v/>
      </c>
      <c r="F98" s="25">
        <f>IF([7]道具信息!F98="","",[7]道具信息!F98)</f>
        <v>1</v>
      </c>
      <c r="G98" s="25">
        <f>IF([7]道具信息!G98="","",[7]道具信息!G98)</f>
        <v>1</v>
      </c>
      <c r="H98" s="25">
        <f>IF([7]道具信息!H98="","",[7]道具信息!H98)</f>
        <v>1</v>
      </c>
      <c r="I98" s="25" t="str">
        <f>IF([7]道具信息!I98="","",[7]道具信息!I98)</f>
        <v/>
      </c>
      <c r="J98" s="25" t="str">
        <f>IF([7]道具信息!J98="","",[7]道具信息!J98)</f>
        <v/>
      </c>
      <c r="K98" s="25" t="str">
        <f>IF([7]道具信息!K98="","",[7]道具信息!K98)</f>
        <v/>
      </c>
      <c r="L98" s="25" t="str">
        <f>IF([7]道具信息!L98="","",[7]道具信息!L98)</f>
        <v/>
      </c>
      <c r="M98" s="25" t="str">
        <f>IF([7]道具信息!M98="","",[7]道具信息!M98)</f>
        <v/>
      </c>
      <c r="N98" s="25" t="str">
        <f>IF([7]道具信息!N98="","",[7]道具信息!N98)</f>
        <v/>
      </c>
      <c r="O98" s="25" t="str">
        <f>IF([7]道具信息!O98="","",[7]道具信息!O98)</f>
        <v/>
      </c>
      <c r="P98" s="25" t="str">
        <f>IF([7]道具信息!P98="","",[7]道具信息!P98)</f>
        <v/>
      </c>
      <c r="Q98" s="25" t="str">
        <f>IF([7]道具信息!Q98="","",[7]道具信息!Q98)</f>
        <v/>
      </c>
      <c r="R98" s="25" t="str">
        <f>IF([7]道具信息!R98="","",[7]道具信息!R98)</f>
        <v/>
      </c>
      <c r="S98" s="25" t="str">
        <f>IF([7]道具信息!S98="","",[7]道具信息!S98)</f>
        <v/>
      </c>
      <c r="T98" s="25" t="str">
        <f>IF([7]道具信息!T98="","",[7]道具信息!T98)</f>
        <v/>
      </c>
      <c r="U98" s="25" t="str">
        <f>IF([7]道具信息!U98="","",[7]道具信息!U98)</f>
        <v/>
      </c>
      <c r="V98" s="25" t="str">
        <f>IF([7]道具信息!V98="","",[7]道具信息!V98)</f>
        <v/>
      </c>
      <c r="W98" s="25" t="str">
        <f>IF([7]道具信息!W98="","",[7]道具信息!W98)</f>
        <v/>
      </c>
      <c r="X98" s="25" t="str">
        <f>IF([7]道具信息!X98="","",[7]道具信息!X98)</f>
        <v/>
      </c>
      <c r="Y98" s="25" t="str">
        <f>IF([7]道具信息!Y98="","",[7]道具信息!Y98)</f>
        <v/>
      </c>
      <c r="Z98" s="25" t="str">
        <f>IF([7]道具信息!Z98="","",[7]道具信息!Z98)</f>
        <v/>
      </c>
    </row>
    <row r="99" spans="1:26" x14ac:dyDescent="0.15">
      <c r="A99" s="25" t="str">
        <f>IF([7]道具信息!A99="","",[7]道具信息!A99)</f>
        <v/>
      </c>
      <c r="B99" s="25" t="str">
        <f>IF([7]道具信息!B99="","",[7]道具信息!B99)</f>
        <v/>
      </c>
      <c r="C99" s="25" t="str">
        <f>IF([7]道具信息!C99="","",[7]道具信息!C99)</f>
        <v/>
      </c>
      <c r="D99" s="25" t="str">
        <f>IF([7]道具信息!D99="","",[7]道具信息!D99)</f>
        <v>随机紫色阵法碎片</v>
      </c>
      <c r="E99" s="25">
        <f>IF([7]道具信息!E99="","",[7]道具信息!E99)</f>
        <v>100</v>
      </c>
      <c r="F99" s="25">
        <f>IF([7]道具信息!F99="","",[7]道具信息!F99)</f>
        <v>1</v>
      </c>
      <c r="G99" s="25">
        <f>IF([7]道具信息!G99="","",[7]道具信息!G99)</f>
        <v>0.75</v>
      </c>
      <c r="H99" s="25">
        <f>IF([7]道具信息!H99="","",[7]道具信息!H99)</f>
        <v>0.5</v>
      </c>
      <c r="I99" s="25">
        <f>IF([7]道具信息!I99="","",[7]道具信息!I99)</f>
        <v>100</v>
      </c>
      <c r="J99" s="25">
        <f>IF([7]道具信息!J99="","",[7]道具信息!J99)</f>
        <v>75</v>
      </c>
      <c r="K99" s="25">
        <f>IF([7]道具信息!K99="","",[7]道具信息!K99)</f>
        <v>50</v>
      </c>
      <c r="L99" s="25" t="str">
        <f>IF([7]道具信息!L99="","",[7]道具信息!L99)</f>
        <v/>
      </c>
      <c r="M99" s="25" t="str">
        <f>IF([7]道具信息!M99="","",[7]道具信息!M99)</f>
        <v/>
      </c>
      <c r="N99" s="25" t="str">
        <f>IF([7]道具信息!N99="","",[7]道具信息!N99)</f>
        <v/>
      </c>
      <c r="O99" s="25" t="str">
        <f>IF([7]道具信息!O99="","",[7]道具信息!O99)</f>
        <v/>
      </c>
      <c r="P99" s="25" t="str">
        <f>IF([7]道具信息!P99="","",[7]道具信息!P99)</f>
        <v/>
      </c>
      <c r="Q99" s="25" t="str">
        <f>IF([7]道具信息!Q99="","",[7]道具信息!Q99)</f>
        <v/>
      </c>
      <c r="R99" s="25" t="str">
        <f>IF([7]道具信息!R99="","",[7]道具信息!R99)</f>
        <v/>
      </c>
      <c r="S99" s="25" t="str">
        <f>IF([7]道具信息!S99="","",[7]道具信息!S99)</f>
        <v/>
      </c>
      <c r="T99" s="25" t="str">
        <f>IF([7]道具信息!T99="","",[7]道具信息!T99)</f>
        <v/>
      </c>
      <c r="U99" s="25" t="str">
        <f>IF([7]道具信息!U99="","",[7]道具信息!U99)</f>
        <v/>
      </c>
      <c r="V99" s="25" t="str">
        <f>IF([7]道具信息!V99="","",[7]道具信息!V99)</f>
        <v/>
      </c>
      <c r="W99" s="25" t="str">
        <f>IF([7]道具信息!W99="","",[7]道具信息!W99)</f>
        <v/>
      </c>
      <c r="X99" s="25" t="str">
        <f>IF([7]道具信息!X99="","",[7]道具信息!X99)</f>
        <v/>
      </c>
      <c r="Y99" s="25" t="str">
        <f>IF([7]道具信息!Y99="","",[7]道具信息!Y99)</f>
        <v/>
      </c>
      <c r="Z99" s="25" t="str">
        <f>IF([7]道具信息!Z99="","",[7]道具信息!Z99)</f>
        <v/>
      </c>
    </row>
    <row r="100" spans="1:26" x14ac:dyDescent="0.15">
      <c r="A100" s="25" t="str">
        <f>IF([7]道具信息!A100="","",[7]道具信息!A100)</f>
        <v/>
      </c>
      <c r="B100" s="25" t="str">
        <f>IF([7]道具信息!B100="","",[7]道具信息!B100)</f>
        <v/>
      </c>
      <c r="C100" s="25" t="str">
        <f>IF([7]道具信息!C100="","",[7]道具信息!C100)</f>
        <v/>
      </c>
      <c r="D100" s="25" t="str">
        <f>IF([7]道具信息!D100="","",[7]道具信息!D100)</f>
        <v>随机橙色阵法碎片</v>
      </c>
      <c r="E100" s="25">
        <f>IF([7]道具信息!E100="","",[7]道具信息!E100)</f>
        <v>166.66666666666666</v>
      </c>
      <c r="F100" s="25">
        <f>IF([7]道具信息!F100="","",[7]道具信息!F100)</f>
        <v>1</v>
      </c>
      <c r="G100" s="25">
        <f>IF([7]道具信息!G100="","",[7]道具信息!G100)</f>
        <v>0.8</v>
      </c>
      <c r="H100" s="25">
        <f>IF([7]道具信息!H100="","",[7]道具信息!H100)</f>
        <v>0.5</v>
      </c>
      <c r="I100" s="25">
        <f>IF([7]道具信息!I100="","",[7]道具信息!I100)</f>
        <v>166.66666666666666</v>
      </c>
      <c r="J100" s="25">
        <f>IF([7]道具信息!J100="","",[7]道具信息!J100)</f>
        <v>133.33333333333334</v>
      </c>
      <c r="K100" s="25">
        <f>IF([7]道具信息!K100="","",[7]道具信息!K100)</f>
        <v>83.333333333333329</v>
      </c>
      <c r="L100" s="25" t="str">
        <f>IF([7]道具信息!L100="","",[7]道具信息!L100)</f>
        <v/>
      </c>
      <c r="M100" s="25" t="str">
        <f>IF([7]道具信息!M100="","",[7]道具信息!M100)</f>
        <v/>
      </c>
      <c r="N100" s="25" t="str">
        <f>IF([7]道具信息!N100="","",[7]道具信息!N100)</f>
        <v/>
      </c>
      <c r="O100" s="25" t="str">
        <f>IF([7]道具信息!O100="","",[7]道具信息!O100)</f>
        <v/>
      </c>
      <c r="P100" s="25" t="str">
        <f>IF([7]道具信息!P100="","",[7]道具信息!P100)</f>
        <v/>
      </c>
      <c r="Q100" s="25" t="str">
        <f>IF([7]道具信息!Q100="","",[7]道具信息!Q100)</f>
        <v/>
      </c>
      <c r="R100" s="25" t="str">
        <f>IF([7]道具信息!R100="","",[7]道具信息!R100)</f>
        <v/>
      </c>
      <c r="S100" s="25" t="str">
        <f>IF([7]道具信息!S100="","",[7]道具信息!S100)</f>
        <v/>
      </c>
      <c r="T100" s="25" t="str">
        <f>IF([7]道具信息!T100="","",[7]道具信息!T100)</f>
        <v/>
      </c>
      <c r="U100" s="25" t="str">
        <f>IF([7]道具信息!U100="","",[7]道具信息!U100)</f>
        <v/>
      </c>
      <c r="V100" s="25" t="str">
        <f>IF([7]道具信息!V100="","",[7]道具信息!V100)</f>
        <v/>
      </c>
      <c r="W100" s="25" t="str">
        <f>IF([7]道具信息!W100="","",[7]道具信息!W100)</f>
        <v/>
      </c>
      <c r="X100" s="25" t="str">
        <f>IF([7]道具信息!X100="","",[7]道具信息!X100)</f>
        <v/>
      </c>
      <c r="Y100" s="25" t="str">
        <f>IF([7]道具信息!Y100="","",[7]道具信息!Y100)</f>
        <v/>
      </c>
      <c r="Z100" s="25" t="str">
        <f>IF([7]道具信息!Z100="","",[7]道具信息!Z100)</f>
        <v/>
      </c>
    </row>
    <row r="101" spans="1:26" x14ac:dyDescent="0.15">
      <c r="A101" s="25" t="str">
        <f>IF([7]道具信息!A101="","",[7]道具信息!A101)</f>
        <v/>
      </c>
      <c r="B101" s="25" t="str">
        <f>IF([7]道具信息!B101="","",[7]道具信息!B101)</f>
        <v/>
      </c>
      <c r="C101" s="25" t="str">
        <f>IF([7]道具信息!C101="","",[7]道具信息!C101)</f>
        <v/>
      </c>
      <c r="D101" s="25" t="str">
        <f>IF([7]道具信息!D101="","",[7]道具信息!D101)</f>
        <v>随机红色阵法碎片</v>
      </c>
      <c r="E101" s="25">
        <f>IF([7]道具信息!E101="","",[7]道具信息!E101)</f>
        <v>500</v>
      </c>
      <c r="F101" s="25">
        <f>IF([7]道具信息!F101="","",[7]道具信息!F101)</f>
        <v>2</v>
      </c>
      <c r="G101" s="25">
        <f>IF([7]道具信息!G101="","",[7]道具信息!G101)</f>
        <v>1.5</v>
      </c>
      <c r="H101" s="25">
        <f>IF([7]道具信息!H101="","",[7]道具信息!H101)</f>
        <v>1</v>
      </c>
      <c r="I101" s="25">
        <f>IF([7]道具信息!I101="","",[7]道具信息!I101)</f>
        <v>1000</v>
      </c>
      <c r="J101" s="25">
        <f>IF([7]道具信息!J101="","",[7]道具信息!J101)</f>
        <v>750</v>
      </c>
      <c r="K101" s="25">
        <f>IF([7]道具信息!K101="","",[7]道具信息!K101)</f>
        <v>500</v>
      </c>
      <c r="L101" s="25" t="str">
        <f>IF([7]道具信息!L101="","",[7]道具信息!L101)</f>
        <v/>
      </c>
      <c r="M101" s="25" t="str">
        <f>IF([7]道具信息!M101="","",[7]道具信息!M101)</f>
        <v/>
      </c>
      <c r="N101" s="25" t="str">
        <f>IF([7]道具信息!N101="","",[7]道具信息!N101)</f>
        <v/>
      </c>
      <c r="O101" s="25" t="str">
        <f>IF([7]道具信息!O101="","",[7]道具信息!O101)</f>
        <v/>
      </c>
      <c r="P101" s="25" t="str">
        <f>IF([7]道具信息!P101="","",[7]道具信息!P101)</f>
        <v/>
      </c>
      <c r="Q101" s="25" t="str">
        <f>IF([7]道具信息!Q101="","",[7]道具信息!Q101)</f>
        <v/>
      </c>
      <c r="R101" s="25" t="str">
        <f>IF([7]道具信息!R101="","",[7]道具信息!R101)</f>
        <v/>
      </c>
      <c r="S101" s="25" t="str">
        <f>IF([7]道具信息!S101="","",[7]道具信息!S101)</f>
        <v/>
      </c>
      <c r="T101" s="25" t="str">
        <f>IF([7]道具信息!T101="","",[7]道具信息!T101)</f>
        <v/>
      </c>
      <c r="U101" s="25" t="str">
        <f>IF([7]道具信息!U101="","",[7]道具信息!U101)</f>
        <v/>
      </c>
      <c r="V101" s="25" t="str">
        <f>IF([7]道具信息!V101="","",[7]道具信息!V101)</f>
        <v/>
      </c>
      <c r="W101" s="25" t="str">
        <f>IF([7]道具信息!W101="","",[7]道具信息!W101)</f>
        <v/>
      </c>
      <c r="X101" s="25" t="str">
        <f>IF([7]道具信息!X101="","",[7]道具信息!X101)</f>
        <v/>
      </c>
      <c r="Y101" s="25" t="str">
        <f>IF([7]道具信息!Y101="","",[7]道具信息!Y101)</f>
        <v/>
      </c>
      <c r="Z101" s="25" t="str">
        <f>IF([7]道具信息!Z101="","",[7]道具信息!Z101)</f>
        <v/>
      </c>
    </row>
    <row r="102" spans="1:26" x14ac:dyDescent="0.15">
      <c r="A102" s="25" t="str">
        <f>IF([7]道具信息!A102="","",[7]道具信息!A102)</f>
        <v/>
      </c>
      <c r="B102" s="25" t="str">
        <f>IF([7]道具信息!B102="","",[7]道具信息!B102)</f>
        <v/>
      </c>
      <c r="C102" s="25" t="str">
        <f>IF([7]道具信息!C102="","",[7]道具信息!C102)</f>
        <v/>
      </c>
      <c r="D102" s="25" t="str">
        <f>IF([7]道具信息!D102="","",[7]道具信息!D102)</f>
        <v/>
      </c>
      <c r="E102" s="25" t="str">
        <f>IF([7]道具信息!E102="","",[7]道具信息!E102)</f>
        <v/>
      </c>
      <c r="F102" s="25">
        <f>IF([7]道具信息!F102="","",[7]道具信息!F102)</f>
        <v>1</v>
      </c>
      <c r="G102" s="25">
        <f>IF([7]道具信息!G102="","",[7]道具信息!G102)</f>
        <v>1</v>
      </c>
      <c r="H102" s="25">
        <f>IF([7]道具信息!H102="","",[7]道具信息!H102)</f>
        <v>1</v>
      </c>
      <c r="I102" s="25" t="str">
        <f>IF([7]道具信息!I102="","",[7]道具信息!I102)</f>
        <v/>
      </c>
      <c r="J102" s="25" t="str">
        <f>IF([7]道具信息!J102="","",[7]道具信息!J102)</f>
        <v/>
      </c>
      <c r="K102" s="25" t="str">
        <f>IF([7]道具信息!K102="","",[7]道具信息!K102)</f>
        <v/>
      </c>
      <c r="L102" s="25" t="str">
        <f>IF([7]道具信息!L102="","",[7]道具信息!L102)</f>
        <v/>
      </c>
      <c r="M102" s="25" t="str">
        <f>IF([7]道具信息!M102="","",[7]道具信息!M102)</f>
        <v/>
      </c>
      <c r="N102" s="25" t="str">
        <f>IF([7]道具信息!N102="","",[7]道具信息!N102)</f>
        <v/>
      </c>
      <c r="O102" s="25" t="str">
        <f>IF([7]道具信息!O102="","",[7]道具信息!O102)</f>
        <v/>
      </c>
      <c r="P102" s="25" t="str">
        <f>IF([7]道具信息!P102="","",[7]道具信息!P102)</f>
        <v/>
      </c>
      <c r="Q102" s="25" t="str">
        <f>IF([7]道具信息!Q102="","",[7]道具信息!Q102)</f>
        <v/>
      </c>
      <c r="R102" s="25" t="str">
        <f>IF([7]道具信息!R102="","",[7]道具信息!R102)</f>
        <v/>
      </c>
      <c r="S102" s="25" t="str">
        <f>IF([7]道具信息!S102="","",[7]道具信息!S102)</f>
        <v/>
      </c>
      <c r="T102" s="25" t="str">
        <f>IF([7]道具信息!T102="","",[7]道具信息!T102)</f>
        <v/>
      </c>
      <c r="U102" s="25" t="str">
        <f>IF([7]道具信息!U102="","",[7]道具信息!U102)</f>
        <v/>
      </c>
      <c r="V102" s="25" t="str">
        <f>IF([7]道具信息!V102="","",[7]道具信息!V102)</f>
        <v/>
      </c>
      <c r="W102" s="25" t="str">
        <f>IF([7]道具信息!W102="","",[7]道具信息!W102)</f>
        <v/>
      </c>
      <c r="X102" s="25" t="str">
        <f>IF([7]道具信息!X102="","",[7]道具信息!X102)</f>
        <v/>
      </c>
      <c r="Y102" s="25" t="str">
        <f>IF([7]道具信息!Y102="","",[7]道具信息!Y102)</f>
        <v/>
      </c>
      <c r="Z102" s="25" t="str">
        <f>IF([7]道具信息!Z102="","",[7]道具信息!Z102)</f>
        <v/>
      </c>
    </row>
    <row r="103" spans="1:26" x14ac:dyDescent="0.15">
      <c r="A103" s="25" t="str">
        <f>IF([7]道具信息!A103="","",[7]道具信息!A103)</f>
        <v/>
      </c>
      <c r="B103" s="25" t="str">
        <f>IF([7]道具信息!B103="","",[7]道具信息!B103)</f>
        <v/>
      </c>
      <c r="C103" s="25" t="str">
        <f>IF([7]道具信息!C103="","",[7]道具信息!C103)</f>
        <v/>
      </c>
      <c r="D103" s="25" t="str">
        <f>IF([7]道具信息!D103="","",[7]道具信息!D103)</f>
        <v>指定蓝色阵法</v>
      </c>
      <c r="E103" s="25">
        <f>IF([7]道具信息!E103="","",[7]道具信息!E103)</f>
        <v>100</v>
      </c>
      <c r="F103" s="25">
        <f>IF([7]道具信息!F103="","",[7]道具信息!F103)</f>
        <v>1</v>
      </c>
      <c r="G103" s="25">
        <f>IF([7]道具信息!G103="","",[7]道具信息!G103)</f>
        <v>1</v>
      </c>
      <c r="H103" s="25">
        <f>IF([7]道具信息!H103="","",[7]道具信息!H103)</f>
        <v>1</v>
      </c>
      <c r="I103" s="25">
        <f>IF([7]道具信息!I103="","",[7]道具信息!I103)</f>
        <v>100</v>
      </c>
      <c r="J103" s="25">
        <f>IF([7]道具信息!J103="","",[7]道具信息!J103)</f>
        <v>100</v>
      </c>
      <c r="K103" s="25">
        <f>IF([7]道具信息!K103="","",[7]道具信息!K103)</f>
        <v>100</v>
      </c>
      <c r="L103" s="25" t="str">
        <f>IF([7]道具信息!L103="","",[7]道具信息!L103)</f>
        <v/>
      </c>
      <c r="M103" s="25" t="str">
        <f>IF([7]道具信息!M103="","",[7]道具信息!M103)</f>
        <v/>
      </c>
      <c r="N103" s="25" t="str">
        <f>IF([7]道具信息!N103="","",[7]道具信息!N103)</f>
        <v/>
      </c>
      <c r="O103" s="25" t="str">
        <f>IF([7]道具信息!O103="","",[7]道具信息!O103)</f>
        <v/>
      </c>
      <c r="P103" s="25" t="str">
        <f>IF([7]道具信息!P103="","",[7]道具信息!P103)</f>
        <v/>
      </c>
      <c r="Q103" s="25" t="str">
        <f>IF([7]道具信息!Q103="","",[7]道具信息!Q103)</f>
        <v/>
      </c>
      <c r="R103" s="25" t="str">
        <f>IF([7]道具信息!R103="","",[7]道具信息!R103)</f>
        <v/>
      </c>
      <c r="S103" s="25" t="str">
        <f>IF([7]道具信息!S103="","",[7]道具信息!S103)</f>
        <v/>
      </c>
      <c r="T103" s="25" t="str">
        <f>IF([7]道具信息!T103="","",[7]道具信息!T103)</f>
        <v/>
      </c>
      <c r="U103" s="25" t="str">
        <f>IF([7]道具信息!U103="","",[7]道具信息!U103)</f>
        <v/>
      </c>
      <c r="V103" s="25" t="str">
        <f>IF([7]道具信息!V103="","",[7]道具信息!V103)</f>
        <v/>
      </c>
      <c r="W103" s="25" t="str">
        <f>IF([7]道具信息!W103="","",[7]道具信息!W103)</f>
        <v/>
      </c>
      <c r="X103" s="25" t="str">
        <f>IF([7]道具信息!X103="","",[7]道具信息!X103)</f>
        <v/>
      </c>
      <c r="Y103" s="25" t="str">
        <f>IF([7]道具信息!Y103="","",[7]道具信息!Y103)</f>
        <v/>
      </c>
      <c r="Z103" s="25" t="str">
        <f>IF([7]道具信息!Z103="","",[7]道具信息!Z103)</f>
        <v/>
      </c>
    </row>
    <row r="104" spans="1:26" x14ac:dyDescent="0.15">
      <c r="A104" s="25" t="str">
        <f>IF([7]道具信息!A104="","",[7]道具信息!A104)</f>
        <v/>
      </c>
      <c r="B104" s="25" t="str">
        <f>IF([7]道具信息!B104="","",[7]道具信息!B104)</f>
        <v/>
      </c>
      <c r="C104" s="25" t="str">
        <f>IF([7]道具信息!C104="","",[7]道具信息!C104)</f>
        <v/>
      </c>
      <c r="D104" s="25" t="str">
        <f>IF([7]道具信息!D104="","",[7]道具信息!D104)</f>
        <v>指定紫色阵法</v>
      </c>
      <c r="E104" s="25">
        <f>IF([7]道具信息!E104="","",[7]道具信息!E104)</f>
        <v>1000</v>
      </c>
      <c r="F104" s="25">
        <f>IF([7]道具信息!F104="","",[7]道具信息!F104)</f>
        <v>1.5</v>
      </c>
      <c r="G104" s="25">
        <f>IF([7]道具信息!G104="","",[7]道具信息!G104)</f>
        <v>1</v>
      </c>
      <c r="H104" s="25">
        <f>IF([7]道具信息!H104="","",[7]道具信息!H104)</f>
        <v>1</v>
      </c>
      <c r="I104" s="25">
        <f>IF([7]道具信息!I104="","",[7]道具信息!I104)</f>
        <v>1500</v>
      </c>
      <c r="J104" s="25">
        <f>IF([7]道具信息!J104="","",[7]道具信息!J104)</f>
        <v>1000</v>
      </c>
      <c r="K104" s="25">
        <f>IF([7]道具信息!K104="","",[7]道具信息!K104)</f>
        <v>1000</v>
      </c>
      <c r="L104" s="25" t="str">
        <f>IF([7]道具信息!L104="","",[7]道具信息!L104)</f>
        <v/>
      </c>
      <c r="M104" s="25" t="str">
        <f>IF([7]道具信息!M104="","",[7]道具信息!M104)</f>
        <v/>
      </c>
      <c r="N104" s="25" t="str">
        <f>IF([7]道具信息!N104="","",[7]道具信息!N104)</f>
        <v/>
      </c>
      <c r="O104" s="25" t="str">
        <f>IF([7]道具信息!O104="","",[7]道具信息!O104)</f>
        <v/>
      </c>
      <c r="P104" s="25" t="str">
        <f>IF([7]道具信息!P104="","",[7]道具信息!P104)</f>
        <v/>
      </c>
      <c r="Q104" s="25" t="str">
        <f>IF([7]道具信息!Q104="","",[7]道具信息!Q104)</f>
        <v/>
      </c>
      <c r="R104" s="25" t="str">
        <f>IF([7]道具信息!R104="","",[7]道具信息!R104)</f>
        <v/>
      </c>
      <c r="S104" s="25" t="str">
        <f>IF([7]道具信息!S104="","",[7]道具信息!S104)</f>
        <v/>
      </c>
      <c r="T104" s="25" t="str">
        <f>IF([7]道具信息!T104="","",[7]道具信息!T104)</f>
        <v/>
      </c>
      <c r="U104" s="25" t="str">
        <f>IF([7]道具信息!U104="","",[7]道具信息!U104)</f>
        <v/>
      </c>
      <c r="V104" s="25" t="str">
        <f>IF([7]道具信息!V104="","",[7]道具信息!V104)</f>
        <v/>
      </c>
      <c r="W104" s="25" t="str">
        <f>IF([7]道具信息!W104="","",[7]道具信息!W104)</f>
        <v/>
      </c>
      <c r="X104" s="25" t="str">
        <f>IF([7]道具信息!X104="","",[7]道具信息!X104)</f>
        <v/>
      </c>
      <c r="Y104" s="25" t="str">
        <f>IF([7]道具信息!Y104="","",[7]道具信息!Y104)</f>
        <v/>
      </c>
      <c r="Z104" s="25" t="str">
        <f>IF([7]道具信息!Z104="","",[7]道具信息!Z104)</f>
        <v/>
      </c>
    </row>
    <row r="105" spans="1:26" x14ac:dyDescent="0.15">
      <c r="A105" s="25" t="str">
        <f>IF([7]道具信息!A105="","",[7]道具信息!A105)</f>
        <v/>
      </c>
      <c r="B105" s="25" t="str">
        <f>IF([7]道具信息!B105="","",[7]道具信息!B105)</f>
        <v/>
      </c>
      <c r="C105" s="25" t="str">
        <f>IF([7]道具信息!C105="","",[7]道具信息!C105)</f>
        <v/>
      </c>
      <c r="D105" s="25" t="str">
        <f>IF([7]道具信息!D105="","",[7]道具信息!D105)</f>
        <v>指定橙色阵法</v>
      </c>
      <c r="E105" s="25">
        <f>IF([7]道具信息!E105="","",[7]道具信息!E105)</f>
        <v>5000</v>
      </c>
      <c r="F105" s="25">
        <f>IF([7]道具信息!F105="","",[7]道具信息!F105)</f>
        <v>2</v>
      </c>
      <c r="G105" s="25">
        <f>IF([7]道具信息!G105="","",[7]道具信息!G105)</f>
        <v>1.5</v>
      </c>
      <c r="H105" s="25">
        <f>IF([7]道具信息!H105="","",[7]道具信息!H105)</f>
        <v>1</v>
      </c>
      <c r="I105" s="25">
        <f>IF([7]道具信息!I105="","",[7]道具信息!I105)</f>
        <v>10000</v>
      </c>
      <c r="J105" s="25">
        <f>IF([7]道具信息!J105="","",[7]道具信息!J105)</f>
        <v>7500</v>
      </c>
      <c r="K105" s="25">
        <f>IF([7]道具信息!K105="","",[7]道具信息!K105)</f>
        <v>5000</v>
      </c>
      <c r="L105" s="25" t="str">
        <f>IF([7]道具信息!L105="","",[7]道具信息!L105)</f>
        <v/>
      </c>
      <c r="M105" s="25" t="str">
        <f>IF([7]道具信息!M105="","",[7]道具信息!M105)</f>
        <v/>
      </c>
      <c r="N105" s="25" t="str">
        <f>IF([7]道具信息!N105="","",[7]道具信息!N105)</f>
        <v/>
      </c>
      <c r="O105" s="25" t="str">
        <f>IF([7]道具信息!O105="","",[7]道具信息!O105)</f>
        <v/>
      </c>
      <c r="P105" s="25" t="str">
        <f>IF([7]道具信息!P105="","",[7]道具信息!P105)</f>
        <v/>
      </c>
      <c r="Q105" s="25" t="str">
        <f>IF([7]道具信息!Q105="","",[7]道具信息!Q105)</f>
        <v/>
      </c>
      <c r="R105" s="25" t="str">
        <f>IF([7]道具信息!R105="","",[7]道具信息!R105)</f>
        <v/>
      </c>
      <c r="S105" s="25" t="str">
        <f>IF([7]道具信息!S105="","",[7]道具信息!S105)</f>
        <v/>
      </c>
      <c r="T105" s="25" t="str">
        <f>IF([7]道具信息!T105="","",[7]道具信息!T105)</f>
        <v/>
      </c>
      <c r="U105" s="25" t="str">
        <f>IF([7]道具信息!U105="","",[7]道具信息!U105)</f>
        <v/>
      </c>
      <c r="V105" s="25" t="str">
        <f>IF([7]道具信息!V105="","",[7]道具信息!V105)</f>
        <v/>
      </c>
      <c r="W105" s="25" t="str">
        <f>IF([7]道具信息!W105="","",[7]道具信息!W105)</f>
        <v/>
      </c>
      <c r="X105" s="25" t="str">
        <f>IF([7]道具信息!X105="","",[7]道具信息!X105)</f>
        <v/>
      </c>
      <c r="Y105" s="25" t="str">
        <f>IF([7]道具信息!Y105="","",[7]道具信息!Y105)</f>
        <v/>
      </c>
      <c r="Z105" s="25" t="str">
        <f>IF([7]道具信息!Z105="","",[7]道具信息!Z105)</f>
        <v/>
      </c>
    </row>
    <row r="106" spans="1:26" x14ac:dyDescent="0.15">
      <c r="A106" s="25" t="str">
        <f>IF([7]道具信息!A106="","",[7]道具信息!A106)</f>
        <v/>
      </c>
      <c r="B106" s="25" t="str">
        <f>IF([7]道具信息!B106="","",[7]道具信息!B106)</f>
        <v/>
      </c>
      <c r="C106" s="25" t="str">
        <f>IF([7]道具信息!C106="","",[7]道具信息!C106)</f>
        <v/>
      </c>
      <c r="D106" s="25" t="str">
        <f>IF([7]道具信息!D106="","",[7]道具信息!D106)</f>
        <v>指定红色阵法</v>
      </c>
      <c r="E106" s="25">
        <f>IF([7]道具信息!E106="","",[7]道具信息!E106)</f>
        <v>25000</v>
      </c>
      <c r="F106" s="25">
        <f>IF([7]道具信息!F106="","",[7]道具信息!F106)</f>
        <v>2</v>
      </c>
      <c r="G106" s="25">
        <f>IF([7]道具信息!G106="","",[7]道具信息!G106)</f>
        <v>1.5</v>
      </c>
      <c r="H106" s="25">
        <f>IF([7]道具信息!H106="","",[7]道具信息!H106)</f>
        <v>1</v>
      </c>
      <c r="I106" s="25">
        <f>IF([7]道具信息!I106="","",[7]道具信息!I106)</f>
        <v>50000</v>
      </c>
      <c r="J106" s="25">
        <f>IF([7]道具信息!J106="","",[7]道具信息!J106)</f>
        <v>37500</v>
      </c>
      <c r="K106" s="25">
        <f>IF([7]道具信息!K106="","",[7]道具信息!K106)</f>
        <v>25000</v>
      </c>
      <c r="L106" s="25" t="str">
        <f>IF([7]道具信息!L106="","",[7]道具信息!L106)</f>
        <v/>
      </c>
      <c r="M106" s="25" t="str">
        <f>IF([7]道具信息!M106="","",[7]道具信息!M106)</f>
        <v/>
      </c>
      <c r="N106" s="25" t="str">
        <f>IF([7]道具信息!N106="","",[7]道具信息!N106)</f>
        <v/>
      </c>
      <c r="O106" s="25" t="str">
        <f>IF([7]道具信息!O106="","",[7]道具信息!O106)</f>
        <v/>
      </c>
      <c r="P106" s="25" t="str">
        <f>IF([7]道具信息!P106="","",[7]道具信息!P106)</f>
        <v/>
      </c>
      <c r="Q106" s="25" t="str">
        <f>IF([7]道具信息!Q106="","",[7]道具信息!Q106)</f>
        <v/>
      </c>
      <c r="R106" s="25" t="str">
        <f>IF([7]道具信息!R106="","",[7]道具信息!R106)</f>
        <v/>
      </c>
      <c r="S106" s="25" t="str">
        <f>IF([7]道具信息!S106="","",[7]道具信息!S106)</f>
        <v/>
      </c>
      <c r="T106" s="25" t="str">
        <f>IF([7]道具信息!T106="","",[7]道具信息!T106)</f>
        <v/>
      </c>
      <c r="U106" s="25" t="str">
        <f>IF([7]道具信息!U106="","",[7]道具信息!U106)</f>
        <v/>
      </c>
      <c r="V106" s="25" t="str">
        <f>IF([7]道具信息!V106="","",[7]道具信息!V106)</f>
        <v/>
      </c>
      <c r="W106" s="25" t="str">
        <f>IF([7]道具信息!W106="","",[7]道具信息!W106)</f>
        <v/>
      </c>
      <c r="X106" s="25" t="str">
        <f>IF([7]道具信息!X106="","",[7]道具信息!X106)</f>
        <v/>
      </c>
      <c r="Y106" s="25" t="str">
        <f>IF([7]道具信息!Y106="","",[7]道具信息!Y106)</f>
        <v/>
      </c>
      <c r="Z106" s="25" t="str">
        <f>IF([7]道具信息!Z106="","",[7]道具信息!Z106)</f>
        <v/>
      </c>
    </row>
    <row r="107" spans="1:26" x14ac:dyDescent="0.15">
      <c r="A107" s="25" t="str">
        <f>IF([7]道具信息!A107="","",[7]道具信息!A107)</f>
        <v/>
      </c>
      <c r="B107" s="25" t="str">
        <f>IF([7]道具信息!B107="","",[7]道具信息!B107)</f>
        <v/>
      </c>
      <c r="C107" s="25" t="str">
        <f>IF([7]道具信息!C107="","",[7]道具信息!C107)</f>
        <v/>
      </c>
      <c r="D107" s="25" t="str">
        <f>IF([7]道具信息!D107="","",[7]道具信息!D107)</f>
        <v/>
      </c>
      <c r="E107" s="25" t="str">
        <f>IF([7]道具信息!E107="","",[7]道具信息!E107)</f>
        <v/>
      </c>
      <c r="F107" s="25">
        <f>IF([7]道具信息!F107="","",[7]道具信息!F107)</f>
        <v>1</v>
      </c>
      <c r="G107" s="25">
        <f>IF([7]道具信息!G107="","",[7]道具信息!G107)</f>
        <v>1</v>
      </c>
      <c r="H107" s="25">
        <f>IF([7]道具信息!H107="","",[7]道具信息!H107)</f>
        <v>1</v>
      </c>
      <c r="I107" s="25" t="str">
        <f>IF([7]道具信息!I107="","",[7]道具信息!I107)</f>
        <v/>
      </c>
      <c r="J107" s="25" t="str">
        <f>IF([7]道具信息!J107="","",[7]道具信息!J107)</f>
        <v/>
      </c>
      <c r="K107" s="25" t="str">
        <f>IF([7]道具信息!K107="","",[7]道具信息!K107)</f>
        <v/>
      </c>
      <c r="L107" s="25" t="str">
        <f>IF([7]道具信息!L107="","",[7]道具信息!L107)</f>
        <v/>
      </c>
      <c r="M107" s="25" t="str">
        <f>IF([7]道具信息!M107="","",[7]道具信息!M107)</f>
        <v/>
      </c>
      <c r="N107" s="25" t="str">
        <f>IF([7]道具信息!N107="","",[7]道具信息!N107)</f>
        <v/>
      </c>
      <c r="O107" s="25" t="str">
        <f>IF([7]道具信息!O107="","",[7]道具信息!O107)</f>
        <v/>
      </c>
      <c r="P107" s="25" t="str">
        <f>IF([7]道具信息!P107="","",[7]道具信息!P107)</f>
        <v/>
      </c>
      <c r="Q107" s="25" t="str">
        <f>IF([7]道具信息!Q107="","",[7]道具信息!Q107)</f>
        <v/>
      </c>
      <c r="R107" s="25" t="str">
        <f>IF([7]道具信息!R107="","",[7]道具信息!R107)</f>
        <v/>
      </c>
      <c r="S107" s="25" t="str">
        <f>IF([7]道具信息!S107="","",[7]道具信息!S107)</f>
        <v/>
      </c>
      <c r="T107" s="25" t="str">
        <f>IF([7]道具信息!T107="","",[7]道具信息!T107)</f>
        <v/>
      </c>
      <c r="U107" s="25" t="str">
        <f>IF([7]道具信息!U107="","",[7]道具信息!U107)</f>
        <v/>
      </c>
      <c r="V107" s="25" t="str">
        <f>IF([7]道具信息!V107="","",[7]道具信息!V107)</f>
        <v/>
      </c>
      <c r="W107" s="25" t="str">
        <f>IF([7]道具信息!W107="","",[7]道具信息!W107)</f>
        <v/>
      </c>
      <c r="X107" s="25" t="str">
        <f>IF([7]道具信息!X107="","",[7]道具信息!X107)</f>
        <v/>
      </c>
      <c r="Y107" s="25" t="str">
        <f>IF([7]道具信息!Y107="","",[7]道具信息!Y107)</f>
        <v/>
      </c>
      <c r="Z107" s="25" t="str">
        <f>IF([7]道具信息!Z107="","",[7]道具信息!Z107)</f>
        <v/>
      </c>
    </row>
    <row r="108" spans="1:26" x14ac:dyDescent="0.15">
      <c r="A108" s="25" t="str">
        <f>IF([7]道具信息!A108="","",[7]道具信息!A108)</f>
        <v/>
      </c>
      <c r="B108" s="25" t="str">
        <f>IF([7]道具信息!B108="","",[7]道具信息!B108)</f>
        <v/>
      </c>
      <c r="C108" s="25" t="str">
        <f>IF([7]道具信息!C108="","",[7]道具信息!C108)</f>
        <v/>
      </c>
      <c r="D108" s="25" t="str">
        <f>IF([7]道具信息!D108="","",[7]道具信息!D108)</f>
        <v>指定紫色阵法碎片</v>
      </c>
      <c r="E108" s="25">
        <f>IF([7]道具信息!E108="","",[7]道具信息!E108)</f>
        <v>100</v>
      </c>
      <c r="F108" s="25">
        <f>IF([7]道具信息!F108="","",[7]道具信息!F108)</f>
        <v>1.5</v>
      </c>
      <c r="G108" s="25">
        <f>IF([7]道具信息!G108="","",[7]道具信息!G108)</f>
        <v>1</v>
      </c>
      <c r="H108" s="25">
        <f>IF([7]道具信息!H108="","",[7]道具信息!H108)</f>
        <v>1</v>
      </c>
      <c r="I108" s="25">
        <f>IF([7]道具信息!I108="","",[7]道具信息!I108)</f>
        <v>150</v>
      </c>
      <c r="J108" s="25">
        <f>IF([7]道具信息!J108="","",[7]道具信息!J108)</f>
        <v>100</v>
      </c>
      <c r="K108" s="25">
        <f>IF([7]道具信息!K108="","",[7]道具信息!K108)</f>
        <v>100</v>
      </c>
      <c r="L108" s="25" t="str">
        <f>IF([7]道具信息!L108="","",[7]道具信息!L108)</f>
        <v/>
      </c>
      <c r="M108" s="25" t="str">
        <f>IF([7]道具信息!M108="","",[7]道具信息!M108)</f>
        <v/>
      </c>
      <c r="N108" s="25" t="str">
        <f>IF([7]道具信息!N108="","",[7]道具信息!N108)</f>
        <v/>
      </c>
      <c r="O108" s="25" t="str">
        <f>IF([7]道具信息!O108="","",[7]道具信息!O108)</f>
        <v/>
      </c>
      <c r="P108" s="25" t="str">
        <f>IF([7]道具信息!P108="","",[7]道具信息!P108)</f>
        <v/>
      </c>
      <c r="Q108" s="25" t="str">
        <f>IF([7]道具信息!Q108="","",[7]道具信息!Q108)</f>
        <v/>
      </c>
      <c r="R108" s="25" t="str">
        <f>IF([7]道具信息!R108="","",[7]道具信息!R108)</f>
        <v/>
      </c>
      <c r="S108" s="25" t="str">
        <f>IF([7]道具信息!S108="","",[7]道具信息!S108)</f>
        <v/>
      </c>
      <c r="T108" s="25" t="str">
        <f>IF([7]道具信息!T108="","",[7]道具信息!T108)</f>
        <v/>
      </c>
      <c r="U108" s="25" t="str">
        <f>IF([7]道具信息!U108="","",[7]道具信息!U108)</f>
        <v/>
      </c>
      <c r="V108" s="25" t="str">
        <f>IF([7]道具信息!V108="","",[7]道具信息!V108)</f>
        <v/>
      </c>
      <c r="W108" s="25" t="str">
        <f>IF([7]道具信息!W108="","",[7]道具信息!W108)</f>
        <v/>
      </c>
      <c r="X108" s="25" t="str">
        <f>IF([7]道具信息!X108="","",[7]道具信息!X108)</f>
        <v/>
      </c>
      <c r="Y108" s="25" t="str">
        <f>IF([7]道具信息!Y108="","",[7]道具信息!Y108)</f>
        <v/>
      </c>
      <c r="Z108" s="25" t="str">
        <f>IF([7]道具信息!Z108="","",[7]道具信息!Z108)</f>
        <v/>
      </c>
    </row>
    <row r="109" spans="1:26" x14ac:dyDescent="0.15">
      <c r="A109" s="25" t="str">
        <f>IF([7]道具信息!A109="","",[7]道具信息!A109)</f>
        <v/>
      </c>
      <c r="B109" s="25" t="str">
        <f>IF([7]道具信息!B109="","",[7]道具信息!B109)</f>
        <v/>
      </c>
      <c r="C109" s="25" t="str">
        <f>IF([7]道具信息!C109="","",[7]道具信息!C109)</f>
        <v/>
      </c>
      <c r="D109" s="25" t="str">
        <f>IF([7]道具信息!D109="","",[7]道具信息!D109)</f>
        <v>指定橙色阵法碎片</v>
      </c>
      <c r="E109" s="25">
        <f>IF([7]道具信息!E109="","",[7]道具信息!E109)</f>
        <v>166.66666666666666</v>
      </c>
      <c r="F109" s="25">
        <f>IF([7]道具信息!F109="","",[7]道具信息!F109)</f>
        <v>2</v>
      </c>
      <c r="G109" s="25">
        <f>IF([7]道具信息!G109="","",[7]道具信息!G109)</f>
        <v>1.5</v>
      </c>
      <c r="H109" s="25">
        <f>IF([7]道具信息!H109="","",[7]道具信息!H109)</f>
        <v>1</v>
      </c>
      <c r="I109" s="25">
        <f>IF([7]道具信息!I109="","",[7]道具信息!I109)</f>
        <v>333.33333333333331</v>
      </c>
      <c r="J109" s="25">
        <f>IF([7]道具信息!J109="","",[7]道具信息!J109)</f>
        <v>250</v>
      </c>
      <c r="K109" s="25">
        <f>IF([7]道具信息!K109="","",[7]道具信息!K109)</f>
        <v>166.66666666666666</v>
      </c>
      <c r="L109" s="25" t="str">
        <f>IF([7]道具信息!L109="","",[7]道具信息!L109)</f>
        <v/>
      </c>
      <c r="M109" s="25" t="str">
        <f>IF([7]道具信息!M109="","",[7]道具信息!M109)</f>
        <v/>
      </c>
      <c r="N109" s="25" t="str">
        <f>IF([7]道具信息!N109="","",[7]道具信息!N109)</f>
        <v/>
      </c>
      <c r="O109" s="25" t="str">
        <f>IF([7]道具信息!O109="","",[7]道具信息!O109)</f>
        <v/>
      </c>
      <c r="P109" s="25" t="str">
        <f>IF([7]道具信息!P109="","",[7]道具信息!P109)</f>
        <v/>
      </c>
      <c r="Q109" s="25" t="str">
        <f>IF([7]道具信息!Q109="","",[7]道具信息!Q109)</f>
        <v/>
      </c>
      <c r="R109" s="25" t="str">
        <f>IF([7]道具信息!R109="","",[7]道具信息!R109)</f>
        <v/>
      </c>
      <c r="S109" s="25" t="str">
        <f>IF([7]道具信息!S109="","",[7]道具信息!S109)</f>
        <v/>
      </c>
      <c r="T109" s="25" t="str">
        <f>IF([7]道具信息!T109="","",[7]道具信息!T109)</f>
        <v/>
      </c>
      <c r="U109" s="25" t="str">
        <f>IF([7]道具信息!U109="","",[7]道具信息!U109)</f>
        <v/>
      </c>
      <c r="V109" s="25" t="str">
        <f>IF([7]道具信息!V109="","",[7]道具信息!V109)</f>
        <v/>
      </c>
      <c r="W109" s="25" t="str">
        <f>IF([7]道具信息!W109="","",[7]道具信息!W109)</f>
        <v/>
      </c>
      <c r="X109" s="25" t="str">
        <f>IF([7]道具信息!X109="","",[7]道具信息!X109)</f>
        <v/>
      </c>
      <c r="Y109" s="25" t="str">
        <f>IF([7]道具信息!Y109="","",[7]道具信息!Y109)</f>
        <v/>
      </c>
      <c r="Z109" s="25" t="str">
        <f>IF([7]道具信息!Z109="","",[7]道具信息!Z109)</f>
        <v/>
      </c>
    </row>
    <row r="110" spans="1:26" x14ac:dyDescent="0.15">
      <c r="A110" s="25" t="str">
        <f>IF([7]道具信息!A110="","",[7]道具信息!A110)</f>
        <v/>
      </c>
      <c r="B110" s="25" t="str">
        <f>IF([7]道具信息!B110="","",[7]道具信息!B110)</f>
        <v/>
      </c>
      <c r="C110" s="25" t="str">
        <f>IF([7]道具信息!C110="","",[7]道具信息!C110)</f>
        <v/>
      </c>
      <c r="D110" s="25" t="str">
        <f>IF([7]道具信息!D110="","",[7]道具信息!D110)</f>
        <v>指定红色阵法碎片</v>
      </c>
      <c r="E110" s="25">
        <f>IF([7]道具信息!E110="","",[7]道具信息!E110)</f>
        <v>500</v>
      </c>
      <c r="F110" s="25">
        <f>IF([7]道具信息!F110="","",[7]道具信息!F110)</f>
        <v>2</v>
      </c>
      <c r="G110" s="25">
        <f>IF([7]道具信息!G110="","",[7]道具信息!G110)</f>
        <v>1.5</v>
      </c>
      <c r="H110" s="25">
        <f>IF([7]道具信息!H110="","",[7]道具信息!H110)</f>
        <v>1</v>
      </c>
      <c r="I110" s="25">
        <f>IF([7]道具信息!I110="","",[7]道具信息!I110)</f>
        <v>1000</v>
      </c>
      <c r="J110" s="25">
        <f>IF([7]道具信息!J110="","",[7]道具信息!J110)</f>
        <v>750</v>
      </c>
      <c r="K110" s="25">
        <f>IF([7]道具信息!K110="","",[7]道具信息!K110)</f>
        <v>500</v>
      </c>
      <c r="L110" s="25" t="str">
        <f>IF([7]道具信息!L110="","",[7]道具信息!L110)</f>
        <v/>
      </c>
      <c r="M110" s="25" t="str">
        <f>IF([7]道具信息!M110="","",[7]道具信息!M110)</f>
        <v/>
      </c>
      <c r="N110" s="25" t="str">
        <f>IF([7]道具信息!N110="","",[7]道具信息!N110)</f>
        <v/>
      </c>
      <c r="O110" s="25" t="str">
        <f>IF([7]道具信息!O110="","",[7]道具信息!O110)</f>
        <v/>
      </c>
      <c r="P110" s="25" t="str">
        <f>IF([7]道具信息!P110="","",[7]道具信息!P110)</f>
        <v/>
      </c>
      <c r="Q110" s="25" t="str">
        <f>IF([7]道具信息!Q110="","",[7]道具信息!Q110)</f>
        <v/>
      </c>
      <c r="R110" s="25" t="str">
        <f>IF([7]道具信息!R110="","",[7]道具信息!R110)</f>
        <v/>
      </c>
      <c r="S110" s="25" t="str">
        <f>IF([7]道具信息!S110="","",[7]道具信息!S110)</f>
        <v/>
      </c>
      <c r="T110" s="25" t="str">
        <f>IF([7]道具信息!T110="","",[7]道具信息!T110)</f>
        <v/>
      </c>
      <c r="U110" s="25" t="str">
        <f>IF([7]道具信息!U110="","",[7]道具信息!U110)</f>
        <v/>
      </c>
      <c r="V110" s="25" t="str">
        <f>IF([7]道具信息!V110="","",[7]道具信息!V110)</f>
        <v/>
      </c>
      <c r="W110" s="25" t="str">
        <f>IF([7]道具信息!W110="","",[7]道具信息!W110)</f>
        <v/>
      </c>
      <c r="X110" s="25" t="str">
        <f>IF([7]道具信息!X110="","",[7]道具信息!X110)</f>
        <v/>
      </c>
      <c r="Y110" s="25" t="str">
        <f>IF([7]道具信息!Y110="","",[7]道具信息!Y110)</f>
        <v/>
      </c>
      <c r="Z110" s="25" t="str">
        <f>IF([7]道具信息!Z110="","",[7]道具信息!Z110)</f>
        <v/>
      </c>
    </row>
    <row r="111" spans="1:26" x14ac:dyDescent="0.15">
      <c r="A111" s="25" t="str">
        <f>IF([7]道具信息!A111="","",[7]道具信息!A111)</f>
        <v/>
      </c>
      <c r="B111" s="25" t="str">
        <f>IF([7]道具信息!B111="","",[7]道具信息!B111)</f>
        <v/>
      </c>
      <c r="C111" s="25" t="str">
        <f>IF([7]道具信息!C111="","",[7]道具信息!C111)</f>
        <v/>
      </c>
      <c r="D111" s="25" t="str">
        <f>IF([7]道具信息!D111="","",[7]道具信息!D111)</f>
        <v/>
      </c>
      <c r="E111" s="25" t="str">
        <f>IF([7]道具信息!E111="","",[7]道具信息!E111)</f>
        <v/>
      </c>
      <c r="F111" s="25">
        <f>IF([7]道具信息!F111="","",[7]道具信息!F111)</f>
        <v>1</v>
      </c>
      <c r="G111" s="25">
        <f>IF([7]道具信息!G111="","",[7]道具信息!G111)</f>
        <v>1</v>
      </c>
      <c r="H111" s="25">
        <f>IF([7]道具信息!H111="","",[7]道具信息!H111)</f>
        <v>1</v>
      </c>
      <c r="I111" s="25" t="str">
        <f>IF([7]道具信息!I111="","",[7]道具信息!I111)</f>
        <v/>
      </c>
      <c r="J111" s="25" t="str">
        <f>IF([7]道具信息!J111="","",[7]道具信息!J111)</f>
        <v/>
      </c>
      <c r="K111" s="25" t="str">
        <f>IF([7]道具信息!K111="","",[7]道具信息!K111)</f>
        <v/>
      </c>
      <c r="L111" s="25" t="str">
        <f>IF([7]道具信息!L111="","",[7]道具信息!L111)</f>
        <v/>
      </c>
      <c r="M111" s="25" t="str">
        <f>IF([7]道具信息!M111="","",[7]道具信息!M111)</f>
        <v/>
      </c>
      <c r="N111" s="25" t="str">
        <f>IF([7]道具信息!N111="","",[7]道具信息!N111)</f>
        <v/>
      </c>
      <c r="O111" s="25" t="str">
        <f>IF([7]道具信息!O111="","",[7]道具信息!O111)</f>
        <v/>
      </c>
      <c r="P111" s="25" t="str">
        <f>IF([7]道具信息!P111="","",[7]道具信息!P111)</f>
        <v/>
      </c>
      <c r="Q111" s="25" t="str">
        <f>IF([7]道具信息!Q111="","",[7]道具信息!Q111)</f>
        <v/>
      </c>
      <c r="R111" s="25" t="str">
        <f>IF([7]道具信息!R111="","",[7]道具信息!R111)</f>
        <v/>
      </c>
      <c r="S111" s="25" t="str">
        <f>IF([7]道具信息!S111="","",[7]道具信息!S111)</f>
        <v/>
      </c>
      <c r="T111" s="25" t="str">
        <f>IF([7]道具信息!T111="","",[7]道具信息!T111)</f>
        <v/>
      </c>
      <c r="U111" s="25" t="str">
        <f>IF([7]道具信息!U111="","",[7]道具信息!U111)</f>
        <v/>
      </c>
      <c r="V111" s="25" t="str">
        <f>IF([7]道具信息!V111="","",[7]道具信息!V111)</f>
        <v/>
      </c>
      <c r="W111" s="25" t="str">
        <f>IF([7]道具信息!W111="","",[7]道具信息!W111)</f>
        <v/>
      </c>
      <c r="X111" s="25" t="str">
        <f>IF([7]道具信息!X111="","",[7]道具信息!X111)</f>
        <v/>
      </c>
      <c r="Y111" s="25" t="str">
        <f>IF([7]道具信息!Y111="","",[7]道具信息!Y111)</f>
        <v/>
      </c>
      <c r="Z111" s="25" t="str">
        <f>IF([7]道具信息!Z111="","",[7]道具信息!Z111)</f>
        <v/>
      </c>
    </row>
    <row r="112" spans="1:26" x14ac:dyDescent="0.15">
      <c r="A112" s="25" t="str">
        <f>IF([7]道具信息!A112="","",[7]道具信息!A112)</f>
        <v/>
      </c>
      <c r="B112" s="25" t="str">
        <f>IF([7]道具信息!B112="","",[7]道具信息!B112)</f>
        <v/>
      </c>
      <c r="C112" s="25" t="str">
        <f>IF([7]道具信息!C112="","",[7]道具信息!C112)</f>
        <v/>
      </c>
      <c r="D112" s="25" t="str">
        <f>IF([7]道具信息!D112="","",[7]道具信息!D112)</f>
        <v>阵意</v>
      </c>
      <c r="E112" s="25">
        <f>IF([7]道具信息!E112="","",[7]道具信息!E112)</f>
        <v>100</v>
      </c>
      <c r="F112" s="25">
        <f>IF([7]道具信息!F112="","",[7]道具信息!F112)</f>
        <v>1</v>
      </c>
      <c r="G112" s="25">
        <f>IF([7]道具信息!G112="","",[7]道具信息!G112)</f>
        <v>1</v>
      </c>
      <c r="H112" s="25">
        <f>IF([7]道具信息!H112="","",[7]道具信息!H112)</f>
        <v>1</v>
      </c>
      <c r="I112" s="25">
        <f>IF([7]道具信息!I112="","",[7]道具信息!I112)</f>
        <v>100</v>
      </c>
      <c r="J112" s="25">
        <f>IF([7]道具信息!J112="","",[7]道具信息!J112)</f>
        <v>100</v>
      </c>
      <c r="K112" s="25">
        <f>IF([7]道具信息!K112="","",[7]道具信息!K112)</f>
        <v>100</v>
      </c>
      <c r="L112" s="25" t="str">
        <f>IF([7]道具信息!L112="","",[7]道具信息!L112)</f>
        <v/>
      </c>
      <c r="M112" s="25" t="str">
        <f>IF([7]道具信息!M112="","",[7]道具信息!M112)</f>
        <v/>
      </c>
      <c r="N112" s="25" t="str">
        <f>IF([7]道具信息!N112="","",[7]道具信息!N112)</f>
        <v/>
      </c>
      <c r="O112" s="25" t="str">
        <f>IF([7]道具信息!O112="","",[7]道具信息!O112)</f>
        <v/>
      </c>
      <c r="P112" s="25" t="str">
        <f>IF([7]道具信息!P112="","",[7]道具信息!P112)</f>
        <v/>
      </c>
      <c r="Q112" s="25" t="str">
        <f>IF([7]道具信息!Q112="","",[7]道具信息!Q112)</f>
        <v/>
      </c>
      <c r="R112" s="25" t="str">
        <f>IF([7]道具信息!R112="","",[7]道具信息!R112)</f>
        <v/>
      </c>
      <c r="S112" s="25" t="str">
        <f>IF([7]道具信息!S112="","",[7]道具信息!S112)</f>
        <v/>
      </c>
      <c r="T112" s="25" t="str">
        <f>IF([7]道具信息!T112="","",[7]道具信息!T112)</f>
        <v/>
      </c>
      <c r="U112" s="25" t="str">
        <f>IF([7]道具信息!U112="","",[7]道具信息!U112)</f>
        <v/>
      </c>
      <c r="V112" s="25" t="str">
        <f>IF([7]道具信息!V112="","",[7]道具信息!V112)</f>
        <v/>
      </c>
      <c r="W112" s="25" t="str">
        <f>IF([7]道具信息!W112="","",[7]道具信息!W112)</f>
        <v/>
      </c>
      <c r="X112" s="25" t="str">
        <f>IF([7]道具信息!X112="","",[7]道具信息!X112)</f>
        <v/>
      </c>
      <c r="Y112" s="25" t="str">
        <f>IF([7]道具信息!Y112="","",[7]道具信息!Y112)</f>
        <v/>
      </c>
      <c r="Z112" s="25" t="str">
        <f>IF([7]道具信息!Z112="","",[7]道具信息!Z112)</f>
        <v/>
      </c>
    </row>
    <row r="113" spans="1:26" x14ac:dyDescent="0.15">
      <c r="A113" s="25" t="str">
        <f>IF([7]道具信息!A113="","",[7]道具信息!A113)</f>
        <v/>
      </c>
      <c r="B113" s="25" t="str">
        <f>IF([7]道具信息!B113="","",[7]道具信息!B113)</f>
        <v/>
      </c>
      <c r="C113" s="25" t="str">
        <f>IF([7]道具信息!C113="","",[7]道具信息!C113)</f>
        <v/>
      </c>
      <c r="D113" s="25" t="str">
        <f>IF([7]道具信息!D113="","",[7]道具信息!D113)</f>
        <v>阵法心得</v>
      </c>
      <c r="E113" s="25">
        <f>IF([7]道具信息!E113="","",[7]道具信息!E113)</f>
        <v>100</v>
      </c>
      <c r="F113" s="25">
        <f>IF([7]道具信息!F113="","",[7]道具信息!F113)</f>
        <v>1</v>
      </c>
      <c r="G113" s="25">
        <f>IF([7]道具信息!G113="","",[7]道具信息!G113)</f>
        <v>1</v>
      </c>
      <c r="H113" s="25">
        <f>IF([7]道具信息!H113="","",[7]道具信息!H113)</f>
        <v>1</v>
      </c>
      <c r="I113" s="25">
        <f>IF([7]道具信息!I113="","",[7]道具信息!I113)</f>
        <v>100</v>
      </c>
      <c r="J113" s="25">
        <f>IF([7]道具信息!J113="","",[7]道具信息!J113)</f>
        <v>100</v>
      </c>
      <c r="K113" s="25">
        <f>IF([7]道具信息!K113="","",[7]道具信息!K113)</f>
        <v>100</v>
      </c>
      <c r="L113" s="25" t="str">
        <f>IF([7]道具信息!L113="","",[7]道具信息!L113)</f>
        <v/>
      </c>
      <c r="M113" s="25" t="str">
        <f>IF([7]道具信息!M113="","",[7]道具信息!M113)</f>
        <v/>
      </c>
      <c r="N113" s="25" t="str">
        <f>IF([7]道具信息!N113="","",[7]道具信息!N113)</f>
        <v/>
      </c>
      <c r="O113" s="25" t="str">
        <f>IF([7]道具信息!O113="","",[7]道具信息!O113)</f>
        <v/>
      </c>
      <c r="P113" s="25" t="str">
        <f>IF([7]道具信息!P113="","",[7]道具信息!P113)</f>
        <v/>
      </c>
      <c r="Q113" s="25" t="str">
        <f>IF([7]道具信息!Q113="","",[7]道具信息!Q113)</f>
        <v/>
      </c>
      <c r="R113" s="25" t="str">
        <f>IF([7]道具信息!R113="","",[7]道具信息!R113)</f>
        <v/>
      </c>
      <c r="S113" s="25" t="str">
        <f>IF([7]道具信息!S113="","",[7]道具信息!S113)</f>
        <v/>
      </c>
      <c r="T113" s="25" t="str">
        <f>IF([7]道具信息!T113="","",[7]道具信息!T113)</f>
        <v/>
      </c>
      <c r="U113" s="25" t="str">
        <f>IF([7]道具信息!U113="","",[7]道具信息!U113)</f>
        <v/>
      </c>
      <c r="V113" s="25" t="str">
        <f>IF([7]道具信息!V113="","",[7]道具信息!V113)</f>
        <v/>
      </c>
      <c r="W113" s="25" t="str">
        <f>IF([7]道具信息!W113="","",[7]道具信息!W113)</f>
        <v/>
      </c>
      <c r="X113" s="25" t="str">
        <f>IF([7]道具信息!X113="","",[7]道具信息!X113)</f>
        <v/>
      </c>
      <c r="Y113" s="25" t="str">
        <f>IF([7]道具信息!Y113="","",[7]道具信息!Y113)</f>
        <v/>
      </c>
      <c r="Z113" s="25" t="str">
        <f>IF([7]道具信息!Z113="","",[7]道具信息!Z113)</f>
        <v/>
      </c>
    </row>
    <row r="114" spans="1:26" x14ac:dyDescent="0.15">
      <c r="A114" s="25" t="str">
        <f>IF([7]道具信息!A114="","",[7]道具信息!A114)</f>
        <v/>
      </c>
      <c r="B114" s="25" t="str">
        <f>IF([7]道具信息!B114="","",[7]道具信息!B114)</f>
        <v/>
      </c>
      <c r="C114" s="25" t="str">
        <f>IF([7]道具信息!C114="","",[7]道具信息!C114)</f>
        <v/>
      </c>
      <c r="D114" s="25" t="str">
        <f>IF([7]道具信息!D114="","",[7]道具信息!D114)</f>
        <v>1级阵旗</v>
      </c>
      <c r="E114" s="25">
        <f>IF([7]道具信息!E114="","",[7]道具信息!E114)</f>
        <v>11</v>
      </c>
      <c r="F114" s="25">
        <f>IF([7]道具信息!F114="","",[7]道具信息!F114)</f>
        <v>1</v>
      </c>
      <c r="G114" s="25">
        <f>IF([7]道具信息!G114="","",[7]道具信息!G114)</f>
        <v>1</v>
      </c>
      <c r="H114" s="25">
        <f>IF([7]道具信息!H114="","",[7]道具信息!H114)</f>
        <v>1</v>
      </c>
      <c r="I114" s="25">
        <f>IF([7]道具信息!I114="","",[7]道具信息!I114)</f>
        <v>11</v>
      </c>
      <c r="J114" s="25">
        <f>IF([7]道具信息!J114="","",[7]道具信息!J114)</f>
        <v>11</v>
      </c>
      <c r="K114" s="25">
        <f>IF([7]道具信息!K114="","",[7]道具信息!K114)</f>
        <v>11</v>
      </c>
      <c r="L114" s="25" t="str">
        <f>IF([7]道具信息!L114="","",[7]道具信息!L114)</f>
        <v/>
      </c>
      <c r="M114" s="25" t="str">
        <f>IF([7]道具信息!M114="","",[7]道具信息!M114)</f>
        <v/>
      </c>
      <c r="N114" s="25" t="str">
        <f>IF([7]道具信息!N114="","",[7]道具信息!N114)</f>
        <v/>
      </c>
      <c r="O114" s="25" t="str">
        <f>IF([7]道具信息!O114="","",[7]道具信息!O114)</f>
        <v/>
      </c>
      <c r="P114" s="25" t="str">
        <f>IF([7]道具信息!P114="","",[7]道具信息!P114)</f>
        <v/>
      </c>
      <c r="Q114" s="25" t="str">
        <f>IF([7]道具信息!Q114="","",[7]道具信息!Q114)</f>
        <v/>
      </c>
      <c r="R114" s="25" t="str">
        <f>IF([7]道具信息!R114="","",[7]道具信息!R114)</f>
        <v/>
      </c>
      <c r="S114" s="25" t="str">
        <f>IF([7]道具信息!S114="","",[7]道具信息!S114)</f>
        <v/>
      </c>
      <c r="T114" s="25" t="str">
        <f>IF([7]道具信息!T114="","",[7]道具信息!T114)</f>
        <v/>
      </c>
      <c r="U114" s="25" t="str">
        <f>IF([7]道具信息!U114="","",[7]道具信息!U114)</f>
        <v/>
      </c>
      <c r="V114" s="25" t="str">
        <f>IF([7]道具信息!V114="","",[7]道具信息!V114)</f>
        <v/>
      </c>
      <c r="W114" s="25" t="str">
        <f>IF([7]道具信息!W114="","",[7]道具信息!W114)</f>
        <v/>
      </c>
      <c r="X114" s="25" t="str">
        <f>IF([7]道具信息!X114="","",[7]道具信息!X114)</f>
        <v/>
      </c>
      <c r="Y114" s="25" t="str">
        <f>IF([7]道具信息!Y114="","",[7]道具信息!Y114)</f>
        <v/>
      </c>
      <c r="Z114" s="25" t="str">
        <f>IF([7]道具信息!Z114="","",[7]道具信息!Z114)</f>
        <v/>
      </c>
    </row>
    <row r="115" spans="1:26" x14ac:dyDescent="0.15">
      <c r="A115" s="25" t="str">
        <f>IF([7]道具信息!A115="","",[7]道具信息!A115)</f>
        <v/>
      </c>
      <c r="B115" s="25" t="str">
        <f>IF([7]道具信息!B115="","",[7]道具信息!B115)</f>
        <v/>
      </c>
      <c r="C115" s="25" t="str">
        <f>IF([7]道具信息!C115="","",[7]道具信息!C115)</f>
        <v/>
      </c>
      <c r="D115" s="25" t="str">
        <f>IF([7]道具信息!D115="","",[7]道具信息!D115)</f>
        <v>2级阵旗</v>
      </c>
      <c r="E115" s="25">
        <f>IF([7]道具信息!E115="","",[7]道具信息!E115)</f>
        <v>143</v>
      </c>
      <c r="F115" s="25">
        <f>IF([7]道具信息!F115="","",[7]道具信息!F115)</f>
        <v>1</v>
      </c>
      <c r="G115" s="25">
        <f>IF([7]道具信息!G115="","",[7]道具信息!G115)</f>
        <v>1</v>
      </c>
      <c r="H115" s="25">
        <f>IF([7]道具信息!H115="","",[7]道具信息!H115)</f>
        <v>1</v>
      </c>
      <c r="I115" s="25">
        <f>IF([7]道具信息!I115="","",[7]道具信息!I115)</f>
        <v>143</v>
      </c>
      <c r="J115" s="25">
        <f>IF([7]道具信息!J115="","",[7]道具信息!J115)</f>
        <v>143</v>
      </c>
      <c r="K115" s="25">
        <f>IF([7]道具信息!K115="","",[7]道具信息!K115)</f>
        <v>143</v>
      </c>
      <c r="L115" s="25" t="str">
        <f>IF([7]道具信息!L115="","",[7]道具信息!L115)</f>
        <v/>
      </c>
      <c r="M115" s="25" t="str">
        <f>IF([7]道具信息!M115="","",[7]道具信息!M115)</f>
        <v/>
      </c>
      <c r="N115" s="25" t="str">
        <f>IF([7]道具信息!N115="","",[7]道具信息!N115)</f>
        <v/>
      </c>
      <c r="O115" s="25" t="str">
        <f>IF([7]道具信息!O115="","",[7]道具信息!O115)</f>
        <v/>
      </c>
      <c r="P115" s="25" t="str">
        <f>IF([7]道具信息!P115="","",[7]道具信息!P115)</f>
        <v/>
      </c>
      <c r="Q115" s="25" t="str">
        <f>IF([7]道具信息!Q115="","",[7]道具信息!Q115)</f>
        <v/>
      </c>
      <c r="R115" s="25" t="str">
        <f>IF([7]道具信息!R115="","",[7]道具信息!R115)</f>
        <v/>
      </c>
      <c r="S115" s="25" t="str">
        <f>IF([7]道具信息!S115="","",[7]道具信息!S115)</f>
        <v/>
      </c>
      <c r="T115" s="25" t="str">
        <f>IF([7]道具信息!T115="","",[7]道具信息!T115)</f>
        <v/>
      </c>
      <c r="U115" s="25" t="str">
        <f>IF([7]道具信息!U115="","",[7]道具信息!U115)</f>
        <v/>
      </c>
      <c r="V115" s="25" t="str">
        <f>IF([7]道具信息!V115="","",[7]道具信息!V115)</f>
        <v/>
      </c>
      <c r="W115" s="25" t="str">
        <f>IF([7]道具信息!W115="","",[7]道具信息!W115)</f>
        <v/>
      </c>
      <c r="X115" s="25" t="str">
        <f>IF([7]道具信息!X115="","",[7]道具信息!X115)</f>
        <v/>
      </c>
      <c r="Y115" s="25" t="str">
        <f>IF([7]道具信息!Y115="","",[7]道具信息!Y115)</f>
        <v/>
      </c>
      <c r="Z115" s="25" t="str">
        <f>IF([7]道具信息!Z115="","",[7]道具信息!Z115)</f>
        <v/>
      </c>
    </row>
    <row r="116" spans="1:26" x14ac:dyDescent="0.15">
      <c r="A116" s="25" t="str">
        <f>IF([7]道具信息!A116="","",[7]道具信息!A116)</f>
        <v/>
      </c>
      <c r="B116" s="25" t="str">
        <f>IF([7]道具信息!B116="","",[7]道具信息!B116)</f>
        <v/>
      </c>
      <c r="C116" s="25" t="str">
        <f>IF([7]道具信息!C116="","",[7]道具信息!C116)</f>
        <v/>
      </c>
      <c r="D116" s="25" t="str">
        <f>IF([7]道具信息!D116="","",[7]道具信息!D116)</f>
        <v>3级阵旗</v>
      </c>
      <c r="E116" s="25">
        <f>IF([7]道具信息!E116="","",[7]道具信息!E116)</f>
        <v>935</v>
      </c>
      <c r="F116" s="25">
        <f>IF([7]道具信息!F116="","",[7]道具信息!F116)</f>
        <v>1</v>
      </c>
      <c r="G116" s="25">
        <f>IF([7]道具信息!G116="","",[7]道具信息!G116)</f>
        <v>1</v>
      </c>
      <c r="H116" s="25">
        <f>IF([7]道具信息!H116="","",[7]道具信息!H116)</f>
        <v>1</v>
      </c>
      <c r="I116" s="25">
        <f>IF([7]道具信息!I116="","",[7]道具信息!I116)</f>
        <v>935</v>
      </c>
      <c r="J116" s="25">
        <f>IF([7]道具信息!J116="","",[7]道具信息!J116)</f>
        <v>935</v>
      </c>
      <c r="K116" s="25">
        <f>IF([7]道具信息!K116="","",[7]道具信息!K116)</f>
        <v>935</v>
      </c>
      <c r="L116" s="25" t="str">
        <f>IF([7]道具信息!L116="","",[7]道具信息!L116)</f>
        <v/>
      </c>
      <c r="M116" s="25" t="str">
        <f>IF([7]道具信息!M116="","",[7]道具信息!M116)</f>
        <v/>
      </c>
      <c r="N116" s="25" t="str">
        <f>IF([7]道具信息!N116="","",[7]道具信息!N116)</f>
        <v/>
      </c>
      <c r="O116" s="25" t="str">
        <f>IF([7]道具信息!O116="","",[7]道具信息!O116)</f>
        <v/>
      </c>
      <c r="P116" s="25" t="str">
        <f>IF([7]道具信息!P116="","",[7]道具信息!P116)</f>
        <v/>
      </c>
      <c r="Q116" s="25" t="str">
        <f>IF([7]道具信息!Q116="","",[7]道具信息!Q116)</f>
        <v/>
      </c>
      <c r="R116" s="25" t="str">
        <f>IF([7]道具信息!R116="","",[7]道具信息!R116)</f>
        <v/>
      </c>
      <c r="S116" s="25" t="str">
        <f>IF([7]道具信息!S116="","",[7]道具信息!S116)</f>
        <v/>
      </c>
      <c r="T116" s="25" t="str">
        <f>IF([7]道具信息!T116="","",[7]道具信息!T116)</f>
        <v/>
      </c>
      <c r="U116" s="25" t="str">
        <f>IF([7]道具信息!U116="","",[7]道具信息!U116)</f>
        <v/>
      </c>
      <c r="V116" s="25" t="str">
        <f>IF([7]道具信息!V116="","",[7]道具信息!V116)</f>
        <v/>
      </c>
      <c r="W116" s="25" t="str">
        <f>IF([7]道具信息!W116="","",[7]道具信息!W116)</f>
        <v/>
      </c>
      <c r="X116" s="25" t="str">
        <f>IF([7]道具信息!X116="","",[7]道具信息!X116)</f>
        <v/>
      </c>
      <c r="Y116" s="25" t="str">
        <f>IF([7]道具信息!Y116="","",[7]道具信息!Y116)</f>
        <v/>
      </c>
      <c r="Z116" s="25" t="str">
        <f>IF([7]道具信息!Z116="","",[7]道具信息!Z116)</f>
        <v/>
      </c>
    </row>
    <row r="117" spans="1:26" x14ac:dyDescent="0.15">
      <c r="A117" s="25" t="str">
        <f>IF([7]道具信息!A117="","",[7]道具信息!A117)</f>
        <v/>
      </c>
      <c r="B117" s="25" t="str">
        <f>IF([7]道具信息!B117="","",[7]道具信息!B117)</f>
        <v/>
      </c>
      <c r="C117" s="25" t="str">
        <f>IF([7]道具信息!C117="","",[7]道具信息!C117)</f>
        <v/>
      </c>
      <c r="D117" s="25" t="str">
        <f>IF([7]道具信息!D117="","",[7]道具信息!D117)</f>
        <v>4级阵旗</v>
      </c>
      <c r="E117" s="25">
        <f>IF([7]道具信息!E117="","",[7]道具信息!E117)</f>
        <v>4895</v>
      </c>
      <c r="F117" s="25">
        <f>IF([7]道具信息!F117="","",[7]道具信息!F117)</f>
        <v>1</v>
      </c>
      <c r="G117" s="25">
        <f>IF([7]道具信息!G117="","",[7]道具信息!G117)</f>
        <v>1</v>
      </c>
      <c r="H117" s="25">
        <f>IF([7]道具信息!H117="","",[7]道具信息!H117)</f>
        <v>1</v>
      </c>
      <c r="I117" s="25">
        <f>IF([7]道具信息!I117="","",[7]道具信息!I117)</f>
        <v>4895</v>
      </c>
      <c r="J117" s="25">
        <f>IF([7]道具信息!J117="","",[7]道具信息!J117)</f>
        <v>4895</v>
      </c>
      <c r="K117" s="25">
        <f>IF([7]道具信息!K117="","",[7]道具信息!K117)</f>
        <v>4895</v>
      </c>
      <c r="L117" s="25" t="str">
        <f>IF([7]道具信息!L117="","",[7]道具信息!L117)</f>
        <v/>
      </c>
      <c r="M117" s="25" t="str">
        <f>IF([7]道具信息!M117="","",[7]道具信息!M117)</f>
        <v/>
      </c>
      <c r="N117" s="25" t="str">
        <f>IF([7]道具信息!N117="","",[7]道具信息!N117)</f>
        <v/>
      </c>
      <c r="O117" s="25" t="str">
        <f>IF([7]道具信息!O117="","",[7]道具信息!O117)</f>
        <v/>
      </c>
      <c r="P117" s="25" t="str">
        <f>IF([7]道具信息!P117="","",[7]道具信息!P117)</f>
        <v/>
      </c>
      <c r="Q117" s="25" t="str">
        <f>IF([7]道具信息!Q117="","",[7]道具信息!Q117)</f>
        <v/>
      </c>
      <c r="R117" s="25" t="str">
        <f>IF([7]道具信息!R117="","",[7]道具信息!R117)</f>
        <v/>
      </c>
      <c r="S117" s="25" t="str">
        <f>IF([7]道具信息!S117="","",[7]道具信息!S117)</f>
        <v/>
      </c>
      <c r="T117" s="25" t="str">
        <f>IF([7]道具信息!T117="","",[7]道具信息!T117)</f>
        <v/>
      </c>
      <c r="U117" s="25" t="str">
        <f>IF([7]道具信息!U117="","",[7]道具信息!U117)</f>
        <v/>
      </c>
      <c r="V117" s="25" t="str">
        <f>IF([7]道具信息!V117="","",[7]道具信息!V117)</f>
        <v/>
      </c>
      <c r="W117" s="25" t="str">
        <f>IF([7]道具信息!W117="","",[7]道具信息!W117)</f>
        <v/>
      </c>
      <c r="X117" s="25" t="str">
        <f>IF([7]道具信息!X117="","",[7]道具信息!X117)</f>
        <v/>
      </c>
      <c r="Y117" s="25" t="str">
        <f>IF([7]道具信息!Y117="","",[7]道具信息!Y117)</f>
        <v/>
      </c>
      <c r="Z117" s="25" t="str">
        <f>IF([7]道具信息!Z117="","",[7]道具信息!Z117)</f>
        <v/>
      </c>
    </row>
    <row r="118" spans="1:26" x14ac:dyDescent="0.15">
      <c r="A118" s="25" t="str">
        <f>IF([7]道具信息!A118="","",[7]道具信息!A118)</f>
        <v/>
      </c>
      <c r="B118" s="25" t="str">
        <f>IF([7]道具信息!B118="","",[7]道具信息!B118)</f>
        <v/>
      </c>
      <c r="C118" s="25" t="str">
        <f>IF([7]道具信息!C118="","",[7]道具信息!C118)</f>
        <v/>
      </c>
      <c r="D118" s="25" t="str">
        <f>IF([7]道具信息!D118="","",[7]道具信息!D118)</f>
        <v>5级阵旗</v>
      </c>
      <c r="E118" s="25">
        <f>IF([7]道具信息!E118="","",[7]道具信息!E118)</f>
        <v>22495</v>
      </c>
      <c r="F118" s="25">
        <f>IF([7]道具信息!F118="","",[7]道具信息!F118)</f>
        <v>1</v>
      </c>
      <c r="G118" s="25">
        <f>IF([7]道具信息!G118="","",[7]道具信息!G118)</f>
        <v>1</v>
      </c>
      <c r="H118" s="25">
        <f>IF([7]道具信息!H118="","",[7]道具信息!H118)</f>
        <v>1</v>
      </c>
      <c r="I118" s="25">
        <f>IF([7]道具信息!I118="","",[7]道具信息!I118)</f>
        <v>22495</v>
      </c>
      <c r="J118" s="25">
        <f>IF([7]道具信息!J118="","",[7]道具信息!J118)</f>
        <v>22495</v>
      </c>
      <c r="K118" s="25">
        <f>IF([7]道具信息!K118="","",[7]道具信息!K118)</f>
        <v>22495</v>
      </c>
      <c r="L118" s="25" t="str">
        <f>IF([7]道具信息!L118="","",[7]道具信息!L118)</f>
        <v/>
      </c>
      <c r="M118" s="25" t="str">
        <f>IF([7]道具信息!M118="","",[7]道具信息!M118)</f>
        <v/>
      </c>
      <c r="N118" s="25" t="str">
        <f>IF([7]道具信息!N118="","",[7]道具信息!N118)</f>
        <v/>
      </c>
      <c r="O118" s="25" t="str">
        <f>IF([7]道具信息!O118="","",[7]道具信息!O118)</f>
        <v/>
      </c>
      <c r="P118" s="25" t="str">
        <f>IF([7]道具信息!P118="","",[7]道具信息!P118)</f>
        <v/>
      </c>
      <c r="Q118" s="25" t="str">
        <f>IF([7]道具信息!Q118="","",[7]道具信息!Q118)</f>
        <v/>
      </c>
      <c r="R118" s="25" t="str">
        <f>IF([7]道具信息!R118="","",[7]道具信息!R118)</f>
        <v/>
      </c>
      <c r="S118" s="25" t="str">
        <f>IF([7]道具信息!S118="","",[7]道具信息!S118)</f>
        <v/>
      </c>
      <c r="T118" s="25" t="str">
        <f>IF([7]道具信息!T118="","",[7]道具信息!T118)</f>
        <v/>
      </c>
      <c r="U118" s="25" t="str">
        <f>IF([7]道具信息!U118="","",[7]道具信息!U118)</f>
        <v/>
      </c>
      <c r="V118" s="25" t="str">
        <f>IF([7]道具信息!V118="","",[7]道具信息!V118)</f>
        <v/>
      </c>
      <c r="W118" s="25" t="str">
        <f>IF([7]道具信息!W118="","",[7]道具信息!W118)</f>
        <v/>
      </c>
      <c r="X118" s="25" t="str">
        <f>IF([7]道具信息!X118="","",[7]道具信息!X118)</f>
        <v/>
      </c>
      <c r="Y118" s="25" t="str">
        <f>IF([7]道具信息!Y118="","",[7]道具信息!Y118)</f>
        <v/>
      </c>
      <c r="Z118" s="25" t="str">
        <f>IF([7]道具信息!Z118="","",[7]道具信息!Z118)</f>
        <v/>
      </c>
    </row>
    <row r="119" spans="1:26" x14ac:dyDescent="0.15">
      <c r="A119" s="25" t="str">
        <f>IF([7]道具信息!A119="","",[7]道具信息!A119)</f>
        <v/>
      </c>
      <c r="B119" s="25" t="str">
        <f>IF([7]道具信息!B119="","",[7]道具信息!B119)</f>
        <v/>
      </c>
      <c r="C119" s="25" t="str">
        <f>IF([7]道具信息!C119="","",[7]道具信息!C119)</f>
        <v/>
      </c>
      <c r="D119" s="25" t="str">
        <f>IF([7]道具信息!D119="","",[7]道具信息!D119)</f>
        <v>6级阵旗</v>
      </c>
      <c r="E119" s="25">
        <f>IF([7]道具信息!E119="","",[7]道具信息!E119)</f>
        <v>57695</v>
      </c>
      <c r="F119" s="25">
        <f>IF([7]道具信息!F119="","",[7]道具信息!F119)</f>
        <v>1</v>
      </c>
      <c r="G119" s="25">
        <f>IF([7]道具信息!G119="","",[7]道具信息!G119)</f>
        <v>1</v>
      </c>
      <c r="H119" s="25">
        <f>IF([7]道具信息!H119="","",[7]道具信息!H119)</f>
        <v>1</v>
      </c>
      <c r="I119" s="25">
        <f>IF([7]道具信息!I119="","",[7]道具信息!I119)</f>
        <v>57695</v>
      </c>
      <c r="J119" s="25">
        <f>IF([7]道具信息!J119="","",[7]道具信息!J119)</f>
        <v>57695</v>
      </c>
      <c r="K119" s="25">
        <f>IF([7]道具信息!K119="","",[7]道具信息!K119)</f>
        <v>57695</v>
      </c>
      <c r="L119" s="25" t="str">
        <f>IF([7]道具信息!L119="","",[7]道具信息!L119)</f>
        <v/>
      </c>
      <c r="M119" s="25" t="str">
        <f>IF([7]道具信息!M119="","",[7]道具信息!M119)</f>
        <v/>
      </c>
      <c r="N119" s="25" t="str">
        <f>IF([7]道具信息!N119="","",[7]道具信息!N119)</f>
        <v/>
      </c>
      <c r="O119" s="25" t="str">
        <f>IF([7]道具信息!O119="","",[7]道具信息!O119)</f>
        <v/>
      </c>
      <c r="P119" s="25" t="str">
        <f>IF([7]道具信息!P119="","",[7]道具信息!P119)</f>
        <v/>
      </c>
      <c r="Q119" s="25" t="str">
        <f>IF([7]道具信息!Q119="","",[7]道具信息!Q119)</f>
        <v/>
      </c>
      <c r="R119" s="25" t="str">
        <f>IF([7]道具信息!R119="","",[7]道具信息!R119)</f>
        <v/>
      </c>
      <c r="S119" s="25" t="str">
        <f>IF([7]道具信息!S119="","",[7]道具信息!S119)</f>
        <v/>
      </c>
      <c r="T119" s="25" t="str">
        <f>IF([7]道具信息!T119="","",[7]道具信息!T119)</f>
        <v/>
      </c>
      <c r="U119" s="25" t="str">
        <f>IF([7]道具信息!U119="","",[7]道具信息!U119)</f>
        <v/>
      </c>
      <c r="V119" s="25" t="str">
        <f>IF([7]道具信息!V119="","",[7]道具信息!V119)</f>
        <v/>
      </c>
      <c r="W119" s="25" t="str">
        <f>IF([7]道具信息!W119="","",[7]道具信息!W119)</f>
        <v/>
      </c>
      <c r="X119" s="25" t="str">
        <f>IF([7]道具信息!X119="","",[7]道具信息!X119)</f>
        <v/>
      </c>
      <c r="Y119" s="25" t="str">
        <f>IF([7]道具信息!Y119="","",[7]道具信息!Y119)</f>
        <v/>
      </c>
      <c r="Z119" s="25" t="str">
        <f>IF([7]道具信息!Z119="","",[7]道具信息!Z119)</f>
        <v/>
      </c>
    </row>
    <row r="120" spans="1:26" x14ac:dyDescent="0.15">
      <c r="A120" s="25" t="str">
        <f>IF([7]道具信息!A120="","",[7]道具信息!A120)</f>
        <v/>
      </c>
      <c r="B120" s="25" t="str">
        <f>IF([7]道具信息!B120="","",[7]道具信息!B120)</f>
        <v/>
      </c>
      <c r="C120" s="25" t="str">
        <f>IF([7]道具信息!C120="","",[7]道具信息!C120)</f>
        <v/>
      </c>
      <c r="D120" s="25" t="str">
        <f>IF([7]道具信息!D120="","",[7]道具信息!D120)</f>
        <v>7级阵旗</v>
      </c>
      <c r="E120" s="25">
        <f>IF([7]道具信息!E120="","",[7]道具信息!E120)</f>
        <v>114895</v>
      </c>
      <c r="F120" s="25">
        <f>IF([7]道具信息!F120="","",[7]道具信息!F120)</f>
        <v>1</v>
      </c>
      <c r="G120" s="25">
        <f>IF([7]道具信息!G120="","",[7]道具信息!G120)</f>
        <v>1</v>
      </c>
      <c r="H120" s="25">
        <f>IF([7]道具信息!H120="","",[7]道具信息!H120)</f>
        <v>1</v>
      </c>
      <c r="I120" s="25">
        <f>IF([7]道具信息!I120="","",[7]道具信息!I120)</f>
        <v>114895</v>
      </c>
      <c r="J120" s="25">
        <f>IF([7]道具信息!J120="","",[7]道具信息!J120)</f>
        <v>114895</v>
      </c>
      <c r="K120" s="25">
        <f>IF([7]道具信息!K120="","",[7]道具信息!K120)</f>
        <v>114895</v>
      </c>
      <c r="L120" s="25" t="str">
        <f>IF([7]道具信息!L120="","",[7]道具信息!L120)</f>
        <v/>
      </c>
      <c r="M120" s="25" t="str">
        <f>IF([7]道具信息!M120="","",[7]道具信息!M120)</f>
        <v/>
      </c>
      <c r="N120" s="25" t="str">
        <f>IF([7]道具信息!N120="","",[7]道具信息!N120)</f>
        <v/>
      </c>
      <c r="O120" s="25" t="str">
        <f>IF([7]道具信息!O120="","",[7]道具信息!O120)</f>
        <v/>
      </c>
      <c r="P120" s="25" t="str">
        <f>IF([7]道具信息!P120="","",[7]道具信息!P120)</f>
        <v/>
      </c>
      <c r="Q120" s="25" t="str">
        <f>IF([7]道具信息!Q120="","",[7]道具信息!Q120)</f>
        <v/>
      </c>
      <c r="R120" s="25" t="str">
        <f>IF([7]道具信息!R120="","",[7]道具信息!R120)</f>
        <v/>
      </c>
      <c r="S120" s="25" t="str">
        <f>IF([7]道具信息!S120="","",[7]道具信息!S120)</f>
        <v/>
      </c>
      <c r="T120" s="25" t="str">
        <f>IF([7]道具信息!T120="","",[7]道具信息!T120)</f>
        <v/>
      </c>
      <c r="U120" s="25" t="str">
        <f>IF([7]道具信息!U120="","",[7]道具信息!U120)</f>
        <v/>
      </c>
      <c r="V120" s="25" t="str">
        <f>IF([7]道具信息!V120="","",[7]道具信息!V120)</f>
        <v/>
      </c>
      <c r="W120" s="25" t="str">
        <f>IF([7]道具信息!W120="","",[7]道具信息!W120)</f>
        <v/>
      </c>
      <c r="X120" s="25" t="str">
        <f>IF([7]道具信息!X120="","",[7]道具信息!X120)</f>
        <v/>
      </c>
      <c r="Y120" s="25" t="str">
        <f>IF([7]道具信息!Y120="","",[7]道具信息!Y120)</f>
        <v/>
      </c>
      <c r="Z120" s="25" t="str">
        <f>IF([7]道具信息!Z120="","",[7]道具信息!Z120)</f>
        <v/>
      </c>
    </row>
    <row r="121" spans="1:26" x14ac:dyDescent="0.15">
      <c r="A121" s="25" t="str">
        <f>IF([7]道具信息!A121="","",[7]道具信息!A121)</f>
        <v/>
      </c>
      <c r="B121" s="25" t="str">
        <f>IF([7]道具信息!B121="","",[7]道具信息!B121)</f>
        <v/>
      </c>
      <c r="C121" s="25" t="str">
        <f>IF([7]道具信息!C121="","",[7]道具信息!C121)</f>
        <v/>
      </c>
      <c r="D121" s="25" t="str">
        <f>IF([7]道具信息!D121="","",[7]道具信息!D121)</f>
        <v>8级阵旗</v>
      </c>
      <c r="E121" s="25">
        <f>IF([7]道具信息!E121="","",[7]道具信息!E121)</f>
        <v>200695</v>
      </c>
      <c r="F121" s="25">
        <f>IF([7]道具信息!F121="","",[7]道具信息!F121)</f>
        <v>1</v>
      </c>
      <c r="G121" s="25">
        <f>IF([7]道具信息!G121="","",[7]道具信息!G121)</f>
        <v>1</v>
      </c>
      <c r="H121" s="25">
        <f>IF([7]道具信息!H121="","",[7]道具信息!H121)</f>
        <v>1</v>
      </c>
      <c r="I121" s="25">
        <f>IF([7]道具信息!I121="","",[7]道具信息!I121)</f>
        <v>200695</v>
      </c>
      <c r="J121" s="25">
        <f>IF([7]道具信息!J121="","",[7]道具信息!J121)</f>
        <v>200695</v>
      </c>
      <c r="K121" s="25">
        <f>IF([7]道具信息!K121="","",[7]道具信息!K121)</f>
        <v>200695</v>
      </c>
      <c r="L121" s="25" t="str">
        <f>IF([7]道具信息!L121="","",[7]道具信息!L121)</f>
        <v/>
      </c>
      <c r="M121" s="25" t="str">
        <f>IF([7]道具信息!M121="","",[7]道具信息!M121)</f>
        <v/>
      </c>
      <c r="N121" s="25" t="str">
        <f>IF([7]道具信息!N121="","",[7]道具信息!N121)</f>
        <v/>
      </c>
      <c r="O121" s="25" t="str">
        <f>IF([7]道具信息!O121="","",[7]道具信息!O121)</f>
        <v/>
      </c>
      <c r="P121" s="25" t="str">
        <f>IF([7]道具信息!P121="","",[7]道具信息!P121)</f>
        <v/>
      </c>
      <c r="Q121" s="25" t="str">
        <f>IF([7]道具信息!Q121="","",[7]道具信息!Q121)</f>
        <v/>
      </c>
      <c r="R121" s="25" t="str">
        <f>IF([7]道具信息!R121="","",[7]道具信息!R121)</f>
        <v/>
      </c>
      <c r="S121" s="25" t="str">
        <f>IF([7]道具信息!S121="","",[7]道具信息!S121)</f>
        <v/>
      </c>
      <c r="T121" s="25" t="str">
        <f>IF([7]道具信息!T121="","",[7]道具信息!T121)</f>
        <v/>
      </c>
      <c r="U121" s="25" t="str">
        <f>IF([7]道具信息!U121="","",[7]道具信息!U121)</f>
        <v/>
      </c>
      <c r="V121" s="25" t="str">
        <f>IF([7]道具信息!V121="","",[7]道具信息!V121)</f>
        <v/>
      </c>
      <c r="W121" s="25" t="str">
        <f>IF([7]道具信息!W121="","",[7]道具信息!W121)</f>
        <v/>
      </c>
      <c r="X121" s="25" t="str">
        <f>IF([7]道具信息!X121="","",[7]道具信息!X121)</f>
        <v/>
      </c>
      <c r="Y121" s="25" t="str">
        <f>IF([7]道具信息!Y121="","",[7]道具信息!Y121)</f>
        <v/>
      </c>
      <c r="Z121" s="25" t="str">
        <f>IF([7]道具信息!Z121="","",[7]道具信息!Z121)</f>
        <v/>
      </c>
    </row>
    <row r="122" spans="1:26" x14ac:dyDescent="0.15">
      <c r="A122" s="25" t="str">
        <f>IF([7]道具信息!A122="","",[7]道具信息!A122)</f>
        <v/>
      </c>
      <c r="B122" s="25" t="str">
        <f>IF([7]道具信息!B122="","",[7]道具信息!B122)</f>
        <v/>
      </c>
      <c r="C122" s="25" t="str">
        <f>IF([7]道具信息!C122="","",[7]道具信息!C122)</f>
        <v/>
      </c>
      <c r="D122" s="25" t="str">
        <f>IF([7]道具信息!D122="","",[7]道具信息!D122)</f>
        <v>9级阵旗</v>
      </c>
      <c r="E122" s="25">
        <f>IF([7]道具信息!E122="","",[7]道具信息!E122)</f>
        <v>321695</v>
      </c>
      <c r="F122" s="25">
        <f>IF([7]道具信息!F122="","",[7]道具信息!F122)</f>
        <v>1</v>
      </c>
      <c r="G122" s="25">
        <f>IF([7]道具信息!G122="","",[7]道具信息!G122)</f>
        <v>1</v>
      </c>
      <c r="H122" s="25">
        <f>IF([7]道具信息!H122="","",[7]道具信息!H122)</f>
        <v>1</v>
      </c>
      <c r="I122" s="25">
        <f>IF([7]道具信息!I122="","",[7]道具信息!I122)</f>
        <v>321695</v>
      </c>
      <c r="J122" s="25">
        <f>IF([7]道具信息!J122="","",[7]道具信息!J122)</f>
        <v>321695</v>
      </c>
      <c r="K122" s="25">
        <f>IF([7]道具信息!K122="","",[7]道具信息!K122)</f>
        <v>321695</v>
      </c>
      <c r="L122" s="25" t="str">
        <f>IF([7]道具信息!L122="","",[7]道具信息!L122)</f>
        <v/>
      </c>
      <c r="M122" s="25" t="str">
        <f>IF([7]道具信息!M122="","",[7]道具信息!M122)</f>
        <v/>
      </c>
      <c r="N122" s="25" t="str">
        <f>IF([7]道具信息!N122="","",[7]道具信息!N122)</f>
        <v/>
      </c>
      <c r="O122" s="25" t="str">
        <f>IF([7]道具信息!O122="","",[7]道具信息!O122)</f>
        <v/>
      </c>
      <c r="P122" s="25" t="str">
        <f>IF([7]道具信息!P122="","",[7]道具信息!P122)</f>
        <v/>
      </c>
      <c r="Q122" s="25" t="str">
        <f>IF([7]道具信息!Q122="","",[7]道具信息!Q122)</f>
        <v/>
      </c>
      <c r="R122" s="25" t="str">
        <f>IF([7]道具信息!R122="","",[7]道具信息!R122)</f>
        <v/>
      </c>
      <c r="S122" s="25" t="str">
        <f>IF([7]道具信息!S122="","",[7]道具信息!S122)</f>
        <v/>
      </c>
      <c r="T122" s="25" t="str">
        <f>IF([7]道具信息!T122="","",[7]道具信息!T122)</f>
        <v/>
      </c>
      <c r="U122" s="25" t="str">
        <f>IF([7]道具信息!U122="","",[7]道具信息!U122)</f>
        <v/>
      </c>
      <c r="V122" s="25" t="str">
        <f>IF([7]道具信息!V122="","",[7]道具信息!V122)</f>
        <v/>
      </c>
      <c r="W122" s="25" t="str">
        <f>IF([7]道具信息!W122="","",[7]道具信息!W122)</f>
        <v/>
      </c>
      <c r="X122" s="25" t="str">
        <f>IF([7]道具信息!X122="","",[7]道具信息!X122)</f>
        <v/>
      </c>
      <c r="Y122" s="25" t="str">
        <f>IF([7]道具信息!Y122="","",[7]道具信息!Y122)</f>
        <v/>
      </c>
      <c r="Z122" s="25" t="str">
        <f>IF([7]道具信息!Z122="","",[7]道具信息!Z122)</f>
        <v/>
      </c>
    </row>
    <row r="123" spans="1:26" x14ac:dyDescent="0.15">
      <c r="A123" s="25" t="str">
        <f>IF([7]道具信息!A123="","",[7]道具信息!A123)</f>
        <v/>
      </c>
      <c r="B123" s="25" t="str">
        <f>IF([7]道具信息!B123="","",[7]道具信息!B123)</f>
        <v/>
      </c>
      <c r="C123" s="25" t="str">
        <f>IF([7]道具信息!C123="","",[7]道具信息!C123)</f>
        <v/>
      </c>
      <c r="D123" s="25" t="str">
        <f>IF([7]道具信息!D123="","",[7]道具信息!D123)</f>
        <v/>
      </c>
      <c r="E123" s="25" t="str">
        <f>IF([7]道具信息!E123="","",[7]道具信息!E123)</f>
        <v/>
      </c>
      <c r="F123" s="25" t="str">
        <f>IF([7]道具信息!F123="","",[7]道具信息!F123)</f>
        <v/>
      </c>
      <c r="G123" s="25" t="str">
        <f>IF([7]道具信息!G123="","",[7]道具信息!G123)</f>
        <v/>
      </c>
      <c r="H123" s="25" t="str">
        <f>IF([7]道具信息!H123="","",[7]道具信息!H123)</f>
        <v/>
      </c>
      <c r="I123" s="25" t="str">
        <f>IF([7]道具信息!I123="","",[7]道具信息!I123)</f>
        <v/>
      </c>
      <c r="J123" s="25" t="str">
        <f>IF([7]道具信息!J123="","",[7]道具信息!J123)</f>
        <v/>
      </c>
      <c r="K123" s="25" t="str">
        <f>IF([7]道具信息!K123="","",[7]道具信息!K123)</f>
        <v/>
      </c>
      <c r="L123" s="25" t="str">
        <f>IF([7]道具信息!L123="","",[7]道具信息!L123)</f>
        <v/>
      </c>
      <c r="M123" s="25" t="str">
        <f>IF([7]道具信息!M123="","",[7]道具信息!M123)</f>
        <v/>
      </c>
      <c r="N123" s="25" t="str">
        <f>IF([7]道具信息!N123="","",[7]道具信息!N123)</f>
        <v/>
      </c>
      <c r="O123" s="25" t="str">
        <f>IF([7]道具信息!O123="","",[7]道具信息!O123)</f>
        <v/>
      </c>
      <c r="P123" s="25" t="str">
        <f>IF([7]道具信息!P123="","",[7]道具信息!P123)</f>
        <v/>
      </c>
      <c r="Q123" s="25" t="str">
        <f>IF([7]道具信息!Q123="","",[7]道具信息!Q123)</f>
        <v/>
      </c>
      <c r="R123" s="25" t="str">
        <f>IF([7]道具信息!R123="","",[7]道具信息!R123)</f>
        <v/>
      </c>
      <c r="S123" s="25" t="str">
        <f>IF([7]道具信息!S123="","",[7]道具信息!S123)</f>
        <v/>
      </c>
      <c r="T123" s="25" t="str">
        <f>IF([7]道具信息!T123="","",[7]道具信息!T123)</f>
        <v/>
      </c>
      <c r="U123" s="25" t="str">
        <f>IF([7]道具信息!U123="","",[7]道具信息!U123)</f>
        <v/>
      </c>
      <c r="V123" s="25" t="str">
        <f>IF([7]道具信息!V123="","",[7]道具信息!V123)</f>
        <v/>
      </c>
      <c r="W123" s="25" t="str">
        <f>IF([7]道具信息!W123="","",[7]道具信息!W123)</f>
        <v/>
      </c>
      <c r="X123" s="25" t="str">
        <f>IF([7]道具信息!X123="","",[7]道具信息!X123)</f>
        <v/>
      </c>
      <c r="Y123" s="25" t="str">
        <f>IF([7]道具信息!Y123="","",[7]道具信息!Y123)</f>
        <v/>
      </c>
      <c r="Z123" s="25" t="str">
        <f>IF([7]道具信息!Z123="","",[7]道具信息!Z123)</f>
        <v/>
      </c>
    </row>
    <row r="124" spans="1:26" x14ac:dyDescent="0.15">
      <c r="A124" s="25" t="str">
        <f>IF([7]道具信息!A124="","",[7]道具信息!A124)</f>
        <v/>
      </c>
      <c r="B124" s="25" t="str">
        <f>IF([7]道具信息!B124="","",[7]道具信息!B124)</f>
        <v/>
      </c>
      <c r="C124" s="25" t="str">
        <f>IF([7]道具信息!C124="","",[7]道具信息!C124)</f>
        <v/>
      </c>
      <c r="D124" s="25" t="str">
        <f>IF([7]道具信息!D124="","",[7]道具信息!D124)</f>
        <v/>
      </c>
      <c r="E124" s="25" t="str">
        <f>IF([7]道具信息!E124="","",[7]道具信息!E124)</f>
        <v/>
      </c>
      <c r="F124" s="25" t="str">
        <f>IF([7]道具信息!F124="","",[7]道具信息!F124)</f>
        <v/>
      </c>
      <c r="G124" s="25" t="str">
        <f>IF([7]道具信息!G124="","",[7]道具信息!G124)</f>
        <v/>
      </c>
      <c r="H124" s="25" t="str">
        <f>IF([7]道具信息!H124="","",[7]道具信息!H124)</f>
        <v/>
      </c>
      <c r="I124" s="25" t="str">
        <f>IF([7]道具信息!I124="","",[7]道具信息!I124)</f>
        <v/>
      </c>
      <c r="J124" s="25" t="str">
        <f>IF([7]道具信息!J124="","",[7]道具信息!J124)</f>
        <v/>
      </c>
      <c r="K124" s="25" t="str">
        <f>IF([7]道具信息!K124="","",[7]道具信息!K124)</f>
        <v/>
      </c>
      <c r="L124" s="25" t="str">
        <f>IF([7]道具信息!L124="","",[7]道具信息!L124)</f>
        <v/>
      </c>
      <c r="M124" s="25" t="str">
        <f>IF([7]道具信息!M124="","",[7]道具信息!M124)</f>
        <v/>
      </c>
      <c r="N124" s="25" t="str">
        <f>IF([7]道具信息!N124="","",[7]道具信息!N124)</f>
        <v/>
      </c>
      <c r="O124" s="25" t="str">
        <f>IF([7]道具信息!O124="","",[7]道具信息!O124)</f>
        <v/>
      </c>
      <c r="P124" s="25" t="str">
        <f>IF([7]道具信息!P124="","",[7]道具信息!P124)</f>
        <v/>
      </c>
      <c r="Q124" s="25" t="str">
        <f>IF([7]道具信息!Q124="","",[7]道具信息!Q124)</f>
        <v/>
      </c>
      <c r="R124" s="25" t="str">
        <f>IF([7]道具信息!R124="","",[7]道具信息!R124)</f>
        <v/>
      </c>
      <c r="S124" s="25" t="str">
        <f>IF([7]道具信息!S124="","",[7]道具信息!S124)</f>
        <v/>
      </c>
      <c r="T124" s="25" t="str">
        <f>IF([7]道具信息!T124="","",[7]道具信息!T124)</f>
        <v/>
      </c>
      <c r="U124" s="25" t="str">
        <f>IF([7]道具信息!U124="","",[7]道具信息!U124)</f>
        <v/>
      </c>
      <c r="V124" s="25" t="str">
        <f>IF([7]道具信息!V124="","",[7]道具信息!V124)</f>
        <v/>
      </c>
      <c r="W124" s="25" t="str">
        <f>IF([7]道具信息!W124="","",[7]道具信息!W124)</f>
        <v/>
      </c>
      <c r="X124" s="25" t="str">
        <f>IF([7]道具信息!X124="","",[7]道具信息!X124)</f>
        <v/>
      </c>
      <c r="Y124" s="25" t="str">
        <f>IF([7]道具信息!Y124="","",[7]道具信息!Y124)</f>
        <v/>
      </c>
      <c r="Z124" s="25" t="str">
        <f>IF([7]道具信息!Z124="","",[7]道具信息!Z124)</f>
        <v/>
      </c>
    </row>
    <row r="125" spans="1:26" x14ac:dyDescent="0.15">
      <c r="A125" s="25" t="str">
        <f>IF([7]道具信息!A125="","",[7]道具信息!A125)</f>
        <v/>
      </c>
      <c r="B125" s="25" t="str">
        <f>IF([7]道具信息!B125="","",[7]道具信息!B125)</f>
        <v/>
      </c>
      <c r="C125" s="25" t="str">
        <f>IF([7]道具信息!C125="","",[7]道具信息!C125)</f>
        <v/>
      </c>
      <c r="D125" s="25" t="str">
        <f>IF([7]道具信息!D125="","",[7]道具信息!D125)</f>
        <v>普通随机图纸</v>
      </c>
      <c r="E125" s="25">
        <f>IF([7]道具信息!E125="","",[7]道具信息!E125)</f>
        <v>50</v>
      </c>
      <c r="F125" s="25">
        <f>IF([7]道具信息!F125="","",[7]道具信息!F125)</f>
        <v>1</v>
      </c>
      <c r="G125" s="25">
        <f>IF([7]道具信息!G125="","",[7]道具信息!G125)</f>
        <v>0.2</v>
      </c>
      <c r="H125" s="25">
        <f>IF([7]道具信息!H125="","",[7]道具信息!H125)</f>
        <v>0.2</v>
      </c>
      <c r="I125" s="25">
        <f>IF([7]道具信息!I125="","",[7]道具信息!I125)</f>
        <v>50</v>
      </c>
      <c r="J125" s="25">
        <f>IF([7]道具信息!J125="","",[7]道具信息!J125)</f>
        <v>10</v>
      </c>
      <c r="K125" s="25">
        <f>IF([7]道具信息!K125="","",[7]道具信息!K125)</f>
        <v>10</v>
      </c>
      <c r="L125" s="25" t="str">
        <f>IF([7]道具信息!L125="","",[7]道具信息!L125)</f>
        <v/>
      </c>
      <c r="M125" s="25" t="str">
        <f>IF([7]道具信息!M125="","",[7]道具信息!M125)</f>
        <v/>
      </c>
      <c r="N125" s="25" t="str">
        <f>IF([7]道具信息!N125="","",[7]道具信息!N125)</f>
        <v/>
      </c>
      <c r="O125" s="25" t="str">
        <f>IF([7]道具信息!O125="","",[7]道具信息!O125)</f>
        <v/>
      </c>
      <c r="P125" s="25" t="str">
        <f>IF([7]道具信息!P125="","",[7]道具信息!P125)</f>
        <v/>
      </c>
      <c r="Q125" s="25" t="str">
        <f>IF([7]道具信息!Q125="","",[7]道具信息!Q125)</f>
        <v/>
      </c>
      <c r="R125" s="25" t="str">
        <f>IF([7]道具信息!R125="","",[7]道具信息!R125)</f>
        <v/>
      </c>
      <c r="S125" s="25" t="str">
        <f>IF([7]道具信息!S125="","",[7]道具信息!S125)</f>
        <v/>
      </c>
      <c r="T125" s="25" t="str">
        <f>IF([7]道具信息!T125="","",[7]道具信息!T125)</f>
        <v/>
      </c>
      <c r="U125" s="25" t="str">
        <f>IF([7]道具信息!U125="","",[7]道具信息!U125)</f>
        <v/>
      </c>
      <c r="V125" s="25" t="str">
        <f>IF([7]道具信息!V125="","",[7]道具信息!V125)</f>
        <v/>
      </c>
      <c r="W125" s="25" t="str">
        <f>IF([7]道具信息!W125="","",[7]道具信息!W125)</f>
        <v/>
      </c>
      <c r="X125" s="25" t="str">
        <f>IF([7]道具信息!X125="","",[7]道具信息!X125)</f>
        <v/>
      </c>
      <c r="Y125" s="25" t="str">
        <f>IF([7]道具信息!Y125="","",[7]道具信息!Y125)</f>
        <v/>
      </c>
      <c r="Z125" s="25" t="str">
        <f>IF([7]道具信息!Z125="","",[7]道具信息!Z125)</f>
        <v/>
      </c>
    </row>
    <row r="126" spans="1:26" x14ac:dyDescent="0.15">
      <c r="A126" s="25" t="str">
        <f>IF([7]道具信息!A126="","",[7]道具信息!A126)</f>
        <v/>
      </c>
      <c r="B126" s="25" t="str">
        <f>IF([7]道具信息!B126="","",[7]道具信息!B126)</f>
        <v/>
      </c>
      <c r="C126" s="25" t="str">
        <f>IF([7]道具信息!C126="","",[7]道具信息!C126)</f>
        <v/>
      </c>
      <c r="D126" s="25" t="str">
        <f>IF([7]道具信息!D126="","",[7]道具信息!D126)</f>
        <v>精良随机图纸</v>
      </c>
      <c r="E126" s="25">
        <f>IF([7]道具信息!E126="","",[7]道具信息!E126)</f>
        <v>190</v>
      </c>
      <c r="F126" s="25">
        <f>IF([7]道具信息!F126="","",[7]道具信息!F126)</f>
        <v>1</v>
      </c>
      <c r="G126" s="25">
        <f>IF([7]道具信息!G126="","",[7]道具信息!G126)</f>
        <v>0.2</v>
      </c>
      <c r="H126" s="25">
        <f>IF([7]道具信息!H126="","",[7]道具信息!H126)</f>
        <v>0.2</v>
      </c>
      <c r="I126" s="25">
        <f>IF([7]道具信息!I126="","",[7]道具信息!I126)</f>
        <v>190</v>
      </c>
      <c r="J126" s="25">
        <f>IF([7]道具信息!J126="","",[7]道具信息!J126)</f>
        <v>38</v>
      </c>
      <c r="K126" s="25">
        <f>IF([7]道具信息!K126="","",[7]道具信息!K126)</f>
        <v>38</v>
      </c>
      <c r="L126" s="25" t="str">
        <f>IF([7]道具信息!L126="","",[7]道具信息!L126)</f>
        <v/>
      </c>
      <c r="M126" s="25" t="str">
        <f>IF([7]道具信息!M126="","",[7]道具信息!M126)</f>
        <v/>
      </c>
      <c r="N126" s="25" t="str">
        <f>IF([7]道具信息!N126="","",[7]道具信息!N126)</f>
        <v/>
      </c>
      <c r="O126" s="25" t="str">
        <f>IF([7]道具信息!O126="","",[7]道具信息!O126)</f>
        <v/>
      </c>
      <c r="P126" s="25" t="str">
        <f>IF([7]道具信息!P126="","",[7]道具信息!P126)</f>
        <v/>
      </c>
      <c r="Q126" s="25" t="str">
        <f>IF([7]道具信息!Q126="","",[7]道具信息!Q126)</f>
        <v/>
      </c>
      <c r="R126" s="25" t="str">
        <f>IF([7]道具信息!R126="","",[7]道具信息!R126)</f>
        <v/>
      </c>
      <c r="S126" s="25" t="str">
        <f>IF([7]道具信息!S126="","",[7]道具信息!S126)</f>
        <v/>
      </c>
      <c r="T126" s="25" t="str">
        <f>IF([7]道具信息!T126="","",[7]道具信息!T126)</f>
        <v/>
      </c>
      <c r="U126" s="25" t="str">
        <f>IF([7]道具信息!U126="","",[7]道具信息!U126)</f>
        <v/>
      </c>
      <c r="V126" s="25" t="str">
        <f>IF([7]道具信息!V126="","",[7]道具信息!V126)</f>
        <v/>
      </c>
      <c r="W126" s="25" t="str">
        <f>IF([7]道具信息!W126="","",[7]道具信息!W126)</f>
        <v/>
      </c>
      <c r="X126" s="25" t="str">
        <f>IF([7]道具信息!X126="","",[7]道具信息!X126)</f>
        <v/>
      </c>
      <c r="Y126" s="25" t="str">
        <f>IF([7]道具信息!Y126="","",[7]道具信息!Y126)</f>
        <v/>
      </c>
      <c r="Z126" s="25" t="str">
        <f>IF([7]道具信息!Z126="","",[7]道具信息!Z126)</f>
        <v/>
      </c>
    </row>
    <row r="127" spans="1:26" x14ac:dyDescent="0.15">
      <c r="A127" s="25" t="str">
        <f>IF([7]道具信息!A127="","",[7]道具信息!A127)</f>
        <v/>
      </c>
      <c r="B127" s="25" t="str">
        <f>IF([7]道具信息!B127="","",[7]道具信息!B127)</f>
        <v/>
      </c>
      <c r="C127" s="25" t="str">
        <f>IF([7]道具信息!C127="","",[7]道具信息!C127)</f>
        <v/>
      </c>
      <c r="D127" s="25" t="str">
        <f>IF([7]道具信息!D127="","",[7]道具信息!D127)</f>
        <v>优质随机图纸</v>
      </c>
      <c r="E127" s="25">
        <f>IF([7]道具信息!E127="","",[7]道具信息!E127)</f>
        <v>675</v>
      </c>
      <c r="F127" s="25">
        <f>IF([7]道具信息!F127="","",[7]道具信息!F127)</f>
        <v>1</v>
      </c>
      <c r="G127" s="25">
        <f>IF([7]道具信息!G127="","",[7]道具信息!G127)</f>
        <v>1</v>
      </c>
      <c r="H127" s="25">
        <f>IF([7]道具信息!H127="","",[7]道具信息!H127)</f>
        <v>0.18518518518518517</v>
      </c>
      <c r="I127" s="25">
        <f>IF([7]道具信息!I127="","",[7]道具信息!I127)</f>
        <v>675</v>
      </c>
      <c r="J127" s="25">
        <f>IF([7]道具信息!J127="","",[7]道具信息!J127)</f>
        <v>675</v>
      </c>
      <c r="K127" s="25">
        <f>IF([7]道具信息!K127="","",[7]道具信息!K127)</f>
        <v>125</v>
      </c>
      <c r="L127" s="25" t="str">
        <f>IF([7]道具信息!L127="","",[7]道具信息!L127)</f>
        <v/>
      </c>
      <c r="M127" s="25" t="str">
        <f>IF([7]道具信息!M127="","",[7]道具信息!M127)</f>
        <v/>
      </c>
      <c r="N127" s="25" t="str">
        <f>IF([7]道具信息!N127="","",[7]道具信息!N127)</f>
        <v/>
      </c>
      <c r="O127" s="25" t="str">
        <f>IF([7]道具信息!O127="","",[7]道具信息!O127)</f>
        <v/>
      </c>
      <c r="P127" s="25" t="str">
        <f>IF([7]道具信息!P127="","",[7]道具信息!P127)</f>
        <v/>
      </c>
      <c r="Q127" s="25" t="str">
        <f>IF([7]道具信息!Q127="","",[7]道具信息!Q127)</f>
        <v/>
      </c>
      <c r="R127" s="25" t="str">
        <f>IF([7]道具信息!R127="","",[7]道具信息!R127)</f>
        <v/>
      </c>
      <c r="S127" s="25" t="str">
        <f>IF([7]道具信息!S127="","",[7]道具信息!S127)</f>
        <v/>
      </c>
      <c r="T127" s="25" t="str">
        <f>IF([7]道具信息!T127="","",[7]道具信息!T127)</f>
        <v/>
      </c>
      <c r="U127" s="25" t="str">
        <f>IF([7]道具信息!U127="","",[7]道具信息!U127)</f>
        <v/>
      </c>
      <c r="V127" s="25" t="str">
        <f>IF([7]道具信息!V127="","",[7]道具信息!V127)</f>
        <v/>
      </c>
      <c r="W127" s="25" t="str">
        <f>IF([7]道具信息!W127="","",[7]道具信息!W127)</f>
        <v/>
      </c>
      <c r="X127" s="25" t="str">
        <f>IF([7]道具信息!X127="","",[7]道具信息!X127)</f>
        <v/>
      </c>
      <c r="Y127" s="25" t="str">
        <f>IF([7]道具信息!Y127="","",[7]道具信息!Y127)</f>
        <v/>
      </c>
      <c r="Z127" s="25" t="str">
        <f>IF([7]道具信息!Z127="","",[7]道具信息!Z127)</f>
        <v/>
      </c>
    </row>
    <row r="128" spans="1:26" x14ac:dyDescent="0.15">
      <c r="A128" s="25" t="str">
        <f>IF([7]道具信息!A128="","",[7]道具信息!A128)</f>
        <v/>
      </c>
      <c r="B128" s="25" t="str">
        <f>IF([7]道具信息!B128="","",[7]道具信息!B128)</f>
        <v/>
      </c>
      <c r="C128" s="25" t="str">
        <f>IF([7]道具信息!C128="","",[7]道具信息!C128)</f>
        <v/>
      </c>
      <c r="D128" s="25" t="str">
        <f>IF([7]道具信息!D128="","",[7]道具信息!D128)</f>
        <v>珍稀随机图纸</v>
      </c>
      <c r="E128" s="25">
        <f>IF([7]道具信息!E128="","",[7]道具信息!E128)</f>
        <v>975</v>
      </c>
      <c r="F128" s="25">
        <f>IF([7]道具信息!F128="","",[7]道具信息!F128)</f>
        <v>1</v>
      </c>
      <c r="G128" s="25">
        <f>IF([7]道具信息!G128="","",[7]道具信息!G128)</f>
        <v>1</v>
      </c>
      <c r="H128" s="25">
        <f>IF([7]道具信息!H128="","",[7]道具信息!H128)</f>
        <v>1</v>
      </c>
      <c r="I128" s="25">
        <f>IF([7]道具信息!I128="","",[7]道具信息!I128)</f>
        <v>975</v>
      </c>
      <c r="J128" s="25">
        <f>IF([7]道具信息!J128="","",[7]道具信息!J128)</f>
        <v>975</v>
      </c>
      <c r="K128" s="25">
        <f>IF([7]道具信息!K128="","",[7]道具信息!K128)</f>
        <v>975</v>
      </c>
      <c r="L128" s="25" t="str">
        <f>IF([7]道具信息!L128="","",[7]道具信息!L128)</f>
        <v/>
      </c>
      <c r="M128" s="25" t="str">
        <f>IF([7]道具信息!M128="","",[7]道具信息!M128)</f>
        <v/>
      </c>
      <c r="N128" s="25" t="str">
        <f>IF([7]道具信息!N128="","",[7]道具信息!N128)</f>
        <v/>
      </c>
      <c r="O128" s="25" t="str">
        <f>IF([7]道具信息!O128="","",[7]道具信息!O128)</f>
        <v/>
      </c>
      <c r="P128" s="25" t="str">
        <f>IF([7]道具信息!P128="","",[7]道具信息!P128)</f>
        <v/>
      </c>
      <c r="Q128" s="25" t="str">
        <f>IF([7]道具信息!Q128="","",[7]道具信息!Q128)</f>
        <v/>
      </c>
      <c r="R128" s="25" t="str">
        <f>IF([7]道具信息!R128="","",[7]道具信息!R128)</f>
        <v/>
      </c>
      <c r="S128" s="25" t="str">
        <f>IF([7]道具信息!S128="","",[7]道具信息!S128)</f>
        <v/>
      </c>
      <c r="T128" s="25" t="str">
        <f>IF([7]道具信息!T128="","",[7]道具信息!T128)</f>
        <v/>
      </c>
      <c r="U128" s="25" t="str">
        <f>IF([7]道具信息!U128="","",[7]道具信息!U128)</f>
        <v/>
      </c>
      <c r="V128" s="25" t="str">
        <f>IF([7]道具信息!V128="","",[7]道具信息!V128)</f>
        <v/>
      </c>
      <c r="W128" s="25" t="str">
        <f>IF([7]道具信息!W128="","",[7]道具信息!W128)</f>
        <v/>
      </c>
      <c r="X128" s="25" t="str">
        <f>IF([7]道具信息!X128="","",[7]道具信息!X128)</f>
        <v/>
      </c>
      <c r="Y128" s="25" t="str">
        <f>IF([7]道具信息!Y128="","",[7]道具信息!Y128)</f>
        <v/>
      </c>
      <c r="Z128" s="25" t="str">
        <f>IF([7]道具信息!Z128="","",[7]道具信息!Z128)</f>
        <v/>
      </c>
    </row>
    <row r="129" spans="1:26" x14ac:dyDescent="0.15">
      <c r="A129" s="25" t="str">
        <f>IF([7]道具信息!A129="","",[7]道具信息!A129)</f>
        <v/>
      </c>
      <c r="B129" s="25" t="str">
        <f>IF([7]道具信息!B129="","",[7]道具信息!B129)</f>
        <v/>
      </c>
      <c r="C129" s="25" t="str">
        <f>IF([7]道具信息!C129="","",[7]道具信息!C129)</f>
        <v/>
      </c>
      <c r="D129" s="25" t="str">
        <f>IF([7]道具信息!D129="","",[7]道具信息!D129)</f>
        <v>传世随机图纸</v>
      </c>
      <c r="E129" s="25">
        <f>IF([7]道具信息!E129="","",[7]道具信息!E129)</f>
        <v>2800</v>
      </c>
      <c r="F129" s="25">
        <f>IF([7]道具信息!F129="","",[7]道具信息!F129)</f>
        <v>1</v>
      </c>
      <c r="G129" s="25">
        <f>IF([7]道具信息!G129="","",[7]道具信息!G129)</f>
        <v>1</v>
      </c>
      <c r="H129" s="25">
        <f>IF([7]道具信息!H129="","",[7]道具信息!H129)</f>
        <v>1</v>
      </c>
      <c r="I129" s="25">
        <f>IF([7]道具信息!I129="","",[7]道具信息!I129)</f>
        <v>2800</v>
      </c>
      <c r="J129" s="25">
        <f>IF([7]道具信息!J129="","",[7]道具信息!J129)</f>
        <v>2800</v>
      </c>
      <c r="K129" s="25">
        <f>IF([7]道具信息!K129="","",[7]道具信息!K129)</f>
        <v>2800</v>
      </c>
      <c r="L129" s="25" t="str">
        <f>IF([7]道具信息!L129="","",[7]道具信息!L129)</f>
        <v/>
      </c>
      <c r="M129" s="25" t="str">
        <f>IF([7]道具信息!M129="","",[7]道具信息!M129)</f>
        <v/>
      </c>
      <c r="N129" s="25" t="str">
        <f>IF([7]道具信息!N129="","",[7]道具信息!N129)</f>
        <v/>
      </c>
      <c r="O129" s="25" t="str">
        <f>IF([7]道具信息!O129="","",[7]道具信息!O129)</f>
        <v/>
      </c>
      <c r="P129" s="25" t="str">
        <f>IF([7]道具信息!P129="","",[7]道具信息!P129)</f>
        <v/>
      </c>
      <c r="Q129" s="25" t="str">
        <f>IF([7]道具信息!Q129="","",[7]道具信息!Q129)</f>
        <v/>
      </c>
      <c r="R129" s="25" t="str">
        <f>IF([7]道具信息!R129="","",[7]道具信息!R129)</f>
        <v/>
      </c>
      <c r="S129" s="25" t="str">
        <f>IF([7]道具信息!S129="","",[7]道具信息!S129)</f>
        <v/>
      </c>
      <c r="T129" s="25" t="str">
        <f>IF([7]道具信息!T129="","",[7]道具信息!T129)</f>
        <v/>
      </c>
      <c r="U129" s="25" t="str">
        <f>IF([7]道具信息!U129="","",[7]道具信息!U129)</f>
        <v/>
      </c>
      <c r="V129" s="25" t="str">
        <f>IF([7]道具信息!V129="","",[7]道具信息!V129)</f>
        <v/>
      </c>
      <c r="W129" s="25" t="str">
        <f>IF([7]道具信息!W129="","",[7]道具信息!W129)</f>
        <v/>
      </c>
      <c r="X129" s="25" t="str">
        <f>IF([7]道具信息!X129="","",[7]道具信息!X129)</f>
        <v/>
      </c>
      <c r="Y129" s="25" t="str">
        <f>IF([7]道具信息!Y129="","",[7]道具信息!Y129)</f>
        <v/>
      </c>
      <c r="Z129" s="25" t="str">
        <f>IF([7]道具信息!Z129="","",[7]道具信息!Z129)</f>
        <v/>
      </c>
    </row>
    <row r="130" spans="1:26" x14ac:dyDescent="0.15">
      <c r="A130" s="25" t="str">
        <f>IF([7]道具信息!A130="","",[7]道具信息!A130)</f>
        <v/>
      </c>
      <c r="B130" s="25" t="str">
        <f>IF([7]道具信息!B130="","",[7]道具信息!B130)</f>
        <v/>
      </c>
      <c r="C130" s="25" t="str">
        <f>IF([7]道具信息!C130="","",[7]道具信息!C130)</f>
        <v/>
      </c>
      <c r="D130" s="25" t="str">
        <f>IF([7]道具信息!D130="","",[7]道具信息!D130)</f>
        <v>传奇随机图纸</v>
      </c>
      <c r="E130" s="25">
        <f>IF([7]道具信息!E130="","",[7]道具信息!E130)</f>
        <v>4000</v>
      </c>
      <c r="F130" s="25">
        <f>IF([7]道具信息!F130="","",[7]道具信息!F130)</f>
        <v>1</v>
      </c>
      <c r="G130" s="25">
        <f>IF([7]道具信息!G130="","",[7]道具信息!G130)</f>
        <v>1</v>
      </c>
      <c r="H130" s="25">
        <f>IF([7]道具信息!H130="","",[7]道具信息!H130)</f>
        <v>1</v>
      </c>
      <c r="I130" s="25">
        <f>IF([7]道具信息!I130="","",[7]道具信息!I130)</f>
        <v>4000</v>
      </c>
      <c r="J130" s="25">
        <f>IF([7]道具信息!J130="","",[7]道具信息!J130)</f>
        <v>4000</v>
      </c>
      <c r="K130" s="25">
        <f>IF([7]道具信息!K130="","",[7]道具信息!K130)</f>
        <v>4000</v>
      </c>
      <c r="L130" s="25" t="str">
        <f>IF([7]道具信息!L130="","",[7]道具信息!L130)</f>
        <v/>
      </c>
      <c r="M130" s="25" t="str">
        <f>IF([7]道具信息!M130="","",[7]道具信息!M130)</f>
        <v/>
      </c>
      <c r="N130" s="25" t="str">
        <f>IF([7]道具信息!N130="","",[7]道具信息!N130)</f>
        <v/>
      </c>
      <c r="O130" s="25" t="str">
        <f>IF([7]道具信息!O130="","",[7]道具信息!O130)</f>
        <v/>
      </c>
      <c r="P130" s="25" t="str">
        <f>IF([7]道具信息!P130="","",[7]道具信息!P130)</f>
        <v/>
      </c>
      <c r="Q130" s="25" t="str">
        <f>IF([7]道具信息!Q130="","",[7]道具信息!Q130)</f>
        <v/>
      </c>
      <c r="R130" s="25" t="str">
        <f>IF([7]道具信息!R130="","",[7]道具信息!R130)</f>
        <v/>
      </c>
      <c r="S130" s="25" t="str">
        <f>IF([7]道具信息!S130="","",[7]道具信息!S130)</f>
        <v/>
      </c>
      <c r="T130" s="25" t="str">
        <f>IF([7]道具信息!T130="","",[7]道具信息!T130)</f>
        <v/>
      </c>
      <c r="U130" s="25" t="str">
        <f>IF([7]道具信息!U130="","",[7]道具信息!U130)</f>
        <v/>
      </c>
      <c r="V130" s="25" t="str">
        <f>IF([7]道具信息!V130="","",[7]道具信息!V130)</f>
        <v/>
      </c>
      <c r="W130" s="25" t="str">
        <f>IF([7]道具信息!W130="","",[7]道具信息!W130)</f>
        <v/>
      </c>
      <c r="X130" s="25" t="str">
        <f>IF([7]道具信息!X130="","",[7]道具信息!X130)</f>
        <v/>
      </c>
      <c r="Y130" s="25" t="str">
        <f>IF([7]道具信息!Y130="","",[7]道具信息!Y130)</f>
        <v/>
      </c>
      <c r="Z130" s="25" t="str">
        <f>IF([7]道具信息!Z130="","",[7]道具信息!Z130)</f>
        <v/>
      </c>
    </row>
    <row r="131" spans="1:26" x14ac:dyDescent="0.15">
      <c r="A131" s="25" t="str">
        <f>IF([7]道具信息!A131="","",[7]道具信息!A131)</f>
        <v/>
      </c>
      <c r="B131" s="25" t="str">
        <f>IF([7]道具信息!B131="","",[7]道具信息!B131)</f>
        <v/>
      </c>
      <c r="C131" s="25" t="str">
        <f>IF([7]道具信息!C131="","",[7]道具信息!C131)</f>
        <v/>
      </c>
      <c r="D131" s="25" t="str">
        <f>IF([7]道具信息!D131="","",[7]道具信息!D131)</f>
        <v>普通装备图纸</v>
      </c>
      <c r="E131" s="25">
        <f>IF([7]道具信息!E131="","",[7]道具信息!E131)</f>
        <v>50</v>
      </c>
      <c r="F131" s="25">
        <f>IF([7]道具信息!F131="","",[7]道具信息!F131)</f>
        <v>1</v>
      </c>
      <c r="G131" s="25">
        <f>IF([7]道具信息!G131="","",[7]道具信息!G131)</f>
        <v>0.2</v>
      </c>
      <c r="H131" s="25">
        <f>IF([7]道具信息!H131="","",[7]道具信息!H131)</f>
        <v>0.2</v>
      </c>
      <c r="I131" s="25">
        <f>IF([7]道具信息!I131="","",[7]道具信息!I131)</f>
        <v>50</v>
      </c>
      <c r="J131" s="25">
        <f>IF([7]道具信息!J131="","",[7]道具信息!J131)</f>
        <v>10</v>
      </c>
      <c r="K131" s="25">
        <f>IF([7]道具信息!K131="","",[7]道具信息!K131)</f>
        <v>10</v>
      </c>
      <c r="L131" s="25" t="str">
        <f>IF([7]道具信息!L131="","",[7]道具信息!L131)</f>
        <v/>
      </c>
      <c r="M131" s="25" t="str">
        <f>IF([7]道具信息!M131="","",[7]道具信息!M131)</f>
        <v/>
      </c>
      <c r="N131" s="25" t="str">
        <f>IF([7]道具信息!N131="","",[7]道具信息!N131)</f>
        <v/>
      </c>
      <c r="O131" s="25" t="str">
        <f>IF([7]道具信息!O131="","",[7]道具信息!O131)</f>
        <v/>
      </c>
      <c r="P131" s="25" t="str">
        <f>IF([7]道具信息!P131="","",[7]道具信息!P131)</f>
        <v/>
      </c>
      <c r="Q131" s="25" t="str">
        <f>IF([7]道具信息!Q131="","",[7]道具信息!Q131)</f>
        <v/>
      </c>
      <c r="R131" s="25" t="str">
        <f>IF([7]道具信息!R131="","",[7]道具信息!R131)</f>
        <v/>
      </c>
      <c r="S131" s="25" t="str">
        <f>IF([7]道具信息!S131="","",[7]道具信息!S131)</f>
        <v/>
      </c>
      <c r="T131" s="25" t="str">
        <f>IF([7]道具信息!T131="","",[7]道具信息!T131)</f>
        <v/>
      </c>
      <c r="U131" s="25" t="str">
        <f>IF([7]道具信息!U131="","",[7]道具信息!U131)</f>
        <v/>
      </c>
      <c r="V131" s="25" t="str">
        <f>IF([7]道具信息!V131="","",[7]道具信息!V131)</f>
        <v/>
      </c>
      <c r="W131" s="25" t="str">
        <f>IF([7]道具信息!W131="","",[7]道具信息!W131)</f>
        <v/>
      </c>
      <c r="X131" s="25" t="str">
        <f>IF([7]道具信息!X131="","",[7]道具信息!X131)</f>
        <v/>
      </c>
      <c r="Y131" s="25" t="str">
        <f>IF([7]道具信息!Y131="","",[7]道具信息!Y131)</f>
        <v/>
      </c>
      <c r="Z131" s="25" t="str">
        <f>IF([7]道具信息!Z131="","",[7]道具信息!Z131)</f>
        <v/>
      </c>
    </row>
    <row r="132" spans="1:26" x14ac:dyDescent="0.15">
      <c r="A132" s="25" t="str">
        <f>IF([7]道具信息!A132="","",[7]道具信息!A132)</f>
        <v/>
      </c>
      <c r="B132" s="25" t="str">
        <f>IF([7]道具信息!B132="","",[7]道具信息!B132)</f>
        <v/>
      </c>
      <c r="C132" s="25" t="str">
        <f>IF([7]道具信息!C132="","",[7]道具信息!C132)</f>
        <v/>
      </c>
      <c r="D132" s="25" t="str">
        <f>IF([7]道具信息!D132="","",[7]道具信息!D132)</f>
        <v>精良装备图纸</v>
      </c>
      <c r="E132" s="25">
        <f>IF([7]道具信息!E132="","",[7]道具信息!E132)</f>
        <v>310</v>
      </c>
      <c r="F132" s="25">
        <f>IF([7]道具信息!F132="","",[7]道具信息!F132)</f>
        <v>1</v>
      </c>
      <c r="G132" s="25">
        <f>IF([7]道具信息!G132="","",[7]道具信息!G132)</f>
        <v>0.2</v>
      </c>
      <c r="H132" s="25">
        <f>IF([7]道具信息!H132="","",[7]道具信息!H132)</f>
        <v>0.2</v>
      </c>
      <c r="I132" s="25">
        <f>IF([7]道具信息!I132="","",[7]道具信息!I132)</f>
        <v>310</v>
      </c>
      <c r="J132" s="25">
        <f>IF([7]道具信息!J132="","",[7]道具信息!J132)</f>
        <v>62</v>
      </c>
      <c r="K132" s="25">
        <f>IF([7]道具信息!K132="","",[7]道具信息!K132)</f>
        <v>62</v>
      </c>
      <c r="L132" s="25" t="str">
        <f>IF([7]道具信息!L132="","",[7]道具信息!L132)</f>
        <v/>
      </c>
      <c r="M132" s="25" t="str">
        <f>IF([7]道具信息!M132="","",[7]道具信息!M132)</f>
        <v/>
      </c>
      <c r="N132" s="25" t="str">
        <f>IF([7]道具信息!N132="","",[7]道具信息!N132)</f>
        <v/>
      </c>
      <c r="O132" s="25" t="str">
        <f>IF([7]道具信息!O132="","",[7]道具信息!O132)</f>
        <v/>
      </c>
      <c r="P132" s="25" t="str">
        <f>IF([7]道具信息!P132="","",[7]道具信息!P132)</f>
        <v/>
      </c>
      <c r="Q132" s="25" t="str">
        <f>IF([7]道具信息!Q132="","",[7]道具信息!Q132)</f>
        <v/>
      </c>
      <c r="R132" s="25" t="str">
        <f>IF([7]道具信息!R132="","",[7]道具信息!R132)</f>
        <v/>
      </c>
      <c r="S132" s="25" t="str">
        <f>IF([7]道具信息!S132="","",[7]道具信息!S132)</f>
        <v/>
      </c>
      <c r="T132" s="25" t="str">
        <f>IF([7]道具信息!T132="","",[7]道具信息!T132)</f>
        <v/>
      </c>
      <c r="U132" s="25" t="str">
        <f>IF([7]道具信息!U132="","",[7]道具信息!U132)</f>
        <v/>
      </c>
      <c r="V132" s="25" t="str">
        <f>IF([7]道具信息!V132="","",[7]道具信息!V132)</f>
        <v/>
      </c>
      <c r="W132" s="25" t="str">
        <f>IF([7]道具信息!W132="","",[7]道具信息!W132)</f>
        <v/>
      </c>
      <c r="X132" s="25" t="str">
        <f>IF([7]道具信息!X132="","",[7]道具信息!X132)</f>
        <v/>
      </c>
      <c r="Y132" s="25" t="str">
        <f>IF([7]道具信息!Y132="","",[7]道具信息!Y132)</f>
        <v/>
      </c>
      <c r="Z132" s="25" t="str">
        <f>IF([7]道具信息!Z132="","",[7]道具信息!Z132)</f>
        <v/>
      </c>
    </row>
    <row r="133" spans="1:26" x14ac:dyDescent="0.15">
      <c r="A133" s="25" t="str">
        <f>IF([7]道具信息!A133="","",[7]道具信息!A133)</f>
        <v/>
      </c>
      <c r="B133" s="25" t="str">
        <f>IF([7]道具信息!B133="","",[7]道具信息!B133)</f>
        <v/>
      </c>
      <c r="C133" s="25" t="str">
        <f>IF([7]道具信息!C133="","",[7]道具信息!C133)</f>
        <v/>
      </c>
      <c r="D133" s="25" t="str">
        <f>IF([7]道具信息!D133="","",[7]道具信息!D133)</f>
        <v>优质装备图纸</v>
      </c>
      <c r="E133" s="25">
        <f>IF([7]道具信息!E133="","",[7]道具信息!E133)</f>
        <v>1525</v>
      </c>
      <c r="F133" s="25">
        <f>IF([7]道具信息!F133="","",[7]道具信息!F133)</f>
        <v>1</v>
      </c>
      <c r="G133" s="25">
        <f>IF([7]道具信息!G133="","",[7]道具信息!G133)</f>
        <v>1</v>
      </c>
      <c r="H133" s="25">
        <f>IF([7]道具信息!H133="","",[7]道具信息!H133)</f>
        <v>0.18032786885245902</v>
      </c>
      <c r="I133" s="25">
        <f>IF([7]道具信息!I133="","",[7]道具信息!I133)</f>
        <v>1525</v>
      </c>
      <c r="J133" s="25">
        <f>IF([7]道具信息!J133="","",[7]道具信息!J133)</f>
        <v>1525</v>
      </c>
      <c r="K133" s="25">
        <f>IF([7]道具信息!K133="","",[7]道具信息!K133)</f>
        <v>275</v>
      </c>
      <c r="L133" s="25" t="str">
        <f>IF([7]道具信息!L133="","",[7]道具信息!L133)</f>
        <v/>
      </c>
      <c r="M133" s="25" t="str">
        <f>IF([7]道具信息!M133="","",[7]道具信息!M133)</f>
        <v/>
      </c>
      <c r="N133" s="25" t="str">
        <f>IF([7]道具信息!N133="","",[7]道具信息!N133)</f>
        <v/>
      </c>
      <c r="O133" s="25" t="str">
        <f>IF([7]道具信息!O133="","",[7]道具信息!O133)</f>
        <v/>
      </c>
      <c r="P133" s="25" t="str">
        <f>IF([7]道具信息!P133="","",[7]道具信息!P133)</f>
        <v/>
      </c>
      <c r="Q133" s="25" t="str">
        <f>IF([7]道具信息!Q133="","",[7]道具信息!Q133)</f>
        <v/>
      </c>
      <c r="R133" s="25" t="str">
        <f>IF([7]道具信息!R133="","",[7]道具信息!R133)</f>
        <v/>
      </c>
      <c r="S133" s="25" t="str">
        <f>IF([7]道具信息!S133="","",[7]道具信息!S133)</f>
        <v/>
      </c>
      <c r="T133" s="25" t="str">
        <f>IF([7]道具信息!T133="","",[7]道具信息!T133)</f>
        <v/>
      </c>
      <c r="U133" s="25" t="str">
        <f>IF([7]道具信息!U133="","",[7]道具信息!U133)</f>
        <v/>
      </c>
      <c r="V133" s="25" t="str">
        <f>IF([7]道具信息!V133="","",[7]道具信息!V133)</f>
        <v/>
      </c>
      <c r="W133" s="25" t="str">
        <f>IF([7]道具信息!W133="","",[7]道具信息!W133)</f>
        <v/>
      </c>
      <c r="X133" s="25" t="str">
        <f>IF([7]道具信息!X133="","",[7]道具信息!X133)</f>
        <v/>
      </c>
      <c r="Y133" s="25" t="str">
        <f>IF([7]道具信息!Y133="","",[7]道具信息!Y133)</f>
        <v/>
      </c>
      <c r="Z133" s="25" t="str">
        <f>IF([7]道具信息!Z133="","",[7]道具信息!Z133)</f>
        <v/>
      </c>
    </row>
    <row r="134" spans="1:26" x14ac:dyDescent="0.15">
      <c r="A134" s="25" t="str">
        <f>IF([7]道具信息!A134="","",[7]道具信息!A134)</f>
        <v/>
      </c>
      <c r="B134" s="25" t="str">
        <f>IF([7]道具信息!B134="","",[7]道具信息!B134)</f>
        <v/>
      </c>
      <c r="C134" s="25" t="str">
        <f>IF([7]道具信息!C134="","",[7]道具信息!C134)</f>
        <v/>
      </c>
      <c r="D134" s="25" t="str">
        <f>IF([7]道具信息!D134="","",[7]道具信息!D134)</f>
        <v>珍稀装备图纸</v>
      </c>
      <c r="E134" s="25">
        <f>IF([7]道具信息!E134="","",[7]道具信息!E134)</f>
        <v>2325</v>
      </c>
      <c r="F134" s="25">
        <f>IF([7]道具信息!F134="","",[7]道具信息!F134)</f>
        <v>1</v>
      </c>
      <c r="G134" s="25">
        <f>IF([7]道具信息!G134="","",[7]道具信息!G134)</f>
        <v>1</v>
      </c>
      <c r="H134" s="25">
        <f>IF([7]道具信息!H134="","",[7]道具信息!H134)</f>
        <v>1</v>
      </c>
      <c r="I134" s="25">
        <f>IF([7]道具信息!I134="","",[7]道具信息!I134)</f>
        <v>2325</v>
      </c>
      <c r="J134" s="25">
        <f>IF([7]道具信息!J134="","",[7]道具信息!J134)</f>
        <v>2325</v>
      </c>
      <c r="K134" s="25">
        <f>IF([7]道具信息!K134="","",[7]道具信息!K134)</f>
        <v>2325</v>
      </c>
      <c r="L134" s="25" t="str">
        <f>IF([7]道具信息!L134="","",[7]道具信息!L134)</f>
        <v/>
      </c>
      <c r="M134" s="25" t="str">
        <f>IF([7]道具信息!M134="","",[7]道具信息!M134)</f>
        <v/>
      </c>
      <c r="N134" s="25" t="str">
        <f>IF([7]道具信息!N134="","",[7]道具信息!N134)</f>
        <v/>
      </c>
      <c r="O134" s="25" t="str">
        <f>IF([7]道具信息!O134="","",[7]道具信息!O134)</f>
        <v/>
      </c>
      <c r="P134" s="25" t="str">
        <f>IF([7]道具信息!P134="","",[7]道具信息!P134)</f>
        <v/>
      </c>
      <c r="Q134" s="25" t="str">
        <f>IF([7]道具信息!Q134="","",[7]道具信息!Q134)</f>
        <v/>
      </c>
      <c r="R134" s="25" t="str">
        <f>IF([7]道具信息!R134="","",[7]道具信息!R134)</f>
        <v/>
      </c>
      <c r="S134" s="25" t="str">
        <f>IF([7]道具信息!S134="","",[7]道具信息!S134)</f>
        <v/>
      </c>
      <c r="T134" s="25" t="str">
        <f>IF([7]道具信息!T134="","",[7]道具信息!T134)</f>
        <v/>
      </c>
      <c r="U134" s="25" t="str">
        <f>IF([7]道具信息!U134="","",[7]道具信息!U134)</f>
        <v/>
      </c>
      <c r="V134" s="25" t="str">
        <f>IF([7]道具信息!V134="","",[7]道具信息!V134)</f>
        <v/>
      </c>
      <c r="W134" s="25" t="str">
        <f>IF([7]道具信息!W134="","",[7]道具信息!W134)</f>
        <v/>
      </c>
      <c r="X134" s="25" t="str">
        <f>IF([7]道具信息!X134="","",[7]道具信息!X134)</f>
        <v/>
      </c>
      <c r="Y134" s="25" t="str">
        <f>IF([7]道具信息!Y134="","",[7]道具信息!Y134)</f>
        <v/>
      </c>
      <c r="Z134" s="25" t="str">
        <f>IF([7]道具信息!Z134="","",[7]道具信息!Z134)</f>
        <v/>
      </c>
    </row>
    <row r="135" spans="1:26" x14ac:dyDescent="0.15">
      <c r="A135" s="25" t="str">
        <f>IF([7]道具信息!A135="","",[7]道具信息!A135)</f>
        <v/>
      </c>
      <c r="B135" s="25" t="str">
        <f>IF([7]道具信息!B135="","",[7]道具信息!B135)</f>
        <v/>
      </c>
      <c r="C135" s="25" t="str">
        <f>IF([7]道具信息!C135="","",[7]道具信息!C135)</f>
        <v/>
      </c>
      <c r="D135" s="25" t="str">
        <f>IF([7]道具信息!D135="","",[7]道具信息!D135)</f>
        <v>传世装备图纸</v>
      </c>
      <c r="E135" s="25">
        <f>IF([7]道具信息!E135="","",[7]道具信息!E135)</f>
        <v>5600</v>
      </c>
      <c r="F135" s="25">
        <f>IF([7]道具信息!F135="","",[7]道具信息!F135)</f>
        <v>1</v>
      </c>
      <c r="G135" s="25">
        <f>IF([7]道具信息!G135="","",[7]道具信息!G135)</f>
        <v>1</v>
      </c>
      <c r="H135" s="25">
        <f>IF([7]道具信息!H135="","",[7]道具信息!H135)</f>
        <v>1</v>
      </c>
      <c r="I135" s="25">
        <f>IF([7]道具信息!I135="","",[7]道具信息!I135)</f>
        <v>5600</v>
      </c>
      <c r="J135" s="25">
        <f>IF([7]道具信息!J135="","",[7]道具信息!J135)</f>
        <v>5600</v>
      </c>
      <c r="K135" s="25">
        <f>IF([7]道具信息!K135="","",[7]道具信息!K135)</f>
        <v>5600</v>
      </c>
      <c r="L135" s="25" t="str">
        <f>IF([7]道具信息!L135="","",[7]道具信息!L135)</f>
        <v/>
      </c>
      <c r="M135" s="25" t="str">
        <f>IF([7]道具信息!M135="","",[7]道具信息!M135)</f>
        <v/>
      </c>
      <c r="N135" s="25" t="str">
        <f>IF([7]道具信息!N135="","",[7]道具信息!N135)</f>
        <v/>
      </c>
      <c r="O135" s="25" t="str">
        <f>IF([7]道具信息!O135="","",[7]道具信息!O135)</f>
        <v/>
      </c>
      <c r="P135" s="25" t="str">
        <f>IF([7]道具信息!P135="","",[7]道具信息!P135)</f>
        <v/>
      </c>
      <c r="Q135" s="25" t="str">
        <f>IF([7]道具信息!Q135="","",[7]道具信息!Q135)</f>
        <v/>
      </c>
      <c r="R135" s="25" t="str">
        <f>IF([7]道具信息!R135="","",[7]道具信息!R135)</f>
        <v/>
      </c>
      <c r="S135" s="25" t="str">
        <f>IF([7]道具信息!S135="","",[7]道具信息!S135)</f>
        <v/>
      </c>
      <c r="T135" s="25" t="str">
        <f>IF([7]道具信息!T135="","",[7]道具信息!T135)</f>
        <v/>
      </c>
      <c r="U135" s="25" t="str">
        <f>IF([7]道具信息!U135="","",[7]道具信息!U135)</f>
        <v/>
      </c>
      <c r="V135" s="25" t="str">
        <f>IF([7]道具信息!V135="","",[7]道具信息!V135)</f>
        <v/>
      </c>
      <c r="W135" s="25" t="str">
        <f>IF([7]道具信息!W135="","",[7]道具信息!W135)</f>
        <v/>
      </c>
      <c r="X135" s="25" t="str">
        <f>IF([7]道具信息!X135="","",[7]道具信息!X135)</f>
        <v/>
      </c>
      <c r="Y135" s="25" t="str">
        <f>IF([7]道具信息!Y135="","",[7]道具信息!Y135)</f>
        <v/>
      </c>
      <c r="Z135" s="25" t="str">
        <f>IF([7]道具信息!Z135="","",[7]道具信息!Z135)</f>
        <v/>
      </c>
    </row>
    <row r="136" spans="1:26" x14ac:dyDescent="0.15">
      <c r="A136" s="25" t="str">
        <f>IF([7]道具信息!A136="","",[7]道具信息!A136)</f>
        <v/>
      </c>
      <c r="B136" s="25" t="str">
        <f>IF([7]道具信息!B136="","",[7]道具信息!B136)</f>
        <v/>
      </c>
      <c r="C136" s="25" t="str">
        <f>IF([7]道具信息!C136="","",[7]道具信息!C136)</f>
        <v/>
      </c>
      <c r="D136" s="25" t="str">
        <f>IF([7]道具信息!D136="","",[7]道具信息!D136)</f>
        <v>传奇装备图纸</v>
      </c>
      <c r="E136" s="25">
        <f>IF([7]道具信息!E136="","",[7]道具信息!E136)</f>
        <v>10400</v>
      </c>
      <c r="F136" s="25">
        <f>IF([7]道具信息!F136="","",[7]道具信息!F136)</f>
        <v>1</v>
      </c>
      <c r="G136" s="25">
        <f>IF([7]道具信息!G136="","",[7]道具信息!G136)</f>
        <v>1</v>
      </c>
      <c r="H136" s="25">
        <f>IF([7]道具信息!H136="","",[7]道具信息!H136)</f>
        <v>1</v>
      </c>
      <c r="I136" s="25">
        <f>IF([7]道具信息!I136="","",[7]道具信息!I136)</f>
        <v>10400</v>
      </c>
      <c r="J136" s="25">
        <f>IF([7]道具信息!J136="","",[7]道具信息!J136)</f>
        <v>10400</v>
      </c>
      <c r="K136" s="25">
        <f>IF([7]道具信息!K136="","",[7]道具信息!K136)</f>
        <v>10400</v>
      </c>
      <c r="L136" s="25" t="str">
        <f>IF([7]道具信息!L136="","",[7]道具信息!L136)</f>
        <v/>
      </c>
      <c r="M136" s="25" t="str">
        <f>IF([7]道具信息!M136="","",[7]道具信息!M136)</f>
        <v/>
      </c>
      <c r="N136" s="25" t="str">
        <f>IF([7]道具信息!N136="","",[7]道具信息!N136)</f>
        <v/>
      </c>
      <c r="O136" s="25" t="str">
        <f>IF([7]道具信息!O136="","",[7]道具信息!O136)</f>
        <v/>
      </c>
      <c r="P136" s="25" t="str">
        <f>IF([7]道具信息!P136="","",[7]道具信息!P136)</f>
        <v/>
      </c>
      <c r="Q136" s="25" t="str">
        <f>IF([7]道具信息!Q136="","",[7]道具信息!Q136)</f>
        <v/>
      </c>
      <c r="R136" s="25" t="str">
        <f>IF([7]道具信息!R136="","",[7]道具信息!R136)</f>
        <v/>
      </c>
      <c r="S136" s="25" t="str">
        <f>IF([7]道具信息!S136="","",[7]道具信息!S136)</f>
        <v/>
      </c>
      <c r="T136" s="25" t="str">
        <f>IF([7]道具信息!T136="","",[7]道具信息!T136)</f>
        <v/>
      </c>
      <c r="U136" s="25" t="str">
        <f>IF([7]道具信息!U136="","",[7]道具信息!U136)</f>
        <v/>
      </c>
      <c r="V136" s="25" t="str">
        <f>IF([7]道具信息!V136="","",[7]道具信息!V136)</f>
        <v/>
      </c>
      <c r="W136" s="25" t="str">
        <f>IF([7]道具信息!W136="","",[7]道具信息!W136)</f>
        <v/>
      </c>
      <c r="X136" s="25" t="str">
        <f>IF([7]道具信息!X136="","",[7]道具信息!X136)</f>
        <v/>
      </c>
      <c r="Y136" s="25" t="str">
        <f>IF([7]道具信息!Y136="","",[7]道具信息!Y136)</f>
        <v/>
      </c>
      <c r="Z136" s="25" t="str">
        <f>IF([7]道具信息!Z136="","",[7]道具信息!Z136)</f>
        <v/>
      </c>
    </row>
    <row r="137" spans="1:26" x14ac:dyDescent="0.15">
      <c r="A137" s="25" t="str">
        <f>IF([7]道具信息!A137="","",[7]道具信息!A137)</f>
        <v/>
      </c>
      <c r="B137" s="25" t="str">
        <f>IF([7]道具信息!B137="","",[7]道具信息!B137)</f>
        <v/>
      </c>
      <c r="C137" s="25" t="str">
        <f>IF([7]道具信息!C137="","",[7]道具信息!C137)</f>
        <v/>
      </c>
      <c r="D137" s="25" t="str">
        <f>IF([7]道具信息!D137="","",[7]道具信息!D137)</f>
        <v/>
      </c>
      <c r="E137" s="25" t="str">
        <f>IF([7]道具信息!E137="","",[7]道具信息!E137)</f>
        <v/>
      </c>
      <c r="F137" s="25" t="str">
        <f>IF([7]道具信息!F137="","",[7]道具信息!F137)</f>
        <v/>
      </c>
      <c r="G137" s="25" t="str">
        <f>IF([7]道具信息!G137="","",[7]道具信息!G137)</f>
        <v/>
      </c>
      <c r="H137" s="25" t="str">
        <f>IF([7]道具信息!H137="","",[7]道具信息!H137)</f>
        <v/>
      </c>
      <c r="I137" s="25" t="str">
        <f>IF([7]道具信息!I137="","",[7]道具信息!I137)</f>
        <v/>
      </c>
      <c r="J137" s="25" t="str">
        <f>IF([7]道具信息!J137="","",[7]道具信息!J137)</f>
        <v/>
      </c>
      <c r="K137" s="25" t="str">
        <f>IF([7]道具信息!K137="","",[7]道具信息!K137)</f>
        <v/>
      </c>
      <c r="L137" s="25" t="str">
        <f>IF([7]道具信息!L137="","",[7]道具信息!L137)</f>
        <v/>
      </c>
      <c r="M137" s="25" t="str">
        <f>IF([7]道具信息!M137="","",[7]道具信息!M137)</f>
        <v/>
      </c>
      <c r="N137" s="25" t="str">
        <f>IF([7]道具信息!N137="","",[7]道具信息!N137)</f>
        <v/>
      </c>
      <c r="O137" s="25" t="str">
        <f>IF([7]道具信息!O137="","",[7]道具信息!O137)</f>
        <v/>
      </c>
      <c r="P137" s="25" t="str">
        <f>IF([7]道具信息!P137="","",[7]道具信息!P137)</f>
        <v/>
      </c>
      <c r="Q137" s="25" t="str">
        <f>IF([7]道具信息!Q137="","",[7]道具信息!Q137)</f>
        <v/>
      </c>
      <c r="R137" s="25" t="str">
        <f>IF([7]道具信息!R137="","",[7]道具信息!R137)</f>
        <v/>
      </c>
      <c r="S137" s="25" t="str">
        <f>IF([7]道具信息!S137="","",[7]道具信息!S137)</f>
        <v/>
      </c>
      <c r="T137" s="25" t="str">
        <f>IF([7]道具信息!T137="","",[7]道具信息!T137)</f>
        <v/>
      </c>
      <c r="U137" s="25" t="str">
        <f>IF([7]道具信息!U137="","",[7]道具信息!U137)</f>
        <v/>
      </c>
      <c r="V137" s="25" t="str">
        <f>IF([7]道具信息!V137="","",[7]道具信息!V137)</f>
        <v/>
      </c>
      <c r="W137" s="25" t="str">
        <f>IF([7]道具信息!W137="","",[7]道具信息!W137)</f>
        <v/>
      </c>
      <c r="X137" s="25" t="str">
        <f>IF([7]道具信息!X137="","",[7]道具信息!X137)</f>
        <v/>
      </c>
      <c r="Y137" s="25" t="str">
        <f>IF([7]道具信息!Y137="","",[7]道具信息!Y137)</f>
        <v/>
      </c>
      <c r="Z137" s="25" t="str">
        <f>IF([7]道具信息!Z137="","",[7]道具信息!Z137)</f>
        <v/>
      </c>
    </row>
    <row r="138" spans="1:26" x14ac:dyDescent="0.15">
      <c r="A138" s="25" t="str">
        <f>IF([7]道具信息!A138="","",[7]道具信息!A138)</f>
        <v/>
      </c>
      <c r="B138" s="25" t="str">
        <f>IF([7]道具信息!B138="","",[7]道具信息!B138)</f>
        <v/>
      </c>
      <c r="C138" s="25" t="str">
        <f>IF([7]道具信息!C138="","",[7]道具信息!C138)</f>
        <v/>
      </c>
      <c r="D138" s="25" t="str">
        <f>IF([7]道具信息!D138="","",[7]道具信息!D138)</f>
        <v>残破磨石</v>
      </c>
      <c r="E138" s="25">
        <f>IF([7]道具信息!E138="","",[7]道具信息!E138)</f>
        <v>10</v>
      </c>
      <c r="F138" s="25">
        <f>IF([7]道具信息!F138="","",[7]道具信息!F138)</f>
        <v>1</v>
      </c>
      <c r="G138" s="25">
        <f>IF([7]道具信息!G138="","",[7]道具信息!G138)</f>
        <v>1</v>
      </c>
      <c r="H138" s="25">
        <f>IF([7]道具信息!H138="","",[7]道具信息!H138)</f>
        <v>1</v>
      </c>
      <c r="I138" s="25">
        <f>IF([7]道具信息!I138="","",[7]道具信息!I138)</f>
        <v>10</v>
      </c>
      <c r="J138" s="25">
        <f>IF([7]道具信息!J138="","",[7]道具信息!J138)</f>
        <v>10</v>
      </c>
      <c r="K138" s="25">
        <f>IF([7]道具信息!K138="","",[7]道具信息!K138)</f>
        <v>10</v>
      </c>
      <c r="L138" s="25" t="str">
        <f>IF([7]道具信息!L138="","",[7]道具信息!L138)</f>
        <v/>
      </c>
      <c r="M138" s="25" t="str">
        <f>IF([7]道具信息!M138="","",[7]道具信息!M138)</f>
        <v/>
      </c>
      <c r="N138" s="25" t="str">
        <f>IF([7]道具信息!N138="","",[7]道具信息!N138)</f>
        <v/>
      </c>
      <c r="O138" s="25" t="str">
        <f>IF([7]道具信息!O138="","",[7]道具信息!O138)</f>
        <v/>
      </c>
      <c r="P138" s="25" t="str">
        <f>IF([7]道具信息!P138="","",[7]道具信息!P138)</f>
        <v/>
      </c>
      <c r="Q138" s="25" t="str">
        <f>IF([7]道具信息!Q138="","",[7]道具信息!Q138)</f>
        <v/>
      </c>
      <c r="R138" s="25" t="str">
        <f>IF([7]道具信息!R138="","",[7]道具信息!R138)</f>
        <v/>
      </c>
      <c r="S138" s="25" t="str">
        <f>IF([7]道具信息!S138="","",[7]道具信息!S138)</f>
        <v/>
      </c>
      <c r="T138" s="25" t="str">
        <f>IF([7]道具信息!T138="","",[7]道具信息!T138)</f>
        <v/>
      </c>
      <c r="U138" s="25" t="str">
        <f>IF([7]道具信息!U138="","",[7]道具信息!U138)</f>
        <v/>
      </c>
      <c r="V138" s="25" t="str">
        <f>IF([7]道具信息!V138="","",[7]道具信息!V138)</f>
        <v/>
      </c>
      <c r="W138" s="25" t="str">
        <f>IF([7]道具信息!W138="","",[7]道具信息!W138)</f>
        <v/>
      </c>
      <c r="X138" s="25" t="str">
        <f>IF([7]道具信息!X138="","",[7]道具信息!X138)</f>
        <v/>
      </c>
      <c r="Y138" s="25" t="str">
        <f>IF([7]道具信息!Y138="","",[7]道具信息!Y138)</f>
        <v/>
      </c>
      <c r="Z138" s="25" t="str">
        <f>IF([7]道具信息!Z138="","",[7]道具信息!Z138)</f>
        <v/>
      </c>
    </row>
    <row r="139" spans="1:26" x14ac:dyDescent="0.15">
      <c r="A139" s="25" t="str">
        <f>IF([7]道具信息!A139="","",[7]道具信息!A139)</f>
        <v/>
      </c>
      <c r="B139" s="25" t="str">
        <f>IF([7]道具信息!B139="","",[7]道具信息!B139)</f>
        <v/>
      </c>
      <c r="C139" s="25" t="str">
        <f>IF([7]道具信息!C139="","",[7]道具信息!C139)</f>
        <v/>
      </c>
      <c r="D139" s="25" t="str">
        <f>IF([7]道具信息!D139="","",[7]道具信息!D139)</f>
        <v>普通磨石</v>
      </c>
      <c r="E139" s="25">
        <f>IF([7]道具信息!E139="","",[7]道具信息!E139)</f>
        <v>50</v>
      </c>
      <c r="F139" s="25">
        <f>IF([7]道具信息!F139="","",[7]道具信息!F139)</f>
        <v>1</v>
      </c>
      <c r="G139" s="25">
        <f>IF([7]道具信息!G139="","",[7]道具信息!G139)</f>
        <v>1</v>
      </c>
      <c r="H139" s="25">
        <f>IF([7]道具信息!H139="","",[7]道具信息!H139)</f>
        <v>1</v>
      </c>
      <c r="I139" s="25">
        <f>IF([7]道具信息!I139="","",[7]道具信息!I139)</f>
        <v>50</v>
      </c>
      <c r="J139" s="25">
        <f>IF([7]道具信息!J139="","",[7]道具信息!J139)</f>
        <v>50</v>
      </c>
      <c r="K139" s="25">
        <f>IF([7]道具信息!K139="","",[7]道具信息!K139)</f>
        <v>50</v>
      </c>
      <c r="L139" s="25" t="str">
        <f>IF([7]道具信息!L139="","",[7]道具信息!L139)</f>
        <v/>
      </c>
      <c r="M139" s="25" t="str">
        <f>IF([7]道具信息!M139="","",[7]道具信息!M139)</f>
        <v/>
      </c>
      <c r="N139" s="25" t="str">
        <f>IF([7]道具信息!N139="","",[7]道具信息!N139)</f>
        <v/>
      </c>
      <c r="O139" s="25" t="str">
        <f>IF([7]道具信息!O139="","",[7]道具信息!O139)</f>
        <v/>
      </c>
      <c r="P139" s="25" t="str">
        <f>IF([7]道具信息!P139="","",[7]道具信息!P139)</f>
        <v/>
      </c>
      <c r="Q139" s="25" t="str">
        <f>IF([7]道具信息!Q139="","",[7]道具信息!Q139)</f>
        <v/>
      </c>
      <c r="R139" s="25" t="str">
        <f>IF([7]道具信息!R139="","",[7]道具信息!R139)</f>
        <v/>
      </c>
      <c r="S139" s="25" t="str">
        <f>IF([7]道具信息!S139="","",[7]道具信息!S139)</f>
        <v/>
      </c>
      <c r="T139" s="25" t="str">
        <f>IF([7]道具信息!T139="","",[7]道具信息!T139)</f>
        <v/>
      </c>
      <c r="U139" s="25" t="str">
        <f>IF([7]道具信息!U139="","",[7]道具信息!U139)</f>
        <v/>
      </c>
      <c r="V139" s="25" t="str">
        <f>IF([7]道具信息!V139="","",[7]道具信息!V139)</f>
        <v/>
      </c>
      <c r="W139" s="25" t="str">
        <f>IF([7]道具信息!W139="","",[7]道具信息!W139)</f>
        <v/>
      </c>
      <c r="X139" s="25" t="str">
        <f>IF([7]道具信息!X139="","",[7]道具信息!X139)</f>
        <v/>
      </c>
      <c r="Y139" s="25" t="str">
        <f>IF([7]道具信息!Y139="","",[7]道具信息!Y139)</f>
        <v/>
      </c>
      <c r="Z139" s="25" t="str">
        <f>IF([7]道具信息!Z139="","",[7]道具信息!Z139)</f>
        <v/>
      </c>
    </row>
    <row r="140" spans="1:26" x14ac:dyDescent="0.15">
      <c r="A140" s="25" t="str">
        <f>IF([7]道具信息!A140="","",[7]道具信息!A140)</f>
        <v/>
      </c>
      <c r="B140" s="25" t="str">
        <f>IF([7]道具信息!B140="","",[7]道具信息!B140)</f>
        <v/>
      </c>
      <c r="C140" s="25" t="str">
        <f>IF([7]道具信息!C140="","",[7]道具信息!C140)</f>
        <v/>
      </c>
      <c r="D140" s="25" t="str">
        <f>IF([7]道具信息!D140="","",[7]道具信息!D140)</f>
        <v>精良磨石</v>
      </c>
      <c r="E140" s="25">
        <f>IF([7]道具信息!E140="","",[7]道具信息!E140)</f>
        <v>100</v>
      </c>
      <c r="F140" s="25">
        <f>IF([7]道具信息!F140="","",[7]道具信息!F140)</f>
        <v>1</v>
      </c>
      <c r="G140" s="25">
        <f>IF([7]道具信息!G140="","",[7]道具信息!G140)</f>
        <v>1</v>
      </c>
      <c r="H140" s="25">
        <f>IF([7]道具信息!H140="","",[7]道具信息!H140)</f>
        <v>1</v>
      </c>
      <c r="I140" s="25">
        <f>IF([7]道具信息!I140="","",[7]道具信息!I140)</f>
        <v>100</v>
      </c>
      <c r="J140" s="25">
        <f>IF([7]道具信息!J140="","",[7]道具信息!J140)</f>
        <v>100</v>
      </c>
      <c r="K140" s="25">
        <f>IF([7]道具信息!K140="","",[7]道具信息!K140)</f>
        <v>100</v>
      </c>
      <c r="L140" s="25" t="str">
        <f>IF([7]道具信息!L140="","",[7]道具信息!L140)</f>
        <v/>
      </c>
      <c r="M140" s="25" t="str">
        <f>IF([7]道具信息!M140="","",[7]道具信息!M140)</f>
        <v/>
      </c>
      <c r="N140" s="25" t="str">
        <f>IF([7]道具信息!N140="","",[7]道具信息!N140)</f>
        <v/>
      </c>
      <c r="O140" s="25" t="str">
        <f>IF([7]道具信息!O140="","",[7]道具信息!O140)</f>
        <v/>
      </c>
      <c r="P140" s="25" t="str">
        <f>IF([7]道具信息!P140="","",[7]道具信息!P140)</f>
        <v/>
      </c>
      <c r="Q140" s="25" t="str">
        <f>IF([7]道具信息!Q140="","",[7]道具信息!Q140)</f>
        <v/>
      </c>
      <c r="R140" s="25" t="str">
        <f>IF([7]道具信息!R140="","",[7]道具信息!R140)</f>
        <v/>
      </c>
      <c r="S140" s="25" t="str">
        <f>IF([7]道具信息!S140="","",[7]道具信息!S140)</f>
        <v/>
      </c>
      <c r="T140" s="25" t="str">
        <f>IF([7]道具信息!T140="","",[7]道具信息!T140)</f>
        <v/>
      </c>
      <c r="U140" s="25" t="str">
        <f>IF([7]道具信息!U140="","",[7]道具信息!U140)</f>
        <v/>
      </c>
      <c r="V140" s="25" t="str">
        <f>IF([7]道具信息!V140="","",[7]道具信息!V140)</f>
        <v/>
      </c>
      <c r="W140" s="25" t="str">
        <f>IF([7]道具信息!W140="","",[7]道具信息!W140)</f>
        <v/>
      </c>
      <c r="X140" s="25" t="str">
        <f>IF([7]道具信息!X140="","",[7]道具信息!X140)</f>
        <v/>
      </c>
      <c r="Y140" s="25" t="str">
        <f>IF([7]道具信息!Y140="","",[7]道具信息!Y140)</f>
        <v/>
      </c>
      <c r="Z140" s="25" t="str">
        <f>IF([7]道具信息!Z140="","",[7]道具信息!Z140)</f>
        <v/>
      </c>
    </row>
    <row r="141" spans="1:26" x14ac:dyDescent="0.15">
      <c r="A141" s="25" t="str">
        <f>IF([7]道具信息!A141="","",[7]道具信息!A141)</f>
        <v/>
      </c>
      <c r="B141" s="25" t="str">
        <f>IF([7]道具信息!B141="","",[7]道具信息!B141)</f>
        <v/>
      </c>
      <c r="C141" s="25" t="str">
        <f>IF([7]道具信息!C141="","",[7]道具信息!C141)</f>
        <v/>
      </c>
      <c r="D141" s="25" t="str">
        <f>IF([7]道具信息!D141="","",[7]道具信息!D141)</f>
        <v>优质磨石</v>
      </c>
      <c r="E141" s="25">
        <f>IF([7]道具信息!E141="","",[7]道具信息!E141)</f>
        <v>200</v>
      </c>
      <c r="F141" s="25">
        <f>IF([7]道具信息!F141="","",[7]道具信息!F141)</f>
        <v>1</v>
      </c>
      <c r="G141" s="25">
        <f>IF([7]道具信息!G141="","",[7]道具信息!G141)</f>
        <v>1</v>
      </c>
      <c r="H141" s="25">
        <f>IF([7]道具信息!H141="","",[7]道具信息!H141)</f>
        <v>1</v>
      </c>
      <c r="I141" s="25">
        <f>IF([7]道具信息!I141="","",[7]道具信息!I141)</f>
        <v>200</v>
      </c>
      <c r="J141" s="25">
        <f>IF([7]道具信息!J141="","",[7]道具信息!J141)</f>
        <v>200</v>
      </c>
      <c r="K141" s="25">
        <f>IF([7]道具信息!K141="","",[7]道具信息!K141)</f>
        <v>200</v>
      </c>
      <c r="L141" s="25" t="str">
        <f>IF([7]道具信息!L141="","",[7]道具信息!L141)</f>
        <v/>
      </c>
      <c r="M141" s="25" t="str">
        <f>IF([7]道具信息!M141="","",[7]道具信息!M141)</f>
        <v/>
      </c>
      <c r="N141" s="25" t="str">
        <f>IF([7]道具信息!N141="","",[7]道具信息!N141)</f>
        <v/>
      </c>
      <c r="O141" s="25" t="str">
        <f>IF([7]道具信息!O141="","",[7]道具信息!O141)</f>
        <v/>
      </c>
      <c r="P141" s="25" t="str">
        <f>IF([7]道具信息!P141="","",[7]道具信息!P141)</f>
        <v/>
      </c>
      <c r="Q141" s="25" t="str">
        <f>IF([7]道具信息!Q141="","",[7]道具信息!Q141)</f>
        <v/>
      </c>
      <c r="R141" s="25" t="str">
        <f>IF([7]道具信息!R141="","",[7]道具信息!R141)</f>
        <v/>
      </c>
      <c r="S141" s="25" t="str">
        <f>IF([7]道具信息!S141="","",[7]道具信息!S141)</f>
        <v/>
      </c>
      <c r="T141" s="25" t="str">
        <f>IF([7]道具信息!T141="","",[7]道具信息!T141)</f>
        <v/>
      </c>
      <c r="U141" s="25" t="str">
        <f>IF([7]道具信息!U141="","",[7]道具信息!U141)</f>
        <v/>
      </c>
      <c r="V141" s="25" t="str">
        <f>IF([7]道具信息!V141="","",[7]道具信息!V141)</f>
        <v/>
      </c>
      <c r="W141" s="25" t="str">
        <f>IF([7]道具信息!W141="","",[7]道具信息!W141)</f>
        <v/>
      </c>
      <c r="X141" s="25" t="str">
        <f>IF([7]道具信息!X141="","",[7]道具信息!X141)</f>
        <v/>
      </c>
      <c r="Y141" s="25" t="str">
        <f>IF([7]道具信息!Y141="","",[7]道具信息!Y141)</f>
        <v/>
      </c>
      <c r="Z141" s="25" t="str">
        <f>IF([7]道具信息!Z141="","",[7]道具信息!Z141)</f>
        <v/>
      </c>
    </row>
    <row r="142" spans="1:26" x14ac:dyDescent="0.15">
      <c r="A142" s="25" t="str">
        <f>IF([7]道具信息!A142="","",[7]道具信息!A142)</f>
        <v/>
      </c>
      <c r="B142" s="25" t="str">
        <f>IF([7]道具信息!B142="","",[7]道具信息!B142)</f>
        <v/>
      </c>
      <c r="C142" s="25" t="str">
        <f>IF([7]道具信息!C142="","",[7]道具信息!C142)</f>
        <v/>
      </c>
      <c r="D142" s="25" t="str">
        <f>IF([7]道具信息!D142="","",[7]道具信息!D142)</f>
        <v>传世磨石</v>
      </c>
      <c r="E142" s="25">
        <f>IF([7]道具信息!E142="","",[7]道具信息!E142)</f>
        <v>400</v>
      </c>
      <c r="F142" s="25">
        <f>IF([7]道具信息!F142="","",[7]道具信息!F142)</f>
        <v>1</v>
      </c>
      <c r="G142" s="25">
        <f>IF([7]道具信息!G142="","",[7]道具信息!G142)</f>
        <v>1</v>
      </c>
      <c r="H142" s="25">
        <f>IF([7]道具信息!H142="","",[7]道具信息!H142)</f>
        <v>1</v>
      </c>
      <c r="I142" s="25">
        <f>IF([7]道具信息!I142="","",[7]道具信息!I142)</f>
        <v>400</v>
      </c>
      <c r="J142" s="25">
        <f>IF([7]道具信息!J142="","",[7]道具信息!J142)</f>
        <v>400</v>
      </c>
      <c r="K142" s="25">
        <f>IF([7]道具信息!K142="","",[7]道具信息!K142)</f>
        <v>400</v>
      </c>
      <c r="L142" s="25" t="str">
        <f>IF([7]道具信息!L142="","",[7]道具信息!L142)</f>
        <v/>
      </c>
      <c r="M142" s="25" t="str">
        <f>IF([7]道具信息!M142="","",[7]道具信息!M142)</f>
        <v/>
      </c>
      <c r="N142" s="25" t="str">
        <f>IF([7]道具信息!N142="","",[7]道具信息!N142)</f>
        <v/>
      </c>
      <c r="O142" s="25" t="str">
        <f>IF([7]道具信息!O142="","",[7]道具信息!O142)</f>
        <v/>
      </c>
      <c r="P142" s="25" t="str">
        <f>IF([7]道具信息!P142="","",[7]道具信息!P142)</f>
        <v/>
      </c>
      <c r="Q142" s="25" t="str">
        <f>IF([7]道具信息!Q142="","",[7]道具信息!Q142)</f>
        <v/>
      </c>
      <c r="R142" s="25" t="str">
        <f>IF([7]道具信息!R142="","",[7]道具信息!R142)</f>
        <v/>
      </c>
      <c r="S142" s="25" t="str">
        <f>IF([7]道具信息!S142="","",[7]道具信息!S142)</f>
        <v/>
      </c>
      <c r="T142" s="25" t="str">
        <f>IF([7]道具信息!T142="","",[7]道具信息!T142)</f>
        <v/>
      </c>
      <c r="U142" s="25" t="str">
        <f>IF([7]道具信息!U142="","",[7]道具信息!U142)</f>
        <v/>
      </c>
      <c r="V142" s="25" t="str">
        <f>IF([7]道具信息!V142="","",[7]道具信息!V142)</f>
        <v/>
      </c>
      <c r="W142" s="25" t="str">
        <f>IF([7]道具信息!W142="","",[7]道具信息!W142)</f>
        <v/>
      </c>
      <c r="X142" s="25" t="str">
        <f>IF([7]道具信息!X142="","",[7]道具信息!X142)</f>
        <v/>
      </c>
      <c r="Y142" s="25" t="str">
        <f>IF([7]道具信息!Y142="","",[7]道具信息!Y142)</f>
        <v/>
      </c>
      <c r="Z142" s="25" t="str">
        <f>IF([7]道具信息!Z142="","",[7]道具信息!Z142)</f>
        <v/>
      </c>
    </row>
    <row r="143" spans="1:26" x14ac:dyDescent="0.15">
      <c r="A143" s="25" t="str">
        <f>IF([7]道具信息!A143="","",[7]道具信息!A143)</f>
        <v/>
      </c>
      <c r="B143" s="25" t="str">
        <f>IF([7]道具信息!B143="","",[7]道具信息!B143)</f>
        <v/>
      </c>
      <c r="C143" s="25" t="str">
        <f>IF([7]道具信息!C143="","",[7]道具信息!C143)</f>
        <v/>
      </c>
      <c r="D143" s="25" t="str">
        <f>IF([7]道具信息!D143="","",[7]道具信息!D143)</f>
        <v/>
      </c>
      <c r="E143" s="25" t="str">
        <f>IF([7]道具信息!E143="","",[7]道具信息!E143)</f>
        <v/>
      </c>
      <c r="F143" s="25" t="str">
        <f>IF([7]道具信息!F143="","",[7]道具信息!F143)</f>
        <v/>
      </c>
      <c r="G143" s="25" t="str">
        <f>IF([7]道具信息!G143="","",[7]道具信息!G143)</f>
        <v/>
      </c>
      <c r="H143" s="25" t="str">
        <f>IF([7]道具信息!H143="","",[7]道具信息!H143)</f>
        <v/>
      </c>
      <c r="I143" s="25" t="str">
        <f>IF([7]道具信息!I143="","",[7]道具信息!I143)</f>
        <v/>
      </c>
      <c r="J143" s="25" t="str">
        <f>IF([7]道具信息!J143="","",[7]道具信息!J143)</f>
        <v/>
      </c>
      <c r="K143" s="25" t="str">
        <f>IF([7]道具信息!K143="","",[7]道具信息!K143)</f>
        <v/>
      </c>
      <c r="L143" s="25" t="str">
        <f>IF([7]道具信息!L143="","",[7]道具信息!L143)</f>
        <v/>
      </c>
      <c r="M143" s="25" t="str">
        <f>IF([7]道具信息!M143="","",[7]道具信息!M143)</f>
        <v/>
      </c>
      <c r="N143" s="25" t="str">
        <f>IF([7]道具信息!N143="","",[7]道具信息!N143)</f>
        <v/>
      </c>
      <c r="O143" s="25" t="str">
        <f>IF([7]道具信息!O143="","",[7]道具信息!O143)</f>
        <v/>
      </c>
      <c r="P143" s="25" t="str">
        <f>IF([7]道具信息!P143="","",[7]道具信息!P143)</f>
        <v/>
      </c>
      <c r="Q143" s="25" t="str">
        <f>IF([7]道具信息!Q143="","",[7]道具信息!Q143)</f>
        <v/>
      </c>
      <c r="R143" s="25" t="str">
        <f>IF([7]道具信息!R143="","",[7]道具信息!R143)</f>
        <v/>
      </c>
      <c r="S143" s="25" t="str">
        <f>IF([7]道具信息!S143="","",[7]道具信息!S143)</f>
        <v/>
      </c>
      <c r="T143" s="25" t="str">
        <f>IF([7]道具信息!T143="","",[7]道具信息!T143)</f>
        <v/>
      </c>
      <c r="U143" s="25" t="str">
        <f>IF([7]道具信息!U143="","",[7]道具信息!U143)</f>
        <v/>
      </c>
      <c r="V143" s="25" t="str">
        <f>IF([7]道具信息!V143="","",[7]道具信息!V143)</f>
        <v/>
      </c>
      <c r="W143" s="25" t="str">
        <f>IF([7]道具信息!W143="","",[7]道具信息!W143)</f>
        <v/>
      </c>
      <c r="X143" s="25" t="str">
        <f>IF([7]道具信息!X143="","",[7]道具信息!X143)</f>
        <v/>
      </c>
      <c r="Y143" s="25" t="str">
        <f>IF([7]道具信息!Y143="","",[7]道具信息!Y143)</f>
        <v/>
      </c>
      <c r="Z143" s="25" t="str">
        <f>IF([7]道具信息!Z143="","",[7]道具信息!Z143)</f>
        <v/>
      </c>
    </row>
    <row r="144" spans="1:26" x14ac:dyDescent="0.15">
      <c r="A144" s="25" t="str">
        <f>IF([7]道具信息!A144="","",[7]道具信息!A144)</f>
        <v/>
      </c>
      <c r="B144" s="25" t="str">
        <f>IF([7]道具信息!B144="","",[7]道具信息!B144)</f>
        <v/>
      </c>
      <c r="C144" s="25" t="str">
        <f>IF([7]道具信息!C144="","",[7]道具信息!C144)</f>
        <v/>
      </c>
      <c r="D144" s="25" t="str">
        <f>IF([7]道具信息!D144="","",[7]道具信息!D144)</f>
        <v>普通兵装材料</v>
      </c>
      <c r="E144" s="25">
        <f>IF([7]道具信息!E144="","",[7]道具信息!E144)</f>
        <v>10</v>
      </c>
      <c r="F144" s="25">
        <f>IF([7]道具信息!F144="","",[7]道具信息!F144)</f>
        <v>1</v>
      </c>
      <c r="G144" s="25">
        <f>IF([7]道具信息!G144="","",[7]道具信息!G144)</f>
        <v>0.2</v>
      </c>
      <c r="H144" s="25">
        <f>IF([7]道具信息!H144="","",[7]道具信息!H144)</f>
        <v>0.2</v>
      </c>
      <c r="I144" s="25">
        <f>IF([7]道具信息!I144="","",[7]道具信息!I144)</f>
        <v>10</v>
      </c>
      <c r="J144" s="25">
        <f>IF([7]道具信息!J144="","",[7]道具信息!J144)</f>
        <v>2</v>
      </c>
      <c r="K144" s="25">
        <f>IF([7]道具信息!K144="","",[7]道具信息!K144)</f>
        <v>2</v>
      </c>
      <c r="L144" s="25" t="str">
        <f>IF([7]道具信息!L144="","",[7]道具信息!L144)</f>
        <v/>
      </c>
      <c r="M144" s="25" t="str">
        <f>IF([7]道具信息!M144="","",[7]道具信息!M144)</f>
        <v/>
      </c>
      <c r="N144" s="25" t="str">
        <f>IF([7]道具信息!N144="","",[7]道具信息!N144)</f>
        <v/>
      </c>
      <c r="O144" s="25" t="str">
        <f>IF([7]道具信息!O144="","",[7]道具信息!O144)</f>
        <v/>
      </c>
      <c r="P144" s="25" t="str">
        <f>IF([7]道具信息!P144="","",[7]道具信息!P144)</f>
        <v/>
      </c>
      <c r="Q144" s="25" t="str">
        <f>IF([7]道具信息!Q144="","",[7]道具信息!Q144)</f>
        <v/>
      </c>
      <c r="R144" s="25" t="str">
        <f>IF([7]道具信息!R144="","",[7]道具信息!R144)</f>
        <v/>
      </c>
      <c r="S144" s="25" t="str">
        <f>IF([7]道具信息!S144="","",[7]道具信息!S144)</f>
        <v/>
      </c>
      <c r="T144" s="25" t="str">
        <f>IF([7]道具信息!T144="","",[7]道具信息!T144)</f>
        <v/>
      </c>
      <c r="U144" s="25" t="str">
        <f>IF([7]道具信息!U144="","",[7]道具信息!U144)</f>
        <v/>
      </c>
      <c r="V144" s="25" t="str">
        <f>IF([7]道具信息!V144="","",[7]道具信息!V144)</f>
        <v/>
      </c>
      <c r="W144" s="25" t="str">
        <f>IF([7]道具信息!W144="","",[7]道具信息!W144)</f>
        <v/>
      </c>
      <c r="X144" s="25" t="str">
        <f>IF([7]道具信息!X144="","",[7]道具信息!X144)</f>
        <v/>
      </c>
      <c r="Y144" s="25" t="str">
        <f>IF([7]道具信息!Y144="","",[7]道具信息!Y144)</f>
        <v/>
      </c>
      <c r="Z144" s="25" t="str">
        <f>IF([7]道具信息!Z144="","",[7]道具信息!Z144)</f>
        <v/>
      </c>
    </row>
    <row r="145" spans="1:26" x14ac:dyDescent="0.15">
      <c r="A145" s="25" t="str">
        <f>IF([7]道具信息!A145="","",[7]道具信息!A145)</f>
        <v/>
      </c>
      <c r="B145" s="25" t="str">
        <f>IF([7]道具信息!B145="","",[7]道具信息!B145)</f>
        <v/>
      </c>
      <c r="C145" s="25" t="str">
        <f>IF([7]道具信息!C145="","",[7]道具信息!C145)</f>
        <v/>
      </c>
      <c r="D145" s="25" t="str">
        <f>IF([7]道具信息!D145="","",[7]道具信息!D145)</f>
        <v>精良兵装材料</v>
      </c>
      <c r="E145" s="25">
        <f>IF([7]道具信息!E145="","",[7]道具信息!E145)</f>
        <v>19</v>
      </c>
      <c r="F145" s="25">
        <f>IF([7]道具信息!F145="","",[7]道具信息!F145)</f>
        <v>1</v>
      </c>
      <c r="G145" s="25">
        <f>IF([7]道具信息!G145="","",[7]道具信息!G145)</f>
        <v>0.19999999999999998</v>
      </c>
      <c r="H145" s="25">
        <f>IF([7]道具信息!H145="","",[7]道具信息!H145)</f>
        <v>0.19999999999999998</v>
      </c>
      <c r="I145" s="25">
        <f>IF([7]道具信息!I145="","",[7]道具信息!I145)</f>
        <v>19</v>
      </c>
      <c r="J145" s="25">
        <f>IF([7]道具信息!J145="","",[7]道具信息!J145)</f>
        <v>3.8</v>
      </c>
      <c r="K145" s="25">
        <f>IF([7]道具信息!K145="","",[7]道具信息!K145)</f>
        <v>3.8</v>
      </c>
      <c r="L145" s="25" t="str">
        <f>IF([7]道具信息!L145="","",[7]道具信息!L145)</f>
        <v/>
      </c>
      <c r="M145" s="25" t="str">
        <f>IF([7]道具信息!M145="","",[7]道具信息!M145)</f>
        <v/>
      </c>
      <c r="N145" s="25" t="str">
        <f>IF([7]道具信息!N145="","",[7]道具信息!N145)</f>
        <v/>
      </c>
      <c r="O145" s="25" t="str">
        <f>IF([7]道具信息!O145="","",[7]道具信息!O145)</f>
        <v/>
      </c>
      <c r="P145" s="25" t="str">
        <f>IF([7]道具信息!P145="","",[7]道具信息!P145)</f>
        <v/>
      </c>
      <c r="Q145" s="25" t="str">
        <f>IF([7]道具信息!Q145="","",[7]道具信息!Q145)</f>
        <v/>
      </c>
      <c r="R145" s="25" t="str">
        <f>IF([7]道具信息!R145="","",[7]道具信息!R145)</f>
        <v/>
      </c>
      <c r="S145" s="25" t="str">
        <f>IF([7]道具信息!S145="","",[7]道具信息!S145)</f>
        <v/>
      </c>
      <c r="T145" s="25" t="str">
        <f>IF([7]道具信息!T145="","",[7]道具信息!T145)</f>
        <v/>
      </c>
      <c r="U145" s="25" t="str">
        <f>IF([7]道具信息!U145="","",[7]道具信息!U145)</f>
        <v/>
      </c>
      <c r="V145" s="25" t="str">
        <f>IF([7]道具信息!V145="","",[7]道具信息!V145)</f>
        <v/>
      </c>
      <c r="W145" s="25" t="str">
        <f>IF([7]道具信息!W145="","",[7]道具信息!W145)</f>
        <v/>
      </c>
      <c r="X145" s="25" t="str">
        <f>IF([7]道具信息!X145="","",[7]道具信息!X145)</f>
        <v/>
      </c>
      <c r="Y145" s="25" t="str">
        <f>IF([7]道具信息!Y145="","",[7]道具信息!Y145)</f>
        <v/>
      </c>
      <c r="Z145" s="25" t="str">
        <f>IF([7]道具信息!Z145="","",[7]道具信息!Z145)</f>
        <v/>
      </c>
    </row>
    <row r="146" spans="1:26" x14ac:dyDescent="0.15">
      <c r="A146" s="25" t="str">
        <f>IF([7]道具信息!A146="","",[7]道具信息!A146)</f>
        <v/>
      </c>
      <c r="B146" s="25" t="str">
        <f>IF([7]道具信息!B146="","",[7]道具信息!B146)</f>
        <v/>
      </c>
      <c r="C146" s="25" t="str">
        <f>IF([7]道具信息!C146="","",[7]道具信息!C146)</f>
        <v/>
      </c>
      <c r="D146" s="25" t="str">
        <f>IF([7]道具信息!D146="","",[7]道具信息!D146)</f>
        <v>优质兵装材料</v>
      </c>
      <c r="E146" s="25">
        <f>IF([7]道具信息!E146="","",[7]道具信息!E146)</f>
        <v>22.5</v>
      </c>
      <c r="F146" s="25">
        <f>IF([7]道具信息!F146="","",[7]道具信息!F146)</f>
        <v>1</v>
      </c>
      <c r="G146" s="25">
        <f>IF([7]道具信息!G146="","",[7]道具信息!G146)</f>
        <v>1</v>
      </c>
      <c r="H146" s="25">
        <f>IF([7]道具信息!H146="","",[7]道具信息!H146)</f>
        <v>0.18533333333333332</v>
      </c>
      <c r="I146" s="25">
        <f>IF([7]道具信息!I146="","",[7]道具信息!I146)</f>
        <v>22.5</v>
      </c>
      <c r="J146" s="25">
        <f>IF([7]道具信息!J146="","",[7]道具信息!J146)</f>
        <v>22.5</v>
      </c>
      <c r="K146" s="25">
        <f>IF([7]道具信息!K146="","",[7]道具信息!K146)</f>
        <v>4.17</v>
      </c>
      <c r="L146" s="25" t="str">
        <f>IF([7]道具信息!L146="","",[7]道具信息!L146)</f>
        <v/>
      </c>
      <c r="M146" s="25" t="str">
        <f>IF([7]道具信息!M146="","",[7]道具信息!M146)</f>
        <v/>
      </c>
      <c r="N146" s="25" t="str">
        <f>IF([7]道具信息!N146="","",[7]道具信息!N146)</f>
        <v/>
      </c>
      <c r="O146" s="25" t="str">
        <f>IF([7]道具信息!O146="","",[7]道具信息!O146)</f>
        <v/>
      </c>
      <c r="P146" s="25" t="str">
        <f>IF([7]道具信息!P146="","",[7]道具信息!P146)</f>
        <v/>
      </c>
      <c r="Q146" s="25" t="str">
        <f>IF([7]道具信息!Q146="","",[7]道具信息!Q146)</f>
        <v/>
      </c>
      <c r="R146" s="25" t="str">
        <f>IF([7]道具信息!R146="","",[7]道具信息!R146)</f>
        <v/>
      </c>
      <c r="S146" s="25" t="str">
        <f>IF([7]道具信息!S146="","",[7]道具信息!S146)</f>
        <v/>
      </c>
      <c r="T146" s="25" t="str">
        <f>IF([7]道具信息!T146="","",[7]道具信息!T146)</f>
        <v/>
      </c>
      <c r="U146" s="25" t="str">
        <f>IF([7]道具信息!U146="","",[7]道具信息!U146)</f>
        <v/>
      </c>
      <c r="V146" s="25" t="str">
        <f>IF([7]道具信息!V146="","",[7]道具信息!V146)</f>
        <v/>
      </c>
      <c r="W146" s="25" t="str">
        <f>IF([7]道具信息!W146="","",[7]道具信息!W146)</f>
        <v/>
      </c>
      <c r="X146" s="25" t="str">
        <f>IF([7]道具信息!X146="","",[7]道具信息!X146)</f>
        <v/>
      </c>
      <c r="Y146" s="25" t="str">
        <f>IF([7]道具信息!Y146="","",[7]道具信息!Y146)</f>
        <v/>
      </c>
      <c r="Z146" s="25" t="str">
        <f>IF([7]道具信息!Z146="","",[7]道具信息!Z146)</f>
        <v/>
      </c>
    </row>
    <row r="147" spans="1:26" x14ac:dyDescent="0.15">
      <c r="A147" s="25" t="str">
        <f>IF([7]道具信息!A147="","",[7]道具信息!A147)</f>
        <v/>
      </c>
      <c r="B147" s="25" t="str">
        <f>IF([7]道具信息!B147="","",[7]道具信息!B147)</f>
        <v/>
      </c>
      <c r="C147" s="25" t="str">
        <f>IF([7]道具信息!C147="","",[7]道具信息!C147)</f>
        <v/>
      </c>
      <c r="D147" s="25" t="str">
        <f>IF([7]道具信息!D147="","",[7]道具信息!D147)</f>
        <v>传世兵装材料</v>
      </c>
      <c r="E147" s="25">
        <f>IF([7]道具信息!E147="","",[7]道具信息!E147)</f>
        <v>56</v>
      </c>
      <c r="F147" s="25">
        <f>IF([7]道具信息!F147="","",[7]道具信息!F147)</f>
        <v>1</v>
      </c>
      <c r="G147" s="25">
        <f>IF([7]道具信息!G147="","",[7]道具信息!G147)</f>
        <v>1</v>
      </c>
      <c r="H147" s="25">
        <f>IF([7]道具信息!H147="","",[7]道具信息!H147)</f>
        <v>1</v>
      </c>
      <c r="I147" s="25">
        <f>IF([7]道具信息!I147="","",[7]道具信息!I147)</f>
        <v>56</v>
      </c>
      <c r="J147" s="25">
        <f>IF([7]道具信息!J147="","",[7]道具信息!J147)</f>
        <v>56</v>
      </c>
      <c r="K147" s="25">
        <f>IF([7]道具信息!K147="","",[7]道具信息!K147)</f>
        <v>56</v>
      </c>
      <c r="L147" s="25" t="str">
        <f>IF([7]道具信息!L147="","",[7]道具信息!L147)</f>
        <v/>
      </c>
      <c r="M147" s="25" t="str">
        <f>IF([7]道具信息!M147="","",[7]道具信息!M147)</f>
        <v/>
      </c>
      <c r="N147" s="25" t="str">
        <f>IF([7]道具信息!N147="","",[7]道具信息!N147)</f>
        <v/>
      </c>
      <c r="O147" s="25" t="str">
        <f>IF([7]道具信息!O147="","",[7]道具信息!O147)</f>
        <v/>
      </c>
      <c r="P147" s="25" t="str">
        <f>IF([7]道具信息!P147="","",[7]道具信息!P147)</f>
        <v/>
      </c>
      <c r="Q147" s="25" t="str">
        <f>IF([7]道具信息!Q147="","",[7]道具信息!Q147)</f>
        <v/>
      </c>
      <c r="R147" s="25" t="str">
        <f>IF([7]道具信息!R147="","",[7]道具信息!R147)</f>
        <v/>
      </c>
      <c r="S147" s="25" t="str">
        <f>IF([7]道具信息!S147="","",[7]道具信息!S147)</f>
        <v/>
      </c>
      <c r="T147" s="25" t="str">
        <f>IF([7]道具信息!T147="","",[7]道具信息!T147)</f>
        <v/>
      </c>
      <c r="U147" s="25" t="str">
        <f>IF([7]道具信息!U147="","",[7]道具信息!U147)</f>
        <v/>
      </c>
      <c r="V147" s="25" t="str">
        <f>IF([7]道具信息!V147="","",[7]道具信息!V147)</f>
        <v/>
      </c>
      <c r="W147" s="25" t="str">
        <f>IF([7]道具信息!W147="","",[7]道具信息!W147)</f>
        <v/>
      </c>
      <c r="X147" s="25" t="str">
        <f>IF([7]道具信息!X147="","",[7]道具信息!X147)</f>
        <v/>
      </c>
      <c r="Y147" s="25" t="str">
        <f>IF([7]道具信息!Y147="","",[7]道具信息!Y147)</f>
        <v/>
      </c>
      <c r="Z147" s="25" t="str">
        <f>IF([7]道具信息!Z147="","",[7]道具信息!Z147)</f>
        <v/>
      </c>
    </row>
    <row r="148" spans="1:26" x14ac:dyDescent="0.15">
      <c r="A148" s="25" t="str">
        <f>IF([7]道具信息!A148="","",[7]道具信息!A148)</f>
        <v/>
      </c>
      <c r="B148" s="25" t="str">
        <f>IF([7]道具信息!B148="","",[7]道具信息!B148)</f>
        <v/>
      </c>
      <c r="C148" s="25" t="str">
        <f>IF([7]道具信息!C148="","",[7]道具信息!C148)</f>
        <v/>
      </c>
      <c r="D148" s="25" t="str">
        <f>IF([7]道具信息!D148="","",[7]道具信息!D148)</f>
        <v/>
      </c>
      <c r="E148" s="25" t="str">
        <f>IF([7]道具信息!E148="","",[7]道具信息!E148)</f>
        <v/>
      </c>
      <c r="F148" s="25" t="str">
        <f>IF([7]道具信息!F148="","",[7]道具信息!F148)</f>
        <v/>
      </c>
      <c r="G148" s="25" t="str">
        <f>IF([7]道具信息!G148="","",[7]道具信息!G148)</f>
        <v/>
      </c>
      <c r="H148" s="25" t="str">
        <f>IF([7]道具信息!H148="","",[7]道具信息!H148)</f>
        <v/>
      </c>
      <c r="I148" s="25" t="str">
        <f>IF([7]道具信息!I148="","",[7]道具信息!I148)</f>
        <v/>
      </c>
      <c r="J148" s="25" t="str">
        <f>IF([7]道具信息!J148="","",[7]道具信息!J148)</f>
        <v/>
      </c>
      <c r="K148" s="25" t="str">
        <f>IF([7]道具信息!K148="","",[7]道具信息!K148)</f>
        <v/>
      </c>
      <c r="L148" s="25" t="str">
        <f>IF([7]道具信息!L148="","",[7]道具信息!L148)</f>
        <v/>
      </c>
      <c r="M148" s="25" t="str">
        <f>IF([7]道具信息!M148="","",[7]道具信息!M148)</f>
        <v/>
      </c>
      <c r="N148" s="25" t="str">
        <f>IF([7]道具信息!N148="","",[7]道具信息!N148)</f>
        <v/>
      </c>
      <c r="O148" s="25" t="str">
        <f>IF([7]道具信息!O148="","",[7]道具信息!O148)</f>
        <v/>
      </c>
      <c r="P148" s="25" t="str">
        <f>IF([7]道具信息!P148="","",[7]道具信息!P148)</f>
        <v/>
      </c>
      <c r="Q148" s="25" t="str">
        <f>IF([7]道具信息!Q148="","",[7]道具信息!Q148)</f>
        <v/>
      </c>
      <c r="R148" s="25" t="str">
        <f>IF([7]道具信息!R148="","",[7]道具信息!R148)</f>
        <v/>
      </c>
      <c r="S148" s="25" t="str">
        <f>IF([7]道具信息!S148="","",[7]道具信息!S148)</f>
        <v/>
      </c>
      <c r="T148" s="25" t="str">
        <f>IF([7]道具信息!T148="","",[7]道具信息!T148)</f>
        <v/>
      </c>
      <c r="U148" s="25" t="str">
        <f>IF([7]道具信息!U148="","",[7]道具信息!U148)</f>
        <v/>
      </c>
      <c r="V148" s="25" t="str">
        <f>IF([7]道具信息!V148="","",[7]道具信息!V148)</f>
        <v/>
      </c>
      <c r="W148" s="25" t="str">
        <f>IF([7]道具信息!W148="","",[7]道具信息!W148)</f>
        <v/>
      </c>
      <c r="X148" s="25" t="str">
        <f>IF([7]道具信息!X148="","",[7]道具信息!X148)</f>
        <v/>
      </c>
      <c r="Y148" s="25" t="str">
        <f>IF([7]道具信息!Y148="","",[7]道具信息!Y148)</f>
        <v/>
      </c>
      <c r="Z148" s="25" t="str">
        <f>IF([7]道具信息!Z148="","",[7]道具信息!Z148)</f>
        <v/>
      </c>
    </row>
    <row r="149" spans="1:26" x14ac:dyDescent="0.15">
      <c r="A149" s="25" t="str">
        <f>IF([7]道具信息!A149="","",[7]道具信息!A149)</f>
        <v/>
      </c>
      <c r="B149" s="25" t="str">
        <f>IF([7]道具信息!B149="","",[7]道具信息!B149)</f>
        <v/>
      </c>
      <c r="C149" s="25" t="str">
        <f>IF([7]道具信息!C149="","",[7]道具信息!C149)</f>
        <v/>
      </c>
      <c r="D149" s="25" t="str">
        <f>IF([7]道具信息!D149="","",[7]道具信息!D149)</f>
        <v>普通兵装</v>
      </c>
      <c r="E149" s="25">
        <f>IF([7]道具信息!E149="","",[7]道具信息!E149)</f>
        <v>100</v>
      </c>
      <c r="F149" s="25">
        <f>IF([7]道具信息!F149="","",[7]道具信息!F149)</f>
        <v>1</v>
      </c>
      <c r="G149" s="25">
        <f>IF([7]道具信息!G149="","",[7]道具信息!G149)</f>
        <v>0.2</v>
      </c>
      <c r="H149" s="25">
        <f>IF([7]道具信息!H149="","",[7]道具信息!H149)</f>
        <v>0.2</v>
      </c>
      <c r="I149" s="25">
        <f>IF([7]道具信息!I149="","",[7]道具信息!I149)</f>
        <v>100</v>
      </c>
      <c r="J149" s="25">
        <f>IF([7]道具信息!J149="","",[7]道具信息!J149)</f>
        <v>20</v>
      </c>
      <c r="K149" s="25">
        <f>IF([7]道具信息!K149="","",[7]道具信息!K149)</f>
        <v>20</v>
      </c>
      <c r="L149" s="25" t="str">
        <f>IF([7]道具信息!L149="","",[7]道具信息!L149)</f>
        <v/>
      </c>
      <c r="M149" s="25" t="str">
        <f>IF([7]道具信息!M149="","",[7]道具信息!M149)</f>
        <v/>
      </c>
      <c r="N149" s="25" t="str">
        <f>IF([7]道具信息!N149="","",[7]道具信息!N149)</f>
        <v/>
      </c>
      <c r="O149" s="25" t="str">
        <f>IF([7]道具信息!O149="","",[7]道具信息!O149)</f>
        <v/>
      </c>
      <c r="P149" s="25" t="str">
        <f>IF([7]道具信息!P149="","",[7]道具信息!P149)</f>
        <v/>
      </c>
      <c r="Q149" s="25" t="str">
        <f>IF([7]道具信息!Q149="","",[7]道具信息!Q149)</f>
        <v/>
      </c>
      <c r="R149" s="25" t="str">
        <f>IF([7]道具信息!R149="","",[7]道具信息!R149)</f>
        <v/>
      </c>
      <c r="S149" s="25" t="str">
        <f>IF([7]道具信息!S149="","",[7]道具信息!S149)</f>
        <v/>
      </c>
      <c r="T149" s="25" t="str">
        <f>IF([7]道具信息!T149="","",[7]道具信息!T149)</f>
        <v/>
      </c>
      <c r="U149" s="25" t="str">
        <f>IF([7]道具信息!U149="","",[7]道具信息!U149)</f>
        <v/>
      </c>
      <c r="V149" s="25" t="str">
        <f>IF([7]道具信息!V149="","",[7]道具信息!V149)</f>
        <v/>
      </c>
      <c r="W149" s="25" t="str">
        <f>IF([7]道具信息!W149="","",[7]道具信息!W149)</f>
        <v/>
      </c>
      <c r="X149" s="25" t="str">
        <f>IF([7]道具信息!X149="","",[7]道具信息!X149)</f>
        <v/>
      </c>
      <c r="Y149" s="25" t="str">
        <f>IF([7]道具信息!Y149="","",[7]道具信息!Y149)</f>
        <v/>
      </c>
      <c r="Z149" s="25" t="str">
        <f>IF([7]道具信息!Z149="","",[7]道具信息!Z149)</f>
        <v/>
      </c>
    </row>
    <row r="150" spans="1:26" x14ac:dyDescent="0.15">
      <c r="A150" s="25" t="str">
        <f>IF([7]道具信息!A150="","",[7]道具信息!A150)</f>
        <v/>
      </c>
      <c r="B150" s="25" t="str">
        <f>IF([7]道具信息!B150="","",[7]道具信息!B150)</f>
        <v/>
      </c>
      <c r="C150" s="25" t="str">
        <f>IF([7]道具信息!C150="","",[7]道具信息!C150)</f>
        <v/>
      </c>
      <c r="D150" s="25" t="str">
        <f>IF([7]道具信息!D150="","",[7]道具信息!D150)</f>
        <v>精良兵装</v>
      </c>
      <c r="E150" s="25">
        <f>IF([7]道具信息!E150="","",[7]道具信息!E150)</f>
        <v>500</v>
      </c>
      <c r="F150" s="25">
        <f>IF([7]道具信息!F150="","",[7]道具信息!F150)</f>
        <v>1</v>
      </c>
      <c r="G150" s="25">
        <f>IF([7]道具信息!G150="","",[7]道具信息!G150)</f>
        <v>0.2</v>
      </c>
      <c r="H150" s="25">
        <f>IF([7]道具信息!H150="","",[7]道具信息!H150)</f>
        <v>0.2</v>
      </c>
      <c r="I150" s="25">
        <f>IF([7]道具信息!I150="","",[7]道具信息!I150)</f>
        <v>500</v>
      </c>
      <c r="J150" s="25">
        <f>IF([7]道具信息!J150="","",[7]道具信息!J150)</f>
        <v>100</v>
      </c>
      <c r="K150" s="25">
        <f>IF([7]道具信息!K150="","",[7]道具信息!K150)</f>
        <v>100</v>
      </c>
      <c r="L150" s="25" t="str">
        <f>IF([7]道具信息!L150="","",[7]道具信息!L150)</f>
        <v/>
      </c>
      <c r="M150" s="25" t="str">
        <f>IF([7]道具信息!M150="","",[7]道具信息!M150)</f>
        <v/>
      </c>
      <c r="N150" s="25" t="str">
        <f>IF([7]道具信息!N150="","",[7]道具信息!N150)</f>
        <v/>
      </c>
      <c r="O150" s="25" t="str">
        <f>IF([7]道具信息!O150="","",[7]道具信息!O150)</f>
        <v/>
      </c>
      <c r="P150" s="25" t="str">
        <f>IF([7]道具信息!P150="","",[7]道具信息!P150)</f>
        <v/>
      </c>
      <c r="Q150" s="25" t="str">
        <f>IF([7]道具信息!Q150="","",[7]道具信息!Q150)</f>
        <v/>
      </c>
      <c r="R150" s="25" t="str">
        <f>IF([7]道具信息!R150="","",[7]道具信息!R150)</f>
        <v/>
      </c>
      <c r="S150" s="25" t="str">
        <f>IF([7]道具信息!S150="","",[7]道具信息!S150)</f>
        <v/>
      </c>
      <c r="T150" s="25" t="str">
        <f>IF([7]道具信息!T150="","",[7]道具信息!T150)</f>
        <v/>
      </c>
      <c r="U150" s="25" t="str">
        <f>IF([7]道具信息!U150="","",[7]道具信息!U150)</f>
        <v/>
      </c>
      <c r="V150" s="25" t="str">
        <f>IF([7]道具信息!V150="","",[7]道具信息!V150)</f>
        <v/>
      </c>
      <c r="W150" s="25" t="str">
        <f>IF([7]道具信息!W150="","",[7]道具信息!W150)</f>
        <v/>
      </c>
      <c r="X150" s="25" t="str">
        <f>IF([7]道具信息!X150="","",[7]道具信息!X150)</f>
        <v/>
      </c>
      <c r="Y150" s="25" t="str">
        <f>IF([7]道具信息!Y150="","",[7]道具信息!Y150)</f>
        <v/>
      </c>
      <c r="Z150" s="25" t="str">
        <f>IF([7]道具信息!Z150="","",[7]道具信息!Z150)</f>
        <v/>
      </c>
    </row>
    <row r="151" spans="1:26" x14ac:dyDescent="0.15">
      <c r="A151" s="25" t="str">
        <f>IF([7]道具信息!A151="","",[7]道具信息!A151)</f>
        <v/>
      </c>
      <c r="B151" s="25" t="str">
        <f>IF([7]道具信息!B151="","",[7]道具信息!B151)</f>
        <v/>
      </c>
      <c r="C151" s="25" t="str">
        <f>IF([7]道具信息!C151="","",[7]道具信息!C151)</f>
        <v/>
      </c>
      <c r="D151" s="25" t="str">
        <f>IF([7]道具信息!D151="","",[7]道具信息!D151)</f>
        <v>优质兵装</v>
      </c>
      <c r="E151" s="25">
        <f>IF([7]道具信息!E151="","",[7]道具信息!E151)</f>
        <v>2000</v>
      </c>
      <c r="F151" s="25">
        <f>IF([7]道具信息!F151="","",[7]道具信息!F151)</f>
        <v>1</v>
      </c>
      <c r="G151" s="25">
        <f>IF([7]道具信息!G151="","",[7]道具信息!G151)</f>
        <v>1</v>
      </c>
      <c r="H151" s="25">
        <f>IF([7]道具信息!H151="","",[7]道具信息!H151)</f>
        <v>0.2</v>
      </c>
      <c r="I151" s="25">
        <f>IF([7]道具信息!I151="","",[7]道具信息!I151)</f>
        <v>2000</v>
      </c>
      <c r="J151" s="25">
        <f>IF([7]道具信息!J151="","",[7]道具信息!J151)</f>
        <v>2000</v>
      </c>
      <c r="K151" s="25">
        <f>IF([7]道具信息!K151="","",[7]道具信息!K151)</f>
        <v>400</v>
      </c>
      <c r="L151" s="25" t="str">
        <f>IF([7]道具信息!L151="","",[7]道具信息!L151)</f>
        <v/>
      </c>
      <c r="M151" s="25" t="str">
        <f>IF([7]道具信息!M151="","",[7]道具信息!M151)</f>
        <v/>
      </c>
      <c r="N151" s="25" t="str">
        <f>IF([7]道具信息!N151="","",[7]道具信息!N151)</f>
        <v/>
      </c>
      <c r="O151" s="25" t="str">
        <f>IF([7]道具信息!O151="","",[7]道具信息!O151)</f>
        <v/>
      </c>
      <c r="P151" s="25" t="str">
        <f>IF([7]道具信息!P151="","",[7]道具信息!P151)</f>
        <v/>
      </c>
      <c r="Q151" s="25" t="str">
        <f>IF([7]道具信息!Q151="","",[7]道具信息!Q151)</f>
        <v/>
      </c>
      <c r="R151" s="25" t="str">
        <f>IF([7]道具信息!R151="","",[7]道具信息!R151)</f>
        <v/>
      </c>
      <c r="S151" s="25" t="str">
        <f>IF([7]道具信息!S151="","",[7]道具信息!S151)</f>
        <v/>
      </c>
      <c r="T151" s="25" t="str">
        <f>IF([7]道具信息!T151="","",[7]道具信息!T151)</f>
        <v/>
      </c>
      <c r="U151" s="25" t="str">
        <f>IF([7]道具信息!U151="","",[7]道具信息!U151)</f>
        <v/>
      </c>
      <c r="V151" s="25" t="str">
        <f>IF([7]道具信息!V151="","",[7]道具信息!V151)</f>
        <v/>
      </c>
      <c r="W151" s="25" t="str">
        <f>IF([7]道具信息!W151="","",[7]道具信息!W151)</f>
        <v/>
      </c>
      <c r="X151" s="25" t="str">
        <f>IF([7]道具信息!X151="","",[7]道具信息!X151)</f>
        <v/>
      </c>
      <c r="Y151" s="25" t="str">
        <f>IF([7]道具信息!Y151="","",[7]道具信息!Y151)</f>
        <v/>
      </c>
      <c r="Z151" s="25" t="str">
        <f>IF([7]道具信息!Z151="","",[7]道具信息!Z151)</f>
        <v/>
      </c>
    </row>
    <row r="152" spans="1:26" x14ac:dyDescent="0.15">
      <c r="A152" s="25" t="str">
        <f>IF([7]道具信息!A152="","",[7]道具信息!A152)</f>
        <v/>
      </c>
      <c r="B152" s="25" t="str">
        <f>IF([7]道具信息!B152="","",[7]道具信息!B152)</f>
        <v/>
      </c>
      <c r="C152" s="25" t="str">
        <f>IF([7]道具信息!C152="","",[7]道具信息!C152)</f>
        <v/>
      </c>
      <c r="D152" s="25" t="str">
        <f>IF([7]道具信息!D152="","",[7]道具信息!D152)</f>
        <v>传奇优质兵装</v>
      </c>
      <c r="E152" s="25">
        <f>IF([7]道具信息!E152="","",[7]道具信息!E152)</f>
        <v>4000</v>
      </c>
      <c r="F152" s="25">
        <f>IF([7]道具信息!F152="","",[7]道具信息!F152)</f>
        <v>1</v>
      </c>
      <c r="G152" s="25">
        <f>IF([7]道具信息!G152="","",[7]道具信息!G152)</f>
        <v>1</v>
      </c>
      <c r="H152" s="25">
        <f>IF([7]道具信息!H152="","",[7]道具信息!H152)</f>
        <v>1</v>
      </c>
      <c r="I152" s="25">
        <f>IF([7]道具信息!I152="","",[7]道具信息!I152)</f>
        <v>4000</v>
      </c>
      <c r="J152" s="25">
        <f>IF([7]道具信息!J152="","",[7]道具信息!J152)</f>
        <v>4000</v>
      </c>
      <c r="K152" s="25">
        <f>IF([7]道具信息!K152="","",[7]道具信息!K152)</f>
        <v>4000</v>
      </c>
      <c r="L152" s="25" t="str">
        <f>IF([7]道具信息!L152="","",[7]道具信息!L152)</f>
        <v/>
      </c>
      <c r="M152" s="25" t="str">
        <f>IF([7]道具信息!M152="","",[7]道具信息!M152)</f>
        <v/>
      </c>
      <c r="N152" s="25" t="str">
        <f>IF([7]道具信息!N152="","",[7]道具信息!N152)</f>
        <v/>
      </c>
      <c r="O152" s="25" t="str">
        <f>IF([7]道具信息!O152="","",[7]道具信息!O152)</f>
        <v/>
      </c>
      <c r="P152" s="25" t="str">
        <f>IF([7]道具信息!P152="","",[7]道具信息!P152)</f>
        <v/>
      </c>
      <c r="Q152" s="25" t="str">
        <f>IF([7]道具信息!Q152="","",[7]道具信息!Q152)</f>
        <v/>
      </c>
      <c r="R152" s="25" t="str">
        <f>IF([7]道具信息!R152="","",[7]道具信息!R152)</f>
        <v/>
      </c>
      <c r="S152" s="25" t="str">
        <f>IF([7]道具信息!S152="","",[7]道具信息!S152)</f>
        <v/>
      </c>
      <c r="T152" s="25" t="str">
        <f>IF([7]道具信息!T152="","",[7]道具信息!T152)</f>
        <v/>
      </c>
      <c r="U152" s="25" t="str">
        <f>IF([7]道具信息!U152="","",[7]道具信息!U152)</f>
        <v/>
      </c>
      <c r="V152" s="25" t="str">
        <f>IF([7]道具信息!V152="","",[7]道具信息!V152)</f>
        <v/>
      </c>
      <c r="W152" s="25" t="str">
        <f>IF([7]道具信息!W152="","",[7]道具信息!W152)</f>
        <v/>
      </c>
      <c r="X152" s="25" t="str">
        <f>IF([7]道具信息!X152="","",[7]道具信息!X152)</f>
        <v/>
      </c>
      <c r="Y152" s="25" t="str">
        <f>IF([7]道具信息!Y152="","",[7]道具信息!Y152)</f>
        <v/>
      </c>
      <c r="Z152" s="25" t="str">
        <f>IF([7]道具信息!Z152="","",[7]道具信息!Z152)</f>
        <v/>
      </c>
    </row>
    <row r="153" spans="1:26" x14ac:dyDescent="0.15">
      <c r="A153" s="25" t="str">
        <f>IF([7]道具信息!A153="","",[7]道具信息!A153)</f>
        <v/>
      </c>
      <c r="B153" s="25" t="str">
        <f>IF([7]道具信息!B153="","",[7]道具信息!B153)</f>
        <v/>
      </c>
      <c r="C153" s="25" t="str">
        <f>IF([7]道具信息!C153="","",[7]道具信息!C153)</f>
        <v/>
      </c>
      <c r="D153" s="25" t="str">
        <f>IF([7]道具信息!D153="","",[7]道具信息!D153)</f>
        <v>传世兵装</v>
      </c>
      <c r="E153" s="25">
        <f>IF([7]道具信息!E153="","",[7]道具信息!E153)</f>
        <v>6000</v>
      </c>
      <c r="F153" s="25">
        <f>IF([7]道具信息!F153="","",[7]道具信息!F153)</f>
        <v>1</v>
      </c>
      <c r="G153" s="25">
        <f>IF([7]道具信息!G153="","",[7]道具信息!G153)</f>
        <v>1</v>
      </c>
      <c r="H153" s="25">
        <f>IF([7]道具信息!H153="","",[7]道具信息!H153)</f>
        <v>1</v>
      </c>
      <c r="I153" s="25">
        <f>IF([7]道具信息!I153="","",[7]道具信息!I153)</f>
        <v>6000</v>
      </c>
      <c r="J153" s="25">
        <f>IF([7]道具信息!J153="","",[7]道具信息!J153)</f>
        <v>6000</v>
      </c>
      <c r="K153" s="25">
        <f>IF([7]道具信息!K153="","",[7]道具信息!K153)</f>
        <v>6000</v>
      </c>
      <c r="L153" s="25" t="str">
        <f>IF([7]道具信息!L153="","",[7]道具信息!L153)</f>
        <v/>
      </c>
      <c r="M153" s="25" t="str">
        <f>IF([7]道具信息!M153="","",[7]道具信息!M153)</f>
        <v/>
      </c>
      <c r="N153" s="25" t="str">
        <f>IF([7]道具信息!N153="","",[7]道具信息!N153)</f>
        <v/>
      </c>
      <c r="O153" s="25" t="str">
        <f>IF([7]道具信息!O153="","",[7]道具信息!O153)</f>
        <v/>
      </c>
      <c r="P153" s="25" t="str">
        <f>IF([7]道具信息!P153="","",[7]道具信息!P153)</f>
        <v/>
      </c>
      <c r="Q153" s="25" t="str">
        <f>IF([7]道具信息!Q153="","",[7]道具信息!Q153)</f>
        <v/>
      </c>
      <c r="R153" s="25" t="str">
        <f>IF([7]道具信息!R153="","",[7]道具信息!R153)</f>
        <v/>
      </c>
      <c r="S153" s="25" t="str">
        <f>IF([7]道具信息!S153="","",[7]道具信息!S153)</f>
        <v/>
      </c>
      <c r="T153" s="25" t="str">
        <f>IF([7]道具信息!T153="","",[7]道具信息!T153)</f>
        <v/>
      </c>
      <c r="U153" s="25" t="str">
        <f>IF([7]道具信息!U153="","",[7]道具信息!U153)</f>
        <v/>
      </c>
      <c r="V153" s="25" t="str">
        <f>IF([7]道具信息!V153="","",[7]道具信息!V153)</f>
        <v/>
      </c>
      <c r="W153" s="25" t="str">
        <f>IF([7]道具信息!W153="","",[7]道具信息!W153)</f>
        <v/>
      </c>
      <c r="X153" s="25" t="str">
        <f>IF([7]道具信息!X153="","",[7]道具信息!X153)</f>
        <v/>
      </c>
      <c r="Y153" s="25" t="str">
        <f>IF([7]道具信息!Y153="","",[7]道具信息!Y153)</f>
        <v/>
      </c>
      <c r="Z153" s="25" t="str">
        <f>IF([7]道具信息!Z153="","",[7]道具信息!Z153)</f>
        <v/>
      </c>
    </row>
    <row r="154" spans="1:26" x14ac:dyDescent="0.15">
      <c r="A154" s="25" t="str">
        <f>IF([7]道具信息!A154="","",[7]道具信息!A154)</f>
        <v/>
      </c>
      <c r="B154" s="25" t="str">
        <f>IF([7]道具信息!B154="","",[7]道具信息!B154)</f>
        <v/>
      </c>
      <c r="C154" s="25" t="str">
        <f>IF([7]道具信息!C154="","",[7]道具信息!C154)</f>
        <v/>
      </c>
      <c r="D154" s="25" t="str">
        <f>IF([7]道具信息!D154="","",[7]道具信息!D154)</f>
        <v>传奇传世兵装</v>
      </c>
      <c r="E154" s="25">
        <f>IF([7]道具信息!E154="","",[7]道具信息!E154)</f>
        <v>30000</v>
      </c>
      <c r="F154" s="25">
        <f>IF([7]道具信息!F154="","",[7]道具信息!F154)</f>
        <v>1</v>
      </c>
      <c r="G154" s="25">
        <f>IF([7]道具信息!G154="","",[7]道具信息!G154)</f>
        <v>1</v>
      </c>
      <c r="H154" s="25">
        <f>IF([7]道具信息!H154="","",[7]道具信息!H154)</f>
        <v>1</v>
      </c>
      <c r="I154" s="25">
        <f>IF([7]道具信息!I154="","",[7]道具信息!I154)</f>
        <v>30000</v>
      </c>
      <c r="J154" s="25">
        <f>IF([7]道具信息!J154="","",[7]道具信息!J154)</f>
        <v>30000</v>
      </c>
      <c r="K154" s="25">
        <f>IF([7]道具信息!K154="","",[7]道具信息!K154)</f>
        <v>30000</v>
      </c>
      <c r="L154" s="25" t="str">
        <f>IF([7]道具信息!L154="","",[7]道具信息!L154)</f>
        <v/>
      </c>
      <c r="M154" s="25" t="str">
        <f>IF([7]道具信息!M154="","",[7]道具信息!M154)</f>
        <v/>
      </c>
      <c r="N154" s="25" t="str">
        <f>IF([7]道具信息!N154="","",[7]道具信息!N154)</f>
        <v/>
      </c>
      <c r="O154" s="25" t="str">
        <f>IF([7]道具信息!O154="","",[7]道具信息!O154)</f>
        <v/>
      </c>
      <c r="P154" s="25" t="str">
        <f>IF([7]道具信息!P154="","",[7]道具信息!P154)</f>
        <v/>
      </c>
      <c r="Q154" s="25" t="str">
        <f>IF([7]道具信息!Q154="","",[7]道具信息!Q154)</f>
        <v/>
      </c>
      <c r="R154" s="25" t="str">
        <f>IF([7]道具信息!R154="","",[7]道具信息!R154)</f>
        <v/>
      </c>
      <c r="S154" s="25" t="str">
        <f>IF([7]道具信息!S154="","",[7]道具信息!S154)</f>
        <v/>
      </c>
      <c r="T154" s="25" t="str">
        <f>IF([7]道具信息!T154="","",[7]道具信息!T154)</f>
        <v/>
      </c>
      <c r="U154" s="25" t="str">
        <f>IF([7]道具信息!U154="","",[7]道具信息!U154)</f>
        <v/>
      </c>
      <c r="V154" s="25" t="str">
        <f>IF([7]道具信息!V154="","",[7]道具信息!V154)</f>
        <v/>
      </c>
      <c r="W154" s="25" t="str">
        <f>IF([7]道具信息!W154="","",[7]道具信息!W154)</f>
        <v/>
      </c>
      <c r="X154" s="25" t="str">
        <f>IF([7]道具信息!X154="","",[7]道具信息!X154)</f>
        <v/>
      </c>
      <c r="Y154" s="25" t="str">
        <f>IF([7]道具信息!Y154="","",[7]道具信息!Y154)</f>
        <v/>
      </c>
      <c r="Z154" s="25" t="str">
        <f>IF([7]道具信息!Z154="","",[7]道具信息!Z154)</f>
        <v/>
      </c>
    </row>
    <row r="155" spans="1:26" x14ac:dyDescent="0.15">
      <c r="A155" s="25" t="str">
        <f>IF([7]道具信息!A155="","",[7]道具信息!A155)</f>
        <v/>
      </c>
      <c r="B155" s="25" t="str">
        <f>IF([7]道具信息!B155="","",[7]道具信息!B155)</f>
        <v/>
      </c>
      <c r="C155" s="25" t="str">
        <f>IF([7]道具信息!C155="","",[7]道具信息!C155)</f>
        <v/>
      </c>
      <c r="D155" s="25" t="str">
        <f>IF([7]道具信息!D155="","",[7]道具信息!D155)</f>
        <v>优质兵装自选碎片</v>
      </c>
      <c r="E155" s="25">
        <f>IF([7]道具信息!E155="","",[7]道具信息!E155)</f>
        <v>66.666666666666671</v>
      </c>
      <c r="F155" s="25">
        <f>IF([7]道具信息!F155="","",[7]道具信息!F155)</f>
        <v>1</v>
      </c>
      <c r="G155" s="25">
        <f>IF([7]道具信息!G155="","",[7]道具信息!G155)</f>
        <v>1</v>
      </c>
      <c r="H155" s="25">
        <f>IF([7]道具信息!H155="","",[7]道具信息!H155)</f>
        <v>0.2</v>
      </c>
      <c r="I155" s="25">
        <f>IF([7]道具信息!I155="","",[7]道具信息!I155)</f>
        <v>66.666666666666671</v>
      </c>
      <c r="J155" s="25">
        <f>IF([7]道具信息!J155="","",[7]道具信息!J155)</f>
        <v>66.666666666666671</v>
      </c>
      <c r="K155" s="25">
        <f>IF([7]道具信息!K155="","",[7]道具信息!K155)</f>
        <v>13.333333333333336</v>
      </c>
      <c r="L155" s="25" t="str">
        <f>IF([7]道具信息!L155="","",[7]道具信息!L155)</f>
        <v/>
      </c>
      <c r="M155" s="25" t="str">
        <f>IF([7]道具信息!M155="","",[7]道具信息!M155)</f>
        <v/>
      </c>
      <c r="N155" s="25" t="str">
        <f>IF([7]道具信息!N155="","",[7]道具信息!N155)</f>
        <v/>
      </c>
      <c r="O155" s="25" t="str">
        <f>IF([7]道具信息!O155="","",[7]道具信息!O155)</f>
        <v/>
      </c>
      <c r="P155" s="25" t="str">
        <f>IF([7]道具信息!P155="","",[7]道具信息!P155)</f>
        <v/>
      </c>
      <c r="Q155" s="25" t="str">
        <f>IF([7]道具信息!Q155="","",[7]道具信息!Q155)</f>
        <v/>
      </c>
      <c r="R155" s="25" t="str">
        <f>IF([7]道具信息!R155="","",[7]道具信息!R155)</f>
        <v/>
      </c>
      <c r="S155" s="25" t="str">
        <f>IF([7]道具信息!S155="","",[7]道具信息!S155)</f>
        <v/>
      </c>
      <c r="T155" s="25" t="str">
        <f>IF([7]道具信息!T155="","",[7]道具信息!T155)</f>
        <v/>
      </c>
      <c r="U155" s="25" t="str">
        <f>IF([7]道具信息!U155="","",[7]道具信息!U155)</f>
        <v/>
      </c>
      <c r="V155" s="25" t="str">
        <f>IF([7]道具信息!V155="","",[7]道具信息!V155)</f>
        <v/>
      </c>
      <c r="W155" s="25" t="str">
        <f>IF([7]道具信息!W155="","",[7]道具信息!W155)</f>
        <v/>
      </c>
      <c r="X155" s="25" t="str">
        <f>IF([7]道具信息!X155="","",[7]道具信息!X155)</f>
        <v/>
      </c>
      <c r="Y155" s="25" t="str">
        <f>IF([7]道具信息!Y155="","",[7]道具信息!Y155)</f>
        <v/>
      </c>
      <c r="Z155" s="25" t="str">
        <f>IF([7]道具信息!Z155="","",[7]道具信息!Z155)</f>
        <v/>
      </c>
    </row>
    <row r="156" spans="1:26" x14ac:dyDescent="0.15">
      <c r="A156" s="25" t="str">
        <f>IF([7]道具信息!A156="","",[7]道具信息!A156)</f>
        <v/>
      </c>
      <c r="B156" s="25" t="str">
        <f>IF([7]道具信息!B156="","",[7]道具信息!B156)</f>
        <v/>
      </c>
      <c r="C156" s="25" t="str">
        <f>IF([7]道具信息!C156="","",[7]道具信息!C156)</f>
        <v/>
      </c>
      <c r="D156" s="25" t="str">
        <f>IF([7]道具信息!D156="","",[7]道具信息!D156)</f>
        <v>珍稀兵装自选碎片</v>
      </c>
      <c r="E156" s="25">
        <f>IF([7]道具信息!E156="","",[7]道具信息!E156)</f>
        <v>133.33333333333334</v>
      </c>
      <c r="F156" s="25">
        <f>IF([7]道具信息!F156="","",[7]道具信息!F156)</f>
        <v>1</v>
      </c>
      <c r="G156" s="25">
        <f>IF([7]道具信息!G156="","",[7]道具信息!G156)</f>
        <v>1</v>
      </c>
      <c r="H156" s="25">
        <f>IF([7]道具信息!H156="","",[7]道具信息!H156)</f>
        <v>1</v>
      </c>
      <c r="I156" s="25">
        <f>IF([7]道具信息!I156="","",[7]道具信息!I156)</f>
        <v>133.33333333333334</v>
      </c>
      <c r="J156" s="25">
        <f>IF([7]道具信息!J156="","",[7]道具信息!J156)</f>
        <v>133.33333333333334</v>
      </c>
      <c r="K156" s="25">
        <f>IF([7]道具信息!K156="","",[7]道具信息!K156)</f>
        <v>133.33333333333334</v>
      </c>
      <c r="L156" s="25" t="str">
        <f>IF([7]道具信息!L156="","",[7]道具信息!L156)</f>
        <v/>
      </c>
      <c r="M156" s="25" t="str">
        <f>IF([7]道具信息!M156="","",[7]道具信息!M156)</f>
        <v/>
      </c>
      <c r="N156" s="25" t="str">
        <f>IF([7]道具信息!N156="","",[7]道具信息!N156)</f>
        <v/>
      </c>
      <c r="O156" s="25" t="str">
        <f>IF([7]道具信息!O156="","",[7]道具信息!O156)</f>
        <v/>
      </c>
      <c r="P156" s="25" t="str">
        <f>IF([7]道具信息!P156="","",[7]道具信息!P156)</f>
        <v/>
      </c>
      <c r="Q156" s="25" t="str">
        <f>IF([7]道具信息!Q156="","",[7]道具信息!Q156)</f>
        <v/>
      </c>
      <c r="R156" s="25" t="str">
        <f>IF([7]道具信息!R156="","",[7]道具信息!R156)</f>
        <v/>
      </c>
      <c r="S156" s="25" t="str">
        <f>IF([7]道具信息!S156="","",[7]道具信息!S156)</f>
        <v/>
      </c>
      <c r="T156" s="25" t="str">
        <f>IF([7]道具信息!T156="","",[7]道具信息!T156)</f>
        <v/>
      </c>
      <c r="U156" s="25" t="str">
        <f>IF([7]道具信息!U156="","",[7]道具信息!U156)</f>
        <v/>
      </c>
      <c r="V156" s="25" t="str">
        <f>IF([7]道具信息!V156="","",[7]道具信息!V156)</f>
        <v/>
      </c>
      <c r="W156" s="25" t="str">
        <f>IF([7]道具信息!W156="","",[7]道具信息!W156)</f>
        <v/>
      </c>
      <c r="X156" s="25" t="str">
        <f>IF([7]道具信息!X156="","",[7]道具信息!X156)</f>
        <v/>
      </c>
      <c r="Y156" s="25" t="str">
        <f>IF([7]道具信息!Y156="","",[7]道具信息!Y156)</f>
        <v/>
      </c>
      <c r="Z156" s="25" t="str">
        <f>IF([7]道具信息!Z156="","",[7]道具信息!Z156)</f>
        <v/>
      </c>
    </row>
    <row r="157" spans="1:26" x14ac:dyDescent="0.15">
      <c r="A157" s="25" t="str">
        <f>IF([7]道具信息!A157="","",[7]道具信息!A157)</f>
        <v/>
      </c>
      <c r="B157" s="25" t="str">
        <f>IF([7]道具信息!B157="","",[7]道具信息!B157)</f>
        <v/>
      </c>
      <c r="C157" s="25" t="str">
        <f>IF([7]道具信息!C157="","",[7]道具信息!C157)</f>
        <v/>
      </c>
      <c r="D157" s="25" t="str">
        <f>IF([7]道具信息!D157="","",[7]道具信息!D157)</f>
        <v>传世兵装自选碎片</v>
      </c>
      <c r="E157" s="25">
        <f>IF([7]道具信息!E157="","",[7]道具信息!E157)</f>
        <v>120</v>
      </c>
      <c r="F157" s="25">
        <f>IF([7]道具信息!F157="","",[7]道具信息!F157)</f>
        <v>1</v>
      </c>
      <c r="G157" s="25">
        <f>IF([7]道具信息!G157="","",[7]道具信息!G157)</f>
        <v>1</v>
      </c>
      <c r="H157" s="25">
        <f>IF([7]道具信息!H157="","",[7]道具信息!H157)</f>
        <v>1</v>
      </c>
      <c r="I157" s="25">
        <f>IF([7]道具信息!I157="","",[7]道具信息!I157)</f>
        <v>120</v>
      </c>
      <c r="J157" s="25">
        <f>IF([7]道具信息!J157="","",[7]道具信息!J157)</f>
        <v>120</v>
      </c>
      <c r="K157" s="25">
        <f>IF([7]道具信息!K157="","",[7]道具信息!K157)</f>
        <v>120</v>
      </c>
      <c r="L157" s="25" t="str">
        <f>IF([7]道具信息!L157="","",[7]道具信息!L157)</f>
        <v/>
      </c>
      <c r="M157" s="25" t="str">
        <f>IF([7]道具信息!M157="","",[7]道具信息!M157)</f>
        <v/>
      </c>
      <c r="N157" s="25" t="str">
        <f>IF([7]道具信息!N157="","",[7]道具信息!N157)</f>
        <v/>
      </c>
      <c r="O157" s="25" t="str">
        <f>IF([7]道具信息!O157="","",[7]道具信息!O157)</f>
        <v/>
      </c>
      <c r="P157" s="25" t="str">
        <f>IF([7]道具信息!P157="","",[7]道具信息!P157)</f>
        <v/>
      </c>
      <c r="Q157" s="25" t="str">
        <f>IF([7]道具信息!Q157="","",[7]道具信息!Q157)</f>
        <v/>
      </c>
      <c r="R157" s="25" t="str">
        <f>IF([7]道具信息!R157="","",[7]道具信息!R157)</f>
        <v/>
      </c>
      <c r="S157" s="25" t="str">
        <f>IF([7]道具信息!S157="","",[7]道具信息!S157)</f>
        <v/>
      </c>
      <c r="T157" s="25" t="str">
        <f>IF([7]道具信息!T157="","",[7]道具信息!T157)</f>
        <v/>
      </c>
      <c r="U157" s="25" t="str">
        <f>IF([7]道具信息!U157="","",[7]道具信息!U157)</f>
        <v/>
      </c>
      <c r="V157" s="25" t="str">
        <f>IF([7]道具信息!V157="","",[7]道具信息!V157)</f>
        <v/>
      </c>
      <c r="W157" s="25" t="str">
        <f>IF([7]道具信息!W157="","",[7]道具信息!W157)</f>
        <v/>
      </c>
      <c r="X157" s="25" t="str">
        <f>IF([7]道具信息!X157="","",[7]道具信息!X157)</f>
        <v/>
      </c>
      <c r="Y157" s="25" t="str">
        <f>IF([7]道具信息!Y157="","",[7]道具信息!Y157)</f>
        <v/>
      </c>
      <c r="Z157" s="25" t="str">
        <f>IF([7]道具信息!Z157="","",[7]道具信息!Z157)</f>
        <v/>
      </c>
    </row>
    <row r="158" spans="1:26" x14ac:dyDescent="0.15">
      <c r="A158" s="25" t="str">
        <f>IF([7]道具信息!A158="","",[7]道具信息!A158)</f>
        <v/>
      </c>
      <c r="B158" s="25" t="str">
        <f>IF([7]道具信息!B158="","",[7]道具信息!B158)</f>
        <v/>
      </c>
      <c r="C158" s="25" t="str">
        <f>IF([7]道具信息!C158="","",[7]道具信息!C158)</f>
        <v/>
      </c>
      <c r="D158" s="25" t="str">
        <f>IF([7]道具信息!D158="","",[7]道具信息!D158)</f>
        <v>传奇兵装自选碎片</v>
      </c>
      <c r="E158" s="25">
        <f>IF([7]道具信息!E158="","",[7]道具信息!E158)</f>
        <v>600</v>
      </c>
      <c r="F158" s="25">
        <f>IF([7]道具信息!F158="","",[7]道具信息!F158)</f>
        <v>1</v>
      </c>
      <c r="G158" s="25">
        <f>IF([7]道具信息!G158="","",[7]道具信息!G158)</f>
        <v>1</v>
      </c>
      <c r="H158" s="25">
        <f>IF([7]道具信息!H158="","",[7]道具信息!H158)</f>
        <v>1</v>
      </c>
      <c r="I158" s="25">
        <f>IF([7]道具信息!I158="","",[7]道具信息!I158)</f>
        <v>600</v>
      </c>
      <c r="J158" s="25">
        <f>IF([7]道具信息!J158="","",[7]道具信息!J158)</f>
        <v>600</v>
      </c>
      <c r="K158" s="25">
        <f>IF([7]道具信息!K158="","",[7]道具信息!K158)</f>
        <v>600</v>
      </c>
      <c r="L158" s="25" t="str">
        <f>IF([7]道具信息!L158="","",[7]道具信息!L158)</f>
        <v/>
      </c>
      <c r="M158" s="25" t="str">
        <f>IF([7]道具信息!M158="","",[7]道具信息!M158)</f>
        <v/>
      </c>
      <c r="N158" s="25" t="str">
        <f>IF([7]道具信息!N158="","",[7]道具信息!N158)</f>
        <v/>
      </c>
      <c r="O158" s="25" t="str">
        <f>IF([7]道具信息!O158="","",[7]道具信息!O158)</f>
        <v/>
      </c>
      <c r="P158" s="25" t="str">
        <f>IF([7]道具信息!P158="","",[7]道具信息!P158)</f>
        <v/>
      </c>
      <c r="Q158" s="25" t="str">
        <f>IF([7]道具信息!Q158="","",[7]道具信息!Q158)</f>
        <v/>
      </c>
      <c r="R158" s="25" t="str">
        <f>IF([7]道具信息!R158="","",[7]道具信息!R158)</f>
        <v/>
      </c>
      <c r="S158" s="25" t="str">
        <f>IF([7]道具信息!S158="","",[7]道具信息!S158)</f>
        <v/>
      </c>
      <c r="T158" s="25" t="str">
        <f>IF([7]道具信息!T158="","",[7]道具信息!T158)</f>
        <v/>
      </c>
      <c r="U158" s="25" t="str">
        <f>IF([7]道具信息!U158="","",[7]道具信息!U158)</f>
        <v/>
      </c>
      <c r="V158" s="25" t="str">
        <f>IF([7]道具信息!V158="","",[7]道具信息!V158)</f>
        <v/>
      </c>
      <c r="W158" s="25" t="str">
        <f>IF([7]道具信息!W158="","",[7]道具信息!W158)</f>
        <v/>
      </c>
      <c r="X158" s="25" t="str">
        <f>IF([7]道具信息!X158="","",[7]道具信息!X158)</f>
        <v/>
      </c>
      <c r="Y158" s="25" t="str">
        <f>IF([7]道具信息!Y158="","",[7]道具信息!Y158)</f>
        <v/>
      </c>
      <c r="Z158" s="25" t="str">
        <f>IF([7]道具信息!Z158="","",[7]道具信息!Z158)</f>
        <v/>
      </c>
    </row>
    <row r="159" spans="1:26" x14ac:dyDescent="0.15">
      <c r="A159" s="25" t="str">
        <f>IF([7]道具信息!A159="","",[7]道具信息!A159)</f>
        <v/>
      </c>
      <c r="B159" s="25" t="str">
        <f>IF([7]道具信息!B159="","",[7]道具信息!B159)</f>
        <v/>
      </c>
      <c r="C159" s="25" t="str">
        <f>IF([7]道具信息!C159="","",[7]道具信息!C159)</f>
        <v/>
      </c>
      <c r="D159" s="25" t="str">
        <f>IF([7]道具信息!D159="","",[7]道具信息!D159)</f>
        <v/>
      </c>
      <c r="E159" s="25" t="str">
        <f>IF([7]道具信息!E159="","",[7]道具信息!E159)</f>
        <v/>
      </c>
      <c r="F159" s="25" t="str">
        <f>IF([7]道具信息!F159="","",[7]道具信息!F159)</f>
        <v/>
      </c>
      <c r="G159" s="25" t="str">
        <f>IF([7]道具信息!G159="","",[7]道具信息!G159)</f>
        <v/>
      </c>
      <c r="H159" s="25" t="str">
        <f>IF([7]道具信息!H159="","",[7]道具信息!H159)</f>
        <v/>
      </c>
      <c r="I159" s="25" t="str">
        <f>IF([7]道具信息!I159="","",[7]道具信息!I159)</f>
        <v/>
      </c>
      <c r="J159" s="25" t="str">
        <f>IF([7]道具信息!J159="","",[7]道具信息!J159)</f>
        <v/>
      </c>
      <c r="K159" s="25" t="str">
        <f>IF([7]道具信息!K159="","",[7]道具信息!K159)</f>
        <v/>
      </c>
      <c r="L159" s="25" t="str">
        <f>IF([7]道具信息!L159="","",[7]道具信息!L159)</f>
        <v/>
      </c>
      <c r="M159" s="25" t="str">
        <f>IF([7]道具信息!M159="","",[7]道具信息!M159)</f>
        <v/>
      </c>
      <c r="N159" s="25" t="str">
        <f>IF([7]道具信息!N159="","",[7]道具信息!N159)</f>
        <v/>
      </c>
      <c r="O159" s="25" t="str">
        <f>IF([7]道具信息!O159="","",[7]道具信息!O159)</f>
        <v/>
      </c>
      <c r="P159" s="25" t="str">
        <f>IF([7]道具信息!P159="","",[7]道具信息!P159)</f>
        <v/>
      </c>
      <c r="Q159" s="25" t="str">
        <f>IF([7]道具信息!Q159="","",[7]道具信息!Q159)</f>
        <v/>
      </c>
      <c r="R159" s="25" t="str">
        <f>IF([7]道具信息!R159="","",[7]道具信息!R159)</f>
        <v/>
      </c>
      <c r="S159" s="25" t="str">
        <f>IF([7]道具信息!S159="","",[7]道具信息!S159)</f>
        <v/>
      </c>
      <c r="T159" s="25" t="str">
        <f>IF([7]道具信息!T159="","",[7]道具信息!T159)</f>
        <v/>
      </c>
      <c r="U159" s="25" t="str">
        <f>IF([7]道具信息!U159="","",[7]道具信息!U159)</f>
        <v/>
      </c>
      <c r="V159" s="25" t="str">
        <f>IF([7]道具信息!V159="","",[7]道具信息!V159)</f>
        <v/>
      </c>
      <c r="W159" s="25" t="str">
        <f>IF([7]道具信息!W159="","",[7]道具信息!W159)</f>
        <v/>
      </c>
      <c r="X159" s="25" t="str">
        <f>IF([7]道具信息!X159="","",[7]道具信息!X159)</f>
        <v/>
      </c>
      <c r="Y159" s="25" t="str">
        <f>IF([7]道具信息!Y159="","",[7]道具信息!Y159)</f>
        <v/>
      </c>
      <c r="Z159" s="25" t="str">
        <f>IF([7]道具信息!Z159="","",[7]道具信息!Z159)</f>
        <v/>
      </c>
    </row>
    <row r="160" spans="1:26" x14ac:dyDescent="0.15">
      <c r="A160" s="25" t="str">
        <f>IF([7]道具信息!A160="","",[7]道具信息!A160)</f>
        <v/>
      </c>
      <c r="B160" s="25" t="str">
        <f>IF([7]道具信息!B160="","",[7]道具信息!B160)</f>
        <v/>
      </c>
      <c r="C160" s="25" t="str">
        <f>IF([7]道具信息!C160="","",[7]道具信息!C160)</f>
        <v/>
      </c>
      <c r="D160" s="25" t="str">
        <f>IF([7]道具信息!D160="","",[7]道具信息!D160)</f>
        <v>随机紫色藏品</v>
      </c>
      <c r="E160" s="25">
        <f>IF([7]道具信息!E160="","",[7]道具信息!E160)</f>
        <v>300</v>
      </c>
      <c r="F160" s="25">
        <f>IF([7]道具信息!F160="","",[7]道具信息!F160)</f>
        <v>1</v>
      </c>
      <c r="G160" s="25">
        <f>IF([7]道具信息!G160="","",[7]道具信息!G160)</f>
        <v>1</v>
      </c>
      <c r="H160" s="25">
        <f>IF([7]道具信息!H160="","",[7]道具信息!H160)</f>
        <v>1</v>
      </c>
      <c r="I160" s="25">
        <f>IF([7]道具信息!I160="","",[7]道具信息!I160)</f>
        <v>300</v>
      </c>
      <c r="J160" s="25">
        <f>IF([7]道具信息!J160="","",[7]道具信息!J160)</f>
        <v>300</v>
      </c>
      <c r="K160" s="25">
        <f>IF([7]道具信息!K160="","",[7]道具信息!K160)</f>
        <v>300</v>
      </c>
      <c r="L160" s="25" t="str">
        <f>IF([7]道具信息!L160="","",[7]道具信息!L160)</f>
        <v/>
      </c>
      <c r="M160" s="25" t="str">
        <f>IF([7]道具信息!M160="","",[7]道具信息!M160)</f>
        <v/>
      </c>
      <c r="N160" s="25" t="str">
        <f>IF([7]道具信息!N160="","",[7]道具信息!N160)</f>
        <v/>
      </c>
      <c r="O160" s="25" t="str">
        <f>IF([7]道具信息!O160="","",[7]道具信息!O160)</f>
        <v/>
      </c>
      <c r="P160" s="25" t="str">
        <f>IF([7]道具信息!P160="","",[7]道具信息!P160)</f>
        <v/>
      </c>
      <c r="Q160" s="25" t="str">
        <f>IF([7]道具信息!Q160="","",[7]道具信息!Q160)</f>
        <v/>
      </c>
      <c r="R160" s="25" t="str">
        <f>IF([7]道具信息!R160="","",[7]道具信息!R160)</f>
        <v/>
      </c>
      <c r="S160" s="25" t="str">
        <f>IF([7]道具信息!S160="","",[7]道具信息!S160)</f>
        <v/>
      </c>
      <c r="T160" s="25" t="str">
        <f>IF([7]道具信息!T160="","",[7]道具信息!T160)</f>
        <v/>
      </c>
      <c r="U160" s="25" t="str">
        <f>IF([7]道具信息!U160="","",[7]道具信息!U160)</f>
        <v/>
      </c>
      <c r="V160" s="25" t="str">
        <f>IF([7]道具信息!V160="","",[7]道具信息!V160)</f>
        <v/>
      </c>
      <c r="W160" s="25" t="str">
        <f>IF([7]道具信息!W160="","",[7]道具信息!W160)</f>
        <v/>
      </c>
      <c r="X160" s="25" t="str">
        <f>IF([7]道具信息!X160="","",[7]道具信息!X160)</f>
        <v/>
      </c>
      <c r="Y160" s="25" t="str">
        <f>IF([7]道具信息!Y160="","",[7]道具信息!Y160)</f>
        <v/>
      </c>
      <c r="Z160" s="25" t="str">
        <f>IF([7]道具信息!Z160="","",[7]道具信息!Z160)</f>
        <v/>
      </c>
    </row>
    <row r="161" spans="1:26" x14ac:dyDescent="0.15">
      <c r="A161" s="25" t="str">
        <f>IF([7]道具信息!A161="","",[7]道具信息!A161)</f>
        <v/>
      </c>
      <c r="B161" s="25" t="str">
        <f>IF([7]道具信息!B161="","",[7]道具信息!B161)</f>
        <v/>
      </c>
      <c r="C161" s="25" t="str">
        <f>IF([7]道具信息!C161="","",[7]道具信息!C161)</f>
        <v/>
      </c>
      <c r="D161" s="25" t="str">
        <f>IF([7]道具信息!D161="","",[7]道具信息!D161)</f>
        <v>随机橙色藏品</v>
      </c>
      <c r="E161" s="25">
        <f>IF([7]道具信息!E161="","",[7]道具信息!E161)</f>
        <v>1000</v>
      </c>
      <c r="F161" s="25">
        <f>IF([7]道具信息!F161="","",[7]道具信息!F161)</f>
        <v>1</v>
      </c>
      <c r="G161" s="25">
        <f>IF([7]道具信息!G161="","",[7]道具信息!G161)</f>
        <v>1</v>
      </c>
      <c r="H161" s="25">
        <f>IF([7]道具信息!H161="","",[7]道具信息!H161)</f>
        <v>1</v>
      </c>
      <c r="I161" s="25">
        <f>IF([7]道具信息!I161="","",[7]道具信息!I161)</f>
        <v>1000</v>
      </c>
      <c r="J161" s="25">
        <f>IF([7]道具信息!J161="","",[7]道具信息!J161)</f>
        <v>1000</v>
      </c>
      <c r="K161" s="25">
        <f>IF([7]道具信息!K161="","",[7]道具信息!K161)</f>
        <v>1000</v>
      </c>
      <c r="L161" s="25" t="str">
        <f>IF([7]道具信息!L161="","",[7]道具信息!L161)</f>
        <v/>
      </c>
      <c r="M161" s="25" t="str">
        <f>IF([7]道具信息!M161="","",[7]道具信息!M161)</f>
        <v/>
      </c>
      <c r="N161" s="25" t="str">
        <f>IF([7]道具信息!N161="","",[7]道具信息!N161)</f>
        <v/>
      </c>
      <c r="O161" s="25" t="str">
        <f>IF([7]道具信息!O161="","",[7]道具信息!O161)</f>
        <v/>
      </c>
      <c r="P161" s="25" t="str">
        <f>IF([7]道具信息!P161="","",[7]道具信息!P161)</f>
        <v/>
      </c>
      <c r="Q161" s="25" t="str">
        <f>IF([7]道具信息!Q161="","",[7]道具信息!Q161)</f>
        <v/>
      </c>
      <c r="R161" s="25" t="str">
        <f>IF([7]道具信息!R161="","",[7]道具信息!R161)</f>
        <v/>
      </c>
      <c r="S161" s="25" t="str">
        <f>IF([7]道具信息!S161="","",[7]道具信息!S161)</f>
        <v/>
      </c>
      <c r="T161" s="25" t="str">
        <f>IF([7]道具信息!T161="","",[7]道具信息!T161)</f>
        <v/>
      </c>
      <c r="U161" s="25" t="str">
        <f>IF([7]道具信息!U161="","",[7]道具信息!U161)</f>
        <v/>
      </c>
      <c r="V161" s="25" t="str">
        <f>IF([7]道具信息!V161="","",[7]道具信息!V161)</f>
        <v/>
      </c>
      <c r="W161" s="25" t="str">
        <f>IF([7]道具信息!W161="","",[7]道具信息!W161)</f>
        <v/>
      </c>
      <c r="X161" s="25" t="str">
        <f>IF([7]道具信息!X161="","",[7]道具信息!X161)</f>
        <v/>
      </c>
      <c r="Y161" s="25" t="str">
        <f>IF([7]道具信息!Y161="","",[7]道具信息!Y161)</f>
        <v/>
      </c>
      <c r="Z161" s="25" t="str">
        <f>IF([7]道具信息!Z161="","",[7]道具信息!Z161)</f>
        <v/>
      </c>
    </row>
    <row r="162" spans="1:26" x14ac:dyDescent="0.15">
      <c r="A162" s="25" t="str">
        <f>IF([7]道具信息!A162="","",[7]道具信息!A162)</f>
        <v/>
      </c>
      <c r="B162" s="25" t="str">
        <f>IF([7]道具信息!B162="","",[7]道具信息!B162)</f>
        <v/>
      </c>
      <c r="C162" s="25" t="str">
        <f>IF([7]道具信息!C162="","",[7]道具信息!C162)</f>
        <v/>
      </c>
      <c r="D162" s="25" t="str">
        <f>IF([7]道具信息!D162="","",[7]道具信息!D162)</f>
        <v>随机红色藏品</v>
      </c>
      <c r="E162" s="25">
        <f>IF([7]道具信息!E162="","",[7]道具信息!E162)</f>
        <v>5000</v>
      </c>
      <c r="F162" s="25">
        <f>IF([7]道具信息!F162="","",[7]道具信息!F162)</f>
        <v>1</v>
      </c>
      <c r="G162" s="25">
        <f>IF([7]道具信息!G162="","",[7]道具信息!G162)</f>
        <v>1</v>
      </c>
      <c r="H162" s="25">
        <f>IF([7]道具信息!H162="","",[7]道具信息!H162)</f>
        <v>1</v>
      </c>
      <c r="I162" s="25">
        <f>IF([7]道具信息!I162="","",[7]道具信息!I162)</f>
        <v>5000</v>
      </c>
      <c r="J162" s="25">
        <f>IF([7]道具信息!J162="","",[7]道具信息!J162)</f>
        <v>5000</v>
      </c>
      <c r="K162" s="25">
        <f>IF([7]道具信息!K162="","",[7]道具信息!K162)</f>
        <v>5000</v>
      </c>
      <c r="L162" s="25" t="str">
        <f>IF([7]道具信息!L162="","",[7]道具信息!L162)</f>
        <v/>
      </c>
      <c r="M162" s="25" t="str">
        <f>IF([7]道具信息!M162="","",[7]道具信息!M162)</f>
        <v/>
      </c>
      <c r="N162" s="25" t="str">
        <f>IF([7]道具信息!N162="","",[7]道具信息!N162)</f>
        <v/>
      </c>
      <c r="O162" s="25" t="str">
        <f>IF([7]道具信息!O162="","",[7]道具信息!O162)</f>
        <v/>
      </c>
      <c r="P162" s="25" t="str">
        <f>IF([7]道具信息!P162="","",[7]道具信息!P162)</f>
        <v/>
      </c>
      <c r="Q162" s="25" t="str">
        <f>IF([7]道具信息!Q162="","",[7]道具信息!Q162)</f>
        <v/>
      </c>
      <c r="R162" s="25" t="str">
        <f>IF([7]道具信息!R162="","",[7]道具信息!R162)</f>
        <v/>
      </c>
      <c r="S162" s="25" t="str">
        <f>IF([7]道具信息!S162="","",[7]道具信息!S162)</f>
        <v/>
      </c>
      <c r="T162" s="25" t="str">
        <f>IF([7]道具信息!T162="","",[7]道具信息!T162)</f>
        <v/>
      </c>
      <c r="U162" s="25" t="str">
        <f>IF([7]道具信息!U162="","",[7]道具信息!U162)</f>
        <v/>
      </c>
      <c r="V162" s="25" t="str">
        <f>IF([7]道具信息!V162="","",[7]道具信息!V162)</f>
        <v/>
      </c>
      <c r="W162" s="25" t="str">
        <f>IF([7]道具信息!W162="","",[7]道具信息!W162)</f>
        <v/>
      </c>
      <c r="X162" s="25" t="str">
        <f>IF([7]道具信息!X162="","",[7]道具信息!X162)</f>
        <v/>
      </c>
      <c r="Y162" s="25" t="str">
        <f>IF([7]道具信息!Y162="","",[7]道具信息!Y162)</f>
        <v/>
      </c>
      <c r="Z162" s="25" t="str">
        <f>IF([7]道具信息!Z162="","",[7]道具信息!Z162)</f>
        <v/>
      </c>
    </row>
    <row r="163" spans="1:26" x14ac:dyDescent="0.15">
      <c r="A163" s="25" t="str">
        <f>IF([7]道具信息!A163="","",[7]道具信息!A163)</f>
        <v/>
      </c>
      <c r="B163" s="25" t="str">
        <f>IF([7]道具信息!B163="","",[7]道具信息!B163)</f>
        <v/>
      </c>
      <c r="C163" s="25" t="str">
        <f>IF([7]道具信息!C163="","",[7]道具信息!C163)</f>
        <v/>
      </c>
      <c r="D163" s="25" t="str">
        <f>IF([7]道具信息!D163="","",[7]道具信息!D163)</f>
        <v>指定紫色藏品</v>
      </c>
      <c r="E163" s="25">
        <f>IF([7]道具信息!E163="","",[7]道具信息!E163)</f>
        <v>1331</v>
      </c>
      <c r="F163" s="25">
        <f>IF([7]道具信息!F163="","",[7]道具信息!F163)</f>
        <v>1</v>
      </c>
      <c r="G163" s="25">
        <f>IF([7]道具信息!G163="","",[7]道具信息!G163)</f>
        <v>1</v>
      </c>
      <c r="H163" s="25">
        <f>IF([7]道具信息!H163="","",[7]道具信息!H163)</f>
        <v>1</v>
      </c>
      <c r="I163" s="25">
        <f>IF([7]道具信息!I163="","",[7]道具信息!I163)</f>
        <v>1331</v>
      </c>
      <c r="J163" s="25">
        <f>IF([7]道具信息!J163="","",[7]道具信息!J163)</f>
        <v>1331</v>
      </c>
      <c r="K163" s="25">
        <f>IF([7]道具信息!K163="","",[7]道具信息!K163)</f>
        <v>1331</v>
      </c>
      <c r="L163" s="25" t="str">
        <f>IF([7]道具信息!L163="","",[7]道具信息!L163)</f>
        <v/>
      </c>
      <c r="M163" s="25" t="str">
        <f>IF([7]道具信息!M163="","",[7]道具信息!M163)</f>
        <v/>
      </c>
      <c r="N163" s="25" t="str">
        <f>IF([7]道具信息!N163="","",[7]道具信息!N163)</f>
        <v/>
      </c>
      <c r="O163" s="25" t="str">
        <f>IF([7]道具信息!O163="","",[7]道具信息!O163)</f>
        <v/>
      </c>
      <c r="P163" s="25" t="str">
        <f>IF([7]道具信息!P163="","",[7]道具信息!P163)</f>
        <v/>
      </c>
      <c r="Q163" s="25" t="str">
        <f>IF([7]道具信息!Q163="","",[7]道具信息!Q163)</f>
        <v/>
      </c>
      <c r="R163" s="25" t="str">
        <f>IF([7]道具信息!R163="","",[7]道具信息!R163)</f>
        <v/>
      </c>
      <c r="S163" s="25" t="str">
        <f>IF([7]道具信息!S163="","",[7]道具信息!S163)</f>
        <v/>
      </c>
      <c r="T163" s="25" t="str">
        <f>IF([7]道具信息!T163="","",[7]道具信息!T163)</f>
        <v/>
      </c>
      <c r="U163" s="25" t="str">
        <f>IF([7]道具信息!U163="","",[7]道具信息!U163)</f>
        <v/>
      </c>
      <c r="V163" s="25" t="str">
        <f>IF([7]道具信息!V163="","",[7]道具信息!V163)</f>
        <v/>
      </c>
      <c r="W163" s="25" t="str">
        <f>IF([7]道具信息!W163="","",[7]道具信息!W163)</f>
        <v/>
      </c>
      <c r="X163" s="25" t="str">
        <f>IF([7]道具信息!X163="","",[7]道具信息!X163)</f>
        <v/>
      </c>
      <c r="Y163" s="25" t="str">
        <f>IF([7]道具信息!Y163="","",[7]道具信息!Y163)</f>
        <v/>
      </c>
      <c r="Z163" s="25" t="str">
        <f>IF([7]道具信息!Z163="","",[7]道具信息!Z163)</f>
        <v/>
      </c>
    </row>
    <row r="164" spans="1:26" x14ac:dyDescent="0.15">
      <c r="A164" s="25" t="str">
        <f>IF([7]道具信息!A164="","",[7]道具信息!A164)</f>
        <v/>
      </c>
      <c r="B164" s="25" t="str">
        <f>IF([7]道具信息!B164="","",[7]道具信息!B164)</f>
        <v/>
      </c>
      <c r="C164" s="25" t="str">
        <f>IF([7]道具信息!C164="","",[7]道具信息!C164)</f>
        <v/>
      </c>
      <c r="D164" s="25" t="str">
        <f>IF([7]道具信息!D164="","",[7]道具信息!D164)</f>
        <v>指定橙色藏品</v>
      </c>
      <c r="E164" s="25">
        <f>IF([7]道具信息!E164="","",[7]道具信息!E164)</f>
        <v>13971</v>
      </c>
      <c r="F164" s="25">
        <f>IF([7]道具信息!F164="","",[7]道具信息!F164)</f>
        <v>1</v>
      </c>
      <c r="G164" s="25">
        <f>IF([7]道具信息!G164="","",[7]道具信息!G164)</f>
        <v>1</v>
      </c>
      <c r="H164" s="25">
        <f>IF([7]道具信息!H164="","",[7]道具信息!H164)</f>
        <v>1</v>
      </c>
      <c r="I164" s="25">
        <f>IF([7]道具信息!I164="","",[7]道具信息!I164)</f>
        <v>13971</v>
      </c>
      <c r="J164" s="25">
        <f>IF([7]道具信息!J164="","",[7]道具信息!J164)</f>
        <v>13971</v>
      </c>
      <c r="K164" s="25">
        <f>IF([7]道具信息!K164="","",[7]道具信息!K164)</f>
        <v>13971</v>
      </c>
      <c r="L164" s="25" t="str">
        <f>IF([7]道具信息!L164="","",[7]道具信息!L164)</f>
        <v/>
      </c>
      <c r="M164" s="25" t="str">
        <f>IF([7]道具信息!M164="","",[7]道具信息!M164)</f>
        <v/>
      </c>
      <c r="N164" s="25" t="str">
        <f>IF([7]道具信息!N164="","",[7]道具信息!N164)</f>
        <v/>
      </c>
      <c r="O164" s="25" t="str">
        <f>IF([7]道具信息!O164="","",[7]道具信息!O164)</f>
        <v/>
      </c>
      <c r="P164" s="25" t="str">
        <f>IF([7]道具信息!P164="","",[7]道具信息!P164)</f>
        <v/>
      </c>
      <c r="Q164" s="25" t="str">
        <f>IF([7]道具信息!Q164="","",[7]道具信息!Q164)</f>
        <v/>
      </c>
      <c r="R164" s="25" t="str">
        <f>IF([7]道具信息!R164="","",[7]道具信息!R164)</f>
        <v/>
      </c>
      <c r="S164" s="25" t="str">
        <f>IF([7]道具信息!S164="","",[7]道具信息!S164)</f>
        <v/>
      </c>
      <c r="T164" s="25" t="str">
        <f>IF([7]道具信息!T164="","",[7]道具信息!T164)</f>
        <v/>
      </c>
      <c r="U164" s="25" t="str">
        <f>IF([7]道具信息!U164="","",[7]道具信息!U164)</f>
        <v/>
      </c>
      <c r="V164" s="25" t="str">
        <f>IF([7]道具信息!V164="","",[7]道具信息!V164)</f>
        <v/>
      </c>
      <c r="W164" s="25" t="str">
        <f>IF([7]道具信息!W164="","",[7]道具信息!W164)</f>
        <v/>
      </c>
      <c r="X164" s="25" t="str">
        <f>IF([7]道具信息!X164="","",[7]道具信息!X164)</f>
        <v/>
      </c>
      <c r="Y164" s="25" t="str">
        <f>IF([7]道具信息!Y164="","",[7]道具信息!Y164)</f>
        <v/>
      </c>
      <c r="Z164" s="25" t="str">
        <f>IF([7]道具信息!Z164="","",[7]道具信息!Z164)</f>
        <v/>
      </c>
    </row>
    <row r="165" spans="1:26" x14ac:dyDescent="0.15">
      <c r="A165" s="25" t="str">
        <f>IF([7]道具信息!A165="","",[7]道具信息!A165)</f>
        <v/>
      </c>
      <c r="B165" s="25" t="str">
        <f>IF([7]道具信息!B165="","",[7]道具信息!B165)</f>
        <v/>
      </c>
      <c r="C165" s="25" t="str">
        <f>IF([7]道具信息!C165="","",[7]道具信息!C165)</f>
        <v/>
      </c>
      <c r="D165" s="25" t="str">
        <f>IF([7]道具信息!D165="","",[7]道具信息!D165)</f>
        <v>指定红色藏品</v>
      </c>
      <c r="E165" s="25">
        <f>IF([7]道具信息!E165="","",[7]道具信息!E165)</f>
        <v>238993</v>
      </c>
      <c r="F165" s="25">
        <f>IF([7]道具信息!F165="","",[7]道具信息!F165)</f>
        <v>1</v>
      </c>
      <c r="G165" s="25">
        <f>IF([7]道具信息!G165="","",[7]道具信息!G165)</f>
        <v>1</v>
      </c>
      <c r="H165" s="25">
        <f>IF([7]道具信息!H165="","",[7]道具信息!H165)</f>
        <v>1</v>
      </c>
      <c r="I165" s="25">
        <f>IF([7]道具信息!I165="","",[7]道具信息!I165)</f>
        <v>238993</v>
      </c>
      <c r="J165" s="25">
        <f>IF([7]道具信息!J165="","",[7]道具信息!J165)</f>
        <v>238993</v>
      </c>
      <c r="K165" s="25">
        <f>IF([7]道具信息!K165="","",[7]道具信息!K165)</f>
        <v>238993</v>
      </c>
      <c r="L165" s="25" t="str">
        <f>IF([7]道具信息!L165="","",[7]道具信息!L165)</f>
        <v/>
      </c>
      <c r="M165" s="25" t="str">
        <f>IF([7]道具信息!M165="","",[7]道具信息!M165)</f>
        <v/>
      </c>
      <c r="N165" s="25" t="str">
        <f>IF([7]道具信息!N165="","",[7]道具信息!N165)</f>
        <v/>
      </c>
      <c r="O165" s="25" t="str">
        <f>IF([7]道具信息!O165="","",[7]道具信息!O165)</f>
        <v/>
      </c>
      <c r="P165" s="25" t="str">
        <f>IF([7]道具信息!P165="","",[7]道具信息!P165)</f>
        <v/>
      </c>
      <c r="Q165" s="25" t="str">
        <f>IF([7]道具信息!Q165="","",[7]道具信息!Q165)</f>
        <v/>
      </c>
      <c r="R165" s="25" t="str">
        <f>IF([7]道具信息!R165="","",[7]道具信息!R165)</f>
        <v/>
      </c>
      <c r="S165" s="25" t="str">
        <f>IF([7]道具信息!S165="","",[7]道具信息!S165)</f>
        <v/>
      </c>
      <c r="T165" s="25" t="str">
        <f>IF([7]道具信息!T165="","",[7]道具信息!T165)</f>
        <v/>
      </c>
      <c r="U165" s="25" t="str">
        <f>IF([7]道具信息!U165="","",[7]道具信息!U165)</f>
        <v/>
      </c>
      <c r="V165" s="25" t="str">
        <f>IF([7]道具信息!V165="","",[7]道具信息!V165)</f>
        <v/>
      </c>
      <c r="W165" s="25" t="str">
        <f>IF([7]道具信息!W165="","",[7]道具信息!W165)</f>
        <v/>
      </c>
      <c r="X165" s="25" t="str">
        <f>IF([7]道具信息!X165="","",[7]道具信息!X165)</f>
        <v/>
      </c>
      <c r="Y165" s="25" t="str">
        <f>IF([7]道具信息!Y165="","",[7]道具信息!Y165)</f>
        <v/>
      </c>
      <c r="Z165" s="25" t="str">
        <f>IF([7]道具信息!Z165="","",[7]道具信息!Z165)</f>
        <v/>
      </c>
    </row>
    <row r="166" spans="1:26" x14ac:dyDescent="0.15">
      <c r="A166" s="25" t="str">
        <f>IF([7]道具信息!A166="","",[7]道具信息!A166)</f>
        <v/>
      </c>
      <c r="B166" s="25" t="str">
        <f>IF([7]道具信息!B166="","",[7]道具信息!B166)</f>
        <v/>
      </c>
      <c r="C166" s="25" t="str">
        <f>IF([7]道具信息!C166="","",[7]道具信息!C166)</f>
        <v/>
      </c>
      <c r="D166" s="25" t="str">
        <f>IF([7]道具信息!D166="","",[7]道具信息!D166)</f>
        <v>藏品币</v>
      </c>
      <c r="E166" s="25">
        <f>IF([7]道具信息!E166="","",[7]道具信息!E166)</f>
        <v>1</v>
      </c>
      <c r="F166" s="25">
        <f>IF([7]道具信息!F166="","",[7]道具信息!F166)</f>
        <v>1</v>
      </c>
      <c r="G166" s="25">
        <f>IF([7]道具信息!G166="","",[7]道具信息!G166)</f>
        <v>1</v>
      </c>
      <c r="H166" s="25">
        <f>IF([7]道具信息!H166="","",[7]道具信息!H166)</f>
        <v>1</v>
      </c>
      <c r="I166" s="25">
        <f>IF([7]道具信息!I166="","",[7]道具信息!I166)</f>
        <v>1</v>
      </c>
      <c r="J166" s="25">
        <f>IF([7]道具信息!J166="","",[7]道具信息!J166)</f>
        <v>1</v>
      </c>
      <c r="K166" s="25">
        <f>IF([7]道具信息!K166="","",[7]道具信息!K166)</f>
        <v>1</v>
      </c>
      <c r="L166" s="25" t="str">
        <f>IF([7]道具信息!L166="","",[7]道具信息!L166)</f>
        <v/>
      </c>
      <c r="M166" s="25" t="str">
        <f>IF([7]道具信息!M166="","",[7]道具信息!M166)</f>
        <v/>
      </c>
      <c r="N166" s="25" t="str">
        <f>IF([7]道具信息!N166="","",[7]道具信息!N166)</f>
        <v/>
      </c>
      <c r="O166" s="25" t="str">
        <f>IF([7]道具信息!O166="","",[7]道具信息!O166)</f>
        <v/>
      </c>
      <c r="P166" s="25" t="str">
        <f>IF([7]道具信息!P166="","",[7]道具信息!P166)</f>
        <v/>
      </c>
      <c r="Q166" s="25" t="str">
        <f>IF([7]道具信息!Q166="","",[7]道具信息!Q166)</f>
        <v/>
      </c>
      <c r="R166" s="25" t="str">
        <f>IF([7]道具信息!R166="","",[7]道具信息!R166)</f>
        <v/>
      </c>
      <c r="S166" s="25" t="str">
        <f>IF([7]道具信息!S166="","",[7]道具信息!S166)</f>
        <v/>
      </c>
      <c r="T166" s="25" t="str">
        <f>IF([7]道具信息!T166="","",[7]道具信息!T166)</f>
        <v/>
      </c>
      <c r="U166" s="25" t="str">
        <f>IF([7]道具信息!U166="","",[7]道具信息!U166)</f>
        <v/>
      </c>
      <c r="V166" s="25" t="str">
        <f>IF([7]道具信息!V166="","",[7]道具信息!V166)</f>
        <v/>
      </c>
      <c r="W166" s="25" t="str">
        <f>IF([7]道具信息!W166="","",[7]道具信息!W166)</f>
        <v/>
      </c>
      <c r="X166" s="25" t="str">
        <f>IF([7]道具信息!X166="","",[7]道具信息!X166)</f>
        <v/>
      </c>
      <c r="Y166" s="25" t="str">
        <f>IF([7]道具信息!Y166="","",[7]道具信息!Y166)</f>
        <v/>
      </c>
      <c r="Z166" s="25" t="str">
        <f>IF([7]道具信息!Z166="","",[7]道具信息!Z166)</f>
        <v/>
      </c>
    </row>
    <row r="167" spans="1:26" x14ac:dyDescent="0.15">
      <c r="A167" s="25" t="str">
        <f>IF([7]道具信息!A167="","",[7]道具信息!A167)</f>
        <v/>
      </c>
      <c r="B167" s="25" t="str">
        <f>IF([7]道具信息!B167="","",[7]道具信息!B167)</f>
        <v/>
      </c>
      <c r="C167" s="25" t="str">
        <f>IF([7]道具信息!C167="","",[7]道具信息!C167)</f>
        <v/>
      </c>
      <c r="D167" s="25" t="str">
        <f>IF([7]道具信息!D167="","",[7]道具信息!D167)</f>
        <v/>
      </c>
      <c r="E167" s="25" t="str">
        <f>IF([7]道具信息!E167="","",[7]道具信息!E167)</f>
        <v/>
      </c>
      <c r="F167" s="25" t="str">
        <f>IF([7]道具信息!F167="","",[7]道具信息!F167)</f>
        <v/>
      </c>
      <c r="G167" s="25" t="str">
        <f>IF([7]道具信息!G167="","",[7]道具信息!G167)</f>
        <v/>
      </c>
      <c r="H167" s="25" t="str">
        <f>IF([7]道具信息!H167="","",[7]道具信息!H167)</f>
        <v/>
      </c>
      <c r="I167" s="25" t="str">
        <f>IF([7]道具信息!I167="","",[7]道具信息!I167)</f>
        <v/>
      </c>
      <c r="J167" s="25" t="str">
        <f>IF([7]道具信息!J167="","",[7]道具信息!J167)</f>
        <v/>
      </c>
      <c r="K167" s="25" t="str">
        <f>IF([7]道具信息!K167="","",[7]道具信息!K167)</f>
        <v/>
      </c>
      <c r="L167" s="25" t="str">
        <f>IF([7]道具信息!L167="","",[7]道具信息!L167)</f>
        <v/>
      </c>
      <c r="M167" s="25" t="str">
        <f>IF([7]道具信息!M167="","",[7]道具信息!M167)</f>
        <v/>
      </c>
      <c r="N167" s="25" t="str">
        <f>IF([7]道具信息!N167="","",[7]道具信息!N167)</f>
        <v/>
      </c>
      <c r="O167" s="25" t="str">
        <f>IF([7]道具信息!O167="","",[7]道具信息!O167)</f>
        <v/>
      </c>
      <c r="P167" s="25" t="str">
        <f>IF([7]道具信息!P167="","",[7]道具信息!P167)</f>
        <v/>
      </c>
      <c r="Q167" s="25" t="str">
        <f>IF([7]道具信息!Q167="","",[7]道具信息!Q167)</f>
        <v/>
      </c>
      <c r="R167" s="25" t="str">
        <f>IF([7]道具信息!R167="","",[7]道具信息!R167)</f>
        <v/>
      </c>
      <c r="S167" s="25" t="str">
        <f>IF([7]道具信息!S167="","",[7]道具信息!S167)</f>
        <v/>
      </c>
      <c r="T167" s="25" t="str">
        <f>IF([7]道具信息!T167="","",[7]道具信息!T167)</f>
        <v/>
      </c>
      <c r="U167" s="25" t="str">
        <f>IF([7]道具信息!U167="","",[7]道具信息!U167)</f>
        <v/>
      </c>
      <c r="V167" s="25" t="str">
        <f>IF([7]道具信息!V167="","",[7]道具信息!V167)</f>
        <v/>
      </c>
      <c r="W167" s="25" t="str">
        <f>IF([7]道具信息!W167="","",[7]道具信息!W167)</f>
        <v/>
      </c>
      <c r="X167" s="25" t="str">
        <f>IF([7]道具信息!X167="","",[7]道具信息!X167)</f>
        <v/>
      </c>
      <c r="Y167" s="25" t="str">
        <f>IF([7]道具信息!Y167="","",[7]道具信息!Y167)</f>
        <v/>
      </c>
      <c r="Z167" s="25" t="str">
        <f>IF([7]道具信息!Z167="","",[7]道具信息!Z167)</f>
        <v/>
      </c>
    </row>
    <row r="168" spans="1:26" x14ac:dyDescent="0.15">
      <c r="A168" s="25" t="str">
        <f>IF([7]道具信息!A168="","",[7]道具信息!A168)</f>
        <v/>
      </c>
      <c r="B168" s="25" t="str">
        <f>IF([7]道具信息!B168="","",[7]道具信息!B168)</f>
        <v/>
      </c>
      <c r="C168" s="25" t="str">
        <f>IF([7]道具信息!C168="","",[7]道具信息!C168)</f>
        <v/>
      </c>
      <c r="D168" s="25" t="str">
        <f>IF([7]道具信息!D168="","",[7]道具信息!D168)</f>
        <v>门客经验</v>
      </c>
      <c r="E168" s="25">
        <f>IF([7]道具信息!E168="","",[7]道具信息!E168)</f>
        <v>3</v>
      </c>
      <c r="F168" s="25">
        <f>IF([7]道具信息!F168="","",[7]道具信息!F168)</f>
        <v>1</v>
      </c>
      <c r="G168" s="25">
        <f>IF([7]道具信息!G168="","",[7]道具信息!G168)</f>
        <v>1</v>
      </c>
      <c r="H168" s="25">
        <f>IF([7]道具信息!H168="","",[7]道具信息!H168)</f>
        <v>1</v>
      </c>
      <c r="I168" s="25">
        <f>IF([7]道具信息!I168="","",[7]道具信息!I168)</f>
        <v>3</v>
      </c>
      <c r="J168" s="25">
        <f>IF([7]道具信息!J168="","",[7]道具信息!J168)</f>
        <v>3</v>
      </c>
      <c r="K168" s="25">
        <f>IF([7]道具信息!K168="","",[7]道具信息!K168)</f>
        <v>3</v>
      </c>
      <c r="L168" s="25" t="str">
        <f>IF([7]道具信息!L168="","",[7]道具信息!L168)</f>
        <v/>
      </c>
      <c r="M168" s="25" t="str">
        <f>IF([7]道具信息!M168="","",[7]道具信息!M168)</f>
        <v/>
      </c>
      <c r="N168" s="25" t="str">
        <f>IF([7]道具信息!N168="","",[7]道具信息!N168)</f>
        <v/>
      </c>
      <c r="O168" s="25" t="str">
        <f>IF([7]道具信息!O168="","",[7]道具信息!O168)</f>
        <v/>
      </c>
      <c r="P168" s="25" t="str">
        <f>IF([7]道具信息!P168="","",[7]道具信息!P168)</f>
        <v/>
      </c>
      <c r="Q168" s="25" t="str">
        <f>IF([7]道具信息!Q168="","",[7]道具信息!Q168)</f>
        <v/>
      </c>
      <c r="R168" s="25" t="str">
        <f>IF([7]道具信息!R168="","",[7]道具信息!R168)</f>
        <v/>
      </c>
      <c r="S168" s="25" t="str">
        <f>IF([7]道具信息!S168="","",[7]道具信息!S168)</f>
        <v/>
      </c>
      <c r="T168" s="25" t="str">
        <f>IF([7]道具信息!T168="","",[7]道具信息!T168)</f>
        <v/>
      </c>
      <c r="U168" s="25" t="str">
        <f>IF([7]道具信息!U168="","",[7]道具信息!U168)</f>
        <v/>
      </c>
      <c r="V168" s="25" t="str">
        <f>IF([7]道具信息!V168="","",[7]道具信息!V168)</f>
        <v/>
      </c>
      <c r="W168" s="25" t="str">
        <f>IF([7]道具信息!W168="","",[7]道具信息!W168)</f>
        <v/>
      </c>
      <c r="X168" s="25" t="str">
        <f>IF([7]道具信息!X168="","",[7]道具信息!X168)</f>
        <v/>
      </c>
      <c r="Y168" s="25" t="str">
        <f>IF([7]道具信息!Y168="","",[7]道具信息!Y168)</f>
        <v/>
      </c>
      <c r="Z168" s="25" t="str">
        <f>IF([7]道具信息!Z168="","",[7]道具信息!Z168)</f>
        <v/>
      </c>
    </row>
    <row r="169" spans="1:26" x14ac:dyDescent="0.15">
      <c r="A169" s="25" t="str">
        <f>IF([7]道具信息!A169="","",[7]道具信息!A169)</f>
        <v/>
      </c>
      <c r="B169" s="25" t="str">
        <f>IF([7]道具信息!B169="","",[7]道具信息!B169)</f>
        <v/>
      </c>
      <c r="C169" s="25" t="str">
        <f>IF([7]道具信息!C169="","",[7]道具信息!C169)</f>
        <v/>
      </c>
      <c r="D169" s="25" t="str">
        <f>IF([7]道具信息!D169="","",[7]道具信息!D169)</f>
        <v>阅历-懵懂</v>
      </c>
      <c r="E169" s="25">
        <f>IF([7]道具信息!E169="","",[7]道具信息!E169)</f>
        <v>3</v>
      </c>
      <c r="F169" s="25">
        <f>IF([7]道具信息!F169="","",[7]道具信息!F169)</f>
        <v>1</v>
      </c>
      <c r="G169" s="25">
        <f>IF([7]道具信息!G169="","",[7]道具信息!G169)</f>
        <v>1</v>
      </c>
      <c r="H169" s="25">
        <f>IF([7]道具信息!H169="","",[7]道具信息!H169)</f>
        <v>1</v>
      </c>
      <c r="I169" s="25">
        <f>IF([7]道具信息!I169="","",[7]道具信息!I169)</f>
        <v>3</v>
      </c>
      <c r="J169" s="25">
        <f>IF([7]道具信息!J169="","",[7]道具信息!J169)</f>
        <v>3</v>
      </c>
      <c r="K169" s="25">
        <f>IF([7]道具信息!K169="","",[7]道具信息!K169)</f>
        <v>3</v>
      </c>
      <c r="L169" s="25" t="str">
        <f>IF([7]道具信息!L169="","",[7]道具信息!L169)</f>
        <v/>
      </c>
      <c r="M169" s="25" t="str">
        <f>IF([7]道具信息!M169="","",[7]道具信息!M169)</f>
        <v/>
      </c>
      <c r="N169" s="25" t="str">
        <f>IF([7]道具信息!N169="","",[7]道具信息!N169)</f>
        <v/>
      </c>
      <c r="O169" s="25" t="str">
        <f>IF([7]道具信息!O169="","",[7]道具信息!O169)</f>
        <v/>
      </c>
      <c r="P169" s="25" t="str">
        <f>IF([7]道具信息!P169="","",[7]道具信息!P169)</f>
        <v/>
      </c>
      <c r="Q169" s="25" t="str">
        <f>IF([7]道具信息!Q169="","",[7]道具信息!Q169)</f>
        <v/>
      </c>
      <c r="R169" s="25" t="str">
        <f>IF([7]道具信息!R169="","",[7]道具信息!R169)</f>
        <v/>
      </c>
      <c r="S169" s="25" t="str">
        <f>IF([7]道具信息!S169="","",[7]道具信息!S169)</f>
        <v/>
      </c>
      <c r="T169" s="25" t="str">
        <f>IF([7]道具信息!T169="","",[7]道具信息!T169)</f>
        <v/>
      </c>
      <c r="U169" s="25" t="str">
        <f>IF([7]道具信息!U169="","",[7]道具信息!U169)</f>
        <v/>
      </c>
      <c r="V169" s="25" t="str">
        <f>IF([7]道具信息!V169="","",[7]道具信息!V169)</f>
        <v/>
      </c>
      <c r="W169" s="25" t="str">
        <f>IF([7]道具信息!W169="","",[7]道具信息!W169)</f>
        <v/>
      </c>
      <c r="X169" s="25" t="str">
        <f>IF([7]道具信息!X169="","",[7]道具信息!X169)</f>
        <v/>
      </c>
      <c r="Y169" s="25" t="str">
        <f>IF([7]道具信息!Y169="","",[7]道具信息!Y169)</f>
        <v/>
      </c>
      <c r="Z169" s="25" t="str">
        <f>IF([7]道具信息!Z169="","",[7]道具信息!Z169)</f>
        <v/>
      </c>
    </row>
    <row r="170" spans="1:26" x14ac:dyDescent="0.15">
      <c r="A170" s="25" t="str">
        <f>IF([7]道具信息!A170="","",[7]道具信息!A170)</f>
        <v/>
      </c>
      <c r="B170" s="25" t="str">
        <f>IF([7]道具信息!B170="","",[7]道具信息!B170)</f>
        <v/>
      </c>
      <c r="C170" s="25" t="str">
        <f>IF([7]道具信息!C170="","",[7]道具信息!C170)</f>
        <v/>
      </c>
      <c r="D170" s="25" t="str">
        <f>IF([7]道具信息!D170="","",[7]道具信息!D170)</f>
        <v>阅历-机敏</v>
      </c>
      <c r="E170" s="25">
        <f>IF([7]道具信息!E170="","",[7]道具信息!E170)</f>
        <v>30</v>
      </c>
      <c r="F170" s="25">
        <f>IF([7]道具信息!F170="","",[7]道具信息!F170)</f>
        <v>1</v>
      </c>
      <c r="G170" s="25">
        <f>IF([7]道具信息!G170="","",[7]道具信息!G170)</f>
        <v>1</v>
      </c>
      <c r="H170" s="25">
        <f>IF([7]道具信息!H170="","",[7]道具信息!H170)</f>
        <v>1</v>
      </c>
      <c r="I170" s="25">
        <f>IF([7]道具信息!I170="","",[7]道具信息!I170)</f>
        <v>30</v>
      </c>
      <c r="J170" s="25">
        <f>IF([7]道具信息!J170="","",[7]道具信息!J170)</f>
        <v>30</v>
      </c>
      <c r="K170" s="25">
        <f>IF([7]道具信息!K170="","",[7]道具信息!K170)</f>
        <v>30</v>
      </c>
      <c r="L170" s="25" t="str">
        <f>IF([7]道具信息!L170="","",[7]道具信息!L170)</f>
        <v/>
      </c>
      <c r="M170" s="25" t="str">
        <f>IF([7]道具信息!M170="","",[7]道具信息!M170)</f>
        <v/>
      </c>
      <c r="N170" s="25" t="str">
        <f>IF([7]道具信息!N170="","",[7]道具信息!N170)</f>
        <v/>
      </c>
      <c r="O170" s="25" t="str">
        <f>IF([7]道具信息!O170="","",[7]道具信息!O170)</f>
        <v/>
      </c>
      <c r="P170" s="25" t="str">
        <f>IF([7]道具信息!P170="","",[7]道具信息!P170)</f>
        <v/>
      </c>
      <c r="Q170" s="25" t="str">
        <f>IF([7]道具信息!Q170="","",[7]道具信息!Q170)</f>
        <v/>
      </c>
      <c r="R170" s="25" t="str">
        <f>IF([7]道具信息!R170="","",[7]道具信息!R170)</f>
        <v/>
      </c>
      <c r="S170" s="25" t="str">
        <f>IF([7]道具信息!S170="","",[7]道具信息!S170)</f>
        <v/>
      </c>
      <c r="T170" s="25" t="str">
        <f>IF([7]道具信息!T170="","",[7]道具信息!T170)</f>
        <v/>
      </c>
      <c r="U170" s="25" t="str">
        <f>IF([7]道具信息!U170="","",[7]道具信息!U170)</f>
        <v/>
      </c>
      <c r="V170" s="25" t="str">
        <f>IF([7]道具信息!V170="","",[7]道具信息!V170)</f>
        <v/>
      </c>
      <c r="W170" s="25" t="str">
        <f>IF([7]道具信息!W170="","",[7]道具信息!W170)</f>
        <v/>
      </c>
      <c r="X170" s="25" t="str">
        <f>IF([7]道具信息!X170="","",[7]道具信息!X170)</f>
        <v/>
      </c>
      <c r="Y170" s="25" t="str">
        <f>IF([7]道具信息!Y170="","",[7]道具信息!Y170)</f>
        <v/>
      </c>
      <c r="Z170" s="25" t="str">
        <f>IF([7]道具信息!Z170="","",[7]道具信息!Z170)</f>
        <v/>
      </c>
    </row>
    <row r="171" spans="1:26" x14ac:dyDescent="0.15">
      <c r="A171" s="25" t="str">
        <f>IF([7]道具信息!A171="","",[7]道具信息!A171)</f>
        <v/>
      </c>
      <c r="B171" s="25" t="str">
        <f>IF([7]道具信息!B171="","",[7]道具信息!B171)</f>
        <v/>
      </c>
      <c r="C171" s="25" t="str">
        <f>IF([7]道具信息!C171="","",[7]道具信息!C171)</f>
        <v/>
      </c>
      <c r="D171" s="25" t="str">
        <f>IF([7]道具信息!D171="","",[7]道具信息!D171)</f>
        <v>阅历-入世</v>
      </c>
      <c r="E171" s="25">
        <f>IF([7]道具信息!E171="","",[7]道具信息!E171)</f>
        <v>150</v>
      </c>
      <c r="F171" s="25">
        <f>IF([7]道具信息!F171="","",[7]道具信息!F171)</f>
        <v>1</v>
      </c>
      <c r="G171" s="25">
        <f>IF([7]道具信息!G171="","",[7]道具信息!G171)</f>
        <v>1</v>
      </c>
      <c r="H171" s="25">
        <f>IF([7]道具信息!H171="","",[7]道具信息!H171)</f>
        <v>1</v>
      </c>
      <c r="I171" s="25">
        <f>IF([7]道具信息!I171="","",[7]道具信息!I171)</f>
        <v>150</v>
      </c>
      <c r="J171" s="25">
        <f>IF([7]道具信息!J171="","",[7]道具信息!J171)</f>
        <v>150</v>
      </c>
      <c r="K171" s="25">
        <f>IF([7]道具信息!K171="","",[7]道具信息!K171)</f>
        <v>150</v>
      </c>
      <c r="L171" s="25" t="str">
        <f>IF([7]道具信息!L171="","",[7]道具信息!L171)</f>
        <v/>
      </c>
      <c r="M171" s="25" t="str">
        <f>IF([7]道具信息!M171="","",[7]道具信息!M171)</f>
        <v/>
      </c>
      <c r="N171" s="25" t="str">
        <f>IF([7]道具信息!N171="","",[7]道具信息!N171)</f>
        <v/>
      </c>
      <c r="O171" s="25" t="str">
        <f>IF([7]道具信息!O171="","",[7]道具信息!O171)</f>
        <v/>
      </c>
      <c r="P171" s="25" t="str">
        <f>IF([7]道具信息!P171="","",[7]道具信息!P171)</f>
        <v/>
      </c>
      <c r="Q171" s="25" t="str">
        <f>IF([7]道具信息!Q171="","",[7]道具信息!Q171)</f>
        <v/>
      </c>
      <c r="R171" s="25" t="str">
        <f>IF([7]道具信息!R171="","",[7]道具信息!R171)</f>
        <v/>
      </c>
      <c r="S171" s="25" t="str">
        <f>IF([7]道具信息!S171="","",[7]道具信息!S171)</f>
        <v/>
      </c>
      <c r="T171" s="25" t="str">
        <f>IF([7]道具信息!T171="","",[7]道具信息!T171)</f>
        <v/>
      </c>
      <c r="U171" s="25" t="str">
        <f>IF([7]道具信息!U171="","",[7]道具信息!U171)</f>
        <v/>
      </c>
      <c r="V171" s="25" t="str">
        <f>IF([7]道具信息!V171="","",[7]道具信息!V171)</f>
        <v/>
      </c>
      <c r="W171" s="25" t="str">
        <f>IF([7]道具信息!W171="","",[7]道具信息!W171)</f>
        <v/>
      </c>
      <c r="X171" s="25" t="str">
        <f>IF([7]道具信息!X171="","",[7]道具信息!X171)</f>
        <v/>
      </c>
      <c r="Y171" s="25" t="str">
        <f>IF([7]道具信息!Y171="","",[7]道具信息!Y171)</f>
        <v/>
      </c>
      <c r="Z171" s="25" t="str">
        <f>IF([7]道具信息!Z171="","",[7]道具信息!Z171)</f>
        <v/>
      </c>
    </row>
    <row r="172" spans="1:26" x14ac:dyDescent="0.15">
      <c r="A172" s="25" t="str">
        <f>IF([7]道具信息!A172="","",[7]道具信息!A172)</f>
        <v/>
      </c>
      <c r="B172" s="25" t="str">
        <f>IF([7]道具信息!B172="","",[7]道具信息!B172)</f>
        <v/>
      </c>
      <c r="C172" s="25" t="str">
        <f>IF([7]道具信息!C172="","",[7]道具信息!C172)</f>
        <v/>
      </c>
      <c r="D172" s="25" t="str">
        <f>IF([7]道具信息!D172="","",[7]道具信息!D172)</f>
        <v>阅历-闻达</v>
      </c>
      <c r="E172" s="25">
        <f>IF([7]道具信息!E172="","",[7]道具信息!E172)</f>
        <v>300</v>
      </c>
      <c r="F172" s="25">
        <f>IF([7]道具信息!F172="","",[7]道具信息!F172)</f>
        <v>1</v>
      </c>
      <c r="G172" s="25">
        <f>IF([7]道具信息!G172="","",[7]道具信息!G172)</f>
        <v>1</v>
      </c>
      <c r="H172" s="25">
        <f>IF([7]道具信息!H172="","",[7]道具信息!H172)</f>
        <v>1</v>
      </c>
      <c r="I172" s="25">
        <f>IF([7]道具信息!I172="","",[7]道具信息!I172)</f>
        <v>300</v>
      </c>
      <c r="J172" s="25">
        <f>IF([7]道具信息!J172="","",[7]道具信息!J172)</f>
        <v>300</v>
      </c>
      <c r="K172" s="25">
        <f>IF([7]道具信息!K172="","",[7]道具信息!K172)</f>
        <v>300</v>
      </c>
      <c r="L172" s="25" t="str">
        <f>IF([7]道具信息!L172="","",[7]道具信息!L172)</f>
        <v/>
      </c>
      <c r="M172" s="25" t="str">
        <f>IF([7]道具信息!M172="","",[7]道具信息!M172)</f>
        <v/>
      </c>
      <c r="N172" s="25" t="str">
        <f>IF([7]道具信息!N172="","",[7]道具信息!N172)</f>
        <v/>
      </c>
      <c r="O172" s="25" t="str">
        <f>IF([7]道具信息!O172="","",[7]道具信息!O172)</f>
        <v/>
      </c>
      <c r="P172" s="25" t="str">
        <f>IF([7]道具信息!P172="","",[7]道具信息!P172)</f>
        <v/>
      </c>
      <c r="Q172" s="25" t="str">
        <f>IF([7]道具信息!Q172="","",[7]道具信息!Q172)</f>
        <v/>
      </c>
      <c r="R172" s="25" t="str">
        <f>IF([7]道具信息!R172="","",[7]道具信息!R172)</f>
        <v/>
      </c>
      <c r="S172" s="25" t="str">
        <f>IF([7]道具信息!S172="","",[7]道具信息!S172)</f>
        <v/>
      </c>
      <c r="T172" s="25" t="str">
        <f>IF([7]道具信息!T172="","",[7]道具信息!T172)</f>
        <v/>
      </c>
      <c r="U172" s="25" t="str">
        <f>IF([7]道具信息!U172="","",[7]道具信息!U172)</f>
        <v/>
      </c>
      <c r="V172" s="25" t="str">
        <f>IF([7]道具信息!V172="","",[7]道具信息!V172)</f>
        <v/>
      </c>
      <c r="W172" s="25" t="str">
        <f>IF([7]道具信息!W172="","",[7]道具信息!W172)</f>
        <v/>
      </c>
      <c r="X172" s="25" t="str">
        <f>IF([7]道具信息!X172="","",[7]道具信息!X172)</f>
        <v/>
      </c>
      <c r="Y172" s="25" t="str">
        <f>IF([7]道具信息!Y172="","",[7]道具信息!Y172)</f>
        <v/>
      </c>
      <c r="Z172" s="25" t="str">
        <f>IF([7]道具信息!Z172="","",[7]道具信息!Z172)</f>
        <v/>
      </c>
    </row>
    <row r="173" spans="1:26" x14ac:dyDescent="0.15">
      <c r="A173" s="25" t="str">
        <f>IF([7]道具信息!A173="","",[7]道具信息!A173)</f>
        <v/>
      </c>
      <c r="B173" s="25" t="str">
        <f>IF([7]道具信息!B173="","",[7]道具信息!B173)</f>
        <v/>
      </c>
      <c r="C173" s="25" t="str">
        <f>IF([7]道具信息!C173="","",[7]道具信息!C173)</f>
        <v/>
      </c>
      <c r="D173" s="25" t="str">
        <f>IF([7]道具信息!D173="","",[7]道具信息!D173)</f>
        <v>阅历-出世</v>
      </c>
      <c r="E173" s="25">
        <f>IF([7]道具信息!E173="","",[7]道具信息!E173)</f>
        <v>3000</v>
      </c>
      <c r="F173" s="25">
        <f>IF([7]道具信息!F173="","",[7]道具信息!F173)</f>
        <v>1</v>
      </c>
      <c r="G173" s="25">
        <f>IF([7]道具信息!G173="","",[7]道具信息!G173)</f>
        <v>1</v>
      </c>
      <c r="H173" s="25">
        <f>IF([7]道具信息!H173="","",[7]道具信息!H173)</f>
        <v>1</v>
      </c>
      <c r="I173" s="25">
        <f>IF([7]道具信息!I173="","",[7]道具信息!I173)</f>
        <v>3000</v>
      </c>
      <c r="J173" s="25">
        <f>IF([7]道具信息!J173="","",[7]道具信息!J173)</f>
        <v>3000</v>
      </c>
      <c r="K173" s="25">
        <f>IF([7]道具信息!K173="","",[7]道具信息!K173)</f>
        <v>3000</v>
      </c>
      <c r="L173" s="25" t="str">
        <f>IF([7]道具信息!L173="","",[7]道具信息!L173)</f>
        <v/>
      </c>
      <c r="M173" s="25" t="str">
        <f>IF([7]道具信息!M173="","",[7]道具信息!M173)</f>
        <v/>
      </c>
      <c r="N173" s="25" t="str">
        <f>IF([7]道具信息!N173="","",[7]道具信息!N173)</f>
        <v/>
      </c>
      <c r="O173" s="25" t="str">
        <f>IF([7]道具信息!O173="","",[7]道具信息!O173)</f>
        <v/>
      </c>
      <c r="P173" s="25" t="str">
        <f>IF([7]道具信息!P173="","",[7]道具信息!P173)</f>
        <v/>
      </c>
      <c r="Q173" s="25" t="str">
        <f>IF([7]道具信息!Q173="","",[7]道具信息!Q173)</f>
        <v/>
      </c>
      <c r="R173" s="25" t="str">
        <f>IF([7]道具信息!R173="","",[7]道具信息!R173)</f>
        <v/>
      </c>
      <c r="S173" s="25" t="str">
        <f>IF([7]道具信息!S173="","",[7]道具信息!S173)</f>
        <v/>
      </c>
      <c r="T173" s="25" t="str">
        <f>IF([7]道具信息!T173="","",[7]道具信息!T173)</f>
        <v/>
      </c>
      <c r="U173" s="25" t="str">
        <f>IF([7]道具信息!U173="","",[7]道具信息!U173)</f>
        <v/>
      </c>
      <c r="V173" s="25" t="str">
        <f>IF([7]道具信息!V173="","",[7]道具信息!V173)</f>
        <v/>
      </c>
      <c r="W173" s="25" t="str">
        <f>IF([7]道具信息!W173="","",[7]道具信息!W173)</f>
        <v/>
      </c>
      <c r="X173" s="25" t="str">
        <f>IF([7]道具信息!X173="","",[7]道具信息!X173)</f>
        <v/>
      </c>
      <c r="Y173" s="25" t="str">
        <f>IF([7]道具信息!Y173="","",[7]道具信息!Y173)</f>
        <v/>
      </c>
      <c r="Z173" s="25" t="str">
        <f>IF([7]道具信息!Z173="","",[7]道具信息!Z173)</f>
        <v/>
      </c>
    </row>
    <row r="174" spans="1:26" x14ac:dyDescent="0.15">
      <c r="A174" s="25" t="str">
        <f>IF([7]道具信息!A174="","",[7]道具信息!A174)</f>
        <v/>
      </c>
      <c r="B174" s="25" t="str">
        <f>IF([7]道具信息!B174="","",[7]道具信息!B174)</f>
        <v/>
      </c>
      <c r="C174" s="25" t="str">
        <f>IF([7]道具信息!C174="","",[7]道具信息!C174)</f>
        <v/>
      </c>
      <c r="D174" s="25" t="str">
        <f>IF([7]道具信息!D174="","",[7]道具信息!D174)</f>
        <v/>
      </c>
      <c r="E174" s="25" t="str">
        <f>IF([7]道具信息!E174="","",[7]道具信息!E174)</f>
        <v/>
      </c>
      <c r="F174" s="25" t="str">
        <f>IF([7]道具信息!F174="","",[7]道具信息!F174)</f>
        <v/>
      </c>
      <c r="G174" s="25" t="str">
        <f>IF([7]道具信息!G174="","",[7]道具信息!G174)</f>
        <v/>
      </c>
      <c r="H174" s="25" t="str">
        <f>IF([7]道具信息!H174="","",[7]道具信息!H174)</f>
        <v/>
      </c>
      <c r="I174" s="25" t="str">
        <f>IF([7]道具信息!I174="","",[7]道具信息!I174)</f>
        <v/>
      </c>
      <c r="J174" s="25" t="str">
        <f>IF([7]道具信息!J174="","",[7]道具信息!J174)</f>
        <v/>
      </c>
      <c r="K174" s="25" t="str">
        <f>IF([7]道具信息!K174="","",[7]道具信息!K174)</f>
        <v/>
      </c>
      <c r="L174" s="25" t="str">
        <f>IF([7]道具信息!L174="","",[7]道具信息!L174)</f>
        <v/>
      </c>
      <c r="M174" s="25" t="str">
        <f>IF([7]道具信息!M174="","",[7]道具信息!M174)</f>
        <v/>
      </c>
      <c r="N174" s="25" t="str">
        <f>IF([7]道具信息!N174="","",[7]道具信息!N174)</f>
        <v/>
      </c>
      <c r="O174" s="25" t="str">
        <f>IF([7]道具信息!O174="","",[7]道具信息!O174)</f>
        <v/>
      </c>
      <c r="P174" s="25" t="str">
        <f>IF([7]道具信息!P174="","",[7]道具信息!P174)</f>
        <v/>
      </c>
      <c r="Q174" s="25" t="str">
        <f>IF([7]道具信息!Q174="","",[7]道具信息!Q174)</f>
        <v/>
      </c>
      <c r="R174" s="25" t="str">
        <f>IF([7]道具信息!R174="","",[7]道具信息!R174)</f>
        <v/>
      </c>
      <c r="S174" s="25" t="str">
        <f>IF([7]道具信息!S174="","",[7]道具信息!S174)</f>
        <v/>
      </c>
      <c r="T174" s="25" t="str">
        <f>IF([7]道具信息!T174="","",[7]道具信息!T174)</f>
        <v/>
      </c>
      <c r="U174" s="25" t="str">
        <f>IF([7]道具信息!U174="","",[7]道具信息!U174)</f>
        <v/>
      </c>
      <c r="V174" s="25" t="str">
        <f>IF([7]道具信息!V174="","",[7]道具信息!V174)</f>
        <v/>
      </c>
      <c r="W174" s="25" t="str">
        <f>IF([7]道具信息!W174="","",[7]道具信息!W174)</f>
        <v/>
      </c>
      <c r="X174" s="25" t="str">
        <f>IF([7]道具信息!X174="","",[7]道具信息!X174)</f>
        <v/>
      </c>
      <c r="Y174" s="25" t="str">
        <f>IF([7]道具信息!Y174="","",[7]道具信息!Y174)</f>
        <v/>
      </c>
      <c r="Z174" s="25" t="str">
        <f>IF([7]道具信息!Z174="","",[7]道具信息!Z174)</f>
        <v/>
      </c>
    </row>
    <row r="175" spans="1:26" x14ac:dyDescent="0.15">
      <c r="A175" s="25" t="str">
        <f>IF([7]道具信息!A175="","",[7]道具信息!A175)</f>
        <v/>
      </c>
      <c r="B175" s="25" t="str">
        <f>IF([7]道具信息!B175="","",[7]道具信息!B175)</f>
        <v/>
      </c>
      <c r="C175" s="25" t="str">
        <f>IF([7]道具信息!C175="","",[7]道具信息!C175)</f>
        <v/>
      </c>
      <c r="D175" s="25" t="str">
        <f>IF([7]道具信息!D175="","",[7]道具信息!D175)</f>
        <v>随机橙色门客碎片</v>
      </c>
      <c r="E175" s="25">
        <f>IF([7]道具信息!E175="","",[7]道具信息!E175)</f>
        <v>266.66666666666669</v>
      </c>
      <c r="F175" s="25">
        <f>IF([7]道具信息!F175="","",[7]道具信息!F175)</f>
        <v>1</v>
      </c>
      <c r="G175" s="25">
        <f>IF([7]道具信息!G175="","",[7]道具信息!G175)</f>
        <v>1</v>
      </c>
      <c r="H175" s="25">
        <f>IF([7]道具信息!H175="","",[7]道具信息!H175)</f>
        <v>1</v>
      </c>
      <c r="I175" s="25">
        <f>IF([7]道具信息!I175="","",[7]道具信息!I175)</f>
        <v>266.66666666666669</v>
      </c>
      <c r="J175" s="25">
        <f>IF([7]道具信息!J175="","",[7]道具信息!J175)</f>
        <v>266.66666666666669</v>
      </c>
      <c r="K175" s="25">
        <f>IF([7]道具信息!K175="","",[7]道具信息!K175)</f>
        <v>266.66666666666669</v>
      </c>
      <c r="L175" s="25" t="str">
        <f>IF([7]道具信息!L175="","",[7]道具信息!L175)</f>
        <v/>
      </c>
      <c r="M175" s="25" t="str">
        <f>IF([7]道具信息!M175="","",[7]道具信息!M175)</f>
        <v/>
      </c>
      <c r="N175" s="25" t="str">
        <f>IF([7]道具信息!N175="","",[7]道具信息!N175)</f>
        <v/>
      </c>
      <c r="O175" s="25" t="str">
        <f>IF([7]道具信息!O175="","",[7]道具信息!O175)</f>
        <v/>
      </c>
      <c r="P175" s="25" t="str">
        <f>IF([7]道具信息!P175="","",[7]道具信息!P175)</f>
        <v/>
      </c>
      <c r="Q175" s="25" t="str">
        <f>IF([7]道具信息!Q175="","",[7]道具信息!Q175)</f>
        <v/>
      </c>
      <c r="R175" s="25" t="str">
        <f>IF([7]道具信息!R175="","",[7]道具信息!R175)</f>
        <v/>
      </c>
      <c r="S175" s="25" t="str">
        <f>IF([7]道具信息!S175="","",[7]道具信息!S175)</f>
        <v/>
      </c>
      <c r="T175" s="25" t="str">
        <f>IF([7]道具信息!T175="","",[7]道具信息!T175)</f>
        <v/>
      </c>
      <c r="U175" s="25" t="str">
        <f>IF([7]道具信息!U175="","",[7]道具信息!U175)</f>
        <v/>
      </c>
      <c r="V175" s="25" t="str">
        <f>IF([7]道具信息!V175="","",[7]道具信息!V175)</f>
        <v/>
      </c>
      <c r="W175" s="25" t="str">
        <f>IF([7]道具信息!W175="","",[7]道具信息!W175)</f>
        <v/>
      </c>
      <c r="X175" s="25" t="str">
        <f>IF([7]道具信息!X175="","",[7]道具信息!X175)</f>
        <v/>
      </c>
      <c r="Y175" s="25" t="str">
        <f>IF([7]道具信息!Y175="","",[7]道具信息!Y175)</f>
        <v/>
      </c>
      <c r="Z175" s="25" t="str">
        <f>IF([7]道具信息!Z175="","",[7]道具信息!Z175)</f>
        <v/>
      </c>
    </row>
    <row r="176" spans="1:26" x14ac:dyDescent="0.15">
      <c r="A176" s="25" t="str">
        <f>IF([7]道具信息!A176="","",[7]道具信息!A176)</f>
        <v/>
      </c>
      <c r="B176" s="25" t="str">
        <f>IF([7]道具信息!B176="","",[7]道具信息!B176)</f>
        <v/>
      </c>
      <c r="C176" s="25" t="str">
        <f>IF([7]道具信息!C176="","",[7]道具信息!C176)</f>
        <v/>
      </c>
      <c r="D176" s="25" t="str">
        <f>IF([7]道具信息!D176="","",[7]道具信息!D176)</f>
        <v>随机红色门客碎片</v>
      </c>
      <c r="E176" s="25">
        <f>IF([7]道具信息!E176="","",[7]道具信息!E176)</f>
        <v>400</v>
      </c>
      <c r="F176" s="25">
        <f>IF([7]道具信息!F176="","",[7]道具信息!F176)</f>
        <v>1</v>
      </c>
      <c r="G176" s="25">
        <f>IF([7]道具信息!G176="","",[7]道具信息!G176)</f>
        <v>1</v>
      </c>
      <c r="H176" s="25">
        <f>IF([7]道具信息!H176="","",[7]道具信息!H176)</f>
        <v>1</v>
      </c>
      <c r="I176" s="25">
        <f>IF([7]道具信息!I176="","",[7]道具信息!I176)</f>
        <v>400</v>
      </c>
      <c r="J176" s="25">
        <f>IF([7]道具信息!J176="","",[7]道具信息!J176)</f>
        <v>400</v>
      </c>
      <c r="K176" s="25">
        <f>IF([7]道具信息!K176="","",[7]道具信息!K176)</f>
        <v>400</v>
      </c>
      <c r="L176" s="25" t="str">
        <f>IF([7]道具信息!L176="","",[7]道具信息!L176)</f>
        <v/>
      </c>
      <c r="M176" s="25" t="str">
        <f>IF([7]道具信息!M176="","",[7]道具信息!M176)</f>
        <v/>
      </c>
      <c r="N176" s="25" t="str">
        <f>IF([7]道具信息!N176="","",[7]道具信息!N176)</f>
        <v/>
      </c>
      <c r="O176" s="25" t="str">
        <f>IF([7]道具信息!O176="","",[7]道具信息!O176)</f>
        <v/>
      </c>
      <c r="P176" s="25" t="str">
        <f>IF([7]道具信息!P176="","",[7]道具信息!P176)</f>
        <v/>
      </c>
      <c r="Q176" s="25" t="str">
        <f>IF([7]道具信息!Q176="","",[7]道具信息!Q176)</f>
        <v/>
      </c>
      <c r="R176" s="25" t="str">
        <f>IF([7]道具信息!R176="","",[7]道具信息!R176)</f>
        <v/>
      </c>
      <c r="S176" s="25" t="str">
        <f>IF([7]道具信息!S176="","",[7]道具信息!S176)</f>
        <v/>
      </c>
      <c r="T176" s="25" t="str">
        <f>IF([7]道具信息!T176="","",[7]道具信息!T176)</f>
        <v/>
      </c>
      <c r="U176" s="25" t="str">
        <f>IF([7]道具信息!U176="","",[7]道具信息!U176)</f>
        <v/>
      </c>
      <c r="V176" s="25" t="str">
        <f>IF([7]道具信息!V176="","",[7]道具信息!V176)</f>
        <v/>
      </c>
      <c r="W176" s="25" t="str">
        <f>IF([7]道具信息!W176="","",[7]道具信息!W176)</f>
        <v/>
      </c>
      <c r="X176" s="25" t="str">
        <f>IF([7]道具信息!X176="","",[7]道具信息!X176)</f>
        <v/>
      </c>
      <c r="Y176" s="25" t="str">
        <f>IF([7]道具信息!Y176="","",[7]道具信息!Y176)</f>
        <v/>
      </c>
      <c r="Z176" s="25" t="str">
        <f>IF([7]道具信息!Z176="","",[7]道具信息!Z176)</f>
        <v/>
      </c>
    </row>
    <row r="177" spans="1:26" x14ac:dyDescent="0.15">
      <c r="A177" s="25" t="str">
        <f>IF([7]道具信息!A177="","",[7]道具信息!A177)</f>
        <v/>
      </c>
      <c r="B177" s="25" t="str">
        <f>IF([7]道具信息!B177="","",[7]道具信息!B177)</f>
        <v/>
      </c>
      <c r="C177" s="25" t="str">
        <f>IF([7]道具信息!C177="","",[7]道具信息!C177)</f>
        <v/>
      </c>
      <c r="D177" s="25" t="str">
        <f>IF([7]道具信息!D177="","",[7]道具信息!D177)</f>
        <v/>
      </c>
      <c r="E177" s="25" t="str">
        <f>IF([7]道具信息!E177="","",[7]道具信息!E177)</f>
        <v/>
      </c>
      <c r="F177" s="25" t="str">
        <f>IF([7]道具信息!F177="","",[7]道具信息!F177)</f>
        <v/>
      </c>
      <c r="G177" s="25" t="str">
        <f>IF([7]道具信息!G177="","",[7]道具信息!G177)</f>
        <v/>
      </c>
      <c r="H177" s="25" t="str">
        <f>IF([7]道具信息!H177="","",[7]道具信息!H177)</f>
        <v/>
      </c>
      <c r="I177" s="25" t="str">
        <f>IF([7]道具信息!I177="","",[7]道具信息!I177)</f>
        <v/>
      </c>
      <c r="J177" s="25" t="str">
        <f>IF([7]道具信息!J177="","",[7]道具信息!J177)</f>
        <v/>
      </c>
      <c r="K177" s="25" t="str">
        <f>IF([7]道具信息!K177="","",[7]道具信息!K177)</f>
        <v/>
      </c>
      <c r="L177" s="25" t="str">
        <f>IF([7]道具信息!L177="","",[7]道具信息!L177)</f>
        <v/>
      </c>
      <c r="M177" s="25" t="str">
        <f>IF([7]道具信息!M177="","",[7]道具信息!M177)</f>
        <v/>
      </c>
      <c r="N177" s="25" t="str">
        <f>IF([7]道具信息!N177="","",[7]道具信息!N177)</f>
        <v/>
      </c>
      <c r="O177" s="25" t="str">
        <f>IF([7]道具信息!O177="","",[7]道具信息!O177)</f>
        <v/>
      </c>
      <c r="P177" s="25" t="str">
        <f>IF([7]道具信息!P177="","",[7]道具信息!P177)</f>
        <v/>
      </c>
      <c r="Q177" s="25" t="str">
        <f>IF([7]道具信息!Q177="","",[7]道具信息!Q177)</f>
        <v/>
      </c>
      <c r="R177" s="25" t="str">
        <f>IF([7]道具信息!R177="","",[7]道具信息!R177)</f>
        <v/>
      </c>
      <c r="S177" s="25" t="str">
        <f>IF([7]道具信息!S177="","",[7]道具信息!S177)</f>
        <v/>
      </c>
      <c r="T177" s="25" t="str">
        <f>IF([7]道具信息!T177="","",[7]道具信息!T177)</f>
        <v/>
      </c>
      <c r="U177" s="25" t="str">
        <f>IF([7]道具信息!U177="","",[7]道具信息!U177)</f>
        <v/>
      </c>
      <c r="V177" s="25" t="str">
        <f>IF([7]道具信息!V177="","",[7]道具信息!V177)</f>
        <v/>
      </c>
      <c r="W177" s="25" t="str">
        <f>IF([7]道具信息!W177="","",[7]道具信息!W177)</f>
        <v/>
      </c>
      <c r="X177" s="25" t="str">
        <f>IF([7]道具信息!X177="","",[7]道具信息!X177)</f>
        <v/>
      </c>
      <c r="Y177" s="25" t="str">
        <f>IF([7]道具信息!Y177="","",[7]道具信息!Y177)</f>
        <v/>
      </c>
      <c r="Z177" s="25" t="str">
        <f>IF([7]道具信息!Z177="","",[7]道具信息!Z177)</f>
        <v/>
      </c>
    </row>
    <row r="178" spans="1:26" x14ac:dyDescent="0.15">
      <c r="A178" s="25" t="str">
        <f>IF([7]道具信息!A178="","",[7]道具信息!A178)</f>
        <v/>
      </c>
      <c r="B178" s="25" t="str">
        <f>IF([7]道具信息!B178="","",[7]道具信息!B178)</f>
        <v/>
      </c>
      <c r="C178" s="25" t="str">
        <f>IF([7]道具信息!C178="","",[7]道具信息!C178)</f>
        <v/>
      </c>
      <c r="D178" s="25" t="str">
        <f>IF([7]道具信息!D178="","",[7]道具信息!D178)</f>
        <v>育马券</v>
      </c>
      <c r="E178" s="25">
        <f>IF([7]道具信息!E178="","",[7]道具信息!E178)</f>
        <v>1</v>
      </c>
      <c r="F178" s="25">
        <f>IF([7]道具信息!F178="","",[7]道具信息!F178)</f>
        <v>1</v>
      </c>
      <c r="G178" s="25">
        <f>IF([7]道具信息!G178="","",[7]道具信息!G178)</f>
        <v>1</v>
      </c>
      <c r="H178" s="25">
        <f>IF([7]道具信息!H178="","",[7]道具信息!H178)</f>
        <v>1</v>
      </c>
      <c r="I178" s="25">
        <f>IF([7]道具信息!I178="","",[7]道具信息!I178)</f>
        <v>1</v>
      </c>
      <c r="J178" s="25">
        <f>IF([7]道具信息!J178="","",[7]道具信息!J178)</f>
        <v>1</v>
      </c>
      <c r="K178" s="25">
        <f>IF([7]道具信息!K178="","",[7]道具信息!K178)</f>
        <v>1</v>
      </c>
      <c r="L178" s="25" t="str">
        <f>IF([7]道具信息!L178="","",[7]道具信息!L178)</f>
        <v/>
      </c>
      <c r="M178" s="25" t="str">
        <f>IF([7]道具信息!M178="","",[7]道具信息!M178)</f>
        <v/>
      </c>
      <c r="N178" s="25" t="str">
        <f>IF([7]道具信息!N178="","",[7]道具信息!N178)</f>
        <v/>
      </c>
      <c r="O178" s="25" t="str">
        <f>IF([7]道具信息!O178="","",[7]道具信息!O178)</f>
        <v/>
      </c>
      <c r="P178" s="25" t="str">
        <f>IF([7]道具信息!P178="","",[7]道具信息!P178)</f>
        <v/>
      </c>
      <c r="Q178" s="25" t="str">
        <f>IF([7]道具信息!Q178="","",[7]道具信息!Q178)</f>
        <v/>
      </c>
      <c r="R178" s="25" t="str">
        <f>IF([7]道具信息!R178="","",[7]道具信息!R178)</f>
        <v/>
      </c>
      <c r="S178" s="25" t="str">
        <f>IF([7]道具信息!S178="","",[7]道具信息!S178)</f>
        <v/>
      </c>
      <c r="T178" s="25" t="str">
        <f>IF([7]道具信息!T178="","",[7]道具信息!T178)</f>
        <v/>
      </c>
      <c r="U178" s="25" t="str">
        <f>IF([7]道具信息!U178="","",[7]道具信息!U178)</f>
        <v/>
      </c>
      <c r="V178" s="25" t="str">
        <f>IF([7]道具信息!V178="","",[7]道具信息!V178)</f>
        <v/>
      </c>
      <c r="W178" s="25" t="str">
        <f>IF([7]道具信息!W178="","",[7]道具信息!W178)</f>
        <v/>
      </c>
      <c r="X178" s="25" t="str">
        <f>IF([7]道具信息!X178="","",[7]道具信息!X178)</f>
        <v/>
      </c>
      <c r="Y178" s="25" t="str">
        <f>IF([7]道具信息!Y178="","",[7]道具信息!Y178)</f>
        <v/>
      </c>
      <c r="Z178" s="25" t="str">
        <f>IF([7]道具信息!Z178="","",[7]道具信息!Z178)</f>
        <v/>
      </c>
    </row>
    <row r="179" spans="1:26" x14ac:dyDescent="0.15">
      <c r="A179" s="25" t="str">
        <f>IF([7]道具信息!A179="","",[7]道具信息!A179)</f>
        <v/>
      </c>
      <c r="B179" s="25" t="str">
        <f>IF([7]道具信息!B179="","",[7]道具信息!B179)</f>
        <v/>
      </c>
      <c r="C179" s="25" t="str">
        <f>IF([7]道具信息!C179="","",[7]道具信息!C179)</f>
        <v/>
      </c>
      <c r="D179" s="25" t="str">
        <f>IF([7]道具信息!D179="","",[7]道具信息!D179)</f>
        <v>荣誉马徽</v>
      </c>
      <c r="E179" s="25">
        <f>IF([7]道具信息!E179="","",[7]道具信息!E179)</f>
        <v>10</v>
      </c>
      <c r="F179" s="25">
        <f>IF([7]道具信息!F179="","",[7]道具信息!F179)</f>
        <v>1</v>
      </c>
      <c r="G179" s="25">
        <f>IF([7]道具信息!G179="","",[7]道具信息!G179)</f>
        <v>1</v>
      </c>
      <c r="H179" s="25">
        <f>IF([7]道具信息!H179="","",[7]道具信息!H179)</f>
        <v>1</v>
      </c>
      <c r="I179" s="25">
        <f>IF([7]道具信息!I179="","",[7]道具信息!I179)</f>
        <v>10</v>
      </c>
      <c r="J179" s="25">
        <f>IF([7]道具信息!J179="","",[7]道具信息!J179)</f>
        <v>10</v>
      </c>
      <c r="K179" s="25">
        <f>IF([7]道具信息!K179="","",[7]道具信息!K179)</f>
        <v>10</v>
      </c>
      <c r="L179" s="25" t="str">
        <f>IF([7]道具信息!L179="","",[7]道具信息!L179)</f>
        <v/>
      </c>
      <c r="M179" s="25" t="str">
        <f>IF([7]道具信息!M179="","",[7]道具信息!M179)</f>
        <v/>
      </c>
      <c r="N179" s="25" t="str">
        <f>IF([7]道具信息!N179="","",[7]道具信息!N179)</f>
        <v/>
      </c>
      <c r="O179" s="25" t="str">
        <f>IF([7]道具信息!O179="","",[7]道具信息!O179)</f>
        <v/>
      </c>
      <c r="P179" s="25" t="str">
        <f>IF([7]道具信息!P179="","",[7]道具信息!P179)</f>
        <v/>
      </c>
      <c r="Q179" s="25" t="str">
        <f>IF([7]道具信息!Q179="","",[7]道具信息!Q179)</f>
        <v/>
      </c>
      <c r="R179" s="25" t="str">
        <f>IF([7]道具信息!R179="","",[7]道具信息!R179)</f>
        <v/>
      </c>
      <c r="S179" s="25" t="str">
        <f>IF([7]道具信息!S179="","",[7]道具信息!S179)</f>
        <v/>
      </c>
      <c r="T179" s="25" t="str">
        <f>IF([7]道具信息!T179="","",[7]道具信息!T179)</f>
        <v/>
      </c>
      <c r="U179" s="25" t="str">
        <f>IF([7]道具信息!U179="","",[7]道具信息!U179)</f>
        <v/>
      </c>
      <c r="V179" s="25" t="str">
        <f>IF([7]道具信息!V179="","",[7]道具信息!V179)</f>
        <v/>
      </c>
      <c r="W179" s="25" t="str">
        <f>IF([7]道具信息!W179="","",[7]道具信息!W179)</f>
        <v/>
      </c>
      <c r="X179" s="25" t="str">
        <f>IF([7]道具信息!X179="","",[7]道具信息!X179)</f>
        <v/>
      </c>
      <c r="Y179" s="25" t="str">
        <f>IF([7]道具信息!Y179="","",[7]道具信息!Y179)</f>
        <v/>
      </c>
      <c r="Z179" s="25" t="str">
        <f>IF([7]道具信息!Z179="","",[7]道具信息!Z179)</f>
        <v/>
      </c>
    </row>
    <row r="180" spans="1:26" x14ac:dyDescent="0.15">
      <c r="A180" s="25" t="str">
        <f>IF([7]道具信息!A180="","",[7]道具信息!A180)</f>
        <v/>
      </c>
      <c r="B180" s="25" t="str">
        <f>IF([7]道具信息!B180="","",[7]道具信息!B180)</f>
        <v/>
      </c>
      <c r="C180" s="25" t="str">
        <f>IF([7]道具信息!C180="","",[7]道具信息!C180)</f>
        <v/>
      </c>
      <c r="D180" s="25" t="str">
        <f>IF([7]道具信息!D180="","",[7]道具信息!D180)</f>
        <v>绿色马匹</v>
      </c>
      <c r="E180" s="25">
        <f>IF([7]道具信息!E180="","",[7]道具信息!E180)</f>
        <v>50</v>
      </c>
      <c r="F180" s="25">
        <f>IF([7]道具信息!F180="","",[7]道具信息!F180)</f>
        <v>1</v>
      </c>
      <c r="G180" s="25">
        <f>IF([7]道具信息!G180="","",[7]道具信息!G180)</f>
        <v>1</v>
      </c>
      <c r="H180" s="25">
        <f>IF([7]道具信息!H180="","",[7]道具信息!H180)</f>
        <v>1</v>
      </c>
      <c r="I180" s="25">
        <f>IF([7]道具信息!I180="","",[7]道具信息!I180)</f>
        <v>50</v>
      </c>
      <c r="J180" s="25">
        <f>IF([7]道具信息!J180="","",[7]道具信息!J180)</f>
        <v>50</v>
      </c>
      <c r="K180" s="25">
        <f>IF([7]道具信息!K180="","",[7]道具信息!K180)</f>
        <v>50</v>
      </c>
      <c r="L180" s="25" t="str">
        <f>IF([7]道具信息!L180="","",[7]道具信息!L180)</f>
        <v/>
      </c>
      <c r="M180" s="25" t="str">
        <f>IF([7]道具信息!M180="","",[7]道具信息!M180)</f>
        <v/>
      </c>
      <c r="N180" s="25" t="str">
        <f>IF([7]道具信息!N180="","",[7]道具信息!N180)</f>
        <v/>
      </c>
      <c r="O180" s="25" t="str">
        <f>IF([7]道具信息!O180="","",[7]道具信息!O180)</f>
        <v/>
      </c>
      <c r="P180" s="25" t="str">
        <f>IF([7]道具信息!P180="","",[7]道具信息!P180)</f>
        <v/>
      </c>
      <c r="Q180" s="25" t="str">
        <f>IF([7]道具信息!Q180="","",[7]道具信息!Q180)</f>
        <v/>
      </c>
      <c r="R180" s="25" t="str">
        <f>IF([7]道具信息!R180="","",[7]道具信息!R180)</f>
        <v/>
      </c>
      <c r="S180" s="25" t="str">
        <f>IF([7]道具信息!S180="","",[7]道具信息!S180)</f>
        <v/>
      </c>
      <c r="T180" s="25" t="str">
        <f>IF([7]道具信息!T180="","",[7]道具信息!T180)</f>
        <v/>
      </c>
      <c r="U180" s="25" t="str">
        <f>IF([7]道具信息!U180="","",[7]道具信息!U180)</f>
        <v/>
      </c>
      <c r="V180" s="25" t="str">
        <f>IF([7]道具信息!V180="","",[7]道具信息!V180)</f>
        <v/>
      </c>
      <c r="W180" s="25" t="str">
        <f>IF([7]道具信息!W180="","",[7]道具信息!W180)</f>
        <v/>
      </c>
      <c r="X180" s="25" t="str">
        <f>IF([7]道具信息!X180="","",[7]道具信息!X180)</f>
        <v/>
      </c>
      <c r="Y180" s="25" t="str">
        <f>IF([7]道具信息!Y180="","",[7]道具信息!Y180)</f>
        <v/>
      </c>
      <c r="Z180" s="25" t="str">
        <f>IF([7]道具信息!Z180="","",[7]道具信息!Z180)</f>
        <v/>
      </c>
    </row>
    <row r="181" spans="1:26" x14ac:dyDescent="0.15">
      <c r="A181" s="25" t="str">
        <f>IF([7]道具信息!A181="","",[7]道具信息!A181)</f>
        <v/>
      </c>
      <c r="B181" s="25" t="str">
        <f>IF([7]道具信息!B181="","",[7]道具信息!B181)</f>
        <v/>
      </c>
      <c r="C181" s="25" t="str">
        <f>IF([7]道具信息!C181="","",[7]道具信息!C181)</f>
        <v/>
      </c>
      <c r="D181" s="25" t="str">
        <f>IF([7]道具信息!D181="","",[7]道具信息!D181)</f>
        <v>蓝色马匹</v>
      </c>
      <c r="E181" s="25">
        <f>IF([7]道具信息!E181="","",[7]道具信息!E181)</f>
        <v>150</v>
      </c>
      <c r="F181" s="25">
        <f>IF([7]道具信息!F181="","",[7]道具信息!F181)</f>
        <v>1</v>
      </c>
      <c r="G181" s="25">
        <f>IF([7]道具信息!G181="","",[7]道具信息!G181)</f>
        <v>1</v>
      </c>
      <c r="H181" s="25">
        <f>IF([7]道具信息!H181="","",[7]道具信息!H181)</f>
        <v>1</v>
      </c>
      <c r="I181" s="25">
        <f>IF([7]道具信息!I181="","",[7]道具信息!I181)</f>
        <v>150</v>
      </c>
      <c r="J181" s="25">
        <f>IF([7]道具信息!J181="","",[7]道具信息!J181)</f>
        <v>150</v>
      </c>
      <c r="K181" s="25">
        <f>IF([7]道具信息!K181="","",[7]道具信息!K181)</f>
        <v>150</v>
      </c>
      <c r="L181" s="25" t="str">
        <f>IF([7]道具信息!L181="","",[7]道具信息!L181)</f>
        <v/>
      </c>
      <c r="M181" s="25" t="str">
        <f>IF([7]道具信息!M181="","",[7]道具信息!M181)</f>
        <v/>
      </c>
      <c r="N181" s="25" t="str">
        <f>IF([7]道具信息!N181="","",[7]道具信息!N181)</f>
        <v/>
      </c>
      <c r="O181" s="25" t="str">
        <f>IF([7]道具信息!O181="","",[7]道具信息!O181)</f>
        <v/>
      </c>
      <c r="P181" s="25" t="str">
        <f>IF([7]道具信息!P181="","",[7]道具信息!P181)</f>
        <v/>
      </c>
      <c r="Q181" s="25" t="str">
        <f>IF([7]道具信息!Q181="","",[7]道具信息!Q181)</f>
        <v/>
      </c>
      <c r="R181" s="25" t="str">
        <f>IF([7]道具信息!R181="","",[7]道具信息!R181)</f>
        <v/>
      </c>
      <c r="S181" s="25" t="str">
        <f>IF([7]道具信息!S181="","",[7]道具信息!S181)</f>
        <v/>
      </c>
      <c r="T181" s="25" t="str">
        <f>IF([7]道具信息!T181="","",[7]道具信息!T181)</f>
        <v/>
      </c>
      <c r="U181" s="25" t="str">
        <f>IF([7]道具信息!U181="","",[7]道具信息!U181)</f>
        <v/>
      </c>
      <c r="V181" s="25" t="str">
        <f>IF([7]道具信息!V181="","",[7]道具信息!V181)</f>
        <v/>
      </c>
      <c r="W181" s="25" t="str">
        <f>IF([7]道具信息!W181="","",[7]道具信息!W181)</f>
        <v/>
      </c>
      <c r="X181" s="25" t="str">
        <f>IF([7]道具信息!X181="","",[7]道具信息!X181)</f>
        <v/>
      </c>
      <c r="Y181" s="25" t="str">
        <f>IF([7]道具信息!Y181="","",[7]道具信息!Y181)</f>
        <v/>
      </c>
      <c r="Z181" s="25" t="str">
        <f>IF([7]道具信息!Z181="","",[7]道具信息!Z181)</f>
        <v/>
      </c>
    </row>
    <row r="182" spans="1:26" x14ac:dyDescent="0.15">
      <c r="A182" s="25" t="str">
        <f>IF([7]道具信息!A182="","",[7]道具信息!A182)</f>
        <v/>
      </c>
      <c r="B182" s="25" t="str">
        <f>IF([7]道具信息!B182="","",[7]道具信息!B182)</f>
        <v/>
      </c>
      <c r="C182" s="25" t="str">
        <f>IF([7]道具信息!C182="","",[7]道具信息!C182)</f>
        <v/>
      </c>
      <c r="D182" s="25" t="str">
        <f>IF([7]道具信息!D182="","",[7]道具信息!D182)</f>
        <v>紫色马匹</v>
      </c>
      <c r="E182" s="25">
        <f>IF([7]道具信息!E182="","",[7]道具信息!E182)</f>
        <v>500</v>
      </c>
      <c r="F182" s="25">
        <f>IF([7]道具信息!F182="","",[7]道具信息!F182)</f>
        <v>1</v>
      </c>
      <c r="G182" s="25">
        <f>IF([7]道具信息!G182="","",[7]道具信息!G182)</f>
        <v>1</v>
      </c>
      <c r="H182" s="25">
        <f>IF([7]道具信息!H182="","",[7]道具信息!H182)</f>
        <v>1</v>
      </c>
      <c r="I182" s="25">
        <f>IF([7]道具信息!I182="","",[7]道具信息!I182)</f>
        <v>500</v>
      </c>
      <c r="J182" s="25">
        <f>IF([7]道具信息!J182="","",[7]道具信息!J182)</f>
        <v>500</v>
      </c>
      <c r="K182" s="25">
        <f>IF([7]道具信息!K182="","",[7]道具信息!K182)</f>
        <v>500</v>
      </c>
      <c r="L182" s="25" t="str">
        <f>IF([7]道具信息!L182="","",[7]道具信息!L182)</f>
        <v/>
      </c>
      <c r="M182" s="25" t="str">
        <f>IF([7]道具信息!M182="","",[7]道具信息!M182)</f>
        <v/>
      </c>
      <c r="N182" s="25" t="str">
        <f>IF([7]道具信息!N182="","",[7]道具信息!N182)</f>
        <v/>
      </c>
      <c r="O182" s="25" t="str">
        <f>IF([7]道具信息!O182="","",[7]道具信息!O182)</f>
        <v/>
      </c>
      <c r="P182" s="25" t="str">
        <f>IF([7]道具信息!P182="","",[7]道具信息!P182)</f>
        <v/>
      </c>
      <c r="Q182" s="25" t="str">
        <f>IF([7]道具信息!Q182="","",[7]道具信息!Q182)</f>
        <v/>
      </c>
      <c r="R182" s="25" t="str">
        <f>IF([7]道具信息!R182="","",[7]道具信息!R182)</f>
        <v/>
      </c>
      <c r="S182" s="25" t="str">
        <f>IF([7]道具信息!S182="","",[7]道具信息!S182)</f>
        <v/>
      </c>
      <c r="T182" s="25" t="str">
        <f>IF([7]道具信息!T182="","",[7]道具信息!T182)</f>
        <v/>
      </c>
      <c r="U182" s="25" t="str">
        <f>IF([7]道具信息!U182="","",[7]道具信息!U182)</f>
        <v/>
      </c>
      <c r="V182" s="25" t="str">
        <f>IF([7]道具信息!V182="","",[7]道具信息!V182)</f>
        <v/>
      </c>
      <c r="W182" s="25" t="str">
        <f>IF([7]道具信息!W182="","",[7]道具信息!W182)</f>
        <v/>
      </c>
      <c r="X182" s="25" t="str">
        <f>IF([7]道具信息!X182="","",[7]道具信息!X182)</f>
        <v/>
      </c>
      <c r="Y182" s="25" t="str">
        <f>IF([7]道具信息!Y182="","",[7]道具信息!Y182)</f>
        <v/>
      </c>
      <c r="Z182" s="25" t="str">
        <f>IF([7]道具信息!Z182="","",[7]道具信息!Z182)</f>
        <v/>
      </c>
    </row>
    <row r="183" spans="1:26" x14ac:dyDescent="0.15">
      <c r="A183" s="25" t="str">
        <f>IF([7]道具信息!A183="","",[7]道具信息!A183)</f>
        <v/>
      </c>
      <c r="B183" s="25" t="str">
        <f>IF([7]道具信息!B183="","",[7]道具信息!B183)</f>
        <v/>
      </c>
      <c r="C183" s="25" t="str">
        <f>IF([7]道具信息!C183="","",[7]道具信息!C183)</f>
        <v/>
      </c>
      <c r="D183" s="25" t="str">
        <f>IF([7]道具信息!D183="","",[7]道具信息!D183)</f>
        <v>橙色马匹</v>
      </c>
      <c r="E183" s="25">
        <f>IF([7]道具信息!E183="","",[7]道具信息!E183)</f>
        <v>2000</v>
      </c>
      <c r="F183" s="25">
        <f>IF([7]道具信息!F183="","",[7]道具信息!F183)</f>
        <v>1</v>
      </c>
      <c r="G183" s="25">
        <f>IF([7]道具信息!G183="","",[7]道具信息!G183)</f>
        <v>1</v>
      </c>
      <c r="H183" s="25">
        <f>IF([7]道具信息!H183="","",[7]道具信息!H183)</f>
        <v>1</v>
      </c>
      <c r="I183" s="25">
        <f>IF([7]道具信息!I183="","",[7]道具信息!I183)</f>
        <v>2000</v>
      </c>
      <c r="J183" s="25">
        <f>IF([7]道具信息!J183="","",[7]道具信息!J183)</f>
        <v>2000</v>
      </c>
      <c r="K183" s="25">
        <f>IF([7]道具信息!K183="","",[7]道具信息!K183)</f>
        <v>2000</v>
      </c>
      <c r="L183" s="25" t="str">
        <f>IF([7]道具信息!L183="","",[7]道具信息!L183)</f>
        <v/>
      </c>
      <c r="M183" s="25" t="str">
        <f>IF([7]道具信息!M183="","",[7]道具信息!M183)</f>
        <v/>
      </c>
      <c r="N183" s="25" t="str">
        <f>IF([7]道具信息!N183="","",[7]道具信息!N183)</f>
        <v/>
      </c>
      <c r="O183" s="25" t="str">
        <f>IF([7]道具信息!O183="","",[7]道具信息!O183)</f>
        <v/>
      </c>
      <c r="P183" s="25" t="str">
        <f>IF([7]道具信息!P183="","",[7]道具信息!P183)</f>
        <v/>
      </c>
      <c r="Q183" s="25" t="str">
        <f>IF([7]道具信息!Q183="","",[7]道具信息!Q183)</f>
        <v/>
      </c>
      <c r="R183" s="25" t="str">
        <f>IF([7]道具信息!R183="","",[7]道具信息!R183)</f>
        <v/>
      </c>
      <c r="S183" s="25" t="str">
        <f>IF([7]道具信息!S183="","",[7]道具信息!S183)</f>
        <v/>
      </c>
      <c r="T183" s="25" t="str">
        <f>IF([7]道具信息!T183="","",[7]道具信息!T183)</f>
        <v/>
      </c>
      <c r="U183" s="25" t="str">
        <f>IF([7]道具信息!U183="","",[7]道具信息!U183)</f>
        <v/>
      </c>
      <c r="V183" s="25" t="str">
        <f>IF([7]道具信息!V183="","",[7]道具信息!V183)</f>
        <v/>
      </c>
      <c r="W183" s="25" t="str">
        <f>IF([7]道具信息!W183="","",[7]道具信息!W183)</f>
        <v/>
      </c>
      <c r="X183" s="25" t="str">
        <f>IF([7]道具信息!X183="","",[7]道具信息!X183)</f>
        <v/>
      </c>
      <c r="Y183" s="25" t="str">
        <f>IF([7]道具信息!Y183="","",[7]道具信息!Y183)</f>
        <v/>
      </c>
      <c r="Z183" s="25" t="str">
        <f>IF([7]道具信息!Z183="","",[7]道具信息!Z183)</f>
        <v/>
      </c>
    </row>
    <row r="184" spans="1:26" x14ac:dyDescent="0.15">
      <c r="A184" s="25" t="str">
        <f>IF([7]道具信息!A184="","",[7]道具信息!A184)</f>
        <v/>
      </c>
      <c r="B184" s="25" t="str">
        <f>IF([7]道具信息!B184="","",[7]道具信息!B184)</f>
        <v/>
      </c>
      <c r="C184" s="25" t="str">
        <f>IF([7]道具信息!C184="","",[7]道具信息!C184)</f>
        <v/>
      </c>
      <c r="D184" s="25" t="str">
        <f>IF([7]道具信息!D184="","",[7]道具信息!D184)</f>
        <v>红色马匹</v>
      </c>
      <c r="E184" s="25">
        <f>IF([7]道具信息!E184="","",[7]道具信息!E184)</f>
        <v>8000</v>
      </c>
      <c r="F184" s="25">
        <f>IF([7]道具信息!F184="","",[7]道具信息!F184)</f>
        <v>1</v>
      </c>
      <c r="G184" s="25">
        <f>IF([7]道具信息!G184="","",[7]道具信息!G184)</f>
        <v>1</v>
      </c>
      <c r="H184" s="25">
        <f>IF([7]道具信息!H184="","",[7]道具信息!H184)</f>
        <v>1</v>
      </c>
      <c r="I184" s="25">
        <f>IF([7]道具信息!I184="","",[7]道具信息!I184)</f>
        <v>8000</v>
      </c>
      <c r="J184" s="25">
        <f>IF([7]道具信息!J184="","",[7]道具信息!J184)</f>
        <v>8000</v>
      </c>
      <c r="K184" s="25">
        <f>IF([7]道具信息!K184="","",[7]道具信息!K184)</f>
        <v>8000</v>
      </c>
      <c r="L184" s="25" t="str">
        <f>IF([7]道具信息!L184="","",[7]道具信息!L184)</f>
        <v/>
      </c>
      <c r="M184" s="25" t="str">
        <f>IF([7]道具信息!M184="","",[7]道具信息!M184)</f>
        <v/>
      </c>
      <c r="N184" s="25" t="str">
        <f>IF([7]道具信息!N184="","",[7]道具信息!N184)</f>
        <v/>
      </c>
      <c r="O184" s="25" t="str">
        <f>IF([7]道具信息!O184="","",[7]道具信息!O184)</f>
        <v/>
      </c>
      <c r="P184" s="25" t="str">
        <f>IF([7]道具信息!P184="","",[7]道具信息!P184)</f>
        <v/>
      </c>
      <c r="Q184" s="25" t="str">
        <f>IF([7]道具信息!Q184="","",[7]道具信息!Q184)</f>
        <v/>
      </c>
      <c r="R184" s="25" t="str">
        <f>IF([7]道具信息!R184="","",[7]道具信息!R184)</f>
        <v/>
      </c>
      <c r="S184" s="25" t="str">
        <f>IF([7]道具信息!S184="","",[7]道具信息!S184)</f>
        <v/>
      </c>
      <c r="T184" s="25" t="str">
        <f>IF([7]道具信息!T184="","",[7]道具信息!T184)</f>
        <v/>
      </c>
      <c r="U184" s="25" t="str">
        <f>IF([7]道具信息!U184="","",[7]道具信息!U184)</f>
        <v/>
      </c>
      <c r="V184" s="25" t="str">
        <f>IF([7]道具信息!V184="","",[7]道具信息!V184)</f>
        <v/>
      </c>
      <c r="W184" s="25" t="str">
        <f>IF([7]道具信息!W184="","",[7]道具信息!W184)</f>
        <v/>
      </c>
      <c r="X184" s="25" t="str">
        <f>IF([7]道具信息!X184="","",[7]道具信息!X184)</f>
        <v/>
      </c>
      <c r="Y184" s="25" t="str">
        <f>IF([7]道具信息!Y184="","",[7]道具信息!Y184)</f>
        <v/>
      </c>
      <c r="Z184" s="25" t="str">
        <f>IF([7]道具信息!Z184="","",[7]道具信息!Z184)</f>
        <v/>
      </c>
    </row>
    <row r="185" spans="1:26" x14ac:dyDescent="0.15">
      <c r="A185" s="25" t="str">
        <f>IF([7]道具信息!A185="","",[7]道具信息!A185)</f>
        <v/>
      </c>
      <c r="B185" s="25" t="str">
        <f>IF([7]道具信息!B185="","",[7]道具信息!B185)</f>
        <v/>
      </c>
      <c r="C185" s="25" t="str">
        <f>IF([7]道具信息!C185="","",[7]道具信息!C185)</f>
        <v/>
      </c>
      <c r="D185" s="25" t="str">
        <f>IF([7]道具信息!D185="","",[7]道具信息!D185)</f>
        <v>紫色马匹碎片</v>
      </c>
      <c r="E185" s="25">
        <f>IF([7]道具信息!E185="","",[7]道具信息!E185)</f>
        <v>50</v>
      </c>
      <c r="F185" s="25">
        <f>IF([7]道具信息!F185="","",[7]道具信息!F185)</f>
        <v>1</v>
      </c>
      <c r="G185" s="25">
        <f>IF([7]道具信息!G185="","",[7]道具信息!G185)</f>
        <v>1</v>
      </c>
      <c r="H185" s="25">
        <f>IF([7]道具信息!H185="","",[7]道具信息!H185)</f>
        <v>1</v>
      </c>
      <c r="I185" s="25">
        <f>IF([7]道具信息!I185="","",[7]道具信息!I185)</f>
        <v>50</v>
      </c>
      <c r="J185" s="25">
        <f>IF([7]道具信息!J185="","",[7]道具信息!J185)</f>
        <v>50</v>
      </c>
      <c r="K185" s="25">
        <f>IF([7]道具信息!K185="","",[7]道具信息!K185)</f>
        <v>50</v>
      </c>
      <c r="L185" s="25" t="str">
        <f>IF([7]道具信息!L185="","",[7]道具信息!L185)</f>
        <v/>
      </c>
      <c r="M185" s="25" t="str">
        <f>IF([7]道具信息!M185="","",[7]道具信息!M185)</f>
        <v/>
      </c>
      <c r="N185" s="25" t="str">
        <f>IF([7]道具信息!N185="","",[7]道具信息!N185)</f>
        <v/>
      </c>
      <c r="O185" s="25" t="str">
        <f>IF([7]道具信息!O185="","",[7]道具信息!O185)</f>
        <v/>
      </c>
      <c r="P185" s="25" t="str">
        <f>IF([7]道具信息!P185="","",[7]道具信息!P185)</f>
        <v/>
      </c>
      <c r="Q185" s="25" t="str">
        <f>IF([7]道具信息!Q185="","",[7]道具信息!Q185)</f>
        <v/>
      </c>
      <c r="R185" s="25" t="str">
        <f>IF([7]道具信息!R185="","",[7]道具信息!R185)</f>
        <v/>
      </c>
      <c r="S185" s="25" t="str">
        <f>IF([7]道具信息!S185="","",[7]道具信息!S185)</f>
        <v/>
      </c>
      <c r="T185" s="25" t="str">
        <f>IF([7]道具信息!T185="","",[7]道具信息!T185)</f>
        <v/>
      </c>
      <c r="U185" s="25" t="str">
        <f>IF([7]道具信息!U185="","",[7]道具信息!U185)</f>
        <v/>
      </c>
      <c r="V185" s="25" t="str">
        <f>IF([7]道具信息!V185="","",[7]道具信息!V185)</f>
        <v/>
      </c>
      <c r="W185" s="25" t="str">
        <f>IF([7]道具信息!W185="","",[7]道具信息!W185)</f>
        <v/>
      </c>
      <c r="X185" s="25" t="str">
        <f>IF([7]道具信息!X185="","",[7]道具信息!X185)</f>
        <v/>
      </c>
      <c r="Y185" s="25" t="str">
        <f>IF([7]道具信息!Y185="","",[7]道具信息!Y185)</f>
        <v/>
      </c>
      <c r="Z185" s="25" t="str">
        <f>IF([7]道具信息!Z185="","",[7]道具信息!Z185)</f>
        <v/>
      </c>
    </row>
    <row r="186" spans="1:26" x14ac:dyDescent="0.15">
      <c r="A186" s="25" t="str">
        <f>IF([7]道具信息!A186="","",[7]道具信息!A186)</f>
        <v/>
      </c>
      <c r="B186" s="25" t="str">
        <f>IF([7]道具信息!B186="","",[7]道具信息!B186)</f>
        <v/>
      </c>
      <c r="C186" s="25" t="str">
        <f>IF([7]道具信息!C186="","",[7]道具信息!C186)</f>
        <v/>
      </c>
      <c r="D186" s="25" t="str">
        <f>IF([7]道具信息!D186="","",[7]道具信息!D186)</f>
        <v>橙色马匹碎片</v>
      </c>
      <c r="E186" s="25">
        <f>IF([7]道具信息!E186="","",[7]道具信息!E186)</f>
        <v>66.666666666666671</v>
      </c>
      <c r="F186" s="25">
        <f>IF([7]道具信息!F186="","",[7]道具信息!F186)</f>
        <v>1</v>
      </c>
      <c r="G186" s="25">
        <f>IF([7]道具信息!G186="","",[7]道具信息!G186)</f>
        <v>1</v>
      </c>
      <c r="H186" s="25">
        <f>IF([7]道具信息!H186="","",[7]道具信息!H186)</f>
        <v>1</v>
      </c>
      <c r="I186" s="25">
        <f>IF([7]道具信息!I186="","",[7]道具信息!I186)</f>
        <v>66.666666666666671</v>
      </c>
      <c r="J186" s="25">
        <f>IF([7]道具信息!J186="","",[7]道具信息!J186)</f>
        <v>66.666666666666671</v>
      </c>
      <c r="K186" s="25">
        <f>IF([7]道具信息!K186="","",[7]道具信息!K186)</f>
        <v>66.666666666666671</v>
      </c>
      <c r="L186" s="25" t="str">
        <f>IF([7]道具信息!L186="","",[7]道具信息!L186)</f>
        <v/>
      </c>
      <c r="M186" s="25" t="str">
        <f>IF([7]道具信息!M186="","",[7]道具信息!M186)</f>
        <v/>
      </c>
      <c r="N186" s="25" t="str">
        <f>IF([7]道具信息!N186="","",[7]道具信息!N186)</f>
        <v/>
      </c>
      <c r="O186" s="25" t="str">
        <f>IF([7]道具信息!O186="","",[7]道具信息!O186)</f>
        <v/>
      </c>
      <c r="P186" s="25" t="str">
        <f>IF([7]道具信息!P186="","",[7]道具信息!P186)</f>
        <v/>
      </c>
      <c r="Q186" s="25" t="str">
        <f>IF([7]道具信息!Q186="","",[7]道具信息!Q186)</f>
        <v/>
      </c>
      <c r="R186" s="25" t="str">
        <f>IF([7]道具信息!R186="","",[7]道具信息!R186)</f>
        <v/>
      </c>
      <c r="S186" s="25" t="str">
        <f>IF([7]道具信息!S186="","",[7]道具信息!S186)</f>
        <v/>
      </c>
      <c r="T186" s="25" t="str">
        <f>IF([7]道具信息!T186="","",[7]道具信息!T186)</f>
        <v/>
      </c>
      <c r="U186" s="25" t="str">
        <f>IF([7]道具信息!U186="","",[7]道具信息!U186)</f>
        <v/>
      </c>
      <c r="V186" s="25" t="str">
        <f>IF([7]道具信息!V186="","",[7]道具信息!V186)</f>
        <v/>
      </c>
      <c r="W186" s="25" t="str">
        <f>IF([7]道具信息!W186="","",[7]道具信息!W186)</f>
        <v/>
      </c>
      <c r="X186" s="25" t="str">
        <f>IF([7]道具信息!X186="","",[7]道具信息!X186)</f>
        <v/>
      </c>
      <c r="Y186" s="25" t="str">
        <f>IF([7]道具信息!Y186="","",[7]道具信息!Y186)</f>
        <v/>
      </c>
      <c r="Z186" s="25" t="str">
        <f>IF([7]道具信息!Z186="","",[7]道具信息!Z186)</f>
        <v/>
      </c>
    </row>
    <row r="187" spans="1:26" x14ac:dyDescent="0.15">
      <c r="A187" s="25" t="str">
        <f>IF([7]道具信息!A187="","",[7]道具信息!A187)</f>
        <v/>
      </c>
      <c r="B187" s="25" t="str">
        <f>IF([7]道具信息!B187="","",[7]道具信息!B187)</f>
        <v/>
      </c>
      <c r="C187" s="25" t="str">
        <f>IF([7]道具信息!C187="","",[7]道具信息!C187)</f>
        <v/>
      </c>
      <c r="D187" s="25" t="str">
        <f>IF([7]道具信息!D187="","",[7]道具信息!D187)</f>
        <v>红色马匹碎片</v>
      </c>
      <c r="E187" s="25">
        <f>IF([7]道具信息!E187="","",[7]道具信息!E187)</f>
        <v>160</v>
      </c>
      <c r="F187" s="25">
        <f>IF([7]道具信息!F187="","",[7]道具信息!F187)</f>
        <v>1</v>
      </c>
      <c r="G187" s="25">
        <f>IF([7]道具信息!G187="","",[7]道具信息!G187)</f>
        <v>1</v>
      </c>
      <c r="H187" s="25">
        <f>IF([7]道具信息!H187="","",[7]道具信息!H187)</f>
        <v>1</v>
      </c>
      <c r="I187" s="25">
        <f>IF([7]道具信息!I187="","",[7]道具信息!I187)</f>
        <v>160</v>
      </c>
      <c r="J187" s="25">
        <f>IF([7]道具信息!J187="","",[7]道具信息!J187)</f>
        <v>160</v>
      </c>
      <c r="K187" s="25">
        <f>IF([7]道具信息!K187="","",[7]道具信息!K187)</f>
        <v>160</v>
      </c>
      <c r="L187" s="25" t="str">
        <f>IF([7]道具信息!L187="","",[7]道具信息!L187)</f>
        <v/>
      </c>
      <c r="M187" s="25" t="str">
        <f>IF([7]道具信息!M187="","",[7]道具信息!M187)</f>
        <v/>
      </c>
      <c r="N187" s="25" t="str">
        <f>IF([7]道具信息!N187="","",[7]道具信息!N187)</f>
        <v/>
      </c>
      <c r="O187" s="25" t="str">
        <f>IF([7]道具信息!O187="","",[7]道具信息!O187)</f>
        <v/>
      </c>
      <c r="P187" s="25" t="str">
        <f>IF([7]道具信息!P187="","",[7]道具信息!P187)</f>
        <v/>
      </c>
      <c r="Q187" s="25" t="str">
        <f>IF([7]道具信息!Q187="","",[7]道具信息!Q187)</f>
        <v/>
      </c>
      <c r="R187" s="25" t="str">
        <f>IF([7]道具信息!R187="","",[7]道具信息!R187)</f>
        <v/>
      </c>
      <c r="S187" s="25" t="str">
        <f>IF([7]道具信息!S187="","",[7]道具信息!S187)</f>
        <v/>
      </c>
      <c r="T187" s="25" t="str">
        <f>IF([7]道具信息!T187="","",[7]道具信息!T187)</f>
        <v/>
      </c>
      <c r="U187" s="25" t="str">
        <f>IF([7]道具信息!U187="","",[7]道具信息!U187)</f>
        <v/>
      </c>
      <c r="V187" s="25" t="str">
        <f>IF([7]道具信息!V187="","",[7]道具信息!V187)</f>
        <v/>
      </c>
      <c r="W187" s="25" t="str">
        <f>IF([7]道具信息!W187="","",[7]道具信息!W187)</f>
        <v/>
      </c>
      <c r="X187" s="25" t="str">
        <f>IF([7]道具信息!X187="","",[7]道具信息!X187)</f>
        <v/>
      </c>
      <c r="Y187" s="25" t="str">
        <f>IF([7]道具信息!Y187="","",[7]道具信息!Y187)</f>
        <v/>
      </c>
      <c r="Z187" s="25" t="str">
        <f>IF([7]道具信息!Z187="","",[7]道具信息!Z187)</f>
        <v/>
      </c>
    </row>
    <row r="188" spans="1:26" x14ac:dyDescent="0.15">
      <c r="A188" s="25" t="str">
        <f>IF([7]道具信息!A188="","",[7]道具信息!A188)</f>
        <v/>
      </c>
      <c r="B188" s="25" t="str">
        <f>IF([7]道具信息!B188="","",[7]道具信息!B188)</f>
        <v/>
      </c>
      <c r="C188" s="25" t="str">
        <f>IF([7]道具信息!C188="","",[7]道具信息!C188)</f>
        <v/>
      </c>
      <c r="D188" s="25" t="str">
        <f>IF([7]道具信息!D188="","",[7]道具信息!D188)</f>
        <v/>
      </c>
      <c r="E188" s="25" t="str">
        <f>IF([7]道具信息!E188="","",[7]道具信息!E188)</f>
        <v/>
      </c>
      <c r="F188" s="25" t="str">
        <f>IF([7]道具信息!F188="","",[7]道具信息!F188)</f>
        <v/>
      </c>
      <c r="G188" s="25" t="str">
        <f>IF([7]道具信息!G188="","",[7]道具信息!G188)</f>
        <v/>
      </c>
      <c r="H188" s="25" t="str">
        <f>IF([7]道具信息!H188="","",[7]道具信息!H188)</f>
        <v/>
      </c>
      <c r="I188" s="25" t="str">
        <f>IF([7]道具信息!I188="","",[7]道具信息!I188)</f>
        <v/>
      </c>
      <c r="J188" s="25" t="str">
        <f>IF([7]道具信息!J188="","",[7]道具信息!J188)</f>
        <v/>
      </c>
      <c r="K188" s="25" t="str">
        <f>IF([7]道具信息!K188="","",[7]道具信息!K188)</f>
        <v/>
      </c>
      <c r="L188" s="25" t="str">
        <f>IF([7]道具信息!L188="","",[7]道具信息!L188)</f>
        <v/>
      </c>
      <c r="M188" s="25" t="str">
        <f>IF([7]道具信息!M188="","",[7]道具信息!M188)</f>
        <v/>
      </c>
      <c r="N188" s="25" t="str">
        <f>IF([7]道具信息!N188="","",[7]道具信息!N188)</f>
        <v/>
      </c>
      <c r="O188" s="25" t="str">
        <f>IF([7]道具信息!O188="","",[7]道具信息!O188)</f>
        <v/>
      </c>
      <c r="P188" s="25" t="str">
        <f>IF([7]道具信息!P188="","",[7]道具信息!P188)</f>
        <v/>
      </c>
      <c r="Q188" s="25" t="str">
        <f>IF([7]道具信息!Q188="","",[7]道具信息!Q188)</f>
        <v/>
      </c>
      <c r="R188" s="25" t="str">
        <f>IF([7]道具信息!R188="","",[7]道具信息!R188)</f>
        <v/>
      </c>
      <c r="S188" s="25" t="str">
        <f>IF([7]道具信息!S188="","",[7]道具信息!S188)</f>
        <v/>
      </c>
      <c r="T188" s="25" t="str">
        <f>IF([7]道具信息!T188="","",[7]道具信息!T188)</f>
        <v/>
      </c>
      <c r="U188" s="25" t="str">
        <f>IF([7]道具信息!U188="","",[7]道具信息!U188)</f>
        <v/>
      </c>
      <c r="V188" s="25" t="str">
        <f>IF([7]道具信息!V188="","",[7]道具信息!V188)</f>
        <v/>
      </c>
      <c r="W188" s="25" t="str">
        <f>IF([7]道具信息!W188="","",[7]道具信息!W188)</f>
        <v/>
      </c>
      <c r="X188" s="25" t="str">
        <f>IF([7]道具信息!X188="","",[7]道具信息!X188)</f>
        <v/>
      </c>
      <c r="Y188" s="25" t="str">
        <f>IF([7]道具信息!Y188="","",[7]道具信息!Y188)</f>
        <v/>
      </c>
      <c r="Z188" s="25" t="str">
        <f>IF([7]道具信息!Z188="","",[7]道具信息!Z188)</f>
        <v/>
      </c>
    </row>
    <row r="189" spans="1:26" x14ac:dyDescent="0.15">
      <c r="A189" s="25" t="str">
        <f>IF([7]道具信息!A189="","",[7]道具信息!A189)</f>
        <v/>
      </c>
      <c r="B189" s="25" t="str">
        <f>IF([7]道具信息!B189="","",[7]道具信息!B189)</f>
        <v/>
      </c>
      <c r="C189" s="25" t="str">
        <f>IF([7]道具信息!C189="","",[7]道具信息!C189)</f>
        <v/>
      </c>
      <c r="D189" s="25" t="str">
        <f>IF([7]道具信息!D189="","",[7]道具信息!D189)</f>
        <v>140指定天赋点</v>
      </c>
      <c r="E189" s="25">
        <f>IF([7]道具信息!E189="","",[7]道具信息!E189)</f>
        <v>4320</v>
      </c>
      <c r="F189" s="25">
        <f>IF([7]道具信息!F189="","",[7]道具信息!F189)</f>
        <v>1</v>
      </c>
      <c r="G189" s="25">
        <f>IF([7]道具信息!G189="","",[7]道具信息!G189)</f>
        <v>1</v>
      </c>
      <c r="H189" s="25">
        <f>IF([7]道具信息!H189="","",[7]道具信息!H189)</f>
        <v>1</v>
      </c>
      <c r="I189" s="25">
        <f>IF([7]道具信息!I189="","",[7]道具信息!I189)</f>
        <v>4320</v>
      </c>
      <c r="J189" s="25">
        <f>IF([7]道具信息!J189="","",[7]道具信息!J189)</f>
        <v>4320</v>
      </c>
      <c r="K189" s="25">
        <f>IF([7]道具信息!K189="","",[7]道具信息!K189)</f>
        <v>4320</v>
      </c>
      <c r="L189" s="25" t="str">
        <f>IF([7]道具信息!L189="","",[7]道具信息!L189)</f>
        <v/>
      </c>
      <c r="M189" s="25" t="str">
        <f>IF([7]道具信息!M189="","",[7]道具信息!M189)</f>
        <v/>
      </c>
      <c r="N189" s="25" t="str">
        <f>IF([7]道具信息!N189="","",[7]道具信息!N189)</f>
        <v/>
      </c>
      <c r="O189" s="25" t="str">
        <f>IF([7]道具信息!O189="","",[7]道具信息!O189)</f>
        <v/>
      </c>
      <c r="P189" s="25" t="str">
        <f>IF([7]道具信息!P189="","",[7]道具信息!P189)</f>
        <v/>
      </c>
      <c r="Q189" s="25" t="str">
        <f>IF([7]道具信息!Q189="","",[7]道具信息!Q189)</f>
        <v/>
      </c>
      <c r="R189" s="25" t="str">
        <f>IF([7]道具信息!R189="","",[7]道具信息!R189)</f>
        <v/>
      </c>
      <c r="S189" s="25" t="str">
        <f>IF([7]道具信息!S189="","",[7]道具信息!S189)</f>
        <v/>
      </c>
      <c r="T189" s="25" t="str">
        <f>IF([7]道具信息!T189="","",[7]道具信息!T189)</f>
        <v/>
      </c>
      <c r="U189" s="25" t="str">
        <f>IF([7]道具信息!U189="","",[7]道具信息!U189)</f>
        <v/>
      </c>
      <c r="V189" s="25" t="str">
        <f>IF([7]道具信息!V189="","",[7]道具信息!V189)</f>
        <v/>
      </c>
      <c r="W189" s="25" t="str">
        <f>IF([7]道具信息!W189="","",[7]道具信息!W189)</f>
        <v/>
      </c>
      <c r="X189" s="25" t="str">
        <f>IF([7]道具信息!X189="","",[7]道具信息!X189)</f>
        <v/>
      </c>
      <c r="Y189" s="25" t="str">
        <f>IF([7]道具信息!Y189="","",[7]道具信息!Y189)</f>
        <v/>
      </c>
      <c r="Z189" s="25" t="str">
        <f>IF([7]道具信息!Z189="","",[7]道具信息!Z189)</f>
        <v/>
      </c>
    </row>
    <row r="190" spans="1:26" x14ac:dyDescent="0.15">
      <c r="A190" s="25" t="str">
        <f>IF([7]道具信息!A190="","",[7]道具信息!A190)</f>
        <v/>
      </c>
      <c r="B190" s="25" t="str">
        <f>IF([7]道具信息!B190="","",[7]道具信息!B190)</f>
        <v/>
      </c>
      <c r="C190" s="25" t="str">
        <f>IF([7]道具信息!C190="","",[7]道具信息!C190)</f>
        <v/>
      </c>
      <c r="D190" s="25" t="str">
        <f>IF([7]道具信息!D190="","",[7]道具信息!D190)</f>
        <v/>
      </c>
      <c r="E190" s="25" t="str">
        <f>IF([7]道具信息!E190="","",[7]道具信息!E190)</f>
        <v/>
      </c>
      <c r="F190" s="25" t="str">
        <f>IF([7]道具信息!F190="","",[7]道具信息!F190)</f>
        <v/>
      </c>
      <c r="G190" s="25" t="str">
        <f>IF([7]道具信息!G190="","",[7]道具信息!G190)</f>
        <v/>
      </c>
      <c r="H190" s="25" t="str">
        <f>IF([7]道具信息!H190="","",[7]道具信息!H190)</f>
        <v/>
      </c>
      <c r="I190" s="25" t="str">
        <f>IF([7]道具信息!I190="","",[7]道具信息!I190)</f>
        <v/>
      </c>
      <c r="J190" s="25" t="str">
        <f>IF([7]道具信息!J190="","",[7]道具信息!J190)</f>
        <v/>
      </c>
      <c r="K190" s="25" t="str">
        <f>IF([7]道具信息!K190="","",[7]道具信息!K190)</f>
        <v/>
      </c>
      <c r="L190" s="25" t="str">
        <f>IF([7]道具信息!L190="","",[7]道具信息!L190)</f>
        <v/>
      </c>
      <c r="M190" s="25" t="str">
        <f>IF([7]道具信息!M190="","",[7]道具信息!M190)</f>
        <v/>
      </c>
      <c r="N190" s="25" t="str">
        <f>IF([7]道具信息!N190="","",[7]道具信息!N190)</f>
        <v/>
      </c>
      <c r="O190" s="25" t="str">
        <f>IF([7]道具信息!O190="","",[7]道具信息!O190)</f>
        <v/>
      </c>
      <c r="P190" s="25" t="str">
        <f>IF([7]道具信息!P190="","",[7]道具信息!P190)</f>
        <v/>
      </c>
      <c r="Q190" s="25" t="str">
        <f>IF([7]道具信息!Q190="","",[7]道具信息!Q190)</f>
        <v/>
      </c>
      <c r="R190" s="25" t="str">
        <f>IF([7]道具信息!R190="","",[7]道具信息!R190)</f>
        <v/>
      </c>
      <c r="S190" s="25" t="str">
        <f>IF([7]道具信息!S190="","",[7]道具信息!S190)</f>
        <v/>
      </c>
      <c r="T190" s="25" t="str">
        <f>IF([7]道具信息!T190="","",[7]道具信息!T190)</f>
        <v/>
      </c>
      <c r="U190" s="25" t="str">
        <f>IF([7]道具信息!U190="","",[7]道具信息!U190)</f>
        <v/>
      </c>
      <c r="V190" s="25" t="str">
        <f>IF([7]道具信息!V190="","",[7]道具信息!V190)</f>
        <v/>
      </c>
      <c r="W190" s="25" t="str">
        <f>IF([7]道具信息!W190="","",[7]道具信息!W190)</f>
        <v/>
      </c>
      <c r="X190" s="25" t="str">
        <f>IF([7]道具信息!X190="","",[7]道具信息!X190)</f>
        <v/>
      </c>
      <c r="Y190" s="25" t="str">
        <f>IF([7]道具信息!Y190="","",[7]道具信息!Y190)</f>
        <v/>
      </c>
      <c r="Z190" s="25" t="str">
        <f>IF([7]道具信息!Z190="","",[7]道具信息!Z190)</f>
        <v/>
      </c>
    </row>
    <row r="191" spans="1:26" x14ac:dyDescent="0.15">
      <c r="A191" s="25" t="str">
        <f>IF([7]道具信息!A191="","",[7]道具信息!A191)</f>
        <v/>
      </c>
      <c r="B191" s="25" t="str">
        <f>IF([7]道具信息!B191="","",[7]道具信息!B191)</f>
        <v/>
      </c>
      <c r="C191" s="25" t="str">
        <f>IF([7]道具信息!C191="","",[7]道具信息!C191)</f>
        <v/>
      </c>
      <c r="D191" s="25" t="str">
        <f>IF([7]道具信息!D191="","",[7]道具信息!D191)</f>
        <v>1级随机宝石</v>
      </c>
      <c r="E191" s="25">
        <f>IF([7]道具信息!E191="","",[7]道具信息!E191)</f>
        <v>1</v>
      </c>
      <c r="F191" s="25">
        <f>IF([7]道具信息!F191="","",[7]道具信息!F191)</f>
        <v>1</v>
      </c>
      <c r="G191" s="25">
        <f>IF([7]道具信息!G191="","",[7]道具信息!G191)</f>
        <v>1</v>
      </c>
      <c r="H191" s="25">
        <f>IF([7]道具信息!H191="","",[7]道具信息!H191)</f>
        <v>1</v>
      </c>
      <c r="I191" s="25">
        <f>IF([7]道具信息!I191="","",[7]道具信息!I191)</f>
        <v>1</v>
      </c>
      <c r="J191" s="25">
        <f>IF([7]道具信息!J191="","",[7]道具信息!J191)</f>
        <v>1</v>
      </c>
      <c r="K191" s="25">
        <f>IF([7]道具信息!K191="","",[7]道具信息!K191)</f>
        <v>1</v>
      </c>
      <c r="L191" s="25" t="str">
        <f>IF([7]道具信息!L191="","",[7]道具信息!L191)</f>
        <v/>
      </c>
      <c r="M191" s="25" t="str">
        <f>IF([7]道具信息!M191="","",[7]道具信息!M191)</f>
        <v/>
      </c>
      <c r="N191" s="25" t="str">
        <f>IF([7]道具信息!N191="","",[7]道具信息!N191)</f>
        <v/>
      </c>
      <c r="O191" s="25" t="str">
        <f>IF([7]道具信息!O191="","",[7]道具信息!O191)</f>
        <v/>
      </c>
      <c r="P191" s="25" t="str">
        <f>IF([7]道具信息!P191="","",[7]道具信息!P191)</f>
        <v/>
      </c>
      <c r="Q191" s="25" t="str">
        <f>IF([7]道具信息!Q191="","",[7]道具信息!Q191)</f>
        <v/>
      </c>
      <c r="R191" s="25" t="str">
        <f>IF([7]道具信息!R191="","",[7]道具信息!R191)</f>
        <v/>
      </c>
      <c r="S191" s="25" t="str">
        <f>IF([7]道具信息!S191="","",[7]道具信息!S191)</f>
        <v/>
      </c>
      <c r="T191" s="25" t="str">
        <f>IF([7]道具信息!T191="","",[7]道具信息!T191)</f>
        <v/>
      </c>
      <c r="U191" s="25" t="str">
        <f>IF([7]道具信息!U191="","",[7]道具信息!U191)</f>
        <v/>
      </c>
      <c r="V191" s="25" t="str">
        <f>IF([7]道具信息!V191="","",[7]道具信息!V191)</f>
        <v/>
      </c>
      <c r="W191" s="25" t="str">
        <f>IF([7]道具信息!W191="","",[7]道具信息!W191)</f>
        <v/>
      </c>
      <c r="X191" s="25" t="str">
        <f>IF([7]道具信息!X191="","",[7]道具信息!X191)</f>
        <v/>
      </c>
      <c r="Y191" s="25" t="str">
        <f>IF([7]道具信息!Y191="","",[7]道具信息!Y191)</f>
        <v/>
      </c>
      <c r="Z191" s="25" t="str">
        <f>IF([7]道具信息!Z191="","",[7]道具信息!Z191)</f>
        <v/>
      </c>
    </row>
    <row r="192" spans="1:26" x14ac:dyDescent="0.15">
      <c r="A192" s="25" t="str">
        <f>IF([7]道具信息!A192="","",[7]道具信息!A192)</f>
        <v/>
      </c>
      <c r="B192" s="25" t="str">
        <f>IF([7]道具信息!B192="","",[7]道具信息!B192)</f>
        <v/>
      </c>
      <c r="C192" s="25" t="str">
        <f>IF([7]道具信息!C192="","",[7]道具信息!C192)</f>
        <v/>
      </c>
      <c r="D192" s="25" t="str">
        <f>IF([7]道具信息!D192="","",[7]道具信息!D192)</f>
        <v>2级随机宝石</v>
      </c>
      <c r="E192" s="25">
        <f>IF([7]道具信息!E192="","",[7]道具信息!E192)</f>
        <v>6</v>
      </c>
      <c r="F192" s="25">
        <f>IF([7]道具信息!F192="","",[7]道具信息!F192)</f>
        <v>1</v>
      </c>
      <c r="G192" s="25">
        <f>IF([7]道具信息!G192="","",[7]道具信息!G192)</f>
        <v>1</v>
      </c>
      <c r="H192" s="25">
        <f>IF([7]道具信息!H192="","",[7]道具信息!H192)</f>
        <v>1</v>
      </c>
      <c r="I192" s="25">
        <f>IF([7]道具信息!I192="","",[7]道具信息!I192)</f>
        <v>6</v>
      </c>
      <c r="J192" s="25">
        <f>IF([7]道具信息!J192="","",[7]道具信息!J192)</f>
        <v>6</v>
      </c>
      <c r="K192" s="25">
        <f>IF([7]道具信息!K192="","",[7]道具信息!K192)</f>
        <v>6</v>
      </c>
      <c r="L192" s="25" t="str">
        <f>IF([7]道具信息!L192="","",[7]道具信息!L192)</f>
        <v/>
      </c>
      <c r="M192" s="25" t="str">
        <f>IF([7]道具信息!M192="","",[7]道具信息!M192)</f>
        <v/>
      </c>
      <c r="N192" s="25" t="str">
        <f>IF([7]道具信息!N192="","",[7]道具信息!N192)</f>
        <v/>
      </c>
      <c r="O192" s="25" t="str">
        <f>IF([7]道具信息!O192="","",[7]道具信息!O192)</f>
        <v/>
      </c>
      <c r="P192" s="25" t="str">
        <f>IF([7]道具信息!P192="","",[7]道具信息!P192)</f>
        <v/>
      </c>
      <c r="Q192" s="25" t="str">
        <f>IF([7]道具信息!Q192="","",[7]道具信息!Q192)</f>
        <v/>
      </c>
      <c r="R192" s="25" t="str">
        <f>IF([7]道具信息!R192="","",[7]道具信息!R192)</f>
        <v/>
      </c>
      <c r="S192" s="25" t="str">
        <f>IF([7]道具信息!S192="","",[7]道具信息!S192)</f>
        <v/>
      </c>
      <c r="T192" s="25" t="str">
        <f>IF([7]道具信息!T192="","",[7]道具信息!T192)</f>
        <v/>
      </c>
      <c r="U192" s="25" t="str">
        <f>IF([7]道具信息!U192="","",[7]道具信息!U192)</f>
        <v/>
      </c>
      <c r="V192" s="25" t="str">
        <f>IF([7]道具信息!V192="","",[7]道具信息!V192)</f>
        <v/>
      </c>
      <c r="W192" s="25" t="str">
        <f>IF([7]道具信息!W192="","",[7]道具信息!W192)</f>
        <v/>
      </c>
      <c r="X192" s="25" t="str">
        <f>IF([7]道具信息!X192="","",[7]道具信息!X192)</f>
        <v/>
      </c>
      <c r="Y192" s="25" t="str">
        <f>IF([7]道具信息!Y192="","",[7]道具信息!Y192)</f>
        <v/>
      </c>
      <c r="Z192" s="25" t="str">
        <f>IF([7]道具信息!Z192="","",[7]道具信息!Z192)</f>
        <v/>
      </c>
    </row>
    <row r="193" spans="1:26" x14ac:dyDescent="0.15">
      <c r="A193" s="25" t="str">
        <f>IF([7]道具信息!A193="","",[7]道具信息!A193)</f>
        <v/>
      </c>
      <c r="B193" s="25" t="str">
        <f>IF([7]道具信息!B193="","",[7]道具信息!B193)</f>
        <v/>
      </c>
      <c r="C193" s="25" t="str">
        <f>IF([7]道具信息!C193="","",[7]道具信息!C193)</f>
        <v/>
      </c>
      <c r="D193" s="25" t="str">
        <f>IF([7]道具信息!D193="","",[7]道具信息!D193)</f>
        <v>3级随机宝石</v>
      </c>
      <c r="E193" s="25">
        <f>IF([7]道具信息!E193="","",[7]道具信息!E193)</f>
        <v>27</v>
      </c>
      <c r="F193" s="25">
        <f>IF([7]道具信息!F193="","",[7]道具信息!F193)</f>
        <v>1</v>
      </c>
      <c r="G193" s="25">
        <f>IF([7]道具信息!G193="","",[7]道具信息!G193)</f>
        <v>1</v>
      </c>
      <c r="H193" s="25">
        <f>IF([7]道具信息!H193="","",[7]道具信息!H193)</f>
        <v>1</v>
      </c>
      <c r="I193" s="25">
        <f>IF([7]道具信息!I193="","",[7]道具信息!I193)</f>
        <v>27</v>
      </c>
      <c r="J193" s="25">
        <f>IF([7]道具信息!J193="","",[7]道具信息!J193)</f>
        <v>27</v>
      </c>
      <c r="K193" s="25">
        <f>IF([7]道具信息!K193="","",[7]道具信息!K193)</f>
        <v>27</v>
      </c>
      <c r="L193" s="25" t="str">
        <f>IF([7]道具信息!L193="","",[7]道具信息!L193)</f>
        <v/>
      </c>
      <c r="M193" s="25" t="str">
        <f>IF([7]道具信息!M193="","",[7]道具信息!M193)</f>
        <v/>
      </c>
      <c r="N193" s="25" t="str">
        <f>IF([7]道具信息!N193="","",[7]道具信息!N193)</f>
        <v/>
      </c>
      <c r="O193" s="25" t="str">
        <f>IF([7]道具信息!O193="","",[7]道具信息!O193)</f>
        <v/>
      </c>
      <c r="P193" s="25" t="str">
        <f>IF([7]道具信息!P193="","",[7]道具信息!P193)</f>
        <v/>
      </c>
      <c r="Q193" s="25" t="str">
        <f>IF([7]道具信息!Q193="","",[7]道具信息!Q193)</f>
        <v/>
      </c>
      <c r="R193" s="25" t="str">
        <f>IF([7]道具信息!R193="","",[7]道具信息!R193)</f>
        <v/>
      </c>
      <c r="S193" s="25" t="str">
        <f>IF([7]道具信息!S193="","",[7]道具信息!S193)</f>
        <v/>
      </c>
      <c r="T193" s="25" t="str">
        <f>IF([7]道具信息!T193="","",[7]道具信息!T193)</f>
        <v/>
      </c>
      <c r="U193" s="25" t="str">
        <f>IF([7]道具信息!U193="","",[7]道具信息!U193)</f>
        <v/>
      </c>
      <c r="V193" s="25" t="str">
        <f>IF([7]道具信息!V193="","",[7]道具信息!V193)</f>
        <v/>
      </c>
      <c r="W193" s="25" t="str">
        <f>IF([7]道具信息!W193="","",[7]道具信息!W193)</f>
        <v/>
      </c>
      <c r="X193" s="25" t="str">
        <f>IF([7]道具信息!X193="","",[7]道具信息!X193)</f>
        <v/>
      </c>
      <c r="Y193" s="25" t="str">
        <f>IF([7]道具信息!Y193="","",[7]道具信息!Y193)</f>
        <v/>
      </c>
      <c r="Z193" s="25" t="str">
        <f>IF([7]道具信息!Z193="","",[7]道具信息!Z193)</f>
        <v/>
      </c>
    </row>
    <row r="194" spans="1:26" x14ac:dyDescent="0.15">
      <c r="A194" s="25" t="str">
        <f>IF([7]道具信息!A194="","",[7]道具信息!A194)</f>
        <v/>
      </c>
      <c r="B194" s="25" t="str">
        <f>IF([7]道具信息!B194="","",[7]道具信息!B194)</f>
        <v/>
      </c>
      <c r="C194" s="25" t="str">
        <f>IF([7]道具信息!C194="","",[7]道具信息!C194)</f>
        <v/>
      </c>
      <c r="D194" s="25" t="str">
        <f>IF([7]道具信息!D194="","",[7]道具信息!D194)</f>
        <v>4级随机宝石</v>
      </c>
      <c r="E194" s="25">
        <f>IF([7]道具信息!E194="","",[7]道具信息!E194)</f>
        <v>100</v>
      </c>
      <c r="F194" s="25">
        <f>IF([7]道具信息!F194="","",[7]道具信息!F194)</f>
        <v>1</v>
      </c>
      <c r="G194" s="25">
        <f>IF([7]道具信息!G194="","",[7]道具信息!G194)</f>
        <v>1</v>
      </c>
      <c r="H194" s="25">
        <f>IF([7]道具信息!H194="","",[7]道具信息!H194)</f>
        <v>1</v>
      </c>
      <c r="I194" s="25">
        <f>IF([7]道具信息!I194="","",[7]道具信息!I194)</f>
        <v>100</v>
      </c>
      <c r="J194" s="25">
        <f>IF([7]道具信息!J194="","",[7]道具信息!J194)</f>
        <v>100</v>
      </c>
      <c r="K194" s="25">
        <f>IF([7]道具信息!K194="","",[7]道具信息!K194)</f>
        <v>100</v>
      </c>
      <c r="L194" s="25" t="str">
        <f>IF([7]道具信息!L194="","",[7]道具信息!L194)</f>
        <v/>
      </c>
      <c r="M194" s="25" t="str">
        <f>IF([7]道具信息!M194="","",[7]道具信息!M194)</f>
        <v/>
      </c>
      <c r="N194" s="25" t="str">
        <f>IF([7]道具信息!N194="","",[7]道具信息!N194)</f>
        <v/>
      </c>
      <c r="O194" s="25" t="str">
        <f>IF([7]道具信息!O194="","",[7]道具信息!O194)</f>
        <v/>
      </c>
      <c r="P194" s="25" t="str">
        <f>IF([7]道具信息!P194="","",[7]道具信息!P194)</f>
        <v/>
      </c>
      <c r="Q194" s="25" t="str">
        <f>IF([7]道具信息!Q194="","",[7]道具信息!Q194)</f>
        <v/>
      </c>
      <c r="R194" s="25" t="str">
        <f>IF([7]道具信息!R194="","",[7]道具信息!R194)</f>
        <v/>
      </c>
      <c r="S194" s="25" t="str">
        <f>IF([7]道具信息!S194="","",[7]道具信息!S194)</f>
        <v/>
      </c>
      <c r="T194" s="25" t="str">
        <f>IF([7]道具信息!T194="","",[7]道具信息!T194)</f>
        <v/>
      </c>
      <c r="U194" s="25" t="str">
        <f>IF([7]道具信息!U194="","",[7]道具信息!U194)</f>
        <v/>
      </c>
      <c r="V194" s="25" t="str">
        <f>IF([7]道具信息!V194="","",[7]道具信息!V194)</f>
        <v/>
      </c>
      <c r="W194" s="25" t="str">
        <f>IF([7]道具信息!W194="","",[7]道具信息!W194)</f>
        <v/>
      </c>
      <c r="X194" s="25" t="str">
        <f>IF([7]道具信息!X194="","",[7]道具信息!X194)</f>
        <v/>
      </c>
      <c r="Y194" s="25" t="str">
        <f>IF([7]道具信息!Y194="","",[7]道具信息!Y194)</f>
        <v/>
      </c>
      <c r="Z194" s="25" t="str">
        <f>IF([7]道具信息!Z194="","",[7]道具信息!Z194)</f>
        <v/>
      </c>
    </row>
    <row r="195" spans="1:26" x14ac:dyDescent="0.15">
      <c r="A195" s="25" t="str">
        <f>IF([7]道具信息!A195="","",[7]道具信息!A195)</f>
        <v/>
      </c>
      <c r="B195" s="25" t="str">
        <f>IF([7]道具信息!B195="","",[7]道具信息!B195)</f>
        <v/>
      </c>
      <c r="C195" s="25" t="str">
        <f>IF([7]道具信息!C195="","",[7]道具信息!C195)</f>
        <v/>
      </c>
      <c r="D195" s="25" t="str">
        <f>IF([7]道具信息!D195="","",[7]道具信息!D195)</f>
        <v>5级随机宝石</v>
      </c>
      <c r="E195" s="25">
        <f>IF([7]道具信息!E195="","",[7]道具信息!E195)</f>
        <v>400</v>
      </c>
      <c r="F195" s="25">
        <f>IF([7]道具信息!F195="","",[7]道具信息!F195)</f>
        <v>1</v>
      </c>
      <c r="G195" s="25">
        <f>IF([7]道具信息!G195="","",[7]道具信息!G195)</f>
        <v>1</v>
      </c>
      <c r="H195" s="25">
        <f>IF([7]道具信息!H195="","",[7]道具信息!H195)</f>
        <v>1</v>
      </c>
      <c r="I195" s="25">
        <f>IF([7]道具信息!I195="","",[7]道具信息!I195)</f>
        <v>400</v>
      </c>
      <c r="J195" s="25">
        <f>IF([7]道具信息!J195="","",[7]道具信息!J195)</f>
        <v>400</v>
      </c>
      <c r="K195" s="25">
        <f>IF([7]道具信息!K195="","",[7]道具信息!K195)</f>
        <v>400</v>
      </c>
      <c r="L195" s="25" t="str">
        <f>IF([7]道具信息!L195="","",[7]道具信息!L195)</f>
        <v/>
      </c>
      <c r="M195" s="25" t="str">
        <f>IF([7]道具信息!M195="","",[7]道具信息!M195)</f>
        <v/>
      </c>
      <c r="N195" s="25" t="str">
        <f>IF([7]道具信息!N195="","",[7]道具信息!N195)</f>
        <v/>
      </c>
      <c r="O195" s="25" t="str">
        <f>IF([7]道具信息!O195="","",[7]道具信息!O195)</f>
        <v/>
      </c>
      <c r="P195" s="25" t="str">
        <f>IF([7]道具信息!P195="","",[7]道具信息!P195)</f>
        <v/>
      </c>
      <c r="Q195" s="25" t="str">
        <f>IF([7]道具信息!Q195="","",[7]道具信息!Q195)</f>
        <v/>
      </c>
      <c r="R195" s="25" t="str">
        <f>IF([7]道具信息!R195="","",[7]道具信息!R195)</f>
        <v/>
      </c>
      <c r="S195" s="25" t="str">
        <f>IF([7]道具信息!S195="","",[7]道具信息!S195)</f>
        <v/>
      </c>
      <c r="T195" s="25" t="str">
        <f>IF([7]道具信息!T195="","",[7]道具信息!T195)</f>
        <v/>
      </c>
      <c r="U195" s="25" t="str">
        <f>IF([7]道具信息!U195="","",[7]道具信息!U195)</f>
        <v/>
      </c>
      <c r="V195" s="25" t="str">
        <f>IF([7]道具信息!V195="","",[7]道具信息!V195)</f>
        <v/>
      </c>
      <c r="W195" s="25" t="str">
        <f>IF([7]道具信息!W195="","",[7]道具信息!W195)</f>
        <v/>
      </c>
      <c r="X195" s="25" t="str">
        <f>IF([7]道具信息!X195="","",[7]道具信息!X195)</f>
        <v/>
      </c>
      <c r="Y195" s="25" t="str">
        <f>IF([7]道具信息!Y195="","",[7]道具信息!Y195)</f>
        <v/>
      </c>
      <c r="Z195" s="25" t="str">
        <f>IF([7]道具信息!Z195="","",[7]道具信息!Z195)</f>
        <v/>
      </c>
    </row>
    <row r="196" spans="1:26" x14ac:dyDescent="0.15">
      <c r="A196" s="25" t="str">
        <f>IF([7]道具信息!A196="","",[7]道具信息!A196)</f>
        <v/>
      </c>
      <c r="B196" s="25" t="str">
        <f>IF([7]道具信息!B196="","",[7]道具信息!B196)</f>
        <v/>
      </c>
      <c r="C196" s="25" t="str">
        <f>IF([7]道具信息!C196="","",[7]道具信息!C196)</f>
        <v/>
      </c>
      <c r="D196" s="25" t="str">
        <f>IF([7]道具信息!D196="","",[7]道具信息!D196)</f>
        <v>6级随机宝石</v>
      </c>
      <c r="E196" s="25">
        <f>IF([7]道具信息!E196="","",[7]道具信息!E196)</f>
        <v>1500</v>
      </c>
      <c r="F196" s="25">
        <f>IF([7]道具信息!F196="","",[7]道具信息!F196)</f>
        <v>1</v>
      </c>
      <c r="G196" s="25">
        <f>IF([7]道具信息!G196="","",[7]道具信息!G196)</f>
        <v>1</v>
      </c>
      <c r="H196" s="25">
        <f>IF([7]道具信息!H196="","",[7]道具信息!H196)</f>
        <v>1</v>
      </c>
      <c r="I196" s="25">
        <f>IF([7]道具信息!I196="","",[7]道具信息!I196)</f>
        <v>1500</v>
      </c>
      <c r="J196" s="25">
        <f>IF([7]道具信息!J196="","",[7]道具信息!J196)</f>
        <v>1500</v>
      </c>
      <c r="K196" s="25">
        <f>IF([7]道具信息!K196="","",[7]道具信息!K196)</f>
        <v>1500</v>
      </c>
      <c r="L196" s="25" t="str">
        <f>IF([7]道具信息!L196="","",[7]道具信息!L196)</f>
        <v/>
      </c>
      <c r="M196" s="25" t="str">
        <f>IF([7]道具信息!M196="","",[7]道具信息!M196)</f>
        <v/>
      </c>
      <c r="N196" s="25" t="str">
        <f>IF([7]道具信息!N196="","",[7]道具信息!N196)</f>
        <v/>
      </c>
      <c r="O196" s="25" t="str">
        <f>IF([7]道具信息!O196="","",[7]道具信息!O196)</f>
        <v/>
      </c>
      <c r="P196" s="25" t="str">
        <f>IF([7]道具信息!P196="","",[7]道具信息!P196)</f>
        <v/>
      </c>
      <c r="Q196" s="25" t="str">
        <f>IF([7]道具信息!Q196="","",[7]道具信息!Q196)</f>
        <v/>
      </c>
      <c r="R196" s="25" t="str">
        <f>IF([7]道具信息!R196="","",[7]道具信息!R196)</f>
        <v/>
      </c>
      <c r="S196" s="25" t="str">
        <f>IF([7]道具信息!S196="","",[7]道具信息!S196)</f>
        <v/>
      </c>
      <c r="T196" s="25" t="str">
        <f>IF([7]道具信息!T196="","",[7]道具信息!T196)</f>
        <v/>
      </c>
      <c r="U196" s="25" t="str">
        <f>IF([7]道具信息!U196="","",[7]道具信息!U196)</f>
        <v/>
      </c>
      <c r="V196" s="25" t="str">
        <f>IF([7]道具信息!V196="","",[7]道具信息!V196)</f>
        <v/>
      </c>
      <c r="W196" s="25" t="str">
        <f>IF([7]道具信息!W196="","",[7]道具信息!W196)</f>
        <v/>
      </c>
      <c r="X196" s="25" t="str">
        <f>IF([7]道具信息!X196="","",[7]道具信息!X196)</f>
        <v/>
      </c>
      <c r="Y196" s="25" t="str">
        <f>IF([7]道具信息!Y196="","",[7]道具信息!Y196)</f>
        <v/>
      </c>
      <c r="Z196" s="25" t="str">
        <f>IF([7]道具信息!Z196="","",[7]道具信息!Z196)</f>
        <v/>
      </c>
    </row>
    <row r="197" spans="1:26" x14ac:dyDescent="0.15">
      <c r="A197" s="25" t="str">
        <f>IF([7]道具信息!A197="","",[7]道具信息!A197)</f>
        <v/>
      </c>
      <c r="B197" s="25" t="str">
        <f>IF([7]道具信息!B197="","",[7]道具信息!B197)</f>
        <v/>
      </c>
      <c r="C197" s="25" t="str">
        <f>IF([7]道具信息!C197="","",[7]道具信息!C197)</f>
        <v/>
      </c>
      <c r="D197" s="25" t="str">
        <f>IF([7]道具信息!D197="","",[7]道具信息!D197)</f>
        <v>7级随机宝石</v>
      </c>
      <c r="E197" s="25">
        <f>IF([7]道具信息!E197="","",[7]道具信息!E197)</f>
        <v>5000</v>
      </c>
      <c r="F197" s="25">
        <f>IF([7]道具信息!F197="","",[7]道具信息!F197)</f>
        <v>1</v>
      </c>
      <c r="G197" s="25">
        <f>IF([7]道具信息!G197="","",[7]道具信息!G197)</f>
        <v>1</v>
      </c>
      <c r="H197" s="25">
        <f>IF([7]道具信息!H197="","",[7]道具信息!H197)</f>
        <v>1</v>
      </c>
      <c r="I197" s="25">
        <f>IF([7]道具信息!I197="","",[7]道具信息!I197)</f>
        <v>5000</v>
      </c>
      <c r="J197" s="25">
        <f>IF([7]道具信息!J197="","",[7]道具信息!J197)</f>
        <v>5000</v>
      </c>
      <c r="K197" s="25">
        <f>IF([7]道具信息!K197="","",[7]道具信息!K197)</f>
        <v>5000</v>
      </c>
      <c r="L197" s="25" t="str">
        <f>IF([7]道具信息!L197="","",[7]道具信息!L197)</f>
        <v/>
      </c>
      <c r="M197" s="25" t="str">
        <f>IF([7]道具信息!M197="","",[7]道具信息!M197)</f>
        <v/>
      </c>
      <c r="N197" s="25" t="str">
        <f>IF([7]道具信息!N197="","",[7]道具信息!N197)</f>
        <v/>
      </c>
      <c r="O197" s="25" t="str">
        <f>IF([7]道具信息!O197="","",[7]道具信息!O197)</f>
        <v/>
      </c>
      <c r="P197" s="25" t="str">
        <f>IF([7]道具信息!P197="","",[7]道具信息!P197)</f>
        <v/>
      </c>
      <c r="Q197" s="25" t="str">
        <f>IF([7]道具信息!Q197="","",[7]道具信息!Q197)</f>
        <v/>
      </c>
      <c r="R197" s="25" t="str">
        <f>IF([7]道具信息!R197="","",[7]道具信息!R197)</f>
        <v/>
      </c>
      <c r="S197" s="25" t="str">
        <f>IF([7]道具信息!S197="","",[7]道具信息!S197)</f>
        <v/>
      </c>
      <c r="T197" s="25" t="str">
        <f>IF([7]道具信息!T197="","",[7]道具信息!T197)</f>
        <v/>
      </c>
      <c r="U197" s="25" t="str">
        <f>IF([7]道具信息!U197="","",[7]道具信息!U197)</f>
        <v/>
      </c>
      <c r="V197" s="25" t="str">
        <f>IF([7]道具信息!V197="","",[7]道具信息!V197)</f>
        <v/>
      </c>
      <c r="W197" s="25" t="str">
        <f>IF([7]道具信息!W197="","",[7]道具信息!W197)</f>
        <v/>
      </c>
      <c r="X197" s="25" t="str">
        <f>IF([7]道具信息!X197="","",[7]道具信息!X197)</f>
        <v/>
      </c>
      <c r="Y197" s="25" t="str">
        <f>IF([7]道具信息!Y197="","",[7]道具信息!Y197)</f>
        <v/>
      </c>
      <c r="Z197" s="25" t="str">
        <f>IF([7]道具信息!Z197="","",[7]道具信息!Z197)</f>
        <v/>
      </c>
    </row>
    <row r="198" spans="1:26" x14ac:dyDescent="0.15">
      <c r="A198" s="25" t="str">
        <f>IF([7]道具信息!A198="","",[7]道具信息!A198)</f>
        <v/>
      </c>
      <c r="B198" s="25" t="str">
        <f>IF([7]道具信息!B198="","",[7]道具信息!B198)</f>
        <v/>
      </c>
      <c r="C198" s="25" t="str">
        <f>IF([7]道具信息!C198="","",[7]道具信息!C198)</f>
        <v/>
      </c>
      <c r="D198" s="25" t="str">
        <f>IF([7]道具信息!D198="","",[7]道具信息!D198)</f>
        <v>8级随机宝石</v>
      </c>
      <c r="E198" s="25">
        <f>IF([7]道具信息!E198="","",[7]道具信息!E198)</f>
        <v>18000</v>
      </c>
      <c r="F198" s="25">
        <f>IF([7]道具信息!F198="","",[7]道具信息!F198)</f>
        <v>1</v>
      </c>
      <c r="G198" s="25">
        <f>IF([7]道具信息!G198="","",[7]道具信息!G198)</f>
        <v>1</v>
      </c>
      <c r="H198" s="25">
        <f>IF([7]道具信息!H198="","",[7]道具信息!H198)</f>
        <v>1</v>
      </c>
      <c r="I198" s="25">
        <f>IF([7]道具信息!I198="","",[7]道具信息!I198)</f>
        <v>18000</v>
      </c>
      <c r="J198" s="25">
        <f>IF([7]道具信息!J198="","",[7]道具信息!J198)</f>
        <v>18000</v>
      </c>
      <c r="K198" s="25">
        <f>IF([7]道具信息!K198="","",[7]道具信息!K198)</f>
        <v>18000</v>
      </c>
      <c r="L198" s="25" t="str">
        <f>IF([7]道具信息!L198="","",[7]道具信息!L198)</f>
        <v/>
      </c>
      <c r="M198" s="25" t="str">
        <f>IF([7]道具信息!M198="","",[7]道具信息!M198)</f>
        <v/>
      </c>
      <c r="N198" s="25" t="str">
        <f>IF([7]道具信息!N198="","",[7]道具信息!N198)</f>
        <v/>
      </c>
      <c r="O198" s="25" t="str">
        <f>IF([7]道具信息!O198="","",[7]道具信息!O198)</f>
        <v/>
      </c>
      <c r="P198" s="25" t="str">
        <f>IF([7]道具信息!P198="","",[7]道具信息!P198)</f>
        <v/>
      </c>
      <c r="Q198" s="25" t="str">
        <f>IF([7]道具信息!Q198="","",[7]道具信息!Q198)</f>
        <v/>
      </c>
      <c r="R198" s="25" t="str">
        <f>IF([7]道具信息!R198="","",[7]道具信息!R198)</f>
        <v/>
      </c>
      <c r="S198" s="25" t="str">
        <f>IF([7]道具信息!S198="","",[7]道具信息!S198)</f>
        <v/>
      </c>
      <c r="T198" s="25" t="str">
        <f>IF([7]道具信息!T198="","",[7]道具信息!T198)</f>
        <v/>
      </c>
      <c r="U198" s="25" t="str">
        <f>IF([7]道具信息!U198="","",[7]道具信息!U198)</f>
        <v/>
      </c>
      <c r="V198" s="25" t="str">
        <f>IF([7]道具信息!V198="","",[7]道具信息!V198)</f>
        <v/>
      </c>
      <c r="W198" s="25" t="str">
        <f>IF([7]道具信息!W198="","",[7]道具信息!W198)</f>
        <v/>
      </c>
      <c r="X198" s="25" t="str">
        <f>IF([7]道具信息!X198="","",[7]道具信息!X198)</f>
        <v/>
      </c>
      <c r="Y198" s="25" t="str">
        <f>IF([7]道具信息!Y198="","",[7]道具信息!Y198)</f>
        <v/>
      </c>
      <c r="Z198" s="25" t="str">
        <f>IF([7]道具信息!Z198="","",[7]道具信息!Z198)</f>
        <v/>
      </c>
    </row>
    <row r="199" spans="1:26" x14ac:dyDescent="0.15">
      <c r="A199" s="25" t="str">
        <f>IF([7]道具信息!A199="","",[7]道具信息!A199)</f>
        <v/>
      </c>
      <c r="B199" s="25" t="str">
        <f>IF([7]道具信息!B199="","",[7]道具信息!B199)</f>
        <v/>
      </c>
      <c r="C199" s="25" t="str">
        <f>IF([7]道具信息!C199="","",[7]道具信息!C199)</f>
        <v/>
      </c>
      <c r="D199" s="25" t="str">
        <f>IF([7]道具信息!D199="","",[7]道具信息!D199)</f>
        <v>9级随机宝石</v>
      </c>
      <c r="E199" s="25">
        <f>IF([7]道具信息!E199="","",[7]道具信息!E199)</f>
        <v>60000</v>
      </c>
      <c r="F199" s="25">
        <f>IF([7]道具信息!F199="","",[7]道具信息!F199)</f>
        <v>1</v>
      </c>
      <c r="G199" s="25">
        <f>IF([7]道具信息!G199="","",[7]道具信息!G199)</f>
        <v>1</v>
      </c>
      <c r="H199" s="25">
        <f>IF([7]道具信息!H199="","",[7]道具信息!H199)</f>
        <v>1</v>
      </c>
      <c r="I199" s="25">
        <f>IF([7]道具信息!I199="","",[7]道具信息!I199)</f>
        <v>60000</v>
      </c>
      <c r="J199" s="25">
        <f>IF([7]道具信息!J199="","",[7]道具信息!J199)</f>
        <v>60000</v>
      </c>
      <c r="K199" s="25">
        <f>IF([7]道具信息!K199="","",[7]道具信息!K199)</f>
        <v>60000</v>
      </c>
      <c r="L199" s="25" t="str">
        <f>IF([7]道具信息!L199="","",[7]道具信息!L199)</f>
        <v/>
      </c>
      <c r="M199" s="25" t="str">
        <f>IF([7]道具信息!M199="","",[7]道具信息!M199)</f>
        <v/>
      </c>
      <c r="N199" s="25" t="str">
        <f>IF([7]道具信息!N199="","",[7]道具信息!N199)</f>
        <v/>
      </c>
      <c r="O199" s="25" t="str">
        <f>IF([7]道具信息!O199="","",[7]道具信息!O199)</f>
        <v/>
      </c>
      <c r="P199" s="25" t="str">
        <f>IF([7]道具信息!P199="","",[7]道具信息!P199)</f>
        <v/>
      </c>
      <c r="Q199" s="25" t="str">
        <f>IF([7]道具信息!Q199="","",[7]道具信息!Q199)</f>
        <v/>
      </c>
      <c r="R199" s="25" t="str">
        <f>IF([7]道具信息!R199="","",[7]道具信息!R199)</f>
        <v/>
      </c>
      <c r="S199" s="25" t="str">
        <f>IF([7]道具信息!S199="","",[7]道具信息!S199)</f>
        <v/>
      </c>
      <c r="T199" s="25" t="str">
        <f>IF([7]道具信息!T199="","",[7]道具信息!T199)</f>
        <v/>
      </c>
      <c r="U199" s="25" t="str">
        <f>IF([7]道具信息!U199="","",[7]道具信息!U199)</f>
        <v/>
      </c>
      <c r="V199" s="25" t="str">
        <f>IF([7]道具信息!V199="","",[7]道具信息!V199)</f>
        <v/>
      </c>
      <c r="W199" s="25" t="str">
        <f>IF([7]道具信息!W199="","",[7]道具信息!W199)</f>
        <v/>
      </c>
      <c r="X199" s="25" t="str">
        <f>IF([7]道具信息!X199="","",[7]道具信息!X199)</f>
        <v/>
      </c>
      <c r="Y199" s="25" t="str">
        <f>IF([7]道具信息!Y199="","",[7]道具信息!Y199)</f>
        <v/>
      </c>
      <c r="Z199" s="25" t="str">
        <f>IF([7]道具信息!Z199="","",[7]道具信息!Z199)</f>
        <v/>
      </c>
    </row>
    <row r="200" spans="1:26" x14ac:dyDescent="0.15">
      <c r="A200" s="25" t="str">
        <f>IF([7]道具信息!A200="","",[7]道具信息!A200)</f>
        <v/>
      </c>
      <c r="B200" s="25" t="str">
        <f>IF([7]道具信息!B200="","",[7]道具信息!B200)</f>
        <v/>
      </c>
      <c r="C200" s="25" t="str">
        <f>IF([7]道具信息!C200="","",[7]道具信息!C200)</f>
        <v/>
      </c>
      <c r="D200" s="25" t="str">
        <f>IF([7]道具信息!D200="","",[7]道具信息!D200)</f>
        <v>10级随机宝石</v>
      </c>
      <c r="E200" s="25">
        <f>IF([7]道具信息!E200="","",[7]道具信息!E200)</f>
        <v>180000</v>
      </c>
      <c r="F200" s="25">
        <f>IF([7]道具信息!F200="","",[7]道具信息!F200)</f>
        <v>1</v>
      </c>
      <c r="G200" s="25">
        <f>IF([7]道具信息!G200="","",[7]道具信息!G200)</f>
        <v>1</v>
      </c>
      <c r="H200" s="25">
        <f>IF([7]道具信息!H200="","",[7]道具信息!H200)</f>
        <v>1</v>
      </c>
      <c r="I200" s="25">
        <f>IF([7]道具信息!I200="","",[7]道具信息!I200)</f>
        <v>180000</v>
      </c>
      <c r="J200" s="25">
        <f>IF([7]道具信息!J200="","",[7]道具信息!J200)</f>
        <v>180000</v>
      </c>
      <c r="K200" s="25">
        <f>IF([7]道具信息!K200="","",[7]道具信息!K200)</f>
        <v>180000</v>
      </c>
      <c r="L200" s="25" t="str">
        <f>IF([7]道具信息!L200="","",[7]道具信息!L200)</f>
        <v/>
      </c>
      <c r="M200" s="25" t="str">
        <f>IF([7]道具信息!M200="","",[7]道具信息!M200)</f>
        <v/>
      </c>
      <c r="N200" s="25" t="str">
        <f>IF([7]道具信息!N200="","",[7]道具信息!N200)</f>
        <v/>
      </c>
      <c r="O200" s="25" t="str">
        <f>IF([7]道具信息!O200="","",[7]道具信息!O200)</f>
        <v/>
      </c>
      <c r="P200" s="25" t="str">
        <f>IF([7]道具信息!P200="","",[7]道具信息!P200)</f>
        <v/>
      </c>
      <c r="Q200" s="25" t="str">
        <f>IF([7]道具信息!Q200="","",[7]道具信息!Q200)</f>
        <v/>
      </c>
      <c r="R200" s="25" t="str">
        <f>IF([7]道具信息!R200="","",[7]道具信息!R200)</f>
        <v/>
      </c>
      <c r="S200" s="25" t="str">
        <f>IF([7]道具信息!S200="","",[7]道具信息!S200)</f>
        <v/>
      </c>
      <c r="T200" s="25" t="str">
        <f>IF([7]道具信息!T200="","",[7]道具信息!T200)</f>
        <v/>
      </c>
      <c r="U200" s="25" t="str">
        <f>IF([7]道具信息!U200="","",[7]道具信息!U200)</f>
        <v/>
      </c>
      <c r="V200" s="25" t="str">
        <f>IF([7]道具信息!V200="","",[7]道具信息!V200)</f>
        <v/>
      </c>
      <c r="W200" s="25" t="str">
        <f>IF([7]道具信息!W200="","",[7]道具信息!W200)</f>
        <v/>
      </c>
      <c r="X200" s="25" t="str">
        <f>IF([7]道具信息!X200="","",[7]道具信息!X200)</f>
        <v/>
      </c>
      <c r="Y200" s="25" t="str">
        <f>IF([7]道具信息!Y200="","",[7]道具信息!Y200)</f>
        <v/>
      </c>
      <c r="Z200" s="25" t="str">
        <f>IF([7]道具信息!Z200="","",[7]道具信息!Z200)</f>
        <v/>
      </c>
    </row>
    <row r="201" spans="1:26" x14ac:dyDescent="0.15">
      <c r="A201" s="25" t="str">
        <f>IF([7]道具信息!A201="","",[7]道具信息!A201)</f>
        <v/>
      </c>
      <c r="B201" s="25" t="str">
        <f>IF([7]道具信息!B201="","",[7]道具信息!B201)</f>
        <v/>
      </c>
      <c r="C201" s="25" t="str">
        <f>IF([7]道具信息!C201="","",[7]道具信息!C201)</f>
        <v/>
      </c>
      <c r="D201" s="25" t="str">
        <f>IF([7]道具信息!D201="","",[7]道具信息!D201)</f>
        <v>11级随机宝石</v>
      </c>
      <c r="E201" s="25">
        <f>IF([7]道具信息!E201="","",[7]道具信息!E201)</f>
        <v>540000</v>
      </c>
      <c r="F201" s="25">
        <f>IF([7]道具信息!F201="","",[7]道具信息!F201)</f>
        <v>1</v>
      </c>
      <c r="G201" s="25">
        <f>IF([7]道具信息!G201="","",[7]道具信息!G201)</f>
        <v>1</v>
      </c>
      <c r="H201" s="25">
        <f>IF([7]道具信息!H201="","",[7]道具信息!H201)</f>
        <v>1</v>
      </c>
      <c r="I201" s="25">
        <f>IF([7]道具信息!I201="","",[7]道具信息!I201)</f>
        <v>540000</v>
      </c>
      <c r="J201" s="25">
        <f>IF([7]道具信息!J201="","",[7]道具信息!J201)</f>
        <v>540000</v>
      </c>
      <c r="K201" s="25">
        <f>IF([7]道具信息!K201="","",[7]道具信息!K201)</f>
        <v>540000</v>
      </c>
      <c r="L201" s="25" t="str">
        <f>IF([7]道具信息!L201="","",[7]道具信息!L201)</f>
        <v/>
      </c>
      <c r="M201" s="25" t="str">
        <f>IF([7]道具信息!M201="","",[7]道具信息!M201)</f>
        <v/>
      </c>
      <c r="N201" s="25" t="str">
        <f>IF([7]道具信息!N201="","",[7]道具信息!N201)</f>
        <v/>
      </c>
      <c r="O201" s="25" t="str">
        <f>IF([7]道具信息!O201="","",[7]道具信息!O201)</f>
        <v/>
      </c>
      <c r="P201" s="25" t="str">
        <f>IF([7]道具信息!P201="","",[7]道具信息!P201)</f>
        <v/>
      </c>
      <c r="Q201" s="25" t="str">
        <f>IF([7]道具信息!Q201="","",[7]道具信息!Q201)</f>
        <v/>
      </c>
      <c r="R201" s="25" t="str">
        <f>IF([7]道具信息!R201="","",[7]道具信息!R201)</f>
        <v/>
      </c>
      <c r="S201" s="25" t="str">
        <f>IF([7]道具信息!S201="","",[7]道具信息!S201)</f>
        <v/>
      </c>
      <c r="T201" s="25" t="str">
        <f>IF([7]道具信息!T201="","",[7]道具信息!T201)</f>
        <v/>
      </c>
      <c r="U201" s="25" t="str">
        <f>IF([7]道具信息!U201="","",[7]道具信息!U201)</f>
        <v/>
      </c>
      <c r="V201" s="25" t="str">
        <f>IF([7]道具信息!V201="","",[7]道具信息!V201)</f>
        <v/>
      </c>
      <c r="W201" s="25" t="str">
        <f>IF([7]道具信息!W201="","",[7]道具信息!W201)</f>
        <v/>
      </c>
      <c r="X201" s="25" t="str">
        <f>IF([7]道具信息!X201="","",[7]道具信息!X201)</f>
        <v/>
      </c>
      <c r="Y201" s="25" t="str">
        <f>IF([7]道具信息!Y201="","",[7]道具信息!Y201)</f>
        <v/>
      </c>
      <c r="Z201" s="25" t="str">
        <f>IF([7]道具信息!Z201="","",[7]道具信息!Z201)</f>
        <v/>
      </c>
    </row>
    <row r="202" spans="1:26" x14ac:dyDescent="0.15">
      <c r="A202" s="25" t="str">
        <f>IF([7]道具信息!A202="","",[7]道具信息!A202)</f>
        <v/>
      </c>
      <c r="B202" s="25" t="str">
        <f>IF([7]道具信息!B202="","",[7]道具信息!B202)</f>
        <v/>
      </c>
      <c r="C202" s="25" t="str">
        <f>IF([7]道具信息!C202="","",[7]道具信息!C202)</f>
        <v/>
      </c>
      <c r="D202" s="25" t="str">
        <f>IF([7]道具信息!D202="","",[7]道具信息!D202)</f>
        <v>12级随机宝石</v>
      </c>
      <c r="E202" s="25">
        <f>IF([7]道具信息!E202="","",[7]道具信息!E202)</f>
        <v>1620000</v>
      </c>
      <c r="F202" s="25">
        <f>IF([7]道具信息!F202="","",[7]道具信息!F202)</f>
        <v>1</v>
      </c>
      <c r="G202" s="25">
        <f>IF([7]道具信息!G202="","",[7]道具信息!G202)</f>
        <v>1</v>
      </c>
      <c r="H202" s="25">
        <f>IF([7]道具信息!H202="","",[7]道具信息!H202)</f>
        <v>1</v>
      </c>
      <c r="I202" s="25">
        <f>IF([7]道具信息!I202="","",[7]道具信息!I202)</f>
        <v>1620000</v>
      </c>
      <c r="J202" s="25">
        <f>IF([7]道具信息!J202="","",[7]道具信息!J202)</f>
        <v>1620000</v>
      </c>
      <c r="K202" s="25">
        <f>IF([7]道具信息!K202="","",[7]道具信息!K202)</f>
        <v>1620000</v>
      </c>
      <c r="L202" s="25" t="str">
        <f>IF([7]道具信息!L202="","",[7]道具信息!L202)</f>
        <v/>
      </c>
      <c r="M202" s="25" t="str">
        <f>IF([7]道具信息!M202="","",[7]道具信息!M202)</f>
        <v/>
      </c>
      <c r="N202" s="25" t="str">
        <f>IF([7]道具信息!N202="","",[7]道具信息!N202)</f>
        <v/>
      </c>
      <c r="O202" s="25" t="str">
        <f>IF([7]道具信息!O202="","",[7]道具信息!O202)</f>
        <v/>
      </c>
      <c r="P202" s="25" t="str">
        <f>IF([7]道具信息!P202="","",[7]道具信息!P202)</f>
        <v/>
      </c>
      <c r="Q202" s="25" t="str">
        <f>IF([7]道具信息!Q202="","",[7]道具信息!Q202)</f>
        <v/>
      </c>
      <c r="R202" s="25" t="str">
        <f>IF([7]道具信息!R202="","",[7]道具信息!R202)</f>
        <v/>
      </c>
      <c r="S202" s="25" t="str">
        <f>IF([7]道具信息!S202="","",[7]道具信息!S202)</f>
        <v/>
      </c>
      <c r="T202" s="25" t="str">
        <f>IF([7]道具信息!T202="","",[7]道具信息!T202)</f>
        <v/>
      </c>
      <c r="U202" s="25" t="str">
        <f>IF([7]道具信息!U202="","",[7]道具信息!U202)</f>
        <v/>
      </c>
      <c r="V202" s="25" t="str">
        <f>IF([7]道具信息!V202="","",[7]道具信息!V202)</f>
        <v/>
      </c>
      <c r="W202" s="25" t="str">
        <f>IF([7]道具信息!W202="","",[7]道具信息!W202)</f>
        <v/>
      </c>
      <c r="X202" s="25" t="str">
        <f>IF([7]道具信息!X202="","",[7]道具信息!X202)</f>
        <v/>
      </c>
      <c r="Y202" s="25" t="str">
        <f>IF([7]道具信息!Y202="","",[7]道具信息!Y202)</f>
        <v/>
      </c>
      <c r="Z202" s="25" t="str">
        <f>IF([7]道具信息!Z202="","",[7]道具信息!Z202)</f>
        <v/>
      </c>
    </row>
    <row r="203" spans="1:26" x14ac:dyDescent="0.15">
      <c r="A203" s="25" t="str">
        <f>IF([7]道具信息!A203="","",[7]道具信息!A203)</f>
        <v/>
      </c>
      <c r="B203" s="25" t="str">
        <f>IF([7]道具信息!B203="","",[7]道具信息!B203)</f>
        <v/>
      </c>
      <c r="C203" s="25" t="str">
        <f>IF([7]道具信息!C203="","",[7]道具信息!C203)</f>
        <v/>
      </c>
      <c r="D203" s="25" t="str">
        <f>IF([7]道具信息!D203="","",[7]道具信息!D203)</f>
        <v>13级随机宝石</v>
      </c>
      <c r="E203" s="25">
        <f>IF([7]道具信息!E203="","",[7]道具信息!E203)</f>
        <v>4860000</v>
      </c>
      <c r="F203" s="25">
        <f>IF([7]道具信息!F203="","",[7]道具信息!F203)</f>
        <v>1</v>
      </c>
      <c r="G203" s="25">
        <f>IF([7]道具信息!G203="","",[7]道具信息!G203)</f>
        <v>1</v>
      </c>
      <c r="H203" s="25">
        <f>IF([7]道具信息!H203="","",[7]道具信息!H203)</f>
        <v>1</v>
      </c>
      <c r="I203" s="25">
        <f>IF([7]道具信息!I203="","",[7]道具信息!I203)</f>
        <v>4860000</v>
      </c>
      <c r="J203" s="25">
        <f>IF([7]道具信息!J203="","",[7]道具信息!J203)</f>
        <v>4860000</v>
      </c>
      <c r="K203" s="25">
        <f>IF([7]道具信息!K203="","",[7]道具信息!K203)</f>
        <v>4860000</v>
      </c>
      <c r="L203" s="25" t="str">
        <f>IF([7]道具信息!L203="","",[7]道具信息!L203)</f>
        <v/>
      </c>
      <c r="M203" s="25" t="str">
        <f>IF([7]道具信息!M203="","",[7]道具信息!M203)</f>
        <v/>
      </c>
      <c r="N203" s="25" t="str">
        <f>IF([7]道具信息!N203="","",[7]道具信息!N203)</f>
        <v/>
      </c>
      <c r="O203" s="25" t="str">
        <f>IF([7]道具信息!O203="","",[7]道具信息!O203)</f>
        <v/>
      </c>
      <c r="P203" s="25" t="str">
        <f>IF([7]道具信息!P203="","",[7]道具信息!P203)</f>
        <v/>
      </c>
      <c r="Q203" s="25" t="str">
        <f>IF([7]道具信息!Q203="","",[7]道具信息!Q203)</f>
        <v/>
      </c>
      <c r="R203" s="25" t="str">
        <f>IF([7]道具信息!R203="","",[7]道具信息!R203)</f>
        <v/>
      </c>
      <c r="S203" s="25" t="str">
        <f>IF([7]道具信息!S203="","",[7]道具信息!S203)</f>
        <v/>
      </c>
      <c r="T203" s="25" t="str">
        <f>IF([7]道具信息!T203="","",[7]道具信息!T203)</f>
        <v/>
      </c>
      <c r="U203" s="25" t="str">
        <f>IF([7]道具信息!U203="","",[7]道具信息!U203)</f>
        <v/>
      </c>
      <c r="V203" s="25" t="str">
        <f>IF([7]道具信息!V203="","",[7]道具信息!V203)</f>
        <v/>
      </c>
      <c r="W203" s="25" t="str">
        <f>IF([7]道具信息!W203="","",[7]道具信息!W203)</f>
        <v/>
      </c>
      <c r="X203" s="25" t="str">
        <f>IF([7]道具信息!X203="","",[7]道具信息!X203)</f>
        <v/>
      </c>
      <c r="Y203" s="25" t="str">
        <f>IF([7]道具信息!Y203="","",[7]道具信息!Y203)</f>
        <v/>
      </c>
      <c r="Z203" s="25" t="str">
        <f>IF([7]道具信息!Z203="","",[7]道具信息!Z203)</f>
        <v/>
      </c>
    </row>
    <row r="204" spans="1:26" x14ac:dyDescent="0.15">
      <c r="A204" s="25" t="str">
        <f>IF([7]道具信息!A204="","",[7]道具信息!A204)</f>
        <v/>
      </c>
      <c r="B204" s="25" t="str">
        <f>IF([7]道具信息!B204="","",[7]道具信息!B204)</f>
        <v/>
      </c>
      <c r="C204" s="25" t="str">
        <f>IF([7]道具信息!C204="","",[7]道具信息!C204)</f>
        <v/>
      </c>
      <c r="D204" s="25" t="str">
        <f>IF([7]道具信息!D204="","",[7]道具信息!D204)</f>
        <v>14级随机宝石</v>
      </c>
      <c r="E204" s="25">
        <f>IF([7]道具信息!E204="","",[7]道具信息!E204)</f>
        <v>14580000</v>
      </c>
      <c r="F204" s="25">
        <f>IF([7]道具信息!F204="","",[7]道具信息!F204)</f>
        <v>1</v>
      </c>
      <c r="G204" s="25">
        <f>IF([7]道具信息!G204="","",[7]道具信息!G204)</f>
        <v>1</v>
      </c>
      <c r="H204" s="25">
        <f>IF([7]道具信息!H204="","",[7]道具信息!H204)</f>
        <v>1</v>
      </c>
      <c r="I204" s="25">
        <f>IF([7]道具信息!I204="","",[7]道具信息!I204)</f>
        <v>14580000</v>
      </c>
      <c r="J204" s="25">
        <f>IF([7]道具信息!J204="","",[7]道具信息!J204)</f>
        <v>14580000</v>
      </c>
      <c r="K204" s="25">
        <f>IF([7]道具信息!K204="","",[7]道具信息!K204)</f>
        <v>14580000</v>
      </c>
      <c r="L204" s="25" t="str">
        <f>IF([7]道具信息!L204="","",[7]道具信息!L204)</f>
        <v/>
      </c>
      <c r="M204" s="25" t="str">
        <f>IF([7]道具信息!M204="","",[7]道具信息!M204)</f>
        <v/>
      </c>
      <c r="N204" s="25" t="str">
        <f>IF([7]道具信息!N204="","",[7]道具信息!N204)</f>
        <v/>
      </c>
      <c r="O204" s="25" t="str">
        <f>IF([7]道具信息!O204="","",[7]道具信息!O204)</f>
        <v/>
      </c>
      <c r="P204" s="25" t="str">
        <f>IF([7]道具信息!P204="","",[7]道具信息!P204)</f>
        <v/>
      </c>
      <c r="Q204" s="25" t="str">
        <f>IF([7]道具信息!Q204="","",[7]道具信息!Q204)</f>
        <v/>
      </c>
      <c r="R204" s="25" t="str">
        <f>IF([7]道具信息!R204="","",[7]道具信息!R204)</f>
        <v/>
      </c>
      <c r="S204" s="25" t="str">
        <f>IF([7]道具信息!S204="","",[7]道具信息!S204)</f>
        <v/>
      </c>
      <c r="T204" s="25" t="str">
        <f>IF([7]道具信息!T204="","",[7]道具信息!T204)</f>
        <v/>
      </c>
      <c r="U204" s="25" t="str">
        <f>IF([7]道具信息!U204="","",[7]道具信息!U204)</f>
        <v/>
      </c>
      <c r="V204" s="25" t="str">
        <f>IF([7]道具信息!V204="","",[7]道具信息!V204)</f>
        <v/>
      </c>
      <c r="W204" s="25" t="str">
        <f>IF([7]道具信息!W204="","",[7]道具信息!W204)</f>
        <v/>
      </c>
      <c r="X204" s="25" t="str">
        <f>IF([7]道具信息!X204="","",[7]道具信息!X204)</f>
        <v/>
      </c>
      <c r="Y204" s="25" t="str">
        <f>IF([7]道具信息!Y204="","",[7]道具信息!Y204)</f>
        <v/>
      </c>
      <c r="Z204" s="25" t="str">
        <f>IF([7]道具信息!Z204="","",[7]道具信息!Z204)</f>
        <v/>
      </c>
    </row>
    <row r="205" spans="1:26" x14ac:dyDescent="0.15">
      <c r="A205" s="25" t="str">
        <f>IF([7]道具信息!A205="","",[7]道具信息!A205)</f>
        <v/>
      </c>
      <c r="B205" s="25" t="str">
        <f>IF([7]道具信息!B205="","",[7]道具信息!B205)</f>
        <v/>
      </c>
      <c r="C205" s="25" t="str">
        <f>IF([7]道具信息!C205="","",[7]道具信息!C205)</f>
        <v/>
      </c>
      <c r="D205" s="25" t="str">
        <f>IF([7]道具信息!D205="","",[7]道具信息!D205)</f>
        <v>15级随机宝石</v>
      </c>
      <c r="E205" s="25">
        <f>IF([7]道具信息!E205="","",[7]道具信息!E205)</f>
        <v>43740000</v>
      </c>
      <c r="F205" s="25">
        <f>IF([7]道具信息!F205="","",[7]道具信息!F205)</f>
        <v>1</v>
      </c>
      <c r="G205" s="25">
        <f>IF([7]道具信息!G205="","",[7]道具信息!G205)</f>
        <v>1</v>
      </c>
      <c r="H205" s="25">
        <f>IF([7]道具信息!H205="","",[7]道具信息!H205)</f>
        <v>1</v>
      </c>
      <c r="I205" s="25">
        <f>IF([7]道具信息!I205="","",[7]道具信息!I205)</f>
        <v>43740000</v>
      </c>
      <c r="J205" s="25">
        <f>IF([7]道具信息!J205="","",[7]道具信息!J205)</f>
        <v>43740000</v>
      </c>
      <c r="K205" s="25">
        <f>IF([7]道具信息!K205="","",[7]道具信息!K205)</f>
        <v>43740000</v>
      </c>
      <c r="L205" s="25" t="str">
        <f>IF([7]道具信息!L205="","",[7]道具信息!L205)</f>
        <v/>
      </c>
      <c r="M205" s="25" t="str">
        <f>IF([7]道具信息!M205="","",[7]道具信息!M205)</f>
        <v/>
      </c>
      <c r="N205" s="25" t="str">
        <f>IF([7]道具信息!N205="","",[7]道具信息!N205)</f>
        <v/>
      </c>
      <c r="O205" s="25" t="str">
        <f>IF([7]道具信息!O205="","",[7]道具信息!O205)</f>
        <v/>
      </c>
      <c r="P205" s="25" t="str">
        <f>IF([7]道具信息!P205="","",[7]道具信息!P205)</f>
        <v/>
      </c>
      <c r="Q205" s="25" t="str">
        <f>IF([7]道具信息!Q205="","",[7]道具信息!Q205)</f>
        <v/>
      </c>
      <c r="R205" s="25" t="str">
        <f>IF([7]道具信息!R205="","",[7]道具信息!R205)</f>
        <v/>
      </c>
      <c r="S205" s="25" t="str">
        <f>IF([7]道具信息!S205="","",[7]道具信息!S205)</f>
        <v/>
      </c>
      <c r="T205" s="25" t="str">
        <f>IF([7]道具信息!T205="","",[7]道具信息!T205)</f>
        <v/>
      </c>
      <c r="U205" s="25" t="str">
        <f>IF([7]道具信息!U205="","",[7]道具信息!U205)</f>
        <v/>
      </c>
      <c r="V205" s="25" t="str">
        <f>IF([7]道具信息!V205="","",[7]道具信息!V205)</f>
        <v/>
      </c>
      <c r="W205" s="25" t="str">
        <f>IF([7]道具信息!W205="","",[7]道具信息!W205)</f>
        <v/>
      </c>
      <c r="X205" s="25" t="str">
        <f>IF([7]道具信息!X205="","",[7]道具信息!X205)</f>
        <v/>
      </c>
      <c r="Y205" s="25" t="str">
        <f>IF([7]道具信息!Y205="","",[7]道具信息!Y205)</f>
        <v/>
      </c>
      <c r="Z205" s="25" t="str">
        <f>IF([7]道具信息!Z205="","",[7]道具信息!Z205)</f>
        <v/>
      </c>
    </row>
    <row r="206" spans="1:26" x14ac:dyDescent="0.15">
      <c r="A206" s="25" t="str">
        <f>IF([7]道具信息!A206="","",[7]道具信息!A206)</f>
        <v/>
      </c>
      <c r="B206" s="25" t="str">
        <f>IF([7]道具信息!B206="","",[7]道具信息!B206)</f>
        <v/>
      </c>
      <c r="C206" s="25" t="str">
        <f>IF([7]道具信息!C206="","",[7]道具信息!C206)</f>
        <v/>
      </c>
      <c r="D206" s="25" t="str">
        <f>IF([7]道具信息!D206="","",[7]道具信息!D206)</f>
        <v/>
      </c>
      <c r="E206" s="25" t="str">
        <f>IF([7]道具信息!E206="","",[7]道具信息!E206)</f>
        <v/>
      </c>
      <c r="F206" s="25" t="str">
        <f>IF([7]道具信息!F206="","",[7]道具信息!F206)</f>
        <v/>
      </c>
      <c r="G206" s="25" t="str">
        <f>IF([7]道具信息!G206="","",[7]道具信息!G206)</f>
        <v/>
      </c>
      <c r="H206" s="25" t="str">
        <f>IF([7]道具信息!H206="","",[7]道具信息!H206)</f>
        <v/>
      </c>
      <c r="I206" s="25" t="str">
        <f>IF([7]道具信息!I206="","",[7]道具信息!I206)</f>
        <v/>
      </c>
      <c r="J206" s="25" t="str">
        <f>IF([7]道具信息!J206="","",[7]道具信息!J206)</f>
        <v/>
      </c>
      <c r="K206" s="25" t="str">
        <f>IF([7]道具信息!K206="","",[7]道具信息!K206)</f>
        <v/>
      </c>
      <c r="L206" s="25" t="str">
        <f>IF([7]道具信息!L206="","",[7]道具信息!L206)</f>
        <v/>
      </c>
      <c r="M206" s="25" t="str">
        <f>IF([7]道具信息!M206="","",[7]道具信息!M206)</f>
        <v/>
      </c>
      <c r="N206" s="25" t="str">
        <f>IF([7]道具信息!N206="","",[7]道具信息!N206)</f>
        <v/>
      </c>
      <c r="O206" s="25" t="str">
        <f>IF([7]道具信息!O206="","",[7]道具信息!O206)</f>
        <v/>
      </c>
      <c r="P206" s="25" t="str">
        <f>IF([7]道具信息!P206="","",[7]道具信息!P206)</f>
        <v/>
      </c>
      <c r="Q206" s="25" t="str">
        <f>IF([7]道具信息!Q206="","",[7]道具信息!Q206)</f>
        <v/>
      </c>
      <c r="R206" s="25" t="str">
        <f>IF([7]道具信息!R206="","",[7]道具信息!R206)</f>
        <v/>
      </c>
      <c r="S206" s="25" t="str">
        <f>IF([7]道具信息!S206="","",[7]道具信息!S206)</f>
        <v/>
      </c>
      <c r="T206" s="25" t="str">
        <f>IF([7]道具信息!T206="","",[7]道具信息!T206)</f>
        <v/>
      </c>
      <c r="U206" s="25" t="str">
        <f>IF([7]道具信息!U206="","",[7]道具信息!U206)</f>
        <v/>
      </c>
      <c r="V206" s="25" t="str">
        <f>IF([7]道具信息!V206="","",[7]道具信息!V206)</f>
        <v/>
      </c>
      <c r="W206" s="25" t="str">
        <f>IF([7]道具信息!W206="","",[7]道具信息!W206)</f>
        <v/>
      </c>
      <c r="X206" s="25" t="str">
        <f>IF([7]道具信息!X206="","",[7]道具信息!X206)</f>
        <v/>
      </c>
      <c r="Y206" s="25" t="str">
        <f>IF([7]道具信息!Y206="","",[7]道具信息!Y206)</f>
        <v/>
      </c>
      <c r="Z206" s="25" t="str">
        <f>IF([7]道具信息!Z206="","",[7]道具信息!Z206)</f>
        <v/>
      </c>
    </row>
    <row r="207" spans="1:26" x14ac:dyDescent="0.15">
      <c r="A207" s="25" t="str">
        <f>IF([7]道具信息!A207="","",[7]道具信息!A207)</f>
        <v/>
      </c>
      <c r="B207" s="25" t="str">
        <f>IF([7]道具信息!B207="","",[7]道具信息!B207)</f>
        <v/>
      </c>
      <c r="C207" s="25" t="str">
        <f>IF([7]道具信息!C207="","",[7]道具信息!C207)</f>
        <v/>
      </c>
      <c r="D207" s="25" t="str">
        <f>IF([7]道具信息!D207="","",[7]道具信息!D207)</f>
        <v>血石</v>
      </c>
      <c r="E207" s="25">
        <f>IF([7]道具信息!E207="","",[7]道具信息!E207)</f>
        <v>0.5</v>
      </c>
      <c r="F207" s="25">
        <f>IF([7]道具信息!F207="","",[7]道具信息!F207)</f>
        <v>1</v>
      </c>
      <c r="G207" s="25">
        <f>IF([7]道具信息!G207="","",[7]道具信息!G207)</f>
        <v>1</v>
      </c>
      <c r="H207" s="25">
        <f>IF([7]道具信息!H207="","",[7]道具信息!H207)</f>
        <v>1</v>
      </c>
      <c r="I207" s="25">
        <f>IF([7]道具信息!I207="","",[7]道具信息!I207)</f>
        <v>0.5</v>
      </c>
      <c r="J207" s="25">
        <f>IF([7]道具信息!J207="","",[7]道具信息!J207)</f>
        <v>0.5</v>
      </c>
      <c r="K207" s="25">
        <f>IF([7]道具信息!K207="","",[7]道具信息!K207)</f>
        <v>0.5</v>
      </c>
      <c r="L207" s="25" t="str">
        <f>IF([7]道具信息!L207="","",[7]道具信息!L207)</f>
        <v/>
      </c>
      <c r="M207" s="25" t="str">
        <f>IF([7]道具信息!M207="","",[7]道具信息!M207)</f>
        <v/>
      </c>
      <c r="N207" s="25" t="str">
        <f>IF([7]道具信息!N207="","",[7]道具信息!N207)</f>
        <v/>
      </c>
      <c r="O207" s="25" t="str">
        <f>IF([7]道具信息!O207="","",[7]道具信息!O207)</f>
        <v/>
      </c>
      <c r="P207" s="25" t="str">
        <f>IF([7]道具信息!P207="","",[7]道具信息!P207)</f>
        <v/>
      </c>
      <c r="Q207" s="25" t="str">
        <f>IF([7]道具信息!Q207="","",[7]道具信息!Q207)</f>
        <v/>
      </c>
      <c r="R207" s="25" t="str">
        <f>IF([7]道具信息!R207="","",[7]道具信息!R207)</f>
        <v/>
      </c>
      <c r="S207" s="25" t="str">
        <f>IF([7]道具信息!S207="","",[7]道具信息!S207)</f>
        <v/>
      </c>
      <c r="T207" s="25" t="str">
        <f>IF([7]道具信息!T207="","",[7]道具信息!T207)</f>
        <v/>
      </c>
      <c r="U207" s="25" t="str">
        <f>IF([7]道具信息!U207="","",[7]道具信息!U207)</f>
        <v/>
      </c>
      <c r="V207" s="25" t="str">
        <f>IF([7]道具信息!V207="","",[7]道具信息!V207)</f>
        <v/>
      </c>
      <c r="W207" s="25" t="str">
        <f>IF([7]道具信息!W207="","",[7]道具信息!W207)</f>
        <v/>
      </c>
      <c r="X207" s="25" t="str">
        <f>IF([7]道具信息!X207="","",[7]道具信息!X207)</f>
        <v/>
      </c>
      <c r="Y207" s="25" t="str">
        <f>IF([7]道具信息!Y207="","",[7]道具信息!Y207)</f>
        <v/>
      </c>
      <c r="Z207" s="25" t="str">
        <f>IF([7]道具信息!Z207="","",[7]道具信息!Z207)</f>
        <v/>
      </c>
    </row>
    <row r="208" spans="1:26" x14ac:dyDescent="0.15">
      <c r="A208" s="25" t="str">
        <f>IF([7]道具信息!A208="","",[7]道具信息!A208)</f>
        <v/>
      </c>
      <c r="B208" s="25" t="str">
        <f>IF([7]道具信息!B208="","",[7]道具信息!B208)</f>
        <v/>
      </c>
      <c r="C208" s="25" t="str">
        <f>IF([7]道具信息!C208="","",[7]道具信息!C208)</f>
        <v/>
      </c>
      <c r="D208" s="25" t="str">
        <f>IF([7]道具信息!D208="","",[7]道具信息!D208)</f>
        <v>血晶</v>
      </c>
      <c r="E208" s="25">
        <f>IF([7]道具信息!E208="","",[7]道具信息!E208)</f>
        <v>10</v>
      </c>
      <c r="F208" s="25">
        <f>IF([7]道具信息!F208="","",[7]道具信息!F208)</f>
        <v>1</v>
      </c>
      <c r="G208" s="25">
        <f>IF([7]道具信息!G208="","",[7]道具信息!G208)</f>
        <v>1</v>
      </c>
      <c r="H208" s="25">
        <f>IF([7]道具信息!H208="","",[7]道具信息!H208)</f>
        <v>1</v>
      </c>
      <c r="I208" s="25">
        <f>IF([7]道具信息!I208="","",[7]道具信息!I208)</f>
        <v>10</v>
      </c>
      <c r="J208" s="25">
        <f>IF([7]道具信息!J208="","",[7]道具信息!J208)</f>
        <v>10</v>
      </c>
      <c r="K208" s="25">
        <f>IF([7]道具信息!K208="","",[7]道具信息!K208)</f>
        <v>10</v>
      </c>
      <c r="L208" s="25" t="str">
        <f>IF([7]道具信息!L208="","",[7]道具信息!L208)</f>
        <v/>
      </c>
      <c r="M208" s="25" t="str">
        <f>IF([7]道具信息!M208="","",[7]道具信息!M208)</f>
        <v/>
      </c>
      <c r="N208" s="25" t="str">
        <f>IF([7]道具信息!N208="","",[7]道具信息!N208)</f>
        <v/>
      </c>
      <c r="O208" s="25" t="str">
        <f>IF([7]道具信息!O208="","",[7]道具信息!O208)</f>
        <v/>
      </c>
      <c r="P208" s="25" t="str">
        <f>IF([7]道具信息!P208="","",[7]道具信息!P208)</f>
        <v/>
      </c>
      <c r="Q208" s="25" t="str">
        <f>IF([7]道具信息!Q208="","",[7]道具信息!Q208)</f>
        <v/>
      </c>
      <c r="R208" s="25" t="str">
        <f>IF([7]道具信息!R208="","",[7]道具信息!R208)</f>
        <v/>
      </c>
      <c r="S208" s="25" t="str">
        <f>IF([7]道具信息!S208="","",[7]道具信息!S208)</f>
        <v/>
      </c>
      <c r="T208" s="25" t="str">
        <f>IF([7]道具信息!T208="","",[7]道具信息!T208)</f>
        <v/>
      </c>
      <c r="U208" s="25" t="str">
        <f>IF([7]道具信息!U208="","",[7]道具信息!U208)</f>
        <v/>
      </c>
      <c r="V208" s="25" t="str">
        <f>IF([7]道具信息!V208="","",[7]道具信息!V208)</f>
        <v/>
      </c>
      <c r="W208" s="25" t="str">
        <f>IF([7]道具信息!W208="","",[7]道具信息!W208)</f>
        <v/>
      </c>
      <c r="X208" s="25" t="str">
        <f>IF([7]道具信息!X208="","",[7]道具信息!X208)</f>
        <v/>
      </c>
      <c r="Y208" s="25" t="str">
        <f>IF([7]道具信息!Y208="","",[7]道具信息!Y208)</f>
        <v/>
      </c>
      <c r="Z208" s="25" t="str">
        <f>IF([7]道具信息!Z208="","",[7]道具信息!Z208)</f>
        <v/>
      </c>
    </row>
    <row r="209" spans="1:26" x14ac:dyDescent="0.15">
      <c r="A209" s="25" t="str">
        <f>IF([7]道具信息!A209="","",[7]道具信息!A209)</f>
        <v/>
      </c>
      <c r="B209" s="25" t="str">
        <f>IF([7]道具信息!B209="","",[7]道具信息!B209)</f>
        <v/>
      </c>
      <c r="C209" s="25" t="str">
        <f>IF([7]道具信息!C209="","",[7]道具信息!C209)</f>
        <v/>
      </c>
      <c r="D209" s="25" t="str">
        <f>IF([7]道具信息!D209="","",[7]道具信息!D209)</f>
        <v/>
      </c>
      <c r="E209" s="25" t="str">
        <f>IF([7]道具信息!E209="","",[7]道具信息!E209)</f>
        <v/>
      </c>
      <c r="F209" s="25" t="str">
        <f>IF([7]道具信息!F209="","",[7]道具信息!F209)</f>
        <v/>
      </c>
      <c r="G209" s="25" t="str">
        <f>IF([7]道具信息!G209="","",[7]道具信息!G209)</f>
        <v/>
      </c>
      <c r="H209" s="25" t="str">
        <f>IF([7]道具信息!H209="","",[7]道具信息!H209)</f>
        <v/>
      </c>
      <c r="I209" s="25" t="str">
        <f>IF([7]道具信息!I209="","",[7]道具信息!I209)</f>
        <v/>
      </c>
      <c r="J209" s="25" t="str">
        <f>IF([7]道具信息!J209="","",[7]道具信息!J209)</f>
        <v/>
      </c>
      <c r="K209" s="25" t="str">
        <f>IF([7]道具信息!K209="","",[7]道具信息!K209)</f>
        <v/>
      </c>
      <c r="L209" s="25" t="str">
        <f>IF([7]道具信息!L209="","",[7]道具信息!L209)</f>
        <v/>
      </c>
      <c r="M209" s="25" t="str">
        <f>IF([7]道具信息!M209="","",[7]道具信息!M209)</f>
        <v/>
      </c>
      <c r="N209" s="25" t="str">
        <f>IF([7]道具信息!N209="","",[7]道具信息!N209)</f>
        <v/>
      </c>
      <c r="O209" s="25" t="str">
        <f>IF([7]道具信息!O209="","",[7]道具信息!O209)</f>
        <v/>
      </c>
      <c r="P209" s="25" t="str">
        <f>IF([7]道具信息!P209="","",[7]道具信息!P209)</f>
        <v/>
      </c>
      <c r="Q209" s="25" t="str">
        <f>IF([7]道具信息!Q209="","",[7]道具信息!Q209)</f>
        <v/>
      </c>
      <c r="R209" s="25" t="str">
        <f>IF([7]道具信息!R209="","",[7]道具信息!R209)</f>
        <v/>
      </c>
      <c r="S209" s="25" t="str">
        <f>IF([7]道具信息!S209="","",[7]道具信息!S209)</f>
        <v/>
      </c>
      <c r="T209" s="25" t="str">
        <f>IF([7]道具信息!T209="","",[7]道具信息!T209)</f>
        <v/>
      </c>
      <c r="U209" s="25" t="str">
        <f>IF([7]道具信息!U209="","",[7]道具信息!U209)</f>
        <v/>
      </c>
      <c r="V209" s="25" t="str">
        <f>IF([7]道具信息!V209="","",[7]道具信息!V209)</f>
        <v/>
      </c>
      <c r="W209" s="25" t="str">
        <f>IF([7]道具信息!W209="","",[7]道具信息!W209)</f>
        <v/>
      </c>
      <c r="X209" s="25" t="str">
        <f>IF([7]道具信息!X209="","",[7]道具信息!X209)</f>
        <v/>
      </c>
      <c r="Y209" s="25" t="str">
        <f>IF([7]道具信息!Y209="","",[7]道具信息!Y209)</f>
        <v/>
      </c>
      <c r="Z209" s="25" t="str">
        <f>IF([7]道具信息!Z209="","",[7]道具信息!Z209)</f>
        <v/>
      </c>
    </row>
    <row r="210" spans="1:26" x14ac:dyDescent="0.15">
      <c r="A210" s="25" t="str">
        <f>IF([7]道具信息!A210="","",[7]道具信息!A210)</f>
        <v/>
      </c>
      <c r="B210" s="25" t="str">
        <f>IF([7]道具信息!B210="","",[7]道具信息!B210)</f>
        <v/>
      </c>
      <c r="C210" s="25" t="str">
        <f>IF([7]道具信息!C210="","",[7]道具信息!C210)</f>
        <v/>
      </c>
      <c r="D210" s="25" t="str">
        <f>IF([7]道具信息!D210="","",[7]道具信息!D210)</f>
        <v>蓝色提纯券</v>
      </c>
      <c r="E210" s="25">
        <f>IF([7]道具信息!E210="","",[7]道具信息!E210)</f>
        <v>100</v>
      </c>
      <c r="F210" s="25">
        <f>IF([7]道具信息!F210="","",[7]道具信息!F210)</f>
        <v>1</v>
      </c>
      <c r="G210" s="25">
        <f>IF([7]道具信息!G210="","",[7]道具信息!G210)</f>
        <v>1</v>
      </c>
      <c r="H210" s="25">
        <f>IF([7]道具信息!H210="","",[7]道具信息!H210)</f>
        <v>1</v>
      </c>
      <c r="I210" s="25">
        <f>IF([7]道具信息!I210="","",[7]道具信息!I210)</f>
        <v>100</v>
      </c>
      <c r="J210" s="25">
        <f>IF([7]道具信息!J210="","",[7]道具信息!J210)</f>
        <v>100</v>
      </c>
      <c r="K210" s="25">
        <f>IF([7]道具信息!K210="","",[7]道具信息!K210)</f>
        <v>100</v>
      </c>
      <c r="L210" s="25" t="str">
        <f>IF([7]道具信息!L210="","",[7]道具信息!L210)</f>
        <v/>
      </c>
      <c r="M210" s="25" t="str">
        <f>IF([7]道具信息!M210="","",[7]道具信息!M210)</f>
        <v/>
      </c>
      <c r="N210" s="25" t="str">
        <f>IF([7]道具信息!N210="","",[7]道具信息!N210)</f>
        <v/>
      </c>
      <c r="O210" s="25" t="str">
        <f>IF([7]道具信息!O210="","",[7]道具信息!O210)</f>
        <v/>
      </c>
      <c r="P210" s="25" t="str">
        <f>IF([7]道具信息!P210="","",[7]道具信息!P210)</f>
        <v/>
      </c>
      <c r="Q210" s="25" t="str">
        <f>IF([7]道具信息!Q210="","",[7]道具信息!Q210)</f>
        <v/>
      </c>
      <c r="R210" s="25" t="str">
        <f>IF([7]道具信息!R210="","",[7]道具信息!R210)</f>
        <v/>
      </c>
      <c r="S210" s="25" t="str">
        <f>IF([7]道具信息!S210="","",[7]道具信息!S210)</f>
        <v/>
      </c>
      <c r="T210" s="25" t="str">
        <f>IF([7]道具信息!T210="","",[7]道具信息!T210)</f>
        <v/>
      </c>
      <c r="U210" s="25" t="str">
        <f>IF([7]道具信息!U210="","",[7]道具信息!U210)</f>
        <v/>
      </c>
      <c r="V210" s="25" t="str">
        <f>IF([7]道具信息!V210="","",[7]道具信息!V210)</f>
        <v/>
      </c>
      <c r="W210" s="25" t="str">
        <f>IF([7]道具信息!W210="","",[7]道具信息!W210)</f>
        <v/>
      </c>
      <c r="X210" s="25" t="str">
        <f>IF([7]道具信息!X210="","",[7]道具信息!X210)</f>
        <v/>
      </c>
      <c r="Y210" s="25" t="str">
        <f>IF([7]道具信息!Y210="","",[7]道具信息!Y210)</f>
        <v/>
      </c>
      <c r="Z210" s="25" t="str">
        <f>IF([7]道具信息!Z210="","",[7]道具信息!Z210)</f>
        <v/>
      </c>
    </row>
    <row r="211" spans="1:26" x14ac:dyDescent="0.15">
      <c r="A211" s="25" t="str">
        <f>IF([7]道具信息!A211="","",[7]道具信息!A211)</f>
        <v/>
      </c>
      <c r="B211" s="25" t="str">
        <f>IF([7]道具信息!B211="","",[7]道具信息!B211)</f>
        <v/>
      </c>
      <c r="C211" s="25" t="str">
        <f>IF([7]道具信息!C211="","",[7]道具信息!C211)</f>
        <v/>
      </c>
      <c r="D211" s="25" t="str">
        <f>IF([7]道具信息!D211="","",[7]道具信息!D211)</f>
        <v>紫色提纯券</v>
      </c>
      <c r="E211" s="25">
        <f>IF([7]道具信息!E211="","",[7]道具信息!E211)</f>
        <v>600</v>
      </c>
      <c r="F211" s="25">
        <f>IF([7]道具信息!F211="","",[7]道具信息!F211)</f>
        <v>1</v>
      </c>
      <c r="G211" s="25">
        <f>IF([7]道具信息!G211="","",[7]道具信息!G211)</f>
        <v>1</v>
      </c>
      <c r="H211" s="25">
        <f>IF([7]道具信息!H211="","",[7]道具信息!H211)</f>
        <v>1</v>
      </c>
      <c r="I211" s="25">
        <f>IF([7]道具信息!I211="","",[7]道具信息!I211)</f>
        <v>600</v>
      </c>
      <c r="J211" s="25">
        <f>IF([7]道具信息!J211="","",[7]道具信息!J211)</f>
        <v>600</v>
      </c>
      <c r="K211" s="25">
        <f>IF([7]道具信息!K211="","",[7]道具信息!K211)</f>
        <v>600</v>
      </c>
      <c r="L211" s="25" t="str">
        <f>IF([7]道具信息!L211="","",[7]道具信息!L211)</f>
        <v/>
      </c>
      <c r="M211" s="25" t="str">
        <f>IF([7]道具信息!M211="","",[7]道具信息!M211)</f>
        <v/>
      </c>
      <c r="N211" s="25" t="str">
        <f>IF([7]道具信息!N211="","",[7]道具信息!N211)</f>
        <v/>
      </c>
      <c r="O211" s="25" t="str">
        <f>IF([7]道具信息!O211="","",[7]道具信息!O211)</f>
        <v/>
      </c>
      <c r="P211" s="25" t="str">
        <f>IF([7]道具信息!P211="","",[7]道具信息!P211)</f>
        <v/>
      </c>
      <c r="Q211" s="25" t="str">
        <f>IF([7]道具信息!Q211="","",[7]道具信息!Q211)</f>
        <v/>
      </c>
      <c r="R211" s="25" t="str">
        <f>IF([7]道具信息!R211="","",[7]道具信息!R211)</f>
        <v/>
      </c>
      <c r="S211" s="25" t="str">
        <f>IF([7]道具信息!S211="","",[7]道具信息!S211)</f>
        <v/>
      </c>
      <c r="T211" s="25" t="str">
        <f>IF([7]道具信息!T211="","",[7]道具信息!T211)</f>
        <v/>
      </c>
      <c r="U211" s="25" t="str">
        <f>IF([7]道具信息!U211="","",[7]道具信息!U211)</f>
        <v/>
      </c>
      <c r="V211" s="25" t="str">
        <f>IF([7]道具信息!V211="","",[7]道具信息!V211)</f>
        <v/>
      </c>
      <c r="W211" s="25" t="str">
        <f>IF([7]道具信息!W211="","",[7]道具信息!W211)</f>
        <v/>
      </c>
      <c r="X211" s="25" t="str">
        <f>IF([7]道具信息!X211="","",[7]道具信息!X211)</f>
        <v/>
      </c>
      <c r="Y211" s="25" t="str">
        <f>IF([7]道具信息!Y211="","",[7]道具信息!Y211)</f>
        <v/>
      </c>
      <c r="Z211" s="25" t="str">
        <f>IF([7]道具信息!Z211="","",[7]道具信息!Z211)</f>
        <v/>
      </c>
    </row>
    <row r="212" spans="1:26" x14ac:dyDescent="0.15">
      <c r="A212" s="25" t="str">
        <f>IF([7]道具信息!A212="","",[7]道具信息!A212)</f>
        <v/>
      </c>
      <c r="B212" s="25" t="str">
        <f>IF([7]道具信息!B212="","",[7]道具信息!B212)</f>
        <v/>
      </c>
      <c r="C212" s="25" t="str">
        <f>IF([7]道具信息!C212="","",[7]道具信息!C212)</f>
        <v/>
      </c>
      <c r="D212" s="25" t="str">
        <f>IF([7]道具信息!D212="","",[7]道具信息!D212)</f>
        <v>橙色提纯券</v>
      </c>
      <c r="E212" s="25">
        <f>IF([7]道具信息!E212="","",[7]道具信息!E212)</f>
        <v>4000</v>
      </c>
      <c r="F212" s="25">
        <f>IF([7]道具信息!F212="","",[7]道具信息!F212)</f>
        <v>1</v>
      </c>
      <c r="G212" s="25">
        <f>IF([7]道具信息!G212="","",[7]道具信息!G212)</f>
        <v>1</v>
      </c>
      <c r="H212" s="25">
        <f>IF([7]道具信息!H212="","",[7]道具信息!H212)</f>
        <v>1</v>
      </c>
      <c r="I212" s="25">
        <f>IF([7]道具信息!I212="","",[7]道具信息!I212)</f>
        <v>4000</v>
      </c>
      <c r="J212" s="25">
        <f>IF([7]道具信息!J212="","",[7]道具信息!J212)</f>
        <v>4000</v>
      </c>
      <c r="K212" s="25">
        <f>IF([7]道具信息!K212="","",[7]道具信息!K212)</f>
        <v>4000</v>
      </c>
      <c r="L212" s="25" t="str">
        <f>IF([7]道具信息!L212="","",[7]道具信息!L212)</f>
        <v/>
      </c>
      <c r="M212" s="25" t="str">
        <f>IF([7]道具信息!M212="","",[7]道具信息!M212)</f>
        <v/>
      </c>
      <c r="N212" s="25" t="str">
        <f>IF([7]道具信息!N212="","",[7]道具信息!N212)</f>
        <v/>
      </c>
      <c r="O212" s="25" t="str">
        <f>IF([7]道具信息!O212="","",[7]道具信息!O212)</f>
        <v/>
      </c>
      <c r="P212" s="25" t="str">
        <f>IF([7]道具信息!P212="","",[7]道具信息!P212)</f>
        <v/>
      </c>
      <c r="Q212" s="25" t="str">
        <f>IF([7]道具信息!Q212="","",[7]道具信息!Q212)</f>
        <v/>
      </c>
      <c r="R212" s="25" t="str">
        <f>IF([7]道具信息!R212="","",[7]道具信息!R212)</f>
        <v/>
      </c>
      <c r="S212" s="25" t="str">
        <f>IF([7]道具信息!S212="","",[7]道具信息!S212)</f>
        <v/>
      </c>
      <c r="T212" s="25" t="str">
        <f>IF([7]道具信息!T212="","",[7]道具信息!T212)</f>
        <v/>
      </c>
      <c r="U212" s="25" t="str">
        <f>IF([7]道具信息!U212="","",[7]道具信息!U212)</f>
        <v/>
      </c>
      <c r="V212" s="25" t="str">
        <f>IF([7]道具信息!V212="","",[7]道具信息!V212)</f>
        <v/>
      </c>
      <c r="W212" s="25" t="str">
        <f>IF([7]道具信息!W212="","",[7]道具信息!W212)</f>
        <v/>
      </c>
      <c r="X212" s="25" t="str">
        <f>IF([7]道具信息!X212="","",[7]道具信息!X212)</f>
        <v/>
      </c>
      <c r="Y212" s="25" t="str">
        <f>IF([7]道具信息!Y212="","",[7]道具信息!Y212)</f>
        <v/>
      </c>
      <c r="Z212" s="25" t="str">
        <f>IF([7]道具信息!Z212="","",[7]道具信息!Z212)</f>
        <v/>
      </c>
    </row>
    <row r="213" spans="1:26" x14ac:dyDescent="0.15">
      <c r="A213" s="25" t="str">
        <f>IF([7]道具信息!A213="","",[7]道具信息!A213)</f>
        <v/>
      </c>
      <c r="B213" s="25" t="str">
        <f>IF([7]道具信息!B213="","",[7]道具信息!B213)</f>
        <v/>
      </c>
      <c r="C213" s="25" t="str">
        <f>IF([7]道具信息!C213="","",[7]道具信息!C213)</f>
        <v/>
      </c>
      <c r="D213" s="25" t="str">
        <f>IF([7]道具信息!D213="","",[7]道具信息!D213)</f>
        <v/>
      </c>
      <c r="E213" s="25" t="str">
        <f>IF([7]道具信息!E213="","",[7]道具信息!E213)</f>
        <v/>
      </c>
      <c r="F213" s="25" t="str">
        <f>IF([7]道具信息!F213="","",[7]道具信息!F213)</f>
        <v/>
      </c>
      <c r="G213" s="25" t="str">
        <f>IF([7]道具信息!G213="","",[7]道具信息!G213)</f>
        <v/>
      </c>
      <c r="H213" s="25" t="str">
        <f>IF([7]道具信息!H213="","",[7]道具信息!H213)</f>
        <v/>
      </c>
      <c r="I213" s="25" t="str">
        <f>IF([7]道具信息!I213="","",[7]道具信息!I213)</f>
        <v/>
      </c>
      <c r="J213" s="25" t="str">
        <f>IF([7]道具信息!J213="","",[7]道具信息!J213)</f>
        <v/>
      </c>
      <c r="K213" s="25" t="str">
        <f>IF([7]道具信息!K213="","",[7]道具信息!K213)</f>
        <v/>
      </c>
      <c r="L213" s="25" t="str">
        <f>IF([7]道具信息!L213="","",[7]道具信息!L213)</f>
        <v/>
      </c>
      <c r="M213" s="25" t="str">
        <f>IF([7]道具信息!M213="","",[7]道具信息!M213)</f>
        <v/>
      </c>
      <c r="N213" s="25" t="str">
        <f>IF([7]道具信息!N213="","",[7]道具信息!N213)</f>
        <v/>
      </c>
      <c r="O213" s="25" t="str">
        <f>IF([7]道具信息!O213="","",[7]道具信息!O213)</f>
        <v/>
      </c>
      <c r="P213" s="25" t="str">
        <f>IF([7]道具信息!P213="","",[7]道具信息!P213)</f>
        <v/>
      </c>
      <c r="Q213" s="25" t="str">
        <f>IF([7]道具信息!Q213="","",[7]道具信息!Q213)</f>
        <v/>
      </c>
      <c r="R213" s="25" t="str">
        <f>IF([7]道具信息!R213="","",[7]道具信息!R213)</f>
        <v/>
      </c>
      <c r="S213" s="25" t="str">
        <f>IF([7]道具信息!S213="","",[7]道具信息!S213)</f>
        <v/>
      </c>
      <c r="T213" s="25" t="str">
        <f>IF([7]道具信息!T213="","",[7]道具信息!T213)</f>
        <v/>
      </c>
      <c r="U213" s="25" t="str">
        <f>IF([7]道具信息!U213="","",[7]道具信息!U213)</f>
        <v/>
      </c>
      <c r="V213" s="25" t="str">
        <f>IF([7]道具信息!V213="","",[7]道具信息!V213)</f>
        <v/>
      </c>
      <c r="W213" s="25" t="str">
        <f>IF([7]道具信息!W213="","",[7]道具信息!W213)</f>
        <v/>
      </c>
      <c r="X213" s="25" t="str">
        <f>IF([7]道具信息!X213="","",[7]道具信息!X213)</f>
        <v/>
      </c>
      <c r="Y213" s="25" t="str">
        <f>IF([7]道具信息!Y213="","",[7]道具信息!Y213)</f>
        <v/>
      </c>
      <c r="Z213" s="25" t="str">
        <f>IF([7]道具信息!Z213="","",[7]道具信息!Z213)</f>
        <v/>
      </c>
    </row>
    <row r="214" spans="1:26" x14ac:dyDescent="0.15">
      <c r="A214" s="25" t="str">
        <f>IF([7]道具信息!A214="","",[7]道具信息!A214)</f>
        <v/>
      </c>
      <c r="B214" s="25" t="str">
        <f>IF([7]道具信息!B214="","",[7]道具信息!B214)</f>
        <v/>
      </c>
      <c r="C214" s="25" t="str">
        <f>IF([7]道具信息!C214="","",[7]道具信息!C214)</f>
        <v/>
      </c>
      <c r="D214" s="25" t="str">
        <f>IF([7]道具信息!D214="","",[7]道具信息!D214)</f>
        <v/>
      </c>
      <c r="E214" s="25" t="str">
        <f>IF([7]道具信息!E214="","",[7]道具信息!E214)</f>
        <v/>
      </c>
      <c r="F214" s="25" t="str">
        <f>IF([7]道具信息!F214="","",[7]道具信息!F214)</f>
        <v/>
      </c>
      <c r="G214" s="25" t="str">
        <f>IF([7]道具信息!G214="","",[7]道具信息!G214)</f>
        <v/>
      </c>
      <c r="H214" s="25" t="str">
        <f>IF([7]道具信息!H214="","",[7]道具信息!H214)</f>
        <v/>
      </c>
      <c r="I214" s="25" t="str">
        <f>IF([7]道具信息!I214="","",[7]道具信息!I214)</f>
        <v/>
      </c>
      <c r="J214" s="25" t="str">
        <f>IF([7]道具信息!J214="","",[7]道具信息!J214)</f>
        <v/>
      </c>
      <c r="K214" s="25" t="str">
        <f>IF([7]道具信息!K214="","",[7]道具信息!K214)</f>
        <v/>
      </c>
      <c r="L214" s="25" t="str">
        <f>IF([7]道具信息!L214="","",[7]道具信息!L214)</f>
        <v/>
      </c>
      <c r="M214" s="25" t="str">
        <f>IF([7]道具信息!M214="","",[7]道具信息!M214)</f>
        <v/>
      </c>
      <c r="N214" s="25" t="str">
        <f>IF([7]道具信息!N214="","",[7]道具信息!N214)</f>
        <v/>
      </c>
      <c r="O214" s="25" t="str">
        <f>IF([7]道具信息!O214="","",[7]道具信息!O214)</f>
        <v/>
      </c>
      <c r="P214" s="25" t="str">
        <f>IF([7]道具信息!P214="","",[7]道具信息!P214)</f>
        <v/>
      </c>
      <c r="Q214" s="25" t="str">
        <f>IF([7]道具信息!Q214="","",[7]道具信息!Q214)</f>
        <v/>
      </c>
      <c r="R214" s="25" t="str">
        <f>IF([7]道具信息!R214="","",[7]道具信息!R214)</f>
        <v/>
      </c>
      <c r="S214" s="25" t="str">
        <f>IF([7]道具信息!S214="","",[7]道具信息!S214)</f>
        <v/>
      </c>
      <c r="T214" s="25" t="str">
        <f>IF([7]道具信息!T214="","",[7]道具信息!T214)</f>
        <v/>
      </c>
      <c r="U214" s="25" t="str">
        <f>IF([7]道具信息!U214="","",[7]道具信息!U214)</f>
        <v/>
      </c>
      <c r="V214" s="25" t="str">
        <f>IF([7]道具信息!V214="","",[7]道具信息!V214)</f>
        <v/>
      </c>
      <c r="W214" s="25" t="str">
        <f>IF([7]道具信息!W214="","",[7]道具信息!W214)</f>
        <v/>
      </c>
      <c r="X214" s="25" t="str">
        <f>IF([7]道具信息!X214="","",[7]道具信息!X214)</f>
        <v/>
      </c>
      <c r="Y214" s="25" t="str">
        <f>IF([7]道具信息!Y214="","",[7]道具信息!Y214)</f>
        <v/>
      </c>
      <c r="Z214" s="25" t="str">
        <f>IF([7]道具信息!Z214="","",[7]道具信息!Z214)</f>
        <v/>
      </c>
    </row>
    <row r="215" spans="1:26" x14ac:dyDescent="0.15">
      <c r="A215" s="25" t="str">
        <f>IF([7]道具信息!A215="","",[7]道具信息!A215)</f>
        <v/>
      </c>
      <c r="B215" s="25" t="str">
        <f>IF([7]道具信息!B215="","",[7]道具信息!B215)</f>
        <v/>
      </c>
      <c r="C215" s="25" t="str">
        <f>IF([7]道具信息!C215="","",[7]道具信息!C215)</f>
        <v/>
      </c>
      <c r="D215" s="25" t="str">
        <f>IF([7]道具信息!D215="","",[7]道具信息!D215)</f>
        <v/>
      </c>
      <c r="E215" s="25" t="str">
        <f>IF([7]道具信息!E215="","",[7]道具信息!E215)</f>
        <v/>
      </c>
      <c r="F215" s="25" t="str">
        <f>IF([7]道具信息!F215="","",[7]道具信息!F215)</f>
        <v/>
      </c>
      <c r="G215" s="25" t="str">
        <f>IF([7]道具信息!G215="","",[7]道具信息!G215)</f>
        <v/>
      </c>
      <c r="H215" s="25" t="str">
        <f>IF([7]道具信息!H215="","",[7]道具信息!H215)</f>
        <v/>
      </c>
      <c r="I215" s="25" t="str">
        <f>IF([7]道具信息!I215="","",[7]道具信息!I215)</f>
        <v/>
      </c>
      <c r="J215" s="25" t="str">
        <f>IF([7]道具信息!J215="","",[7]道具信息!J215)</f>
        <v/>
      </c>
      <c r="K215" s="25" t="str">
        <f>IF([7]道具信息!K215="","",[7]道具信息!K215)</f>
        <v/>
      </c>
      <c r="L215" s="25" t="str">
        <f>IF([7]道具信息!L215="","",[7]道具信息!L215)</f>
        <v/>
      </c>
      <c r="M215" s="25" t="str">
        <f>IF([7]道具信息!M215="","",[7]道具信息!M215)</f>
        <v/>
      </c>
      <c r="N215" s="25" t="str">
        <f>IF([7]道具信息!N215="","",[7]道具信息!N215)</f>
        <v/>
      </c>
      <c r="O215" s="25" t="str">
        <f>IF([7]道具信息!O215="","",[7]道具信息!O215)</f>
        <v/>
      </c>
      <c r="P215" s="25" t="str">
        <f>IF([7]道具信息!P215="","",[7]道具信息!P215)</f>
        <v/>
      </c>
      <c r="Q215" s="25" t="str">
        <f>IF([7]道具信息!Q215="","",[7]道具信息!Q215)</f>
        <v/>
      </c>
      <c r="R215" s="25" t="str">
        <f>IF([7]道具信息!R215="","",[7]道具信息!R215)</f>
        <v/>
      </c>
      <c r="S215" s="25" t="str">
        <f>IF([7]道具信息!S215="","",[7]道具信息!S215)</f>
        <v/>
      </c>
      <c r="T215" s="25" t="str">
        <f>IF([7]道具信息!T215="","",[7]道具信息!T215)</f>
        <v/>
      </c>
      <c r="U215" s="25" t="str">
        <f>IF([7]道具信息!U215="","",[7]道具信息!U215)</f>
        <v/>
      </c>
      <c r="V215" s="25" t="str">
        <f>IF([7]道具信息!V215="","",[7]道具信息!V215)</f>
        <v/>
      </c>
      <c r="W215" s="25" t="str">
        <f>IF([7]道具信息!W215="","",[7]道具信息!W215)</f>
        <v/>
      </c>
      <c r="X215" s="25" t="str">
        <f>IF([7]道具信息!X215="","",[7]道具信息!X215)</f>
        <v/>
      </c>
      <c r="Y215" s="25" t="str">
        <f>IF([7]道具信息!Y215="","",[7]道具信息!Y215)</f>
        <v/>
      </c>
      <c r="Z215" s="25" t="str">
        <f>IF([7]道具信息!Z215="","",[7]道具信息!Z215)</f>
        <v/>
      </c>
    </row>
    <row r="216" spans="1:26" x14ac:dyDescent="0.15">
      <c r="A216" s="25" t="str">
        <f>IF([7]道具信息!A216="","",[7]道具信息!A216)</f>
        <v/>
      </c>
      <c r="B216" s="25" t="str">
        <f>IF([7]道具信息!B216="","",[7]道具信息!B216)</f>
        <v/>
      </c>
      <c r="C216" s="25" t="str">
        <f>IF([7]道具信息!C216="","",[7]道具信息!C216)</f>
        <v/>
      </c>
      <c r="D216" s="25" t="str">
        <f>IF([7]道具信息!D216="","",[7]道具信息!D216)</f>
        <v/>
      </c>
      <c r="E216" s="25" t="str">
        <f>IF([7]道具信息!E216="","",[7]道具信息!E216)</f>
        <v/>
      </c>
      <c r="F216" s="25" t="str">
        <f>IF([7]道具信息!F216="","",[7]道具信息!F216)</f>
        <v/>
      </c>
      <c r="G216" s="25" t="str">
        <f>IF([7]道具信息!G216="","",[7]道具信息!G216)</f>
        <v/>
      </c>
      <c r="H216" s="25" t="str">
        <f>IF([7]道具信息!H216="","",[7]道具信息!H216)</f>
        <v/>
      </c>
      <c r="I216" s="25" t="str">
        <f>IF([7]道具信息!I216="","",[7]道具信息!I216)</f>
        <v/>
      </c>
      <c r="J216" s="25" t="str">
        <f>IF([7]道具信息!J216="","",[7]道具信息!J216)</f>
        <v/>
      </c>
      <c r="K216" s="25" t="str">
        <f>IF([7]道具信息!K216="","",[7]道具信息!K216)</f>
        <v/>
      </c>
      <c r="L216" s="25" t="str">
        <f>IF([7]道具信息!L216="","",[7]道具信息!L216)</f>
        <v/>
      </c>
      <c r="M216" s="25" t="str">
        <f>IF([7]道具信息!M216="","",[7]道具信息!M216)</f>
        <v/>
      </c>
      <c r="N216" s="25" t="str">
        <f>IF([7]道具信息!N216="","",[7]道具信息!N216)</f>
        <v/>
      </c>
      <c r="O216" s="25" t="str">
        <f>IF([7]道具信息!O216="","",[7]道具信息!O216)</f>
        <v/>
      </c>
      <c r="P216" s="25" t="str">
        <f>IF([7]道具信息!P216="","",[7]道具信息!P216)</f>
        <v/>
      </c>
      <c r="Q216" s="25" t="str">
        <f>IF([7]道具信息!Q216="","",[7]道具信息!Q216)</f>
        <v/>
      </c>
      <c r="R216" s="25" t="str">
        <f>IF([7]道具信息!R216="","",[7]道具信息!R216)</f>
        <v/>
      </c>
      <c r="S216" s="25" t="str">
        <f>IF([7]道具信息!S216="","",[7]道具信息!S216)</f>
        <v/>
      </c>
      <c r="T216" s="25" t="str">
        <f>IF([7]道具信息!T216="","",[7]道具信息!T216)</f>
        <v/>
      </c>
      <c r="U216" s="25" t="str">
        <f>IF([7]道具信息!U216="","",[7]道具信息!U216)</f>
        <v/>
      </c>
      <c r="V216" s="25" t="str">
        <f>IF([7]道具信息!V216="","",[7]道具信息!V216)</f>
        <v/>
      </c>
      <c r="W216" s="25" t="str">
        <f>IF([7]道具信息!W216="","",[7]道具信息!W216)</f>
        <v/>
      </c>
      <c r="X216" s="25" t="str">
        <f>IF([7]道具信息!X216="","",[7]道具信息!X216)</f>
        <v/>
      </c>
      <c r="Y216" s="25" t="str">
        <f>IF([7]道具信息!Y216="","",[7]道具信息!Y216)</f>
        <v/>
      </c>
      <c r="Z216" s="25" t="str">
        <f>IF([7]道具信息!Z216="","",[7]道具信息!Z216)</f>
        <v/>
      </c>
    </row>
    <row r="217" spans="1:26" x14ac:dyDescent="0.15">
      <c r="A217" s="25" t="str">
        <f>IF([7]道具信息!A217="","",[7]道具信息!A217)</f>
        <v/>
      </c>
      <c r="B217" s="25" t="str">
        <f>IF([7]道具信息!B217="","",[7]道具信息!B217)</f>
        <v/>
      </c>
      <c r="C217" s="25" t="str">
        <f>IF([7]道具信息!C217="","",[7]道具信息!C217)</f>
        <v/>
      </c>
      <c r="D217" s="25" t="str">
        <f>IF([7]道具信息!D217="","",[7]道具信息!D217)</f>
        <v/>
      </c>
      <c r="E217" s="25" t="str">
        <f>IF([7]道具信息!E217="","",[7]道具信息!E217)</f>
        <v/>
      </c>
      <c r="F217" s="25" t="str">
        <f>IF([7]道具信息!F217="","",[7]道具信息!F217)</f>
        <v/>
      </c>
      <c r="G217" s="25" t="str">
        <f>IF([7]道具信息!G217="","",[7]道具信息!G217)</f>
        <v/>
      </c>
      <c r="H217" s="25" t="str">
        <f>IF([7]道具信息!H217="","",[7]道具信息!H217)</f>
        <v/>
      </c>
      <c r="I217" s="25" t="str">
        <f>IF([7]道具信息!I217="","",[7]道具信息!I217)</f>
        <v/>
      </c>
      <c r="J217" s="25" t="str">
        <f>IF([7]道具信息!J217="","",[7]道具信息!J217)</f>
        <v/>
      </c>
      <c r="K217" s="25" t="str">
        <f>IF([7]道具信息!K217="","",[7]道具信息!K217)</f>
        <v/>
      </c>
      <c r="L217" s="25" t="str">
        <f>IF([7]道具信息!L217="","",[7]道具信息!L217)</f>
        <v/>
      </c>
      <c r="M217" s="25" t="str">
        <f>IF([7]道具信息!M217="","",[7]道具信息!M217)</f>
        <v/>
      </c>
      <c r="N217" s="25" t="str">
        <f>IF([7]道具信息!N217="","",[7]道具信息!N217)</f>
        <v/>
      </c>
      <c r="O217" s="25" t="str">
        <f>IF([7]道具信息!O217="","",[7]道具信息!O217)</f>
        <v/>
      </c>
      <c r="P217" s="25" t="str">
        <f>IF([7]道具信息!P217="","",[7]道具信息!P217)</f>
        <v/>
      </c>
      <c r="Q217" s="25" t="str">
        <f>IF([7]道具信息!Q217="","",[7]道具信息!Q217)</f>
        <v/>
      </c>
      <c r="R217" s="25" t="str">
        <f>IF([7]道具信息!R217="","",[7]道具信息!R217)</f>
        <v/>
      </c>
      <c r="S217" s="25" t="str">
        <f>IF([7]道具信息!S217="","",[7]道具信息!S217)</f>
        <v/>
      </c>
      <c r="T217" s="25" t="str">
        <f>IF([7]道具信息!T217="","",[7]道具信息!T217)</f>
        <v/>
      </c>
      <c r="U217" s="25" t="str">
        <f>IF([7]道具信息!U217="","",[7]道具信息!U217)</f>
        <v/>
      </c>
      <c r="V217" s="25" t="str">
        <f>IF([7]道具信息!V217="","",[7]道具信息!V217)</f>
        <v/>
      </c>
      <c r="W217" s="25" t="str">
        <f>IF([7]道具信息!W217="","",[7]道具信息!W217)</f>
        <v/>
      </c>
      <c r="X217" s="25" t="str">
        <f>IF([7]道具信息!X217="","",[7]道具信息!X217)</f>
        <v/>
      </c>
      <c r="Y217" s="25" t="str">
        <f>IF([7]道具信息!Y217="","",[7]道具信息!Y217)</f>
        <v/>
      </c>
      <c r="Z217" s="25" t="str">
        <f>IF([7]道具信息!Z217="","",[7]道具信息!Z217)</f>
        <v/>
      </c>
    </row>
    <row r="218" spans="1:26" x14ac:dyDescent="0.15">
      <c r="A218" s="25" t="str">
        <f>IF([7]道具信息!A218="","",[7]道具信息!A218)</f>
        <v/>
      </c>
      <c r="B218" s="25" t="str">
        <f>IF([7]道具信息!B218="","",[7]道具信息!B218)</f>
        <v/>
      </c>
      <c r="C218" s="25" t="str">
        <f>IF([7]道具信息!C218="","",[7]道具信息!C218)</f>
        <v/>
      </c>
      <c r="D218" s="25" t="str">
        <f>IF([7]道具信息!D218="","",[7]道具信息!D218)</f>
        <v/>
      </c>
      <c r="E218" s="25" t="str">
        <f>IF([7]道具信息!E218="","",[7]道具信息!E218)</f>
        <v/>
      </c>
      <c r="F218" s="25" t="str">
        <f>IF([7]道具信息!F218="","",[7]道具信息!F218)</f>
        <v/>
      </c>
      <c r="G218" s="25" t="str">
        <f>IF([7]道具信息!G218="","",[7]道具信息!G218)</f>
        <v/>
      </c>
      <c r="H218" s="25" t="str">
        <f>IF([7]道具信息!H218="","",[7]道具信息!H218)</f>
        <v/>
      </c>
      <c r="I218" s="25" t="str">
        <f>IF([7]道具信息!I218="","",[7]道具信息!I218)</f>
        <v/>
      </c>
      <c r="J218" s="25" t="str">
        <f>IF([7]道具信息!J218="","",[7]道具信息!J218)</f>
        <v/>
      </c>
      <c r="K218" s="25" t="str">
        <f>IF([7]道具信息!K218="","",[7]道具信息!K218)</f>
        <v/>
      </c>
      <c r="L218" s="25" t="str">
        <f>IF([7]道具信息!L218="","",[7]道具信息!L218)</f>
        <v/>
      </c>
      <c r="M218" s="25" t="str">
        <f>IF([7]道具信息!M218="","",[7]道具信息!M218)</f>
        <v/>
      </c>
      <c r="N218" s="25" t="str">
        <f>IF([7]道具信息!N218="","",[7]道具信息!N218)</f>
        <v/>
      </c>
      <c r="O218" s="25" t="str">
        <f>IF([7]道具信息!O218="","",[7]道具信息!O218)</f>
        <v/>
      </c>
      <c r="P218" s="25" t="str">
        <f>IF([7]道具信息!P218="","",[7]道具信息!P218)</f>
        <v/>
      </c>
      <c r="Q218" s="25" t="str">
        <f>IF([7]道具信息!Q218="","",[7]道具信息!Q218)</f>
        <v/>
      </c>
      <c r="R218" s="25" t="str">
        <f>IF([7]道具信息!R218="","",[7]道具信息!R218)</f>
        <v/>
      </c>
      <c r="S218" s="25" t="str">
        <f>IF([7]道具信息!S218="","",[7]道具信息!S218)</f>
        <v/>
      </c>
      <c r="T218" s="25" t="str">
        <f>IF([7]道具信息!T218="","",[7]道具信息!T218)</f>
        <v/>
      </c>
      <c r="U218" s="25" t="str">
        <f>IF([7]道具信息!U218="","",[7]道具信息!U218)</f>
        <v/>
      </c>
      <c r="V218" s="25" t="str">
        <f>IF([7]道具信息!V218="","",[7]道具信息!V218)</f>
        <v/>
      </c>
      <c r="W218" s="25" t="str">
        <f>IF([7]道具信息!W218="","",[7]道具信息!W218)</f>
        <v/>
      </c>
      <c r="X218" s="25" t="str">
        <f>IF([7]道具信息!X218="","",[7]道具信息!X218)</f>
        <v/>
      </c>
      <c r="Y218" s="25" t="str">
        <f>IF([7]道具信息!Y218="","",[7]道具信息!Y218)</f>
        <v/>
      </c>
      <c r="Z218" s="25" t="str">
        <f>IF([7]道具信息!Z218="","",[7]道具信息!Z218)</f>
        <v/>
      </c>
    </row>
    <row r="219" spans="1:26" x14ac:dyDescent="0.15">
      <c r="A219" s="25" t="str">
        <f>IF([7]道具信息!A219="","",[7]道具信息!A219)</f>
        <v/>
      </c>
      <c r="B219" s="25" t="str">
        <f>IF([7]道具信息!B219="","",[7]道具信息!B219)</f>
        <v/>
      </c>
      <c r="C219" s="25" t="str">
        <f>IF([7]道具信息!C219="","",[7]道具信息!C219)</f>
        <v/>
      </c>
      <c r="D219" s="25" t="str">
        <f>IF([7]道具信息!D219="","",[7]道具信息!D219)</f>
        <v/>
      </c>
      <c r="E219" s="25" t="str">
        <f>IF([7]道具信息!E219="","",[7]道具信息!E219)</f>
        <v/>
      </c>
      <c r="F219" s="25" t="str">
        <f>IF([7]道具信息!F219="","",[7]道具信息!F219)</f>
        <v/>
      </c>
      <c r="G219" s="25" t="str">
        <f>IF([7]道具信息!G219="","",[7]道具信息!G219)</f>
        <v/>
      </c>
      <c r="H219" s="25" t="str">
        <f>IF([7]道具信息!H219="","",[7]道具信息!H219)</f>
        <v/>
      </c>
      <c r="I219" s="25" t="str">
        <f>IF([7]道具信息!I219="","",[7]道具信息!I219)</f>
        <v/>
      </c>
      <c r="J219" s="25" t="str">
        <f>IF([7]道具信息!J219="","",[7]道具信息!J219)</f>
        <v/>
      </c>
      <c r="K219" s="25" t="str">
        <f>IF([7]道具信息!K219="","",[7]道具信息!K219)</f>
        <v/>
      </c>
      <c r="L219" s="25" t="str">
        <f>IF([7]道具信息!L219="","",[7]道具信息!L219)</f>
        <v/>
      </c>
      <c r="M219" s="25" t="str">
        <f>IF([7]道具信息!M219="","",[7]道具信息!M219)</f>
        <v/>
      </c>
      <c r="N219" s="25" t="str">
        <f>IF([7]道具信息!N219="","",[7]道具信息!N219)</f>
        <v/>
      </c>
      <c r="O219" s="25" t="str">
        <f>IF([7]道具信息!O219="","",[7]道具信息!O219)</f>
        <v/>
      </c>
      <c r="P219" s="25" t="str">
        <f>IF([7]道具信息!P219="","",[7]道具信息!P219)</f>
        <v/>
      </c>
      <c r="Q219" s="25" t="str">
        <f>IF([7]道具信息!Q219="","",[7]道具信息!Q219)</f>
        <v/>
      </c>
      <c r="R219" s="25" t="str">
        <f>IF([7]道具信息!R219="","",[7]道具信息!R219)</f>
        <v/>
      </c>
      <c r="S219" s="25" t="str">
        <f>IF([7]道具信息!S219="","",[7]道具信息!S219)</f>
        <v/>
      </c>
      <c r="T219" s="25" t="str">
        <f>IF([7]道具信息!T219="","",[7]道具信息!T219)</f>
        <v/>
      </c>
      <c r="U219" s="25" t="str">
        <f>IF([7]道具信息!U219="","",[7]道具信息!U219)</f>
        <v/>
      </c>
      <c r="V219" s="25" t="str">
        <f>IF([7]道具信息!V219="","",[7]道具信息!V219)</f>
        <v/>
      </c>
      <c r="W219" s="25" t="str">
        <f>IF([7]道具信息!W219="","",[7]道具信息!W219)</f>
        <v/>
      </c>
      <c r="X219" s="25" t="str">
        <f>IF([7]道具信息!X219="","",[7]道具信息!X219)</f>
        <v/>
      </c>
      <c r="Y219" s="25" t="str">
        <f>IF([7]道具信息!Y219="","",[7]道具信息!Y219)</f>
        <v/>
      </c>
      <c r="Z219" s="25" t="str">
        <f>IF([7]道具信息!Z219="","",[7]道具信息!Z219)</f>
        <v/>
      </c>
    </row>
    <row r="220" spans="1:26" x14ac:dyDescent="0.15">
      <c r="A220" s="25" t="str">
        <f>IF([7]道具信息!A220="","",[7]道具信息!A220)</f>
        <v/>
      </c>
      <c r="B220" s="25" t="str">
        <f>IF([7]道具信息!B220="","",[7]道具信息!B220)</f>
        <v/>
      </c>
      <c r="C220" s="25" t="str">
        <f>IF([7]道具信息!C220="","",[7]道具信息!C220)</f>
        <v/>
      </c>
      <c r="D220" s="25" t="str">
        <f>IF([7]道具信息!D220="","",[7]道具信息!D220)</f>
        <v/>
      </c>
      <c r="E220" s="25" t="str">
        <f>IF([7]道具信息!E220="","",[7]道具信息!E220)</f>
        <v/>
      </c>
      <c r="F220" s="25" t="str">
        <f>IF([7]道具信息!F220="","",[7]道具信息!F220)</f>
        <v/>
      </c>
      <c r="G220" s="25" t="str">
        <f>IF([7]道具信息!G220="","",[7]道具信息!G220)</f>
        <v/>
      </c>
      <c r="H220" s="25" t="str">
        <f>IF([7]道具信息!H220="","",[7]道具信息!H220)</f>
        <v/>
      </c>
      <c r="I220" s="25" t="str">
        <f>IF([7]道具信息!I220="","",[7]道具信息!I220)</f>
        <v/>
      </c>
      <c r="J220" s="25" t="str">
        <f>IF([7]道具信息!J220="","",[7]道具信息!J220)</f>
        <v/>
      </c>
      <c r="K220" s="25" t="str">
        <f>IF([7]道具信息!K220="","",[7]道具信息!K220)</f>
        <v/>
      </c>
      <c r="L220" s="25" t="str">
        <f>IF([7]道具信息!L220="","",[7]道具信息!L220)</f>
        <v/>
      </c>
      <c r="M220" s="25" t="str">
        <f>IF([7]道具信息!M220="","",[7]道具信息!M220)</f>
        <v/>
      </c>
      <c r="N220" s="25" t="str">
        <f>IF([7]道具信息!N220="","",[7]道具信息!N220)</f>
        <v/>
      </c>
      <c r="O220" s="25" t="str">
        <f>IF([7]道具信息!O220="","",[7]道具信息!O220)</f>
        <v/>
      </c>
      <c r="P220" s="25" t="str">
        <f>IF([7]道具信息!P220="","",[7]道具信息!P220)</f>
        <v/>
      </c>
      <c r="Q220" s="25" t="str">
        <f>IF([7]道具信息!Q220="","",[7]道具信息!Q220)</f>
        <v/>
      </c>
      <c r="R220" s="25" t="str">
        <f>IF([7]道具信息!R220="","",[7]道具信息!R220)</f>
        <v/>
      </c>
      <c r="S220" s="25" t="str">
        <f>IF([7]道具信息!S220="","",[7]道具信息!S220)</f>
        <v/>
      </c>
      <c r="T220" s="25" t="str">
        <f>IF([7]道具信息!T220="","",[7]道具信息!T220)</f>
        <v/>
      </c>
      <c r="U220" s="25" t="str">
        <f>IF([7]道具信息!U220="","",[7]道具信息!U220)</f>
        <v/>
      </c>
      <c r="V220" s="25" t="str">
        <f>IF([7]道具信息!V220="","",[7]道具信息!V220)</f>
        <v/>
      </c>
      <c r="W220" s="25" t="str">
        <f>IF([7]道具信息!W220="","",[7]道具信息!W220)</f>
        <v/>
      </c>
      <c r="X220" s="25" t="str">
        <f>IF([7]道具信息!X220="","",[7]道具信息!X220)</f>
        <v/>
      </c>
      <c r="Y220" s="25" t="str">
        <f>IF([7]道具信息!Y220="","",[7]道具信息!Y220)</f>
        <v/>
      </c>
      <c r="Z220" s="25" t="str">
        <f>IF([7]道具信息!Z220="","",[7]道具信息!Z220)</f>
        <v/>
      </c>
    </row>
    <row r="221" spans="1:26" x14ac:dyDescent="0.15">
      <c r="A221" s="25" t="str">
        <f>IF([7]道具信息!A221="","",[7]道具信息!A221)</f>
        <v/>
      </c>
      <c r="B221" s="25" t="str">
        <f>IF([7]道具信息!B221="","",[7]道具信息!B221)</f>
        <v/>
      </c>
      <c r="C221" s="25">
        <f>IF([7]道具信息!C221="","",[7]道具信息!C221)</f>
        <v>21001</v>
      </c>
      <c r="D221" s="25" t="str">
        <f>IF([7]道具信息!D221="","",[7]道具信息!D221)</f>
        <v>一担粮食</v>
      </c>
      <c r="E221" s="25">
        <f>IF([7]道具信息!E221="","",[7]道具信息!E221)</f>
        <v>6</v>
      </c>
      <c r="F221" s="25">
        <f>IF([7]道具信息!F221="","",[7]道具信息!F221)</f>
        <v>1</v>
      </c>
      <c r="G221" s="25">
        <f>IF([7]道具信息!G221="","",[7]道具信息!G221)</f>
        <v>1</v>
      </c>
      <c r="H221" s="25">
        <f>IF([7]道具信息!H221="","",[7]道具信息!H221)</f>
        <v>0.3</v>
      </c>
      <c r="I221" s="25">
        <f>IF([7]道具信息!I221="","",[7]道具信息!I221)</f>
        <v>6</v>
      </c>
      <c r="J221" s="25">
        <f>IF([7]道具信息!J221="","",[7]道具信息!J221)</f>
        <v>6</v>
      </c>
      <c r="K221" s="25">
        <f>IF([7]道具信息!K221="","",[7]道具信息!K221)</f>
        <v>1.7999999999999998</v>
      </c>
      <c r="L221" s="25" t="str">
        <f>IF([7]道具信息!L221="","",[7]道具信息!L221)</f>
        <v>使用后获得10000安全粮食</v>
      </c>
      <c r="M221" s="25" t="str">
        <f>IF([7]道具信息!M221="","",[7]道具信息!M221)</f>
        <v/>
      </c>
      <c r="N221" s="25" t="str">
        <f>IF([7]道具信息!N221="","",[7]道具信息!N221)</f>
        <v/>
      </c>
      <c r="O221" s="25" t="str">
        <f>IF([7]道具信息!O221="","",[7]道具信息!O221)</f>
        <v/>
      </c>
      <c r="P221" s="25" t="str">
        <f>IF([7]道具信息!P221="","",[7]道具信息!P221)</f>
        <v/>
      </c>
      <c r="Q221" s="25" t="str">
        <f>IF([7]道具信息!Q221="","",[7]道具信息!Q221)</f>
        <v/>
      </c>
      <c r="R221" s="25" t="str">
        <f>IF([7]道具信息!R221="","",[7]道具信息!R221)</f>
        <v/>
      </c>
      <c r="S221" s="25" t="str">
        <f>IF([7]道具信息!S221="","",[7]道具信息!S221)</f>
        <v/>
      </c>
      <c r="T221" s="25" t="str">
        <f>IF([7]道具信息!T221="","",[7]道具信息!T221)</f>
        <v/>
      </c>
      <c r="U221" s="25" t="str">
        <f>IF([7]道具信息!U221="","",[7]道具信息!U221)</f>
        <v/>
      </c>
      <c r="V221" s="25" t="str">
        <f>IF([7]道具信息!V221="","",[7]道具信息!V221)</f>
        <v/>
      </c>
      <c r="W221" s="25" t="str">
        <f>IF([7]道具信息!W221="","",[7]道具信息!W221)</f>
        <v/>
      </c>
      <c r="X221" s="25" t="str">
        <f>IF([7]道具信息!X221="","",[7]道具信息!X221)</f>
        <v/>
      </c>
      <c r="Y221" s="25" t="str">
        <f>IF([7]道具信息!Y221="","",[7]道具信息!Y221)</f>
        <v/>
      </c>
      <c r="Z221" s="25" t="str">
        <f>IF([7]道具信息!Z221="","",[7]道具信息!Z221)</f>
        <v/>
      </c>
    </row>
    <row r="222" spans="1:26" x14ac:dyDescent="0.15">
      <c r="A222" s="25" t="str">
        <f>IF([7]道具信息!A222="","",[7]道具信息!A222)</f>
        <v/>
      </c>
      <c r="B222" s="25" t="str">
        <f>IF([7]道具信息!B222="","",[7]道具信息!B222)</f>
        <v/>
      </c>
      <c r="C222" s="25">
        <f>IF([7]道具信息!C222="","",[7]道具信息!C222)</f>
        <v>21002</v>
      </c>
      <c r="D222" s="25" t="str">
        <f>IF([7]道具信息!D222="","",[7]道具信息!D222)</f>
        <v>一堆粮食</v>
      </c>
      <c r="E222" s="25">
        <f>IF([7]道具信息!E222="","",[7]道具信息!E222)</f>
        <v>20</v>
      </c>
      <c r="F222" s="25">
        <f>IF([7]道具信息!F222="","",[7]道具信息!F222)</f>
        <v>1</v>
      </c>
      <c r="G222" s="25">
        <f>IF([7]道具信息!G222="","",[7]道具信息!G222)</f>
        <v>1</v>
      </c>
      <c r="H222" s="25">
        <f>IF([7]道具信息!H222="","",[7]道具信息!H222)</f>
        <v>0.3</v>
      </c>
      <c r="I222" s="25">
        <f>IF([7]道具信息!I222="","",[7]道具信息!I222)</f>
        <v>20</v>
      </c>
      <c r="J222" s="25">
        <f>IF([7]道具信息!J222="","",[7]道具信息!J222)</f>
        <v>20</v>
      </c>
      <c r="K222" s="25">
        <f>IF([7]道具信息!K222="","",[7]道具信息!K222)</f>
        <v>6</v>
      </c>
      <c r="L222" s="25" t="str">
        <f>IF([7]道具信息!L222="","",[7]道具信息!L222)</f>
        <v>使用后获得50000安全粮食</v>
      </c>
      <c r="M222" s="25" t="str">
        <f>IF([7]道具信息!M222="","",[7]道具信息!M222)</f>
        <v/>
      </c>
      <c r="N222" s="25" t="str">
        <f>IF([7]道具信息!N222="","",[7]道具信息!N222)</f>
        <v/>
      </c>
      <c r="O222" s="25" t="str">
        <f>IF([7]道具信息!O222="","",[7]道具信息!O222)</f>
        <v/>
      </c>
      <c r="P222" s="25" t="str">
        <f>IF([7]道具信息!P222="","",[7]道具信息!P222)</f>
        <v/>
      </c>
      <c r="Q222" s="25" t="str">
        <f>IF([7]道具信息!Q222="","",[7]道具信息!Q222)</f>
        <v/>
      </c>
      <c r="R222" s="25" t="str">
        <f>IF([7]道具信息!R222="","",[7]道具信息!R222)</f>
        <v/>
      </c>
      <c r="S222" s="25" t="str">
        <f>IF([7]道具信息!S222="","",[7]道具信息!S222)</f>
        <v/>
      </c>
      <c r="T222" s="25" t="str">
        <f>IF([7]道具信息!T222="","",[7]道具信息!T222)</f>
        <v/>
      </c>
      <c r="U222" s="25" t="str">
        <f>IF([7]道具信息!U222="","",[7]道具信息!U222)</f>
        <v/>
      </c>
      <c r="V222" s="25" t="str">
        <f>IF([7]道具信息!V222="","",[7]道具信息!V222)</f>
        <v/>
      </c>
      <c r="W222" s="25" t="str">
        <f>IF([7]道具信息!W222="","",[7]道具信息!W222)</f>
        <v/>
      </c>
      <c r="X222" s="25" t="str">
        <f>IF([7]道具信息!X222="","",[7]道具信息!X222)</f>
        <v/>
      </c>
      <c r="Y222" s="25" t="str">
        <f>IF([7]道具信息!Y222="","",[7]道具信息!Y222)</f>
        <v/>
      </c>
      <c r="Z222" s="25" t="str">
        <f>IF([7]道具信息!Z222="","",[7]道具信息!Z222)</f>
        <v/>
      </c>
    </row>
    <row r="223" spans="1:26" x14ac:dyDescent="0.15">
      <c r="A223" s="25" t="str">
        <f>IF([7]道具信息!A223="","",[7]道具信息!A223)</f>
        <v/>
      </c>
      <c r="B223" s="25" t="str">
        <f>IF([7]道具信息!B223="","",[7]道具信息!B223)</f>
        <v/>
      </c>
      <c r="C223" s="25">
        <f>IF([7]道具信息!C223="","",[7]道具信息!C223)</f>
        <v>21003</v>
      </c>
      <c r="D223" s="25" t="str">
        <f>IF([7]道具信息!D223="","",[7]道具信息!D223)</f>
        <v>一箱粮食</v>
      </c>
      <c r="E223" s="25">
        <f>IF([7]道具信息!E223="","",[7]道具信息!E223)</f>
        <v>45</v>
      </c>
      <c r="F223" s="25">
        <f>IF([7]道具信息!F223="","",[7]道具信息!F223)</f>
        <v>1.333</v>
      </c>
      <c r="G223" s="25">
        <f>IF([7]道具信息!G223="","",[7]道具信息!G223)</f>
        <v>1</v>
      </c>
      <c r="H223" s="25">
        <f>IF([7]道具信息!H223="","",[7]道具信息!H223)</f>
        <v>0.3</v>
      </c>
      <c r="I223" s="25">
        <f>IF([7]道具信息!I223="","",[7]道具信息!I223)</f>
        <v>59.984999999999999</v>
      </c>
      <c r="J223" s="25">
        <f>IF([7]道具信息!J223="","",[7]道具信息!J223)</f>
        <v>45</v>
      </c>
      <c r="K223" s="25">
        <f>IF([7]道具信息!K223="","",[7]道具信息!K223)</f>
        <v>13.5</v>
      </c>
      <c r="L223" s="25" t="str">
        <f>IF([7]道具信息!L223="","",[7]道具信息!L223)</f>
        <v>使用后获得150000安全粮食</v>
      </c>
      <c r="M223" s="25" t="str">
        <f>IF([7]道具信息!M223="","",[7]道具信息!M223)</f>
        <v/>
      </c>
      <c r="N223" s="25" t="str">
        <f>IF([7]道具信息!N223="","",[7]道具信息!N223)</f>
        <v/>
      </c>
      <c r="O223" s="25" t="str">
        <f>IF([7]道具信息!O223="","",[7]道具信息!O223)</f>
        <v/>
      </c>
      <c r="P223" s="25" t="str">
        <f>IF([7]道具信息!P223="","",[7]道具信息!P223)</f>
        <v/>
      </c>
      <c r="Q223" s="25" t="str">
        <f>IF([7]道具信息!Q223="","",[7]道具信息!Q223)</f>
        <v/>
      </c>
      <c r="R223" s="25" t="str">
        <f>IF([7]道具信息!R223="","",[7]道具信息!R223)</f>
        <v/>
      </c>
      <c r="S223" s="25" t="str">
        <f>IF([7]道具信息!S223="","",[7]道具信息!S223)</f>
        <v/>
      </c>
      <c r="T223" s="25" t="str">
        <f>IF([7]道具信息!T223="","",[7]道具信息!T223)</f>
        <v/>
      </c>
      <c r="U223" s="25" t="str">
        <f>IF([7]道具信息!U223="","",[7]道具信息!U223)</f>
        <v/>
      </c>
      <c r="V223" s="25" t="str">
        <f>IF([7]道具信息!V223="","",[7]道具信息!V223)</f>
        <v/>
      </c>
      <c r="W223" s="25" t="str">
        <f>IF([7]道具信息!W223="","",[7]道具信息!W223)</f>
        <v/>
      </c>
      <c r="X223" s="25" t="str">
        <f>IF([7]道具信息!X223="","",[7]道具信息!X223)</f>
        <v/>
      </c>
      <c r="Y223" s="25" t="str">
        <f>IF([7]道具信息!Y223="","",[7]道具信息!Y223)</f>
        <v/>
      </c>
      <c r="Z223" s="25" t="str">
        <f>IF([7]道具信息!Z223="","",[7]道具信息!Z223)</f>
        <v/>
      </c>
    </row>
    <row r="224" spans="1:26" x14ac:dyDescent="0.15">
      <c r="A224" s="25" t="str">
        <f>IF([7]道具信息!A224="","",[7]道具信息!A224)</f>
        <v/>
      </c>
      <c r="B224" s="25" t="str">
        <f>IF([7]道具信息!B224="","",[7]道具信息!B224)</f>
        <v/>
      </c>
      <c r="C224" s="25">
        <f>IF([7]道具信息!C224="","",[7]道具信息!C224)</f>
        <v>21004</v>
      </c>
      <c r="D224" s="25" t="str">
        <f>IF([7]道具信息!D224="","",[7]道具信息!D224)</f>
        <v>一车粮食</v>
      </c>
      <c r="E224" s="25">
        <f>IF([7]道具信息!E224="","",[7]道具信息!E224)</f>
        <v>100</v>
      </c>
      <c r="F224" s="25">
        <f>IF([7]道具信息!F224="","",[7]道具信息!F224)</f>
        <v>2</v>
      </c>
      <c r="G224" s="25">
        <f>IF([7]道具信息!G224="","",[7]道具信息!G224)</f>
        <v>1</v>
      </c>
      <c r="H224" s="25">
        <f>IF([7]道具信息!H224="","",[7]道具信息!H224)</f>
        <v>0.3</v>
      </c>
      <c r="I224" s="25">
        <f>IF([7]道具信息!I224="","",[7]道具信息!I224)</f>
        <v>200</v>
      </c>
      <c r="J224" s="25">
        <f>IF([7]道具信息!J224="","",[7]道具信息!J224)</f>
        <v>100</v>
      </c>
      <c r="K224" s="25">
        <f>IF([7]道具信息!K224="","",[7]道具信息!K224)</f>
        <v>30</v>
      </c>
      <c r="L224" s="25" t="str">
        <f>IF([7]道具信息!L224="","",[7]道具信息!L224)</f>
        <v>使用后获得500000安全粮食</v>
      </c>
      <c r="M224" s="25" t="str">
        <f>IF([7]道具信息!M224="","",[7]道具信息!M224)</f>
        <v/>
      </c>
      <c r="N224" s="25" t="str">
        <f>IF([7]道具信息!N224="","",[7]道具信息!N224)</f>
        <v/>
      </c>
      <c r="O224" s="25" t="str">
        <f>IF([7]道具信息!O224="","",[7]道具信息!O224)</f>
        <v/>
      </c>
      <c r="P224" s="25" t="str">
        <f>IF([7]道具信息!P224="","",[7]道具信息!P224)</f>
        <v/>
      </c>
      <c r="Q224" s="25" t="str">
        <f>IF([7]道具信息!Q224="","",[7]道具信息!Q224)</f>
        <v/>
      </c>
      <c r="R224" s="25" t="str">
        <f>IF([7]道具信息!R224="","",[7]道具信息!R224)</f>
        <v/>
      </c>
      <c r="S224" s="25" t="str">
        <f>IF([7]道具信息!S224="","",[7]道具信息!S224)</f>
        <v/>
      </c>
      <c r="T224" s="25" t="str">
        <f>IF([7]道具信息!T224="","",[7]道具信息!T224)</f>
        <v/>
      </c>
      <c r="U224" s="25" t="str">
        <f>IF([7]道具信息!U224="","",[7]道具信息!U224)</f>
        <v/>
      </c>
      <c r="V224" s="25" t="str">
        <f>IF([7]道具信息!V224="","",[7]道具信息!V224)</f>
        <v/>
      </c>
      <c r="W224" s="25" t="str">
        <f>IF([7]道具信息!W224="","",[7]道具信息!W224)</f>
        <v/>
      </c>
      <c r="X224" s="25" t="str">
        <f>IF([7]道具信息!X224="","",[7]道具信息!X224)</f>
        <v/>
      </c>
      <c r="Y224" s="25" t="str">
        <f>IF([7]道具信息!Y224="","",[7]道具信息!Y224)</f>
        <v/>
      </c>
      <c r="Z224" s="25" t="str">
        <f>IF([7]道具信息!Z224="","",[7]道具信息!Z224)</f>
        <v/>
      </c>
    </row>
    <row r="225" spans="1:26" x14ac:dyDescent="0.15">
      <c r="A225" s="25" t="str">
        <f>IF([7]道具信息!A225="","",[7]道具信息!A225)</f>
        <v/>
      </c>
      <c r="B225" s="25" t="str">
        <f>IF([7]道具信息!B225="","",[7]道具信息!B225)</f>
        <v/>
      </c>
      <c r="C225" s="25">
        <f>IF([7]道具信息!C225="","",[7]道具信息!C225)</f>
        <v>21005</v>
      </c>
      <c r="D225" s="25" t="str">
        <f>IF([7]道具信息!D225="","",[7]道具信息!D225)</f>
        <v>一担木材</v>
      </c>
      <c r="E225" s="25">
        <f>IF([7]道具信息!E225="","",[7]道具信息!E225)</f>
        <v>6</v>
      </c>
      <c r="F225" s="25">
        <f>IF([7]道具信息!F225="","",[7]道具信息!F225)</f>
        <v>1</v>
      </c>
      <c r="G225" s="25">
        <f>IF([7]道具信息!G225="","",[7]道具信息!G225)</f>
        <v>1</v>
      </c>
      <c r="H225" s="25">
        <f>IF([7]道具信息!H225="","",[7]道具信息!H225)</f>
        <v>0.3</v>
      </c>
      <c r="I225" s="25">
        <f>IF([7]道具信息!I225="","",[7]道具信息!I225)</f>
        <v>6</v>
      </c>
      <c r="J225" s="25">
        <f>IF([7]道具信息!J225="","",[7]道具信息!J225)</f>
        <v>6</v>
      </c>
      <c r="K225" s="25">
        <f>IF([7]道具信息!K225="","",[7]道具信息!K225)</f>
        <v>1.7999999999999998</v>
      </c>
      <c r="L225" s="25" t="str">
        <f>IF([7]道具信息!L225="","",[7]道具信息!L225)</f>
        <v>使用后获得10000安全木材</v>
      </c>
      <c r="M225" s="25" t="str">
        <f>IF([7]道具信息!M225="","",[7]道具信息!M225)</f>
        <v/>
      </c>
      <c r="N225" s="25" t="str">
        <f>IF([7]道具信息!N225="","",[7]道具信息!N225)</f>
        <v/>
      </c>
      <c r="O225" s="25" t="str">
        <f>IF([7]道具信息!O225="","",[7]道具信息!O225)</f>
        <v/>
      </c>
      <c r="P225" s="25" t="str">
        <f>IF([7]道具信息!P225="","",[7]道具信息!P225)</f>
        <v/>
      </c>
      <c r="Q225" s="25" t="str">
        <f>IF([7]道具信息!Q225="","",[7]道具信息!Q225)</f>
        <v/>
      </c>
      <c r="R225" s="25" t="str">
        <f>IF([7]道具信息!R225="","",[7]道具信息!R225)</f>
        <v/>
      </c>
      <c r="S225" s="25" t="str">
        <f>IF([7]道具信息!S225="","",[7]道具信息!S225)</f>
        <v/>
      </c>
      <c r="T225" s="25" t="str">
        <f>IF([7]道具信息!T225="","",[7]道具信息!T225)</f>
        <v/>
      </c>
      <c r="U225" s="25" t="str">
        <f>IF([7]道具信息!U225="","",[7]道具信息!U225)</f>
        <v/>
      </c>
      <c r="V225" s="25" t="str">
        <f>IF([7]道具信息!V225="","",[7]道具信息!V225)</f>
        <v/>
      </c>
      <c r="W225" s="25" t="str">
        <f>IF([7]道具信息!W225="","",[7]道具信息!W225)</f>
        <v/>
      </c>
      <c r="X225" s="25" t="str">
        <f>IF([7]道具信息!X225="","",[7]道具信息!X225)</f>
        <v/>
      </c>
      <c r="Y225" s="25" t="str">
        <f>IF([7]道具信息!Y225="","",[7]道具信息!Y225)</f>
        <v/>
      </c>
      <c r="Z225" s="25" t="str">
        <f>IF([7]道具信息!Z225="","",[7]道具信息!Z225)</f>
        <v/>
      </c>
    </row>
    <row r="226" spans="1:26" x14ac:dyDescent="0.15">
      <c r="A226" s="25" t="str">
        <f>IF([7]道具信息!A226="","",[7]道具信息!A226)</f>
        <v/>
      </c>
      <c r="B226" s="25" t="str">
        <f>IF([7]道具信息!B226="","",[7]道具信息!B226)</f>
        <v/>
      </c>
      <c r="C226" s="25">
        <f>IF([7]道具信息!C226="","",[7]道具信息!C226)</f>
        <v>21006</v>
      </c>
      <c r="D226" s="25" t="str">
        <f>IF([7]道具信息!D226="","",[7]道具信息!D226)</f>
        <v>一堆木材</v>
      </c>
      <c r="E226" s="25">
        <f>IF([7]道具信息!E226="","",[7]道具信息!E226)</f>
        <v>20</v>
      </c>
      <c r="F226" s="25">
        <f>IF([7]道具信息!F226="","",[7]道具信息!F226)</f>
        <v>1</v>
      </c>
      <c r="G226" s="25">
        <f>IF([7]道具信息!G226="","",[7]道具信息!G226)</f>
        <v>1</v>
      </c>
      <c r="H226" s="25">
        <f>IF([7]道具信息!H226="","",[7]道具信息!H226)</f>
        <v>0.3</v>
      </c>
      <c r="I226" s="25">
        <f>IF([7]道具信息!I226="","",[7]道具信息!I226)</f>
        <v>20</v>
      </c>
      <c r="J226" s="25">
        <f>IF([7]道具信息!J226="","",[7]道具信息!J226)</f>
        <v>20</v>
      </c>
      <c r="K226" s="25">
        <f>IF([7]道具信息!K226="","",[7]道具信息!K226)</f>
        <v>6</v>
      </c>
      <c r="L226" s="25" t="str">
        <f>IF([7]道具信息!L226="","",[7]道具信息!L226)</f>
        <v>使用后获得50000安全木材</v>
      </c>
      <c r="M226" s="25" t="str">
        <f>IF([7]道具信息!M226="","",[7]道具信息!M226)</f>
        <v/>
      </c>
      <c r="N226" s="25" t="str">
        <f>IF([7]道具信息!N226="","",[7]道具信息!N226)</f>
        <v/>
      </c>
      <c r="O226" s="25" t="str">
        <f>IF([7]道具信息!O226="","",[7]道具信息!O226)</f>
        <v/>
      </c>
      <c r="P226" s="25" t="str">
        <f>IF([7]道具信息!P226="","",[7]道具信息!P226)</f>
        <v/>
      </c>
      <c r="Q226" s="25" t="str">
        <f>IF([7]道具信息!Q226="","",[7]道具信息!Q226)</f>
        <v/>
      </c>
      <c r="R226" s="25" t="str">
        <f>IF([7]道具信息!R226="","",[7]道具信息!R226)</f>
        <v/>
      </c>
      <c r="S226" s="25" t="str">
        <f>IF([7]道具信息!S226="","",[7]道具信息!S226)</f>
        <v/>
      </c>
      <c r="T226" s="25" t="str">
        <f>IF([7]道具信息!T226="","",[7]道具信息!T226)</f>
        <v/>
      </c>
      <c r="U226" s="25" t="str">
        <f>IF([7]道具信息!U226="","",[7]道具信息!U226)</f>
        <v/>
      </c>
      <c r="V226" s="25" t="str">
        <f>IF([7]道具信息!V226="","",[7]道具信息!V226)</f>
        <v/>
      </c>
      <c r="W226" s="25" t="str">
        <f>IF([7]道具信息!W226="","",[7]道具信息!W226)</f>
        <v/>
      </c>
      <c r="X226" s="25" t="str">
        <f>IF([7]道具信息!X226="","",[7]道具信息!X226)</f>
        <v/>
      </c>
      <c r="Y226" s="25" t="str">
        <f>IF([7]道具信息!Y226="","",[7]道具信息!Y226)</f>
        <v/>
      </c>
      <c r="Z226" s="25" t="str">
        <f>IF([7]道具信息!Z226="","",[7]道具信息!Z226)</f>
        <v/>
      </c>
    </row>
    <row r="227" spans="1:26" x14ac:dyDescent="0.15">
      <c r="A227" s="25" t="str">
        <f>IF([7]道具信息!A227="","",[7]道具信息!A227)</f>
        <v/>
      </c>
      <c r="B227" s="25" t="str">
        <f>IF([7]道具信息!B227="","",[7]道具信息!B227)</f>
        <v/>
      </c>
      <c r="C227" s="25">
        <f>IF([7]道具信息!C227="","",[7]道具信息!C227)</f>
        <v>21007</v>
      </c>
      <c r="D227" s="25" t="str">
        <f>IF([7]道具信息!D227="","",[7]道具信息!D227)</f>
        <v>一箱木材</v>
      </c>
      <c r="E227" s="25">
        <f>IF([7]道具信息!E227="","",[7]道具信息!E227)</f>
        <v>45</v>
      </c>
      <c r="F227" s="25">
        <f>IF([7]道具信息!F227="","",[7]道具信息!F227)</f>
        <v>1.333</v>
      </c>
      <c r="G227" s="25">
        <f>IF([7]道具信息!G227="","",[7]道具信息!G227)</f>
        <v>1</v>
      </c>
      <c r="H227" s="25">
        <f>IF([7]道具信息!H227="","",[7]道具信息!H227)</f>
        <v>0.3</v>
      </c>
      <c r="I227" s="25">
        <f>IF([7]道具信息!I227="","",[7]道具信息!I227)</f>
        <v>59.984999999999999</v>
      </c>
      <c r="J227" s="25">
        <f>IF([7]道具信息!J227="","",[7]道具信息!J227)</f>
        <v>45</v>
      </c>
      <c r="K227" s="25">
        <f>IF([7]道具信息!K227="","",[7]道具信息!K227)</f>
        <v>13.5</v>
      </c>
      <c r="L227" s="25" t="str">
        <f>IF([7]道具信息!L227="","",[7]道具信息!L227)</f>
        <v>使用后获得150000安全木材</v>
      </c>
      <c r="M227" s="25" t="str">
        <f>IF([7]道具信息!M227="","",[7]道具信息!M227)</f>
        <v/>
      </c>
      <c r="N227" s="25" t="str">
        <f>IF([7]道具信息!N227="","",[7]道具信息!N227)</f>
        <v/>
      </c>
      <c r="O227" s="25" t="str">
        <f>IF([7]道具信息!O227="","",[7]道具信息!O227)</f>
        <v/>
      </c>
      <c r="P227" s="25" t="str">
        <f>IF([7]道具信息!P227="","",[7]道具信息!P227)</f>
        <v/>
      </c>
      <c r="Q227" s="25" t="str">
        <f>IF([7]道具信息!Q227="","",[7]道具信息!Q227)</f>
        <v/>
      </c>
      <c r="R227" s="25" t="str">
        <f>IF([7]道具信息!R227="","",[7]道具信息!R227)</f>
        <v/>
      </c>
      <c r="S227" s="25" t="str">
        <f>IF([7]道具信息!S227="","",[7]道具信息!S227)</f>
        <v/>
      </c>
      <c r="T227" s="25" t="str">
        <f>IF([7]道具信息!T227="","",[7]道具信息!T227)</f>
        <v/>
      </c>
      <c r="U227" s="25" t="str">
        <f>IF([7]道具信息!U227="","",[7]道具信息!U227)</f>
        <v/>
      </c>
      <c r="V227" s="25" t="str">
        <f>IF([7]道具信息!V227="","",[7]道具信息!V227)</f>
        <v/>
      </c>
      <c r="W227" s="25" t="str">
        <f>IF([7]道具信息!W227="","",[7]道具信息!W227)</f>
        <v/>
      </c>
      <c r="X227" s="25" t="str">
        <f>IF([7]道具信息!X227="","",[7]道具信息!X227)</f>
        <v/>
      </c>
      <c r="Y227" s="25" t="str">
        <f>IF([7]道具信息!Y227="","",[7]道具信息!Y227)</f>
        <v/>
      </c>
      <c r="Z227" s="25" t="str">
        <f>IF([7]道具信息!Z227="","",[7]道具信息!Z227)</f>
        <v/>
      </c>
    </row>
    <row r="228" spans="1:26" x14ac:dyDescent="0.15">
      <c r="A228" s="25" t="str">
        <f>IF([7]道具信息!A228="","",[7]道具信息!A228)</f>
        <v/>
      </c>
      <c r="B228" s="25" t="str">
        <f>IF([7]道具信息!B228="","",[7]道具信息!B228)</f>
        <v/>
      </c>
      <c r="C228" s="25">
        <f>IF([7]道具信息!C228="","",[7]道具信息!C228)</f>
        <v>21008</v>
      </c>
      <c r="D228" s="25" t="str">
        <f>IF([7]道具信息!D228="","",[7]道具信息!D228)</f>
        <v>一车木材</v>
      </c>
      <c r="E228" s="25">
        <f>IF([7]道具信息!E228="","",[7]道具信息!E228)</f>
        <v>100</v>
      </c>
      <c r="F228" s="25">
        <f>IF([7]道具信息!F228="","",[7]道具信息!F228)</f>
        <v>2</v>
      </c>
      <c r="G228" s="25">
        <f>IF([7]道具信息!G228="","",[7]道具信息!G228)</f>
        <v>1</v>
      </c>
      <c r="H228" s="25">
        <f>IF([7]道具信息!H228="","",[7]道具信息!H228)</f>
        <v>0.3</v>
      </c>
      <c r="I228" s="25">
        <f>IF([7]道具信息!I228="","",[7]道具信息!I228)</f>
        <v>200</v>
      </c>
      <c r="J228" s="25">
        <f>IF([7]道具信息!J228="","",[7]道具信息!J228)</f>
        <v>100</v>
      </c>
      <c r="K228" s="25">
        <f>IF([7]道具信息!K228="","",[7]道具信息!K228)</f>
        <v>30</v>
      </c>
      <c r="L228" s="25" t="str">
        <f>IF([7]道具信息!L228="","",[7]道具信息!L228)</f>
        <v>使用后获得500000安全木材</v>
      </c>
      <c r="M228" s="25" t="str">
        <f>IF([7]道具信息!M228="","",[7]道具信息!M228)</f>
        <v/>
      </c>
      <c r="N228" s="25" t="str">
        <f>IF([7]道具信息!N228="","",[7]道具信息!N228)</f>
        <v/>
      </c>
      <c r="O228" s="25" t="str">
        <f>IF([7]道具信息!O228="","",[7]道具信息!O228)</f>
        <v/>
      </c>
      <c r="P228" s="25" t="str">
        <f>IF([7]道具信息!P228="","",[7]道具信息!P228)</f>
        <v/>
      </c>
      <c r="Q228" s="25" t="str">
        <f>IF([7]道具信息!Q228="","",[7]道具信息!Q228)</f>
        <v/>
      </c>
      <c r="R228" s="25" t="str">
        <f>IF([7]道具信息!R228="","",[7]道具信息!R228)</f>
        <v/>
      </c>
      <c r="S228" s="25" t="str">
        <f>IF([7]道具信息!S228="","",[7]道具信息!S228)</f>
        <v/>
      </c>
      <c r="T228" s="25" t="str">
        <f>IF([7]道具信息!T228="","",[7]道具信息!T228)</f>
        <v/>
      </c>
      <c r="U228" s="25" t="str">
        <f>IF([7]道具信息!U228="","",[7]道具信息!U228)</f>
        <v/>
      </c>
      <c r="V228" s="25" t="str">
        <f>IF([7]道具信息!V228="","",[7]道具信息!V228)</f>
        <v/>
      </c>
      <c r="W228" s="25" t="str">
        <f>IF([7]道具信息!W228="","",[7]道具信息!W228)</f>
        <v/>
      </c>
      <c r="X228" s="25" t="str">
        <f>IF([7]道具信息!X228="","",[7]道具信息!X228)</f>
        <v/>
      </c>
      <c r="Y228" s="25" t="str">
        <f>IF([7]道具信息!Y228="","",[7]道具信息!Y228)</f>
        <v/>
      </c>
      <c r="Z228" s="25" t="str">
        <f>IF([7]道具信息!Z228="","",[7]道具信息!Z228)</f>
        <v/>
      </c>
    </row>
    <row r="229" spans="1:26" x14ac:dyDescent="0.15">
      <c r="A229" s="25" t="str">
        <f>IF([7]道具信息!A229="","",[7]道具信息!A229)</f>
        <v/>
      </c>
      <c r="B229" s="25" t="str">
        <f>IF([7]道具信息!B229="","",[7]道具信息!B229)</f>
        <v/>
      </c>
      <c r="C229" s="25">
        <f>IF([7]道具信息!C229="","",[7]道具信息!C229)</f>
        <v>21009</v>
      </c>
      <c r="D229" s="25" t="str">
        <f>IF([7]道具信息!D229="","",[7]道具信息!D229)</f>
        <v>一担石料</v>
      </c>
      <c r="E229" s="25">
        <f>IF([7]道具信息!E229="","",[7]道具信息!E229)</f>
        <v>6</v>
      </c>
      <c r="F229" s="25">
        <f>IF([7]道具信息!F229="","",[7]道具信息!F229)</f>
        <v>1</v>
      </c>
      <c r="G229" s="25">
        <f>IF([7]道具信息!G229="","",[7]道具信息!G229)</f>
        <v>1</v>
      </c>
      <c r="H229" s="25">
        <f>IF([7]道具信息!H229="","",[7]道具信息!H229)</f>
        <v>0.3</v>
      </c>
      <c r="I229" s="25">
        <f>IF([7]道具信息!I229="","",[7]道具信息!I229)</f>
        <v>6</v>
      </c>
      <c r="J229" s="25">
        <f>IF([7]道具信息!J229="","",[7]道具信息!J229)</f>
        <v>6</v>
      </c>
      <c r="K229" s="25">
        <f>IF([7]道具信息!K229="","",[7]道具信息!K229)</f>
        <v>1.7999999999999998</v>
      </c>
      <c r="L229" s="25" t="str">
        <f>IF([7]道具信息!L229="","",[7]道具信息!L229)</f>
        <v>使用后获得10000安全石料</v>
      </c>
      <c r="M229" s="25" t="str">
        <f>IF([7]道具信息!M229="","",[7]道具信息!M229)</f>
        <v/>
      </c>
      <c r="N229" s="25" t="str">
        <f>IF([7]道具信息!N229="","",[7]道具信息!N229)</f>
        <v/>
      </c>
      <c r="O229" s="25" t="str">
        <f>IF([7]道具信息!O229="","",[7]道具信息!O229)</f>
        <v/>
      </c>
      <c r="P229" s="25" t="str">
        <f>IF([7]道具信息!P229="","",[7]道具信息!P229)</f>
        <v/>
      </c>
      <c r="Q229" s="25" t="str">
        <f>IF([7]道具信息!Q229="","",[7]道具信息!Q229)</f>
        <v/>
      </c>
      <c r="R229" s="25" t="str">
        <f>IF([7]道具信息!R229="","",[7]道具信息!R229)</f>
        <v/>
      </c>
      <c r="S229" s="25" t="str">
        <f>IF([7]道具信息!S229="","",[7]道具信息!S229)</f>
        <v/>
      </c>
      <c r="T229" s="25" t="str">
        <f>IF([7]道具信息!T229="","",[7]道具信息!T229)</f>
        <v/>
      </c>
      <c r="U229" s="25" t="str">
        <f>IF([7]道具信息!U229="","",[7]道具信息!U229)</f>
        <v/>
      </c>
      <c r="V229" s="25" t="str">
        <f>IF([7]道具信息!V229="","",[7]道具信息!V229)</f>
        <v/>
      </c>
      <c r="W229" s="25" t="str">
        <f>IF([7]道具信息!W229="","",[7]道具信息!W229)</f>
        <v/>
      </c>
      <c r="X229" s="25" t="str">
        <f>IF([7]道具信息!X229="","",[7]道具信息!X229)</f>
        <v/>
      </c>
      <c r="Y229" s="25" t="str">
        <f>IF([7]道具信息!Y229="","",[7]道具信息!Y229)</f>
        <v/>
      </c>
      <c r="Z229" s="25" t="str">
        <f>IF([7]道具信息!Z229="","",[7]道具信息!Z229)</f>
        <v/>
      </c>
    </row>
    <row r="230" spans="1:26" x14ac:dyDescent="0.15">
      <c r="A230" s="25" t="str">
        <f>IF([7]道具信息!A230="","",[7]道具信息!A230)</f>
        <v/>
      </c>
      <c r="B230" s="25" t="str">
        <f>IF([7]道具信息!B230="","",[7]道具信息!B230)</f>
        <v/>
      </c>
      <c r="C230" s="25">
        <f>IF([7]道具信息!C230="","",[7]道具信息!C230)</f>
        <v>21010</v>
      </c>
      <c r="D230" s="25" t="str">
        <f>IF([7]道具信息!D230="","",[7]道具信息!D230)</f>
        <v>一堆石料</v>
      </c>
      <c r="E230" s="25">
        <f>IF([7]道具信息!E230="","",[7]道具信息!E230)</f>
        <v>20</v>
      </c>
      <c r="F230" s="25">
        <f>IF([7]道具信息!F230="","",[7]道具信息!F230)</f>
        <v>1</v>
      </c>
      <c r="G230" s="25">
        <f>IF([7]道具信息!G230="","",[7]道具信息!G230)</f>
        <v>1</v>
      </c>
      <c r="H230" s="25">
        <f>IF([7]道具信息!H230="","",[7]道具信息!H230)</f>
        <v>0.3</v>
      </c>
      <c r="I230" s="25">
        <f>IF([7]道具信息!I230="","",[7]道具信息!I230)</f>
        <v>20</v>
      </c>
      <c r="J230" s="25">
        <f>IF([7]道具信息!J230="","",[7]道具信息!J230)</f>
        <v>20</v>
      </c>
      <c r="K230" s="25">
        <f>IF([7]道具信息!K230="","",[7]道具信息!K230)</f>
        <v>6</v>
      </c>
      <c r="L230" s="25" t="str">
        <f>IF([7]道具信息!L230="","",[7]道具信息!L230)</f>
        <v>使用后获得50000安全石料</v>
      </c>
      <c r="M230" s="25" t="str">
        <f>IF([7]道具信息!M230="","",[7]道具信息!M230)</f>
        <v/>
      </c>
      <c r="N230" s="25" t="str">
        <f>IF([7]道具信息!N230="","",[7]道具信息!N230)</f>
        <v/>
      </c>
      <c r="O230" s="25" t="str">
        <f>IF([7]道具信息!O230="","",[7]道具信息!O230)</f>
        <v/>
      </c>
      <c r="P230" s="25" t="str">
        <f>IF([7]道具信息!P230="","",[7]道具信息!P230)</f>
        <v/>
      </c>
      <c r="Q230" s="25" t="str">
        <f>IF([7]道具信息!Q230="","",[7]道具信息!Q230)</f>
        <v/>
      </c>
      <c r="R230" s="25" t="str">
        <f>IF([7]道具信息!R230="","",[7]道具信息!R230)</f>
        <v/>
      </c>
      <c r="S230" s="25" t="str">
        <f>IF([7]道具信息!S230="","",[7]道具信息!S230)</f>
        <v/>
      </c>
      <c r="T230" s="25" t="str">
        <f>IF([7]道具信息!T230="","",[7]道具信息!T230)</f>
        <v/>
      </c>
      <c r="U230" s="25" t="str">
        <f>IF([7]道具信息!U230="","",[7]道具信息!U230)</f>
        <v/>
      </c>
      <c r="V230" s="25" t="str">
        <f>IF([7]道具信息!V230="","",[7]道具信息!V230)</f>
        <v/>
      </c>
      <c r="W230" s="25" t="str">
        <f>IF([7]道具信息!W230="","",[7]道具信息!W230)</f>
        <v/>
      </c>
      <c r="X230" s="25" t="str">
        <f>IF([7]道具信息!X230="","",[7]道具信息!X230)</f>
        <v/>
      </c>
      <c r="Y230" s="25" t="str">
        <f>IF([7]道具信息!Y230="","",[7]道具信息!Y230)</f>
        <v/>
      </c>
      <c r="Z230" s="25" t="str">
        <f>IF([7]道具信息!Z230="","",[7]道具信息!Z230)</f>
        <v/>
      </c>
    </row>
    <row r="231" spans="1:26" x14ac:dyDescent="0.15">
      <c r="A231" s="25" t="str">
        <f>IF([7]道具信息!A231="","",[7]道具信息!A231)</f>
        <v/>
      </c>
      <c r="B231" s="25" t="str">
        <f>IF([7]道具信息!B231="","",[7]道具信息!B231)</f>
        <v/>
      </c>
      <c r="C231" s="25">
        <f>IF([7]道具信息!C231="","",[7]道具信息!C231)</f>
        <v>21011</v>
      </c>
      <c r="D231" s="25" t="str">
        <f>IF([7]道具信息!D231="","",[7]道具信息!D231)</f>
        <v>一箱石料</v>
      </c>
      <c r="E231" s="25">
        <f>IF([7]道具信息!E231="","",[7]道具信息!E231)</f>
        <v>45</v>
      </c>
      <c r="F231" s="25">
        <f>IF([7]道具信息!F231="","",[7]道具信息!F231)</f>
        <v>1.333</v>
      </c>
      <c r="G231" s="25">
        <f>IF([7]道具信息!G231="","",[7]道具信息!G231)</f>
        <v>1</v>
      </c>
      <c r="H231" s="25">
        <f>IF([7]道具信息!H231="","",[7]道具信息!H231)</f>
        <v>0.3</v>
      </c>
      <c r="I231" s="25">
        <f>IF([7]道具信息!I231="","",[7]道具信息!I231)</f>
        <v>59.984999999999999</v>
      </c>
      <c r="J231" s="25">
        <f>IF([7]道具信息!J231="","",[7]道具信息!J231)</f>
        <v>45</v>
      </c>
      <c r="K231" s="25">
        <f>IF([7]道具信息!K231="","",[7]道具信息!K231)</f>
        <v>13.5</v>
      </c>
      <c r="L231" s="25" t="str">
        <f>IF([7]道具信息!L231="","",[7]道具信息!L231)</f>
        <v>使用后获得150000安全石料</v>
      </c>
      <c r="M231" s="25" t="str">
        <f>IF([7]道具信息!M231="","",[7]道具信息!M231)</f>
        <v/>
      </c>
      <c r="N231" s="25" t="str">
        <f>IF([7]道具信息!N231="","",[7]道具信息!N231)</f>
        <v/>
      </c>
      <c r="O231" s="25" t="str">
        <f>IF([7]道具信息!O231="","",[7]道具信息!O231)</f>
        <v/>
      </c>
      <c r="P231" s="25" t="str">
        <f>IF([7]道具信息!P231="","",[7]道具信息!P231)</f>
        <v/>
      </c>
      <c r="Q231" s="25" t="str">
        <f>IF([7]道具信息!Q231="","",[7]道具信息!Q231)</f>
        <v/>
      </c>
      <c r="R231" s="25" t="str">
        <f>IF([7]道具信息!R231="","",[7]道具信息!R231)</f>
        <v/>
      </c>
      <c r="S231" s="25" t="str">
        <f>IF([7]道具信息!S231="","",[7]道具信息!S231)</f>
        <v/>
      </c>
      <c r="T231" s="25" t="str">
        <f>IF([7]道具信息!T231="","",[7]道具信息!T231)</f>
        <v/>
      </c>
      <c r="U231" s="25" t="str">
        <f>IF([7]道具信息!U231="","",[7]道具信息!U231)</f>
        <v/>
      </c>
      <c r="V231" s="25" t="str">
        <f>IF([7]道具信息!V231="","",[7]道具信息!V231)</f>
        <v/>
      </c>
      <c r="W231" s="25" t="str">
        <f>IF([7]道具信息!W231="","",[7]道具信息!W231)</f>
        <v/>
      </c>
      <c r="X231" s="25" t="str">
        <f>IF([7]道具信息!X231="","",[7]道具信息!X231)</f>
        <v/>
      </c>
      <c r="Y231" s="25" t="str">
        <f>IF([7]道具信息!Y231="","",[7]道具信息!Y231)</f>
        <v/>
      </c>
      <c r="Z231" s="25" t="str">
        <f>IF([7]道具信息!Z231="","",[7]道具信息!Z231)</f>
        <v/>
      </c>
    </row>
    <row r="232" spans="1:26" x14ac:dyDescent="0.15">
      <c r="A232" s="25" t="str">
        <f>IF([7]道具信息!A232="","",[7]道具信息!A232)</f>
        <v/>
      </c>
      <c r="B232" s="25" t="str">
        <f>IF([7]道具信息!B232="","",[7]道具信息!B232)</f>
        <v/>
      </c>
      <c r="C232" s="25">
        <f>IF([7]道具信息!C232="","",[7]道具信息!C232)</f>
        <v>21012</v>
      </c>
      <c r="D232" s="25" t="str">
        <f>IF([7]道具信息!D232="","",[7]道具信息!D232)</f>
        <v>一车石料</v>
      </c>
      <c r="E232" s="25">
        <f>IF([7]道具信息!E232="","",[7]道具信息!E232)</f>
        <v>100</v>
      </c>
      <c r="F232" s="25">
        <f>IF([7]道具信息!F232="","",[7]道具信息!F232)</f>
        <v>2</v>
      </c>
      <c r="G232" s="25">
        <f>IF([7]道具信息!G232="","",[7]道具信息!G232)</f>
        <v>1</v>
      </c>
      <c r="H232" s="25">
        <f>IF([7]道具信息!H232="","",[7]道具信息!H232)</f>
        <v>0.3</v>
      </c>
      <c r="I232" s="25">
        <f>IF([7]道具信息!I232="","",[7]道具信息!I232)</f>
        <v>200</v>
      </c>
      <c r="J232" s="25">
        <f>IF([7]道具信息!J232="","",[7]道具信息!J232)</f>
        <v>100</v>
      </c>
      <c r="K232" s="25">
        <f>IF([7]道具信息!K232="","",[7]道具信息!K232)</f>
        <v>30</v>
      </c>
      <c r="L232" s="25" t="str">
        <f>IF([7]道具信息!L232="","",[7]道具信息!L232)</f>
        <v>使用后获得500000安全石料</v>
      </c>
      <c r="M232" s="25" t="str">
        <f>IF([7]道具信息!M232="","",[7]道具信息!M232)</f>
        <v/>
      </c>
      <c r="N232" s="25" t="str">
        <f>IF([7]道具信息!N232="","",[7]道具信息!N232)</f>
        <v/>
      </c>
      <c r="O232" s="25" t="str">
        <f>IF([7]道具信息!O232="","",[7]道具信息!O232)</f>
        <v/>
      </c>
      <c r="P232" s="25" t="str">
        <f>IF([7]道具信息!P232="","",[7]道具信息!P232)</f>
        <v/>
      </c>
      <c r="Q232" s="25" t="str">
        <f>IF([7]道具信息!Q232="","",[7]道具信息!Q232)</f>
        <v/>
      </c>
      <c r="R232" s="25" t="str">
        <f>IF([7]道具信息!R232="","",[7]道具信息!R232)</f>
        <v/>
      </c>
      <c r="S232" s="25" t="str">
        <f>IF([7]道具信息!S232="","",[7]道具信息!S232)</f>
        <v/>
      </c>
      <c r="T232" s="25" t="str">
        <f>IF([7]道具信息!T232="","",[7]道具信息!T232)</f>
        <v/>
      </c>
      <c r="U232" s="25" t="str">
        <f>IF([7]道具信息!U232="","",[7]道具信息!U232)</f>
        <v/>
      </c>
      <c r="V232" s="25" t="str">
        <f>IF([7]道具信息!V232="","",[7]道具信息!V232)</f>
        <v/>
      </c>
      <c r="W232" s="25" t="str">
        <f>IF([7]道具信息!W232="","",[7]道具信息!W232)</f>
        <v/>
      </c>
      <c r="X232" s="25" t="str">
        <f>IF([7]道具信息!X232="","",[7]道具信息!X232)</f>
        <v/>
      </c>
      <c r="Y232" s="25" t="str">
        <f>IF([7]道具信息!Y232="","",[7]道具信息!Y232)</f>
        <v/>
      </c>
      <c r="Z232" s="25" t="str">
        <f>IF([7]道具信息!Z232="","",[7]道具信息!Z232)</f>
        <v/>
      </c>
    </row>
    <row r="233" spans="1:26" x14ac:dyDescent="0.15">
      <c r="A233" s="25" t="str">
        <f>IF([7]道具信息!A233="","",[7]道具信息!A233)</f>
        <v/>
      </c>
      <c r="B233" s="25" t="str">
        <f>IF([7]道具信息!B233="","",[7]道具信息!B233)</f>
        <v/>
      </c>
      <c r="C233" s="25">
        <f>IF([7]道具信息!C233="","",[7]道具信息!C233)</f>
        <v>21013</v>
      </c>
      <c r="D233" s="25" t="str">
        <f>IF([7]道具信息!D233="","",[7]道具信息!D233)</f>
        <v>一担铁矿</v>
      </c>
      <c r="E233" s="25">
        <f>IF([7]道具信息!E233="","",[7]道具信息!E233)</f>
        <v>12</v>
      </c>
      <c r="F233" s="25">
        <f>IF([7]道具信息!F233="","",[7]道具信息!F233)</f>
        <v>1</v>
      </c>
      <c r="G233" s="25">
        <f>IF([7]道具信息!G233="","",[7]道具信息!G233)</f>
        <v>1</v>
      </c>
      <c r="H233" s="25">
        <f>IF([7]道具信息!H233="","",[7]道具信息!H233)</f>
        <v>0.3</v>
      </c>
      <c r="I233" s="25">
        <f>IF([7]道具信息!I233="","",[7]道具信息!I233)</f>
        <v>12</v>
      </c>
      <c r="J233" s="25">
        <f>IF([7]道具信息!J233="","",[7]道具信息!J233)</f>
        <v>12</v>
      </c>
      <c r="K233" s="25">
        <f>IF([7]道具信息!K233="","",[7]道具信息!K233)</f>
        <v>3.5999999999999996</v>
      </c>
      <c r="L233" s="25" t="str">
        <f>IF([7]道具信息!L233="","",[7]道具信息!L233)</f>
        <v>使用后获得10000安全铁矿</v>
      </c>
      <c r="M233" s="25" t="str">
        <f>IF([7]道具信息!M233="","",[7]道具信息!M233)</f>
        <v/>
      </c>
      <c r="N233" s="25" t="str">
        <f>IF([7]道具信息!N233="","",[7]道具信息!N233)</f>
        <v/>
      </c>
      <c r="O233" s="25" t="str">
        <f>IF([7]道具信息!O233="","",[7]道具信息!O233)</f>
        <v/>
      </c>
      <c r="P233" s="25" t="str">
        <f>IF([7]道具信息!P233="","",[7]道具信息!P233)</f>
        <v/>
      </c>
      <c r="Q233" s="25" t="str">
        <f>IF([7]道具信息!Q233="","",[7]道具信息!Q233)</f>
        <v/>
      </c>
      <c r="R233" s="25" t="str">
        <f>IF([7]道具信息!R233="","",[7]道具信息!R233)</f>
        <v/>
      </c>
      <c r="S233" s="25" t="str">
        <f>IF([7]道具信息!S233="","",[7]道具信息!S233)</f>
        <v/>
      </c>
      <c r="T233" s="25" t="str">
        <f>IF([7]道具信息!T233="","",[7]道具信息!T233)</f>
        <v/>
      </c>
      <c r="U233" s="25" t="str">
        <f>IF([7]道具信息!U233="","",[7]道具信息!U233)</f>
        <v/>
      </c>
      <c r="V233" s="25" t="str">
        <f>IF([7]道具信息!V233="","",[7]道具信息!V233)</f>
        <v/>
      </c>
      <c r="W233" s="25" t="str">
        <f>IF([7]道具信息!W233="","",[7]道具信息!W233)</f>
        <v/>
      </c>
      <c r="X233" s="25" t="str">
        <f>IF([7]道具信息!X233="","",[7]道具信息!X233)</f>
        <v/>
      </c>
      <c r="Y233" s="25" t="str">
        <f>IF([7]道具信息!Y233="","",[7]道具信息!Y233)</f>
        <v/>
      </c>
      <c r="Z233" s="25" t="str">
        <f>IF([7]道具信息!Z233="","",[7]道具信息!Z233)</f>
        <v/>
      </c>
    </row>
    <row r="234" spans="1:26" x14ac:dyDescent="0.15">
      <c r="A234" s="25" t="str">
        <f>IF([7]道具信息!A234="","",[7]道具信息!A234)</f>
        <v/>
      </c>
      <c r="B234" s="25" t="str">
        <f>IF([7]道具信息!B234="","",[7]道具信息!B234)</f>
        <v/>
      </c>
      <c r="C234" s="25">
        <f>IF([7]道具信息!C234="","",[7]道具信息!C234)</f>
        <v>21014</v>
      </c>
      <c r="D234" s="25" t="str">
        <f>IF([7]道具信息!D234="","",[7]道具信息!D234)</f>
        <v>一堆铁矿</v>
      </c>
      <c r="E234" s="25">
        <f>IF([7]道具信息!E234="","",[7]道具信息!E234)</f>
        <v>40</v>
      </c>
      <c r="F234" s="25">
        <f>IF([7]道具信息!F234="","",[7]道具信息!F234)</f>
        <v>1</v>
      </c>
      <c r="G234" s="25">
        <f>IF([7]道具信息!G234="","",[7]道具信息!G234)</f>
        <v>1</v>
      </c>
      <c r="H234" s="25">
        <f>IF([7]道具信息!H234="","",[7]道具信息!H234)</f>
        <v>0.3</v>
      </c>
      <c r="I234" s="25">
        <f>IF([7]道具信息!I234="","",[7]道具信息!I234)</f>
        <v>40</v>
      </c>
      <c r="J234" s="25">
        <f>IF([7]道具信息!J234="","",[7]道具信息!J234)</f>
        <v>40</v>
      </c>
      <c r="K234" s="25">
        <f>IF([7]道具信息!K234="","",[7]道具信息!K234)</f>
        <v>12</v>
      </c>
      <c r="L234" s="25" t="str">
        <f>IF([7]道具信息!L234="","",[7]道具信息!L234)</f>
        <v>使用后获得50000安全铁矿</v>
      </c>
      <c r="M234" s="25" t="str">
        <f>IF([7]道具信息!M234="","",[7]道具信息!M234)</f>
        <v/>
      </c>
      <c r="N234" s="25" t="str">
        <f>IF([7]道具信息!N234="","",[7]道具信息!N234)</f>
        <v/>
      </c>
      <c r="O234" s="25" t="str">
        <f>IF([7]道具信息!O234="","",[7]道具信息!O234)</f>
        <v/>
      </c>
      <c r="P234" s="25" t="str">
        <f>IF([7]道具信息!P234="","",[7]道具信息!P234)</f>
        <v/>
      </c>
      <c r="Q234" s="25" t="str">
        <f>IF([7]道具信息!Q234="","",[7]道具信息!Q234)</f>
        <v/>
      </c>
      <c r="R234" s="25" t="str">
        <f>IF([7]道具信息!R234="","",[7]道具信息!R234)</f>
        <v/>
      </c>
      <c r="S234" s="25" t="str">
        <f>IF([7]道具信息!S234="","",[7]道具信息!S234)</f>
        <v/>
      </c>
      <c r="T234" s="25" t="str">
        <f>IF([7]道具信息!T234="","",[7]道具信息!T234)</f>
        <v/>
      </c>
      <c r="U234" s="25" t="str">
        <f>IF([7]道具信息!U234="","",[7]道具信息!U234)</f>
        <v/>
      </c>
      <c r="V234" s="25" t="str">
        <f>IF([7]道具信息!V234="","",[7]道具信息!V234)</f>
        <v/>
      </c>
      <c r="W234" s="25" t="str">
        <f>IF([7]道具信息!W234="","",[7]道具信息!W234)</f>
        <v/>
      </c>
      <c r="X234" s="25" t="str">
        <f>IF([7]道具信息!X234="","",[7]道具信息!X234)</f>
        <v/>
      </c>
      <c r="Y234" s="25" t="str">
        <f>IF([7]道具信息!Y234="","",[7]道具信息!Y234)</f>
        <v/>
      </c>
      <c r="Z234" s="25" t="str">
        <f>IF([7]道具信息!Z234="","",[7]道具信息!Z234)</f>
        <v/>
      </c>
    </row>
    <row r="235" spans="1:26" x14ac:dyDescent="0.15">
      <c r="A235" s="25" t="str">
        <f>IF([7]道具信息!A235="","",[7]道具信息!A235)</f>
        <v/>
      </c>
      <c r="B235" s="25" t="str">
        <f>IF([7]道具信息!B235="","",[7]道具信息!B235)</f>
        <v/>
      </c>
      <c r="C235" s="25">
        <f>IF([7]道具信息!C235="","",[7]道具信息!C235)</f>
        <v>21015</v>
      </c>
      <c r="D235" s="25" t="str">
        <f>IF([7]道具信息!D235="","",[7]道具信息!D235)</f>
        <v>一箱铁矿</v>
      </c>
      <c r="E235" s="25">
        <f>IF([7]道具信息!E235="","",[7]道具信息!E235)</f>
        <v>90</v>
      </c>
      <c r="F235" s="25">
        <f>IF([7]道具信息!F235="","",[7]道具信息!F235)</f>
        <v>1.333</v>
      </c>
      <c r="G235" s="25">
        <f>IF([7]道具信息!G235="","",[7]道具信息!G235)</f>
        <v>1</v>
      </c>
      <c r="H235" s="25">
        <f>IF([7]道具信息!H235="","",[7]道具信息!H235)</f>
        <v>0.3</v>
      </c>
      <c r="I235" s="25">
        <f>IF([7]道具信息!I235="","",[7]道具信息!I235)</f>
        <v>119.97</v>
      </c>
      <c r="J235" s="25">
        <f>IF([7]道具信息!J235="","",[7]道具信息!J235)</f>
        <v>90</v>
      </c>
      <c r="K235" s="25">
        <f>IF([7]道具信息!K235="","",[7]道具信息!K235)</f>
        <v>27</v>
      </c>
      <c r="L235" s="25" t="str">
        <f>IF([7]道具信息!L235="","",[7]道具信息!L235)</f>
        <v>使用后获得150000安全铁矿</v>
      </c>
      <c r="M235" s="25" t="str">
        <f>IF([7]道具信息!M235="","",[7]道具信息!M235)</f>
        <v/>
      </c>
      <c r="N235" s="25" t="str">
        <f>IF([7]道具信息!N235="","",[7]道具信息!N235)</f>
        <v/>
      </c>
      <c r="O235" s="25" t="str">
        <f>IF([7]道具信息!O235="","",[7]道具信息!O235)</f>
        <v/>
      </c>
      <c r="P235" s="25" t="str">
        <f>IF([7]道具信息!P235="","",[7]道具信息!P235)</f>
        <v/>
      </c>
      <c r="Q235" s="25" t="str">
        <f>IF([7]道具信息!Q235="","",[7]道具信息!Q235)</f>
        <v/>
      </c>
      <c r="R235" s="25" t="str">
        <f>IF([7]道具信息!R235="","",[7]道具信息!R235)</f>
        <v/>
      </c>
      <c r="S235" s="25" t="str">
        <f>IF([7]道具信息!S235="","",[7]道具信息!S235)</f>
        <v/>
      </c>
      <c r="T235" s="25" t="str">
        <f>IF([7]道具信息!T235="","",[7]道具信息!T235)</f>
        <v/>
      </c>
      <c r="U235" s="25" t="str">
        <f>IF([7]道具信息!U235="","",[7]道具信息!U235)</f>
        <v/>
      </c>
      <c r="V235" s="25" t="str">
        <f>IF([7]道具信息!V235="","",[7]道具信息!V235)</f>
        <v/>
      </c>
      <c r="W235" s="25" t="str">
        <f>IF([7]道具信息!W235="","",[7]道具信息!W235)</f>
        <v/>
      </c>
      <c r="X235" s="25" t="str">
        <f>IF([7]道具信息!X235="","",[7]道具信息!X235)</f>
        <v/>
      </c>
      <c r="Y235" s="25" t="str">
        <f>IF([7]道具信息!Y235="","",[7]道具信息!Y235)</f>
        <v/>
      </c>
      <c r="Z235" s="25" t="str">
        <f>IF([7]道具信息!Z235="","",[7]道具信息!Z235)</f>
        <v/>
      </c>
    </row>
    <row r="236" spans="1:26" x14ac:dyDescent="0.15">
      <c r="A236" s="25" t="str">
        <f>IF([7]道具信息!A236="","",[7]道具信息!A236)</f>
        <v/>
      </c>
      <c r="B236" s="25" t="str">
        <f>IF([7]道具信息!B236="","",[7]道具信息!B236)</f>
        <v/>
      </c>
      <c r="C236" s="25">
        <f>IF([7]道具信息!C236="","",[7]道具信息!C236)</f>
        <v>21016</v>
      </c>
      <c r="D236" s="25" t="str">
        <f>IF([7]道具信息!D236="","",[7]道具信息!D236)</f>
        <v>一车铁矿</v>
      </c>
      <c r="E236" s="25">
        <f>IF([7]道具信息!E236="","",[7]道具信息!E236)</f>
        <v>200</v>
      </c>
      <c r="F236" s="25">
        <f>IF([7]道具信息!F236="","",[7]道具信息!F236)</f>
        <v>2</v>
      </c>
      <c r="G236" s="25">
        <f>IF([7]道具信息!G236="","",[7]道具信息!G236)</f>
        <v>1</v>
      </c>
      <c r="H236" s="25">
        <f>IF([7]道具信息!H236="","",[7]道具信息!H236)</f>
        <v>0.3</v>
      </c>
      <c r="I236" s="25">
        <f>IF([7]道具信息!I236="","",[7]道具信息!I236)</f>
        <v>400</v>
      </c>
      <c r="J236" s="25">
        <f>IF([7]道具信息!J236="","",[7]道具信息!J236)</f>
        <v>200</v>
      </c>
      <c r="K236" s="25">
        <f>IF([7]道具信息!K236="","",[7]道具信息!K236)</f>
        <v>60</v>
      </c>
      <c r="L236" s="25" t="str">
        <f>IF([7]道具信息!L236="","",[7]道具信息!L236)</f>
        <v>使用后获得500000安全铁矿</v>
      </c>
      <c r="M236" s="25" t="str">
        <f>IF([7]道具信息!M236="","",[7]道具信息!M236)</f>
        <v/>
      </c>
      <c r="N236" s="25" t="str">
        <f>IF([7]道具信息!N236="","",[7]道具信息!N236)</f>
        <v/>
      </c>
      <c r="O236" s="25" t="str">
        <f>IF([7]道具信息!O236="","",[7]道具信息!O236)</f>
        <v/>
      </c>
      <c r="P236" s="25" t="str">
        <f>IF([7]道具信息!P236="","",[7]道具信息!P236)</f>
        <v/>
      </c>
      <c r="Q236" s="25" t="str">
        <f>IF([7]道具信息!Q236="","",[7]道具信息!Q236)</f>
        <v/>
      </c>
      <c r="R236" s="25" t="str">
        <f>IF([7]道具信息!R236="","",[7]道具信息!R236)</f>
        <v/>
      </c>
      <c r="S236" s="25" t="str">
        <f>IF([7]道具信息!S236="","",[7]道具信息!S236)</f>
        <v/>
      </c>
      <c r="T236" s="25" t="str">
        <f>IF([7]道具信息!T236="","",[7]道具信息!T236)</f>
        <v/>
      </c>
      <c r="U236" s="25" t="str">
        <f>IF([7]道具信息!U236="","",[7]道具信息!U236)</f>
        <v/>
      </c>
      <c r="V236" s="25" t="str">
        <f>IF([7]道具信息!V236="","",[7]道具信息!V236)</f>
        <v/>
      </c>
      <c r="W236" s="25" t="str">
        <f>IF([7]道具信息!W236="","",[7]道具信息!W236)</f>
        <v/>
      </c>
      <c r="X236" s="25" t="str">
        <f>IF([7]道具信息!X236="","",[7]道具信息!X236)</f>
        <v/>
      </c>
      <c r="Y236" s="25" t="str">
        <f>IF([7]道具信息!Y236="","",[7]道具信息!Y236)</f>
        <v/>
      </c>
      <c r="Z236" s="25" t="str">
        <f>IF([7]道具信息!Z236="","",[7]道具信息!Z236)</f>
        <v/>
      </c>
    </row>
    <row r="237" spans="1:26" x14ac:dyDescent="0.15">
      <c r="A237" s="25" t="str">
        <f>IF([7]道具信息!A237="","",[7]道具信息!A237)</f>
        <v/>
      </c>
      <c r="B237" s="25" t="str">
        <f>IF([7]道具信息!B237="","",[7]道具信息!B237)</f>
        <v/>
      </c>
      <c r="C237" s="25">
        <f>IF([7]道具信息!C237="","",[7]道具信息!C237)</f>
        <v>21017</v>
      </c>
      <c r="D237" s="25" t="str">
        <f>IF([7]道具信息!D237="","",[7]道具信息!D237)</f>
        <v>一担铜矿</v>
      </c>
      <c r="E237" s="25">
        <f>IF([7]道具信息!E237="","",[7]道具信息!E237)</f>
        <v>6</v>
      </c>
      <c r="F237" s="25">
        <f>IF([7]道具信息!F237="","",[7]道具信息!F237)</f>
        <v>1</v>
      </c>
      <c r="G237" s="25">
        <f>IF([7]道具信息!G237="","",[7]道具信息!G237)</f>
        <v>1</v>
      </c>
      <c r="H237" s="25">
        <f>IF([7]道具信息!H237="","",[7]道具信息!H237)</f>
        <v>0.3</v>
      </c>
      <c r="I237" s="25">
        <f>IF([7]道具信息!I237="","",[7]道具信息!I237)</f>
        <v>6</v>
      </c>
      <c r="J237" s="25">
        <f>IF([7]道具信息!J237="","",[7]道具信息!J237)</f>
        <v>6</v>
      </c>
      <c r="K237" s="25">
        <f>IF([7]道具信息!K237="","",[7]道具信息!K237)</f>
        <v>1.7999999999999998</v>
      </c>
      <c r="L237" s="25" t="str">
        <f>IF([7]道具信息!L237="","",[7]道具信息!L237)</f>
        <v>使用后获得10000安全铜矿</v>
      </c>
      <c r="M237" s="25" t="str">
        <f>IF([7]道具信息!M237="","",[7]道具信息!M237)</f>
        <v/>
      </c>
      <c r="N237" s="25" t="str">
        <f>IF([7]道具信息!N237="","",[7]道具信息!N237)</f>
        <v/>
      </c>
      <c r="O237" s="25" t="str">
        <f>IF([7]道具信息!O237="","",[7]道具信息!O237)</f>
        <v/>
      </c>
      <c r="P237" s="25" t="str">
        <f>IF([7]道具信息!P237="","",[7]道具信息!P237)</f>
        <v/>
      </c>
      <c r="Q237" s="25" t="str">
        <f>IF([7]道具信息!Q237="","",[7]道具信息!Q237)</f>
        <v/>
      </c>
      <c r="R237" s="25" t="str">
        <f>IF([7]道具信息!R237="","",[7]道具信息!R237)</f>
        <v/>
      </c>
      <c r="S237" s="25" t="str">
        <f>IF([7]道具信息!S237="","",[7]道具信息!S237)</f>
        <v/>
      </c>
      <c r="T237" s="25" t="str">
        <f>IF([7]道具信息!T237="","",[7]道具信息!T237)</f>
        <v/>
      </c>
      <c r="U237" s="25" t="str">
        <f>IF([7]道具信息!U237="","",[7]道具信息!U237)</f>
        <v/>
      </c>
      <c r="V237" s="25" t="str">
        <f>IF([7]道具信息!V237="","",[7]道具信息!V237)</f>
        <v/>
      </c>
      <c r="W237" s="25" t="str">
        <f>IF([7]道具信息!W237="","",[7]道具信息!W237)</f>
        <v/>
      </c>
      <c r="X237" s="25" t="str">
        <f>IF([7]道具信息!X237="","",[7]道具信息!X237)</f>
        <v/>
      </c>
      <c r="Y237" s="25" t="str">
        <f>IF([7]道具信息!Y237="","",[7]道具信息!Y237)</f>
        <v/>
      </c>
      <c r="Z237" s="25" t="str">
        <f>IF([7]道具信息!Z237="","",[7]道具信息!Z237)</f>
        <v/>
      </c>
    </row>
    <row r="238" spans="1:26" x14ac:dyDescent="0.15">
      <c r="A238" s="25" t="str">
        <f>IF([7]道具信息!A238="","",[7]道具信息!A238)</f>
        <v/>
      </c>
      <c r="B238" s="25" t="str">
        <f>IF([7]道具信息!B238="","",[7]道具信息!B238)</f>
        <v/>
      </c>
      <c r="C238" s="25">
        <f>IF([7]道具信息!C238="","",[7]道具信息!C238)</f>
        <v>21018</v>
      </c>
      <c r="D238" s="25" t="str">
        <f>IF([7]道具信息!D238="","",[7]道具信息!D238)</f>
        <v>一堆铜矿</v>
      </c>
      <c r="E238" s="25">
        <f>IF([7]道具信息!E238="","",[7]道具信息!E238)</f>
        <v>20</v>
      </c>
      <c r="F238" s="25">
        <f>IF([7]道具信息!F238="","",[7]道具信息!F238)</f>
        <v>1</v>
      </c>
      <c r="G238" s="25">
        <f>IF([7]道具信息!G238="","",[7]道具信息!G238)</f>
        <v>1</v>
      </c>
      <c r="H238" s="25">
        <f>IF([7]道具信息!H238="","",[7]道具信息!H238)</f>
        <v>0.3</v>
      </c>
      <c r="I238" s="25">
        <f>IF([7]道具信息!I238="","",[7]道具信息!I238)</f>
        <v>20</v>
      </c>
      <c r="J238" s="25">
        <f>IF([7]道具信息!J238="","",[7]道具信息!J238)</f>
        <v>20</v>
      </c>
      <c r="K238" s="25">
        <f>IF([7]道具信息!K238="","",[7]道具信息!K238)</f>
        <v>6</v>
      </c>
      <c r="L238" s="25" t="str">
        <f>IF([7]道具信息!L238="","",[7]道具信息!L238)</f>
        <v>使用后获得50000安全铜矿</v>
      </c>
      <c r="M238" s="25" t="str">
        <f>IF([7]道具信息!M238="","",[7]道具信息!M238)</f>
        <v/>
      </c>
      <c r="N238" s="25" t="str">
        <f>IF([7]道具信息!N238="","",[7]道具信息!N238)</f>
        <v/>
      </c>
      <c r="O238" s="25" t="str">
        <f>IF([7]道具信息!O238="","",[7]道具信息!O238)</f>
        <v/>
      </c>
      <c r="P238" s="25" t="str">
        <f>IF([7]道具信息!P238="","",[7]道具信息!P238)</f>
        <v/>
      </c>
      <c r="Q238" s="25" t="str">
        <f>IF([7]道具信息!Q238="","",[7]道具信息!Q238)</f>
        <v/>
      </c>
      <c r="R238" s="25" t="str">
        <f>IF([7]道具信息!R238="","",[7]道具信息!R238)</f>
        <v/>
      </c>
      <c r="S238" s="25" t="str">
        <f>IF([7]道具信息!S238="","",[7]道具信息!S238)</f>
        <v/>
      </c>
      <c r="T238" s="25" t="str">
        <f>IF([7]道具信息!T238="","",[7]道具信息!T238)</f>
        <v/>
      </c>
      <c r="U238" s="25" t="str">
        <f>IF([7]道具信息!U238="","",[7]道具信息!U238)</f>
        <v/>
      </c>
      <c r="V238" s="25" t="str">
        <f>IF([7]道具信息!V238="","",[7]道具信息!V238)</f>
        <v/>
      </c>
      <c r="W238" s="25" t="str">
        <f>IF([7]道具信息!W238="","",[7]道具信息!W238)</f>
        <v/>
      </c>
      <c r="X238" s="25" t="str">
        <f>IF([7]道具信息!X238="","",[7]道具信息!X238)</f>
        <v/>
      </c>
      <c r="Y238" s="25" t="str">
        <f>IF([7]道具信息!Y238="","",[7]道具信息!Y238)</f>
        <v/>
      </c>
      <c r="Z238" s="25" t="str">
        <f>IF([7]道具信息!Z238="","",[7]道具信息!Z238)</f>
        <v/>
      </c>
    </row>
    <row r="239" spans="1:26" x14ac:dyDescent="0.15">
      <c r="A239" s="25" t="str">
        <f>IF([7]道具信息!A239="","",[7]道具信息!A239)</f>
        <v/>
      </c>
      <c r="B239" s="25" t="str">
        <f>IF([7]道具信息!B239="","",[7]道具信息!B239)</f>
        <v/>
      </c>
      <c r="C239" s="25">
        <f>IF([7]道具信息!C239="","",[7]道具信息!C239)</f>
        <v>21019</v>
      </c>
      <c r="D239" s="25" t="str">
        <f>IF([7]道具信息!D239="","",[7]道具信息!D239)</f>
        <v>一箱铜矿</v>
      </c>
      <c r="E239" s="25">
        <f>IF([7]道具信息!E239="","",[7]道具信息!E239)</f>
        <v>45</v>
      </c>
      <c r="F239" s="25">
        <f>IF([7]道具信息!F239="","",[7]道具信息!F239)</f>
        <v>1.333</v>
      </c>
      <c r="G239" s="25">
        <f>IF([7]道具信息!G239="","",[7]道具信息!G239)</f>
        <v>1</v>
      </c>
      <c r="H239" s="25">
        <f>IF([7]道具信息!H239="","",[7]道具信息!H239)</f>
        <v>0.3</v>
      </c>
      <c r="I239" s="25">
        <f>IF([7]道具信息!I239="","",[7]道具信息!I239)</f>
        <v>59.984999999999999</v>
      </c>
      <c r="J239" s="25">
        <f>IF([7]道具信息!J239="","",[7]道具信息!J239)</f>
        <v>45</v>
      </c>
      <c r="K239" s="25">
        <f>IF([7]道具信息!K239="","",[7]道具信息!K239)</f>
        <v>13.5</v>
      </c>
      <c r="L239" s="25" t="str">
        <f>IF([7]道具信息!L239="","",[7]道具信息!L239)</f>
        <v>使用后获得150000安全铜矿</v>
      </c>
      <c r="M239" s="25" t="str">
        <f>IF([7]道具信息!M239="","",[7]道具信息!M239)</f>
        <v/>
      </c>
      <c r="N239" s="25" t="str">
        <f>IF([7]道具信息!N239="","",[7]道具信息!N239)</f>
        <v/>
      </c>
      <c r="O239" s="25" t="str">
        <f>IF([7]道具信息!O239="","",[7]道具信息!O239)</f>
        <v/>
      </c>
      <c r="P239" s="25" t="str">
        <f>IF([7]道具信息!P239="","",[7]道具信息!P239)</f>
        <v/>
      </c>
      <c r="Q239" s="25" t="str">
        <f>IF([7]道具信息!Q239="","",[7]道具信息!Q239)</f>
        <v/>
      </c>
      <c r="R239" s="25" t="str">
        <f>IF([7]道具信息!R239="","",[7]道具信息!R239)</f>
        <v/>
      </c>
      <c r="S239" s="25" t="str">
        <f>IF([7]道具信息!S239="","",[7]道具信息!S239)</f>
        <v/>
      </c>
      <c r="T239" s="25" t="str">
        <f>IF([7]道具信息!T239="","",[7]道具信息!T239)</f>
        <v/>
      </c>
      <c r="U239" s="25" t="str">
        <f>IF([7]道具信息!U239="","",[7]道具信息!U239)</f>
        <v/>
      </c>
      <c r="V239" s="25" t="str">
        <f>IF([7]道具信息!V239="","",[7]道具信息!V239)</f>
        <v/>
      </c>
      <c r="W239" s="25" t="str">
        <f>IF([7]道具信息!W239="","",[7]道具信息!W239)</f>
        <v/>
      </c>
      <c r="X239" s="25" t="str">
        <f>IF([7]道具信息!X239="","",[7]道具信息!X239)</f>
        <v/>
      </c>
      <c r="Y239" s="25" t="str">
        <f>IF([7]道具信息!Y239="","",[7]道具信息!Y239)</f>
        <v/>
      </c>
      <c r="Z239" s="25" t="str">
        <f>IF([7]道具信息!Z239="","",[7]道具信息!Z239)</f>
        <v/>
      </c>
    </row>
    <row r="240" spans="1:26" x14ac:dyDescent="0.15">
      <c r="A240" s="25" t="str">
        <f>IF([7]道具信息!A240="","",[7]道具信息!A240)</f>
        <v/>
      </c>
      <c r="B240" s="25" t="str">
        <f>IF([7]道具信息!B240="","",[7]道具信息!B240)</f>
        <v/>
      </c>
      <c r="C240" s="25">
        <f>IF([7]道具信息!C240="","",[7]道具信息!C240)</f>
        <v>21020</v>
      </c>
      <c r="D240" s="25" t="str">
        <f>IF([7]道具信息!D240="","",[7]道具信息!D240)</f>
        <v>一车铜矿</v>
      </c>
      <c r="E240" s="25">
        <f>IF([7]道具信息!E240="","",[7]道具信息!E240)</f>
        <v>100</v>
      </c>
      <c r="F240" s="25">
        <f>IF([7]道具信息!F240="","",[7]道具信息!F240)</f>
        <v>2</v>
      </c>
      <c r="G240" s="25">
        <f>IF([7]道具信息!G240="","",[7]道具信息!G240)</f>
        <v>1</v>
      </c>
      <c r="H240" s="25">
        <f>IF([7]道具信息!H240="","",[7]道具信息!H240)</f>
        <v>0.3</v>
      </c>
      <c r="I240" s="25">
        <f>IF([7]道具信息!I240="","",[7]道具信息!I240)</f>
        <v>200</v>
      </c>
      <c r="J240" s="25">
        <f>IF([7]道具信息!J240="","",[7]道具信息!J240)</f>
        <v>100</v>
      </c>
      <c r="K240" s="25">
        <f>IF([7]道具信息!K240="","",[7]道具信息!K240)</f>
        <v>30</v>
      </c>
      <c r="L240" s="25" t="str">
        <f>IF([7]道具信息!L240="","",[7]道具信息!L240)</f>
        <v>使用后获得500000安全铜矿</v>
      </c>
      <c r="M240" s="25" t="str">
        <f>IF([7]道具信息!M240="","",[7]道具信息!M240)</f>
        <v/>
      </c>
      <c r="N240" s="25" t="str">
        <f>IF([7]道具信息!N240="","",[7]道具信息!N240)</f>
        <v/>
      </c>
      <c r="O240" s="25" t="str">
        <f>IF([7]道具信息!O240="","",[7]道具信息!O240)</f>
        <v/>
      </c>
      <c r="P240" s="25" t="str">
        <f>IF([7]道具信息!P240="","",[7]道具信息!P240)</f>
        <v/>
      </c>
      <c r="Q240" s="25" t="str">
        <f>IF([7]道具信息!Q240="","",[7]道具信息!Q240)</f>
        <v/>
      </c>
      <c r="R240" s="25" t="str">
        <f>IF([7]道具信息!R240="","",[7]道具信息!R240)</f>
        <v/>
      </c>
      <c r="S240" s="25" t="str">
        <f>IF([7]道具信息!S240="","",[7]道具信息!S240)</f>
        <v/>
      </c>
      <c r="T240" s="25" t="str">
        <f>IF([7]道具信息!T240="","",[7]道具信息!T240)</f>
        <v/>
      </c>
      <c r="U240" s="25" t="str">
        <f>IF([7]道具信息!U240="","",[7]道具信息!U240)</f>
        <v/>
      </c>
      <c r="V240" s="25" t="str">
        <f>IF([7]道具信息!V240="","",[7]道具信息!V240)</f>
        <v/>
      </c>
      <c r="W240" s="25" t="str">
        <f>IF([7]道具信息!W240="","",[7]道具信息!W240)</f>
        <v/>
      </c>
      <c r="X240" s="25" t="str">
        <f>IF([7]道具信息!X240="","",[7]道具信息!X240)</f>
        <v/>
      </c>
      <c r="Y240" s="25" t="str">
        <f>IF([7]道具信息!Y240="","",[7]道具信息!Y240)</f>
        <v/>
      </c>
      <c r="Z240" s="25" t="str">
        <f>IF([7]道具信息!Z240="","",[7]道具信息!Z240)</f>
        <v/>
      </c>
    </row>
    <row r="241" spans="1:26" x14ac:dyDescent="0.15">
      <c r="A241" s="25" t="str">
        <f>IF([7]道具信息!A241="","",[7]道具信息!A241)</f>
        <v/>
      </c>
      <c r="B241" s="25" t="str">
        <f>IF([7]道具信息!B241="","",[7]道具信息!B241)</f>
        <v/>
      </c>
      <c r="C241" s="25">
        <f>IF([7]道具信息!C241="","",[7]道具信息!C241)</f>
        <v>21021</v>
      </c>
      <c r="D241" s="25" t="str">
        <f>IF([7]道具信息!D241="","",[7]道具信息!D241)</f>
        <v>一吊刀币</v>
      </c>
      <c r="E241" s="25">
        <f>IF([7]道具信息!E241="","",[7]道具信息!E241)</f>
        <v>50</v>
      </c>
      <c r="F241" s="25">
        <f>IF([7]道具信息!F241="","",[7]道具信息!F241)</f>
        <v>1</v>
      </c>
      <c r="G241" s="25">
        <f>IF([7]道具信息!G241="","",[7]道具信息!G241)</f>
        <v>1</v>
      </c>
      <c r="H241" s="25">
        <f>IF([7]道具信息!H241="","",[7]道具信息!H241)</f>
        <v>0.5</v>
      </c>
      <c r="I241" s="25">
        <f>IF([7]道具信息!I241="","",[7]道具信息!I241)</f>
        <v>50</v>
      </c>
      <c r="J241" s="25">
        <f>IF([7]道具信息!J241="","",[7]道具信息!J241)</f>
        <v>50</v>
      </c>
      <c r="K241" s="25">
        <f>IF([7]道具信息!K241="","",[7]道具信息!K241)</f>
        <v>25</v>
      </c>
      <c r="L241" s="25" t="str">
        <f>IF([7]道具信息!L241="","",[7]道具信息!L241)</f>
        <v>使用后获得10000刀币</v>
      </c>
      <c r="M241" s="25" t="str">
        <f>IF([7]道具信息!M241="","",[7]道具信息!M241)</f>
        <v/>
      </c>
      <c r="N241" s="25" t="str">
        <f>IF([7]道具信息!N241="","",[7]道具信息!N241)</f>
        <v/>
      </c>
      <c r="O241" s="25" t="str">
        <f>IF([7]道具信息!O241="","",[7]道具信息!O241)</f>
        <v/>
      </c>
      <c r="P241" s="25" t="str">
        <f>IF([7]道具信息!P241="","",[7]道具信息!P241)</f>
        <v/>
      </c>
      <c r="Q241" s="25" t="str">
        <f>IF([7]道具信息!Q241="","",[7]道具信息!Q241)</f>
        <v/>
      </c>
      <c r="R241" s="25" t="str">
        <f>IF([7]道具信息!R241="","",[7]道具信息!R241)</f>
        <v/>
      </c>
      <c r="S241" s="25" t="str">
        <f>IF([7]道具信息!S241="","",[7]道具信息!S241)</f>
        <v/>
      </c>
      <c r="T241" s="25" t="str">
        <f>IF([7]道具信息!T241="","",[7]道具信息!T241)</f>
        <v/>
      </c>
      <c r="U241" s="25" t="str">
        <f>IF([7]道具信息!U241="","",[7]道具信息!U241)</f>
        <v/>
      </c>
      <c r="V241" s="25" t="str">
        <f>IF([7]道具信息!V241="","",[7]道具信息!V241)</f>
        <v/>
      </c>
      <c r="W241" s="25" t="str">
        <f>IF([7]道具信息!W241="","",[7]道具信息!W241)</f>
        <v/>
      </c>
      <c r="X241" s="25" t="str">
        <f>IF([7]道具信息!X241="","",[7]道具信息!X241)</f>
        <v/>
      </c>
      <c r="Y241" s="25" t="str">
        <f>IF([7]道具信息!Y241="","",[7]道具信息!Y241)</f>
        <v/>
      </c>
      <c r="Z241" s="25" t="str">
        <f>IF([7]道具信息!Z241="","",[7]道具信息!Z241)</f>
        <v/>
      </c>
    </row>
    <row r="242" spans="1:26" x14ac:dyDescent="0.15">
      <c r="A242" s="25" t="str">
        <f>IF([7]道具信息!A242="","",[7]道具信息!A242)</f>
        <v/>
      </c>
      <c r="B242" s="25" t="str">
        <f>IF([7]道具信息!B242="","",[7]道具信息!B242)</f>
        <v/>
      </c>
      <c r="C242" s="25">
        <f>IF([7]道具信息!C242="","",[7]道具信息!C242)</f>
        <v>21022</v>
      </c>
      <c r="D242" s="25" t="str">
        <f>IF([7]道具信息!D242="","",[7]道具信息!D242)</f>
        <v>一贯刀币</v>
      </c>
      <c r="E242" s="25">
        <f>IF([7]道具信息!E242="","",[7]道具信息!E242)</f>
        <v>150</v>
      </c>
      <c r="F242" s="25">
        <f>IF([7]道具信息!F242="","",[7]道具信息!F242)</f>
        <v>1</v>
      </c>
      <c r="G242" s="25">
        <f>IF([7]道具信息!G242="","",[7]道具信息!G242)</f>
        <v>1</v>
      </c>
      <c r="H242" s="25">
        <f>IF([7]道具信息!H242="","",[7]道具信息!H242)</f>
        <v>0.5</v>
      </c>
      <c r="I242" s="25">
        <f>IF([7]道具信息!I242="","",[7]道具信息!I242)</f>
        <v>150</v>
      </c>
      <c r="J242" s="25">
        <f>IF([7]道具信息!J242="","",[7]道具信息!J242)</f>
        <v>150</v>
      </c>
      <c r="K242" s="25">
        <f>IF([7]道具信息!K242="","",[7]道具信息!K242)</f>
        <v>75</v>
      </c>
      <c r="L242" s="25" t="str">
        <f>IF([7]道具信息!L242="","",[7]道具信息!L242)</f>
        <v>使用后获得50000刀币</v>
      </c>
      <c r="M242" s="25" t="str">
        <f>IF([7]道具信息!M242="","",[7]道具信息!M242)</f>
        <v/>
      </c>
      <c r="N242" s="25" t="str">
        <f>IF([7]道具信息!N242="","",[7]道具信息!N242)</f>
        <v/>
      </c>
      <c r="O242" s="25" t="str">
        <f>IF([7]道具信息!O242="","",[7]道具信息!O242)</f>
        <v/>
      </c>
      <c r="P242" s="25" t="str">
        <f>IF([7]道具信息!P242="","",[7]道具信息!P242)</f>
        <v/>
      </c>
      <c r="Q242" s="25" t="str">
        <f>IF([7]道具信息!Q242="","",[7]道具信息!Q242)</f>
        <v/>
      </c>
      <c r="R242" s="25" t="str">
        <f>IF([7]道具信息!R242="","",[7]道具信息!R242)</f>
        <v/>
      </c>
      <c r="S242" s="25" t="str">
        <f>IF([7]道具信息!S242="","",[7]道具信息!S242)</f>
        <v/>
      </c>
      <c r="T242" s="25" t="str">
        <f>IF([7]道具信息!T242="","",[7]道具信息!T242)</f>
        <v/>
      </c>
      <c r="U242" s="25" t="str">
        <f>IF([7]道具信息!U242="","",[7]道具信息!U242)</f>
        <v/>
      </c>
      <c r="V242" s="25" t="str">
        <f>IF([7]道具信息!V242="","",[7]道具信息!V242)</f>
        <v/>
      </c>
      <c r="W242" s="25" t="str">
        <f>IF([7]道具信息!W242="","",[7]道具信息!W242)</f>
        <v/>
      </c>
      <c r="X242" s="25" t="str">
        <f>IF([7]道具信息!X242="","",[7]道具信息!X242)</f>
        <v/>
      </c>
      <c r="Y242" s="25" t="str">
        <f>IF([7]道具信息!Y242="","",[7]道具信息!Y242)</f>
        <v/>
      </c>
      <c r="Z242" s="25" t="str">
        <f>IF([7]道具信息!Z242="","",[7]道具信息!Z242)</f>
        <v/>
      </c>
    </row>
    <row r="243" spans="1:26" x14ac:dyDescent="0.15">
      <c r="A243" s="25" t="str">
        <f>IF([7]道具信息!A243="","",[7]道具信息!A243)</f>
        <v/>
      </c>
      <c r="B243" s="25" t="str">
        <f>IF([7]道具信息!B243="","",[7]道具信息!B243)</f>
        <v/>
      </c>
      <c r="C243" s="25">
        <f>IF([7]道具信息!C243="","",[7]道具信息!C243)</f>
        <v>21023</v>
      </c>
      <c r="D243" s="25" t="str">
        <f>IF([7]道具信息!D243="","",[7]道具信息!D243)</f>
        <v>一袋刀币</v>
      </c>
      <c r="E243" s="25">
        <f>IF([7]道具信息!E243="","",[7]道具信息!E243)</f>
        <v>300</v>
      </c>
      <c r="F243" s="25">
        <f>IF([7]道具信息!F243="","",[7]道具信息!F243)</f>
        <v>1.5</v>
      </c>
      <c r="G243" s="25">
        <f>IF([7]道具信息!G243="","",[7]道具信息!G243)</f>
        <v>1</v>
      </c>
      <c r="H243" s="25">
        <f>IF([7]道具信息!H243="","",[7]道具信息!H243)</f>
        <v>0.5</v>
      </c>
      <c r="I243" s="25">
        <f>IF([7]道具信息!I243="","",[7]道具信息!I243)</f>
        <v>450</v>
      </c>
      <c r="J243" s="25">
        <f>IF([7]道具信息!J243="","",[7]道具信息!J243)</f>
        <v>300</v>
      </c>
      <c r="K243" s="25">
        <f>IF([7]道具信息!K243="","",[7]道具信息!K243)</f>
        <v>150</v>
      </c>
      <c r="L243" s="25" t="str">
        <f>IF([7]道具信息!L243="","",[7]道具信息!L243)</f>
        <v>使用后获得150000刀币</v>
      </c>
      <c r="M243" s="25" t="str">
        <f>IF([7]道具信息!M243="","",[7]道具信息!M243)</f>
        <v/>
      </c>
      <c r="N243" s="25" t="str">
        <f>IF([7]道具信息!N243="","",[7]道具信息!N243)</f>
        <v/>
      </c>
      <c r="O243" s="25" t="str">
        <f>IF([7]道具信息!O243="","",[7]道具信息!O243)</f>
        <v/>
      </c>
      <c r="P243" s="25" t="str">
        <f>IF([7]道具信息!P243="","",[7]道具信息!P243)</f>
        <v/>
      </c>
      <c r="Q243" s="25" t="str">
        <f>IF([7]道具信息!Q243="","",[7]道具信息!Q243)</f>
        <v/>
      </c>
      <c r="R243" s="25" t="str">
        <f>IF([7]道具信息!R243="","",[7]道具信息!R243)</f>
        <v/>
      </c>
      <c r="S243" s="25" t="str">
        <f>IF([7]道具信息!S243="","",[7]道具信息!S243)</f>
        <v/>
      </c>
      <c r="T243" s="25" t="str">
        <f>IF([7]道具信息!T243="","",[7]道具信息!T243)</f>
        <v/>
      </c>
      <c r="U243" s="25" t="str">
        <f>IF([7]道具信息!U243="","",[7]道具信息!U243)</f>
        <v/>
      </c>
      <c r="V243" s="25" t="str">
        <f>IF([7]道具信息!V243="","",[7]道具信息!V243)</f>
        <v/>
      </c>
      <c r="W243" s="25" t="str">
        <f>IF([7]道具信息!W243="","",[7]道具信息!W243)</f>
        <v/>
      </c>
      <c r="X243" s="25" t="str">
        <f>IF([7]道具信息!X243="","",[7]道具信息!X243)</f>
        <v/>
      </c>
      <c r="Y243" s="25" t="str">
        <f>IF([7]道具信息!Y243="","",[7]道具信息!Y243)</f>
        <v/>
      </c>
      <c r="Z243" s="25" t="str">
        <f>IF([7]道具信息!Z243="","",[7]道具信息!Z243)</f>
        <v/>
      </c>
    </row>
    <row r="244" spans="1:26" x14ac:dyDescent="0.15">
      <c r="A244" s="25" t="str">
        <f>IF([7]道具信息!A244="","",[7]道具信息!A244)</f>
        <v/>
      </c>
      <c r="B244" s="25" t="str">
        <f>IF([7]道具信息!B244="","",[7]道具信息!B244)</f>
        <v/>
      </c>
      <c r="C244" s="25" t="str">
        <f>IF([7]道具信息!C244="","",[7]道具信息!C244)</f>
        <v/>
      </c>
      <c r="D244" s="25" t="str">
        <f>IF([7]道具信息!D244="","",[7]道具信息!D244)</f>
        <v>一箱刀币</v>
      </c>
      <c r="E244" s="25">
        <f>IF([7]道具信息!E244="","",[7]道具信息!E244)</f>
        <v>800</v>
      </c>
      <c r="F244" s="25">
        <f>IF([7]道具信息!F244="","",[7]道具信息!F244)</f>
        <v>1.875</v>
      </c>
      <c r="G244" s="25">
        <f>IF([7]道具信息!G244="","",[7]道具信息!G244)</f>
        <v>1</v>
      </c>
      <c r="H244" s="25">
        <f>IF([7]道具信息!H244="","",[7]道具信息!H244)</f>
        <v>0.5</v>
      </c>
      <c r="I244" s="25">
        <f>IF([7]道具信息!I244="","",[7]道具信息!I244)</f>
        <v>1500</v>
      </c>
      <c r="J244" s="25">
        <f>IF([7]道具信息!J244="","",[7]道具信息!J244)</f>
        <v>800</v>
      </c>
      <c r="K244" s="25">
        <f>IF([7]道具信息!K244="","",[7]道具信息!K244)</f>
        <v>400</v>
      </c>
      <c r="L244" s="25" t="str">
        <f>IF([7]道具信息!L244="","",[7]道具信息!L244)</f>
        <v>使用后获得500000刀币</v>
      </c>
      <c r="M244" s="25" t="str">
        <f>IF([7]道具信息!M244="","",[7]道具信息!M244)</f>
        <v/>
      </c>
      <c r="N244" s="25" t="str">
        <f>IF([7]道具信息!N244="","",[7]道具信息!N244)</f>
        <v/>
      </c>
      <c r="O244" s="25" t="str">
        <f>IF([7]道具信息!O244="","",[7]道具信息!O244)</f>
        <v/>
      </c>
      <c r="P244" s="25" t="str">
        <f>IF([7]道具信息!P244="","",[7]道具信息!P244)</f>
        <v/>
      </c>
      <c r="Q244" s="25" t="str">
        <f>IF([7]道具信息!Q244="","",[7]道具信息!Q244)</f>
        <v/>
      </c>
      <c r="R244" s="25" t="str">
        <f>IF([7]道具信息!R244="","",[7]道具信息!R244)</f>
        <v/>
      </c>
      <c r="S244" s="25" t="str">
        <f>IF([7]道具信息!S244="","",[7]道具信息!S244)</f>
        <v/>
      </c>
      <c r="T244" s="25" t="str">
        <f>IF([7]道具信息!T244="","",[7]道具信息!T244)</f>
        <v/>
      </c>
      <c r="U244" s="25" t="str">
        <f>IF([7]道具信息!U244="","",[7]道具信息!U244)</f>
        <v/>
      </c>
      <c r="V244" s="25" t="str">
        <f>IF([7]道具信息!V244="","",[7]道具信息!V244)</f>
        <v/>
      </c>
      <c r="W244" s="25" t="str">
        <f>IF([7]道具信息!W244="","",[7]道具信息!W244)</f>
        <v/>
      </c>
      <c r="X244" s="25" t="str">
        <f>IF([7]道具信息!X244="","",[7]道具信息!X244)</f>
        <v/>
      </c>
      <c r="Y244" s="25" t="str">
        <f>IF([7]道具信息!Y244="","",[7]道具信息!Y244)</f>
        <v/>
      </c>
      <c r="Z244" s="25" t="str">
        <f>IF([7]道具信息!Z244="","",[7]道具信息!Z244)</f>
        <v/>
      </c>
    </row>
    <row r="245" spans="1:26" x14ac:dyDescent="0.15">
      <c r="A245" s="25" t="str">
        <f>IF([7]道具信息!A245="","",[7]道具信息!A245)</f>
        <v/>
      </c>
      <c r="B245" s="25" t="str">
        <f>IF([7]道具信息!B245="","",[7]道具信息!B245)</f>
        <v/>
      </c>
      <c r="C245" s="25">
        <f>IF([7]道具信息!C245="","",[7]道具信息!C245)</f>
        <v>21024</v>
      </c>
      <c r="D245" s="25" t="str">
        <f>IF([7]道具信息!D245="","",[7]道具信息!D245)</f>
        <v>普通资源自选宝箱</v>
      </c>
      <c r="E245" s="25">
        <f>IF([7]道具信息!E245="","",[7]道具信息!E245)</f>
        <v>6</v>
      </c>
      <c r="F245" s="25">
        <f>IF([7]道具信息!F245="","",[7]道具信息!F245)</f>
        <v>1</v>
      </c>
      <c r="G245" s="25">
        <f>IF([7]道具信息!G245="","",[7]道具信息!G245)</f>
        <v>1</v>
      </c>
      <c r="H245" s="25">
        <f>IF([7]道具信息!H245="","",[7]道具信息!H245)</f>
        <v>0.3</v>
      </c>
      <c r="I245" s="25">
        <f>IF([7]道具信息!I245="","",[7]道具信息!I245)</f>
        <v>6</v>
      </c>
      <c r="J245" s="25">
        <f>IF([7]道具信息!J245="","",[7]道具信息!J245)</f>
        <v>6</v>
      </c>
      <c r="K245" s="25">
        <f>IF([7]道具信息!K245="","",[7]道具信息!K245)</f>
        <v>1.7999999999999998</v>
      </c>
      <c r="L245" s="25" t="str">
        <f>IF([7]道具信息!L245="","",[7]道具信息!L245)</f>
        <v>使用后可选择获得10000资源(可选择资源类型：粮食、木材、石料和铜矿)</v>
      </c>
      <c r="M245" s="25" t="str">
        <f>IF([7]道具信息!M245="","",[7]道具信息!M245)</f>
        <v/>
      </c>
      <c r="N245" s="25" t="str">
        <f>IF([7]道具信息!N245="","",[7]道具信息!N245)</f>
        <v/>
      </c>
      <c r="O245" s="25" t="str">
        <f>IF([7]道具信息!O245="","",[7]道具信息!O245)</f>
        <v/>
      </c>
      <c r="P245" s="25" t="str">
        <f>IF([7]道具信息!P245="","",[7]道具信息!P245)</f>
        <v/>
      </c>
      <c r="Q245" s="25" t="str">
        <f>IF([7]道具信息!Q245="","",[7]道具信息!Q245)</f>
        <v/>
      </c>
      <c r="R245" s="25" t="str">
        <f>IF([7]道具信息!R245="","",[7]道具信息!R245)</f>
        <v/>
      </c>
      <c r="S245" s="25" t="str">
        <f>IF([7]道具信息!S245="","",[7]道具信息!S245)</f>
        <v/>
      </c>
      <c r="T245" s="25" t="str">
        <f>IF([7]道具信息!T245="","",[7]道具信息!T245)</f>
        <v/>
      </c>
      <c r="U245" s="25" t="str">
        <f>IF([7]道具信息!U245="","",[7]道具信息!U245)</f>
        <v/>
      </c>
      <c r="V245" s="25" t="str">
        <f>IF([7]道具信息!V245="","",[7]道具信息!V245)</f>
        <v/>
      </c>
      <c r="W245" s="25" t="str">
        <f>IF([7]道具信息!W245="","",[7]道具信息!W245)</f>
        <v/>
      </c>
      <c r="X245" s="25" t="str">
        <f>IF([7]道具信息!X245="","",[7]道具信息!X245)</f>
        <v/>
      </c>
      <c r="Y245" s="25" t="str">
        <f>IF([7]道具信息!Y245="","",[7]道具信息!Y245)</f>
        <v/>
      </c>
      <c r="Z245" s="25" t="str">
        <f>IF([7]道具信息!Z245="","",[7]道具信息!Z245)</f>
        <v/>
      </c>
    </row>
    <row r="246" spans="1:26" x14ac:dyDescent="0.15">
      <c r="A246" s="25" t="str">
        <f>IF([7]道具信息!A246="","",[7]道具信息!A246)</f>
        <v/>
      </c>
      <c r="B246" s="25" t="str">
        <f>IF([7]道具信息!B246="","",[7]道具信息!B246)</f>
        <v/>
      </c>
      <c r="C246" s="25">
        <f>IF([7]道具信息!C246="","",[7]道具信息!C246)</f>
        <v>21025</v>
      </c>
      <c r="D246" s="25" t="str">
        <f>IF([7]道具信息!D246="","",[7]道具信息!D246)</f>
        <v>初级资源自选宝箱</v>
      </c>
      <c r="E246" s="25">
        <f>IF([7]道具信息!E246="","",[7]道具信息!E246)</f>
        <v>20</v>
      </c>
      <c r="F246" s="25">
        <f>IF([7]道具信息!F246="","",[7]道具信息!F246)</f>
        <v>1</v>
      </c>
      <c r="G246" s="25">
        <f>IF([7]道具信息!G246="","",[7]道具信息!G246)</f>
        <v>1</v>
      </c>
      <c r="H246" s="25">
        <f>IF([7]道具信息!H246="","",[7]道具信息!H246)</f>
        <v>0.3</v>
      </c>
      <c r="I246" s="25">
        <f>IF([7]道具信息!I246="","",[7]道具信息!I246)</f>
        <v>20</v>
      </c>
      <c r="J246" s="25">
        <f>IF([7]道具信息!J246="","",[7]道具信息!J246)</f>
        <v>20</v>
      </c>
      <c r="K246" s="25">
        <f>IF([7]道具信息!K246="","",[7]道具信息!K246)</f>
        <v>6</v>
      </c>
      <c r="L246" s="25" t="str">
        <f>IF([7]道具信息!L246="","",[7]道具信息!L246)</f>
        <v>使用后可选择获得50000资源(可选择资源类型：粮食、木材、石料和铜矿)</v>
      </c>
      <c r="M246" s="25" t="str">
        <f>IF([7]道具信息!M246="","",[7]道具信息!M246)</f>
        <v/>
      </c>
      <c r="N246" s="25" t="str">
        <f>IF([7]道具信息!N246="","",[7]道具信息!N246)</f>
        <v/>
      </c>
      <c r="O246" s="25" t="str">
        <f>IF([7]道具信息!O246="","",[7]道具信息!O246)</f>
        <v/>
      </c>
      <c r="P246" s="25" t="str">
        <f>IF([7]道具信息!P246="","",[7]道具信息!P246)</f>
        <v/>
      </c>
      <c r="Q246" s="25" t="str">
        <f>IF([7]道具信息!Q246="","",[7]道具信息!Q246)</f>
        <v/>
      </c>
      <c r="R246" s="25" t="str">
        <f>IF([7]道具信息!R246="","",[7]道具信息!R246)</f>
        <v/>
      </c>
      <c r="S246" s="25" t="str">
        <f>IF([7]道具信息!S246="","",[7]道具信息!S246)</f>
        <v/>
      </c>
      <c r="T246" s="25" t="str">
        <f>IF([7]道具信息!T246="","",[7]道具信息!T246)</f>
        <v/>
      </c>
      <c r="U246" s="25" t="str">
        <f>IF([7]道具信息!U246="","",[7]道具信息!U246)</f>
        <v/>
      </c>
      <c r="V246" s="25" t="str">
        <f>IF([7]道具信息!V246="","",[7]道具信息!V246)</f>
        <v/>
      </c>
      <c r="W246" s="25" t="str">
        <f>IF([7]道具信息!W246="","",[7]道具信息!W246)</f>
        <v/>
      </c>
      <c r="X246" s="25" t="str">
        <f>IF([7]道具信息!X246="","",[7]道具信息!X246)</f>
        <v/>
      </c>
      <c r="Y246" s="25" t="str">
        <f>IF([7]道具信息!Y246="","",[7]道具信息!Y246)</f>
        <v/>
      </c>
      <c r="Z246" s="25" t="str">
        <f>IF([7]道具信息!Z246="","",[7]道具信息!Z246)</f>
        <v/>
      </c>
    </row>
    <row r="247" spans="1:26" x14ac:dyDescent="0.15">
      <c r="A247" s="25" t="str">
        <f>IF([7]道具信息!A247="","",[7]道具信息!A247)</f>
        <v/>
      </c>
      <c r="B247" s="25" t="str">
        <f>IF([7]道具信息!B247="","",[7]道具信息!B247)</f>
        <v/>
      </c>
      <c r="C247" s="25">
        <f>IF([7]道具信息!C247="","",[7]道具信息!C247)</f>
        <v>21026</v>
      </c>
      <c r="D247" s="25" t="str">
        <f>IF([7]道具信息!D247="","",[7]道具信息!D247)</f>
        <v>中级资源自选宝箱</v>
      </c>
      <c r="E247" s="25">
        <f>IF([7]道具信息!E247="","",[7]道具信息!E247)</f>
        <v>45</v>
      </c>
      <c r="F247" s="25">
        <f>IF([7]道具信息!F247="","",[7]道具信息!F247)</f>
        <v>1.333</v>
      </c>
      <c r="G247" s="25">
        <f>IF([7]道具信息!G247="","",[7]道具信息!G247)</f>
        <v>1</v>
      </c>
      <c r="H247" s="25">
        <f>IF([7]道具信息!H247="","",[7]道具信息!H247)</f>
        <v>0.3</v>
      </c>
      <c r="I247" s="25">
        <f>IF([7]道具信息!I247="","",[7]道具信息!I247)</f>
        <v>59.984999999999999</v>
      </c>
      <c r="J247" s="25">
        <f>IF([7]道具信息!J247="","",[7]道具信息!J247)</f>
        <v>45</v>
      </c>
      <c r="K247" s="25">
        <f>IF([7]道具信息!K247="","",[7]道具信息!K247)</f>
        <v>13.5</v>
      </c>
      <c r="L247" s="25" t="str">
        <f>IF([7]道具信息!L247="","",[7]道具信息!L247)</f>
        <v>使用后可选择获得150000资源(可选择资源类型：粮食、木材、石料和铜矿)</v>
      </c>
      <c r="M247" s="25" t="str">
        <f>IF([7]道具信息!M247="","",[7]道具信息!M247)</f>
        <v/>
      </c>
      <c r="N247" s="25" t="str">
        <f>IF([7]道具信息!N247="","",[7]道具信息!N247)</f>
        <v/>
      </c>
      <c r="O247" s="25" t="str">
        <f>IF([7]道具信息!O247="","",[7]道具信息!O247)</f>
        <v/>
      </c>
      <c r="P247" s="25" t="str">
        <f>IF([7]道具信息!P247="","",[7]道具信息!P247)</f>
        <v/>
      </c>
      <c r="Q247" s="25" t="str">
        <f>IF([7]道具信息!Q247="","",[7]道具信息!Q247)</f>
        <v/>
      </c>
      <c r="R247" s="25" t="str">
        <f>IF([7]道具信息!R247="","",[7]道具信息!R247)</f>
        <v/>
      </c>
      <c r="S247" s="25" t="str">
        <f>IF([7]道具信息!S247="","",[7]道具信息!S247)</f>
        <v/>
      </c>
      <c r="T247" s="25" t="str">
        <f>IF([7]道具信息!T247="","",[7]道具信息!T247)</f>
        <v/>
      </c>
      <c r="U247" s="25" t="str">
        <f>IF([7]道具信息!U247="","",[7]道具信息!U247)</f>
        <v/>
      </c>
      <c r="V247" s="25" t="str">
        <f>IF([7]道具信息!V247="","",[7]道具信息!V247)</f>
        <v/>
      </c>
      <c r="W247" s="25" t="str">
        <f>IF([7]道具信息!W247="","",[7]道具信息!W247)</f>
        <v/>
      </c>
      <c r="X247" s="25" t="str">
        <f>IF([7]道具信息!X247="","",[7]道具信息!X247)</f>
        <v/>
      </c>
      <c r="Y247" s="25" t="str">
        <f>IF([7]道具信息!Y247="","",[7]道具信息!Y247)</f>
        <v/>
      </c>
      <c r="Z247" s="25" t="str">
        <f>IF([7]道具信息!Z247="","",[7]道具信息!Z247)</f>
        <v/>
      </c>
    </row>
    <row r="248" spans="1:26" x14ac:dyDescent="0.15">
      <c r="A248" s="25" t="str">
        <f>IF([7]道具信息!A248="","",[7]道具信息!A248)</f>
        <v/>
      </c>
      <c r="B248" s="25" t="str">
        <f>IF([7]道具信息!B248="","",[7]道具信息!B248)</f>
        <v/>
      </c>
      <c r="C248" s="25">
        <f>IF([7]道具信息!C248="","",[7]道具信息!C248)</f>
        <v>21027</v>
      </c>
      <c r="D248" s="25" t="str">
        <f>IF([7]道具信息!D248="","",[7]道具信息!D248)</f>
        <v>高级资源自选宝箱</v>
      </c>
      <c r="E248" s="25">
        <f>IF([7]道具信息!E248="","",[7]道具信息!E248)</f>
        <v>100</v>
      </c>
      <c r="F248" s="25">
        <f>IF([7]道具信息!F248="","",[7]道具信息!F248)</f>
        <v>2</v>
      </c>
      <c r="G248" s="25">
        <f>IF([7]道具信息!G248="","",[7]道具信息!G248)</f>
        <v>1</v>
      </c>
      <c r="H248" s="25">
        <f>IF([7]道具信息!H248="","",[7]道具信息!H248)</f>
        <v>0.3</v>
      </c>
      <c r="I248" s="25">
        <f>IF([7]道具信息!I248="","",[7]道具信息!I248)</f>
        <v>200</v>
      </c>
      <c r="J248" s="25">
        <f>IF([7]道具信息!J248="","",[7]道具信息!J248)</f>
        <v>100</v>
      </c>
      <c r="K248" s="25">
        <f>IF([7]道具信息!K248="","",[7]道具信息!K248)</f>
        <v>30</v>
      </c>
      <c r="L248" s="25" t="str">
        <f>IF([7]道具信息!L248="","",[7]道具信息!L248)</f>
        <v>使用后可选择获得500000资源(可选择资源类型：粮食、木材、石料和铜矿)</v>
      </c>
      <c r="M248" s="25" t="str">
        <f>IF([7]道具信息!M248="","",[7]道具信息!M248)</f>
        <v/>
      </c>
      <c r="N248" s="25" t="str">
        <f>IF([7]道具信息!N248="","",[7]道具信息!N248)</f>
        <v/>
      </c>
      <c r="O248" s="25" t="str">
        <f>IF([7]道具信息!O248="","",[7]道具信息!O248)</f>
        <v/>
      </c>
      <c r="P248" s="25" t="str">
        <f>IF([7]道具信息!P248="","",[7]道具信息!P248)</f>
        <v/>
      </c>
      <c r="Q248" s="25" t="str">
        <f>IF([7]道具信息!Q248="","",[7]道具信息!Q248)</f>
        <v/>
      </c>
      <c r="R248" s="25" t="str">
        <f>IF([7]道具信息!R248="","",[7]道具信息!R248)</f>
        <v/>
      </c>
      <c r="S248" s="25" t="str">
        <f>IF([7]道具信息!S248="","",[7]道具信息!S248)</f>
        <v/>
      </c>
      <c r="T248" s="25" t="str">
        <f>IF([7]道具信息!T248="","",[7]道具信息!T248)</f>
        <v/>
      </c>
      <c r="U248" s="25" t="str">
        <f>IF([7]道具信息!U248="","",[7]道具信息!U248)</f>
        <v/>
      </c>
      <c r="V248" s="25" t="str">
        <f>IF([7]道具信息!V248="","",[7]道具信息!V248)</f>
        <v/>
      </c>
      <c r="W248" s="25" t="str">
        <f>IF([7]道具信息!W248="","",[7]道具信息!W248)</f>
        <v/>
      </c>
      <c r="X248" s="25" t="str">
        <f>IF([7]道具信息!X248="","",[7]道具信息!X248)</f>
        <v/>
      </c>
      <c r="Y248" s="25" t="str">
        <f>IF([7]道具信息!Y248="","",[7]道具信息!Y248)</f>
        <v/>
      </c>
      <c r="Z248" s="25" t="str">
        <f>IF([7]道具信息!Z248="","",[7]道具信息!Z248)</f>
        <v/>
      </c>
    </row>
    <row r="249" spans="1:26" x14ac:dyDescent="0.15">
      <c r="A249" s="25" t="str">
        <f>IF([7]道具信息!A249="","",[7]道具信息!A249)</f>
        <v/>
      </c>
      <c r="B249" s="25" t="str">
        <f>IF([7]道具信息!B249="","",[7]道具信息!B249)</f>
        <v/>
      </c>
      <c r="C249" s="25">
        <f>IF([7]道具信息!C249="","",[7]道具信息!C249)</f>
        <v>21031</v>
      </c>
      <c r="D249" s="25" t="str">
        <f>IF([7]道具信息!D249="","",[7]道具信息!D249)</f>
        <v>普通资源宝箱</v>
      </c>
      <c r="E249" s="25">
        <f>IF([7]道具信息!E249="","",[7]道具信息!E249)</f>
        <v>30</v>
      </c>
      <c r="F249" s="25">
        <f>IF([7]道具信息!F249="","",[7]道具信息!F249)</f>
        <v>1</v>
      </c>
      <c r="G249" s="25">
        <f>IF([7]道具信息!G249="","",[7]道具信息!G249)</f>
        <v>1</v>
      </c>
      <c r="H249" s="25">
        <f>IF([7]道具信息!H249="","",[7]道具信息!H249)</f>
        <v>0.3</v>
      </c>
      <c r="I249" s="25">
        <f>IF([7]道具信息!I249="","",[7]道具信息!I249)</f>
        <v>30</v>
      </c>
      <c r="J249" s="25">
        <f>IF([7]道具信息!J249="","",[7]道具信息!J249)</f>
        <v>30</v>
      </c>
      <c r="K249" s="25">
        <f>IF([7]道具信息!K249="","",[7]道具信息!K249)</f>
        <v>9</v>
      </c>
      <c r="L249" s="25" t="str">
        <f>IF([7]道具信息!L249="","",[7]道具信息!L249)</f>
        <v>使用后直接获得10000粮食、木材、石料和铜矿</v>
      </c>
      <c r="M249" s="25" t="str">
        <f>IF([7]道具信息!M249="","",[7]道具信息!M249)</f>
        <v/>
      </c>
      <c r="N249" s="25" t="str">
        <f>IF([7]道具信息!N249="","",[7]道具信息!N249)</f>
        <v/>
      </c>
      <c r="O249" s="25" t="str">
        <f>IF([7]道具信息!O249="","",[7]道具信息!O249)</f>
        <v/>
      </c>
      <c r="P249" s="25" t="str">
        <f>IF([7]道具信息!P249="","",[7]道具信息!P249)</f>
        <v/>
      </c>
      <c r="Q249" s="25" t="str">
        <f>IF([7]道具信息!Q249="","",[7]道具信息!Q249)</f>
        <v/>
      </c>
      <c r="R249" s="25" t="str">
        <f>IF([7]道具信息!R249="","",[7]道具信息!R249)</f>
        <v/>
      </c>
      <c r="S249" s="25" t="str">
        <f>IF([7]道具信息!S249="","",[7]道具信息!S249)</f>
        <v/>
      </c>
      <c r="T249" s="25" t="str">
        <f>IF([7]道具信息!T249="","",[7]道具信息!T249)</f>
        <v/>
      </c>
      <c r="U249" s="25" t="str">
        <f>IF([7]道具信息!U249="","",[7]道具信息!U249)</f>
        <v/>
      </c>
      <c r="V249" s="25" t="str">
        <f>IF([7]道具信息!V249="","",[7]道具信息!V249)</f>
        <v/>
      </c>
      <c r="W249" s="25" t="str">
        <f>IF([7]道具信息!W249="","",[7]道具信息!W249)</f>
        <v/>
      </c>
      <c r="X249" s="25" t="str">
        <f>IF([7]道具信息!X249="","",[7]道具信息!X249)</f>
        <v/>
      </c>
      <c r="Y249" s="25" t="str">
        <f>IF([7]道具信息!Y249="","",[7]道具信息!Y249)</f>
        <v/>
      </c>
      <c r="Z249" s="25" t="str">
        <f>IF([7]道具信息!Z249="","",[7]道具信息!Z249)</f>
        <v/>
      </c>
    </row>
    <row r="250" spans="1:26" x14ac:dyDescent="0.15">
      <c r="A250" s="25" t="str">
        <f>IF([7]道具信息!A250="","",[7]道具信息!A250)</f>
        <v/>
      </c>
      <c r="B250" s="25" t="str">
        <f>IF([7]道具信息!B250="","",[7]道具信息!B250)</f>
        <v/>
      </c>
      <c r="C250" s="25">
        <f>IF([7]道具信息!C250="","",[7]道具信息!C250)</f>
        <v>21032</v>
      </c>
      <c r="D250" s="25" t="str">
        <f>IF([7]道具信息!D250="","",[7]道具信息!D250)</f>
        <v>初级资源宝箱</v>
      </c>
      <c r="E250" s="25">
        <f>IF([7]道具信息!E250="","",[7]道具信息!E250)</f>
        <v>80</v>
      </c>
      <c r="F250" s="25">
        <f>IF([7]道具信息!F250="","",[7]道具信息!F250)</f>
        <v>1</v>
      </c>
      <c r="G250" s="25">
        <f>IF([7]道具信息!G250="","",[7]道具信息!G250)</f>
        <v>1</v>
      </c>
      <c r="H250" s="25">
        <f>IF([7]道具信息!H250="","",[7]道具信息!H250)</f>
        <v>0.3</v>
      </c>
      <c r="I250" s="25">
        <f>IF([7]道具信息!I250="","",[7]道具信息!I250)</f>
        <v>80</v>
      </c>
      <c r="J250" s="25">
        <f>IF([7]道具信息!J250="","",[7]道具信息!J250)</f>
        <v>80</v>
      </c>
      <c r="K250" s="25">
        <f>IF([7]道具信息!K250="","",[7]道具信息!K250)</f>
        <v>24</v>
      </c>
      <c r="L250" s="25" t="str">
        <f>IF([7]道具信息!L250="","",[7]道具信息!L250)</f>
        <v>使用后直接获得50000粮食、木材、石料和铜矿</v>
      </c>
      <c r="M250" s="25" t="str">
        <f>IF([7]道具信息!M250="","",[7]道具信息!M250)</f>
        <v/>
      </c>
      <c r="N250" s="25" t="str">
        <f>IF([7]道具信息!N250="","",[7]道具信息!N250)</f>
        <v/>
      </c>
      <c r="O250" s="25" t="str">
        <f>IF([7]道具信息!O250="","",[7]道具信息!O250)</f>
        <v/>
      </c>
      <c r="P250" s="25" t="str">
        <f>IF([7]道具信息!P250="","",[7]道具信息!P250)</f>
        <v/>
      </c>
      <c r="Q250" s="25" t="str">
        <f>IF([7]道具信息!Q250="","",[7]道具信息!Q250)</f>
        <v/>
      </c>
      <c r="R250" s="25" t="str">
        <f>IF([7]道具信息!R250="","",[7]道具信息!R250)</f>
        <v/>
      </c>
      <c r="S250" s="25" t="str">
        <f>IF([7]道具信息!S250="","",[7]道具信息!S250)</f>
        <v/>
      </c>
      <c r="T250" s="25" t="str">
        <f>IF([7]道具信息!T250="","",[7]道具信息!T250)</f>
        <v/>
      </c>
      <c r="U250" s="25" t="str">
        <f>IF([7]道具信息!U250="","",[7]道具信息!U250)</f>
        <v/>
      </c>
      <c r="V250" s="25" t="str">
        <f>IF([7]道具信息!V250="","",[7]道具信息!V250)</f>
        <v/>
      </c>
      <c r="W250" s="25" t="str">
        <f>IF([7]道具信息!W250="","",[7]道具信息!W250)</f>
        <v/>
      </c>
      <c r="X250" s="25" t="str">
        <f>IF([7]道具信息!X250="","",[7]道具信息!X250)</f>
        <v/>
      </c>
      <c r="Y250" s="25" t="str">
        <f>IF([7]道具信息!Y250="","",[7]道具信息!Y250)</f>
        <v/>
      </c>
      <c r="Z250" s="25" t="str">
        <f>IF([7]道具信息!Z250="","",[7]道具信息!Z250)</f>
        <v/>
      </c>
    </row>
    <row r="251" spans="1:26" x14ac:dyDescent="0.15">
      <c r="A251" s="25" t="str">
        <f>IF([7]道具信息!A251="","",[7]道具信息!A251)</f>
        <v/>
      </c>
      <c r="B251" s="25" t="str">
        <f>IF([7]道具信息!B251="","",[7]道具信息!B251)</f>
        <v/>
      </c>
      <c r="C251" s="25">
        <f>IF([7]道具信息!C251="","",[7]道具信息!C251)</f>
        <v>21033</v>
      </c>
      <c r="D251" s="25" t="str">
        <f>IF([7]道具信息!D251="","",[7]道具信息!D251)</f>
        <v>中级资源宝箱</v>
      </c>
      <c r="E251" s="25">
        <f>IF([7]道具信息!E251="","",[7]道具信息!E251)</f>
        <v>180</v>
      </c>
      <c r="F251" s="25">
        <f>IF([7]道具信息!F251="","",[7]道具信息!F251)</f>
        <v>1.333</v>
      </c>
      <c r="G251" s="25">
        <f>IF([7]道具信息!G251="","",[7]道具信息!G251)</f>
        <v>1</v>
      </c>
      <c r="H251" s="25">
        <f>IF([7]道具信息!H251="","",[7]道具信息!H251)</f>
        <v>0.3</v>
      </c>
      <c r="I251" s="25">
        <f>IF([7]道具信息!I251="","",[7]道具信息!I251)</f>
        <v>239.94</v>
      </c>
      <c r="J251" s="25">
        <f>IF([7]道具信息!J251="","",[7]道具信息!J251)</f>
        <v>180</v>
      </c>
      <c r="K251" s="25">
        <f>IF([7]道具信息!K251="","",[7]道具信息!K251)</f>
        <v>54</v>
      </c>
      <c r="L251" s="25" t="str">
        <f>IF([7]道具信息!L251="","",[7]道具信息!L251)</f>
        <v>使用后直接获得150000粮食、木材、石料和铜矿</v>
      </c>
      <c r="M251" s="25" t="str">
        <f>IF([7]道具信息!M251="","",[7]道具信息!M251)</f>
        <v/>
      </c>
      <c r="N251" s="25" t="str">
        <f>IF([7]道具信息!N251="","",[7]道具信息!N251)</f>
        <v/>
      </c>
      <c r="O251" s="25" t="str">
        <f>IF([7]道具信息!O251="","",[7]道具信息!O251)</f>
        <v/>
      </c>
      <c r="P251" s="25" t="str">
        <f>IF([7]道具信息!P251="","",[7]道具信息!P251)</f>
        <v/>
      </c>
      <c r="Q251" s="25" t="str">
        <f>IF([7]道具信息!Q251="","",[7]道具信息!Q251)</f>
        <v/>
      </c>
      <c r="R251" s="25" t="str">
        <f>IF([7]道具信息!R251="","",[7]道具信息!R251)</f>
        <v/>
      </c>
      <c r="S251" s="25" t="str">
        <f>IF([7]道具信息!S251="","",[7]道具信息!S251)</f>
        <v/>
      </c>
      <c r="T251" s="25" t="str">
        <f>IF([7]道具信息!T251="","",[7]道具信息!T251)</f>
        <v/>
      </c>
      <c r="U251" s="25" t="str">
        <f>IF([7]道具信息!U251="","",[7]道具信息!U251)</f>
        <v/>
      </c>
      <c r="V251" s="25" t="str">
        <f>IF([7]道具信息!V251="","",[7]道具信息!V251)</f>
        <v/>
      </c>
      <c r="W251" s="25" t="str">
        <f>IF([7]道具信息!W251="","",[7]道具信息!W251)</f>
        <v/>
      </c>
      <c r="X251" s="25" t="str">
        <f>IF([7]道具信息!X251="","",[7]道具信息!X251)</f>
        <v/>
      </c>
      <c r="Y251" s="25" t="str">
        <f>IF([7]道具信息!Y251="","",[7]道具信息!Y251)</f>
        <v/>
      </c>
      <c r="Z251" s="25" t="str">
        <f>IF([7]道具信息!Z251="","",[7]道具信息!Z251)</f>
        <v/>
      </c>
    </row>
    <row r="252" spans="1:26" x14ac:dyDescent="0.15">
      <c r="A252" s="25" t="str">
        <f>IF([7]道具信息!A252="","",[7]道具信息!A252)</f>
        <v/>
      </c>
      <c r="B252" s="25" t="str">
        <f>IF([7]道具信息!B252="","",[7]道具信息!B252)</f>
        <v/>
      </c>
      <c r="C252" s="25">
        <f>IF([7]道具信息!C252="","",[7]道具信息!C252)</f>
        <v>21034</v>
      </c>
      <c r="D252" s="25" t="str">
        <f>IF([7]道具信息!D252="","",[7]道具信息!D252)</f>
        <v>高级资源宝箱</v>
      </c>
      <c r="E252" s="25">
        <f>IF([7]道具信息!E252="","",[7]道具信息!E252)</f>
        <v>400</v>
      </c>
      <c r="F252" s="25">
        <f>IF([7]道具信息!F252="","",[7]道具信息!F252)</f>
        <v>2</v>
      </c>
      <c r="G252" s="25">
        <f>IF([7]道具信息!G252="","",[7]道具信息!G252)</f>
        <v>1</v>
      </c>
      <c r="H252" s="25">
        <f>IF([7]道具信息!H252="","",[7]道具信息!H252)</f>
        <v>0.3</v>
      </c>
      <c r="I252" s="25">
        <f>IF([7]道具信息!I252="","",[7]道具信息!I252)</f>
        <v>800</v>
      </c>
      <c r="J252" s="25">
        <f>IF([7]道具信息!J252="","",[7]道具信息!J252)</f>
        <v>400</v>
      </c>
      <c r="K252" s="25">
        <f>IF([7]道具信息!K252="","",[7]道具信息!K252)</f>
        <v>120</v>
      </c>
      <c r="L252" s="25" t="str">
        <f>IF([7]道具信息!L252="","",[7]道具信息!L252)</f>
        <v>使用后直接获得500000粮食、木材、石料和铜矿</v>
      </c>
      <c r="M252" s="25" t="str">
        <f>IF([7]道具信息!M252="","",[7]道具信息!M252)</f>
        <v/>
      </c>
      <c r="N252" s="25" t="str">
        <f>IF([7]道具信息!N252="","",[7]道具信息!N252)</f>
        <v/>
      </c>
      <c r="O252" s="25" t="str">
        <f>IF([7]道具信息!O252="","",[7]道具信息!O252)</f>
        <v/>
      </c>
      <c r="P252" s="25" t="str">
        <f>IF([7]道具信息!P252="","",[7]道具信息!P252)</f>
        <v/>
      </c>
      <c r="Q252" s="25" t="str">
        <f>IF([7]道具信息!Q252="","",[7]道具信息!Q252)</f>
        <v/>
      </c>
      <c r="R252" s="25" t="str">
        <f>IF([7]道具信息!R252="","",[7]道具信息!R252)</f>
        <v/>
      </c>
      <c r="S252" s="25" t="str">
        <f>IF([7]道具信息!S252="","",[7]道具信息!S252)</f>
        <v/>
      </c>
      <c r="T252" s="25" t="str">
        <f>IF([7]道具信息!T252="","",[7]道具信息!T252)</f>
        <v/>
      </c>
      <c r="U252" s="25" t="str">
        <f>IF([7]道具信息!U252="","",[7]道具信息!U252)</f>
        <v/>
      </c>
      <c r="V252" s="25" t="str">
        <f>IF([7]道具信息!V252="","",[7]道具信息!V252)</f>
        <v/>
      </c>
      <c r="W252" s="25" t="str">
        <f>IF([7]道具信息!W252="","",[7]道具信息!W252)</f>
        <v/>
      </c>
      <c r="X252" s="25" t="str">
        <f>IF([7]道具信息!X252="","",[7]道具信息!X252)</f>
        <v/>
      </c>
      <c r="Y252" s="25" t="str">
        <f>IF([7]道具信息!Y252="","",[7]道具信息!Y252)</f>
        <v/>
      </c>
      <c r="Z252" s="25" t="str">
        <f>IF([7]道具信息!Z252="","",[7]道具信息!Z252)</f>
        <v/>
      </c>
    </row>
    <row r="253" spans="1:26" x14ac:dyDescent="0.15">
      <c r="A253" s="25" t="str">
        <f>IF([7]道具信息!A253="","",[7]道具信息!A253)</f>
        <v/>
      </c>
      <c r="B253" s="25" t="str">
        <f>IF([7]道具信息!B253="","",[7]道具信息!B253)</f>
        <v/>
      </c>
      <c r="C253" s="25" t="str">
        <f>IF([7]道具信息!C253="","",[7]道具信息!C253)</f>
        <v/>
      </c>
      <c r="D253" s="25" t="str">
        <f>IF([7]道具信息!D253="","",[7]道具信息!D253)</f>
        <v/>
      </c>
      <c r="E253" s="25" t="str">
        <f>IF([7]道具信息!E253="","",[7]道具信息!E253)</f>
        <v/>
      </c>
      <c r="F253" s="25" t="str">
        <f>IF([7]道具信息!F253="","",[7]道具信息!F253)</f>
        <v/>
      </c>
      <c r="G253" s="25" t="str">
        <f>IF([7]道具信息!G253="","",[7]道具信息!G253)</f>
        <v/>
      </c>
      <c r="H253" s="25" t="str">
        <f>IF([7]道具信息!H253="","",[7]道具信息!H253)</f>
        <v/>
      </c>
      <c r="I253" s="25" t="str">
        <f>IF([7]道具信息!I253="","",[7]道具信息!I253)</f>
        <v/>
      </c>
      <c r="J253" s="25" t="str">
        <f>IF([7]道具信息!J253="","",[7]道具信息!J253)</f>
        <v/>
      </c>
      <c r="K253" s="25" t="str">
        <f>IF([7]道具信息!K253="","",[7]道具信息!K253)</f>
        <v/>
      </c>
      <c r="L253" s="25" t="str">
        <f>IF([7]道具信息!L253="","",[7]道具信息!L253)</f>
        <v/>
      </c>
      <c r="M253" s="25" t="str">
        <f>IF([7]道具信息!M253="","",[7]道具信息!M253)</f>
        <v/>
      </c>
      <c r="N253" s="25" t="str">
        <f>IF([7]道具信息!N253="","",[7]道具信息!N253)</f>
        <v/>
      </c>
      <c r="O253" s="25" t="str">
        <f>IF([7]道具信息!O253="","",[7]道具信息!O253)</f>
        <v/>
      </c>
      <c r="P253" s="25" t="str">
        <f>IF([7]道具信息!P253="","",[7]道具信息!P253)</f>
        <v/>
      </c>
      <c r="Q253" s="25" t="str">
        <f>IF([7]道具信息!Q253="","",[7]道具信息!Q253)</f>
        <v/>
      </c>
      <c r="R253" s="25" t="str">
        <f>IF([7]道具信息!R253="","",[7]道具信息!R253)</f>
        <v/>
      </c>
      <c r="S253" s="25" t="str">
        <f>IF([7]道具信息!S253="","",[7]道具信息!S253)</f>
        <v/>
      </c>
      <c r="T253" s="25" t="str">
        <f>IF([7]道具信息!T253="","",[7]道具信息!T253)</f>
        <v/>
      </c>
      <c r="U253" s="25" t="str">
        <f>IF([7]道具信息!U253="","",[7]道具信息!U253)</f>
        <v/>
      </c>
      <c r="V253" s="25" t="str">
        <f>IF([7]道具信息!V253="","",[7]道具信息!V253)</f>
        <v/>
      </c>
      <c r="W253" s="25" t="str">
        <f>IF([7]道具信息!W253="","",[7]道具信息!W253)</f>
        <v/>
      </c>
      <c r="X253" s="25" t="str">
        <f>IF([7]道具信息!X253="","",[7]道具信息!X253)</f>
        <v/>
      </c>
      <c r="Y253" s="25" t="str">
        <f>IF([7]道具信息!Y253="","",[7]道具信息!Y253)</f>
        <v/>
      </c>
      <c r="Z253" s="25" t="str">
        <f>IF([7]道具信息!Z253="","",[7]道具信息!Z253)</f>
        <v/>
      </c>
    </row>
    <row r="254" spans="1:26" x14ac:dyDescent="0.15">
      <c r="A254" s="25" t="str">
        <f>IF([7]道具信息!A254="","",[7]道具信息!A254)</f>
        <v/>
      </c>
      <c r="B254" s="25" t="str">
        <f>IF([7]道具信息!B254="","",[7]道具信息!B254)</f>
        <v/>
      </c>
      <c r="C254" s="25">
        <f>IF([7]道具信息!C254="","",[7]道具信息!C254)</f>
        <v>21061</v>
      </c>
      <c r="D254" s="25" t="str">
        <f>IF([7]道具信息!D254="","",[7]道具信息!D254)</f>
        <v>初级经验书</v>
      </c>
      <c r="E254" s="25">
        <f>IF([7]道具信息!E254="","",[7]道具信息!E254)</f>
        <v>2</v>
      </c>
      <c r="F254" s="25">
        <f>IF([7]道具信息!F254="","",[7]道具信息!F254)</f>
        <v>1</v>
      </c>
      <c r="G254" s="25">
        <f>IF([7]道具信息!G254="","",[7]道具信息!G254)</f>
        <v>1</v>
      </c>
      <c r="H254" s="25">
        <f>IF([7]道具信息!H254="","",[7]道具信息!H254)</f>
        <v>1</v>
      </c>
      <c r="I254" s="25">
        <f>IF([7]道具信息!I254="","",[7]道具信息!I254)</f>
        <v>2</v>
      </c>
      <c r="J254" s="25">
        <f>IF([7]道具信息!J254="","",[7]道具信息!J254)</f>
        <v>2</v>
      </c>
      <c r="K254" s="25">
        <f>IF([7]道具信息!K254="","",[7]道具信息!K254)</f>
        <v>2</v>
      </c>
      <c r="L254" s="25" t="str">
        <f>IF([7]道具信息!L254="","",[7]道具信息!L254)</f>
        <v>武将使用后获得200经验</v>
      </c>
      <c r="M254" s="25" t="str">
        <f>IF([7]道具信息!M254="","",[7]道具信息!M254)</f>
        <v/>
      </c>
      <c r="N254" s="25" t="str">
        <f>IF([7]道具信息!N254="","",[7]道具信息!N254)</f>
        <v/>
      </c>
      <c r="O254" s="25" t="str">
        <f>IF([7]道具信息!O254="","",[7]道具信息!O254)</f>
        <v/>
      </c>
      <c r="P254" s="25" t="str">
        <f>IF([7]道具信息!P254="","",[7]道具信息!P254)</f>
        <v/>
      </c>
      <c r="Q254" s="25" t="str">
        <f>IF([7]道具信息!Q254="","",[7]道具信息!Q254)</f>
        <v/>
      </c>
      <c r="R254" s="25" t="str">
        <f>IF([7]道具信息!R254="","",[7]道具信息!R254)</f>
        <v/>
      </c>
      <c r="S254" s="25" t="str">
        <f>IF([7]道具信息!S254="","",[7]道具信息!S254)</f>
        <v/>
      </c>
      <c r="T254" s="25" t="str">
        <f>IF([7]道具信息!T254="","",[7]道具信息!T254)</f>
        <v/>
      </c>
      <c r="U254" s="25" t="str">
        <f>IF([7]道具信息!U254="","",[7]道具信息!U254)</f>
        <v/>
      </c>
      <c r="V254" s="25" t="str">
        <f>IF([7]道具信息!V254="","",[7]道具信息!V254)</f>
        <v/>
      </c>
      <c r="W254" s="25" t="str">
        <f>IF([7]道具信息!W254="","",[7]道具信息!W254)</f>
        <v/>
      </c>
      <c r="X254" s="25" t="str">
        <f>IF([7]道具信息!X254="","",[7]道具信息!X254)</f>
        <v/>
      </c>
      <c r="Y254" s="25" t="str">
        <f>IF([7]道具信息!Y254="","",[7]道具信息!Y254)</f>
        <v/>
      </c>
      <c r="Z254" s="25" t="str">
        <f>IF([7]道具信息!Z254="","",[7]道具信息!Z254)</f>
        <v/>
      </c>
    </row>
    <row r="255" spans="1:26" x14ac:dyDescent="0.15">
      <c r="A255" s="25" t="str">
        <f>IF([7]道具信息!A255="","",[7]道具信息!A255)</f>
        <v/>
      </c>
      <c r="B255" s="25" t="str">
        <f>IF([7]道具信息!B255="","",[7]道具信息!B255)</f>
        <v/>
      </c>
      <c r="C255" s="25">
        <f>IF([7]道具信息!C255="","",[7]道具信息!C255)</f>
        <v>21062</v>
      </c>
      <c r="D255" s="25" t="str">
        <f>IF([7]道具信息!D255="","",[7]道具信息!D255)</f>
        <v>中级经验书</v>
      </c>
      <c r="E255" s="25">
        <f>IF([7]道具信息!E255="","",[7]道具信息!E255)</f>
        <v>5</v>
      </c>
      <c r="F255" s="25">
        <f>IF([7]道具信息!F255="","",[7]道具信息!F255)</f>
        <v>1</v>
      </c>
      <c r="G255" s="25">
        <f>IF([7]道具信息!G255="","",[7]道具信息!G255)</f>
        <v>1</v>
      </c>
      <c r="H255" s="25">
        <f>IF([7]道具信息!H255="","",[7]道具信息!H255)</f>
        <v>1</v>
      </c>
      <c r="I255" s="25">
        <f>IF([7]道具信息!I255="","",[7]道具信息!I255)</f>
        <v>5</v>
      </c>
      <c r="J255" s="25">
        <f>IF([7]道具信息!J255="","",[7]道具信息!J255)</f>
        <v>5</v>
      </c>
      <c r="K255" s="25">
        <f>IF([7]道具信息!K255="","",[7]道具信息!K255)</f>
        <v>5</v>
      </c>
      <c r="L255" s="25" t="str">
        <f>IF([7]道具信息!L255="","",[7]道具信息!L255)</f>
        <v>武将使用后获得1000经验</v>
      </c>
      <c r="M255" s="25" t="str">
        <f>IF([7]道具信息!M255="","",[7]道具信息!M255)</f>
        <v/>
      </c>
      <c r="N255" s="25" t="str">
        <f>IF([7]道具信息!N255="","",[7]道具信息!N255)</f>
        <v/>
      </c>
      <c r="O255" s="25" t="str">
        <f>IF([7]道具信息!O255="","",[7]道具信息!O255)</f>
        <v/>
      </c>
      <c r="P255" s="25" t="str">
        <f>IF([7]道具信息!P255="","",[7]道具信息!P255)</f>
        <v/>
      </c>
      <c r="Q255" s="25" t="str">
        <f>IF([7]道具信息!Q255="","",[7]道具信息!Q255)</f>
        <v/>
      </c>
      <c r="R255" s="25" t="str">
        <f>IF([7]道具信息!R255="","",[7]道具信息!R255)</f>
        <v/>
      </c>
      <c r="S255" s="25" t="str">
        <f>IF([7]道具信息!S255="","",[7]道具信息!S255)</f>
        <v/>
      </c>
      <c r="T255" s="25" t="str">
        <f>IF([7]道具信息!T255="","",[7]道具信息!T255)</f>
        <v/>
      </c>
      <c r="U255" s="25" t="str">
        <f>IF([7]道具信息!U255="","",[7]道具信息!U255)</f>
        <v/>
      </c>
      <c r="V255" s="25" t="str">
        <f>IF([7]道具信息!V255="","",[7]道具信息!V255)</f>
        <v/>
      </c>
      <c r="W255" s="25" t="str">
        <f>IF([7]道具信息!W255="","",[7]道具信息!W255)</f>
        <v/>
      </c>
      <c r="X255" s="25" t="str">
        <f>IF([7]道具信息!X255="","",[7]道具信息!X255)</f>
        <v/>
      </c>
      <c r="Y255" s="25" t="str">
        <f>IF([7]道具信息!Y255="","",[7]道具信息!Y255)</f>
        <v/>
      </c>
      <c r="Z255" s="25" t="str">
        <f>IF([7]道具信息!Z255="","",[7]道具信息!Z255)</f>
        <v/>
      </c>
    </row>
    <row r="256" spans="1:26" x14ac:dyDescent="0.15">
      <c r="A256" s="25" t="str">
        <f>IF([7]道具信息!A256="","",[7]道具信息!A256)</f>
        <v/>
      </c>
      <c r="B256" s="25" t="str">
        <f>IF([7]道具信息!B256="","",[7]道具信息!B256)</f>
        <v/>
      </c>
      <c r="C256" s="25">
        <f>IF([7]道具信息!C256="","",[7]道具信息!C256)</f>
        <v>21063</v>
      </c>
      <c r="D256" s="25" t="str">
        <f>IF([7]道具信息!D256="","",[7]道具信息!D256)</f>
        <v>高级经验书</v>
      </c>
      <c r="E256" s="25">
        <f>IF([7]道具信息!E256="","",[7]道具信息!E256)</f>
        <v>10</v>
      </c>
      <c r="F256" s="25">
        <f>IF([7]道具信息!F256="","",[7]道具信息!F256)</f>
        <v>1</v>
      </c>
      <c r="G256" s="25">
        <f>IF([7]道具信息!G256="","",[7]道具信息!G256)</f>
        <v>1</v>
      </c>
      <c r="H256" s="25">
        <f>IF([7]道具信息!H256="","",[7]道具信息!H256)</f>
        <v>1</v>
      </c>
      <c r="I256" s="25">
        <f>IF([7]道具信息!I256="","",[7]道具信息!I256)</f>
        <v>10</v>
      </c>
      <c r="J256" s="25">
        <f>IF([7]道具信息!J256="","",[7]道具信息!J256)</f>
        <v>10</v>
      </c>
      <c r="K256" s="25">
        <f>IF([7]道具信息!K256="","",[7]道具信息!K256)</f>
        <v>10</v>
      </c>
      <c r="L256" s="25" t="str">
        <f>IF([7]道具信息!L256="","",[7]道具信息!L256)</f>
        <v>武将使用后获得5000经验</v>
      </c>
      <c r="M256" s="25" t="str">
        <f>IF([7]道具信息!M256="","",[7]道具信息!M256)</f>
        <v/>
      </c>
      <c r="N256" s="25" t="str">
        <f>IF([7]道具信息!N256="","",[7]道具信息!N256)</f>
        <v/>
      </c>
      <c r="O256" s="25" t="str">
        <f>IF([7]道具信息!O256="","",[7]道具信息!O256)</f>
        <v/>
      </c>
      <c r="P256" s="25" t="str">
        <f>IF([7]道具信息!P256="","",[7]道具信息!P256)</f>
        <v/>
      </c>
      <c r="Q256" s="25" t="str">
        <f>IF([7]道具信息!Q256="","",[7]道具信息!Q256)</f>
        <v/>
      </c>
      <c r="R256" s="25" t="str">
        <f>IF([7]道具信息!R256="","",[7]道具信息!R256)</f>
        <v/>
      </c>
      <c r="S256" s="25" t="str">
        <f>IF([7]道具信息!S256="","",[7]道具信息!S256)</f>
        <v/>
      </c>
      <c r="T256" s="25" t="str">
        <f>IF([7]道具信息!T256="","",[7]道具信息!T256)</f>
        <v/>
      </c>
      <c r="U256" s="25" t="str">
        <f>IF([7]道具信息!U256="","",[7]道具信息!U256)</f>
        <v/>
      </c>
      <c r="V256" s="25" t="str">
        <f>IF([7]道具信息!V256="","",[7]道具信息!V256)</f>
        <v/>
      </c>
      <c r="W256" s="25" t="str">
        <f>IF([7]道具信息!W256="","",[7]道具信息!W256)</f>
        <v/>
      </c>
      <c r="X256" s="25" t="str">
        <f>IF([7]道具信息!X256="","",[7]道具信息!X256)</f>
        <v/>
      </c>
      <c r="Y256" s="25" t="str">
        <f>IF([7]道具信息!Y256="","",[7]道具信息!Y256)</f>
        <v/>
      </c>
      <c r="Z256" s="25" t="str">
        <f>IF([7]道具信息!Z256="","",[7]道具信息!Z256)</f>
        <v/>
      </c>
    </row>
    <row r="257" spans="1:26" x14ac:dyDescent="0.15">
      <c r="A257" s="25" t="str">
        <f>IF([7]道具信息!A257="","",[7]道具信息!A257)</f>
        <v/>
      </c>
      <c r="B257" s="25" t="str">
        <f>IF([7]道具信息!B257="","",[7]道具信息!B257)</f>
        <v/>
      </c>
      <c r="C257" s="25">
        <f>IF([7]道具信息!C257="","",[7]道具信息!C257)</f>
        <v>21064</v>
      </c>
      <c r="D257" s="25" t="str">
        <f>IF([7]道具信息!D257="","",[7]道具信息!D257)</f>
        <v>特级经验书</v>
      </c>
      <c r="E257" s="25">
        <f>IF([7]道具信息!E257="","",[7]道具信息!E257)</f>
        <v>20</v>
      </c>
      <c r="F257" s="25">
        <f>IF([7]道具信息!F257="","",[7]道具信息!F257)</f>
        <v>2</v>
      </c>
      <c r="G257" s="25">
        <f>IF([7]道具信息!G257="","",[7]道具信息!G257)</f>
        <v>1</v>
      </c>
      <c r="H257" s="25">
        <f>IF([7]道具信息!H257="","",[7]道具信息!H257)</f>
        <v>1</v>
      </c>
      <c r="I257" s="25">
        <f>IF([7]道具信息!I257="","",[7]道具信息!I257)</f>
        <v>40</v>
      </c>
      <c r="J257" s="25">
        <f>IF([7]道具信息!J257="","",[7]道具信息!J257)</f>
        <v>20</v>
      </c>
      <c r="K257" s="25">
        <f>IF([7]道具信息!K257="","",[7]道具信息!K257)</f>
        <v>20</v>
      </c>
      <c r="L257" s="25" t="str">
        <f>IF([7]道具信息!L257="","",[7]道具信息!L257)</f>
        <v>武将使用后获得20000经验</v>
      </c>
      <c r="M257" s="25" t="str">
        <f>IF([7]道具信息!M257="","",[7]道具信息!M257)</f>
        <v/>
      </c>
      <c r="N257" s="25" t="str">
        <f>IF([7]道具信息!N257="","",[7]道具信息!N257)</f>
        <v/>
      </c>
      <c r="O257" s="25" t="str">
        <f>IF([7]道具信息!O257="","",[7]道具信息!O257)</f>
        <v/>
      </c>
      <c r="P257" s="25" t="str">
        <f>IF([7]道具信息!P257="","",[7]道具信息!P257)</f>
        <v/>
      </c>
      <c r="Q257" s="25" t="str">
        <f>IF([7]道具信息!Q257="","",[7]道具信息!Q257)</f>
        <v/>
      </c>
      <c r="R257" s="25" t="str">
        <f>IF([7]道具信息!R257="","",[7]道具信息!R257)</f>
        <v/>
      </c>
      <c r="S257" s="25" t="str">
        <f>IF([7]道具信息!S257="","",[7]道具信息!S257)</f>
        <v/>
      </c>
      <c r="T257" s="25" t="str">
        <f>IF([7]道具信息!T257="","",[7]道具信息!T257)</f>
        <v/>
      </c>
      <c r="U257" s="25" t="str">
        <f>IF([7]道具信息!U257="","",[7]道具信息!U257)</f>
        <v/>
      </c>
      <c r="V257" s="25" t="str">
        <f>IF([7]道具信息!V257="","",[7]道具信息!V257)</f>
        <v/>
      </c>
      <c r="W257" s="25" t="str">
        <f>IF([7]道具信息!W257="","",[7]道具信息!W257)</f>
        <v/>
      </c>
      <c r="X257" s="25" t="str">
        <f>IF([7]道具信息!X257="","",[7]道具信息!X257)</f>
        <v/>
      </c>
      <c r="Y257" s="25" t="str">
        <f>IF([7]道具信息!Y257="","",[7]道具信息!Y257)</f>
        <v/>
      </c>
      <c r="Z257" s="25" t="str">
        <f>IF([7]道具信息!Z257="","",[7]道具信息!Z257)</f>
        <v/>
      </c>
    </row>
    <row r="258" spans="1:26" x14ac:dyDescent="0.15">
      <c r="A258" s="25" t="str">
        <f>IF([7]道具信息!A258="","",[7]道具信息!A258)</f>
        <v/>
      </c>
      <c r="B258" s="25" t="str">
        <f>IF([7]道具信息!B258="","",[7]道具信息!B258)</f>
        <v/>
      </c>
      <c r="C258" s="25">
        <f>IF([7]道具信息!C258="","",[7]道具信息!C258)</f>
        <v>21065</v>
      </c>
      <c r="D258" s="25" t="str">
        <f>IF([7]道具信息!D258="","",[7]道具信息!D258)</f>
        <v>超级经验书</v>
      </c>
      <c r="E258" s="25">
        <f>IF([7]道具信息!E258="","",[7]道具信息!E258)</f>
        <v>40</v>
      </c>
      <c r="F258" s="25">
        <f>IF([7]道具信息!F258="","",[7]道具信息!F258)</f>
        <v>5</v>
      </c>
      <c r="G258" s="25">
        <f>IF([7]道具信息!G258="","",[7]道具信息!G258)</f>
        <v>1</v>
      </c>
      <c r="H258" s="25">
        <f>IF([7]道具信息!H258="","",[7]道具信息!H258)</f>
        <v>1</v>
      </c>
      <c r="I258" s="25">
        <f>IF([7]道具信息!I258="","",[7]道具信息!I258)</f>
        <v>200</v>
      </c>
      <c r="J258" s="25">
        <f>IF([7]道具信息!J258="","",[7]道具信息!J258)</f>
        <v>40</v>
      </c>
      <c r="K258" s="25">
        <f>IF([7]道具信息!K258="","",[7]道具信息!K258)</f>
        <v>40</v>
      </c>
      <c r="L258" s="25" t="str">
        <f>IF([7]道具信息!L258="","",[7]道具信息!L258)</f>
        <v>武将使用后获得100000经验</v>
      </c>
      <c r="M258" s="25" t="str">
        <f>IF([7]道具信息!M258="","",[7]道具信息!M258)</f>
        <v/>
      </c>
      <c r="N258" s="25" t="str">
        <f>IF([7]道具信息!N258="","",[7]道具信息!N258)</f>
        <v/>
      </c>
      <c r="O258" s="25" t="str">
        <f>IF([7]道具信息!O258="","",[7]道具信息!O258)</f>
        <v/>
      </c>
      <c r="P258" s="25" t="str">
        <f>IF([7]道具信息!P258="","",[7]道具信息!P258)</f>
        <v/>
      </c>
      <c r="Q258" s="25" t="str">
        <f>IF([7]道具信息!Q258="","",[7]道具信息!Q258)</f>
        <v/>
      </c>
      <c r="R258" s="25" t="str">
        <f>IF([7]道具信息!R258="","",[7]道具信息!R258)</f>
        <v/>
      </c>
      <c r="S258" s="25" t="str">
        <f>IF([7]道具信息!S258="","",[7]道具信息!S258)</f>
        <v/>
      </c>
      <c r="T258" s="25" t="str">
        <f>IF([7]道具信息!T258="","",[7]道具信息!T258)</f>
        <v/>
      </c>
      <c r="U258" s="25" t="str">
        <f>IF([7]道具信息!U258="","",[7]道具信息!U258)</f>
        <v/>
      </c>
      <c r="V258" s="25" t="str">
        <f>IF([7]道具信息!V258="","",[7]道具信息!V258)</f>
        <v/>
      </c>
      <c r="W258" s="25" t="str">
        <f>IF([7]道具信息!W258="","",[7]道具信息!W258)</f>
        <v/>
      </c>
      <c r="X258" s="25" t="str">
        <f>IF([7]道具信息!X258="","",[7]道具信息!X258)</f>
        <v/>
      </c>
      <c r="Y258" s="25" t="str">
        <f>IF([7]道具信息!Y258="","",[7]道具信息!Y258)</f>
        <v/>
      </c>
      <c r="Z258" s="25" t="str">
        <f>IF([7]道具信息!Z258="","",[7]道具信息!Z258)</f>
        <v/>
      </c>
    </row>
    <row r="259" spans="1:26" x14ac:dyDescent="0.15">
      <c r="A259" s="25" t="str">
        <f>IF([7]道具信息!A259="","",[7]道具信息!A259)</f>
        <v/>
      </c>
      <c r="B259" s="25" t="str">
        <f>IF([7]道具信息!B259="","",[7]道具信息!B259)</f>
        <v/>
      </c>
      <c r="C259" s="25" t="str">
        <f>IF([7]道具信息!C259="","",[7]道具信息!C259)</f>
        <v/>
      </c>
      <c r="D259" s="25" t="str">
        <f>IF([7]道具信息!D259="","",[7]道具信息!D259)</f>
        <v/>
      </c>
      <c r="E259" s="25" t="str">
        <f>IF([7]道具信息!E259="","",[7]道具信息!E259)</f>
        <v/>
      </c>
      <c r="F259" s="25" t="str">
        <f>IF([7]道具信息!F259="","",[7]道具信息!F259)</f>
        <v/>
      </c>
      <c r="G259" s="25" t="str">
        <f>IF([7]道具信息!G259="","",[7]道具信息!G259)</f>
        <v/>
      </c>
      <c r="H259" s="25" t="str">
        <f>IF([7]道具信息!H259="","",[7]道具信息!H259)</f>
        <v/>
      </c>
      <c r="I259" s="25" t="str">
        <f>IF([7]道具信息!I259="","",[7]道具信息!I259)</f>
        <v/>
      </c>
      <c r="J259" s="25" t="str">
        <f>IF([7]道具信息!J259="","",[7]道具信息!J259)</f>
        <v/>
      </c>
      <c r="K259" s="25" t="str">
        <f>IF([7]道具信息!K259="","",[7]道具信息!K259)</f>
        <v/>
      </c>
      <c r="L259" s="25" t="str">
        <f>IF([7]道具信息!L259="","",[7]道具信息!L259)</f>
        <v/>
      </c>
      <c r="M259" s="25" t="str">
        <f>IF([7]道具信息!M259="","",[7]道具信息!M259)</f>
        <v/>
      </c>
      <c r="N259" s="25" t="str">
        <f>IF([7]道具信息!N259="","",[7]道具信息!N259)</f>
        <v/>
      </c>
      <c r="O259" s="25" t="str">
        <f>IF([7]道具信息!O259="","",[7]道具信息!O259)</f>
        <v/>
      </c>
      <c r="P259" s="25" t="str">
        <f>IF([7]道具信息!P259="","",[7]道具信息!P259)</f>
        <v/>
      </c>
      <c r="Q259" s="25" t="str">
        <f>IF([7]道具信息!Q259="","",[7]道具信息!Q259)</f>
        <v/>
      </c>
      <c r="R259" s="25" t="str">
        <f>IF([7]道具信息!R259="","",[7]道具信息!R259)</f>
        <v/>
      </c>
      <c r="S259" s="25" t="str">
        <f>IF([7]道具信息!S259="","",[7]道具信息!S259)</f>
        <v/>
      </c>
      <c r="T259" s="25" t="str">
        <f>IF([7]道具信息!T259="","",[7]道具信息!T259)</f>
        <v/>
      </c>
      <c r="U259" s="25" t="str">
        <f>IF([7]道具信息!U259="","",[7]道具信息!U259)</f>
        <v/>
      </c>
      <c r="V259" s="25" t="str">
        <f>IF([7]道具信息!V259="","",[7]道具信息!V259)</f>
        <v/>
      </c>
      <c r="W259" s="25" t="str">
        <f>IF([7]道具信息!W259="","",[7]道具信息!W259)</f>
        <v/>
      </c>
      <c r="X259" s="25" t="str">
        <f>IF([7]道具信息!X259="","",[7]道具信息!X259)</f>
        <v/>
      </c>
      <c r="Y259" s="25" t="str">
        <f>IF([7]道具信息!Y259="","",[7]道具信息!Y259)</f>
        <v/>
      </c>
      <c r="Z259" s="25" t="str">
        <f>IF([7]道具信息!Z259="","",[7]道具信息!Z259)</f>
        <v/>
      </c>
    </row>
    <row r="260" spans="1:26" x14ac:dyDescent="0.15">
      <c r="A260" s="25" t="str">
        <f>IF([7]道具信息!A260="","",[7]道具信息!A260)</f>
        <v/>
      </c>
      <c r="B260" s="25" t="str">
        <f>IF([7]道具信息!B260="","",[7]道具信息!B260)</f>
        <v/>
      </c>
      <c r="C260" s="25">
        <f>IF([7]道具信息!C260="","",[7]道具信息!C260)</f>
        <v>21073</v>
      </c>
      <c r="D260" s="25" t="str">
        <f>IF([7]道具信息!D260="","",[7]道具信息!D260)</f>
        <v>1个行军令</v>
      </c>
      <c r="E260" s="25">
        <f>IF([7]道具信息!E260="","",[7]道具信息!E260)</f>
        <v>75</v>
      </c>
      <c r="F260" s="25">
        <f>IF([7]道具信息!F260="","",[7]道具信息!F260)</f>
        <v>1</v>
      </c>
      <c r="G260" s="25">
        <f>IF([7]道具信息!G260="","",[7]道具信息!G260)</f>
        <v>1</v>
      </c>
      <c r="H260" s="25">
        <f>IF([7]道具信息!H260="","",[7]道具信息!H260)</f>
        <v>1</v>
      </c>
      <c r="I260" s="25">
        <f>IF([7]道具信息!I260="","",[7]道具信息!I260)</f>
        <v>75</v>
      </c>
      <c r="J260" s="25">
        <f>IF([7]道具信息!J260="","",[7]道具信息!J260)</f>
        <v>75</v>
      </c>
      <c r="K260" s="25">
        <f>IF([7]道具信息!K260="","",[7]道具信息!K260)</f>
        <v>75</v>
      </c>
      <c r="L260" s="25" t="str">
        <f>IF([7]道具信息!L260="","",[7]道具信息!L260)</f>
        <v>使用后获得1个行军令</v>
      </c>
      <c r="M260" s="25" t="str">
        <f>IF([7]道具信息!M260="","",[7]道具信息!M260)</f>
        <v/>
      </c>
      <c r="N260" s="25" t="str">
        <f>IF([7]道具信息!N260="","",[7]道具信息!N260)</f>
        <v/>
      </c>
      <c r="O260" s="25" t="str">
        <f>IF([7]道具信息!O260="","",[7]道具信息!O260)</f>
        <v/>
      </c>
      <c r="P260" s="25" t="str">
        <f>IF([7]道具信息!P260="","",[7]道具信息!P260)</f>
        <v/>
      </c>
      <c r="Q260" s="25" t="str">
        <f>IF([7]道具信息!Q260="","",[7]道具信息!Q260)</f>
        <v/>
      </c>
      <c r="R260" s="25" t="str">
        <f>IF([7]道具信息!R260="","",[7]道具信息!R260)</f>
        <v/>
      </c>
      <c r="S260" s="25" t="str">
        <f>IF([7]道具信息!S260="","",[7]道具信息!S260)</f>
        <v/>
      </c>
      <c r="T260" s="25" t="str">
        <f>IF([7]道具信息!T260="","",[7]道具信息!T260)</f>
        <v/>
      </c>
      <c r="U260" s="25" t="str">
        <f>IF([7]道具信息!U260="","",[7]道具信息!U260)</f>
        <v/>
      </c>
      <c r="V260" s="25" t="str">
        <f>IF([7]道具信息!V260="","",[7]道具信息!V260)</f>
        <v/>
      </c>
      <c r="W260" s="25" t="str">
        <f>IF([7]道具信息!W260="","",[7]道具信息!W260)</f>
        <v/>
      </c>
      <c r="X260" s="25" t="str">
        <f>IF([7]道具信息!X260="","",[7]道具信息!X260)</f>
        <v/>
      </c>
      <c r="Y260" s="25" t="str">
        <f>IF([7]道具信息!Y260="","",[7]道具信息!Y260)</f>
        <v/>
      </c>
      <c r="Z260" s="25" t="str">
        <f>IF([7]道具信息!Z260="","",[7]道具信息!Z260)</f>
        <v/>
      </c>
    </row>
    <row r="261" spans="1:26" x14ac:dyDescent="0.15">
      <c r="A261" s="25" t="str">
        <f>IF([7]道具信息!A261="","",[7]道具信息!A261)</f>
        <v/>
      </c>
      <c r="B261" s="25" t="str">
        <f>IF([7]道具信息!B261="","",[7]道具信息!B261)</f>
        <v/>
      </c>
      <c r="C261" s="25">
        <f>IF([7]道具信息!C261="","",[7]道具信息!C261)</f>
        <v>21074</v>
      </c>
      <c r="D261" s="25" t="str">
        <f>IF([7]道具信息!D261="","",[7]道具信息!D261)</f>
        <v>大捆行军令</v>
      </c>
      <c r="E261" s="25">
        <f>IF([7]道具信息!E261="","",[7]道具信息!E261)</f>
        <v>225</v>
      </c>
      <c r="F261" s="25">
        <f>IF([7]道具信息!F261="","",[7]道具信息!F261)</f>
        <v>1</v>
      </c>
      <c r="G261" s="25">
        <f>IF([7]道具信息!G261="","",[7]道具信息!G261)</f>
        <v>1</v>
      </c>
      <c r="H261" s="25">
        <f>IF([7]道具信息!H261="","",[7]道具信息!H261)</f>
        <v>1</v>
      </c>
      <c r="I261" s="25">
        <f>IF([7]道具信息!I261="","",[7]道具信息!I261)</f>
        <v>225</v>
      </c>
      <c r="J261" s="25">
        <f>IF([7]道具信息!J261="","",[7]道具信息!J261)</f>
        <v>225</v>
      </c>
      <c r="K261" s="25">
        <f>IF([7]道具信息!K261="","",[7]道具信息!K261)</f>
        <v>225</v>
      </c>
      <c r="L261" s="25" t="str">
        <f>IF([7]道具信息!L261="","",[7]道具信息!L261)</f>
        <v>使用后获得3个行军令</v>
      </c>
      <c r="M261" s="25" t="str">
        <f>IF([7]道具信息!M261="","",[7]道具信息!M261)</f>
        <v/>
      </c>
      <c r="N261" s="25" t="str">
        <f>IF([7]道具信息!N261="","",[7]道具信息!N261)</f>
        <v/>
      </c>
      <c r="O261" s="25" t="str">
        <f>IF([7]道具信息!O261="","",[7]道具信息!O261)</f>
        <v/>
      </c>
      <c r="P261" s="25" t="str">
        <f>IF([7]道具信息!P261="","",[7]道具信息!P261)</f>
        <v/>
      </c>
      <c r="Q261" s="25" t="str">
        <f>IF([7]道具信息!Q261="","",[7]道具信息!Q261)</f>
        <v/>
      </c>
      <c r="R261" s="25" t="str">
        <f>IF([7]道具信息!R261="","",[7]道具信息!R261)</f>
        <v/>
      </c>
      <c r="S261" s="25" t="str">
        <f>IF([7]道具信息!S261="","",[7]道具信息!S261)</f>
        <v/>
      </c>
      <c r="T261" s="25" t="str">
        <f>IF([7]道具信息!T261="","",[7]道具信息!T261)</f>
        <v/>
      </c>
      <c r="U261" s="25" t="str">
        <f>IF([7]道具信息!U261="","",[7]道具信息!U261)</f>
        <v/>
      </c>
      <c r="V261" s="25" t="str">
        <f>IF([7]道具信息!V261="","",[7]道具信息!V261)</f>
        <v/>
      </c>
      <c r="W261" s="25" t="str">
        <f>IF([7]道具信息!W261="","",[7]道具信息!W261)</f>
        <v/>
      </c>
      <c r="X261" s="25" t="str">
        <f>IF([7]道具信息!X261="","",[7]道具信息!X261)</f>
        <v/>
      </c>
      <c r="Y261" s="25" t="str">
        <f>IF([7]道具信息!Y261="","",[7]道具信息!Y261)</f>
        <v/>
      </c>
      <c r="Z261" s="25" t="str">
        <f>IF([7]道具信息!Z261="","",[7]道具信息!Z261)</f>
        <v/>
      </c>
    </row>
    <row r="262" spans="1:26" x14ac:dyDescent="0.15">
      <c r="A262" s="25" t="str">
        <f>IF([7]道具信息!A262="","",[7]道具信息!A262)</f>
        <v/>
      </c>
      <c r="B262" s="25" t="str">
        <f>IF([7]道具信息!B262="","",[7]道具信息!B262)</f>
        <v/>
      </c>
      <c r="C262" s="25" t="str">
        <f>IF([7]道具信息!C262="","",[7]道具信息!C262)</f>
        <v/>
      </c>
      <c r="D262" s="25" t="str">
        <f>IF([7]道具信息!D262="","",[7]道具信息!D262)</f>
        <v/>
      </c>
      <c r="E262" s="25" t="str">
        <f>IF([7]道具信息!E262="","",[7]道具信息!E262)</f>
        <v/>
      </c>
      <c r="F262" s="25" t="str">
        <f>IF([7]道具信息!F262="","",[7]道具信息!F262)</f>
        <v/>
      </c>
      <c r="G262" s="25" t="str">
        <f>IF([7]道具信息!G262="","",[7]道具信息!G262)</f>
        <v/>
      </c>
      <c r="H262" s="25" t="str">
        <f>IF([7]道具信息!H262="","",[7]道具信息!H262)</f>
        <v/>
      </c>
      <c r="I262" s="25" t="str">
        <f>IF([7]道具信息!I262="","",[7]道具信息!I262)</f>
        <v/>
      </c>
      <c r="J262" s="25" t="str">
        <f>IF([7]道具信息!J262="","",[7]道具信息!J262)</f>
        <v/>
      </c>
      <c r="K262" s="25" t="str">
        <f>IF([7]道具信息!K262="","",[7]道具信息!K262)</f>
        <v/>
      </c>
      <c r="L262" s="25" t="str">
        <f>IF([7]道具信息!L262="","",[7]道具信息!L262)</f>
        <v/>
      </c>
      <c r="M262" s="25" t="str">
        <f>IF([7]道具信息!M262="","",[7]道具信息!M262)</f>
        <v/>
      </c>
      <c r="N262" s="25" t="str">
        <f>IF([7]道具信息!N262="","",[7]道具信息!N262)</f>
        <v/>
      </c>
      <c r="O262" s="25" t="str">
        <f>IF([7]道具信息!O262="","",[7]道具信息!O262)</f>
        <v/>
      </c>
      <c r="P262" s="25" t="str">
        <f>IF([7]道具信息!P262="","",[7]道具信息!P262)</f>
        <v/>
      </c>
      <c r="Q262" s="25" t="str">
        <f>IF([7]道具信息!Q262="","",[7]道具信息!Q262)</f>
        <v/>
      </c>
      <c r="R262" s="25" t="str">
        <f>IF([7]道具信息!R262="","",[7]道具信息!R262)</f>
        <v/>
      </c>
      <c r="S262" s="25" t="str">
        <f>IF([7]道具信息!S262="","",[7]道具信息!S262)</f>
        <v/>
      </c>
      <c r="T262" s="25" t="str">
        <f>IF([7]道具信息!T262="","",[7]道具信息!T262)</f>
        <v/>
      </c>
      <c r="U262" s="25" t="str">
        <f>IF([7]道具信息!U262="","",[7]道具信息!U262)</f>
        <v/>
      </c>
      <c r="V262" s="25" t="str">
        <f>IF([7]道具信息!V262="","",[7]道具信息!V262)</f>
        <v/>
      </c>
      <c r="W262" s="25" t="str">
        <f>IF([7]道具信息!W262="","",[7]道具信息!W262)</f>
        <v/>
      </c>
      <c r="X262" s="25" t="str">
        <f>IF([7]道具信息!X262="","",[7]道具信息!X262)</f>
        <v/>
      </c>
      <c r="Y262" s="25" t="str">
        <f>IF([7]道具信息!Y262="","",[7]道具信息!Y262)</f>
        <v/>
      </c>
      <c r="Z262" s="25" t="str">
        <f>IF([7]道具信息!Z262="","",[7]道具信息!Z262)</f>
        <v/>
      </c>
    </row>
    <row r="263" spans="1:26" x14ac:dyDescent="0.15">
      <c r="A263" s="25" t="str">
        <f>IF([7]道具信息!A263="","",[7]道具信息!A263)</f>
        <v/>
      </c>
      <c r="B263" s="25" t="str">
        <f>IF([7]道具信息!B263="","",[7]道具信息!B263)</f>
        <v/>
      </c>
      <c r="C263" s="25">
        <f>IF([7]道具信息!C263="","",[7]道具信息!C263)</f>
        <v>21081</v>
      </c>
      <c r="D263" s="25" t="str">
        <f>IF([7]道具信息!D263="","",[7]道具信息!D263)</f>
        <v>木材增产令</v>
      </c>
      <c r="E263" s="25">
        <f>IF([7]道具信息!E263="","",[7]道具信息!E263)</f>
        <v>35</v>
      </c>
      <c r="F263" s="25">
        <f>IF([7]道具信息!F263="","",[7]道具信息!F263)</f>
        <v>1</v>
      </c>
      <c r="G263" s="25">
        <f>IF([7]道具信息!G263="","",[7]道具信息!G263)</f>
        <v>1</v>
      </c>
      <c r="H263" s="25">
        <f>IF([7]道具信息!H263="","",[7]道具信息!H263)</f>
        <v>1</v>
      </c>
      <c r="I263" s="25">
        <f>IF([7]道具信息!I263="","",[7]道具信息!I263)</f>
        <v>35</v>
      </c>
      <c r="J263" s="25">
        <f>IF([7]道具信息!J263="","",[7]道具信息!J263)</f>
        <v>35</v>
      </c>
      <c r="K263" s="25">
        <f>IF([7]道具信息!K263="","",[7]道具信息!K263)</f>
        <v>35</v>
      </c>
      <c r="L263" s="25" t="str">
        <f>IF([7]道具信息!L263="","",[7]道具信息!L263)</f>
        <v>使用后伐木场产量提高50%，持续12小时</v>
      </c>
      <c r="M263" s="25" t="str">
        <f>IF([7]道具信息!M263="","",[7]道具信息!M263)</f>
        <v/>
      </c>
      <c r="N263" s="25" t="str">
        <f>IF([7]道具信息!N263="","",[7]道具信息!N263)</f>
        <v/>
      </c>
      <c r="O263" s="25" t="str">
        <f>IF([7]道具信息!O263="","",[7]道具信息!O263)</f>
        <v/>
      </c>
      <c r="P263" s="25" t="str">
        <f>IF([7]道具信息!P263="","",[7]道具信息!P263)</f>
        <v/>
      </c>
      <c r="Q263" s="25" t="str">
        <f>IF([7]道具信息!Q263="","",[7]道具信息!Q263)</f>
        <v/>
      </c>
      <c r="R263" s="25" t="str">
        <f>IF([7]道具信息!R263="","",[7]道具信息!R263)</f>
        <v/>
      </c>
      <c r="S263" s="25" t="str">
        <f>IF([7]道具信息!S263="","",[7]道具信息!S263)</f>
        <v/>
      </c>
      <c r="T263" s="25" t="str">
        <f>IF([7]道具信息!T263="","",[7]道具信息!T263)</f>
        <v/>
      </c>
      <c r="U263" s="25" t="str">
        <f>IF([7]道具信息!U263="","",[7]道具信息!U263)</f>
        <v/>
      </c>
      <c r="V263" s="25" t="str">
        <f>IF([7]道具信息!V263="","",[7]道具信息!V263)</f>
        <v/>
      </c>
      <c r="W263" s="25" t="str">
        <f>IF([7]道具信息!W263="","",[7]道具信息!W263)</f>
        <v/>
      </c>
      <c r="X263" s="25" t="str">
        <f>IF([7]道具信息!X263="","",[7]道具信息!X263)</f>
        <v/>
      </c>
      <c r="Y263" s="25" t="str">
        <f>IF([7]道具信息!Y263="","",[7]道具信息!Y263)</f>
        <v/>
      </c>
      <c r="Z263" s="25" t="str">
        <f>IF([7]道具信息!Z263="","",[7]道具信息!Z263)</f>
        <v/>
      </c>
    </row>
    <row r="264" spans="1:26" x14ac:dyDescent="0.15">
      <c r="A264" s="25" t="str">
        <f>IF([7]道具信息!A264="","",[7]道具信息!A264)</f>
        <v/>
      </c>
      <c r="B264" s="25" t="str">
        <f>IF([7]道具信息!B264="","",[7]道具信息!B264)</f>
        <v/>
      </c>
      <c r="C264" s="25">
        <f>IF([7]道具信息!C264="","",[7]道具信息!C264)</f>
        <v>21082</v>
      </c>
      <c r="D264" s="25" t="str">
        <f>IF([7]道具信息!D264="","",[7]道具信息!D264)</f>
        <v>铁矿增产令</v>
      </c>
      <c r="E264" s="25">
        <f>IF([7]道具信息!E264="","",[7]道具信息!E264)</f>
        <v>50</v>
      </c>
      <c r="F264" s="25">
        <f>IF([7]道具信息!F264="","",[7]道具信息!F264)</f>
        <v>1</v>
      </c>
      <c r="G264" s="25">
        <f>IF([7]道具信息!G264="","",[7]道具信息!G264)</f>
        <v>1</v>
      </c>
      <c r="H264" s="25">
        <f>IF([7]道具信息!H264="","",[7]道具信息!H264)</f>
        <v>1</v>
      </c>
      <c r="I264" s="25">
        <f>IF([7]道具信息!I264="","",[7]道具信息!I264)</f>
        <v>50</v>
      </c>
      <c r="J264" s="25">
        <f>IF([7]道具信息!J264="","",[7]道具信息!J264)</f>
        <v>50</v>
      </c>
      <c r="K264" s="25">
        <f>IF([7]道具信息!K264="","",[7]道具信息!K264)</f>
        <v>50</v>
      </c>
      <c r="L264" s="25" t="str">
        <f>IF([7]道具信息!L264="","",[7]道具信息!L264)</f>
        <v>使用后冶炼厂产量提高50%，持续12小时</v>
      </c>
      <c r="M264" s="25" t="str">
        <f>IF([7]道具信息!M264="","",[7]道具信息!M264)</f>
        <v/>
      </c>
      <c r="N264" s="25" t="str">
        <f>IF([7]道具信息!N264="","",[7]道具信息!N264)</f>
        <v/>
      </c>
      <c r="O264" s="25" t="str">
        <f>IF([7]道具信息!O264="","",[7]道具信息!O264)</f>
        <v/>
      </c>
      <c r="P264" s="25" t="str">
        <f>IF([7]道具信息!P264="","",[7]道具信息!P264)</f>
        <v/>
      </c>
      <c r="Q264" s="25" t="str">
        <f>IF([7]道具信息!Q264="","",[7]道具信息!Q264)</f>
        <v/>
      </c>
      <c r="R264" s="25" t="str">
        <f>IF([7]道具信息!R264="","",[7]道具信息!R264)</f>
        <v/>
      </c>
      <c r="S264" s="25" t="str">
        <f>IF([7]道具信息!S264="","",[7]道具信息!S264)</f>
        <v/>
      </c>
      <c r="T264" s="25" t="str">
        <f>IF([7]道具信息!T264="","",[7]道具信息!T264)</f>
        <v/>
      </c>
      <c r="U264" s="25" t="str">
        <f>IF([7]道具信息!U264="","",[7]道具信息!U264)</f>
        <v/>
      </c>
      <c r="V264" s="25" t="str">
        <f>IF([7]道具信息!V264="","",[7]道具信息!V264)</f>
        <v/>
      </c>
      <c r="W264" s="25" t="str">
        <f>IF([7]道具信息!W264="","",[7]道具信息!W264)</f>
        <v/>
      </c>
      <c r="X264" s="25" t="str">
        <f>IF([7]道具信息!X264="","",[7]道具信息!X264)</f>
        <v/>
      </c>
      <c r="Y264" s="25" t="str">
        <f>IF([7]道具信息!Y264="","",[7]道具信息!Y264)</f>
        <v/>
      </c>
      <c r="Z264" s="25" t="str">
        <f>IF([7]道具信息!Z264="","",[7]道具信息!Z264)</f>
        <v/>
      </c>
    </row>
    <row r="265" spans="1:26" x14ac:dyDescent="0.15">
      <c r="A265" s="25" t="str">
        <f>IF([7]道具信息!A265="","",[7]道具信息!A265)</f>
        <v/>
      </c>
      <c r="B265" s="25" t="str">
        <f>IF([7]道具信息!B265="","",[7]道具信息!B265)</f>
        <v/>
      </c>
      <c r="C265" s="25">
        <f>IF([7]道具信息!C265="","",[7]道具信息!C265)</f>
        <v>21083</v>
      </c>
      <c r="D265" s="25" t="str">
        <f>IF([7]道具信息!D265="","",[7]道具信息!D265)</f>
        <v>石料增产令</v>
      </c>
      <c r="E265" s="25">
        <f>IF([7]道具信息!E265="","",[7]道具信息!E265)</f>
        <v>35</v>
      </c>
      <c r="F265" s="25">
        <f>IF([7]道具信息!F265="","",[7]道具信息!F265)</f>
        <v>1</v>
      </c>
      <c r="G265" s="25">
        <f>IF([7]道具信息!G265="","",[7]道具信息!G265)</f>
        <v>1</v>
      </c>
      <c r="H265" s="25">
        <f>IF([7]道具信息!H265="","",[7]道具信息!H265)</f>
        <v>1</v>
      </c>
      <c r="I265" s="25">
        <f>IF([7]道具信息!I265="","",[7]道具信息!I265)</f>
        <v>35</v>
      </c>
      <c r="J265" s="25">
        <f>IF([7]道具信息!J265="","",[7]道具信息!J265)</f>
        <v>35</v>
      </c>
      <c r="K265" s="25">
        <f>IF([7]道具信息!K265="","",[7]道具信息!K265)</f>
        <v>35</v>
      </c>
      <c r="L265" s="25" t="str">
        <f>IF([7]道具信息!L265="","",[7]道具信息!L265)</f>
        <v>使用后采石场产量提高50%，持续12小时</v>
      </c>
      <c r="M265" s="25" t="str">
        <f>IF([7]道具信息!M265="","",[7]道具信息!M265)</f>
        <v/>
      </c>
      <c r="N265" s="25" t="str">
        <f>IF([7]道具信息!N265="","",[7]道具信息!N265)</f>
        <v/>
      </c>
      <c r="O265" s="25" t="str">
        <f>IF([7]道具信息!O265="","",[7]道具信息!O265)</f>
        <v/>
      </c>
      <c r="P265" s="25" t="str">
        <f>IF([7]道具信息!P265="","",[7]道具信息!P265)</f>
        <v/>
      </c>
      <c r="Q265" s="25" t="str">
        <f>IF([7]道具信息!Q265="","",[7]道具信息!Q265)</f>
        <v/>
      </c>
      <c r="R265" s="25" t="str">
        <f>IF([7]道具信息!R265="","",[7]道具信息!R265)</f>
        <v/>
      </c>
      <c r="S265" s="25" t="str">
        <f>IF([7]道具信息!S265="","",[7]道具信息!S265)</f>
        <v/>
      </c>
      <c r="T265" s="25" t="str">
        <f>IF([7]道具信息!T265="","",[7]道具信息!T265)</f>
        <v/>
      </c>
      <c r="U265" s="25" t="str">
        <f>IF([7]道具信息!U265="","",[7]道具信息!U265)</f>
        <v/>
      </c>
      <c r="V265" s="25" t="str">
        <f>IF([7]道具信息!V265="","",[7]道具信息!V265)</f>
        <v/>
      </c>
      <c r="W265" s="25" t="str">
        <f>IF([7]道具信息!W265="","",[7]道具信息!W265)</f>
        <v/>
      </c>
      <c r="X265" s="25" t="str">
        <f>IF([7]道具信息!X265="","",[7]道具信息!X265)</f>
        <v/>
      </c>
      <c r="Y265" s="25" t="str">
        <f>IF([7]道具信息!Y265="","",[7]道具信息!Y265)</f>
        <v/>
      </c>
      <c r="Z265" s="25" t="str">
        <f>IF([7]道具信息!Z265="","",[7]道具信息!Z265)</f>
        <v/>
      </c>
    </row>
    <row r="266" spans="1:26" x14ac:dyDescent="0.15">
      <c r="A266" s="25" t="str">
        <f>IF([7]道具信息!A266="","",[7]道具信息!A266)</f>
        <v/>
      </c>
      <c r="B266" s="25" t="str">
        <f>IF([7]道具信息!B266="","",[7]道具信息!B266)</f>
        <v/>
      </c>
      <c r="C266" s="25">
        <f>IF([7]道具信息!C266="","",[7]道具信息!C266)</f>
        <v>21084</v>
      </c>
      <c r="D266" s="25" t="str">
        <f>IF([7]道具信息!D266="","",[7]道具信息!D266)</f>
        <v>粮食增产令</v>
      </c>
      <c r="E266" s="25">
        <f>IF([7]道具信息!E266="","",[7]道具信息!E266)</f>
        <v>35</v>
      </c>
      <c r="F266" s="25">
        <f>IF([7]道具信息!F266="","",[7]道具信息!F266)</f>
        <v>1</v>
      </c>
      <c r="G266" s="25">
        <f>IF([7]道具信息!G266="","",[7]道具信息!G266)</f>
        <v>1</v>
      </c>
      <c r="H266" s="25">
        <f>IF([7]道具信息!H266="","",[7]道具信息!H266)</f>
        <v>1</v>
      </c>
      <c r="I266" s="25">
        <f>IF([7]道具信息!I266="","",[7]道具信息!I266)</f>
        <v>35</v>
      </c>
      <c r="J266" s="25">
        <f>IF([7]道具信息!J266="","",[7]道具信息!J266)</f>
        <v>35</v>
      </c>
      <c r="K266" s="25">
        <f>IF([7]道具信息!K266="","",[7]道具信息!K266)</f>
        <v>35</v>
      </c>
      <c r="L266" s="25" t="str">
        <f>IF([7]道具信息!L266="","",[7]道具信息!L266)</f>
        <v>使用后农田产量提高50%，持续12小时</v>
      </c>
      <c r="M266" s="25" t="str">
        <f>IF([7]道具信息!M266="","",[7]道具信息!M266)</f>
        <v/>
      </c>
      <c r="N266" s="25" t="str">
        <f>IF([7]道具信息!N266="","",[7]道具信息!N266)</f>
        <v/>
      </c>
      <c r="O266" s="25" t="str">
        <f>IF([7]道具信息!O266="","",[7]道具信息!O266)</f>
        <v/>
      </c>
      <c r="P266" s="25" t="str">
        <f>IF([7]道具信息!P266="","",[7]道具信息!P266)</f>
        <v/>
      </c>
      <c r="Q266" s="25" t="str">
        <f>IF([7]道具信息!Q266="","",[7]道具信息!Q266)</f>
        <v/>
      </c>
      <c r="R266" s="25" t="str">
        <f>IF([7]道具信息!R266="","",[7]道具信息!R266)</f>
        <v/>
      </c>
      <c r="S266" s="25" t="str">
        <f>IF([7]道具信息!S266="","",[7]道具信息!S266)</f>
        <v/>
      </c>
      <c r="T266" s="25" t="str">
        <f>IF([7]道具信息!T266="","",[7]道具信息!T266)</f>
        <v/>
      </c>
      <c r="U266" s="25" t="str">
        <f>IF([7]道具信息!U266="","",[7]道具信息!U266)</f>
        <v/>
      </c>
      <c r="V266" s="25" t="str">
        <f>IF([7]道具信息!V266="","",[7]道具信息!V266)</f>
        <v/>
      </c>
      <c r="W266" s="25" t="str">
        <f>IF([7]道具信息!W266="","",[7]道具信息!W266)</f>
        <v/>
      </c>
      <c r="X266" s="25" t="str">
        <f>IF([7]道具信息!X266="","",[7]道具信息!X266)</f>
        <v/>
      </c>
      <c r="Y266" s="25" t="str">
        <f>IF([7]道具信息!Y266="","",[7]道具信息!Y266)</f>
        <v/>
      </c>
      <c r="Z266" s="25" t="str">
        <f>IF([7]道具信息!Z266="","",[7]道具信息!Z266)</f>
        <v/>
      </c>
    </row>
    <row r="267" spans="1:26" x14ac:dyDescent="0.15">
      <c r="A267" s="25" t="str">
        <f>IF([7]道具信息!A267="","",[7]道具信息!A267)</f>
        <v/>
      </c>
      <c r="B267" s="25" t="str">
        <f>IF([7]道具信息!B267="","",[7]道具信息!B267)</f>
        <v/>
      </c>
      <c r="C267" s="25">
        <f>IF([7]道具信息!C267="","",[7]道具信息!C267)</f>
        <v>21085</v>
      </c>
      <c r="D267" s="25" t="str">
        <f>IF([7]道具信息!D267="","",[7]道具信息!D267)</f>
        <v>赋税增收令</v>
      </c>
      <c r="E267" s="25">
        <f>IF([7]道具信息!E267="","",[7]道具信息!E267)</f>
        <v>85</v>
      </c>
      <c r="F267" s="25">
        <f>IF([7]道具信息!F267="","",[7]道具信息!F267)</f>
        <v>1</v>
      </c>
      <c r="G267" s="25">
        <f>IF([7]道具信息!G267="","",[7]道具信息!G267)</f>
        <v>1</v>
      </c>
      <c r="H267" s="25">
        <f>IF([7]道具信息!H267="","",[7]道具信息!H267)</f>
        <v>1</v>
      </c>
      <c r="I267" s="25">
        <f>IF([7]道具信息!I267="","",[7]道具信息!I267)</f>
        <v>85</v>
      </c>
      <c r="J267" s="25">
        <f>IF([7]道具信息!J267="","",[7]道具信息!J267)</f>
        <v>85</v>
      </c>
      <c r="K267" s="25">
        <f>IF([7]道具信息!K267="","",[7]道具信息!K267)</f>
        <v>85</v>
      </c>
      <c r="L267" s="25" t="str">
        <f>IF([7]道具信息!L267="","",[7]道具信息!L267)</f>
        <v>使用后民居税收提高25%，持续12小时</v>
      </c>
      <c r="M267" s="25" t="str">
        <f>IF([7]道具信息!M267="","",[7]道具信息!M267)</f>
        <v/>
      </c>
      <c r="N267" s="25" t="str">
        <f>IF([7]道具信息!N267="","",[7]道具信息!N267)</f>
        <v/>
      </c>
      <c r="O267" s="25" t="str">
        <f>IF([7]道具信息!O267="","",[7]道具信息!O267)</f>
        <v/>
      </c>
      <c r="P267" s="25" t="str">
        <f>IF([7]道具信息!P267="","",[7]道具信息!P267)</f>
        <v/>
      </c>
      <c r="Q267" s="25" t="str">
        <f>IF([7]道具信息!Q267="","",[7]道具信息!Q267)</f>
        <v/>
      </c>
      <c r="R267" s="25" t="str">
        <f>IF([7]道具信息!R267="","",[7]道具信息!R267)</f>
        <v/>
      </c>
      <c r="S267" s="25" t="str">
        <f>IF([7]道具信息!S267="","",[7]道具信息!S267)</f>
        <v/>
      </c>
      <c r="T267" s="25" t="str">
        <f>IF([7]道具信息!T267="","",[7]道具信息!T267)</f>
        <v/>
      </c>
      <c r="U267" s="25" t="str">
        <f>IF([7]道具信息!U267="","",[7]道具信息!U267)</f>
        <v/>
      </c>
      <c r="V267" s="25" t="str">
        <f>IF([7]道具信息!V267="","",[7]道具信息!V267)</f>
        <v/>
      </c>
      <c r="W267" s="25" t="str">
        <f>IF([7]道具信息!W267="","",[7]道具信息!W267)</f>
        <v/>
      </c>
      <c r="X267" s="25" t="str">
        <f>IF([7]道具信息!X267="","",[7]道具信息!X267)</f>
        <v/>
      </c>
      <c r="Y267" s="25" t="str">
        <f>IF([7]道具信息!Y267="","",[7]道具信息!Y267)</f>
        <v/>
      </c>
      <c r="Z267" s="25" t="str">
        <f>IF([7]道具信息!Z267="","",[7]道具信息!Z267)</f>
        <v/>
      </c>
    </row>
    <row r="268" spans="1:26" x14ac:dyDescent="0.15">
      <c r="A268" s="25" t="str">
        <f>IF([7]道具信息!A268="","",[7]道具信息!A268)</f>
        <v/>
      </c>
      <c r="B268" s="25" t="str">
        <f>IF([7]道具信息!B268="","",[7]道具信息!B268)</f>
        <v/>
      </c>
      <c r="C268" s="25">
        <f>IF([7]道具信息!C268="","",[7]道具信息!C268)</f>
        <v>21086</v>
      </c>
      <c r="D268" s="25" t="str">
        <f>IF([7]道具信息!D268="","",[7]道具信息!D268)</f>
        <v>铜矿增产令</v>
      </c>
      <c r="E268" s="25">
        <f>IF([7]道具信息!E268="","",[7]道具信息!E268)</f>
        <v>35</v>
      </c>
      <c r="F268" s="25">
        <f>IF([7]道具信息!F268="","",[7]道具信息!F268)</f>
        <v>1</v>
      </c>
      <c r="G268" s="25">
        <f>IF([7]道具信息!G268="","",[7]道具信息!G268)</f>
        <v>1</v>
      </c>
      <c r="H268" s="25">
        <f>IF([7]道具信息!H268="","",[7]道具信息!H268)</f>
        <v>1</v>
      </c>
      <c r="I268" s="25">
        <f>IF([7]道具信息!I268="","",[7]道具信息!I268)</f>
        <v>35</v>
      </c>
      <c r="J268" s="25">
        <f>IF([7]道具信息!J268="","",[7]道具信息!J268)</f>
        <v>35</v>
      </c>
      <c r="K268" s="25">
        <f>IF([7]道具信息!K268="","",[7]道具信息!K268)</f>
        <v>35</v>
      </c>
      <c r="L268" s="25" t="str">
        <f>IF([7]道具信息!L268="","",[7]道具信息!L268)</f>
        <v>使用后铜矿产量提高50%，持续12小时</v>
      </c>
      <c r="M268" s="25" t="str">
        <f>IF([7]道具信息!M268="","",[7]道具信息!M268)</f>
        <v/>
      </c>
      <c r="N268" s="25" t="str">
        <f>IF([7]道具信息!N268="","",[7]道具信息!N268)</f>
        <v/>
      </c>
      <c r="O268" s="25" t="str">
        <f>IF([7]道具信息!O268="","",[7]道具信息!O268)</f>
        <v/>
      </c>
      <c r="P268" s="25" t="str">
        <f>IF([7]道具信息!P268="","",[7]道具信息!P268)</f>
        <v/>
      </c>
      <c r="Q268" s="25" t="str">
        <f>IF([7]道具信息!Q268="","",[7]道具信息!Q268)</f>
        <v/>
      </c>
      <c r="R268" s="25" t="str">
        <f>IF([7]道具信息!R268="","",[7]道具信息!R268)</f>
        <v/>
      </c>
      <c r="S268" s="25" t="str">
        <f>IF([7]道具信息!S268="","",[7]道具信息!S268)</f>
        <v/>
      </c>
      <c r="T268" s="25" t="str">
        <f>IF([7]道具信息!T268="","",[7]道具信息!T268)</f>
        <v/>
      </c>
      <c r="U268" s="25" t="str">
        <f>IF([7]道具信息!U268="","",[7]道具信息!U268)</f>
        <v/>
      </c>
      <c r="V268" s="25" t="str">
        <f>IF([7]道具信息!V268="","",[7]道具信息!V268)</f>
        <v/>
      </c>
      <c r="W268" s="25" t="str">
        <f>IF([7]道具信息!W268="","",[7]道具信息!W268)</f>
        <v/>
      </c>
      <c r="X268" s="25" t="str">
        <f>IF([7]道具信息!X268="","",[7]道具信息!X268)</f>
        <v/>
      </c>
      <c r="Y268" s="25" t="str">
        <f>IF([7]道具信息!Y268="","",[7]道具信息!Y268)</f>
        <v/>
      </c>
      <c r="Z268" s="25" t="str">
        <f>IF([7]道具信息!Z268="","",[7]道具信息!Z268)</f>
        <v/>
      </c>
    </row>
    <row r="269" spans="1:26" x14ac:dyDescent="0.15">
      <c r="A269" s="25" t="str">
        <f>IF([7]道具信息!A269="","",[7]道具信息!A269)</f>
        <v/>
      </c>
      <c r="B269" s="25" t="str">
        <f>IF([7]道具信息!B269="","",[7]道具信息!B269)</f>
        <v/>
      </c>
      <c r="C269" s="25" t="str">
        <f>IF([7]道具信息!C269="","",[7]道具信息!C269)</f>
        <v/>
      </c>
      <c r="D269" s="25" t="str">
        <f>IF([7]道具信息!D269="","",[7]道具信息!D269)</f>
        <v/>
      </c>
      <c r="E269" s="25" t="str">
        <f>IF([7]道具信息!E269="","",[7]道具信息!E269)</f>
        <v/>
      </c>
      <c r="F269" s="25" t="str">
        <f>IF([7]道具信息!F269="","",[7]道具信息!F269)</f>
        <v/>
      </c>
      <c r="G269" s="25" t="str">
        <f>IF([7]道具信息!G269="","",[7]道具信息!G269)</f>
        <v/>
      </c>
      <c r="H269" s="25" t="str">
        <f>IF([7]道具信息!H269="","",[7]道具信息!H269)</f>
        <v/>
      </c>
      <c r="I269" s="25" t="str">
        <f>IF([7]道具信息!I269="","",[7]道具信息!I269)</f>
        <v/>
      </c>
      <c r="J269" s="25" t="str">
        <f>IF([7]道具信息!J269="","",[7]道具信息!J269)</f>
        <v/>
      </c>
      <c r="K269" s="25" t="str">
        <f>IF([7]道具信息!K269="","",[7]道具信息!K269)</f>
        <v/>
      </c>
      <c r="L269" s="25" t="str">
        <f>IF([7]道具信息!L269="","",[7]道具信息!L269)</f>
        <v/>
      </c>
      <c r="M269" s="25" t="str">
        <f>IF([7]道具信息!M269="","",[7]道具信息!M269)</f>
        <v/>
      </c>
      <c r="N269" s="25" t="str">
        <f>IF([7]道具信息!N269="","",[7]道具信息!N269)</f>
        <v/>
      </c>
      <c r="O269" s="25" t="str">
        <f>IF([7]道具信息!O269="","",[7]道具信息!O269)</f>
        <v/>
      </c>
      <c r="P269" s="25" t="str">
        <f>IF([7]道具信息!P269="","",[7]道具信息!P269)</f>
        <v/>
      </c>
      <c r="Q269" s="25" t="str">
        <f>IF([7]道具信息!Q269="","",[7]道具信息!Q269)</f>
        <v/>
      </c>
      <c r="R269" s="25" t="str">
        <f>IF([7]道具信息!R269="","",[7]道具信息!R269)</f>
        <v/>
      </c>
      <c r="S269" s="25" t="str">
        <f>IF([7]道具信息!S269="","",[7]道具信息!S269)</f>
        <v/>
      </c>
      <c r="T269" s="25" t="str">
        <f>IF([7]道具信息!T269="","",[7]道具信息!T269)</f>
        <v/>
      </c>
      <c r="U269" s="25" t="str">
        <f>IF([7]道具信息!U269="","",[7]道具信息!U269)</f>
        <v/>
      </c>
      <c r="V269" s="25" t="str">
        <f>IF([7]道具信息!V269="","",[7]道具信息!V269)</f>
        <v/>
      </c>
      <c r="W269" s="25" t="str">
        <f>IF([7]道具信息!W269="","",[7]道具信息!W269)</f>
        <v/>
      </c>
      <c r="X269" s="25" t="str">
        <f>IF([7]道具信息!X269="","",[7]道具信息!X269)</f>
        <v/>
      </c>
      <c r="Y269" s="25" t="str">
        <f>IF([7]道具信息!Y269="","",[7]道具信息!Y269)</f>
        <v/>
      </c>
      <c r="Z269" s="25" t="str">
        <f>IF([7]道具信息!Z269="","",[7]道具信息!Z269)</f>
        <v/>
      </c>
    </row>
    <row r="270" spans="1:26" x14ac:dyDescent="0.15">
      <c r="A270" s="25" t="str">
        <f>IF([7]道具信息!A270="","",[7]道具信息!A270)</f>
        <v/>
      </c>
      <c r="B270" s="25" t="str">
        <f>IF([7]道具信息!B270="","",[7]道具信息!B270)</f>
        <v/>
      </c>
      <c r="C270" s="25">
        <f>IF([7]道具信息!C270="","",[7]道具信息!C270)</f>
        <v>21100</v>
      </c>
      <c r="D270" s="25" t="str">
        <f>IF([7]道具信息!D270="","",[7]道具信息!D270)</f>
        <v>免战牌</v>
      </c>
      <c r="E270" s="25">
        <f>IF([7]道具信息!E270="","",[7]道具信息!E270)</f>
        <v>100</v>
      </c>
      <c r="F270" s="25">
        <f>IF([7]道具信息!F270="","",[7]道具信息!F270)</f>
        <v>1</v>
      </c>
      <c r="G270" s="25">
        <f>IF([7]道具信息!G270="","",[7]道具信息!G270)</f>
        <v>1</v>
      </c>
      <c r="H270" s="25">
        <f>IF([7]道具信息!H270="","",[7]道具信息!H270)</f>
        <v>1</v>
      </c>
      <c r="I270" s="25">
        <f>IF([7]道具信息!I270="","",[7]道具信息!I270)</f>
        <v>100</v>
      </c>
      <c r="J270" s="25">
        <f>IF([7]道具信息!J270="","",[7]道具信息!J270)</f>
        <v>100</v>
      </c>
      <c r="K270" s="25">
        <f>IF([7]道具信息!K270="","",[7]道具信息!K270)</f>
        <v>100</v>
      </c>
      <c r="L270" s="25" t="str">
        <f>IF([7]道具信息!L270="","",[7]道具信息!L270)</f>
        <v>使用后城池不会遭受来自玩家的攻击，主动进攻玩家后失效，持续8小时</v>
      </c>
      <c r="M270" s="25" t="str">
        <f>IF([7]道具信息!M270="","",[7]道具信息!M270)</f>
        <v/>
      </c>
      <c r="N270" s="25" t="str">
        <f>IF([7]道具信息!N270="","",[7]道具信息!N270)</f>
        <v/>
      </c>
      <c r="O270" s="25" t="str">
        <f>IF([7]道具信息!O270="","",[7]道具信息!O270)</f>
        <v/>
      </c>
      <c r="P270" s="25" t="str">
        <f>IF([7]道具信息!P270="","",[7]道具信息!P270)</f>
        <v/>
      </c>
      <c r="Q270" s="25" t="str">
        <f>IF([7]道具信息!Q270="","",[7]道具信息!Q270)</f>
        <v/>
      </c>
      <c r="R270" s="25" t="str">
        <f>IF([7]道具信息!R270="","",[7]道具信息!R270)</f>
        <v/>
      </c>
      <c r="S270" s="25" t="str">
        <f>IF([7]道具信息!S270="","",[7]道具信息!S270)</f>
        <v/>
      </c>
      <c r="T270" s="25" t="str">
        <f>IF([7]道具信息!T270="","",[7]道具信息!T270)</f>
        <v/>
      </c>
      <c r="U270" s="25" t="str">
        <f>IF([7]道具信息!U270="","",[7]道具信息!U270)</f>
        <v/>
      </c>
      <c r="V270" s="25" t="str">
        <f>IF([7]道具信息!V270="","",[7]道具信息!V270)</f>
        <v/>
      </c>
      <c r="W270" s="25" t="str">
        <f>IF([7]道具信息!W270="","",[7]道具信息!W270)</f>
        <v/>
      </c>
      <c r="X270" s="25" t="str">
        <f>IF([7]道具信息!X270="","",[7]道具信息!X270)</f>
        <v/>
      </c>
      <c r="Y270" s="25" t="str">
        <f>IF([7]道具信息!Y270="","",[7]道具信息!Y270)</f>
        <v/>
      </c>
      <c r="Z270" s="25" t="str">
        <f>IF([7]道具信息!Z270="","",[7]道具信息!Z270)</f>
        <v/>
      </c>
    </row>
    <row r="271" spans="1:26" x14ac:dyDescent="0.15">
      <c r="A271" s="25" t="str">
        <f>IF([7]道具信息!A271="","",[7]道具信息!A271)</f>
        <v/>
      </c>
      <c r="B271" s="25" t="str">
        <f>IF([7]道具信息!B271="","",[7]道具信息!B271)</f>
        <v/>
      </c>
      <c r="C271" s="25">
        <f>IF([7]道具信息!C271="","",[7]道具信息!C271)</f>
        <v>21101</v>
      </c>
      <c r="D271" s="25" t="str">
        <f>IF([7]道具信息!D271="","",[7]道具信息!D271)</f>
        <v>普通点将牌</v>
      </c>
      <c r="E271" s="25">
        <f>IF([7]道具信息!E271="","",[7]道具信息!E271)</f>
        <v>65</v>
      </c>
      <c r="F271" s="25">
        <f>IF([7]道具信息!F271="","",[7]道具信息!F271)</f>
        <v>1</v>
      </c>
      <c r="G271" s="25">
        <f>IF([7]道具信息!G271="","",[7]道具信息!G271)</f>
        <v>1</v>
      </c>
      <c r="H271" s="25">
        <f>IF([7]道具信息!H271="","",[7]道具信息!H271)</f>
        <v>1</v>
      </c>
      <c r="I271" s="25">
        <f>IF([7]道具信息!I271="","",[7]道具信息!I271)</f>
        <v>65</v>
      </c>
      <c r="J271" s="25">
        <f>IF([7]道具信息!J271="","",[7]道具信息!J271)</f>
        <v>65</v>
      </c>
      <c r="K271" s="25">
        <f>IF([7]道具信息!K271="","",[7]道具信息!K271)</f>
        <v>65</v>
      </c>
      <c r="L271" s="25" t="str">
        <f>IF([7]道具信息!L271="","",[7]道具信息!L271)</f>
        <v>点将台普通招募时消耗的令牌</v>
      </c>
      <c r="M271" s="25" t="str">
        <f>IF([7]道具信息!M271="","",[7]道具信息!M271)</f>
        <v/>
      </c>
      <c r="N271" s="25" t="str">
        <f>IF([7]道具信息!N271="","",[7]道具信息!N271)</f>
        <v/>
      </c>
      <c r="O271" s="25" t="str">
        <f>IF([7]道具信息!O271="","",[7]道具信息!O271)</f>
        <v/>
      </c>
      <c r="P271" s="25" t="str">
        <f>IF([7]道具信息!P271="","",[7]道具信息!P271)</f>
        <v/>
      </c>
      <c r="Q271" s="25" t="str">
        <f>IF([7]道具信息!Q271="","",[7]道具信息!Q271)</f>
        <v/>
      </c>
      <c r="R271" s="25" t="str">
        <f>IF([7]道具信息!R271="","",[7]道具信息!R271)</f>
        <v/>
      </c>
      <c r="S271" s="25" t="str">
        <f>IF([7]道具信息!S271="","",[7]道具信息!S271)</f>
        <v/>
      </c>
      <c r="T271" s="25" t="str">
        <f>IF([7]道具信息!T271="","",[7]道具信息!T271)</f>
        <v/>
      </c>
      <c r="U271" s="25" t="str">
        <f>IF([7]道具信息!U271="","",[7]道具信息!U271)</f>
        <v/>
      </c>
      <c r="V271" s="25" t="str">
        <f>IF([7]道具信息!V271="","",[7]道具信息!V271)</f>
        <v/>
      </c>
      <c r="W271" s="25" t="str">
        <f>IF([7]道具信息!W271="","",[7]道具信息!W271)</f>
        <v/>
      </c>
      <c r="X271" s="25" t="str">
        <f>IF([7]道具信息!X271="","",[7]道具信息!X271)</f>
        <v/>
      </c>
      <c r="Y271" s="25" t="str">
        <f>IF([7]道具信息!Y271="","",[7]道具信息!Y271)</f>
        <v/>
      </c>
      <c r="Z271" s="25" t="str">
        <f>IF([7]道具信息!Z271="","",[7]道具信息!Z271)</f>
        <v/>
      </c>
    </row>
    <row r="272" spans="1:26" x14ac:dyDescent="0.15">
      <c r="A272" s="25" t="str">
        <f>IF([7]道具信息!A272="","",[7]道具信息!A272)</f>
        <v/>
      </c>
      <c r="B272" s="25" t="str">
        <f>IF([7]道具信息!B272="","",[7]道具信息!B272)</f>
        <v/>
      </c>
      <c r="C272" s="25">
        <f>IF([7]道具信息!C272="","",[7]道具信息!C272)</f>
        <v>21102</v>
      </c>
      <c r="D272" s="25" t="str">
        <f>IF([7]道具信息!D272="","",[7]道具信息!D272)</f>
        <v>高级点将牌</v>
      </c>
      <c r="E272" s="25">
        <f>IF([7]道具信息!E272="","",[7]道具信息!E272)</f>
        <v>240</v>
      </c>
      <c r="F272" s="25">
        <f>IF([7]道具信息!F272="","",[7]道具信息!F272)</f>
        <v>1</v>
      </c>
      <c r="G272" s="25">
        <f>IF([7]道具信息!G272="","",[7]道具信息!G272)</f>
        <v>1</v>
      </c>
      <c r="H272" s="25">
        <f>IF([7]道具信息!H272="","",[7]道具信息!H272)</f>
        <v>1</v>
      </c>
      <c r="I272" s="25">
        <f>IF([7]道具信息!I272="","",[7]道具信息!I272)</f>
        <v>240</v>
      </c>
      <c r="J272" s="25">
        <f>IF([7]道具信息!J272="","",[7]道具信息!J272)</f>
        <v>240</v>
      </c>
      <c r="K272" s="25">
        <f>IF([7]道具信息!K272="","",[7]道具信息!K272)</f>
        <v>240</v>
      </c>
      <c r="L272" s="25" t="str">
        <f>IF([7]道具信息!L272="","",[7]道具信息!L272)</f>
        <v>点将台高级招募时消耗的令牌</v>
      </c>
      <c r="M272" s="25" t="str">
        <f>IF([7]道具信息!M272="","",[7]道具信息!M272)</f>
        <v/>
      </c>
      <c r="N272" s="25" t="str">
        <f>IF([7]道具信息!N272="","",[7]道具信息!N272)</f>
        <v/>
      </c>
      <c r="O272" s="25" t="str">
        <f>IF([7]道具信息!O272="","",[7]道具信息!O272)</f>
        <v/>
      </c>
      <c r="P272" s="25" t="str">
        <f>IF([7]道具信息!P272="","",[7]道具信息!P272)</f>
        <v/>
      </c>
      <c r="Q272" s="25" t="str">
        <f>IF([7]道具信息!Q272="","",[7]道具信息!Q272)</f>
        <v/>
      </c>
      <c r="R272" s="25" t="str">
        <f>IF([7]道具信息!R272="","",[7]道具信息!R272)</f>
        <v/>
      </c>
      <c r="S272" s="25" t="str">
        <f>IF([7]道具信息!S272="","",[7]道具信息!S272)</f>
        <v/>
      </c>
      <c r="T272" s="25" t="str">
        <f>IF([7]道具信息!T272="","",[7]道具信息!T272)</f>
        <v/>
      </c>
      <c r="U272" s="25" t="str">
        <f>IF([7]道具信息!U272="","",[7]道具信息!U272)</f>
        <v/>
      </c>
      <c r="V272" s="25" t="str">
        <f>IF([7]道具信息!V272="","",[7]道具信息!V272)</f>
        <v/>
      </c>
      <c r="W272" s="25" t="str">
        <f>IF([7]道具信息!W272="","",[7]道具信息!W272)</f>
        <v/>
      </c>
      <c r="X272" s="25" t="str">
        <f>IF([7]道具信息!X272="","",[7]道具信息!X272)</f>
        <v/>
      </c>
      <c r="Y272" s="25" t="str">
        <f>IF([7]道具信息!Y272="","",[7]道具信息!Y272)</f>
        <v/>
      </c>
      <c r="Z272" s="25" t="str">
        <f>IF([7]道具信息!Z272="","",[7]道具信息!Z272)</f>
        <v/>
      </c>
    </row>
    <row r="273" spans="1:26" x14ac:dyDescent="0.15">
      <c r="A273" s="25" t="str">
        <f>IF([7]道具信息!A273="","",[7]道具信息!A273)</f>
        <v/>
      </c>
      <c r="B273" s="25" t="str">
        <f>IF([7]道具信息!B273="","",[7]道具信息!B273)</f>
        <v/>
      </c>
      <c r="C273" s="25" t="str">
        <f>IF([7]道具信息!C273="","",[7]道具信息!C273)</f>
        <v/>
      </c>
      <c r="D273" s="25" t="str">
        <f>IF([7]道具信息!D273="","",[7]道具信息!D273)</f>
        <v>行军丸（旧版)</v>
      </c>
      <c r="E273" s="25" t="str">
        <f>IF([7]道具信息!E273="","",[7]道具信息!E273)</f>
        <v/>
      </c>
      <c r="F273" s="25" t="str">
        <f>IF([7]道具信息!F273="","",[7]道具信息!F273)</f>
        <v/>
      </c>
      <c r="G273" s="25" t="str">
        <f>IF([7]道具信息!G273="","",[7]道具信息!G273)</f>
        <v/>
      </c>
      <c r="H273" s="25" t="str">
        <f>IF([7]道具信息!H273="","",[7]道具信息!H273)</f>
        <v/>
      </c>
      <c r="I273" s="25" t="str">
        <f>IF([7]道具信息!I273="","",[7]道具信息!I273)</f>
        <v/>
      </c>
      <c r="J273" s="25" t="str">
        <f>IF([7]道具信息!J273="","",[7]道具信息!J273)</f>
        <v/>
      </c>
      <c r="K273" s="25" t="str">
        <f>IF([7]道具信息!K273="","",[7]道具信息!K273)</f>
        <v/>
      </c>
      <c r="L273" s="25" t="str">
        <f>IF([7]道具信息!L273="","",[7]道具信息!L273)</f>
        <v>使用后每次可增加部队100%的行军速度</v>
      </c>
      <c r="M273" s="25" t="str">
        <f>IF([7]道具信息!M273="","",[7]道具信息!M273)</f>
        <v/>
      </c>
      <c r="N273" s="25" t="str">
        <f>IF([7]道具信息!N273="","",[7]道具信息!N273)</f>
        <v/>
      </c>
      <c r="O273" s="25" t="str">
        <f>IF([7]道具信息!O273="","",[7]道具信息!O273)</f>
        <v/>
      </c>
      <c r="P273" s="25" t="str">
        <f>IF([7]道具信息!P273="","",[7]道具信息!P273)</f>
        <v/>
      </c>
      <c r="Q273" s="25" t="str">
        <f>IF([7]道具信息!Q273="","",[7]道具信息!Q273)</f>
        <v/>
      </c>
      <c r="R273" s="25" t="str">
        <f>IF([7]道具信息!R273="","",[7]道具信息!R273)</f>
        <v/>
      </c>
      <c r="S273" s="25" t="str">
        <f>IF([7]道具信息!S273="","",[7]道具信息!S273)</f>
        <v/>
      </c>
      <c r="T273" s="25" t="str">
        <f>IF([7]道具信息!T273="","",[7]道具信息!T273)</f>
        <v/>
      </c>
      <c r="U273" s="25" t="str">
        <f>IF([7]道具信息!U273="","",[7]道具信息!U273)</f>
        <v/>
      </c>
      <c r="V273" s="25" t="str">
        <f>IF([7]道具信息!V273="","",[7]道具信息!V273)</f>
        <v/>
      </c>
      <c r="W273" s="25" t="str">
        <f>IF([7]道具信息!W273="","",[7]道具信息!W273)</f>
        <v/>
      </c>
      <c r="X273" s="25" t="str">
        <f>IF([7]道具信息!X273="","",[7]道具信息!X273)</f>
        <v/>
      </c>
      <c r="Y273" s="25" t="str">
        <f>IF([7]道具信息!Y273="","",[7]道具信息!Y273)</f>
        <v/>
      </c>
      <c r="Z273" s="25" t="str">
        <f>IF([7]道具信息!Z273="","",[7]道具信息!Z273)</f>
        <v/>
      </c>
    </row>
    <row r="274" spans="1:26" x14ac:dyDescent="0.15">
      <c r="A274" s="25" t="str">
        <f>IF([7]道具信息!A274="","",[7]道具信息!A274)</f>
        <v/>
      </c>
      <c r="B274" s="25" t="str">
        <f>IF([7]道具信息!B274="","",[7]道具信息!B274)</f>
        <v/>
      </c>
      <c r="C274" s="25">
        <f>IF([7]道具信息!C274="","",[7]道具信息!C274)</f>
        <v>21104</v>
      </c>
      <c r="D274" s="25" t="str">
        <f>IF([7]道具信息!D274="","",[7]道具信息!D274)</f>
        <v>撤军令</v>
      </c>
      <c r="E274" s="25">
        <f>IF([7]道具信息!E274="","",[7]道具信息!E274)</f>
        <v>60</v>
      </c>
      <c r="F274" s="25">
        <f>IF([7]道具信息!F274="","",[7]道具信息!F274)</f>
        <v>1</v>
      </c>
      <c r="G274" s="25">
        <f>IF([7]道具信息!G274="","",[7]道具信息!G274)</f>
        <v>1</v>
      </c>
      <c r="H274" s="25">
        <f>IF([7]道具信息!H274="","",[7]道具信息!H274)</f>
        <v>1</v>
      </c>
      <c r="I274" s="25">
        <f>IF([7]道具信息!I274="","",[7]道具信息!I274)</f>
        <v>60</v>
      </c>
      <c r="J274" s="25">
        <f>IF([7]道具信息!J274="","",[7]道具信息!J274)</f>
        <v>60</v>
      </c>
      <c r="K274" s="25">
        <f>IF([7]道具信息!K274="","",[7]道具信息!K274)</f>
        <v>60</v>
      </c>
      <c r="L274" s="25" t="str">
        <f>IF([7]道具信息!L274="","",[7]道具信息!L274)</f>
        <v>使用后使一支出征队伍立即撤军回城</v>
      </c>
      <c r="M274" s="25" t="str">
        <f>IF([7]道具信息!M274="","",[7]道具信息!M274)</f>
        <v/>
      </c>
      <c r="N274" s="25" t="str">
        <f>IF([7]道具信息!N274="","",[7]道具信息!N274)</f>
        <v/>
      </c>
      <c r="O274" s="25" t="str">
        <f>IF([7]道具信息!O274="","",[7]道具信息!O274)</f>
        <v/>
      </c>
      <c r="P274" s="25" t="str">
        <f>IF([7]道具信息!P274="","",[7]道具信息!P274)</f>
        <v/>
      </c>
      <c r="Q274" s="25" t="str">
        <f>IF([7]道具信息!Q274="","",[7]道具信息!Q274)</f>
        <v/>
      </c>
      <c r="R274" s="25" t="str">
        <f>IF([7]道具信息!R274="","",[7]道具信息!R274)</f>
        <v/>
      </c>
      <c r="S274" s="25" t="str">
        <f>IF([7]道具信息!S274="","",[7]道具信息!S274)</f>
        <v/>
      </c>
      <c r="T274" s="25" t="str">
        <f>IF([7]道具信息!T274="","",[7]道具信息!T274)</f>
        <v/>
      </c>
      <c r="U274" s="25" t="str">
        <f>IF([7]道具信息!U274="","",[7]道具信息!U274)</f>
        <v/>
      </c>
      <c r="V274" s="25" t="str">
        <f>IF([7]道具信息!V274="","",[7]道具信息!V274)</f>
        <v/>
      </c>
      <c r="W274" s="25" t="str">
        <f>IF([7]道具信息!W274="","",[7]道具信息!W274)</f>
        <v/>
      </c>
      <c r="X274" s="25" t="str">
        <f>IF([7]道具信息!X274="","",[7]道具信息!X274)</f>
        <v/>
      </c>
      <c r="Y274" s="25" t="str">
        <f>IF([7]道具信息!Y274="","",[7]道具信息!Y274)</f>
        <v/>
      </c>
      <c r="Z274" s="25" t="str">
        <f>IF([7]道具信息!Z274="","",[7]道具信息!Z274)</f>
        <v/>
      </c>
    </row>
    <row r="275" spans="1:26" x14ac:dyDescent="0.15">
      <c r="A275" s="25" t="str">
        <f>IF([7]道具信息!A275="","",[7]道具信息!A275)</f>
        <v/>
      </c>
      <c r="B275" s="25" t="str">
        <f>IF([7]道具信息!B275="","",[7]道具信息!B275)</f>
        <v/>
      </c>
      <c r="C275" s="25" t="str">
        <f>IF([7]道具信息!C275="","",[7]道具信息!C275)</f>
        <v/>
      </c>
      <c r="D275" s="25" t="str">
        <f>IF([7]道具信息!D275="","",[7]道具信息!D275)</f>
        <v/>
      </c>
      <c r="E275" s="25" t="str">
        <f>IF([7]道具信息!E275="","",[7]道具信息!E275)</f>
        <v/>
      </c>
      <c r="F275" s="25" t="str">
        <f>IF([7]道具信息!F275="","",[7]道具信息!F275)</f>
        <v/>
      </c>
      <c r="G275" s="25" t="str">
        <f>IF([7]道具信息!G275="","",[7]道具信息!G275)</f>
        <v/>
      </c>
      <c r="H275" s="25" t="str">
        <f>IF([7]道具信息!H275="","",[7]道具信息!H275)</f>
        <v/>
      </c>
      <c r="I275" s="25" t="str">
        <f>IF([7]道具信息!I275="","",[7]道具信息!I275)</f>
        <v/>
      </c>
      <c r="J275" s="25" t="str">
        <f>IF([7]道具信息!J275="","",[7]道具信息!J275)</f>
        <v/>
      </c>
      <c r="K275" s="25" t="str">
        <f>IF([7]道具信息!K275="","",[7]道具信息!K275)</f>
        <v/>
      </c>
      <c r="L275" s="25" t="str">
        <f>IF([7]道具信息!L275="","",[7]道具信息!L275)</f>
        <v/>
      </c>
      <c r="M275" s="25" t="str">
        <f>IF([7]道具信息!M275="","",[7]道具信息!M275)</f>
        <v/>
      </c>
      <c r="N275" s="25" t="str">
        <f>IF([7]道具信息!N275="","",[7]道具信息!N275)</f>
        <v/>
      </c>
      <c r="O275" s="25" t="str">
        <f>IF([7]道具信息!O275="","",[7]道具信息!O275)</f>
        <v/>
      </c>
      <c r="P275" s="25" t="str">
        <f>IF([7]道具信息!P275="","",[7]道具信息!P275)</f>
        <v/>
      </c>
      <c r="Q275" s="25" t="str">
        <f>IF([7]道具信息!Q275="","",[7]道具信息!Q275)</f>
        <v/>
      </c>
      <c r="R275" s="25" t="str">
        <f>IF([7]道具信息!R275="","",[7]道具信息!R275)</f>
        <v/>
      </c>
      <c r="S275" s="25" t="str">
        <f>IF([7]道具信息!S275="","",[7]道具信息!S275)</f>
        <v/>
      </c>
      <c r="T275" s="25" t="str">
        <f>IF([7]道具信息!T275="","",[7]道具信息!T275)</f>
        <v/>
      </c>
      <c r="U275" s="25" t="str">
        <f>IF([7]道具信息!U275="","",[7]道具信息!U275)</f>
        <v/>
      </c>
      <c r="V275" s="25" t="str">
        <f>IF([7]道具信息!V275="","",[7]道具信息!V275)</f>
        <v/>
      </c>
      <c r="W275" s="25" t="str">
        <f>IF([7]道具信息!W275="","",[7]道具信息!W275)</f>
        <v/>
      </c>
      <c r="X275" s="25" t="str">
        <f>IF([7]道具信息!X275="","",[7]道具信息!X275)</f>
        <v/>
      </c>
      <c r="Y275" s="25" t="str">
        <f>IF([7]道具信息!Y275="","",[7]道具信息!Y275)</f>
        <v/>
      </c>
      <c r="Z275" s="25" t="str">
        <f>IF([7]道具信息!Z275="","",[7]道具信息!Z275)</f>
        <v/>
      </c>
    </row>
    <row r="276" spans="1:26" x14ac:dyDescent="0.15">
      <c r="A276" s="25" t="str">
        <f>IF([7]道具信息!A276="","",[7]道具信息!A276)</f>
        <v/>
      </c>
      <c r="B276" s="25" t="str">
        <f>IF([7]道具信息!B276="","",[7]道具信息!B276)</f>
        <v/>
      </c>
      <c r="C276" s="25">
        <f>IF([7]道具信息!C276="","",[7]道具信息!C276)</f>
        <v>21110</v>
      </c>
      <c r="D276" s="25" t="str">
        <f>IF([7]道具信息!D276="","",[7]道具信息!D276)</f>
        <v>城建1分钟加速令</v>
      </c>
      <c r="E276" s="25">
        <f>IF([7]道具信息!E276="","",[7]道具信息!E276)</f>
        <v>2</v>
      </c>
      <c r="F276" s="25">
        <f>IF([7]道具信息!F276="","",[7]道具信息!F276)</f>
        <v>1</v>
      </c>
      <c r="G276" s="25">
        <f>IF([7]道具信息!G276="","",[7]道具信息!G276)</f>
        <v>1</v>
      </c>
      <c r="H276" s="25">
        <f>IF([7]道具信息!H276="","",[7]道具信息!H276)</f>
        <v>0.3</v>
      </c>
      <c r="I276" s="25">
        <f>IF([7]道具信息!I276="","",[7]道具信息!I276)</f>
        <v>2</v>
      </c>
      <c r="J276" s="25">
        <f>IF([7]道具信息!J276="","",[7]道具信息!J276)</f>
        <v>2</v>
      </c>
      <c r="K276" s="25">
        <f>IF([7]道具信息!K276="","",[7]道具信息!K276)</f>
        <v>0.6</v>
      </c>
      <c r="L276" s="25" t="str">
        <f>IF([7]道具信息!L276="","",[7]道具信息!L276)</f>
        <v>使用后城池建设加速1分钟</v>
      </c>
      <c r="M276" s="25" t="str">
        <f>IF([7]道具信息!M276="","",[7]道具信息!M276)</f>
        <v/>
      </c>
      <c r="N276" s="25" t="str">
        <f>IF([7]道具信息!N276="","",[7]道具信息!N276)</f>
        <v/>
      </c>
      <c r="O276" s="25" t="str">
        <f>IF([7]道具信息!O276="","",[7]道具信息!O276)</f>
        <v/>
      </c>
      <c r="P276" s="25" t="str">
        <f>IF([7]道具信息!P276="","",[7]道具信息!P276)</f>
        <v/>
      </c>
      <c r="Q276" s="25" t="str">
        <f>IF([7]道具信息!Q276="","",[7]道具信息!Q276)</f>
        <v/>
      </c>
      <c r="R276" s="25" t="str">
        <f>IF([7]道具信息!R276="","",[7]道具信息!R276)</f>
        <v/>
      </c>
      <c r="S276" s="25" t="str">
        <f>IF([7]道具信息!S276="","",[7]道具信息!S276)</f>
        <v/>
      </c>
      <c r="T276" s="25" t="str">
        <f>IF([7]道具信息!T276="","",[7]道具信息!T276)</f>
        <v/>
      </c>
      <c r="U276" s="25" t="str">
        <f>IF([7]道具信息!U276="","",[7]道具信息!U276)</f>
        <v/>
      </c>
      <c r="V276" s="25" t="str">
        <f>IF([7]道具信息!V276="","",[7]道具信息!V276)</f>
        <v/>
      </c>
      <c r="W276" s="25" t="str">
        <f>IF([7]道具信息!W276="","",[7]道具信息!W276)</f>
        <v/>
      </c>
      <c r="X276" s="25" t="str">
        <f>IF([7]道具信息!X276="","",[7]道具信息!X276)</f>
        <v/>
      </c>
      <c r="Y276" s="25" t="str">
        <f>IF([7]道具信息!Y276="","",[7]道具信息!Y276)</f>
        <v/>
      </c>
      <c r="Z276" s="25" t="str">
        <f>IF([7]道具信息!Z276="","",[7]道具信息!Z276)</f>
        <v/>
      </c>
    </row>
    <row r="277" spans="1:26" x14ac:dyDescent="0.15">
      <c r="A277" s="25" t="str">
        <f>IF([7]道具信息!A277="","",[7]道具信息!A277)</f>
        <v/>
      </c>
      <c r="B277" s="25" t="str">
        <f>IF([7]道具信息!B277="","",[7]道具信息!B277)</f>
        <v/>
      </c>
      <c r="C277" s="25">
        <f>IF([7]道具信息!C277="","",[7]道具信息!C277)</f>
        <v>21111</v>
      </c>
      <c r="D277" s="25" t="str">
        <f>IF([7]道具信息!D277="","",[7]道具信息!D277)</f>
        <v>城建5分钟加速令</v>
      </c>
      <c r="E277" s="25">
        <f>IF([7]道具信息!E277="","",[7]道具信息!E277)</f>
        <v>8</v>
      </c>
      <c r="F277" s="25">
        <f>IF([7]道具信息!F277="","",[7]道具信息!F277)</f>
        <v>1</v>
      </c>
      <c r="G277" s="25">
        <f>IF([7]道具信息!G277="","",[7]道具信息!G277)</f>
        <v>1</v>
      </c>
      <c r="H277" s="25">
        <f>IF([7]道具信息!H277="","",[7]道具信息!H277)</f>
        <v>0.4</v>
      </c>
      <c r="I277" s="25">
        <f>IF([7]道具信息!I277="","",[7]道具信息!I277)</f>
        <v>8</v>
      </c>
      <c r="J277" s="25">
        <f>IF([7]道具信息!J277="","",[7]道具信息!J277)</f>
        <v>8</v>
      </c>
      <c r="K277" s="25">
        <f>IF([7]道具信息!K277="","",[7]道具信息!K277)</f>
        <v>3.2</v>
      </c>
      <c r="L277" s="25" t="str">
        <f>IF([7]道具信息!L277="","",[7]道具信息!L277)</f>
        <v>使用后城池建设加速5分钟</v>
      </c>
      <c r="M277" s="25" t="str">
        <f>IF([7]道具信息!M277="","",[7]道具信息!M277)</f>
        <v/>
      </c>
      <c r="N277" s="25" t="str">
        <f>IF([7]道具信息!N277="","",[7]道具信息!N277)</f>
        <v/>
      </c>
      <c r="O277" s="25" t="str">
        <f>IF([7]道具信息!O277="","",[7]道具信息!O277)</f>
        <v/>
      </c>
      <c r="P277" s="25" t="str">
        <f>IF([7]道具信息!P277="","",[7]道具信息!P277)</f>
        <v/>
      </c>
      <c r="Q277" s="25" t="str">
        <f>IF([7]道具信息!Q277="","",[7]道具信息!Q277)</f>
        <v/>
      </c>
      <c r="R277" s="25" t="str">
        <f>IF([7]道具信息!R277="","",[7]道具信息!R277)</f>
        <v/>
      </c>
      <c r="S277" s="25" t="str">
        <f>IF([7]道具信息!S277="","",[7]道具信息!S277)</f>
        <v/>
      </c>
      <c r="T277" s="25" t="str">
        <f>IF([7]道具信息!T277="","",[7]道具信息!T277)</f>
        <v/>
      </c>
      <c r="U277" s="25" t="str">
        <f>IF([7]道具信息!U277="","",[7]道具信息!U277)</f>
        <v/>
      </c>
      <c r="V277" s="25" t="str">
        <f>IF([7]道具信息!V277="","",[7]道具信息!V277)</f>
        <v/>
      </c>
      <c r="W277" s="25" t="str">
        <f>IF([7]道具信息!W277="","",[7]道具信息!W277)</f>
        <v/>
      </c>
      <c r="X277" s="25" t="str">
        <f>IF([7]道具信息!X277="","",[7]道具信息!X277)</f>
        <v/>
      </c>
      <c r="Y277" s="25" t="str">
        <f>IF([7]道具信息!Y277="","",[7]道具信息!Y277)</f>
        <v/>
      </c>
      <c r="Z277" s="25" t="str">
        <f>IF([7]道具信息!Z277="","",[7]道具信息!Z277)</f>
        <v/>
      </c>
    </row>
    <row r="278" spans="1:26" x14ac:dyDescent="0.15">
      <c r="A278" s="25" t="str">
        <f>IF([7]道具信息!A278="","",[7]道具信息!A278)</f>
        <v/>
      </c>
      <c r="B278" s="25" t="str">
        <f>IF([7]道具信息!B278="","",[7]道具信息!B278)</f>
        <v/>
      </c>
      <c r="C278" s="25">
        <f>IF([7]道具信息!C278="","",[7]道具信息!C278)</f>
        <v>21112</v>
      </c>
      <c r="D278" s="25" t="str">
        <f>IF([7]道具信息!D278="","",[7]道具信息!D278)</f>
        <v>城建20分钟加速令</v>
      </c>
      <c r="E278" s="25">
        <f>IF([7]道具信息!E278="","",[7]道具信息!E278)</f>
        <v>20</v>
      </c>
      <c r="F278" s="25">
        <f>IF([7]道具信息!F278="","",[7]道具信息!F278)</f>
        <v>1</v>
      </c>
      <c r="G278" s="25">
        <f>IF([7]道具信息!G278="","",[7]道具信息!G278)</f>
        <v>1</v>
      </c>
      <c r="H278" s="25">
        <f>IF([7]道具信息!H278="","",[7]道具信息!H278)</f>
        <v>0.5</v>
      </c>
      <c r="I278" s="25">
        <f>IF([7]道具信息!I278="","",[7]道具信息!I278)</f>
        <v>20</v>
      </c>
      <c r="J278" s="25">
        <f>IF([7]道具信息!J278="","",[7]道具信息!J278)</f>
        <v>20</v>
      </c>
      <c r="K278" s="25">
        <f>IF([7]道具信息!K278="","",[7]道具信息!K278)</f>
        <v>10</v>
      </c>
      <c r="L278" s="25" t="str">
        <f>IF([7]道具信息!L278="","",[7]道具信息!L278)</f>
        <v>使用后城池建设加速20分钟</v>
      </c>
      <c r="M278" s="25" t="str">
        <f>IF([7]道具信息!M278="","",[7]道具信息!M278)</f>
        <v/>
      </c>
      <c r="N278" s="25" t="str">
        <f>IF([7]道具信息!N278="","",[7]道具信息!N278)</f>
        <v/>
      </c>
      <c r="O278" s="25" t="str">
        <f>IF([7]道具信息!O278="","",[7]道具信息!O278)</f>
        <v/>
      </c>
      <c r="P278" s="25" t="str">
        <f>IF([7]道具信息!P278="","",[7]道具信息!P278)</f>
        <v/>
      </c>
      <c r="Q278" s="25" t="str">
        <f>IF([7]道具信息!Q278="","",[7]道具信息!Q278)</f>
        <v/>
      </c>
      <c r="R278" s="25" t="str">
        <f>IF([7]道具信息!R278="","",[7]道具信息!R278)</f>
        <v/>
      </c>
      <c r="S278" s="25" t="str">
        <f>IF([7]道具信息!S278="","",[7]道具信息!S278)</f>
        <v/>
      </c>
      <c r="T278" s="25" t="str">
        <f>IF([7]道具信息!T278="","",[7]道具信息!T278)</f>
        <v/>
      </c>
      <c r="U278" s="25" t="str">
        <f>IF([7]道具信息!U278="","",[7]道具信息!U278)</f>
        <v/>
      </c>
      <c r="V278" s="25" t="str">
        <f>IF([7]道具信息!V278="","",[7]道具信息!V278)</f>
        <v/>
      </c>
      <c r="W278" s="25" t="str">
        <f>IF([7]道具信息!W278="","",[7]道具信息!W278)</f>
        <v/>
      </c>
      <c r="X278" s="25" t="str">
        <f>IF([7]道具信息!X278="","",[7]道具信息!X278)</f>
        <v/>
      </c>
      <c r="Y278" s="25" t="str">
        <f>IF([7]道具信息!Y278="","",[7]道具信息!Y278)</f>
        <v/>
      </c>
      <c r="Z278" s="25" t="str">
        <f>IF([7]道具信息!Z278="","",[7]道具信息!Z278)</f>
        <v/>
      </c>
    </row>
    <row r="279" spans="1:26" x14ac:dyDescent="0.15">
      <c r="A279" s="25" t="str">
        <f>IF([7]道具信息!A279="","",[7]道具信息!A279)</f>
        <v/>
      </c>
      <c r="B279" s="25" t="str">
        <f>IF([7]道具信息!B279="","",[7]道具信息!B279)</f>
        <v/>
      </c>
      <c r="C279" s="25">
        <f>IF([7]道具信息!C279="","",[7]道具信息!C279)</f>
        <v>21113</v>
      </c>
      <c r="D279" s="25" t="str">
        <f>IF([7]道具信息!D279="","",[7]道具信息!D279)</f>
        <v>城建1小时加速令</v>
      </c>
      <c r="E279" s="25">
        <f>IF([7]道具信息!E279="","",[7]道具信息!E279)</f>
        <v>50</v>
      </c>
      <c r="F279" s="25">
        <f>IF([7]道具信息!F279="","",[7]道具信息!F279)</f>
        <v>1.2</v>
      </c>
      <c r="G279" s="25">
        <f>IF([7]道具信息!G279="","",[7]道具信息!G279)</f>
        <v>1</v>
      </c>
      <c r="H279" s="25">
        <f>IF([7]道具信息!H279="","",[7]道具信息!H279)</f>
        <v>0.6</v>
      </c>
      <c r="I279" s="25">
        <f>IF([7]道具信息!I279="","",[7]道具信息!I279)</f>
        <v>60</v>
      </c>
      <c r="J279" s="25">
        <f>IF([7]道具信息!J279="","",[7]道具信息!J279)</f>
        <v>50</v>
      </c>
      <c r="K279" s="25">
        <f>IF([7]道具信息!K279="","",[7]道具信息!K279)</f>
        <v>30</v>
      </c>
      <c r="L279" s="25" t="str">
        <f>IF([7]道具信息!L279="","",[7]道具信息!L279)</f>
        <v>使用后城池建设加速1小时</v>
      </c>
      <c r="M279" s="25" t="str">
        <f>IF([7]道具信息!M279="","",[7]道具信息!M279)</f>
        <v/>
      </c>
      <c r="N279" s="25" t="str">
        <f>IF([7]道具信息!N279="","",[7]道具信息!N279)</f>
        <v/>
      </c>
      <c r="O279" s="25" t="str">
        <f>IF([7]道具信息!O279="","",[7]道具信息!O279)</f>
        <v/>
      </c>
      <c r="P279" s="25" t="str">
        <f>IF([7]道具信息!P279="","",[7]道具信息!P279)</f>
        <v/>
      </c>
      <c r="Q279" s="25" t="str">
        <f>IF([7]道具信息!Q279="","",[7]道具信息!Q279)</f>
        <v/>
      </c>
      <c r="R279" s="25" t="str">
        <f>IF([7]道具信息!R279="","",[7]道具信息!R279)</f>
        <v/>
      </c>
      <c r="S279" s="25" t="str">
        <f>IF([7]道具信息!S279="","",[7]道具信息!S279)</f>
        <v/>
      </c>
      <c r="T279" s="25" t="str">
        <f>IF([7]道具信息!T279="","",[7]道具信息!T279)</f>
        <v/>
      </c>
      <c r="U279" s="25" t="str">
        <f>IF([7]道具信息!U279="","",[7]道具信息!U279)</f>
        <v/>
      </c>
      <c r="V279" s="25" t="str">
        <f>IF([7]道具信息!V279="","",[7]道具信息!V279)</f>
        <v/>
      </c>
      <c r="W279" s="25" t="str">
        <f>IF([7]道具信息!W279="","",[7]道具信息!W279)</f>
        <v/>
      </c>
      <c r="X279" s="25" t="str">
        <f>IF([7]道具信息!X279="","",[7]道具信息!X279)</f>
        <v/>
      </c>
      <c r="Y279" s="25" t="str">
        <f>IF([7]道具信息!Y279="","",[7]道具信息!Y279)</f>
        <v/>
      </c>
      <c r="Z279" s="25" t="str">
        <f>IF([7]道具信息!Z279="","",[7]道具信息!Z279)</f>
        <v/>
      </c>
    </row>
    <row r="280" spans="1:26" x14ac:dyDescent="0.15">
      <c r="A280" s="25" t="str">
        <f>IF([7]道具信息!A280="","",[7]道具信息!A280)</f>
        <v/>
      </c>
      <c r="B280" s="25" t="str">
        <f>IF([7]道具信息!B280="","",[7]道具信息!B280)</f>
        <v/>
      </c>
      <c r="C280" s="25">
        <f>IF([7]道具信息!C280="","",[7]道具信息!C280)</f>
        <v>21114</v>
      </c>
      <c r="D280" s="25" t="str">
        <f>IF([7]道具信息!D280="","",[7]道具信息!D280)</f>
        <v>城建3小时加速令</v>
      </c>
      <c r="E280" s="25">
        <f>IF([7]道具信息!E280="","",[7]道具信息!E280)</f>
        <v>100</v>
      </c>
      <c r="F280" s="25">
        <f>IF([7]道具信息!F280="","",[7]道具信息!F280)</f>
        <v>1.8</v>
      </c>
      <c r="G280" s="25">
        <f>IF([7]道具信息!G280="","",[7]道具信息!G280)</f>
        <v>1</v>
      </c>
      <c r="H280" s="25">
        <f>IF([7]道具信息!H280="","",[7]道具信息!H280)</f>
        <v>0.8</v>
      </c>
      <c r="I280" s="25">
        <f>IF([7]道具信息!I280="","",[7]道具信息!I280)</f>
        <v>180</v>
      </c>
      <c r="J280" s="25">
        <f>IF([7]道具信息!J280="","",[7]道具信息!J280)</f>
        <v>100</v>
      </c>
      <c r="K280" s="25">
        <f>IF([7]道具信息!K280="","",[7]道具信息!K280)</f>
        <v>80</v>
      </c>
      <c r="L280" s="25" t="str">
        <f>IF([7]道具信息!L280="","",[7]道具信息!L280)</f>
        <v>使用后城池建设加速3小时</v>
      </c>
      <c r="M280" s="25" t="str">
        <f>IF([7]道具信息!M280="","",[7]道具信息!M280)</f>
        <v/>
      </c>
      <c r="N280" s="25" t="str">
        <f>IF([7]道具信息!N280="","",[7]道具信息!N280)</f>
        <v/>
      </c>
      <c r="O280" s="25" t="str">
        <f>IF([7]道具信息!O280="","",[7]道具信息!O280)</f>
        <v/>
      </c>
      <c r="P280" s="25" t="str">
        <f>IF([7]道具信息!P280="","",[7]道具信息!P280)</f>
        <v/>
      </c>
      <c r="Q280" s="25" t="str">
        <f>IF([7]道具信息!Q280="","",[7]道具信息!Q280)</f>
        <v/>
      </c>
      <c r="R280" s="25" t="str">
        <f>IF([7]道具信息!R280="","",[7]道具信息!R280)</f>
        <v/>
      </c>
      <c r="S280" s="25" t="str">
        <f>IF([7]道具信息!S280="","",[7]道具信息!S280)</f>
        <v/>
      </c>
      <c r="T280" s="25" t="str">
        <f>IF([7]道具信息!T280="","",[7]道具信息!T280)</f>
        <v/>
      </c>
      <c r="U280" s="25" t="str">
        <f>IF([7]道具信息!U280="","",[7]道具信息!U280)</f>
        <v/>
      </c>
      <c r="V280" s="25" t="str">
        <f>IF([7]道具信息!V280="","",[7]道具信息!V280)</f>
        <v/>
      </c>
      <c r="W280" s="25" t="str">
        <f>IF([7]道具信息!W280="","",[7]道具信息!W280)</f>
        <v/>
      </c>
      <c r="X280" s="25" t="str">
        <f>IF([7]道具信息!X280="","",[7]道具信息!X280)</f>
        <v/>
      </c>
      <c r="Y280" s="25" t="str">
        <f>IF([7]道具信息!Y280="","",[7]道具信息!Y280)</f>
        <v/>
      </c>
      <c r="Z280" s="25" t="str">
        <f>IF([7]道具信息!Z280="","",[7]道具信息!Z280)</f>
        <v/>
      </c>
    </row>
    <row r="281" spans="1:26" x14ac:dyDescent="0.15">
      <c r="A281" s="25" t="str">
        <f>IF([7]道具信息!A281="","",[7]道具信息!A281)</f>
        <v/>
      </c>
      <c r="B281" s="25" t="str">
        <f>IF([7]道具信息!B281="","",[7]道具信息!B281)</f>
        <v/>
      </c>
      <c r="C281" s="25">
        <f>IF([7]道具信息!C281="","",[7]道具信息!C281)</f>
        <v>21135</v>
      </c>
      <c r="D281" s="25" t="str">
        <f>IF([7]道具信息!D281="","",[7]道具信息!D281)</f>
        <v>城建8小时加速令</v>
      </c>
      <c r="E281" s="25">
        <f>IF([7]道具信息!E281="","",[7]道具信息!E281)</f>
        <v>160</v>
      </c>
      <c r="F281" s="25">
        <f>IF([7]道具信息!F281="","",[7]道具信息!F281)</f>
        <v>3</v>
      </c>
      <c r="G281" s="25">
        <f>IF([7]道具信息!G281="","",[7]道具信息!G281)</f>
        <v>1</v>
      </c>
      <c r="H281" s="25">
        <f>IF([7]道具信息!H281="","",[7]道具信息!H281)</f>
        <v>1</v>
      </c>
      <c r="I281" s="25">
        <f>IF([7]道具信息!I281="","",[7]道具信息!I281)</f>
        <v>480</v>
      </c>
      <c r="J281" s="25">
        <f>IF([7]道具信息!J281="","",[7]道具信息!J281)</f>
        <v>160</v>
      </c>
      <c r="K281" s="25">
        <f>IF([7]道具信息!K281="","",[7]道具信息!K281)</f>
        <v>160</v>
      </c>
      <c r="L281" s="25" t="str">
        <f>IF([7]道具信息!L281="","",[7]道具信息!L281)</f>
        <v>使用后城池建设加速8小时</v>
      </c>
      <c r="M281" s="25" t="str">
        <f>IF([7]道具信息!M281="","",[7]道具信息!M281)</f>
        <v/>
      </c>
      <c r="N281" s="25" t="str">
        <f>IF([7]道具信息!N281="","",[7]道具信息!N281)</f>
        <v/>
      </c>
      <c r="O281" s="25" t="str">
        <f>IF([7]道具信息!O281="","",[7]道具信息!O281)</f>
        <v/>
      </c>
      <c r="P281" s="25" t="str">
        <f>IF([7]道具信息!P281="","",[7]道具信息!P281)</f>
        <v/>
      </c>
      <c r="Q281" s="25" t="str">
        <f>IF([7]道具信息!Q281="","",[7]道具信息!Q281)</f>
        <v/>
      </c>
      <c r="R281" s="25" t="str">
        <f>IF([7]道具信息!R281="","",[7]道具信息!R281)</f>
        <v/>
      </c>
      <c r="S281" s="25" t="str">
        <f>IF([7]道具信息!S281="","",[7]道具信息!S281)</f>
        <v/>
      </c>
      <c r="T281" s="25" t="str">
        <f>IF([7]道具信息!T281="","",[7]道具信息!T281)</f>
        <v/>
      </c>
      <c r="U281" s="25" t="str">
        <f>IF([7]道具信息!U281="","",[7]道具信息!U281)</f>
        <v/>
      </c>
      <c r="V281" s="25" t="str">
        <f>IF([7]道具信息!V281="","",[7]道具信息!V281)</f>
        <v/>
      </c>
      <c r="W281" s="25" t="str">
        <f>IF([7]道具信息!W281="","",[7]道具信息!W281)</f>
        <v/>
      </c>
      <c r="X281" s="25" t="str">
        <f>IF([7]道具信息!X281="","",[7]道具信息!X281)</f>
        <v/>
      </c>
      <c r="Y281" s="25" t="str">
        <f>IF([7]道具信息!Y281="","",[7]道具信息!Y281)</f>
        <v/>
      </c>
      <c r="Z281" s="25" t="str">
        <f>IF([7]道具信息!Z281="","",[7]道具信息!Z281)</f>
        <v/>
      </c>
    </row>
    <row r="282" spans="1:26" x14ac:dyDescent="0.15">
      <c r="A282" s="25" t="str">
        <f>IF([7]道具信息!A282="","",[7]道具信息!A282)</f>
        <v/>
      </c>
      <c r="B282" s="25" t="str">
        <f>IF([7]道具信息!B282="","",[7]道具信息!B282)</f>
        <v/>
      </c>
      <c r="C282" s="25" t="str">
        <f>IF([7]道具信息!C282="","",[7]道具信息!C282)</f>
        <v/>
      </c>
      <c r="D282" s="25" t="str">
        <f>IF([7]道具信息!D282="","",[7]道具信息!D282)</f>
        <v/>
      </c>
      <c r="E282" s="25" t="str">
        <f>IF([7]道具信息!E282="","",[7]道具信息!E282)</f>
        <v/>
      </c>
      <c r="F282" s="25" t="str">
        <f>IF([7]道具信息!F282="","",[7]道具信息!F282)</f>
        <v/>
      </c>
      <c r="G282" s="25" t="str">
        <f>IF([7]道具信息!G282="","",[7]道具信息!G282)</f>
        <v/>
      </c>
      <c r="H282" s="25" t="str">
        <f>IF([7]道具信息!H282="","",[7]道具信息!H282)</f>
        <v/>
      </c>
      <c r="I282" s="25" t="str">
        <f>IF([7]道具信息!I282="","",[7]道具信息!I282)</f>
        <v/>
      </c>
      <c r="J282" s="25" t="str">
        <f>IF([7]道具信息!J282="","",[7]道具信息!J282)</f>
        <v/>
      </c>
      <c r="K282" s="25" t="str">
        <f>IF([7]道具信息!K282="","",[7]道具信息!K282)</f>
        <v/>
      </c>
      <c r="L282" s="25" t="str">
        <f>IF([7]道具信息!L282="","",[7]道具信息!L282)</f>
        <v/>
      </c>
      <c r="M282" s="25" t="str">
        <f>IF([7]道具信息!M282="","",[7]道具信息!M282)</f>
        <v/>
      </c>
      <c r="N282" s="25" t="str">
        <f>IF([7]道具信息!N282="","",[7]道具信息!N282)</f>
        <v/>
      </c>
      <c r="O282" s="25" t="str">
        <f>IF([7]道具信息!O282="","",[7]道具信息!O282)</f>
        <v/>
      </c>
      <c r="P282" s="25" t="str">
        <f>IF([7]道具信息!P282="","",[7]道具信息!P282)</f>
        <v/>
      </c>
      <c r="Q282" s="25" t="str">
        <f>IF([7]道具信息!Q282="","",[7]道具信息!Q282)</f>
        <v/>
      </c>
      <c r="R282" s="25" t="str">
        <f>IF([7]道具信息!R282="","",[7]道具信息!R282)</f>
        <v/>
      </c>
      <c r="S282" s="25" t="str">
        <f>IF([7]道具信息!S282="","",[7]道具信息!S282)</f>
        <v/>
      </c>
      <c r="T282" s="25" t="str">
        <f>IF([7]道具信息!T282="","",[7]道具信息!T282)</f>
        <v/>
      </c>
      <c r="U282" s="25" t="str">
        <f>IF([7]道具信息!U282="","",[7]道具信息!U282)</f>
        <v/>
      </c>
      <c r="V282" s="25" t="str">
        <f>IF([7]道具信息!V282="","",[7]道具信息!V282)</f>
        <v/>
      </c>
      <c r="W282" s="25" t="str">
        <f>IF([7]道具信息!W282="","",[7]道具信息!W282)</f>
        <v/>
      </c>
      <c r="X282" s="25" t="str">
        <f>IF([7]道具信息!X282="","",[7]道具信息!X282)</f>
        <v/>
      </c>
      <c r="Y282" s="25" t="str">
        <f>IF([7]道具信息!Y282="","",[7]道具信息!Y282)</f>
        <v/>
      </c>
      <c r="Z282" s="25" t="str">
        <f>IF([7]道具信息!Z282="","",[7]道具信息!Z282)</f>
        <v/>
      </c>
    </row>
    <row r="283" spans="1:26" x14ac:dyDescent="0.15">
      <c r="A283" s="25" t="str">
        <f>IF([7]道具信息!A283="","",[7]道具信息!A283)</f>
        <v/>
      </c>
      <c r="B283" s="25" t="str">
        <f>IF([7]道具信息!B283="","",[7]道具信息!B283)</f>
        <v/>
      </c>
      <c r="C283" s="25">
        <f>IF([7]道具信息!C283="","",[7]道具信息!C283)</f>
        <v>21115</v>
      </c>
      <c r="D283" s="25" t="str">
        <f>IF([7]道具信息!D283="","",[7]道具信息!D283)</f>
        <v>招募1分钟加速令</v>
      </c>
      <c r="E283" s="25">
        <f>IF([7]道具信息!E283="","",[7]道具信息!E283)</f>
        <v>2</v>
      </c>
      <c r="F283" s="25">
        <f>IF([7]道具信息!F283="","",[7]道具信息!F283)</f>
        <v>1</v>
      </c>
      <c r="G283" s="25">
        <f>IF([7]道具信息!G283="","",[7]道具信息!G283)</f>
        <v>1</v>
      </c>
      <c r="H283" s="25">
        <f>IF([7]道具信息!H283="","",[7]道具信息!H283)</f>
        <v>0.3</v>
      </c>
      <c r="I283" s="25">
        <f>IF([7]道具信息!I283="","",[7]道具信息!I283)</f>
        <v>2</v>
      </c>
      <c r="J283" s="25">
        <f>IF([7]道具信息!J283="","",[7]道具信息!J283)</f>
        <v>2</v>
      </c>
      <c r="K283" s="25">
        <f>IF([7]道具信息!K283="","",[7]道具信息!K283)</f>
        <v>0.6</v>
      </c>
      <c r="L283" s="25" t="str">
        <f>IF([7]道具信息!L283="","",[7]道具信息!L283)</f>
        <v>使用后士兵招募加速1分钟</v>
      </c>
      <c r="M283" s="25" t="str">
        <f>IF([7]道具信息!M283="","",[7]道具信息!M283)</f>
        <v/>
      </c>
      <c r="N283" s="25" t="str">
        <f>IF([7]道具信息!N283="","",[7]道具信息!N283)</f>
        <v/>
      </c>
      <c r="O283" s="25" t="str">
        <f>IF([7]道具信息!O283="","",[7]道具信息!O283)</f>
        <v/>
      </c>
      <c r="P283" s="25" t="str">
        <f>IF([7]道具信息!P283="","",[7]道具信息!P283)</f>
        <v/>
      </c>
      <c r="Q283" s="25" t="str">
        <f>IF([7]道具信息!Q283="","",[7]道具信息!Q283)</f>
        <v/>
      </c>
      <c r="R283" s="25" t="str">
        <f>IF([7]道具信息!R283="","",[7]道具信息!R283)</f>
        <v/>
      </c>
      <c r="S283" s="25" t="str">
        <f>IF([7]道具信息!S283="","",[7]道具信息!S283)</f>
        <v/>
      </c>
      <c r="T283" s="25" t="str">
        <f>IF([7]道具信息!T283="","",[7]道具信息!T283)</f>
        <v/>
      </c>
      <c r="U283" s="25" t="str">
        <f>IF([7]道具信息!U283="","",[7]道具信息!U283)</f>
        <v/>
      </c>
      <c r="V283" s="25" t="str">
        <f>IF([7]道具信息!V283="","",[7]道具信息!V283)</f>
        <v/>
      </c>
      <c r="W283" s="25" t="str">
        <f>IF([7]道具信息!W283="","",[7]道具信息!W283)</f>
        <v/>
      </c>
      <c r="X283" s="25" t="str">
        <f>IF([7]道具信息!X283="","",[7]道具信息!X283)</f>
        <v/>
      </c>
      <c r="Y283" s="25" t="str">
        <f>IF([7]道具信息!Y283="","",[7]道具信息!Y283)</f>
        <v/>
      </c>
      <c r="Z283" s="25" t="str">
        <f>IF([7]道具信息!Z283="","",[7]道具信息!Z283)</f>
        <v/>
      </c>
    </row>
    <row r="284" spans="1:26" x14ac:dyDescent="0.15">
      <c r="A284" s="25" t="str">
        <f>IF([7]道具信息!A284="","",[7]道具信息!A284)</f>
        <v/>
      </c>
      <c r="B284" s="25" t="str">
        <f>IF([7]道具信息!B284="","",[7]道具信息!B284)</f>
        <v/>
      </c>
      <c r="C284" s="25">
        <f>IF([7]道具信息!C284="","",[7]道具信息!C284)</f>
        <v>21116</v>
      </c>
      <c r="D284" s="25" t="str">
        <f>IF([7]道具信息!D284="","",[7]道具信息!D284)</f>
        <v>招募5分钟加速令</v>
      </c>
      <c r="E284" s="25">
        <f>IF([7]道具信息!E284="","",[7]道具信息!E284)</f>
        <v>8</v>
      </c>
      <c r="F284" s="25">
        <f>IF([7]道具信息!F284="","",[7]道具信息!F284)</f>
        <v>1</v>
      </c>
      <c r="G284" s="25">
        <f>IF([7]道具信息!G284="","",[7]道具信息!G284)</f>
        <v>1</v>
      </c>
      <c r="H284" s="25">
        <f>IF([7]道具信息!H284="","",[7]道具信息!H284)</f>
        <v>0.4</v>
      </c>
      <c r="I284" s="25">
        <f>IF([7]道具信息!I284="","",[7]道具信息!I284)</f>
        <v>8</v>
      </c>
      <c r="J284" s="25">
        <f>IF([7]道具信息!J284="","",[7]道具信息!J284)</f>
        <v>8</v>
      </c>
      <c r="K284" s="25">
        <f>IF([7]道具信息!K284="","",[7]道具信息!K284)</f>
        <v>3.2</v>
      </c>
      <c r="L284" s="25" t="str">
        <f>IF([7]道具信息!L284="","",[7]道具信息!L284)</f>
        <v>使用后士兵招募加速5分钟</v>
      </c>
      <c r="M284" s="25" t="str">
        <f>IF([7]道具信息!M284="","",[7]道具信息!M284)</f>
        <v/>
      </c>
      <c r="N284" s="25" t="str">
        <f>IF([7]道具信息!N284="","",[7]道具信息!N284)</f>
        <v/>
      </c>
      <c r="O284" s="25" t="str">
        <f>IF([7]道具信息!O284="","",[7]道具信息!O284)</f>
        <v/>
      </c>
      <c r="P284" s="25" t="str">
        <f>IF([7]道具信息!P284="","",[7]道具信息!P284)</f>
        <v/>
      </c>
      <c r="Q284" s="25" t="str">
        <f>IF([7]道具信息!Q284="","",[7]道具信息!Q284)</f>
        <v/>
      </c>
      <c r="R284" s="25" t="str">
        <f>IF([7]道具信息!R284="","",[7]道具信息!R284)</f>
        <v/>
      </c>
      <c r="S284" s="25" t="str">
        <f>IF([7]道具信息!S284="","",[7]道具信息!S284)</f>
        <v/>
      </c>
      <c r="T284" s="25" t="str">
        <f>IF([7]道具信息!T284="","",[7]道具信息!T284)</f>
        <v/>
      </c>
      <c r="U284" s="25" t="str">
        <f>IF([7]道具信息!U284="","",[7]道具信息!U284)</f>
        <v/>
      </c>
      <c r="V284" s="25" t="str">
        <f>IF([7]道具信息!V284="","",[7]道具信息!V284)</f>
        <v/>
      </c>
      <c r="W284" s="25" t="str">
        <f>IF([7]道具信息!W284="","",[7]道具信息!W284)</f>
        <v/>
      </c>
      <c r="X284" s="25" t="str">
        <f>IF([7]道具信息!X284="","",[7]道具信息!X284)</f>
        <v/>
      </c>
      <c r="Y284" s="25" t="str">
        <f>IF([7]道具信息!Y284="","",[7]道具信息!Y284)</f>
        <v/>
      </c>
      <c r="Z284" s="25" t="str">
        <f>IF([7]道具信息!Z284="","",[7]道具信息!Z284)</f>
        <v/>
      </c>
    </row>
    <row r="285" spans="1:26" x14ac:dyDescent="0.15">
      <c r="A285" s="25" t="str">
        <f>IF([7]道具信息!A285="","",[7]道具信息!A285)</f>
        <v/>
      </c>
      <c r="B285" s="25" t="str">
        <f>IF([7]道具信息!B285="","",[7]道具信息!B285)</f>
        <v/>
      </c>
      <c r="C285" s="25">
        <f>IF([7]道具信息!C285="","",[7]道具信息!C285)</f>
        <v>21117</v>
      </c>
      <c r="D285" s="25" t="str">
        <f>IF([7]道具信息!D285="","",[7]道具信息!D285)</f>
        <v>招募20分钟加速令</v>
      </c>
      <c r="E285" s="25">
        <f>IF([7]道具信息!E285="","",[7]道具信息!E285)</f>
        <v>20</v>
      </c>
      <c r="F285" s="25">
        <f>IF([7]道具信息!F285="","",[7]道具信息!F285)</f>
        <v>1</v>
      </c>
      <c r="G285" s="25">
        <f>IF([7]道具信息!G285="","",[7]道具信息!G285)</f>
        <v>1</v>
      </c>
      <c r="H285" s="25">
        <f>IF([7]道具信息!H285="","",[7]道具信息!H285)</f>
        <v>0.5</v>
      </c>
      <c r="I285" s="25">
        <f>IF([7]道具信息!I285="","",[7]道具信息!I285)</f>
        <v>20</v>
      </c>
      <c r="J285" s="25">
        <f>IF([7]道具信息!J285="","",[7]道具信息!J285)</f>
        <v>20</v>
      </c>
      <c r="K285" s="25">
        <f>IF([7]道具信息!K285="","",[7]道具信息!K285)</f>
        <v>10</v>
      </c>
      <c r="L285" s="25" t="str">
        <f>IF([7]道具信息!L285="","",[7]道具信息!L285)</f>
        <v>使用后士兵招募加速20分钟</v>
      </c>
      <c r="M285" s="25" t="str">
        <f>IF([7]道具信息!M285="","",[7]道具信息!M285)</f>
        <v/>
      </c>
      <c r="N285" s="25" t="str">
        <f>IF([7]道具信息!N285="","",[7]道具信息!N285)</f>
        <v/>
      </c>
      <c r="O285" s="25" t="str">
        <f>IF([7]道具信息!O285="","",[7]道具信息!O285)</f>
        <v/>
      </c>
      <c r="P285" s="25" t="str">
        <f>IF([7]道具信息!P285="","",[7]道具信息!P285)</f>
        <v/>
      </c>
      <c r="Q285" s="25" t="str">
        <f>IF([7]道具信息!Q285="","",[7]道具信息!Q285)</f>
        <v/>
      </c>
      <c r="R285" s="25" t="str">
        <f>IF([7]道具信息!R285="","",[7]道具信息!R285)</f>
        <v/>
      </c>
      <c r="S285" s="25" t="str">
        <f>IF([7]道具信息!S285="","",[7]道具信息!S285)</f>
        <v/>
      </c>
      <c r="T285" s="25" t="str">
        <f>IF([7]道具信息!T285="","",[7]道具信息!T285)</f>
        <v/>
      </c>
      <c r="U285" s="25" t="str">
        <f>IF([7]道具信息!U285="","",[7]道具信息!U285)</f>
        <v/>
      </c>
      <c r="V285" s="25" t="str">
        <f>IF([7]道具信息!V285="","",[7]道具信息!V285)</f>
        <v/>
      </c>
      <c r="W285" s="25" t="str">
        <f>IF([7]道具信息!W285="","",[7]道具信息!W285)</f>
        <v/>
      </c>
      <c r="X285" s="25" t="str">
        <f>IF([7]道具信息!X285="","",[7]道具信息!X285)</f>
        <v/>
      </c>
      <c r="Y285" s="25" t="str">
        <f>IF([7]道具信息!Y285="","",[7]道具信息!Y285)</f>
        <v/>
      </c>
      <c r="Z285" s="25" t="str">
        <f>IF([7]道具信息!Z285="","",[7]道具信息!Z285)</f>
        <v/>
      </c>
    </row>
    <row r="286" spans="1:26" x14ac:dyDescent="0.15">
      <c r="A286" s="25" t="str">
        <f>IF([7]道具信息!A286="","",[7]道具信息!A286)</f>
        <v/>
      </c>
      <c r="B286" s="25" t="str">
        <f>IF([7]道具信息!B286="","",[7]道具信息!B286)</f>
        <v/>
      </c>
      <c r="C286" s="25">
        <f>IF([7]道具信息!C286="","",[7]道具信息!C286)</f>
        <v>21118</v>
      </c>
      <c r="D286" s="25" t="str">
        <f>IF([7]道具信息!D286="","",[7]道具信息!D286)</f>
        <v>招募1小时加速令</v>
      </c>
      <c r="E286" s="25">
        <f>IF([7]道具信息!E286="","",[7]道具信息!E286)</f>
        <v>50</v>
      </c>
      <c r="F286" s="25">
        <f>IF([7]道具信息!F286="","",[7]道具信息!F286)</f>
        <v>1.2</v>
      </c>
      <c r="G286" s="25">
        <f>IF([7]道具信息!G286="","",[7]道具信息!G286)</f>
        <v>1</v>
      </c>
      <c r="H286" s="25">
        <f>IF([7]道具信息!H286="","",[7]道具信息!H286)</f>
        <v>0.6</v>
      </c>
      <c r="I286" s="25">
        <f>IF([7]道具信息!I286="","",[7]道具信息!I286)</f>
        <v>60</v>
      </c>
      <c r="J286" s="25">
        <f>IF([7]道具信息!J286="","",[7]道具信息!J286)</f>
        <v>50</v>
      </c>
      <c r="K286" s="25">
        <f>IF([7]道具信息!K286="","",[7]道具信息!K286)</f>
        <v>30</v>
      </c>
      <c r="L286" s="25" t="str">
        <f>IF([7]道具信息!L286="","",[7]道具信息!L286)</f>
        <v>使用后士兵招募加速1小时</v>
      </c>
      <c r="M286" s="25" t="str">
        <f>IF([7]道具信息!M286="","",[7]道具信息!M286)</f>
        <v/>
      </c>
      <c r="N286" s="25" t="str">
        <f>IF([7]道具信息!N286="","",[7]道具信息!N286)</f>
        <v/>
      </c>
      <c r="O286" s="25" t="str">
        <f>IF([7]道具信息!O286="","",[7]道具信息!O286)</f>
        <v/>
      </c>
      <c r="P286" s="25" t="str">
        <f>IF([7]道具信息!P286="","",[7]道具信息!P286)</f>
        <v/>
      </c>
      <c r="Q286" s="25" t="str">
        <f>IF([7]道具信息!Q286="","",[7]道具信息!Q286)</f>
        <v/>
      </c>
      <c r="R286" s="25" t="str">
        <f>IF([7]道具信息!R286="","",[7]道具信息!R286)</f>
        <v/>
      </c>
      <c r="S286" s="25" t="str">
        <f>IF([7]道具信息!S286="","",[7]道具信息!S286)</f>
        <v/>
      </c>
      <c r="T286" s="25" t="str">
        <f>IF([7]道具信息!T286="","",[7]道具信息!T286)</f>
        <v/>
      </c>
      <c r="U286" s="25" t="str">
        <f>IF([7]道具信息!U286="","",[7]道具信息!U286)</f>
        <v/>
      </c>
      <c r="V286" s="25" t="str">
        <f>IF([7]道具信息!V286="","",[7]道具信息!V286)</f>
        <v/>
      </c>
      <c r="W286" s="25" t="str">
        <f>IF([7]道具信息!W286="","",[7]道具信息!W286)</f>
        <v/>
      </c>
      <c r="X286" s="25" t="str">
        <f>IF([7]道具信息!X286="","",[7]道具信息!X286)</f>
        <v/>
      </c>
      <c r="Y286" s="25" t="str">
        <f>IF([7]道具信息!Y286="","",[7]道具信息!Y286)</f>
        <v/>
      </c>
      <c r="Z286" s="25" t="str">
        <f>IF([7]道具信息!Z286="","",[7]道具信息!Z286)</f>
        <v/>
      </c>
    </row>
    <row r="287" spans="1:26" x14ac:dyDescent="0.15">
      <c r="A287" s="25" t="str">
        <f>IF([7]道具信息!A287="","",[7]道具信息!A287)</f>
        <v/>
      </c>
      <c r="B287" s="25" t="str">
        <f>IF([7]道具信息!B287="","",[7]道具信息!B287)</f>
        <v/>
      </c>
      <c r="C287" s="25">
        <f>IF([7]道具信息!C287="","",[7]道具信息!C287)</f>
        <v>21119</v>
      </c>
      <c r="D287" s="25" t="str">
        <f>IF([7]道具信息!D287="","",[7]道具信息!D287)</f>
        <v>招募3小时加速令</v>
      </c>
      <c r="E287" s="25">
        <f>IF([7]道具信息!E287="","",[7]道具信息!E287)</f>
        <v>100</v>
      </c>
      <c r="F287" s="25">
        <f>IF([7]道具信息!F287="","",[7]道具信息!F287)</f>
        <v>1.8</v>
      </c>
      <c r="G287" s="25">
        <f>IF([7]道具信息!G287="","",[7]道具信息!G287)</f>
        <v>1</v>
      </c>
      <c r="H287" s="25">
        <f>IF([7]道具信息!H287="","",[7]道具信息!H287)</f>
        <v>0.8</v>
      </c>
      <c r="I287" s="25">
        <f>IF([7]道具信息!I287="","",[7]道具信息!I287)</f>
        <v>180</v>
      </c>
      <c r="J287" s="25">
        <f>IF([7]道具信息!J287="","",[7]道具信息!J287)</f>
        <v>100</v>
      </c>
      <c r="K287" s="25">
        <f>IF([7]道具信息!K287="","",[7]道具信息!K287)</f>
        <v>80</v>
      </c>
      <c r="L287" s="25" t="str">
        <f>IF([7]道具信息!L287="","",[7]道具信息!L287)</f>
        <v>使用后士兵招募加速3小时</v>
      </c>
      <c r="M287" s="25" t="str">
        <f>IF([7]道具信息!M287="","",[7]道具信息!M287)</f>
        <v/>
      </c>
      <c r="N287" s="25" t="str">
        <f>IF([7]道具信息!N287="","",[7]道具信息!N287)</f>
        <v/>
      </c>
      <c r="O287" s="25" t="str">
        <f>IF([7]道具信息!O287="","",[7]道具信息!O287)</f>
        <v/>
      </c>
      <c r="P287" s="25" t="str">
        <f>IF([7]道具信息!P287="","",[7]道具信息!P287)</f>
        <v/>
      </c>
      <c r="Q287" s="25" t="str">
        <f>IF([7]道具信息!Q287="","",[7]道具信息!Q287)</f>
        <v/>
      </c>
      <c r="R287" s="25" t="str">
        <f>IF([7]道具信息!R287="","",[7]道具信息!R287)</f>
        <v/>
      </c>
      <c r="S287" s="25" t="str">
        <f>IF([7]道具信息!S287="","",[7]道具信息!S287)</f>
        <v/>
      </c>
      <c r="T287" s="25" t="str">
        <f>IF([7]道具信息!T287="","",[7]道具信息!T287)</f>
        <v/>
      </c>
      <c r="U287" s="25" t="str">
        <f>IF([7]道具信息!U287="","",[7]道具信息!U287)</f>
        <v/>
      </c>
      <c r="V287" s="25" t="str">
        <f>IF([7]道具信息!V287="","",[7]道具信息!V287)</f>
        <v/>
      </c>
      <c r="W287" s="25" t="str">
        <f>IF([7]道具信息!W287="","",[7]道具信息!W287)</f>
        <v/>
      </c>
      <c r="X287" s="25" t="str">
        <f>IF([7]道具信息!X287="","",[7]道具信息!X287)</f>
        <v/>
      </c>
      <c r="Y287" s="25" t="str">
        <f>IF([7]道具信息!Y287="","",[7]道具信息!Y287)</f>
        <v/>
      </c>
      <c r="Z287" s="25" t="str">
        <f>IF([7]道具信息!Z287="","",[7]道具信息!Z287)</f>
        <v/>
      </c>
    </row>
    <row r="288" spans="1:26" x14ac:dyDescent="0.15">
      <c r="A288" s="25" t="str">
        <f>IF([7]道具信息!A288="","",[7]道具信息!A288)</f>
        <v/>
      </c>
      <c r="B288" s="25" t="str">
        <f>IF([7]道具信息!B288="","",[7]道具信息!B288)</f>
        <v/>
      </c>
      <c r="C288" s="25">
        <f>IF([7]道具信息!C288="","",[7]道具信息!C288)</f>
        <v>21136</v>
      </c>
      <c r="D288" s="25" t="str">
        <f>IF([7]道具信息!D288="","",[7]道具信息!D288)</f>
        <v>招募8小时加速令</v>
      </c>
      <c r="E288" s="25">
        <f>IF([7]道具信息!E288="","",[7]道具信息!E288)</f>
        <v>160</v>
      </c>
      <c r="F288" s="25">
        <f>IF([7]道具信息!F288="","",[7]道具信息!F288)</f>
        <v>3</v>
      </c>
      <c r="G288" s="25">
        <f>IF([7]道具信息!G288="","",[7]道具信息!G288)</f>
        <v>1</v>
      </c>
      <c r="H288" s="25">
        <f>IF([7]道具信息!H288="","",[7]道具信息!H288)</f>
        <v>1</v>
      </c>
      <c r="I288" s="25">
        <f>IF([7]道具信息!I288="","",[7]道具信息!I288)</f>
        <v>480</v>
      </c>
      <c r="J288" s="25">
        <f>IF([7]道具信息!J288="","",[7]道具信息!J288)</f>
        <v>160</v>
      </c>
      <c r="K288" s="25">
        <f>IF([7]道具信息!K288="","",[7]道具信息!K288)</f>
        <v>160</v>
      </c>
      <c r="L288" s="25" t="str">
        <f>IF([7]道具信息!L288="","",[7]道具信息!L288)</f>
        <v>使用后士兵招募加速8小时</v>
      </c>
      <c r="M288" s="25" t="str">
        <f>IF([7]道具信息!M288="","",[7]道具信息!M288)</f>
        <v/>
      </c>
      <c r="N288" s="25" t="str">
        <f>IF([7]道具信息!N288="","",[7]道具信息!N288)</f>
        <v/>
      </c>
      <c r="O288" s="25" t="str">
        <f>IF([7]道具信息!O288="","",[7]道具信息!O288)</f>
        <v/>
      </c>
      <c r="P288" s="25" t="str">
        <f>IF([7]道具信息!P288="","",[7]道具信息!P288)</f>
        <v/>
      </c>
      <c r="Q288" s="25" t="str">
        <f>IF([7]道具信息!Q288="","",[7]道具信息!Q288)</f>
        <v/>
      </c>
      <c r="R288" s="25" t="str">
        <f>IF([7]道具信息!R288="","",[7]道具信息!R288)</f>
        <v/>
      </c>
      <c r="S288" s="25" t="str">
        <f>IF([7]道具信息!S288="","",[7]道具信息!S288)</f>
        <v/>
      </c>
      <c r="T288" s="25" t="str">
        <f>IF([7]道具信息!T288="","",[7]道具信息!T288)</f>
        <v/>
      </c>
      <c r="U288" s="25" t="str">
        <f>IF([7]道具信息!U288="","",[7]道具信息!U288)</f>
        <v/>
      </c>
      <c r="V288" s="25" t="str">
        <f>IF([7]道具信息!V288="","",[7]道具信息!V288)</f>
        <v/>
      </c>
      <c r="W288" s="25" t="str">
        <f>IF([7]道具信息!W288="","",[7]道具信息!W288)</f>
        <v/>
      </c>
      <c r="X288" s="25" t="str">
        <f>IF([7]道具信息!X288="","",[7]道具信息!X288)</f>
        <v/>
      </c>
      <c r="Y288" s="25" t="str">
        <f>IF([7]道具信息!Y288="","",[7]道具信息!Y288)</f>
        <v/>
      </c>
      <c r="Z288" s="25" t="str">
        <f>IF([7]道具信息!Z288="","",[7]道具信息!Z288)</f>
        <v/>
      </c>
    </row>
    <row r="289" spans="1:26" x14ac:dyDescent="0.15">
      <c r="A289" s="25" t="str">
        <f>IF([7]道具信息!A289="","",[7]道具信息!A289)</f>
        <v/>
      </c>
      <c r="B289" s="25" t="str">
        <f>IF([7]道具信息!B289="","",[7]道具信息!B289)</f>
        <v/>
      </c>
      <c r="C289" s="25" t="str">
        <f>IF([7]道具信息!C289="","",[7]道具信息!C289)</f>
        <v/>
      </c>
      <c r="D289" s="25" t="str">
        <f>IF([7]道具信息!D289="","",[7]道具信息!D289)</f>
        <v/>
      </c>
      <c r="E289" s="25" t="str">
        <f>IF([7]道具信息!E289="","",[7]道具信息!E289)</f>
        <v/>
      </c>
      <c r="F289" s="25" t="str">
        <f>IF([7]道具信息!F289="","",[7]道具信息!F289)</f>
        <v/>
      </c>
      <c r="G289" s="25" t="str">
        <f>IF([7]道具信息!G289="","",[7]道具信息!G289)</f>
        <v/>
      </c>
      <c r="H289" s="25" t="str">
        <f>IF([7]道具信息!H289="","",[7]道具信息!H289)</f>
        <v/>
      </c>
      <c r="I289" s="25" t="str">
        <f>IF([7]道具信息!I289="","",[7]道具信息!I289)</f>
        <v/>
      </c>
      <c r="J289" s="25" t="str">
        <f>IF([7]道具信息!J289="","",[7]道具信息!J289)</f>
        <v/>
      </c>
      <c r="K289" s="25" t="str">
        <f>IF([7]道具信息!K289="","",[7]道具信息!K289)</f>
        <v/>
      </c>
      <c r="L289" s="25" t="str">
        <f>IF([7]道具信息!L289="","",[7]道具信息!L289)</f>
        <v/>
      </c>
      <c r="M289" s="25" t="str">
        <f>IF([7]道具信息!M289="","",[7]道具信息!M289)</f>
        <v/>
      </c>
      <c r="N289" s="25" t="str">
        <f>IF([7]道具信息!N289="","",[7]道具信息!N289)</f>
        <v/>
      </c>
      <c r="O289" s="25" t="str">
        <f>IF([7]道具信息!O289="","",[7]道具信息!O289)</f>
        <v/>
      </c>
      <c r="P289" s="25" t="str">
        <f>IF([7]道具信息!P289="","",[7]道具信息!P289)</f>
        <v/>
      </c>
      <c r="Q289" s="25" t="str">
        <f>IF([7]道具信息!Q289="","",[7]道具信息!Q289)</f>
        <v/>
      </c>
      <c r="R289" s="25" t="str">
        <f>IF([7]道具信息!R289="","",[7]道具信息!R289)</f>
        <v/>
      </c>
      <c r="S289" s="25" t="str">
        <f>IF([7]道具信息!S289="","",[7]道具信息!S289)</f>
        <v/>
      </c>
      <c r="T289" s="25" t="str">
        <f>IF([7]道具信息!T289="","",[7]道具信息!T289)</f>
        <v/>
      </c>
      <c r="U289" s="25" t="str">
        <f>IF([7]道具信息!U289="","",[7]道具信息!U289)</f>
        <v/>
      </c>
      <c r="V289" s="25" t="str">
        <f>IF([7]道具信息!V289="","",[7]道具信息!V289)</f>
        <v/>
      </c>
      <c r="W289" s="25" t="str">
        <f>IF([7]道具信息!W289="","",[7]道具信息!W289)</f>
        <v/>
      </c>
      <c r="X289" s="25" t="str">
        <f>IF([7]道具信息!X289="","",[7]道具信息!X289)</f>
        <v/>
      </c>
      <c r="Y289" s="25" t="str">
        <f>IF([7]道具信息!Y289="","",[7]道具信息!Y289)</f>
        <v/>
      </c>
      <c r="Z289" s="25" t="str">
        <f>IF([7]道具信息!Z289="","",[7]道具信息!Z289)</f>
        <v/>
      </c>
    </row>
    <row r="290" spans="1:26" x14ac:dyDescent="0.15">
      <c r="A290" s="25" t="str">
        <f>IF([7]道具信息!A290="","",[7]道具信息!A290)</f>
        <v/>
      </c>
      <c r="B290" s="25" t="str">
        <f>IF([7]道具信息!B290="","",[7]道具信息!B290)</f>
        <v/>
      </c>
      <c r="C290" s="25">
        <f>IF([7]道具信息!C290="","",[7]道具信息!C290)</f>
        <v>21120</v>
      </c>
      <c r="D290" s="25" t="str">
        <f>IF([7]道具信息!D290="","",[7]道具信息!D290)</f>
        <v>治疗1分钟加速令</v>
      </c>
      <c r="E290" s="25">
        <f>IF([7]道具信息!E290="","",[7]道具信息!E290)</f>
        <v>2</v>
      </c>
      <c r="F290" s="25">
        <f>IF([7]道具信息!F290="","",[7]道具信息!F290)</f>
        <v>1</v>
      </c>
      <c r="G290" s="25">
        <f>IF([7]道具信息!G290="","",[7]道具信息!G290)</f>
        <v>1</v>
      </c>
      <c r="H290" s="25">
        <f>IF([7]道具信息!H290="","",[7]道具信息!H290)</f>
        <v>0.3</v>
      </c>
      <c r="I290" s="25">
        <f>IF([7]道具信息!I290="","",[7]道具信息!I290)</f>
        <v>2</v>
      </c>
      <c r="J290" s="25">
        <f>IF([7]道具信息!J290="","",[7]道具信息!J290)</f>
        <v>2</v>
      </c>
      <c r="K290" s="25">
        <f>IF([7]道具信息!K290="","",[7]道具信息!K290)</f>
        <v>0.6</v>
      </c>
      <c r="L290" s="25" t="str">
        <f>IF([7]道具信息!L290="","",[7]道具信息!L290)</f>
        <v>使用后士兵治疗加速1分钟</v>
      </c>
      <c r="M290" s="25" t="str">
        <f>IF([7]道具信息!M290="","",[7]道具信息!M290)</f>
        <v/>
      </c>
      <c r="N290" s="25" t="str">
        <f>IF([7]道具信息!N290="","",[7]道具信息!N290)</f>
        <v/>
      </c>
      <c r="O290" s="25" t="str">
        <f>IF([7]道具信息!O290="","",[7]道具信息!O290)</f>
        <v/>
      </c>
      <c r="P290" s="25" t="str">
        <f>IF([7]道具信息!P290="","",[7]道具信息!P290)</f>
        <v/>
      </c>
      <c r="Q290" s="25" t="str">
        <f>IF([7]道具信息!Q290="","",[7]道具信息!Q290)</f>
        <v/>
      </c>
      <c r="R290" s="25" t="str">
        <f>IF([7]道具信息!R290="","",[7]道具信息!R290)</f>
        <v/>
      </c>
      <c r="S290" s="25" t="str">
        <f>IF([7]道具信息!S290="","",[7]道具信息!S290)</f>
        <v/>
      </c>
      <c r="T290" s="25" t="str">
        <f>IF([7]道具信息!T290="","",[7]道具信息!T290)</f>
        <v/>
      </c>
      <c r="U290" s="25" t="str">
        <f>IF([7]道具信息!U290="","",[7]道具信息!U290)</f>
        <v/>
      </c>
      <c r="V290" s="25" t="str">
        <f>IF([7]道具信息!V290="","",[7]道具信息!V290)</f>
        <v/>
      </c>
      <c r="W290" s="25" t="str">
        <f>IF([7]道具信息!W290="","",[7]道具信息!W290)</f>
        <v/>
      </c>
      <c r="X290" s="25" t="str">
        <f>IF([7]道具信息!X290="","",[7]道具信息!X290)</f>
        <v/>
      </c>
      <c r="Y290" s="25" t="str">
        <f>IF([7]道具信息!Y290="","",[7]道具信息!Y290)</f>
        <v/>
      </c>
      <c r="Z290" s="25" t="str">
        <f>IF([7]道具信息!Z290="","",[7]道具信息!Z290)</f>
        <v/>
      </c>
    </row>
    <row r="291" spans="1:26" x14ac:dyDescent="0.15">
      <c r="A291" s="25" t="str">
        <f>IF([7]道具信息!A291="","",[7]道具信息!A291)</f>
        <v/>
      </c>
      <c r="B291" s="25" t="str">
        <f>IF([7]道具信息!B291="","",[7]道具信息!B291)</f>
        <v/>
      </c>
      <c r="C291" s="25">
        <f>IF([7]道具信息!C291="","",[7]道具信息!C291)</f>
        <v>21121</v>
      </c>
      <c r="D291" s="25" t="str">
        <f>IF([7]道具信息!D291="","",[7]道具信息!D291)</f>
        <v>治疗5分钟加速令</v>
      </c>
      <c r="E291" s="25">
        <f>IF([7]道具信息!E291="","",[7]道具信息!E291)</f>
        <v>8</v>
      </c>
      <c r="F291" s="25">
        <f>IF([7]道具信息!F291="","",[7]道具信息!F291)</f>
        <v>1</v>
      </c>
      <c r="G291" s="25">
        <f>IF([7]道具信息!G291="","",[7]道具信息!G291)</f>
        <v>1</v>
      </c>
      <c r="H291" s="25">
        <f>IF([7]道具信息!H291="","",[7]道具信息!H291)</f>
        <v>0.4</v>
      </c>
      <c r="I291" s="25">
        <f>IF([7]道具信息!I291="","",[7]道具信息!I291)</f>
        <v>8</v>
      </c>
      <c r="J291" s="25">
        <f>IF([7]道具信息!J291="","",[7]道具信息!J291)</f>
        <v>8</v>
      </c>
      <c r="K291" s="25">
        <f>IF([7]道具信息!K291="","",[7]道具信息!K291)</f>
        <v>3.2</v>
      </c>
      <c r="L291" s="25" t="str">
        <f>IF([7]道具信息!L291="","",[7]道具信息!L291)</f>
        <v>使用后士兵治疗加速5分钟</v>
      </c>
      <c r="M291" s="25" t="str">
        <f>IF([7]道具信息!M291="","",[7]道具信息!M291)</f>
        <v/>
      </c>
      <c r="N291" s="25" t="str">
        <f>IF([7]道具信息!N291="","",[7]道具信息!N291)</f>
        <v/>
      </c>
      <c r="O291" s="25" t="str">
        <f>IF([7]道具信息!O291="","",[7]道具信息!O291)</f>
        <v/>
      </c>
      <c r="P291" s="25" t="str">
        <f>IF([7]道具信息!P291="","",[7]道具信息!P291)</f>
        <v/>
      </c>
      <c r="Q291" s="25" t="str">
        <f>IF([7]道具信息!Q291="","",[7]道具信息!Q291)</f>
        <v/>
      </c>
      <c r="R291" s="25" t="str">
        <f>IF([7]道具信息!R291="","",[7]道具信息!R291)</f>
        <v/>
      </c>
      <c r="S291" s="25" t="str">
        <f>IF([7]道具信息!S291="","",[7]道具信息!S291)</f>
        <v/>
      </c>
      <c r="T291" s="25" t="str">
        <f>IF([7]道具信息!T291="","",[7]道具信息!T291)</f>
        <v/>
      </c>
      <c r="U291" s="25" t="str">
        <f>IF([7]道具信息!U291="","",[7]道具信息!U291)</f>
        <v/>
      </c>
      <c r="V291" s="25" t="str">
        <f>IF([7]道具信息!V291="","",[7]道具信息!V291)</f>
        <v/>
      </c>
      <c r="W291" s="25" t="str">
        <f>IF([7]道具信息!W291="","",[7]道具信息!W291)</f>
        <v/>
      </c>
      <c r="X291" s="25" t="str">
        <f>IF([7]道具信息!X291="","",[7]道具信息!X291)</f>
        <v/>
      </c>
      <c r="Y291" s="25" t="str">
        <f>IF([7]道具信息!Y291="","",[7]道具信息!Y291)</f>
        <v/>
      </c>
      <c r="Z291" s="25" t="str">
        <f>IF([7]道具信息!Z291="","",[7]道具信息!Z291)</f>
        <v/>
      </c>
    </row>
    <row r="292" spans="1:26" x14ac:dyDescent="0.15">
      <c r="A292" s="25" t="str">
        <f>IF([7]道具信息!A292="","",[7]道具信息!A292)</f>
        <v/>
      </c>
      <c r="B292" s="25" t="str">
        <f>IF([7]道具信息!B292="","",[7]道具信息!B292)</f>
        <v/>
      </c>
      <c r="C292" s="25">
        <f>IF([7]道具信息!C292="","",[7]道具信息!C292)</f>
        <v>21122</v>
      </c>
      <c r="D292" s="25" t="str">
        <f>IF([7]道具信息!D292="","",[7]道具信息!D292)</f>
        <v>治疗20分钟加速令</v>
      </c>
      <c r="E292" s="25">
        <f>IF([7]道具信息!E292="","",[7]道具信息!E292)</f>
        <v>20</v>
      </c>
      <c r="F292" s="25">
        <f>IF([7]道具信息!F292="","",[7]道具信息!F292)</f>
        <v>1</v>
      </c>
      <c r="G292" s="25">
        <f>IF([7]道具信息!G292="","",[7]道具信息!G292)</f>
        <v>1</v>
      </c>
      <c r="H292" s="25">
        <f>IF([7]道具信息!H292="","",[7]道具信息!H292)</f>
        <v>0.5</v>
      </c>
      <c r="I292" s="25">
        <f>IF([7]道具信息!I292="","",[7]道具信息!I292)</f>
        <v>20</v>
      </c>
      <c r="J292" s="25">
        <f>IF([7]道具信息!J292="","",[7]道具信息!J292)</f>
        <v>20</v>
      </c>
      <c r="K292" s="25">
        <f>IF([7]道具信息!K292="","",[7]道具信息!K292)</f>
        <v>10</v>
      </c>
      <c r="L292" s="25" t="str">
        <f>IF([7]道具信息!L292="","",[7]道具信息!L292)</f>
        <v>使用后士兵治疗加速20分钟</v>
      </c>
      <c r="M292" s="25" t="str">
        <f>IF([7]道具信息!M292="","",[7]道具信息!M292)</f>
        <v/>
      </c>
      <c r="N292" s="25" t="str">
        <f>IF([7]道具信息!N292="","",[7]道具信息!N292)</f>
        <v/>
      </c>
      <c r="O292" s="25" t="str">
        <f>IF([7]道具信息!O292="","",[7]道具信息!O292)</f>
        <v/>
      </c>
      <c r="P292" s="25" t="str">
        <f>IF([7]道具信息!P292="","",[7]道具信息!P292)</f>
        <v/>
      </c>
      <c r="Q292" s="25" t="str">
        <f>IF([7]道具信息!Q292="","",[7]道具信息!Q292)</f>
        <v/>
      </c>
      <c r="R292" s="25" t="str">
        <f>IF([7]道具信息!R292="","",[7]道具信息!R292)</f>
        <v/>
      </c>
      <c r="S292" s="25" t="str">
        <f>IF([7]道具信息!S292="","",[7]道具信息!S292)</f>
        <v/>
      </c>
      <c r="T292" s="25" t="str">
        <f>IF([7]道具信息!T292="","",[7]道具信息!T292)</f>
        <v/>
      </c>
      <c r="U292" s="25" t="str">
        <f>IF([7]道具信息!U292="","",[7]道具信息!U292)</f>
        <v/>
      </c>
      <c r="V292" s="25" t="str">
        <f>IF([7]道具信息!V292="","",[7]道具信息!V292)</f>
        <v/>
      </c>
      <c r="W292" s="25" t="str">
        <f>IF([7]道具信息!W292="","",[7]道具信息!W292)</f>
        <v/>
      </c>
      <c r="X292" s="25" t="str">
        <f>IF([7]道具信息!X292="","",[7]道具信息!X292)</f>
        <v/>
      </c>
      <c r="Y292" s="25" t="str">
        <f>IF([7]道具信息!Y292="","",[7]道具信息!Y292)</f>
        <v/>
      </c>
      <c r="Z292" s="25" t="str">
        <f>IF([7]道具信息!Z292="","",[7]道具信息!Z292)</f>
        <v/>
      </c>
    </row>
    <row r="293" spans="1:26" x14ac:dyDescent="0.15">
      <c r="A293" s="25" t="str">
        <f>IF([7]道具信息!A293="","",[7]道具信息!A293)</f>
        <v/>
      </c>
      <c r="B293" s="25" t="str">
        <f>IF([7]道具信息!B293="","",[7]道具信息!B293)</f>
        <v/>
      </c>
      <c r="C293" s="25">
        <f>IF([7]道具信息!C293="","",[7]道具信息!C293)</f>
        <v>21123</v>
      </c>
      <c r="D293" s="25" t="str">
        <f>IF([7]道具信息!D293="","",[7]道具信息!D293)</f>
        <v>治疗1小时加速令</v>
      </c>
      <c r="E293" s="25">
        <f>IF([7]道具信息!E293="","",[7]道具信息!E293)</f>
        <v>50</v>
      </c>
      <c r="F293" s="25">
        <f>IF([7]道具信息!F293="","",[7]道具信息!F293)</f>
        <v>1.2</v>
      </c>
      <c r="G293" s="25">
        <f>IF([7]道具信息!G293="","",[7]道具信息!G293)</f>
        <v>1</v>
      </c>
      <c r="H293" s="25">
        <f>IF([7]道具信息!H293="","",[7]道具信息!H293)</f>
        <v>0.6</v>
      </c>
      <c r="I293" s="25">
        <f>IF([7]道具信息!I293="","",[7]道具信息!I293)</f>
        <v>60</v>
      </c>
      <c r="J293" s="25">
        <f>IF([7]道具信息!J293="","",[7]道具信息!J293)</f>
        <v>50</v>
      </c>
      <c r="K293" s="25">
        <f>IF([7]道具信息!K293="","",[7]道具信息!K293)</f>
        <v>30</v>
      </c>
      <c r="L293" s="25" t="str">
        <f>IF([7]道具信息!L293="","",[7]道具信息!L293)</f>
        <v>使用后士兵治疗加速1小时</v>
      </c>
      <c r="M293" s="25" t="str">
        <f>IF([7]道具信息!M293="","",[7]道具信息!M293)</f>
        <v/>
      </c>
      <c r="N293" s="25" t="str">
        <f>IF([7]道具信息!N293="","",[7]道具信息!N293)</f>
        <v/>
      </c>
      <c r="O293" s="25" t="str">
        <f>IF([7]道具信息!O293="","",[7]道具信息!O293)</f>
        <v/>
      </c>
      <c r="P293" s="25" t="str">
        <f>IF([7]道具信息!P293="","",[7]道具信息!P293)</f>
        <v/>
      </c>
      <c r="Q293" s="25" t="str">
        <f>IF([7]道具信息!Q293="","",[7]道具信息!Q293)</f>
        <v/>
      </c>
      <c r="R293" s="25" t="str">
        <f>IF([7]道具信息!R293="","",[7]道具信息!R293)</f>
        <v/>
      </c>
      <c r="S293" s="25" t="str">
        <f>IF([7]道具信息!S293="","",[7]道具信息!S293)</f>
        <v/>
      </c>
      <c r="T293" s="25" t="str">
        <f>IF([7]道具信息!T293="","",[7]道具信息!T293)</f>
        <v/>
      </c>
      <c r="U293" s="25" t="str">
        <f>IF([7]道具信息!U293="","",[7]道具信息!U293)</f>
        <v/>
      </c>
      <c r="V293" s="25" t="str">
        <f>IF([7]道具信息!V293="","",[7]道具信息!V293)</f>
        <v/>
      </c>
      <c r="W293" s="25" t="str">
        <f>IF([7]道具信息!W293="","",[7]道具信息!W293)</f>
        <v/>
      </c>
      <c r="X293" s="25" t="str">
        <f>IF([7]道具信息!X293="","",[7]道具信息!X293)</f>
        <v/>
      </c>
      <c r="Y293" s="25" t="str">
        <f>IF([7]道具信息!Y293="","",[7]道具信息!Y293)</f>
        <v/>
      </c>
      <c r="Z293" s="25" t="str">
        <f>IF([7]道具信息!Z293="","",[7]道具信息!Z293)</f>
        <v/>
      </c>
    </row>
    <row r="294" spans="1:26" x14ac:dyDescent="0.15">
      <c r="A294" s="25" t="str">
        <f>IF([7]道具信息!A294="","",[7]道具信息!A294)</f>
        <v/>
      </c>
      <c r="B294" s="25" t="str">
        <f>IF([7]道具信息!B294="","",[7]道具信息!B294)</f>
        <v/>
      </c>
      <c r="C294" s="25">
        <f>IF([7]道具信息!C294="","",[7]道具信息!C294)</f>
        <v>21124</v>
      </c>
      <c r="D294" s="25" t="str">
        <f>IF([7]道具信息!D294="","",[7]道具信息!D294)</f>
        <v>治疗3小时加速令</v>
      </c>
      <c r="E294" s="25">
        <f>IF([7]道具信息!E294="","",[7]道具信息!E294)</f>
        <v>100</v>
      </c>
      <c r="F294" s="25">
        <f>IF([7]道具信息!F294="","",[7]道具信息!F294)</f>
        <v>1.8</v>
      </c>
      <c r="G294" s="25">
        <f>IF([7]道具信息!G294="","",[7]道具信息!G294)</f>
        <v>1</v>
      </c>
      <c r="H294" s="25">
        <f>IF([7]道具信息!H294="","",[7]道具信息!H294)</f>
        <v>0.8</v>
      </c>
      <c r="I294" s="25">
        <f>IF([7]道具信息!I294="","",[7]道具信息!I294)</f>
        <v>180</v>
      </c>
      <c r="J294" s="25">
        <f>IF([7]道具信息!J294="","",[7]道具信息!J294)</f>
        <v>100</v>
      </c>
      <c r="K294" s="25">
        <f>IF([7]道具信息!K294="","",[7]道具信息!K294)</f>
        <v>80</v>
      </c>
      <c r="L294" s="25" t="str">
        <f>IF([7]道具信息!L294="","",[7]道具信息!L294)</f>
        <v>使用后士兵治疗加速3小时</v>
      </c>
      <c r="M294" s="25" t="str">
        <f>IF([7]道具信息!M294="","",[7]道具信息!M294)</f>
        <v/>
      </c>
      <c r="N294" s="25" t="str">
        <f>IF([7]道具信息!N294="","",[7]道具信息!N294)</f>
        <v/>
      </c>
      <c r="O294" s="25" t="str">
        <f>IF([7]道具信息!O294="","",[7]道具信息!O294)</f>
        <v/>
      </c>
      <c r="P294" s="25" t="str">
        <f>IF([7]道具信息!P294="","",[7]道具信息!P294)</f>
        <v/>
      </c>
      <c r="Q294" s="25" t="str">
        <f>IF([7]道具信息!Q294="","",[7]道具信息!Q294)</f>
        <v/>
      </c>
      <c r="R294" s="25" t="str">
        <f>IF([7]道具信息!R294="","",[7]道具信息!R294)</f>
        <v/>
      </c>
      <c r="S294" s="25" t="str">
        <f>IF([7]道具信息!S294="","",[7]道具信息!S294)</f>
        <v/>
      </c>
      <c r="T294" s="25" t="str">
        <f>IF([7]道具信息!T294="","",[7]道具信息!T294)</f>
        <v/>
      </c>
      <c r="U294" s="25" t="str">
        <f>IF([7]道具信息!U294="","",[7]道具信息!U294)</f>
        <v/>
      </c>
      <c r="V294" s="25" t="str">
        <f>IF([7]道具信息!V294="","",[7]道具信息!V294)</f>
        <v/>
      </c>
      <c r="W294" s="25" t="str">
        <f>IF([7]道具信息!W294="","",[7]道具信息!W294)</f>
        <v/>
      </c>
      <c r="X294" s="25" t="str">
        <f>IF([7]道具信息!X294="","",[7]道具信息!X294)</f>
        <v/>
      </c>
      <c r="Y294" s="25" t="str">
        <f>IF([7]道具信息!Y294="","",[7]道具信息!Y294)</f>
        <v/>
      </c>
      <c r="Z294" s="25" t="str">
        <f>IF([7]道具信息!Z294="","",[7]道具信息!Z294)</f>
        <v/>
      </c>
    </row>
    <row r="295" spans="1:26" x14ac:dyDescent="0.15">
      <c r="A295" s="25" t="str">
        <f>IF([7]道具信息!A295="","",[7]道具信息!A295)</f>
        <v/>
      </c>
      <c r="B295" s="25" t="str">
        <f>IF([7]道具信息!B295="","",[7]道具信息!B295)</f>
        <v/>
      </c>
      <c r="C295" s="25">
        <f>IF([7]道具信息!C295="","",[7]道具信息!C295)</f>
        <v>21137</v>
      </c>
      <c r="D295" s="25" t="str">
        <f>IF([7]道具信息!D295="","",[7]道具信息!D295)</f>
        <v>治疗8小时加速令</v>
      </c>
      <c r="E295" s="25">
        <f>IF([7]道具信息!E295="","",[7]道具信息!E295)</f>
        <v>160</v>
      </c>
      <c r="F295" s="25">
        <f>IF([7]道具信息!F295="","",[7]道具信息!F295)</f>
        <v>3</v>
      </c>
      <c r="G295" s="25">
        <f>IF([7]道具信息!G295="","",[7]道具信息!G295)</f>
        <v>1</v>
      </c>
      <c r="H295" s="25">
        <f>IF([7]道具信息!H295="","",[7]道具信息!H295)</f>
        <v>1</v>
      </c>
      <c r="I295" s="25">
        <f>IF([7]道具信息!I295="","",[7]道具信息!I295)</f>
        <v>480</v>
      </c>
      <c r="J295" s="25">
        <f>IF([7]道具信息!J295="","",[7]道具信息!J295)</f>
        <v>160</v>
      </c>
      <c r="K295" s="25">
        <f>IF([7]道具信息!K295="","",[7]道具信息!K295)</f>
        <v>160</v>
      </c>
      <c r="L295" s="25" t="str">
        <f>IF([7]道具信息!L295="","",[7]道具信息!L295)</f>
        <v>使用后士兵治疗加速8小时</v>
      </c>
      <c r="M295" s="25" t="str">
        <f>IF([7]道具信息!M295="","",[7]道具信息!M295)</f>
        <v/>
      </c>
      <c r="N295" s="25" t="str">
        <f>IF([7]道具信息!N295="","",[7]道具信息!N295)</f>
        <v/>
      </c>
      <c r="O295" s="25" t="str">
        <f>IF([7]道具信息!O295="","",[7]道具信息!O295)</f>
        <v/>
      </c>
      <c r="P295" s="25" t="str">
        <f>IF([7]道具信息!P295="","",[7]道具信息!P295)</f>
        <v/>
      </c>
      <c r="Q295" s="25" t="str">
        <f>IF([7]道具信息!Q295="","",[7]道具信息!Q295)</f>
        <v/>
      </c>
      <c r="R295" s="25" t="str">
        <f>IF([7]道具信息!R295="","",[7]道具信息!R295)</f>
        <v/>
      </c>
      <c r="S295" s="25" t="str">
        <f>IF([7]道具信息!S295="","",[7]道具信息!S295)</f>
        <v/>
      </c>
      <c r="T295" s="25" t="str">
        <f>IF([7]道具信息!T295="","",[7]道具信息!T295)</f>
        <v/>
      </c>
      <c r="U295" s="25" t="str">
        <f>IF([7]道具信息!U295="","",[7]道具信息!U295)</f>
        <v/>
      </c>
      <c r="V295" s="25" t="str">
        <f>IF([7]道具信息!V295="","",[7]道具信息!V295)</f>
        <v/>
      </c>
      <c r="W295" s="25" t="str">
        <f>IF([7]道具信息!W295="","",[7]道具信息!W295)</f>
        <v/>
      </c>
      <c r="X295" s="25" t="str">
        <f>IF([7]道具信息!X295="","",[7]道具信息!X295)</f>
        <v/>
      </c>
      <c r="Y295" s="25" t="str">
        <f>IF([7]道具信息!Y295="","",[7]道具信息!Y295)</f>
        <v/>
      </c>
      <c r="Z295" s="25" t="str">
        <f>IF([7]道具信息!Z295="","",[7]道具信息!Z295)</f>
        <v/>
      </c>
    </row>
    <row r="296" spans="1:26" x14ac:dyDescent="0.15">
      <c r="A296" s="25" t="str">
        <f>IF([7]道具信息!A296="","",[7]道具信息!A296)</f>
        <v/>
      </c>
      <c r="B296" s="25" t="str">
        <f>IF([7]道具信息!B296="","",[7]道具信息!B296)</f>
        <v/>
      </c>
      <c r="C296" s="25" t="str">
        <f>IF([7]道具信息!C296="","",[7]道具信息!C296)</f>
        <v/>
      </c>
      <c r="D296" s="25" t="str">
        <f>IF([7]道具信息!D296="","",[7]道具信息!D296)</f>
        <v/>
      </c>
      <c r="E296" s="25" t="str">
        <f>IF([7]道具信息!E296="","",[7]道具信息!E296)</f>
        <v/>
      </c>
      <c r="F296" s="25" t="str">
        <f>IF([7]道具信息!F296="","",[7]道具信息!F296)</f>
        <v/>
      </c>
      <c r="G296" s="25" t="str">
        <f>IF([7]道具信息!G296="","",[7]道具信息!G296)</f>
        <v/>
      </c>
      <c r="H296" s="25" t="str">
        <f>IF([7]道具信息!H296="","",[7]道具信息!H296)</f>
        <v/>
      </c>
      <c r="I296" s="25" t="str">
        <f>IF([7]道具信息!I296="","",[7]道具信息!I296)</f>
        <v/>
      </c>
      <c r="J296" s="25" t="str">
        <f>IF([7]道具信息!J296="","",[7]道具信息!J296)</f>
        <v/>
      </c>
      <c r="K296" s="25" t="str">
        <f>IF([7]道具信息!K296="","",[7]道具信息!K296)</f>
        <v/>
      </c>
      <c r="L296" s="25" t="str">
        <f>IF([7]道具信息!L296="","",[7]道具信息!L296)</f>
        <v/>
      </c>
      <c r="M296" s="25" t="str">
        <f>IF([7]道具信息!M296="","",[7]道具信息!M296)</f>
        <v/>
      </c>
      <c r="N296" s="25" t="str">
        <f>IF([7]道具信息!N296="","",[7]道具信息!N296)</f>
        <v/>
      </c>
      <c r="O296" s="25" t="str">
        <f>IF([7]道具信息!O296="","",[7]道具信息!O296)</f>
        <v/>
      </c>
      <c r="P296" s="25" t="str">
        <f>IF([7]道具信息!P296="","",[7]道具信息!P296)</f>
        <v/>
      </c>
      <c r="Q296" s="25" t="str">
        <f>IF([7]道具信息!Q296="","",[7]道具信息!Q296)</f>
        <v/>
      </c>
      <c r="R296" s="25" t="str">
        <f>IF([7]道具信息!R296="","",[7]道具信息!R296)</f>
        <v/>
      </c>
      <c r="S296" s="25" t="str">
        <f>IF([7]道具信息!S296="","",[7]道具信息!S296)</f>
        <v/>
      </c>
      <c r="T296" s="25" t="str">
        <f>IF([7]道具信息!T296="","",[7]道具信息!T296)</f>
        <v/>
      </c>
      <c r="U296" s="25" t="str">
        <f>IF([7]道具信息!U296="","",[7]道具信息!U296)</f>
        <v/>
      </c>
      <c r="V296" s="25" t="str">
        <f>IF([7]道具信息!V296="","",[7]道具信息!V296)</f>
        <v/>
      </c>
      <c r="W296" s="25" t="str">
        <f>IF([7]道具信息!W296="","",[7]道具信息!W296)</f>
        <v/>
      </c>
      <c r="X296" s="25" t="str">
        <f>IF([7]道具信息!X296="","",[7]道具信息!X296)</f>
        <v/>
      </c>
      <c r="Y296" s="25" t="str">
        <f>IF([7]道具信息!Y296="","",[7]道具信息!Y296)</f>
        <v/>
      </c>
      <c r="Z296" s="25" t="str">
        <f>IF([7]道具信息!Z296="","",[7]道具信息!Z296)</f>
        <v/>
      </c>
    </row>
    <row r="297" spans="1:26" x14ac:dyDescent="0.15">
      <c r="A297" s="25" t="str">
        <f>IF([7]道具信息!A297="","",[7]道具信息!A297)</f>
        <v/>
      </c>
      <c r="B297" s="25" t="str">
        <f>IF([7]道具信息!B297="","",[7]道具信息!B297)</f>
        <v/>
      </c>
      <c r="C297" s="25">
        <f>IF([7]道具信息!C297="","",[7]道具信息!C297)</f>
        <v>21130</v>
      </c>
      <c r="D297" s="25" t="str">
        <f>IF([7]道具信息!D297="","",[7]道具信息!D297)</f>
        <v>训练1分钟加速令</v>
      </c>
      <c r="E297" s="25">
        <f>IF([7]道具信息!E297="","",[7]道具信息!E297)</f>
        <v>2</v>
      </c>
      <c r="F297" s="25">
        <f>IF([7]道具信息!F297="","",[7]道具信息!F297)</f>
        <v>1</v>
      </c>
      <c r="G297" s="25">
        <f>IF([7]道具信息!G297="","",[7]道具信息!G297)</f>
        <v>1</v>
      </c>
      <c r="H297" s="25">
        <f>IF([7]道具信息!H297="","",[7]道具信息!H297)</f>
        <v>0.3</v>
      </c>
      <c r="I297" s="25">
        <f>IF([7]道具信息!I297="","",[7]道具信息!I297)</f>
        <v>2</v>
      </c>
      <c r="J297" s="25">
        <f>IF([7]道具信息!J297="","",[7]道具信息!J297)</f>
        <v>2</v>
      </c>
      <c r="K297" s="25">
        <f>IF([7]道具信息!K297="","",[7]道具信息!K297)</f>
        <v>0.6</v>
      </c>
      <c r="L297" s="25" t="str">
        <f>IF([7]道具信息!L297="","",[7]道具信息!L297)</f>
        <v>使用后士兵训练加速1分钟</v>
      </c>
      <c r="M297" s="25" t="str">
        <f>IF([7]道具信息!M297="","",[7]道具信息!M297)</f>
        <v/>
      </c>
      <c r="N297" s="25" t="str">
        <f>IF([7]道具信息!N297="","",[7]道具信息!N297)</f>
        <v/>
      </c>
      <c r="O297" s="25" t="str">
        <f>IF([7]道具信息!O297="","",[7]道具信息!O297)</f>
        <v/>
      </c>
      <c r="P297" s="25" t="str">
        <f>IF([7]道具信息!P297="","",[7]道具信息!P297)</f>
        <v/>
      </c>
      <c r="Q297" s="25" t="str">
        <f>IF([7]道具信息!Q297="","",[7]道具信息!Q297)</f>
        <v/>
      </c>
      <c r="R297" s="25" t="str">
        <f>IF([7]道具信息!R297="","",[7]道具信息!R297)</f>
        <v/>
      </c>
      <c r="S297" s="25" t="str">
        <f>IF([7]道具信息!S297="","",[7]道具信息!S297)</f>
        <v/>
      </c>
      <c r="T297" s="25" t="str">
        <f>IF([7]道具信息!T297="","",[7]道具信息!T297)</f>
        <v/>
      </c>
      <c r="U297" s="25" t="str">
        <f>IF([7]道具信息!U297="","",[7]道具信息!U297)</f>
        <v/>
      </c>
      <c r="V297" s="25" t="str">
        <f>IF([7]道具信息!V297="","",[7]道具信息!V297)</f>
        <v/>
      </c>
      <c r="W297" s="25" t="str">
        <f>IF([7]道具信息!W297="","",[7]道具信息!W297)</f>
        <v/>
      </c>
      <c r="X297" s="25" t="str">
        <f>IF([7]道具信息!X297="","",[7]道具信息!X297)</f>
        <v/>
      </c>
      <c r="Y297" s="25" t="str">
        <f>IF([7]道具信息!Y297="","",[7]道具信息!Y297)</f>
        <v/>
      </c>
      <c r="Z297" s="25" t="str">
        <f>IF([7]道具信息!Z297="","",[7]道具信息!Z297)</f>
        <v/>
      </c>
    </row>
    <row r="298" spans="1:26" x14ac:dyDescent="0.15">
      <c r="A298" s="25" t="str">
        <f>IF([7]道具信息!A298="","",[7]道具信息!A298)</f>
        <v/>
      </c>
      <c r="B298" s="25" t="str">
        <f>IF([7]道具信息!B298="","",[7]道具信息!B298)</f>
        <v/>
      </c>
      <c r="C298" s="25">
        <f>IF([7]道具信息!C298="","",[7]道具信息!C298)</f>
        <v>21131</v>
      </c>
      <c r="D298" s="25" t="str">
        <f>IF([7]道具信息!D298="","",[7]道具信息!D298)</f>
        <v>训练5分钟加速令</v>
      </c>
      <c r="E298" s="25">
        <f>IF([7]道具信息!E298="","",[7]道具信息!E298)</f>
        <v>8</v>
      </c>
      <c r="F298" s="25">
        <f>IF([7]道具信息!F298="","",[7]道具信息!F298)</f>
        <v>1</v>
      </c>
      <c r="G298" s="25">
        <f>IF([7]道具信息!G298="","",[7]道具信息!G298)</f>
        <v>1</v>
      </c>
      <c r="H298" s="25">
        <f>IF([7]道具信息!H298="","",[7]道具信息!H298)</f>
        <v>0.4</v>
      </c>
      <c r="I298" s="25">
        <f>IF([7]道具信息!I298="","",[7]道具信息!I298)</f>
        <v>8</v>
      </c>
      <c r="J298" s="25">
        <f>IF([7]道具信息!J298="","",[7]道具信息!J298)</f>
        <v>8</v>
      </c>
      <c r="K298" s="25">
        <f>IF([7]道具信息!K298="","",[7]道具信息!K298)</f>
        <v>3.2</v>
      </c>
      <c r="L298" s="25" t="str">
        <f>IF([7]道具信息!L298="","",[7]道具信息!L298)</f>
        <v>使用后士兵训练加速5分钟</v>
      </c>
      <c r="M298" s="25" t="str">
        <f>IF([7]道具信息!M298="","",[7]道具信息!M298)</f>
        <v/>
      </c>
      <c r="N298" s="25" t="str">
        <f>IF([7]道具信息!N298="","",[7]道具信息!N298)</f>
        <v/>
      </c>
      <c r="O298" s="25" t="str">
        <f>IF([7]道具信息!O298="","",[7]道具信息!O298)</f>
        <v/>
      </c>
      <c r="P298" s="25" t="str">
        <f>IF([7]道具信息!P298="","",[7]道具信息!P298)</f>
        <v/>
      </c>
      <c r="Q298" s="25" t="str">
        <f>IF([7]道具信息!Q298="","",[7]道具信息!Q298)</f>
        <v/>
      </c>
      <c r="R298" s="25" t="str">
        <f>IF([7]道具信息!R298="","",[7]道具信息!R298)</f>
        <v/>
      </c>
      <c r="S298" s="25" t="str">
        <f>IF([7]道具信息!S298="","",[7]道具信息!S298)</f>
        <v/>
      </c>
      <c r="T298" s="25" t="str">
        <f>IF([7]道具信息!T298="","",[7]道具信息!T298)</f>
        <v/>
      </c>
      <c r="U298" s="25" t="str">
        <f>IF([7]道具信息!U298="","",[7]道具信息!U298)</f>
        <v/>
      </c>
      <c r="V298" s="25" t="str">
        <f>IF([7]道具信息!V298="","",[7]道具信息!V298)</f>
        <v/>
      </c>
      <c r="W298" s="25" t="str">
        <f>IF([7]道具信息!W298="","",[7]道具信息!W298)</f>
        <v/>
      </c>
      <c r="X298" s="25" t="str">
        <f>IF([7]道具信息!X298="","",[7]道具信息!X298)</f>
        <v/>
      </c>
      <c r="Y298" s="25" t="str">
        <f>IF([7]道具信息!Y298="","",[7]道具信息!Y298)</f>
        <v/>
      </c>
      <c r="Z298" s="25" t="str">
        <f>IF([7]道具信息!Z298="","",[7]道具信息!Z298)</f>
        <v/>
      </c>
    </row>
    <row r="299" spans="1:26" x14ac:dyDescent="0.15">
      <c r="A299" s="25" t="str">
        <f>IF([7]道具信息!A299="","",[7]道具信息!A299)</f>
        <v/>
      </c>
      <c r="B299" s="25" t="str">
        <f>IF([7]道具信息!B299="","",[7]道具信息!B299)</f>
        <v/>
      </c>
      <c r="C299" s="25">
        <f>IF([7]道具信息!C299="","",[7]道具信息!C299)</f>
        <v>21132</v>
      </c>
      <c r="D299" s="25" t="str">
        <f>IF([7]道具信息!D299="","",[7]道具信息!D299)</f>
        <v>训练20分钟加速令</v>
      </c>
      <c r="E299" s="25">
        <f>IF([7]道具信息!E299="","",[7]道具信息!E299)</f>
        <v>20</v>
      </c>
      <c r="F299" s="25">
        <f>IF([7]道具信息!F299="","",[7]道具信息!F299)</f>
        <v>1</v>
      </c>
      <c r="G299" s="25">
        <f>IF([7]道具信息!G299="","",[7]道具信息!G299)</f>
        <v>1</v>
      </c>
      <c r="H299" s="25">
        <f>IF([7]道具信息!H299="","",[7]道具信息!H299)</f>
        <v>0.5</v>
      </c>
      <c r="I299" s="25">
        <f>IF([7]道具信息!I299="","",[7]道具信息!I299)</f>
        <v>20</v>
      </c>
      <c r="J299" s="25">
        <f>IF([7]道具信息!J299="","",[7]道具信息!J299)</f>
        <v>20</v>
      </c>
      <c r="K299" s="25">
        <f>IF([7]道具信息!K299="","",[7]道具信息!K299)</f>
        <v>10</v>
      </c>
      <c r="L299" s="25" t="str">
        <f>IF([7]道具信息!L299="","",[7]道具信息!L299)</f>
        <v>使用后士兵训练加速20分钟</v>
      </c>
      <c r="M299" s="25" t="str">
        <f>IF([7]道具信息!M299="","",[7]道具信息!M299)</f>
        <v/>
      </c>
      <c r="N299" s="25" t="str">
        <f>IF([7]道具信息!N299="","",[7]道具信息!N299)</f>
        <v/>
      </c>
      <c r="O299" s="25" t="str">
        <f>IF([7]道具信息!O299="","",[7]道具信息!O299)</f>
        <v/>
      </c>
      <c r="P299" s="25" t="str">
        <f>IF([7]道具信息!P299="","",[7]道具信息!P299)</f>
        <v/>
      </c>
      <c r="Q299" s="25" t="str">
        <f>IF([7]道具信息!Q299="","",[7]道具信息!Q299)</f>
        <v/>
      </c>
      <c r="R299" s="25" t="str">
        <f>IF([7]道具信息!R299="","",[7]道具信息!R299)</f>
        <v/>
      </c>
      <c r="S299" s="25" t="str">
        <f>IF([7]道具信息!S299="","",[7]道具信息!S299)</f>
        <v/>
      </c>
      <c r="T299" s="25" t="str">
        <f>IF([7]道具信息!T299="","",[7]道具信息!T299)</f>
        <v/>
      </c>
      <c r="U299" s="25" t="str">
        <f>IF([7]道具信息!U299="","",[7]道具信息!U299)</f>
        <v/>
      </c>
      <c r="V299" s="25" t="str">
        <f>IF([7]道具信息!V299="","",[7]道具信息!V299)</f>
        <v/>
      </c>
      <c r="W299" s="25" t="str">
        <f>IF([7]道具信息!W299="","",[7]道具信息!W299)</f>
        <v/>
      </c>
      <c r="X299" s="25" t="str">
        <f>IF([7]道具信息!X299="","",[7]道具信息!X299)</f>
        <v/>
      </c>
      <c r="Y299" s="25" t="str">
        <f>IF([7]道具信息!Y299="","",[7]道具信息!Y299)</f>
        <v/>
      </c>
      <c r="Z299" s="25" t="str">
        <f>IF([7]道具信息!Z299="","",[7]道具信息!Z299)</f>
        <v/>
      </c>
    </row>
    <row r="300" spans="1:26" x14ac:dyDescent="0.15">
      <c r="A300" s="25" t="str">
        <f>IF([7]道具信息!A300="","",[7]道具信息!A300)</f>
        <v/>
      </c>
      <c r="B300" s="25" t="str">
        <f>IF([7]道具信息!B300="","",[7]道具信息!B300)</f>
        <v/>
      </c>
      <c r="C300" s="25">
        <f>IF([7]道具信息!C300="","",[7]道具信息!C300)</f>
        <v>21133</v>
      </c>
      <c r="D300" s="25" t="str">
        <f>IF([7]道具信息!D300="","",[7]道具信息!D300)</f>
        <v>训练1小时加速令</v>
      </c>
      <c r="E300" s="25">
        <f>IF([7]道具信息!E300="","",[7]道具信息!E300)</f>
        <v>50</v>
      </c>
      <c r="F300" s="25">
        <f>IF([7]道具信息!F300="","",[7]道具信息!F300)</f>
        <v>1.2</v>
      </c>
      <c r="G300" s="25">
        <f>IF([7]道具信息!G300="","",[7]道具信息!G300)</f>
        <v>1</v>
      </c>
      <c r="H300" s="25">
        <f>IF([7]道具信息!H300="","",[7]道具信息!H300)</f>
        <v>0.6</v>
      </c>
      <c r="I300" s="25">
        <f>IF([7]道具信息!I300="","",[7]道具信息!I300)</f>
        <v>60</v>
      </c>
      <c r="J300" s="25">
        <f>IF([7]道具信息!J300="","",[7]道具信息!J300)</f>
        <v>50</v>
      </c>
      <c r="K300" s="25">
        <f>IF([7]道具信息!K300="","",[7]道具信息!K300)</f>
        <v>30</v>
      </c>
      <c r="L300" s="25" t="str">
        <f>IF([7]道具信息!L300="","",[7]道具信息!L300)</f>
        <v>使用后士兵训练加速1小时</v>
      </c>
      <c r="M300" s="25" t="str">
        <f>IF([7]道具信息!M300="","",[7]道具信息!M300)</f>
        <v/>
      </c>
      <c r="N300" s="25" t="str">
        <f>IF([7]道具信息!N300="","",[7]道具信息!N300)</f>
        <v/>
      </c>
      <c r="O300" s="25" t="str">
        <f>IF([7]道具信息!O300="","",[7]道具信息!O300)</f>
        <v/>
      </c>
      <c r="P300" s="25" t="str">
        <f>IF([7]道具信息!P300="","",[7]道具信息!P300)</f>
        <v/>
      </c>
      <c r="Q300" s="25" t="str">
        <f>IF([7]道具信息!Q300="","",[7]道具信息!Q300)</f>
        <v/>
      </c>
      <c r="R300" s="25" t="str">
        <f>IF([7]道具信息!R300="","",[7]道具信息!R300)</f>
        <v/>
      </c>
      <c r="S300" s="25" t="str">
        <f>IF([7]道具信息!S300="","",[7]道具信息!S300)</f>
        <v/>
      </c>
      <c r="T300" s="25" t="str">
        <f>IF([7]道具信息!T300="","",[7]道具信息!T300)</f>
        <v/>
      </c>
      <c r="U300" s="25" t="str">
        <f>IF([7]道具信息!U300="","",[7]道具信息!U300)</f>
        <v/>
      </c>
      <c r="V300" s="25" t="str">
        <f>IF([7]道具信息!V300="","",[7]道具信息!V300)</f>
        <v/>
      </c>
      <c r="W300" s="25" t="str">
        <f>IF([7]道具信息!W300="","",[7]道具信息!W300)</f>
        <v/>
      </c>
      <c r="X300" s="25" t="str">
        <f>IF([7]道具信息!X300="","",[7]道具信息!X300)</f>
        <v/>
      </c>
      <c r="Y300" s="25" t="str">
        <f>IF([7]道具信息!Y300="","",[7]道具信息!Y300)</f>
        <v/>
      </c>
      <c r="Z300" s="25" t="str">
        <f>IF([7]道具信息!Z300="","",[7]道具信息!Z300)</f>
        <v/>
      </c>
    </row>
    <row r="301" spans="1:26" x14ac:dyDescent="0.15">
      <c r="A301" s="25" t="str">
        <f>IF([7]道具信息!A301="","",[7]道具信息!A301)</f>
        <v/>
      </c>
      <c r="B301" s="25" t="str">
        <f>IF([7]道具信息!B301="","",[7]道具信息!B301)</f>
        <v/>
      </c>
      <c r="C301" s="25">
        <f>IF([7]道具信息!C301="","",[7]道具信息!C301)</f>
        <v>21134</v>
      </c>
      <c r="D301" s="25" t="str">
        <f>IF([7]道具信息!D301="","",[7]道具信息!D301)</f>
        <v>训练3小时加速令</v>
      </c>
      <c r="E301" s="25">
        <f>IF([7]道具信息!E301="","",[7]道具信息!E301)</f>
        <v>100</v>
      </c>
      <c r="F301" s="25">
        <f>IF([7]道具信息!F301="","",[7]道具信息!F301)</f>
        <v>1.8</v>
      </c>
      <c r="G301" s="25">
        <f>IF([7]道具信息!G301="","",[7]道具信息!G301)</f>
        <v>1</v>
      </c>
      <c r="H301" s="25">
        <f>IF([7]道具信息!H301="","",[7]道具信息!H301)</f>
        <v>0.8</v>
      </c>
      <c r="I301" s="25">
        <f>IF([7]道具信息!I301="","",[7]道具信息!I301)</f>
        <v>180</v>
      </c>
      <c r="J301" s="25">
        <f>IF([7]道具信息!J301="","",[7]道具信息!J301)</f>
        <v>100</v>
      </c>
      <c r="K301" s="25">
        <f>IF([7]道具信息!K301="","",[7]道具信息!K301)</f>
        <v>80</v>
      </c>
      <c r="L301" s="25" t="str">
        <f>IF([7]道具信息!L301="","",[7]道具信息!L301)</f>
        <v>使用后士兵训练加速3小时</v>
      </c>
      <c r="M301" s="25" t="str">
        <f>IF([7]道具信息!M301="","",[7]道具信息!M301)</f>
        <v/>
      </c>
      <c r="N301" s="25" t="str">
        <f>IF([7]道具信息!N301="","",[7]道具信息!N301)</f>
        <v/>
      </c>
      <c r="O301" s="25" t="str">
        <f>IF([7]道具信息!O301="","",[7]道具信息!O301)</f>
        <v/>
      </c>
      <c r="P301" s="25" t="str">
        <f>IF([7]道具信息!P301="","",[7]道具信息!P301)</f>
        <v/>
      </c>
      <c r="Q301" s="25" t="str">
        <f>IF([7]道具信息!Q301="","",[7]道具信息!Q301)</f>
        <v/>
      </c>
      <c r="R301" s="25" t="str">
        <f>IF([7]道具信息!R301="","",[7]道具信息!R301)</f>
        <v/>
      </c>
      <c r="S301" s="25" t="str">
        <f>IF([7]道具信息!S301="","",[7]道具信息!S301)</f>
        <v/>
      </c>
      <c r="T301" s="25" t="str">
        <f>IF([7]道具信息!T301="","",[7]道具信息!T301)</f>
        <v/>
      </c>
      <c r="U301" s="25" t="str">
        <f>IF([7]道具信息!U301="","",[7]道具信息!U301)</f>
        <v/>
      </c>
      <c r="V301" s="25" t="str">
        <f>IF([7]道具信息!V301="","",[7]道具信息!V301)</f>
        <v/>
      </c>
      <c r="W301" s="25" t="str">
        <f>IF([7]道具信息!W301="","",[7]道具信息!W301)</f>
        <v/>
      </c>
      <c r="X301" s="25" t="str">
        <f>IF([7]道具信息!X301="","",[7]道具信息!X301)</f>
        <v/>
      </c>
      <c r="Y301" s="25" t="str">
        <f>IF([7]道具信息!Y301="","",[7]道具信息!Y301)</f>
        <v/>
      </c>
      <c r="Z301" s="25" t="str">
        <f>IF([7]道具信息!Z301="","",[7]道具信息!Z301)</f>
        <v/>
      </c>
    </row>
    <row r="302" spans="1:26" x14ac:dyDescent="0.15">
      <c r="A302" s="25" t="str">
        <f>IF([7]道具信息!A302="","",[7]道具信息!A302)</f>
        <v/>
      </c>
      <c r="B302" s="25" t="str">
        <f>IF([7]道具信息!B302="","",[7]道具信息!B302)</f>
        <v/>
      </c>
      <c r="C302" s="25">
        <f>IF([7]道具信息!C302="","",[7]道具信息!C302)</f>
        <v>21139</v>
      </c>
      <c r="D302" s="25" t="str">
        <f>IF([7]道具信息!D302="","",[7]道具信息!D302)</f>
        <v>训练8小时加速令</v>
      </c>
      <c r="E302" s="25">
        <f>IF([7]道具信息!E302="","",[7]道具信息!E302)</f>
        <v>160</v>
      </c>
      <c r="F302" s="25">
        <f>IF([7]道具信息!F302="","",[7]道具信息!F302)</f>
        <v>3</v>
      </c>
      <c r="G302" s="25">
        <f>IF([7]道具信息!G302="","",[7]道具信息!G302)</f>
        <v>1</v>
      </c>
      <c r="H302" s="25">
        <f>IF([7]道具信息!H302="","",[7]道具信息!H302)</f>
        <v>1</v>
      </c>
      <c r="I302" s="25">
        <f>IF([7]道具信息!I302="","",[7]道具信息!I302)</f>
        <v>480</v>
      </c>
      <c r="J302" s="25">
        <f>IF([7]道具信息!J302="","",[7]道具信息!J302)</f>
        <v>160</v>
      </c>
      <c r="K302" s="25">
        <f>IF([7]道具信息!K302="","",[7]道具信息!K302)</f>
        <v>160</v>
      </c>
      <c r="L302" s="25" t="str">
        <f>IF([7]道具信息!L302="","",[7]道具信息!L302)</f>
        <v>使用后士兵训练加速8小时</v>
      </c>
      <c r="M302" s="25" t="str">
        <f>IF([7]道具信息!M302="","",[7]道具信息!M302)</f>
        <v/>
      </c>
      <c r="N302" s="25" t="str">
        <f>IF([7]道具信息!N302="","",[7]道具信息!N302)</f>
        <v/>
      </c>
      <c r="O302" s="25" t="str">
        <f>IF([7]道具信息!O302="","",[7]道具信息!O302)</f>
        <v/>
      </c>
      <c r="P302" s="25" t="str">
        <f>IF([7]道具信息!P302="","",[7]道具信息!P302)</f>
        <v/>
      </c>
      <c r="Q302" s="25" t="str">
        <f>IF([7]道具信息!Q302="","",[7]道具信息!Q302)</f>
        <v/>
      </c>
      <c r="R302" s="25" t="str">
        <f>IF([7]道具信息!R302="","",[7]道具信息!R302)</f>
        <v/>
      </c>
      <c r="S302" s="25" t="str">
        <f>IF([7]道具信息!S302="","",[7]道具信息!S302)</f>
        <v/>
      </c>
      <c r="T302" s="25" t="str">
        <f>IF([7]道具信息!T302="","",[7]道具信息!T302)</f>
        <v/>
      </c>
      <c r="U302" s="25" t="str">
        <f>IF([7]道具信息!U302="","",[7]道具信息!U302)</f>
        <v/>
      </c>
      <c r="V302" s="25" t="str">
        <f>IF([7]道具信息!V302="","",[7]道具信息!V302)</f>
        <v/>
      </c>
      <c r="W302" s="25" t="str">
        <f>IF([7]道具信息!W302="","",[7]道具信息!W302)</f>
        <v/>
      </c>
      <c r="X302" s="25" t="str">
        <f>IF([7]道具信息!X302="","",[7]道具信息!X302)</f>
        <v/>
      </c>
      <c r="Y302" s="25" t="str">
        <f>IF([7]道具信息!Y302="","",[7]道具信息!Y302)</f>
        <v/>
      </c>
      <c r="Z302" s="25" t="str">
        <f>IF([7]道具信息!Z302="","",[7]道具信息!Z302)</f>
        <v/>
      </c>
    </row>
    <row r="303" spans="1:26" x14ac:dyDescent="0.15">
      <c r="A303" s="25" t="str">
        <f>IF([7]道具信息!A303="","",[7]道具信息!A303)</f>
        <v/>
      </c>
      <c r="B303" s="25" t="str">
        <f>IF([7]道具信息!B303="","",[7]道具信息!B303)</f>
        <v/>
      </c>
      <c r="C303" s="25" t="str">
        <f>IF([7]道具信息!C303="","",[7]道具信息!C303)</f>
        <v/>
      </c>
      <c r="D303" s="25" t="str">
        <f>IF([7]道具信息!D303="","",[7]道具信息!D303)</f>
        <v/>
      </c>
      <c r="E303" s="25" t="str">
        <f>IF([7]道具信息!E303="","",[7]道具信息!E303)</f>
        <v/>
      </c>
      <c r="F303" s="25" t="str">
        <f>IF([7]道具信息!F303="","",[7]道具信息!F303)</f>
        <v/>
      </c>
      <c r="G303" s="25" t="str">
        <f>IF([7]道具信息!G303="","",[7]道具信息!G303)</f>
        <v/>
      </c>
      <c r="H303" s="25" t="str">
        <f>IF([7]道具信息!H303="","",[7]道具信息!H303)</f>
        <v/>
      </c>
      <c r="I303" s="25" t="str">
        <f>IF([7]道具信息!I303="","",[7]道具信息!I303)</f>
        <v/>
      </c>
      <c r="J303" s="25" t="str">
        <f>IF([7]道具信息!J303="","",[7]道具信息!J303)</f>
        <v/>
      </c>
      <c r="K303" s="25" t="str">
        <f>IF([7]道具信息!K303="","",[7]道具信息!K303)</f>
        <v/>
      </c>
      <c r="L303" s="25" t="str">
        <f>IF([7]道具信息!L303="","",[7]道具信息!L303)</f>
        <v/>
      </c>
      <c r="M303" s="25" t="str">
        <f>IF([7]道具信息!M303="","",[7]道具信息!M303)</f>
        <v/>
      </c>
      <c r="N303" s="25" t="str">
        <f>IF([7]道具信息!N303="","",[7]道具信息!N303)</f>
        <v/>
      </c>
      <c r="O303" s="25" t="str">
        <f>IF([7]道具信息!O303="","",[7]道具信息!O303)</f>
        <v/>
      </c>
      <c r="P303" s="25" t="str">
        <f>IF([7]道具信息!P303="","",[7]道具信息!P303)</f>
        <v/>
      </c>
      <c r="Q303" s="25" t="str">
        <f>IF([7]道具信息!Q303="","",[7]道具信息!Q303)</f>
        <v/>
      </c>
      <c r="R303" s="25" t="str">
        <f>IF([7]道具信息!R303="","",[7]道具信息!R303)</f>
        <v/>
      </c>
      <c r="S303" s="25" t="str">
        <f>IF([7]道具信息!S303="","",[7]道具信息!S303)</f>
        <v/>
      </c>
      <c r="T303" s="25" t="str">
        <f>IF([7]道具信息!T303="","",[7]道具信息!T303)</f>
        <v/>
      </c>
      <c r="U303" s="25" t="str">
        <f>IF([7]道具信息!U303="","",[7]道具信息!U303)</f>
        <v/>
      </c>
      <c r="V303" s="25" t="str">
        <f>IF([7]道具信息!V303="","",[7]道具信息!V303)</f>
        <v/>
      </c>
      <c r="W303" s="25" t="str">
        <f>IF([7]道具信息!W303="","",[7]道具信息!W303)</f>
        <v/>
      </c>
      <c r="X303" s="25" t="str">
        <f>IF([7]道具信息!X303="","",[7]道具信息!X303)</f>
        <v/>
      </c>
      <c r="Y303" s="25" t="str">
        <f>IF([7]道具信息!Y303="","",[7]道具信息!Y303)</f>
        <v/>
      </c>
      <c r="Z303" s="25" t="str">
        <f>IF([7]道具信息!Z303="","",[7]道具信息!Z303)</f>
        <v/>
      </c>
    </row>
    <row r="304" spans="1:26" x14ac:dyDescent="0.15">
      <c r="A304" s="25" t="str">
        <f>IF([7]道具信息!A304="","",[7]道具信息!A304)</f>
        <v/>
      </c>
      <c r="B304" s="25" t="str">
        <f>IF([7]道具信息!B304="","",[7]道具信息!B304)</f>
        <v/>
      </c>
      <c r="C304" s="25">
        <f>IF([7]道具信息!C304="","",[7]道具信息!C304)</f>
        <v>21140</v>
      </c>
      <c r="D304" s="25" t="str">
        <f>IF([7]道具信息!D304="","",[7]道具信息!D304)</f>
        <v>圣人1分钟加速令</v>
      </c>
      <c r="E304" s="25">
        <f>IF([7]道具信息!E304="","",[7]道具信息!E304)</f>
        <v>2</v>
      </c>
      <c r="F304" s="25">
        <f>IF([7]道具信息!F304="","",[7]道具信息!F304)</f>
        <v>1</v>
      </c>
      <c r="G304" s="25">
        <f>IF([7]道具信息!G304="","",[7]道具信息!G304)</f>
        <v>1</v>
      </c>
      <c r="H304" s="25">
        <f>IF([7]道具信息!H304="","",[7]道具信息!H304)</f>
        <v>0.3</v>
      </c>
      <c r="I304" s="25">
        <f>IF([7]道具信息!I304="","",[7]道具信息!I304)</f>
        <v>2</v>
      </c>
      <c r="J304" s="25">
        <f>IF([7]道具信息!J304="","",[7]道具信息!J304)</f>
        <v>2</v>
      </c>
      <c r="K304" s="25">
        <f>IF([7]道具信息!K304="","",[7]道具信息!K304)</f>
        <v>0.6</v>
      </c>
      <c r="L304" s="25" t="str">
        <f>IF([7]道具信息!L304="","",[7]道具信息!L304)</f>
        <v>使用后士兵训练加速1分钟</v>
      </c>
      <c r="M304" s="25" t="str">
        <f>IF([7]道具信息!M304="","",[7]道具信息!M304)</f>
        <v/>
      </c>
      <c r="N304" s="25" t="str">
        <f>IF([7]道具信息!N304="","",[7]道具信息!N304)</f>
        <v/>
      </c>
      <c r="O304" s="25" t="str">
        <f>IF([7]道具信息!O304="","",[7]道具信息!O304)</f>
        <v/>
      </c>
      <c r="P304" s="25" t="str">
        <f>IF([7]道具信息!P304="","",[7]道具信息!P304)</f>
        <v/>
      </c>
      <c r="Q304" s="25" t="str">
        <f>IF([7]道具信息!Q304="","",[7]道具信息!Q304)</f>
        <v/>
      </c>
      <c r="R304" s="25" t="str">
        <f>IF([7]道具信息!R304="","",[7]道具信息!R304)</f>
        <v/>
      </c>
      <c r="S304" s="25" t="str">
        <f>IF([7]道具信息!S304="","",[7]道具信息!S304)</f>
        <v/>
      </c>
      <c r="T304" s="25" t="str">
        <f>IF([7]道具信息!T304="","",[7]道具信息!T304)</f>
        <v/>
      </c>
      <c r="U304" s="25" t="str">
        <f>IF([7]道具信息!U304="","",[7]道具信息!U304)</f>
        <v/>
      </c>
      <c r="V304" s="25" t="str">
        <f>IF([7]道具信息!V304="","",[7]道具信息!V304)</f>
        <v/>
      </c>
      <c r="W304" s="25" t="str">
        <f>IF([7]道具信息!W304="","",[7]道具信息!W304)</f>
        <v/>
      </c>
      <c r="X304" s="25" t="str">
        <f>IF([7]道具信息!X304="","",[7]道具信息!X304)</f>
        <v/>
      </c>
      <c r="Y304" s="25" t="str">
        <f>IF([7]道具信息!Y304="","",[7]道具信息!Y304)</f>
        <v/>
      </c>
      <c r="Z304" s="25" t="str">
        <f>IF([7]道具信息!Z304="","",[7]道具信息!Z304)</f>
        <v/>
      </c>
    </row>
    <row r="305" spans="1:26" x14ac:dyDescent="0.15">
      <c r="A305" s="25" t="str">
        <f>IF([7]道具信息!A305="","",[7]道具信息!A305)</f>
        <v/>
      </c>
      <c r="B305" s="25" t="str">
        <f>IF([7]道具信息!B305="","",[7]道具信息!B305)</f>
        <v/>
      </c>
      <c r="C305" s="25">
        <f>IF([7]道具信息!C305="","",[7]道具信息!C305)</f>
        <v>21141</v>
      </c>
      <c r="D305" s="25" t="str">
        <f>IF([7]道具信息!D305="","",[7]道具信息!D305)</f>
        <v>圣人5分钟加速令</v>
      </c>
      <c r="E305" s="25">
        <f>IF([7]道具信息!E305="","",[7]道具信息!E305)</f>
        <v>8</v>
      </c>
      <c r="F305" s="25">
        <f>IF([7]道具信息!F305="","",[7]道具信息!F305)</f>
        <v>1</v>
      </c>
      <c r="G305" s="25">
        <f>IF([7]道具信息!G305="","",[7]道具信息!G305)</f>
        <v>1</v>
      </c>
      <c r="H305" s="25">
        <f>IF([7]道具信息!H305="","",[7]道具信息!H305)</f>
        <v>0.4</v>
      </c>
      <c r="I305" s="25">
        <f>IF([7]道具信息!I305="","",[7]道具信息!I305)</f>
        <v>8</v>
      </c>
      <c r="J305" s="25">
        <f>IF([7]道具信息!J305="","",[7]道具信息!J305)</f>
        <v>8</v>
      </c>
      <c r="K305" s="25">
        <f>IF([7]道具信息!K305="","",[7]道具信息!K305)</f>
        <v>3.2</v>
      </c>
      <c r="L305" s="25" t="str">
        <f>IF([7]道具信息!L305="","",[7]道具信息!L305)</f>
        <v>使用后士兵训练加速5分钟</v>
      </c>
      <c r="M305" s="25" t="str">
        <f>IF([7]道具信息!M305="","",[7]道具信息!M305)</f>
        <v/>
      </c>
      <c r="N305" s="25" t="str">
        <f>IF([7]道具信息!N305="","",[7]道具信息!N305)</f>
        <v/>
      </c>
      <c r="O305" s="25" t="str">
        <f>IF([7]道具信息!O305="","",[7]道具信息!O305)</f>
        <v/>
      </c>
      <c r="P305" s="25" t="str">
        <f>IF([7]道具信息!P305="","",[7]道具信息!P305)</f>
        <v/>
      </c>
      <c r="Q305" s="25" t="str">
        <f>IF([7]道具信息!Q305="","",[7]道具信息!Q305)</f>
        <v/>
      </c>
      <c r="R305" s="25" t="str">
        <f>IF([7]道具信息!R305="","",[7]道具信息!R305)</f>
        <v/>
      </c>
      <c r="S305" s="25" t="str">
        <f>IF([7]道具信息!S305="","",[7]道具信息!S305)</f>
        <v/>
      </c>
      <c r="T305" s="25" t="str">
        <f>IF([7]道具信息!T305="","",[7]道具信息!T305)</f>
        <v/>
      </c>
      <c r="U305" s="25" t="str">
        <f>IF([7]道具信息!U305="","",[7]道具信息!U305)</f>
        <v/>
      </c>
      <c r="V305" s="25" t="str">
        <f>IF([7]道具信息!V305="","",[7]道具信息!V305)</f>
        <v/>
      </c>
      <c r="W305" s="25" t="str">
        <f>IF([7]道具信息!W305="","",[7]道具信息!W305)</f>
        <v/>
      </c>
      <c r="X305" s="25" t="str">
        <f>IF([7]道具信息!X305="","",[7]道具信息!X305)</f>
        <v/>
      </c>
      <c r="Y305" s="25" t="str">
        <f>IF([7]道具信息!Y305="","",[7]道具信息!Y305)</f>
        <v/>
      </c>
      <c r="Z305" s="25" t="str">
        <f>IF([7]道具信息!Z305="","",[7]道具信息!Z305)</f>
        <v/>
      </c>
    </row>
    <row r="306" spans="1:26" x14ac:dyDescent="0.15">
      <c r="A306" s="25" t="str">
        <f>IF([7]道具信息!A306="","",[7]道具信息!A306)</f>
        <v/>
      </c>
      <c r="B306" s="25" t="str">
        <f>IF([7]道具信息!B306="","",[7]道具信息!B306)</f>
        <v/>
      </c>
      <c r="C306" s="25">
        <f>IF([7]道具信息!C306="","",[7]道具信息!C306)</f>
        <v>21142</v>
      </c>
      <c r="D306" s="25" t="str">
        <f>IF([7]道具信息!D306="","",[7]道具信息!D306)</f>
        <v>圣人20分钟加速令</v>
      </c>
      <c r="E306" s="25">
        <f>IF([7]道具信息!E306="","",[7]道具信息!E306)</f>
        <v>20</v>
      </c>
      <c r="F306" s="25">
        <f>IF([7]道具信息!F306="","",[7]道具信息!F306)</f>
        <v>1</v>
      </c>
      <c r="G306" s="25">
        <f>IF([7]道具信息!G306="","",[7]道具信息!G306)</f>
        <v>1</v>
      </c>
      <c r="H306" s="25">
        <f>IF([7]道具信息!H306="","",[7]道具信息!H306)</f>
        <v>0.5</v>
      </c>
      <c r="I306" s="25">
        <f>IF([7]道具信息!I306="","",[7]道具信息!I306)</f>
        <v>20</v>
      </c>
      <c r="J306" s="25">
        <f>IF([7]道具信息!J306="","",[7]道具信息!J306)</f>
        <v>20</v>
      </c>
      <c r="K306" s="25">
        <f>IF([7]道具信息!K306="","",[7]道具信息!K306)</f>
        <v>10</v>
      </c>
      <c r="L306" s="25" t="str">
        <f>IF([7]道具信息!L306="","",[7]道具信息!L306)</f>
        <v>使用后士兵训练加速20分钟</v>
      </c>
      <c r="M306" s="25" t="str">
        <f>IF([7]道具信息!M306="","",[7]道具信息!M306)</f>
        <v/>
      </c>
      <c r="N306" s="25" t="str">
        <f>IF([7]道具信息!N306="","",[7]道具信息!N306)</f>
        <v/>
      </c>
      <c r="O306" s="25" t="str">
        <f>IF([7]道具信息!O306="","",[7]道具信息!O306)</f>
        <v/>
      </c>
      <c r="P306" s="25" t="str">
        <f>IF([7]道具信息!P306="","",[7]道具信息!P306)</f>
        <v/>
      </c>
      <c r="Q306" s="25" t="str">
        <f>IF([7]道具信息!Q306="","",[7]道具信息!Q306)</f>
        <v/>
      </c>
      <c r="R306" s="25" t="str">
        <f>IF([7]道具信息!R306="","",[7]道具信息!R306)</f>
        <v/>
      </c>
      <c r="S306" s="25" t="str">
        <f>IF([7]道具信息!S306="","",[7]道具信息!S306)</f>
        <v/>
      </c>
      <c r="T306" s="25" t="str">
        <f>IF([7]道具信息!T306="","",[7]道具信息!T306)</f>
        <v/>
      </c>
      <c r="U306" s="25" t="str">
        <f>IF([7]道具信息!U306="","",[7]道具信息!U306)</f>
        <v/>
      </c>
      <c r="V306" s="25" t="str">
        <f>IF([7]道具信息!V306="","",[7]道具信息!V306)</f>
        <v/>
      </c>
      <c r="W306" s="25" t="str">
        <f>IF([7]道具信息!W306="","",[7]道具信息!W306)</f>
        <v/>
      </c>
      <c r="X306" s="25" t="str">
        <f>IF([7]道具信息!X306="","",[7]道具信息!X306)</f>
        <v/>
      </c>
      <c r="Y306" s="25" t="str">
        <f>IF([7]道具信息!Y306="","",[7]道具信息!Y306)</f>
        <v/>
      </c>
      <c r="Z306" s="25" t="str">
        <f>IF([7]道具信息!Z306="","",[7]道具信息!Z306)</f>
        <v/>
      </c>
    </row>
    <row r="307" spans="1:26" x14ac:dyDescent="0.15">
      <c r="A307" s="25" t="str">
        <f>IF([7]道具信息!A307="","",[7]道具信息!A307)</f>
        <v/>
      </c>
      <c r="B307" s="25" t="str">
        <f>IF([7]道具信息!B307="","",[7]道具信息!B307)</f>
        <v/>
      </c>
      <c r="C307" s="25">
        <f>IF([7]道具信息!C307="","",[7]道具信息!C307)</f>
        <v>21143</v>
      </c>
      <c r="D307" s="25" t="str">
        <f>IF([7]道具信息!D307="","",[7]道具信息!D307)</f>
        <v>圣人1小时加速令</v>
      </c>
      <c r="E307" s="25">
        <f>IF([7]道具信息!E307="","",[7]道具信息!E307)</f>
        <v>50</v>
      </c>
      <c r="F307" s="25">
        <f>IF([7]道具信息!F307="","",[7]道具信息!F307)</f>
        <v>1.2</v>
      </c>
      <c r="G307" s="25">
        <f>IF([7]道具信息!G307="","",[7]道具信息!G307)</f>
        <v>1</v>
      </c>
      <c r="H307" s="25">
        <f>IF([7]道具信息!H307="","",[7]道具信息!H307)</f>
        <v>0.6</v>
      </c>
      <c r="I307" s="25">
        <f>IF([7]道具信息!I307="","",[7]道具信息!I307)</f>
        <v>60</v>
      </c>
      <c r="J307" s="25">
        <f>IF([7]道具信息!J307="","",[7]道具信息!J307)</f>
        <v>50</v>
      </c>
      <c r="K307" s="25">
        <f>IF([7]道具信息!K307="","",[7]道具信息!K307)</f>
        <v>30</v>
      </c>
      <c r="L307" s="25" t="str">
        <f>IF([7]道具信息!L307="","",[7]道具信息!L307)</f>
        <v>使用后士兵训练加速1小时</v>
      </c>
      <c r="M307" s="25" t="str">
        <f>IF([7]道具信息!M307="","",[7]道具信息!M307)</f>
        <v/>
      </c>
      <c r="N307" s="25" t="str">
        <f>IF([7]道具信息!N307="","",[7]道具信息!N307)</f>
        <v/>
      </c>
      <c r="O307" s="25" t="str">
        <f>IF([7]道具信息!O307="","",[7]道具信息!O307)</f>
        <v/>
      </c>
      <c r="P307" s="25" t="str">
        <f>IF([7]道具信息!P307="","",[7]道具信息!P307)</f>
        <v/>
      </c>
      <c r="Q307" s="25" t="str">
        <f>IF([7]道具信息!Q307="","",[7]道具信息!Q307)</f>
        <v/>
      </c>
      <c r="R307" s="25" t="str">
        <f>IF([7]道具信息!R307="","",[7]道具信息!R307)</f>
        <v/>
      </c>
      <c r="S307" s="25" t="str">
        <f>IF([7]道具信息!S307="","",[7]道具信息!S307)</f>
        <v/>
      </c>
      <c r="T307" s="25" t="str">
        <f>IF([7]道具信息!T307="","",[7]道具信息!T307)</f>
        <v/>
      </c>
      <c r="U307" s="25" t="str">
        <f>IF([7]道具信息!U307="","",[7]道具信息!U307)</f>
        <v/>
      </c>
      <c r="V307" s="25" t="str">
        <f>IF([7]道具信息!V307="","",[7]道具信息!V307)</f>
        <v/>
      </c>
      <c r="W307" s="25" t="str">
        <f>IF([7]道具信息!W307="","",[7]道具信息!W307)</f>
        <v/>
      </c>
      <c r="X307" s="25" t="str">
        <f>IF([7]道具信息!X307="","",[7]道具信息!X307)</f>
        <v/>
      </c>
      <c r="Y307" s="25" t="str">
        <f>IF([7]道具信息!Y307="","",[7]道具信息!Y307)</f>
        <v/>
      </c>
      <c r="Z307" s="25" t="str">
        <f>IF([7]道具信息!Z307="","",[7]道具信息!Z307)</f>
        <v/>
      </c>
    </row>
    <row r="308" spans="1:26" x14ac:dyDescent="0.15">
      <c r="A308" s="25" t="str">
        <f>IF([7]道具信息!A308="","",[7]道具信息!A308)</f>
        <v/>
      </c>
      <c r="B308" s="25" t="str">
        <f>IF([7]道具信息!B308="","",[7]道具信息!B308)</f>
        <v/>
      </c>
      <c r="C308" s="25">
        <f>IF([7]道具信息!C308="","",[7]道具信息!C308)</f>
        <v>21144</v>
      </c>
      <c r="D308" s="25" t="str">
        <f>IF([7]道具信息!D308="","",[7]道具信息!D308)</f>
        <v>圣人3小时加速令</v>
      </c>
      <c r="E308" s="25">
        <f>IF([7]道具信息!E308="","",[7]道具信息!E308)</f>
        <v>100</v>
      </c>
      <c r="F308" s="25">
        <f>IF([7]道具信息!F308="","",[7]道具信息!F308)</f>
        <v>1.8</v>
      </c>
      <c r="G308" s="25">
        <f>IF([7]道具信息!G308="","",[7]道具信息!G308)</f>
        <v>1</v>
      </c>
      <c r="H308" s="25">
        <f>IF([7]道具信息!H308="","",[7]道具信息!H308)</f>
        <v>0.8</v>
      </c>
      <c r="I308" s="25">
        <f>IF([7]道具信息!I308="","",[7]道具信息!I308)</f>
        <v>180</v>
      </c>
      <c r="J308" s="25">
        <f>IF([7]道具信息!J308="","",[7]道具信息!J308)</f>
        <v>100</v>
      </c>
      <c r="K308" s="25">
        <f>IF([7]道具信息!K308="","",[7]道具信息!K308)</f>
        <v>80</v>
      </c>
      <c r="L308" s="25" t="str">
        <f>IF([7]道具信息!L308="","",[7]道具信息!L308)</f>
        <v>使用后士兵训练加速3小时</v>
      </c>
      <c r="M308" s="25" t="str">
        <f>IF([7]道具信息!M308="","",[7]道具信息!M308)</f>
        <v/>
      </c>
      <c r="N308" s="25" t="str">
        <f>IF([7]道具信息!N308="","",[7]道具信息!N308)</f>
        <v/>
      </c>
      <c r="O308" s="25" t="str">
        <f>IF([7]道具信息!O308="","",[7]道具信息!O308)</f>
        <v/>
      </c>
      <c r="P308" s="25" t="str">
        <f>IF([7]道具信息!P308="","",[7]道具信息!P308)</f>
        <v/>
      </c>
      <c r="Q308" s="25" t="str">
        <f>IF([7]道具信息!Q308="","",[7]道具信息!Q308)</f>
        <v/>
      </c>
      <c r="R308" s="25" t="str">
        <f>IF([7]道具信息!R308="","",[7]道具信息!R308)</f>
        <v/>
      </c>
      <c r="S308" s="25" t="str">
        <f>IF([7]道具信息!S308="","",[7]道具信息!S308)</f>
        <v/>
      </c>
      <c r="T308" s="25" t="str">
        <f>IF([7]道具信息!T308="","",[7]道具信息!T308)</f>
        <v/>
      </c>
      <c r="U308" s="25" t="str">
        <f>IF([7]道具信息!U308="","",[7]道具信息!U308)</f>
        <v/>
      </c>
      <c r="V308" s="25" t="str">
        <f>IF([7]道具信息!V308="","",[7]道具信息!V308)</f>
        <v/>
      </c>
      <c r="W308" s="25" t="str">
        <f>IF([7]道具信息!W308="","",[7]道具信息!W308)</f>
        <v/>
      </c>
      <c r="X308" s="25" t="str">
        <f>IF([7]道具信息!X308="","",[7]道具信息!X308)</f>
        <v/>
      </c>
      <c r="Y308" s="25" t="str">
        <f>IF([7]道具信息!Y308="","",[7]道具信息!Y308)</f>
        <v/>
      </c>
      <c r="Z308" s="25" t="str">
        <f>IF([7]道具信息!Z308="","",[7]道具信息!Z308)</f>
        <v/>
      </c>
    </row>
    <row r="309" spans="1:26" x14ac:dyDescent="0.15">
      <c r="A309" s="25" t="str">
        <f>IF([7]道具信息!A309="","",[7]道具信息!A309)</f>
        <v/>
      </c>
      <c r="B309" s="25" t="str">
        <f>IF([7]道具信息!B309="","",[7]道具信息!B309)</f>
        <v/>
      </c>
      <c r="C309" s="25">
        <f>IF([7]道具信息!C309="","",[7]道具信息!C309)</f>
        <v>21145</v>
      </c>
      <c r="D309" s="25" t="str">
        <f>IF([7]道具信息!D309="","",[7]道具信息!D309)</f>
        <v>圣人8小时加速令</v>
      </c>
      <c r="E309" s="25">
        <f>IF([7]道具信息!E309="","",[7]道具信息!E309)</f>
        <v>160</v>
      </c>
      <c r="F309" s="25">
        <f>IF([7]道具信息!F309="","",[7]道具信息!F309)</f>
        <v>3</v>
      </c>
      <c r="G309" s="25">
        <f>IF([7]道具信息!G309="","",[7]道具信息!G309)</f>
        <v>1</v>
      </c>
      <c r="H309" s="25">
        <f>IF([7]道具信息!H309="","",[7]道具信息!H309)</f>
        <v>1</v>
      </c>
      <c r="I309" s="25">
        <f>IF([7]道具信息!I309="","",[7]道具信息!I309)</f>
        <v>480</v>
      </c>
      <c r="J309" s="25">
        <f>IF([7]道具信息!J309="","",[7]道具信息!J309)</f>
        <v>160</v>
      </c>
      <c r="K309" s="25">
        <f>IF([7]道具信息!K309="","",[7]道具信息!K309)</f>
        <v>160</v>
      </c>
      <c r="L309" s="25" t="str">
        <f>IF([7]道具信息!L309="","",[7]道具信息!L309)</f>
        <v>使用后士兵训练加速8小时</v>
      </c>
      <c r="M309" s="25" t="str">
        <f>IF([7]道具信息!M309="","",[7]道具信息!M309)</f>
        <v/>
      </c>
      <c r="N309" s="25" t="str">
        <f>IF([7]道具信息!N309="","",[7]道具信息!N309)</f>
        <v/>
      </c>
      <c r="O309" s="25" t="str">
        <f>IF([7]道具信息!O309="","",[7]道具信息!O309)</f>
        <v/>
      </c>
      <c r="P309" s="25" t="str">
        <f>IF([7]道具信息!P309="","",[7]道具信息!P309)</f>
        <v/>
      </c>
      <c r="Q309" s="25" t="str">
        <f>IF([7]道具信息!Q309="","",[7]道具信息!Q309)</f>
        <v/>
      </c>
      <c r="R309" s="25" t="str">
        <f>IF([7]道具信息!R309="","",[7]道具信息!R309)</f>
        <v/>
      </c>
      <c r="S309" s="25" t="str">
        <f>IF([7]道具信息!S309="","",[7]道具信息!S309)</f>
        <v/>
      </c>
      <c r="T309" s="25" t="str">
        <f>IF([7]道具信息!T309="","",[7]道具信息!T309)</f>
        <v/>
      </c>
      <c r="U309" s="25" t="str">
        <f>IF([7]道具信息!U309="","",[7]道具信息!U309)</f>
        <v/>
      </c>
      <c r="V309" s="25" t="str">
        <f>IF([7]道具信息!V309="","",[7]道具信息!V309)</f>
        <v/>
      </c>
      <c r="W309" s="25" t="str">
        <f>IF([7]道具信息!W309="","",[7]道具信息!W309)</f>
        <v/>
      </c>
      <c r="X309" s="25" t="str">
        <f>IF([7]道具信息!X309="","",[7]道具信息!X309)</f>
        <v/>
      </c>
      <c r="Y309" s="25" t="str">
        <f>IF([7]道具信息!Y309="","",[7]道具信息!Y309)</f>
        <v/>
      </c>
      <c r="Z309" s="25" t="str">
        <f>IF([7]道具信息!Z309="","",[7]道具信息!Z309)</f>
        <v/>
      </c>
    </row>
    <row r="310" spans="1:26" x14ac:dyDescent="0.15">
      <c r="A310" s="25" t="str">
        <f>IF([7]道具信息!A310="","",[7]道具信息!A310)</f>
        <v/>
      </c>
      <c r="B310" s="25" t="str">
        <f>IF([7]道具信息!B310="","",[7]道具信息!B310)</f>
        <v/>
      </c>
      <c r="C310" s="25" t="str">
        <f>IF([7]道具信息!C310="","",[7]道具信息!C310)</f>
        <v/>
      </c>
      <c r="D310" s="25" t="str">
        <f>IF([7]道具信息!D310="","",[7]道具信息!D310)</f>
        <v/>
      </c>
      <c r="E310" s="25" t="str">
        <f>IF([7]道具信息!E310="","",[7]道具信息!E310)</f>
        <v/>
      </c>
      <c r="F310" s="25" t="str">
        <f>IF([7]道具信息!F310="","",[7]道具信息!F310)</f>
        <v/>
      </c>
      <c r="G310" s="25" t="str">
        <f>IF([7]道具信息!G310="","",[7]道具信息!G310)</f>
        <v/>
      </c>
      <c r="H310" s="25" t="str">
        <f>IF([7]道具信息!H310="","",[7]道具信息!H310)</f>
        <v/>
      </c>
      <c r="I310" s="25" t="str">
        <f>IF([7]道具信息!I310="","",[7]道具信息!I310)</f>
        <v/>
      </c>
      <c r="J310" s="25" t="str">
        <f>IF([7]道具信息!J310="","",[7]道具信息!J310)</f>
        <v/>
      </c>
      <c r="K310" s="25" t="str">
        <f>IF([7]道具信息!K310="","",[7]道具信息!K310)</f>
        <v/>
      </c>
      <c r="L310" s="25" t="str">
        <f>IF([7]道具信息!L310="","",[7]道具信息!L310)</f>
        <v/>
      </c>
      <c r="M310" s="25" t="str">
        <f>IF([7]道具信息!M310="","",[7]道具信息!M310)</f>
        <v/>
      </c>
      <c r="N310" s="25" t="str">
        <f>IF([7]道具信息!N310="","",[7]道具信息!N310)</f>
        <v/>
      </c>
      <c r="O310" s="25" t="str">
        <f>IF([7]道具信息!O310="","",[7]道具信息!O310)</f>
        <v/>
      </c>
      <c r="P310" s="25" t="str">
        <f>IF([7]道具信息!P310="","",[7]道具信息!P310)</f>
        <v/>
      </c>
      <c r="Q310" s="25" t="str">
        <f>IF([7]道具信息!Q310="","",[7]道具信息!Q310)</f>
        <v/>
      </c>
      <c r="R310" s="25" t="str">
        <f>IF([7]道具信息!R310="","",[7]道具信息!R310)</f>
        <v/>
      </c>
      <c r="S310" s="25" t="str">
        <f>IF([7]道具信息!S310="","",[7]道具信息!S310)</f>
        <v/>
      </c>
      <c r="T310" s="25" t="str">
        <f>IF([7]道具信息!T310="","",[7]道具信息!T310)</f>
        <v/>
      </c>
      <c r="U310" s="25" t="str">
        <f>IF([7]道具信息!U310="","",[7]道具信息!U310)</f>
        <v/>
      </c>
      <c r="V310" s="25" t="str">
        <f>IF([7]道具信息!V310="","",[7]道具信息!V310)</f>
        <v/>
      </c>
      <c r="W310" s="25" t="str">
        <f>IF([7]道具信息!W310="","",[7]道具信息!W310)</f>
        <v/>
      </c>
      <c r="X310" s="25" t="str">
        <f>IF([7]道具信息!X310="","",[7]道具信息!X310)</f>
        <v/>
      </c>
      <c r="Y310" s="25" t="str">
        <f>IF([7]道具信息!Y310="","",[7]道具信息!Y310)</f>
        <v/>
      </c>
      <c r="Z310" s="25" t="str">
        <f>IF([7]道具信息!Z310="","",[7]道具信息!Z310)</f>
        <v/>
      </c>
    </row>
    <row r="311" spans="1:26" x14ac:dyDescent="0.15">
      <c r="A311" s="25" t="str">
        <f>IF([7]道具信息!A311="","",[7]道具信息!A311)</f>
        <v/>
      </c>
      <c r="B311" s="25" t="str">
        <f>IF([7]道具信息!B311="","",[7]道具信息!B311)</f>
        <v/>
      </c>
      <c r="C311" s="25">
        <f>IF([7]道具信息!C311="","",[7]道具信息!C311)</f>
        <v>21125</v>
      </c>
      <c r="D311" s="25" t="str">
        <f>IF([7]道具信息!D311="","",[7]道具信息!D311)</f>
        <v>通用1分钟加速令</v>
      </c>
      <c r="E311" s="25">
        <f>IF([7]道具信息!E311="","",[7]道具信息!E311)</f>
        <v>2</v>
      </c>
      <c r="F311" s="25">
        <f>IF([7]道具信息!F311="","",[7]道具信息!F311)</f>
        <v>1</v>
      </c>
      <c r="G311" s="25">
        <f>IF([7]道具信息!G311="","",[7]道具信息!G311)</f>
        <v>1</v>
      </c>
      <c r="H311" s="25">
        <f>IF([7]道具信息!H311="","",[7]道具信息!H311)</f>
        <v>0.3</v>
      </c>
      <c r="I311" s="25">
        <f>IF([7]道具信息!I311="","",[7]道具信息!I311)</f>
        <v>2</v>
      </c>
      <c r="J311" s="25">
        <f>IF([7]道具信息!J311="","",[7]道具信息!J311)</f>
        <v>2</v>
      </c>
      <c r="K311" s="25">
        <f>IF([7]道具信息!K311="","",[7]道具信息!K311)</f>
        <v>0.6</v>
      </c>
      <c r="L311" s="25" t="str">
        <f>IF([7]道具信息!L311="","",[7]道具信息!L311)</f>
        <v>使用后任意队列加速1分钟</v>
      </c>
      <c r="M311" s="25" t="str">
        <f>IF([7]道具信息!M311="","",[7]道具信息!M311)</f>
        <v/>
      </c>
      <c r="N311" s="25" t="str">
        <f>IF([7]道具信息!N311="","",[7]道具信息!N311)</f>
        <v/>
      </c>
      <c r="O311" s="25" t="str">
        <f>IF([7]道具信息!O311="","",[7]道具信息!O311)</f>
        <v/>
      </c>
      <c r="P311" s="25" t="str">
        <f>IF([7]道具信息!P311="","",[7]道具信息!P311)</f>
        <v/>
      </c>
      <c r="Q311" s="25" t="str">
        <f>IF([7]道具信息!Q311="","",[7]道具信息!Q311)</f>
        <v/>
      </c>
      <c r="R311" s="25" t="str">
        <f>IF([7]道具信息!R311="","",[7]道具信息!R311)</f>
        <v/>
      </c>
      <c r="S311" s="25" t="str">
        <f>IF([7]道具信息!S311="","",[7]道具信息!S311)</f>
        <v/>
      </c>
      <c r="T311" s="25" t="str">
        <f>IF([7]道具信息!T311="","",[7]道具信息!T311)</f>
        <v/>
      </c>
      <c r="U311" s="25" t="str">
        <f>IF([7]道具信息!U311="","",[7]道具信息!U311)</f>
        <v/>
      </c>
      <c r="V311" s="25" t="str">
        <f>IF([7]道具信息!V311="","",[7]道具信息!V311)</f>
        <v/>
      </c>
      <c r="W311" s="25" t="str">
        <f>IF([7]道具信息!W311="","",[7]道具信息!W311)</f>
        <v/>
      </c>
      <c r="X311" s="25" t="str">
        <f>IF([7]道具信息!X311="","",[7]道具信息!X311)</f>
        <v/>
      </c>
      <c r="Y311" s="25" t="str">
        <f>IF([7]道具信息!Y311="","",[7]道具信息!Y311)</f>
        <v/>
      </c>
      <c r="Z311" s="25" t="str">
        <f>IF([7]道具信息!Z311="","",[7]道具信息!Z311)</f>
        <v/>
      </c>
    </row>
    <row r="312" spans="1:26" x14ac:dyDescent="0.15">
      <c r="A312" s="25" t="str">
        <f>IF([7]道具信息!A312="","",[7]道具信息!A312)</f>
        <v/>
      </c>
      <c r="B312" s="25" t="str">
        <f>IF([7]道具信息!B312="","",[7]道具信息!B312)</f>
        <v/>
      </c>
      <c r="C312" s="25">
        <f>IF([7]道具信息!C312="","",[7]道具信息!C312)</f>
        <v>21126</v>
      </c>
      <c r="D312" s="25" t="str">
        <f>IF([7]道具信息!D312="","",[7]道具信息!D312)</f>
        <v>通用5分钟加速令</v>
      </c>
      <c r="E312" s="25">
        <f>IF([7]道具信息!E312="","",[7]道具信息!E312)</f>
        <v>8</v>
      </c>
      <c r="F312" s="25">
        <f>IF([7]道具信息!F312="","",[7]道具信息!F312)</f>
        <v>1</v>
      </c>
      <c r="G312" s="25">
        <f>IF([7]道具信息!G312="","",[7]道具信息!G312)</f>
        <v>1</v>
      </c>
      <c r="H312" s="25">
        <f>IF([7]道具信息!H312="","",[7]道具信息!H312)</f>
        <v>0.4</v>
      </c>
      <c r="I312" s="25">
        <f>IF([7]道具信息!I312="","",[7]道具信息!I312)</f>
        <v>8</v>
      </c>
      <c r="J312" s="25">
        <f>IF([7]道具信息!J312="","",[7]道具信息!J312)</f>
        <v>8</v>
      </c>
      <c r="K312" s="25">
        <f>IF([7]道具信息!K312="","",[7]道具信息!K312)</f>
        <v>3.2</v>
      </c>
      <c r="L312" s="25" t="str">
        <f>IF([7]道具信息!L312="","",[7]道具信息!L312)</f>
        <v>使用后任意队列加速5分钟</v>
      </c>
      <c r="M312" s="25" t="str">
        <f>IF([7]道具信息!M312="","",[7]道具信息!M312)</f>
        <v/>
      </c>
      <c r="N312" s="25" t="str">
        <f>IF([7]道具信息!N312="","",[7]道具信息!N312)</f>
        <v/>
      </c>
      <c r="O312" s="25" t="str">
        <f>IF([7]道具信息!O312="","",[7]道具信息!O312)</f>
        <v/>
      </c>
      <c r="P312" s="25" t="str">
        <f>IF([7]道具信息!P312="","",[7]道具信息!P312)</f>
        <v/>
      </c>
      <c r="Q312" s="25" t="str">
        <f>IF([7]道具信息!Q312="","",[7]道具信息!Q312)</f>
        <v/>
      </c>
      <c r="R312" s="25" t="str">
        <f>IF([7]道具信息!R312="","",[7]道具信息!R312)</f>
        <v/>
      </c>
      <c r="S312" s="25" t="str">
        <f>IF([7]道具信息!S312="","",[7]道具信息!S312)</f>
        <v/>
      </c>
      <c r="T312" s="25" t="str">
        <f>IF([7]道具信息!T312="","",[7]道具信息!T312)</f>
        <v/>
      </c>
      <c r="U312" s="25" t="str">
        <f>IF([7]道具信息!U312="","",[7]道具信息!U312)</f>
        <v/>
      </c>
      <c r="V312" s="25" t="str">
        <f>IF([7]道具信息!V312="","",[7]道具信息!V312)</f>
        <v/>
      </c>
      <c r="W312" s="25" t="str">
        <f>IF([7]道具信息!W312="","",[7]道具信息!W312)</f>
        <v/>
      </c>
      <c r="X312" s="25" t="str">
        <f>IF([7]道具信息!X312="","",[7]道具信息!X312)</f>
        <v/>
      </c>
      <c r="Y312" s="25" t="str">
        <f>IF([7]道具信息!Y312="","",[7]道具信息!Y312)</f>
        <v/>
      </c>
      <c r="Z312" s="25" t="str">
        <f>IF([7]道具信息!Z312="","",[7]道具信息!Z312)</f>
        <v/>
      </c>
    </row>
    <row r="313" spans="1:26" x14ac:dyDescent="0.15">
      <c r="A313" s="25" t="str">
        <f>IF([7]道具信息!A313="","",[7]道具信息!A313)</f>
        <v/>
      </c>
      <c r="B313" s="25" t="str">
        <f>IF([7]道具信息!B313="","",[7]道具信息!B313)</f>
        <v/>
      </c>
      <c r="C313" s="25">
        <f>IF([7]道具信息!C313="","",[7]道具信息!C313)</f>
        <v>21127</v>
      </c>
      <c r="D313" s="25" t="str">
        <f>IF([7]道具信息!D313="","",[7]道具信息!D313)</f>
        <v>通用20分钟加速令</v>
      </c>
      <c r="E313" s="25">
        <f>IF([7]道具信息!E313="","",[7]道具信息!E313)</f>
        <v>20</v>
      </c>
      <c r="F313" s="25">
        <f>IF([7]道具信息!F313="","",[7]道具信息!F313)</f>
        <v>1</v>
      </c>
      <c r="G313" s="25">
        <f>IF([7]道具信息!G313="","",[7]道具信息!G313)</f>
        <v>1</v>
      </c>
      <c r="H313" s="25">
        <f>IF([7]道具信息!H313="","",[7]道具信息!H313)</f>
        <v>0.5</v>
      </c>
      <c r="I313" s="25">
        <f>IF([7]道具信息!I313="","",[7]道具信息!I313)</f>
        <v>20</v>
      </c>
      <c r="J313" s="25">
        <f>IF([7]道具信息!J313="","",[7]道具信息!J313)</f>
        <v>20</v>
      </c>
      <c r="K313" s="25">
        <f>IF([7]道具信息!K313="","",[7]道具信息!K313)</f>
        <v>10</v>
      </c>
      <c r="L313" s="25" t="str">
        <f>IF([7]道具信息!L313="","",[7]道具信息!L313)</f>
        <v>使用后任意队列加速20分钟</v>
      </c>
      <c r="M313" s="25" t="str">
        <f>IF([7]道具信息!M313="","",[7]道具信息!M313)</f>
        <v/>
      </c>
      <c r="N313" s="25" t="str">
        <f>IF([7]道具信息!N313="","",[7]道具信息!N313)</f>
        <v/>
      </c>
      <c r="O313" s="25" t="str">
        <f>IF([7]道具信息!O313="","",[7]道具信息!O313)</f>
        <v/>
      </c>
      <c r="P313" s="25" t="str">
        <f>IF([7]道具信息!P313="","",[7]道具信息!P313)</f>
        <v/>
      </c>
      <c r="Q313" s="25" t="str">
        <f>IF([7]道具信息!Q313="","",[7]道具信息!Q313)</f>
        <v/>
      </c>
      <c r="R313" s="25" t="str">
        <f>IF([7]道具信息!R313="","",[7]道具信息!R313)</f>
        <v/>
      </c>
      <c r="S313" s="25" t="str">
        <f>IF([7]道具信息!S313="","",[7]道具信息!S313)</f>
        <v/>
      </c>
      <c r="T313" s="25" t="str">
        <f>IF([7]道具信息!T313="","",[7]道具信息!T313)</f>
        <v/>
      </c>
      <c r="U313" s="25" t="str">
        <f>IF([7]道具信息!U313="","",[7]道具信息!U313)</f>
        <v/>
      </c>
      <c r="V313" s="25" t="str">
        <f>IF([7]道具信息!V313="","",[7]道具信息!V313)</f>
        <v/>
      </c>
      <c r="W313" s="25" t="str">
        <f>IF([7]道具信息!W313="","",[7]道具信息!W313)</f>
        <v/>
      </c>
      <c r="X313" s="25" t="str">
        <f>IF([7]道具信息!X313="","",[7]道具信息!X313)</f>
        <v/>
      </c>
      <c r="Y313" s="25" t="str">
        <f>IF([7]道具信息!Y313="","",[7]道具信息!Y313)</f>
        <v/>
      </c>
      <c r="Z313" s="25" t="str">
        <f>IF([7]道具信息!Z313="","",[7]道具信息!Z313)</f>
        <v/>
      </c>
    </row>
    <row r="314" spans="1:26" x14ac:dyDescent="0.15">
      <c r="A314" s="25" t="str">
        <f>IF([7]道具信息!A314="","",[7]道具信息!A314)</f>
        <v/>
      </c>
      <c r="B314" s="25" t="str">
        <f>IF([7]道具信息!B314="","",[7]道具信息!B314)</f>
        <v/>
      </c>
      <c r="C314" s="25">
        <f>IF([7]道具信息!C314="","",[7]道具信息!C314)</f>
        <v>21128</v>
      </c>
      <c r="D314" s="25" t="str">
        <f>IF([7]道具信息!D314="","",[7]道具信息!D314)</f>
        <v>通用1小时加速令</v>
      </c>
      <c r="E314" s="25">
        <f>IF([7]道具信息!E314="","",[7]道具信息!E314)</f>
        <v>50</v>
      </c>
      <c r="F314" s="25">
        <f>IF([7]道具信息!F314="","",[7]道具信息!F314)</f>
        <v>1.2</v>
      </c>
      <c r="G314" s="25">
        <f>IF([7]道具信息!G314="","",[7]道具信息!G314)</f>
        <v>1</v>
      </c>
      <c r="H314" s="25">
        <f>IF([7]道具信息!H314="","",[7]道具信息!H314)</f>
        <v>0.6</v>
      </c>
      <c r="I314" s="25">
        <f>IF([7]道具信息!I314="","",[7]道具信息!I314)</f>
        <v>60</v>
      </c>
      <c r="J314" s="25">
        <f>IF([7]道具信息!J314="","",[7]道具信息!J314)</f>
        <v>50</v>
      </c>
      <c r="K314" s="25">
        <f>IF([7]道具信息!K314="","",[7]道具信息!K314)</f>
        <v>30</v>
      </c>
      <c r="L314" s="25" t="str">
        <f>IF([7]道具信息!L314="","",[7]道具信息!L314)</f>
        <v>使用后任意队列加速1小时</v>
      </c>
      <c r="M314" s="25" t="str">
        <f>IF([7]道具信息!M314="","",[7]道具信息!M314)</f>
        <v/>
      </c>
      <c r="N314" s="25" t="str">
        <f>IF([7]道具信息!N314="","",[7]道具信息!N314)</f>
        <v/>
      </c>
      <c r="O314" s="25" t="str">
        <f>IF([7]道具信息!O314="","",[7]道具信息!O314)</f>
        <v/>
      </c>
      <c r="P314" s="25" t="str">
        <f>IF([7]道具信息!P314="","",[7]道具信息!P314)</f>
        <v/>
      </c>
      <c r="Q314" s="25" t="str">
        <f>IF([7]道具信息!Q314="","",[7]道具信息!Q314)</f>
        <v/>
      </c>
      <c r="R314" s="25" t="str">
        <f>IF([7]道具信息!R314="","",[7]道具信息!R314)</f>
        <v/>
      </c>
      <c r="S314" s="25" t="str">
        <f>IF([7]道具信息!S314="","",[7]道具信息!S314)</f>
        <v/>
      </c>
      <c r="T314" s="25" t="str">
        <f>IF([7]道具信息!T314="","",[7]道具信息!T314)</f>
        <v/>
      </c>
      <c r="U314" s="25" t="str">
        <f>IF([7]道具信息!U314="","",[7]道具信息!U314)</f>
        <v/>
      </c>
      <c r="V314" s="25" t="str">
        <f>IF([7]道具信息!V314="","",[7]道具信息!V314)</f>
        <v/>
      </c>
      <c r="W314" s="25" t="str">
        <f>IF([7]道具信息!W314="","",[7]道具信息!W314)</f>
        <v/>
      </c>
      <c r="X314" s="25" t="str">
        <f>IF([7]道具信息!X314="","",[7]道具信息!X314)</f>
        <v/>
      </c>
      <c r="Y314" s="25" t="str">
        <f>IF([7]道具信息!Y314="","",[7]道具信息!Y314)</f>
        <v/>
      </c>
      <c r="Z314" s="25" t="str">
        <f>IF([7]道具信息!Z314="","",[7]道具信息!Z314)</f>
        <v/>
      </c>
    </row>
    <row r="315" spans="1:26" x14ac:dyDescent="0.15">
      <c r="A315" s="25" t="str">
        <f>IF([7]道具信息!A315="","",[7]道具信息!A315)</f>
        <v/>
      </c>
      <c r="B315" s="25" t="str">
        <f>IF([7]道具信息!B315="","",[7]道具信息!B315)</f>
        <v/>
      </c>
      <c r="C315" s="25">
        <f>IF([7]道具信息!C315="","",[7]道具信息!C315)</f>
        <v>21129</v>
      </c>
      <c r="D315" s="25" t="str">
        <f>IF([7]道具信息!D315="","",[7]道具信息!D315)</f>
        <v>通用3小时加速令</v>
      </c>
      <c r="E315" s="25">
        <f>IF([7]道具信息!E315="","",[7]道具信息!E315)</f>
        <v>100</v>
      </c>
      <c r="F315" s="25">
        <f>IF([7]道具信息!F315="","",[7]道具信息!F315)</f>
        <v>1.8</v>
      </c>
      <c r="G315" s="25">
        <f>IF([7]道具信息!G315="","",[7]道具信息!G315)</f>
        <v>1</v>
      </c>
      <c r="H315" s="25">
        <f>IF([7]道具信息!H315="","",[7]道具信息!H315)</f>
        <v>0.8</v>
      </c>
      <c r="I315" s="25">
        <f>IF([7]道具信息!I315="","",[7]道具信息!I315)</f>
        <v>180</v>
      </c>
      <c r="J315" s="25">
        <f>IF([7]道具信息!J315="","",[7]道具信息!J315)</f>
        <v>100</v>
      </c>
      <c r="K315" s="25">
        <f>IF([7]道具信息!K315="","",[7]道具信息!K315)</f>
        <v>80</v>
      </c>
      <c r="L315" s="25" t="str">
        <f>IF([7]道具信息!L315="","",[7]道具信息!L315)</f>
        <v>使用后任意队列加速3小时</v>
      </c>
      <c r="M315" s="25" t="str">
        <f>IF([7]道具信息!M315="","",[7]道具信息!M315)</f>
        <v/>
      </c>
      <c r="N315" s="25" t="str">
        <f>IF([7]道具信息!N315="","",[7]道具信息!N315)</f>
        <v/>
      </c>
      <c r="O315" s="25" t="str">
        <f>IF([7]道具信息!O315="","",[7]道具信息!O315)</f>
        <v/>
      </c>
      <c r="P315" s="25" t="str">
        <f>IF([7]道具信息!P315="","",[7]道具信息!P315)</f>
        <v/>
      </c>
      <c r="Q315" s="25" t="str">
        <f>IF([7]道具信息!Q315="","",[7]道具信息!Q315)</f>
        <v/>
      </c>
      <c r="R315" s="25" t="str">
        <f>IF([7]道具信息!R315="","",[7]道具信息!R315)</f>
        <v/>
      </c>
      <c r="S315" s="25" t="str">
        <f>IF([7]道具信息!S315="","",[7]道具信息!S315)</f>
        <v/>
      </c>
      <c r="T315" s="25" t="str">
        <f>IF([7]道具信息!T315="","",[7]道具信息!T315)</f>
        <v/>
      </c>
      <c r="U315" s="25" t="str">
        <f>IF([7]道具信息!U315="","",[7]道具信息!U315)</f>
        <v/>
      </c>
      <c r="V315" s="25" t="str">
        <f>IF([7]道具信息!V315="","",[7]道具信息!V315)</f>
        <v/>
      </c>
      <c r="W315" s="25" t="str">
        <f>IF([7]道具信息!W315="","",[7]道具信息!W315)</f>
        <v/>
      </c>
      <c r="X315" s="25" t="str">
        <f>IF([7]道具信息!X315="","",[7]道具信息!X315)</f>
        <v/>
      </c>
      <c r="Y315" s="25" t="str">
        <f>IF([7]道具信息!Y315="","",[7]道具信息!Y315)</f>
        <v/>
      </c>
      <c r="Z315" s="25" t="str">
        <f>IF([7]道具信息!Z315="","",[7]道具信息!Z315)</f>
        <v/>
      </c>
    </row>
    <row r="316" spans="1:26" x14ac:dyDescent="0.15">
      <c r="A316" s="25" t="str">
        <f>IF([7]道具信息!A316="","",[7]道具信息!A316)</f>
        <v/>
      </c>
      <c r="B316" s="25" t="str">
        <f>IF([7]道具信息!B316="","",[7]道具信息!B316)</f>
        <v/>
      </c>
      <c r="C316" s="25">
        <f>IF([7]道具信息!C316="","",[7]道具信息!C316)</f>
        <v>21138</v>
      </c>
      <c r="D316" s="25" t="str">
        <f>IF([7]道具信息!D316="","",[7]道具信息!D316)</f>
        <v>通用8小时加速令</v>
      </c>
      <c r="E316" s="25">
        <f>IF([7]道具信息!E316="","",[7]道具信息!E316)</f>
        <v>160</v>
      </c>
      <c r="F316" s="25">
        <f>IF([7]道具信息!F316="","",[7]道具信息!F316)</f>
        <v>3</v>
      </c>
      <c r="G316" s="25">
        <f>IF([7]道具信息!G316="","",[7]道具信息!G316)</f>
        <v>1</v>
      </c>
      <c r="H316" s="25">
        <f>IF([7]道具信息!H316="","",[7]道具信息!H316)</f>
        <v>1</v>
      </c>
      <c r="I316" s="25">
        <f>IF([7]道具信息!I316="","",[7]道具信息!I316)</f>
        <v>480</v>
      </c>
      <c r="J316" s="25">
        <f>IF([7]道具信息!J316="","",[7]道具信息!J316)</f>
        <v>160</v>
      </c>
      <c r="K316" s="25">
        <f>IF([7]道具信息!K316="","",[7]道具信息!K316)</f>
        <v>160</v>
      </c>
      <c r="L316" s="25" t="str">
        <f>IF([7]道具信息!L316="","",[7]道具信息!L316)</f>
        <v>使用后任意队列加速8小时</v>
      </c>
      <c r="M316" s="25" t="str">
        <f>IF([7]道具信息!M316="","",[7]道具信息!M316)</f>
        <v/>
      </c>
      <c r="N316" s="25" t="str">
        <f>IF([7]道具信息!N316="","",[7]道具信息!N316)</f>
        <v/>
      </c>
      <c r="O316" s="25" t="str">
        <f>IF([7]道具信息!O316="","",[7]道具信息!O316)</f>
        <v/>
      </c>
      <c r="P316" s="25" t="str">
        <f>IF([7]道具信息!P316="","",[7]道具信息!P316)</f>
        <v/>
      </c>
      <c r="Q316" s="25" t="str">
        <f>IF([7]道具信息!Q316="","",[7]道具信息!Q316)</f>
        <v/>
      </c>
      <c r="R316" s="25" t="str">
        <f>IF([7]道具信息!R316="","",[7]道具信息!R316)</f>
        <v/>
      </c>
      <c r="S316" s="25" t="str">
        <f>IF([7]道具信息!S316="","",[7]道具信息!S316)</f>
        <v/>
      </c>
      <c r="T316" s="25" t="str">
        <f>IF([7]道具信息!T316="","",[7]道具信息!T316)</f>
        <v/>
      </c>
      <c r="U316" s="25" t="str">
        <f>IF([7]道具信息!U316="","",[7]道具信息!U316)</f>
        <v/>
      </c>
      <c r="V316" s="25" t="str">
        <f>IF([7]道具信息!V316="","",[7]道具信息!V316)</f>
        <v/>
      </c>
      <c r="W316" s="25" t="str">
        <f>IF([7]道具信息!W316="","",[7]道具信息!W316)</f>
        <v/>
      </c>
      <c r="X316" s="25" t="str">
        <f>IF([7]道具信息!X316="","",[7]道具信息!X316)</f>
        <v/>
      </c>
      <c r="Y316" s="25" t="str">
        <f>IF([7]道具信息!Y316="","",[7]道具信息!Y316)</f>
        <v/>
      </c>
      <c r="Z316" s="25" t="str">
        <f>IF([7]道具信息!Z316="","",[7]道具信息!Z316)</f>
        <v/>
      </c>
    </row>
    <row r="317" spans="1:26" x14ac:dyDescent="0.15">
      <c r="A317" s="25" t="str">
        <f>IF([7]道具信息!A317="","",[7]道具信息!A317)</f>
        <v/>
      </c>
      <c r="B317" s="25" t="str">
        <f>IF([7]道具信息!B317="","",[7]道具信息!B317)</f>
        <v/>
      </c>
      <c r="C317" s="25" t="str">
        <f>IF([7]道具信息!C317="","",[7]道具信息!C317)</f>
        <v/>
      </c>
      <c r="D317" s="25" t="str">
        <f>IF([7]道具信息!D317="","",[7]道具信息!D317)</f>
        <v/>
      </c>
      <c r="E317" s="25" t="str">
        <f>IF([7]道具信息!E317="","",[7]道具信息!E317)</f>
        <v/>
      </c>
      <c r="F317" s="25" t="str">
        <f>IF([7]道具信息!F317="","",[7]道具信息!F317)</f>
        <v/>
      </c>
      <c r="G317" s="25" t="str">
        <f>IF([7]道具信息!G317="","",[7]道具信息!G317)</f>
        <v/>
      </c>
      <c r="H317" s="25" t="str">
        <f>IF([7]道具信息!H317="","",[7]道具信息!H317)</f>
        <v/>
      </c>
      <c r="I317" s="25" t="str">
        <f>IF([7]道具信息!I317="","",[7]道具信息!I317)</f>
        <v/>
      </c>
      <c r="J317" s="25" t="str">
        <f>IF([7]道具信息!J317="","",[7]道具信息!J317)</f>
        <v/>
      </c>
      <c r="K317" s="25" t="str">
        <f>IF([7]道具信息!K317="","",[7]道具信息!K317)</f>
        <v/>
      </c>
      <c r="L317" s="25" t="str">
        <f>IF([7]道具信息!L317="","",[7]道具信息!L317)</f>
        <v/>
      </c>
      <c r="M317" s="25" t="str">
        <f>IF([7]道具信息!M317="","",[7]道具信息!M317)</f>
        <v/>
      </c>
      <c r="N317" s="25" t="str">
        <f>IF([7]道具信息!N317="","",[7]道具信息!N317)</f>
        <v/>
      </c>
      <c r="O317" s="25" t="str">
        <f>IF([7]道具信息!O317="","",[7]道具信息!O317)</f>
        <v/>
      </c>
      <c r="P317" s="25" t="str">
        <f>IF([7]道具信息!P317="","",[7]道具信息!P317)</f>
        <v/>
      </c>
      <c r="Q317" s="25" t="str">
        <f>IF([7]道具信息!Q317="","",[7]道具信息!Q317)</f>
        <v/>
      </c>
      <c r="R317" s="25" t="str">
        <f>IF([7]道具信息!R317="","",[7]道具信息!R317)</f>
        <v/>
      </c>
      <c r="S317" s="25" t="str">
        <f>IF([7]道具信息!S317="","",[7]道具信息!S317)</f>
        <v/>
      </c>
      <c r="T317" s="25" t="str">
        <f>IF([7]道具信息!T317="","",[7]道具信息!T317)</f>
        <v/>
      </c>
      <c r="U317" s="25" t="str">
        <f>IF([7]道具信息!U317="","",[7]道具信息!U317)</f>
        <v/>
      </c>
      <c r="V317" s="25" t="str">
        <f>IF([7]道具信息!V317="","",[7]道具信息!V317)</f>
        <v/>
      </c>
      <c r="W317" s="25" t="str">
        <f>IF([7]道具信息!W317="","",[7]道具信息!W317)</f>
        <v/>
      </c>
      <c r="X317" s="25" t="str">
        <f>IF([7]道具信息!X317="","",[7]道具信息!X317)</f>
        <v/>
      </c>
      <c r="Y317" s="25" t="str">
        <f>IF([7]道具信息!Y317="","",[7]道具信息!Y317)</f>
        <v/>
      </c>
      <c r="Z317" s="25" t="str">
        <f>IF([7]道具信息!Z317="","",[7]道具信息!Z317)</f>
        <v/>
      </c>
    </row>
    <row r="318" spans="1:26" x14ac:dyDescent="0.15">
      <c r="A318" s="25" t="str">
        <f>IF([7]道具信息!A318="","",[7]道具信息!A318)</f>
        <v/>
      </c>
      <c r="B318" s="25" t="str">
        <f>IF([7]道具信息!B318="","",[7]道具信息!B318)</f>
        <v/>
      </c>
      <c r="C318" s="25" t="str">
        <f>IF([7]道具信息!C318="","",[7]道具信息!C318)</f>
        <v/>
      </c>
      <c r="D318" s="25" t="str">
        <f>IF([7]道具信息!D318="","",[7]道具信息!D318)</f>
        <v/>
      </c>
      <c r="E318" s="25" t="str">
        <f>IF([7]道具信息!E318="","",[7]道具信息!E318)</f>
        <v/>
      </c>
      <c r="F318" s="25" t="str">
        <f>IF([7]道具信息!F318="","",[7]道具信息!F318)</f>
        <v/>
      </c>
      <c r="G318" s="25" t="str">
        <f>IF([7]道具信息!G318="","",[7]道具信息!G318)</f>
        <v/>
      </c>
      <c r="H318" s="25" t="str">
        <f>IF([7]道具信息!H318="","",[7]道具信息!H318)</f>
        <v/>
      </c>
      <c r="I318" s="25" t="str">
        <f>IF([7]道具信息!I318="","",[7]道具信息!I318)</f>
        <v/>
      </c>
      <c r="J318" s="25" t="str">
        <f>IF([7]道具信息!J318="","",[7]道具信息!J318)</f>
        <v/>
      </c>
      <c r="K318" s="25" t="str">
        <f>IF([7]道具信息!K318="","",[7]道具信息!K318)</f>
        <v/>
      </c>
      <c r="L318" s="25" t="str">
        <f>IF([7]道具信息!L318="","",[7]道具信息!L318)</f>
        <v/>
      </c>
      <c r="M318" s="25" t="str">
        <f>IF([7]道具信息!M318="","",[7]道具信息!M318)</f>
        <v/>
      </c>
      <c r="N318" s="25" t="str">
        <f>IF([7]道具信息!N318="","",[7]道具信息!N318)</f>
        <v/>
      </c>
      <c r="O318" s="25" t="str">
        <f>IF([7]道具信息!O318="","",[7]道具信息!O318)</f>
        <v/>
      </c>
      <c r="P318" s="25" t="str">
        <f>IF([7]道具信息!P318="","",[7]道具信息!P318)</f>
        <v/>
      </c>
      <c r="Q318" s="25" t="str">
        <f>IF([7]道具信息!Q318="","",[7]道具信息!Q318)</f>
        <v/>
      </c>
      <c r="R318" s="25" t="str">
        <f>IF([7]道具信息!R318="","",[7]道具信息!R318)</f>
        <v/>
      </c>
      <c r="S318" s="25" t="str">
        <f>IF([7]道具信息!S318="","",[7]道具信息!S318)</f>
        <v/>
      </c>
      <c r="T318" s="25" t="str">
        <f>IF([7]道具信息!T318="","",[7]道具信息!T318)</f>
        <v/>
      </c>
      <c r="U318" s="25" t="str">
        <f>IF([7]道具信息!U318="","",[7]道具信息!U318)</f>
        <v/>
      </c>
      <c r="V318" s="25" t="str">
        <f>IF([7]道具信息!V318="","",[7]道具信息!V318)</f>
        <v/>
      </c>
      <c r="W318" s="25" t="str">
        <f>IF([7]道具信息!W318="","",[7]道具信息!W318)</f>
        <v/>
      </c>
      <c r="X318" s="25" t="str">
        <f>IF([7]道具信息!X318="","",[7]道具信息!X318)</f>
        <v/>
      </c>
      <c r="Y318" s="25" t="str">
        <f>IF([7]道具信息!Y318="","",[7]道具信息!Y318)</f>
        <v/>
      </c>
      <c r="Z318" s="25" t="str">
        <f>IF([7]道具信息!Z318="","",[7]道具信息!Z318)</f>
        <v/>
      </c>
    </row>
    <row r="319" spans="1:26" x14ac:dyDescent="0.15">
      <c r="A319" s="25" t="str">
        <f>IF([7]道具信息!A319="","",[7]道具信息!A319)</f>
        <v/>
      </c>
      <c r="B319" s="25" t="str">
        <f>IF([7]道具信息!B319="","",[7]道具信息!B319)</f>
        <v/>
      </c>
      <c r="C319" s="25">
        <f>IF([7]道具信息!C319="","",[7]道具信息!C319)</f>
        <v>21150</v>
      </c>
      <c r="D319" s="25" t="str">
        <f>IF([7]道具信息!D319="","",[7]道具信息!D319)</f>
        <v>初级装备淬炼</v>
      </c>
      <c r="E319" s="25">
        <f>IF([7]道具信息!E319="","",[7]道具信息!E319)</f>
        <v>10</v>
      </c>
      <c r="F319" s="25">
        <f>IF([7]道具信息!F319="","",[7]道具信息!F319)</f>
        <v>1</v>
      </c>
      <c r="G319" s="25">
        <f>IF([7]道具信息!G319="","",[7]道具信息!G319)</f>
        <v>1</v>
      </c>
      <c r="H319" s="25">
        <f>IF([7]道具信息!H319="","",[7]道具信息!H319)</f>
        <v>0.3</v>
      </c>
      <c r="I319" s="25">
        <f>IF([7]道具信息!I319="","",[7]道具信息!I319)</f>
        <v>10</v>
      </c>
      <c r="J319" s="25">
        <f>IF([7]道具信息!J319="","",[7]道具信息!J319)</f>
        <v>10</v>
      </c>
      <c r="K319" s="25">
        <f>IF([7]道具信息!K319="","",[7]道具信息!K319)</f>
        <v>3</v>
      </c>
      <c r="L319" s="25" t="str">
        <f>IF([7]道具信息!L319="","",[7]道具信息!L319)</f>
        <v>装备使用后获得10经验</v>
      </c>
      <c r="M319" s="25" t="str">
        <f>IF([7]道具信息!M319="","",[7]道具信息!M319)</f>
        <v/>
      </c>
      <c r="N319" s="25" t="str">
        <f>IF([7]道具信息!N319="","",[7]道具信息!N319)</f>
        <v/>
      </c>
      <c r="O319" s="25" t="str">
        <f>IF([7]道具信息!O319="","",[7]道具信息!O319)</f>
        <v/>
      </c>
      <c r="P319" s="25" t="str">
        <f>IF([7]道具信息!P319="","",[7]道具信息!P319)</f>
        <v/>
      </c>
      <c r="Q319" s="25" t="str">
        <f>IF([7]道具信息!Q319="","",[7]道具信息!Q319)</f>
        <v/>
      </c>
      <c r="R319" s="25" t="str">
        <f>IF([7]道具信息!R319="","",[7]道具信息!R319)</f>
        <v/>
      </c>
      <c r="S319" s="25" t="str">
        <f>IF([7]道具信息!S319="","",[7]道具信息!S319)</f>
        <v/>
      </c>
      <c r="T319" s="25" t="str">
        <f>IF([7]道具信息!T319="","",[7]道具信息!T319)</f>
        <v/>
      </c>
      <c r="U319" s="25" t="str">
        <f>IF([7]道具信息!U319="","",[7]道具信息!U319)</f>
        <v/>
      </c>
      <c r="V319" s="25" t="str">
        <f>IF([7]道具信息!V319="","",[7]道具信息!V319)</f>
        <v/>
      </c>
      <c r="W319" s="25" t="str">
        <f>IF([7]道具信息!W319="","",[7]道具信息!W319)</f>
        <v/>
      </c>
      <c r="X319" s="25" t="str">
        <f>IF([7]道具信息!X319="","",[7]道具信息!X319)</f>
        <v/>
      </c>
      <c r="Y319" s="25" t="str">
        <f>IF([7]道具信息!Y319="","",[7]道具信息!Y319)</f>
        <v/>
      </c>
      <c r="Z319" s="25" t="str">
        <f>IF([7]道具信息!Z319="","",[7]道具信息!Z319)</f>
        <v/>
      </c>
    </row>
    <row r="320" spans="1:26" x14ac:dyDescent="0.15">
      <c r="A320" s="25" t="str">
        <f>IF([7]道具信息!A320="","",[7]道具信息!A320)</f>
        <v/>
      </c>
      <c r="B320" s="25" t="str">
        <f>IF([7]道具信息!B320="","",[7]道具信息!B320)</f>
        <v/>
      </c>
      <c r="C320" s="25">
        <f>IF([7]道具信息!C320="","",[7]道具信息!C320)</f>
        <v>21151</v>
      </c>
      <c r="D320" s="25" t="str">
        <f>IF([7]道具信息!D320="","",[7]道具信息!D320)</f>
        <v>中级装备淬炼</v>
      </c>
      <c r="E320" s="25">
        <f>IF([7]道具信息!E320="","",[7]道具信息!E320)</f>
        <v>20</v>
      </c>
      <c r="F320" s="25">
        <f>IF([7]道具信息!F320="","",[7]道具信息!F320)</f>
        <v>1</v>
      </c>
      <c r="G320" s="25">
        <f>IF([7]道具信息!G320="","",[7]道具信息!G320)</f>
        <v>1</v>
      </c>
      <c r="H320" s="25">
        <f>IF([7]道具信息!H320="","",[7]道具信息!H320)</f>
        <v>0.3</v>
      </c>
      <c r="I320" s="25">
        <f>IF([7]道具信息!I320="","",[7]道具信息!I320)</f>
        <v>20</v>
      </c>
      <c r="J320" s="25">
        <f>IF([7]道具信息!J320="","",[7]道具信息!J320)</f>
        <v>20</v>
      </c>
      <c r="K320" s="25">
        <f>IF([7]道具信息!K320="","",[7]道具信息!K320)</f>
        <v>6</v>
      </c>
      <c r="L320" s="25" t="str">
        <f>IF([7]道具信息!L320="","",[7]道具信息!L320)</f>
        <v>装备使用后获得20经验</v>
      </c>
      <c r="M320" s="25" t="str">
        <f>IF([7]道具信息!M320="","",[7]道具信息!M320)</f>
        <v/>
      </c>
      <c r="N320" s="25" t="str">
        <f>IF([7]道具信息!N320="","",[7]道具信息!N320)</f>
        <v/>
      </c>
      <c r="O320" s="25" t="str">
        <f>IF([7]道具信息!O320="","",[7]道具信息!O320)</f>
        <v/>
      </c>
      <c r="P320" s="25" t="str">
        <f>IF([7]道具信息!P320="","",[7]道具信息!P320)</f>
        <v/>
      </c>
      <c r="Q320" s="25" t="str">
        <f>IF([7]道具信息!Q320="","",[7]道具信息!Q320)</f>
        <v/>
      </c>
      <c r="R320" s="25" t="str">
        <f>IF([7]道具信息!R320="","",[7]道具信息!R320)</f>
        <v/>
      </c>
      <c r="S320" s="25" t="str">
        <f>IF([7]道具信息!S320="","",[7]道具信息!S320)</f>
        <v/>
      </c>
      <c r="T320" s="25" t="str">
        <f>IF([7]道具信息!T320="","",[7]道具信息!T320)</f>
        <v/>
      </c>
      <c r="U320" s="25" t="str">
        <f>IF([7]道具信息!U320="","",[7]道具信息!U320)</f>
        <v/>
      </c>
      <c r="V320" s="25" t="str">
        <f>IF([7]道具信息!V320="","",[7]道具信息!V320)</f>
        <v/>
      </c>
      <c r="W320" s="25" t="str">
        <f>IF([7]道具信息!W320="","",[7]道具信息!W320)</f>
        <v/>
      </c>
      <c r="X320" s="25" t="str">
        <f>IF([7]道具信息!X320="","",[7]道具信息!X320)</f>
        <v/>
      </c>
      <c r="Y320" s="25" t="str">
        <f>IF([7]道具信息!Y320="","",[7]道具信息!Y320)</f>
        <v/>
      </c>
      <c r="Z320" s="25" t="str">
        <f>IF([7]道具信息!Z320="","",[7]道具信息!Z320)</f>
        <v/>
      </c>
    </row>
    <row r="321" spans="1:26" x14ac:dyDescent="0.15">
      <c r="A321" s="25" t="str">
        <f>IF([7]道具信息!A321="","",[7]道具信息!A321)</f>
        <v/>
      </c>
      <c r="B321" s="25" t="str">
        <f>IF([7]道具信息!B321="","",[7]道具信息!B321)</f>
        <v/>
      </c>
      <c r="C321" s="25">
        <f>IF([7]道具信息!C321="","",[7]道具信息!C321)</f>
        <v>21152</v>
      </c>
      <c r="D321" s="25" t="str">
        <f>IF([7]道具信息!D321="","",[7]道具信息!D321)</f>
        <v>高级装备淬炼</v>
      </c>
      <c r="E321" s="25">
        <f>IF([7]道具信息!E321="","",[7]道具信息!E321)</f>
        <v>40</v>
      </c>
      <c r="F321" s="25">
        <f>IF([7]道具信息!F321="","",[7]道具信息!F321)</f>
        <v>1</v>
      </c>
      <c r="G321" s="25">
        <f>IF([7]道具信息!G321="","",[7]道具信息!G321)</f>
        <v>1</v>
      </c>
      <c r="H321" s="25">
        <f>IF([7]道具信息!H321="","",[7]道具信息!H321)</f>
        <v>0.3</v>
      </c>
      <c r="I321" s="25">
        <f>IF([7]道具信息!I321="","",[7]道具信息!I321)</f>
        <v>40</v>
      </c>
      <c r="J321" s="25">
        <f>IF([7]道具信息!J321="","",[7]道具信息!J321)</f>
        <v>40</v>
      </c>
      <c r="K321" s="25">
        <f>IF([7]道具信息!K321="","",[7]道具信息!K321)</f>
        <v>12</v>
      </c>
      <c r="L321" s="25" t="str">
        <f>IF([7]道具信息!L321="","",[7]道具信息!L321)</f>
        <v>装备使用后获得40经验</v>
      </c>
      <c r="M321" s="25" t="str">
        <f>IF([7]道具信息!M321="","",[7]道具信息!M321)</f>
        <v/>
      </c>
      <c r="N321" s="25" t="str">
        <f>IF([7]道具信息!N321="","",[7]道具信息!N321)</f>
        <v/>
      </c>
      <c r="O321" s="25" t="str">
        <f>IF([7]道具信息!O321="","",[7]道具信息!O321)</f>
        <v/>
      </c>
      <c r="P321" s="25" t="str">
        <f>IF([7]道具信息!P321="","",[7]道具信息!P321)</f>
        <v/>
      </c>
      <c r="Q321" s="25" t="str">
        <f>IF([7]道具信息!Q321="","",[7]道具信息!Q321)</f>
        <v/>
      </c>
      <c r="R321" s="25" t="str">
        <f>IF([7]道具信息!R321="","",[7]道具信息!R321)</f>
        <v/>
      </c>
      <c r="S321" s="25" t="str">
        <f>IF([7]道具信息!S321="","",[7]道具信息!S321)</f>
        <v/>
      </c>
      <c r="T321" s="25" t="str">
        <f>IF([7]道具信息!T321="","",[7]道具信息!T321)</f>
        <v/>
      </c>
      <c r="U321" s="25" t="str">
        <f>IF([7]道具信息!U321="","",[7]道具信息!U321)</f>
        <v/>
      </c>
      <c r="V321" s="25" t="str">
        <f>IF([7]道具信息!V321="","",[7]道具信息!V321)</f>
        <v/>
      </c>
      <c r="W321" s="25" t="str">
        <f>IF([7]道具信息!W321="","",[7]道具信息!W321)</f>
        <v/>
      </c>
      <c r="X321" s="25" t="str">
        <f>IF([7]道具信息!X321="","",[7]道具信息!X321)</f>
        <v/>
      </c>
      <c r="Y321" s="25" t="str">
        <f>IF([7]道具信息!Y321="","",[7]道具信息!Y321)</f>
        <v/>
      </c>
      <c r="Z321" s="25" t="str">
        <f>IF([7]道具信息!Z321="","",[7]道具信息!Z321)</f>
        <v/>
      </c>
    </row>
    <row r="322" spans="1:26" x14ac:dyDescent="0.15">
      <c r="A322" s="25" t="str">
        <f>IF([7]道具信息!A322="","",[7]道具信息!A322)</f>
        <v/>
      </c>
      <c r="B322" s="25" t="str">
        <f>IF([7]道具信息!B322="","",[7]道具信息!B322)</f>
        <v/>
      </c>
      <c r="C322" s="25">
        <f>IF([7]道具信息!C322="","",[7]道具信息!C322)</f>
        <v>21153</v>
      </c>
      <c r="D322" s="25" t="str">
        <f>IF([7]道具信息!D322="","",[7]道具信息!D322)</f>
        <v>特级装备淬炼</v>
      </c>
      <c r="E322" s="25">
        <f>IF([7]道具信息!E322="","",[7]道具信息!E322)</f>
        <v>75</v>
      </c>
      <c r="F322" s="25">
        <f>IF([7]道具信息!F322="","",[7]道具信息!F322)</f>
        <v>1.25</v>
      </c>
      <c r="G322" s="25">
        <f>IF([7]道具信息!G322="","",[7]道具信息!G322)</f>
        <v>1</v>
      </c>
      <c r="H322" s="25">
        <f>IF([7]道具信息!H322="","",[7]道具信息!H322)</f>
        <v>0.3</v>
      </c>
      <c r="I322" s="25">
        <f>IF([7]道具信息!I322="","",[7]道具信息!I322)</f>
        <v>93.75</v>
      </c>
      <c r="J322" s="25">
        <f>IF([7]道具信息!J322="","",[7]道具信息!J322)</f>
        <v>75</v>
      </c>
      <c r="K322" s="25">
        <f>IF([7]道具信息!K322="","",[7]道具信息!K322)</f>
        <v>22.5</v>
      </c>
      <c r="L322" s="25" t="str">
        <f>IF([7]道具信息!L322="","",[7]道具信息!L322)</f>
        <v>装备使用后获得75经验</v>
      </c>
      <c r="M322" s="25" t="str">
        <f>IF([7]道具信息!M322="","",[7]道具信息!M322)</f>
        <v/>
      </c>
      <c r="N322" s="25" t="str">
        <f>IF([7]道具信息!N322="","",[7]道具信息!N322)</f>
        <v/>
      </c>
      <c r="O322" s="25" t="str">
        <f>IF([7]道具信息!O322="","",[7]道具信息!O322)</f>
        <v/>
      </c>
      <c r="P322" s="25" t="str">
        <f>IF([7]道具信息!P322="","",[7]道具信息!P322)</f>
        <v/>
      </c>
      <c r="Q322" s="25" t="str">
        <f>IF([7]道具信息!Q322="","",[7]道具信息!Q322)</f>
        <v/>
      </c>
      <c r="R322" s="25" t="str">
        <f>IF([7]道具信息!R322="","",[7]道具信息!R322)</f>
        <v/>
      </c>
      <c r="S322" s="25" t="str">
        <f>IF([7]道具信息!S322="","",[7]道具信息!S322)</f>
        <v/>
      </c>
      <c r="T322" s="25" t="str">
        <f>IF([7]道具信息!T322="","",[7]道具信息!T322)</f>
        <v/>
      </c>
      <c r="U322" s="25" t="str">
        <f>IF([7]道具信息!U322="","",[7]道具信息!U322)</f>
        <v/>
      </c>
      <c r="V322" s="25" t="str">
        <f>IF([7]道具信息!V322="","",[7]道具信息!V322)</f>
        <v/>
      </c>
      <c r="W322" s="25" t="str">
        <f>IF([7]道具信息!W322="","",[7]道具信息!W322)</f>
        <v/>
      </c>
      <c r="X322" s="25" t="str">
        <f>IF([7]道具信息!X322="","",[7]道具信息!X322)</f>
        <v/>
      </c>
      <c r="Y322" s="25" t="str">
        <f>IF([7]道具信息!Y322="","",[7]道具信息!Y322)</f>
        <v/>
      </c>
      <c r="Z322" s="25" t="str">
        <f>IF([7]道具信息!Z322="","",[7]道具信息!Z322)</f>
        <v/>
      </c>
    </row>
    <row r="323" spans="1:26" x14ac:dyDescent="0.15">
      <c r="A323" s="25" t="str">
        <f>IF([7]道具信息!A323="","",[7]道具信息!A323)</f>
        <v/>
      </c>
      <c r="B323" s="25" t="str">
        <f>IF([7]道具信息!B323="","",[7]道具信息!B323)</f>
        <v/>
      </c>
      <c r="C323" s="25">
        <f>IF([7]道具信息!C323="","",[7]道具信息!C323)</f>
        <v>21154</v>
      </c>
      <c r="D323" s="25" t="str">
        <f>IF([7]道具信息!D323="","",[7]道具信息!D323)</f>
        <v>超级装备淬炼</v>
      </c>
      <c r="E323" s="25">
        <f>IF([7]道具信息!E323="","",[7]道具信息!E323)</f>
        <v>150</v>
      </c>
      <c r="F323" s="25">
        <f>IF([7]道具信息!F323="","",[7]道具信息!F323)</f>
        <v>1.5</v>
      </c>
      <c r="G323" s="25">
        <f>IF([7]道具信息!G323="","",[7]道具信息!G323)</f>
        <v>1</v>
      </c>
      <c r="H323" s="25">
        <f>IF([7]道具信息!H323="","",[7]道具信息!H323)</f>
        <v>0.3</v>
      </c>
      <c r="I323" s="25">
        <f>IF([7]道具信息!I323="","",[7]道具信息!I323)</f>
        <v>225</v>
      </c>
      <c r="J323" s="25">
        <f>IF([7]道具信息!J323="","",[7]道具信息!J323)</f>
        <v>150</v>
      </c>
      <c r="K323" s="25">
        <f>IF([7]道具信息!K323="","",[7]道具信息!K323)</f>
        <v>45</v>
      </c>
      <c r="L323" s="25" t="str">
        <f>IF([7]道具信息!L323="","",[7]道具信息!L323)</f>
        <v>装备使用后获得150经验</v>
      </c>
      <c r="M323" s="25" t="str">
        <f>IF([7]道具信息!M323="","",[7]道具信息!M323)</f>
        <v/>
      </c>
      <c r="N323" s="25" t="str">
        <f>IF([7]道具信息!N323="","",[7]道具信息!N323)</f>
        <v/>
      </c>
      <c r="O323" s="25" t="str">
        <f>IF([7]道具信息!O323="","",[7]道具信息!O323)</f>
        <v/>
      </c>
      <c r="P323" s="25" t="str">
        <f>IF([7]道具信息!P323="","",[7]道具信息!P323)</f>
        <v/>
      </c>
      <c r="Q323" s="25" t="str">
        <f>IF([7]道具信息!Q323="","",[7]道具信息!Q323)</f>
        <v/>
      </c>
      <c r="R323" s="25" t="str">
        <f>IF([7]道具信息!R323="","",[7]道具信息!R323)</f>
        <v/>
      </c>
      <c r="S323" s="25" t="str">
        <f>IF([7]道具信息!S323="","",[7]道具信息!S323)</f>
        <v/>
      </c>
      <c r="T323" s="25" t="str">
        <f>IF([7]道具信息!T323="","",[7]道具信息!T323)</f>
        <v/>
      </c>
      <c r="U323" s="25" t="str">
        <f>IF([7]道具信息!U323="","",[7]道具信息!U323)</f>
        <v/>
      </c>
      <c r="V323" s="25" t="str">
        <f>IF([7]道具信息!V323="","",[7]道具信息!V323)</f>
        <v/>
      </c>
      <c r="W323" s="25" t="str">
        <f>IF([7]道具信息!W323="","",[7]道具信息!W323)</f>
        <v/>
      </c>
      <c r="X323" s="25" t="str">
        <f>IF([7]道具信息!X323="","",[7]道具信息!X323)</f>
        <v/>
      </c>
      <c r="Y323" s="25" t="str">
        <f>IF([7]道具信息!Y323="","",[7]道具信息!Y323)</f>
        <v/>
      </c>
      <c r="Z323" s="25" t="str">
        <f>IF([7]道具信息!Z323="","",[7]道具信息!Z323)</f>
        <v/>
      </c>
    </row>
    <row r="324" spans="1:26" x14ac:dyDescent="0.15">
      <c r="A324" s="25" t="str">
        <f>IF([7]道具信息!A324="","",[7]道具信息!A324)</f>
        <v/>
      </c>
      <c r="B324" s="25" t="str">
        <f>IF([7]道具信息!B324="","",[7]道具信息!B324)</f>
        <v/>
      </c>
      <c r="C324" s="25" t="str">
        <f>IF([7]道具信息!C324="","",[7]道具信息!C324)</f>
        <v/>
      </c>
      <c r="D324" s="25" t="str">
        <f>IF([7]道具信息!D324="","",[7]道具信息!D324)</f>
        <v/>
      </c>
      <c r="E324" s="25" t="str">
        <f>IF([7]道具信息!E324="","",[7]道具信息!E324)</f>
        <v/>
      </c>
      <c r="F324" s="25" t="str">
        <f>IF([7]道具信息!F324="","",[7]道具信息!F324)</f>
        <v/>
      </c>
      <c r="G324" s="25" t="str">
        <f>IF([7]道具信息!G324="","",[7]道具信息!G324)</f>
        <v/>
      </c>
      <c r="H324" s="25" t="str">
        <f>IF([7]道具信息!H324="","",[7]道具信息!H324)</f>
        <v/>
      </c>
      <c r="I324" s="25" t="str">
        <f>IF([7]道具信息!I324="","",[7]道具信息!I324)</f>
        <v/>
      </c>
      <c r="J324" s="25" t="str">
        <f>IF([7]道具信息!J324="","",[7]道具信息!J324)</f>
        <v/>
      </c>
      <c r="K324" s="25" t="str">
        <f>IF([7]道具信息!K324="","",[7]道具信息!K324)</f>
        <v/>
      </c>
      <c r="L324" s="25" t="str">
        <f>IF([7]道具信息!L324="","",[7]道具信息!L324)</f>
        <v/>
      </c>
      <c r="M324" s="25" t="str">
        <f>IF([7]道具信息!M324="","",[7]道具信息!M324)</f>
        <v/>
      </c>
      <c r="N324" s="25" t="str">
        <f>IF([7]道具信息!N324="","",[7]道具信息!N324)</f>
        <v/>
      </c>
      <c r="O324" s="25" t="str">
        <f>IF([7]道具信息!O324="","",[7]道具信息!O324)</f>
        <v/>
      </c>
      <c r="P324" s="25" t="str">
        <f>IF([7]道具信息!P324="","",[7]道具信息!P324)</f>
        <v/>
      </c>
      <c r="Q324" s="25" t="str">
        <f>IF([7]道具信息!Q324="","",[7]道具信息!Q324)</f>
        <v/>
      </c>
      <c r="R324" s="25" t="str">
        <f>IF([7]道具信息!R324="","",[7]道具信息!R324)</f>
        <v/>
      </c>
      <c r="S324" s="25" t="str">
        <f>IF([7]道具信息!S324="","",[7]道具信息!S324)</f>
        <v/>
      </c>
      <c r="T324" s="25" t="str">
        <f>IF([7]道具信息!T324="","",[7]道具信息!T324)</f>
        <v/>
      </c>
      <c r="U324" s="25" t="str">
        <f>IF([7]道具信息!U324="","",[7]道具信息!U324)</f>
        <v/>
      </c>
      <c r="V324" s="25" t="str">
        <f>IF([7]道具信息!V324="","",[7]道具信息!V324)</f>
        <v/>
      </c>
      <c r="W324" s="25" t="str">
        <f>IF([7]道具信息!W324="","",[7]道具信息!W324)</f>
        <v/>
      </c>
      <c r="X324" s="25" t="str">
        <f>IF([7]道具信息!X324="","",[7]道具信息!X324)</f>
        <v/>
      </c>
      <c r="Y324" s="25" t="str">
        <f>IF([7]道具信息!Y324="","",[7]道具信息!Y324)</f>
        <v/>
      </c>
      <c r="Z324" s="25" t="str">
        <f>IF([7]道具信息!Z324="","",[7]道具信息!Z324)</f>
        <v/>
      </c>
    </row>
    <row r="325" spans="1:26" x14ac:dyDescent="0.15">
      <c r="A325" s="25" t="str">
        <f>IF([7]道具信息!A325="","",[7]道具信息!A325)</f>
        <v/>
      </c>
      <c r="B325" s="25" t="str">
        <f>IF([7]道具信息!B325="","",[7]道具信息!B325)</f>
        <v/>
      </c>
      <c r="C325" s="25">
        <f>IF([7]道具信息!C325="","",[7]道具信息!C325)</f>
        <v>21500</v>
      </c>
      <c r="D325" s="25" t="str">
        <f>IF([7]道具信息!D325="","",[7]道具信息!D325)</f>
        <v>随机迁城令</v>
      </c>
      <c r="E325" s="25">
        <f>IF([7]道具信息!E325="","",[7]道具信息!E325)</f>
        <v>100</v>
      </c>
      <c r="F325" s="25">
        <f>IF([7]道具信息!F325="","",[7]道具信息!F325)</f>
        <v>1</v>
      </c>
      <c r="G325" s="25">
        <f>IF([7]道具信息!G325="","",[7]道具信息!G325)</f>
        <v>1</v>
      </c>
      <c r="H325" s="25">
        <f>IF([7]道具信息!H325="","",[7]道具信息!H325)</f>
        <v>1</v>
      </c>
      <c r="I325" s="25">
        <f>IF([7]道具信息!I325="","",[7]道具信息!I325)</f>
        <v>100</v>
      </c>
      <c r="J325" s="25">
        <f>IF([7]道具信息!J325="","",[7]道具信息!J325)</f>
        <v>100</v>
      </c>
      <c r="K325" s="25">
        <f>IF([7]道具信息!K325="","",[7]道具信息!K325)</f>
        <v>100</v>
      </c>
      <c r="L325" s="25" t="str">
        <f>IF([7]道具信息!L325="","",[7]道具信息!L325)</f>
        <v>使用后城池迁移到随机位置</v>
      </c>
      <c r="M325" s="25" t="str">
        <f>IF([7]道具信息!M325="","",[7]道具信息!M325)</f>
        <v/>
      </c>
      <c r="N325" s="25" t="str">
        <f>IF([7]道具信息!N325="","",[7]道具信息!N325)</f>
        <v/>
      </c>
      <c r="O325" s="25" t="str">
        <f>IF([7]道具信息!O325="","",[7]道具信息!O325)</f>
        <v/>
      </c>
      <c r="P325" s="25" t="str">
        <f>IF([7]道具信息!P325="","",[7]道具信息!P325)</f>
        <v/>
      </c>
      <c r="Q325" s="25" t="str">
        <f>IF([7]道具信息!Q325="","",[7]道具信息!Q325)</f>
        <v/>
      </c>
      <c r="R325" s="25" t="str">
        <f>IF([7]道具信息!R325="","",[7]道具信息!R325)</f>
        <v/>
      </c>
      <c r="S325" s="25" t="str">
        <f>IF([7]道具信息!S325="","",[7]道具信息!S325)</f>
        <v/>
      </c>
      <c r="T325" s="25" t="str">
        <f>IF([7]道具信息!T325="","",[7]道具信息!T325)</f>
        <v/>
      </c>
      <c r="U325" s="25" t="str">
        <f>IF([7]道具信息!U325="","",[7]道具信息!U325)</f>
        <v/>
      </c>
      <c r="V325" s="25" t="str">
        <f>IF([7]道具信息!V325="","",[7]道具信息!V325)</f>
        <v/>
      </c>
      <c r="W325" s="25" t="str">
        <f>IF([7]道具信息!W325="","",[7]道具信息!W325)</f>
        <v/>
      </c>
      <c r="X325" s="25" t="str">
        <f>IF([7]道具信息!X325="","",[7]道具信息!X325)</f>
        <v/>
      </c>
      <c r="Y325" s="25" t="str">
        <f>IF([7]道具信息!Y325="","",[7]道具信息!Y325)</f>
        <v/>
      </c>
      <c r="Z325" s="25" t="str">
        <f>IF([7]道具信息!Z325="","",[7]道具信息!Z325)</f>
        <v/>
      </c>
    </row>
    <row r="326" spans="1:26" x14ac:dyDescent="0.15">
      <c r="A326" s="25" t="str">
        <f>IF([7]道具信息!A326="","",[7]道具信息!A326)</f>
        <v/>
      </c>
      <c r="B326" s="25" t="str">
        <f>IF([7]道具信息!B326="","",[7]道具信息!B326)</f>
        <v/>
      </c>
      <c r="C326" s="25">
        <f>IF([7]道具信息!C326="","",[7]道具信息!C326)</f>
        <v>21501</v>
      </c>
      <c r="D326" s="25" t="str">
        <f>IF([7]道具信息!D326="","",[7]道具信息!D326)</f>
        <v>九州迁城令</v>
      </c>
      <c r="E326" s="25">
        <f>IF([7]道具信息!E326="","",[7]道具信息!E326)</f>
        <v>300</v>
      </c>
      <c r="F326" s="25">
        <f>IF([7]道具信息!F326="","",[7]道具信息!F326)</f>
        <v>1</v>
      </c>
      <c r="G326" s="25">
        <f>IF([7]道具信息!G326="","",[7]道具信息!G326)</f>
        <v>1</v>
      </c>
      <c r="H326" s="25">
        <f>IF([7]道具信息!H326="","",[7]道具信息!H326)</f>
        <v>1</v>
      </c>
      <c r="I326" s="25">
        <f>IF([7]道具信息!I326="","",[7]道具信息!I326)</f>
        <v>300</v>
      </c>
      <c r="J326" s="25">
        <f>IF([7]道具信息!J326="","",[7]道具信息!J326)</f>
        <v>300</v>
      </c>
      <c r="K326" s="25">
        <f>IF([7]道具信息!K326="","",[7]道具信息!K326)</f>
        <v>300</v>
      </c>
      <c r="L326" s="25" t="str">
        <f>IF([7]道具信息!L326="","",[7]道具信息!L326)</f>
        <v>使用后城池迁移到指定位置</v>
      </c>
      <c r="M326" s="25" t="str">
        <f>IF([7]道具信息!M326="","",[7]道具信息!M326)</f>
        <v/>
      </c>
      <c r="N326" s="25" t="str">
        <f>IF([7]道具信息!N326="","",[7]道具信息!N326)</f>
        <v/>
      </c>
      <c r="O326" s="25" t="str">
        <f>IF([7]道具信息!O326="","",[7]道具信息!O326)</f>
        <v/>
      </c>
      <c r="P326" s="25" t="str">
        <f>IF([7]道具信息!P326="","",[7]道具信息!P326)</f>
        <v/>
      </c>
      <c r="Q326" s="25" t="str">
        <f>IF([7]道具信息!Q326="","",[7]道具信息!Q326)</f>
        <v/>
      </c>
      <c r="R326" s="25" t="str">
        <f>IF([7]道具信息!R326="","",[7]道具信息!R326)</f>
        <v/>
      </c>
      <c r="S326" s="25" t="str">
        <f>IF([7]道具信息!S326="","",[7]道具信息!S326)</f>
        <v/>
      </c>
      <c r="T326" s="25" t="str">
        <f>IF([7]道具信息!T326="","",[7]道具信息!T326)</f>
        <v/>
      </c>
      <c r="U326" s="25" t="str">
        <f>IF([7]道具信息!U326="","",[7]道具信息!U326)</f>
        <v/>
      </c>
      <c r="V326" s="25" t="str">
        <f>IF([7]道具信息!V326="","",[7]道具信息!V326)</f>
        <v/>
      </c>
      <c r="W326" s="25" t="str">
        <f>IF([7]道具信息!W326="","",[7]道具信息!W326)</f>
        <v/>
      </c>
      <c r="X326" s="25" t="str">
        <f>IF([7]道具信息!X326="","",[7]道具信息!X326)</f>
        <v/>
      </c>
      <c r="Y326" s="25" t="str">
        <f>IF([7]道具信息!Y326="","",[7]道具信息!Y326)</f>
        <v/>
      </c>
      <c r="Z326" s="25" t="str">
        <f>IF([7]道具信息!Z326="","",[7]道具信息!Z326)</f>
        <v/>
      </c>
    </row>
    <row r="327" spans="1:26" x14ac:dyDescent="0.15">
      <c r="A327" s="25" t="str">
        <f>IF([7]道具信息!A327="","",[7]道具信息!A327)</f>
        <v/>
      </c>
      <c r="B327" s="25" t="str">
        <f>IF([7]道具信息!B327="","",[7]道具信息!B327)</f>
        <v/>
      </c>
      <c r="C327" s="25">
        <f>IF([7]道具信息!C327="","",[7]道具信息!C327)</f>
        <v>21504</v>
      </c>
      <c r="D327" s="25" t="str">
        <f>IF([7]道具信息!D327="","",[7]道具信息!D327)</f>
        <v>国内迁城令</v>
      </c>
      <c r="E327" s="25">
        <f>IF([7]道具信息!E327="","",[7]道具信息!E327)</f>
        <v>100</v>
      </c>
      <c r="F327" s="25">
        <f>IF([7]道具信息!F327="","",[7]道具信息!F327)</f>
        <v>1</v>
      </c>
      <c r="G327" s="25">
        <f>IF([7]道具信息!G327="","",[7]道具信息!G327)</f>
        <v>1</v>
      </c>
      <c r="H327" s="25">
        <f>IF([7]道具信息!H327="","",[7]道具信息!H327)</f>
        <v>1</v>
      </c>
      <c r="I327" s="25">
        <f>IF([7]道具信息!I327="","",[7]道具信息!I327)</f>
        <v>100</v>
      </c>
      <c r="J327" s="25">
        <f>IF([7]道具信息!J327="","",[7]道具信息!J327)</f>
        <v>100</v>
      </c>
      <c r="K327" s="25">
        <f>IF([7]道具信息!K327="","",[7]道具信息!K327)</f>
        <v>100</v>
      </c>
      <c r="L327" s="25" t="str">
        <f>IF([7]道具信息!L327="","",[7]道具信息!L327)</f>
        <v>使用后城池迁移到国内指定位置</v>
      </c>
      <c r="M327" s="25" t="str">
        <f>IF([7]道具信息!M327="","",[7]道具信息!M327)</f>
        <v/>
      </c>
      <c r="N327" s="25" t="str">
        <f>IF([7]道具信息!N327="","",[7]道具信息!N327)</f>
        <v/>
      </c>
      <c r="O327" s="25" t="str">
        <f>IF([7]道具信息!O327="","",[7]道具信息!O327)</f>
        <v/>
      </c>
      <c r="P327" s="25" t="str">
        <f>IF([7]道具信息!P327="","",[7]道具信息!P327)</f>
        <v/>
      </c>
      <c r="Q327" s="25" t="str">
        <f>IF([7]道具信息!Q327="","",[7]道具信息!Q327)</f>
        <v/>
      </c>
      <c r="R327" s="25" t="str">
        <f>IF([7]道具信息!R327="","",[7]道具信息!R327)</f>
        <v/>
      </c>
      <c r="S327" s="25" t="str">
        <f>IF([7]道具信息!S327="","",[7]道具信息!S327)</f>
        <v/>
      </c>
      <c r="T327" s="25" t="str">
        <f>IF([7]道具信息!T327="","",[7]道具信息!T327)</f>
        <v/>
      </c>
      <c r="U327" s="25" t="str">
        <f>IF([7]道具信息!U327="","",[7]道具信息!U327)</f>
        <v/>
      </c>
      <c r="V327" s="25" t="str">
        <f>IF([7]道具信息!V327="","",[7]道具信息!V327)</f>
        <v/>
      </c>
      <c r="W327" s="25" t="str">
        <f>IF([7]道具信息!W327="","",[7]道具信息!W327)</f>
        <v/>
      </c>
      <c r="X327" s="25" t="str">
        <f>IF([7]道具信息!X327="","",[7]道具信息!X327)</f>
        <v/>
      </c>
      <c r="Y327" s="25" t="str">
        <f>IF([7]道具信息!Y327="","",[7]道具信息!Y327)</f>
        <v/>
      </c>
      <c r="Z327" s="25" t="str">
        <f>IF([7]道具信息!Z327="","",[7]道具信息!Z327)</f>
        <v/>
      </c>
    </row>
    <row r="328" spans="1:26" x14ac:dyDescent="0.15">
      <c r="A328" s="25" t="str">
        <f>IF([7]道具信息!A328="","",[7]道具信息!A328)</f>
        <v/>
      </c>
      <c r="B328" s="25" t="str">
        <f>IF([7]道具信息!B328="","",[7]道具信息!B328)</f>
        <v/>
      </c>
      <c r="C328" s="25">
        <f>IF([7]道具信息!C328="","",[7]道具信息!C328)</f>
        <v>21502</v>
      </c>
      <c r="D328" s="25" t="str">
        <f>IF([7]道具信息!D328="","",[7]道具信息!D328)</f>
        <v>校武牌</v>
      </c>
      <c r="E328" s="25">
        <f>IF([7]道具信息!E328="","",[7]道具信息!E328)</f>
        <v>20</v>
      </c>
      <c r="F328" s="25">
        <f>IF([7]道具信息!F328="","",[7]道具信息!F328)</f>
        <v>1</v>
      </c>
      <c r="G328" s="25">
        <f>IF([7]道具信息!G328="","",[7]道具信息!G328)</f>
        <v>1</v>
      </c>
      <c r="H328" s="25">
        <f>IF([7]道具信息!H328="","",[7]道具信息!H328)</f>
        <v>1</v>
      </c>
      <c r="I328" s="25">
        <f>IF([7]道具信息!I328="","",[7]道具信息!I328)</f>
        <v>20</v>
      </c>
      <c r="J328" s="25">
        <f>IF([7]道具信息!J328="","",[7]道具信息!J328)</f>
        <v>20</v>
      </c>
      <c r="K328" s="25">
        <f>IF([7]道具信息!K328="","",[7]道具信息!K328)</f>
        <v>20</v>
      </c>
      <c r="L328" s="25" t="str">
        <f>IF([7]道具信息!L328="","",[7]道具信息!L328)</f>
        <v>使用后增加1次校场挑战机会</v>
      </c>
      <c r="M328" s="25" t="str">
        <f>IF([7]道具信息!M328="","",[7]道具信息!M328)</f>
        <v/>
      </c>
      <c r="N328" s="25" t="str">
        <f>IF([7]道具信息!N328="","",[7]道具信息!N328)</f>
        <v/>
      </c>
      <c r="O328" s="25" t="str">
        <f>IF([7]道具信息!O328="","",[7]道具信息!O328)</f>
        <v/>
      </c>
      <c r="P328" s="25" t="str">
        <f>IF([7]道具信息!P328="","",[7]道具信息!P328)</f>
        <v/>
      </c>
      <c r="Q328" s="25" t="str">
        <f>IF([7]道具信息!Q328="","",[7]道具信息!Q328)</f>
        <v/>
      </c>
      <c r="R328" s="25" t="str">
        <f>IF([7]道具信息!R328="","",[7]道具信息!R328)</f>
        <v/>
      </c>
      <c r="S328" s="25" t="str">
        <f>IF([7]道具信息!S328="","",[7]道具信息!S328)</f>
        <v/>
      </c>
      <c r="T328" s="25" t="str">
        <f>IF([7]道具信息!T328="","",[7]道具信息!T328)</f>
        <v/>
      </c>
      <c r="U328" s="25" t="str">
        <f>IF([7]道具信息!U328="","",[7]道具信息!U328)</f>
        <v/>
      </c>
      <c r="V328" s="25" t="str">
        <f>IF([7]道具信息!V328="","",[7]道具信息!V328)</f>
        <v/>
      </c>
      <c r="W328" s="25" t="str">
        <f>IF([7]道具信息!W328="","",[7]道具信息!W328)</f>
        <v/>
      </c>
      <c r="X328" s="25" t="str">
        <f>IF([7]道具信息!X328="","",[7]道具信息!X328)</f>
        <v/>
      </c>
      <c r="Y328" s="25" t="str">
        <f>IF([7]道具信息!Y328="","",[7]道具信息!Y328)</f>
        <v/>
      </c>
      <c r="Z328" s="25" t="str">
        <f>IF([7]道具信息!Z328="","",[7]道具信息!Z328)</f>
        <v/>
      </c>
    </row>
    <row r="329" spans="1:26" x14ac:dyDescent="0.15">
      <c r="A329" s="25" t="str">
        <f>IF([7]道具信息!A329="","",[7]道具信息!A329)</f>
        <v/>
      </c>
      <c r="B329" s="25" t="str">
        <f>IF([7]道具信息!B329="","",[7]道具信息!B329)</f>
        <v/>
      </c>
      <c r="C329" s="25">
        <f>IF([7]道具信息!C329="","",[7]道具信息!C329)</f>
        <v>21503</v>
      </c>
      <c r="D329" s="25" t="str">
        <f>IF([7]道具信息!D329="","",[7]道具信息!D329)</f>
        <v>复仇令</v>
      </c>
      <c r="E329" s="25">
        <f>IF([7]道具信息!E329="","",[7]道具信息!E329)</f>
        <v>50</v>
      </c>
      <c r="F329" s="25">
        <f>IF([7]道具信息!F329="","",[7]道具信息!F329)</f>
        <v>1</v>
      </c>
      <c r="G329" s="25">
        <f>IF([7]道具信息!G329="","",[7]道具信息!G329)</f>
        <v>1</v>
      </c>
      <c r="H329" s="25">
        <f>IF([7]道具信息!H329="","",[7]道具信息!H329)</f>
        <v>1</v>
      </c>
      <c r="I329" s="25">
        <f>IF([7]道具信息!I329="","",[7]道具信息!I329)</f>
        <v>50</v>
      </c>
      <c r="J329" s="25">
        <f>IF([7]道具信息!J329="","",[7]道具信息!J329)</f>
        <v>50</v>
      </c>
      <c r="K329" s="25">
        <f>IF([7]道具信息!K329="","",[7]道具信息!K329)</f>
        <v>50</v>
      </c>
      <c r="L329" s="25" t="str">
        <f>IF([7]道具信息!L329="","",[7]道具信息!L329)</f>
        <v>被其他玩家攻击后，可以通过复仇令追查到该玩家城池所在坐标</v>
      </c>
      <c r="M329" s="25" t="str">
        <f>IF([7]道具信息!M329="","",[7]道具信息!M329)</f>
        <v/>
      </c>
      <c r="N329" s="25" t="str">
        <f>IF([7]道具信息!N329="","",[7]道具信息!N329)</f>
        <v/>
      </c>
      <c r="O329" s="25" t="str">
        <f>IF([7]道具信息!O329="","",[7]道具信息!O329)</f>
        <v/>
      </c>
      <c r="P329" s="25" t="str">
        <f>IF([7]道具信息!P329="","",[7]道具信息!P329)</f>
        <v/>
      </c>
      <c r="Q329" s="25" t="str">
        <f>IF([7]道具信息!Q329="","",[7]道具信息!Q329)</f>
        <v/>
      </c>
      <c r="R329" s="25" t="str">
        <f>IF([7]道具信息!R329="","",[7]道具信息!R329)</f>
        <v/>
      </c>
      <c r="S329" s="25" t="str">
        <f>IF([7]道具信息!S329="","",[7]道具信息!S329)</f>
        <v/>
      </c>
      <c r="T329" s="25" t="str">
        <f>IF([7]道具信息!T329="","",[7]道具信息!T329)</f>
        <v/>
      </c>
      <c r="U329" s="25" t="str">
        <f>IF([7]道具信息!U329="","",[7]道具信息!U329)</f>
        <v/>
      </c>
      <c r="V329" s="25" t="str">
        <f>IF([7]道具信息!V329="","",[7]道具信息!V329)</f>
        <v/>
      </c>
      <c r="W329" s="25" t="str">
        <f>IF([7]道具信息!W329="","",[7]道具信息!W329)</f>
        <v/>
      </c>
      <c r="X329" s="25" t="str">
        <f>IF([7]道具信息!X329="","",[7]道具信息!X329)</f>
        <v/>
      </c>
      <c r="Y329" s="25" t="str">
        <f>IF([7]道具信息!Y329="","",[7]道具信息!Y329)</f>
        <v/>
      </c>
      <c r="Z329" s="25" t="str">
        <f>IF([7]道具信息!Z329="","",[7]道具信息!Z329)</f>
        <v/>
      </c>
    </row>
    <row r="330" spans="1:26" x14ac:dyDescent="0.15">
      <c r="A330" s="25" t="str">
        <f>IF([7]道具信息!A330="","",[7]道具信息!A330)</f>
        <v/>
      </c>
      <c r="B330" s="25" t="str">
        <f>IF([7]道具信息!B330="","",[7]道具信息!B330)</f>
        <v/>
      </c>
      <c r="C330" s="25" t="str">
        <f>IF([7]道具信息!C330="","",[7]道具信息!C330)</f>
        <v/>
      </c>
      <c r="D330" s="25" t="str">
        <f>IF([7]道具信息!D330="","",[7]道具信息!D330)</f>
        <v/>
      </c>
      <c r="E330" s="25" t="str">
        <f>IF([7]道具信息!E330="","",[7]道具信息!E330)</f>
        <v/>
      </c>
      <c r="F330" s="25" t="str">
        <f>IF([7]道具信息!F330="","",[7]道具信息!F330)</f>
        <v/>
      </c>
      <c r="G330" s="25" t="str">
        <f>IF([7]道具信息!G330="","",[7]道具信息!G330)</f>
        <v/>
      </c>
      <c r="H330" s="25" t="str">
        <f>IF([7]道具信息!H330="","",[7]道具信息!H330)</f>
        <v/>
      </c>
      <c r="I330" s="25" t="str">
        <f>IF([7]道具信息!I330="","",[7]道具信息!I330)</f>
        <v/>
      </c>
      <c r="J330" s="25" t="str">
        <f>IF([7]道具信息!J330="","",[7]道具信息!J330)</f>
        <v/>
      </c>
      <c r="K330" s="25" t="str">
        <f>IF([7]道具信息!K330="","",[7]道具信息!K330)</f>
        <v/>
      </c>
      <c r="L330" s="25" t="str">
        <f>IF([7]道具信息!L330="","",[7]道具信息!L330)</f>
        <v/>
      </c>
      <c r="M330" s="25" t="str">
        <f>IF([7]道具信息!M330="","",[7]道具信息!M330)</f>
        <v/>
      </c>
      <c r="N330" s="25" t="str">
        <f>IF([7]道具信息!N330="","",[7]道具信息!N330)</f>
        <v/>
      </c>
      <c r="O330" s="25" t="str">
        <f>IF([7]道具信息!O330="","",[7]道具信息!O330)</f>
        <v/>
      </c>
      <c r="P330" s="25" t="str">
        <f>IF([7]道具信息!P330="","",[7]道具信息!P330)</f>
        <v/>
      </c>
      <c r="Q330" s="25" t="str">
        <f>IF([7]道具信息!Q330="","",[7]道具信息!Q330)</f>
        <v/>
      </c>
      <c r="R330" s="25" t="str">
        <f>IF([7]道具信息!R330="","",[7]道具信息!R330)</f>
        <v/>
      </c>
      <c r="S330" s="25" t="str">
        <f>IF([7]道具信息!S330="","",[7]道具信息!S330)</f>
        <v/>
      </c>
      <c r="T330" s="25" t="str">
        <f>IF([7]道具信息!T330="","",[7]道具信息!T330)</f>
        <v/>
      </c>
      <c r="U330" s="25" t="str">
        <f>IF([7]道具信息!U330="","",[7]道具信息!U330)</f>
        <v/>
      </c>
      <c r="V330" s="25" t="str">
        <f>IF([7]道具信息!V330="","",[7]道具信息!V330)</f>
        <v/>
      </c>
      <c r="W330" s="25" t="str">
        <f>IF([7]道具信息!W330="","",[7]道具信息!W330)</f>
        <v/>
      </c>
      <c r="X330" s="25" t="str">
        <f>IF([7]道具信息!X330="","",[7]道具信息!X330)</f>
        <v/>
      </c>
      <c r="Y330" s="25" t="str">
        <f>IF([7]道具信息!Y330="","",[7]道具信息!Y330)</f>
        <v/>
      </c>
      <c r="Z330" s="25" t="str">
        <f>IF([7]道具信息!Z330="","",[7]道具信息!Z330)</f>
        <v/>
      </c>
    </row>
    <row r="331" spans="1:26" x14ac:dyDescent="0.15">
      <c r="A331" s="25" t="str">
        <f>IF([7]道具信息!A331="","",[7]道具信息!A331)</f>
        <v/>
      </c>
      <c r="B331" s="25" t="str">
        <f>IF([7]道具信息!B331="","",[7]道具信息!B331)</f>
        <v/>
      </c>
      <c r="C331" s="25">
        <f>IF([7]道具信息!C331="","",[7]道具信息!C331)</f>
        <v>26400</v>
      </c>
      <c r="D331" s="25" t="str">
        <f>IF([7]道具信息!D331="","",[7]道具信息!D331)</f>
        <v>步兵虎符</v>
      </c>
      <c r="E331" s="25">
        <f>IF([7]道具信息!E331="","",[7]道具信息!E331)</f>
        <v>200</v>
      </c>
      <c r="F331" s="25">
        <f>IF([7]道具信息!F331="","",[7]道具信息!F331)</f>
        <v>1</v>
      </c>
      <c r="G331" s="25">
        <f>IF([7]道具信息!G331="","",[7]道具信息!G331)</f>
        <v>1</v>
      </c>
      <c r="H331" s="25">
        <f>IF([7]道具信息!H331="","",[7]道具信息!H331)</f>
        <v>1</v>
      </c>
      <c r="I331" s="25">
        <f>IF([7]道具信息!I331="","",[7]道具信息!I331)</f>
        <v>200</v>
      </c>
      <c r="J331" s="25">
        <f>IF([7]道具信息!J331="","",[7]道具信息!J331)</f>
        <v>200</v>
      </c>
      <c r="K331" s="25">
        <f>IF([7]道具信息!K331="","",[7]道具信息!K331)</f>
        <v>200</v>
      </c>
      <c r="L331" s="25" t="str">
        <f>IF([7]道具信息!L331="","",[7]道具信息!L331)</f>
        <v>使用后立即获得10000步兵新兵</v>
      </c>
      <c r="M331" s="25" t="str">
        <f>IF([7]道具信息!M331="","",[7]道具信息!M331)</f>
        <v/>
      </c>
      <c r="N331" s="25" t="str">
        <f>IF([7]道具信息!N331="","",[7]道具信息!N331)</f>
        <v/>
      </c>
      <c r="O331" s="25" t="str">
        <f>IF([7]道具信息!O331="","",[7]道具信息!O331)</f>
        <v/>
      </c>
      <c r="P331" s="25" t="str">
        <f>IF([7]道具信息!P331="","",[7]道具信息!P331)</f>
        <v/>
      </c>
      <c r="Q331" s="25" t="str">
        <f>IF([7]道具信息!Q331="","",[7]道具信息!Q331)</f>
        <v/>
      </c>
      <c r="R331" s="25" t="str">
        <f>IF([7]道具信息!R331="","",[7]道具信息!R331)</f>
        <v/>
      </c>
      <c r="S331" s="25" t="str">
        <f>IF([7]道具信息!S331="","",[7]道具信息!S331)</f>
        <v/>
      </c>
      <c r="T331" s="25" t="str">
        <f>IF([7]道具信息!T331="","",[7]道具信息!T331)</f>
        <v/>
      </c>
      <c r="U331" s="25" t="str">
        <f>IF([7]道具信息!U331="","",[7]道具信息!U331)</f>
        <v/>
      </c>
      <c r="V331" s="25" t="str">
        <f>IF([7]道具信息!V331="","",[7]道具信息!V331)</f>
        <v/>
      </c>
      <c r="W331" s="25" t="str">
        <f>IF([7]道具信息!W331="","",[7]道具信息!W331)</f>
        <v/>
      </c>
      <c r="X331" s="25" t="str">
        <f>IF([7]道具信息!X331="","",[7]道具信息!X331)</f>
        <v/>
      </c>
      <c r="Y331" s="25" t="str">
        <f>IF([7]道具信息!Y331="","",[7]道具信息!Y331)</f>
        <v/>
      </c>
      <c r="Z331" s="25" t="str">
        <f>IF([7]道具信息!Z331="","",[7]道具信息!Z331)</f>
        <v/>
      </c>
    </row>
    <row r="332" spans="1:26" x14ac:dyDescent="0.15">
      <c r="A332" s="25" t="str">
        <f>IF([7]道具信息!A332="","",[7]道具信息!A332)</f>
        <v/>
      </c>
      <c r="B332" s="25" t="str">
        <f>IF([7]道具信息!B332="","",[7]道具信息!B332)</f>
        <v/>
      </c>
      <c r="C332" s="25">
        <f>IF([7]道具信息!C332="","",[7]道具信息!C332)</f>
        <v>26401</v>
      </c>
      <c r="D332" s="25" t="str">
        <f>IF([7]道具信息!D332="","",[7]道具信息!D332)</f>
        <v>骑兵虎符</v>
      </c>
      <c r="E332" s="25">
        <f>IF([7]道具信息!E332="","",[7]道具信息!E332)</f>
        <v>200</v>
      </c>
      <c r="F332" s="25">
        <f>IF([7]道具信息!F332="","",[7]道具信息!F332)</f>
        <v>1</v>
      </c>
      <c r="G332" s="25">
        <f>IF([7]道具信息!G332="","",[7]道具信息!G332)</f>
        <v>1</v>
      </c>
      <c r="H332" s="25">
        <f>IF([7]道具信息!H332="","",[7]道具信息!H332)</f>
        <v>1</v>
      </c>
      <c r="I332" s="25">
        <f>IF([7]道具信息!I332="","",[7]道具信息!I332)</f>
        <v>200</v>
      </c>
      <c r="J332" s="25">
        <f>IF([7]道具信息!J332="","",[7]道具信息!J332)</f>
        <v>200</v>
      </c>
      <c r="K332" s="25">
        <f>IF([7]道具信息!K332="","",[7]道具信息!K332)</f>
        <v>200</v>
      </c>
      <c r="L332" s="25" t="str">
        <f>IF([7]道具信息!L332="","",[7]道具信息!L332)</f>
        <v>使用后立即获得10000骑兵新兵</v>
      </c>
      <c r="M332" s="25" t="str">
        <f>IF([7]道具信息!M332="","",[7]道具信息!M332)</f>
        <v/>
      </c>
      <c r="N332" s="25" t="str">
        <f>IF([7]道具信息!N332="","",[7]道具信息!N332)</f>
        <v/>
      </c>
      <c r="O332" s="25" t="str">
        <f>IF([7]道具信息!O332="","",[7]道具信息!O332)</f>
        <v/>
      </c>
      <c r="P332" s="25" t="str">
        <f>IF([7]道具信息!P332="","",[7]道具信息!P332)</f>
        <v/>
      </c>
      <c r="Q332" s="25" t="str">
        <f>IF([7]道具信息!Q332="","",[7]道具信息!Q332)</f>
        <v/>
      </c>
      <c r="R332" s="25" t="str">
        <f>IF([7]道具信息!R332="","",[7]道具信息!R332)</f>
        <v/>
      </c>
      <c r="S332" s="25" t="str">
        <f>IF([7]道具信息!S332="","",[7]道具信息!S332)</f>
        <v/>
      </c>
      <c r="T332" s="25" t="str">
        <f>IF([7]道具信息!T332="","",[7]道具信息!T332)</f>
        <v/>
      </c>
      <c r="U332" s="25" t="str">
        <f>IF([7]道具信息!U332="","",[7]道具信息!U332)</f>
        <v/>
      </c>
      <c r="V332" s="25" t="str">
        <f>IF([7]道具信息!V332="","",[7]道具信息!V332)</f>
        <v/>
      </c>
      <c r="W332" s="25" t="str">
        <f>IF([7]道具信息!W332="","",[7]道具信息!W332)</f>
        <v/>
      </c>
      <c r="X332" s="25" t="str">
        <f>IF([7]道具信息!X332="","",[7]道具信息!X332)</f>
        <v/>
      </c>
      <c r="Y332" s="25" t="str">
        <f>IF([7]道具信息!Y332="","",[7]道具信息!Y332)</f>
        <v/>
      </c>
      <c r="Z332" s="25" t="str">
        <f>IF([7]道具信息!Z332="","",[7]道具信息!Z332)</f>
        <v/>
      </c>
    </row>
    <row r="333" spans="1:26" x14ac:dyDescent="0.15">
      <c r="A333" s="25" t="str">
        <f>IF([7]道具信息!A333="","",[7]道具信息!A333)</f>
        <v/>
      </c>
      <c r="B333" s="25" t="str">
        <f>IF([7]道具信息!B333="","",[7]道具信息!B333)</f>
        <v/>
      </c>
      <c r="C333" s="25">
        <f>IF([7]道具信息!C333="","",[7]道具信息!C333)</f>
        <v>26402</v>
      </c>
      <c r="D333" s="25" t="str">
        <f>IF([7]道具信息!D333="","",[7]道具信息!D333)</f>
        <v>弓箭虎符</v>
      </c>
      <c r="E333" s="25">
        <f>IF([7]道具信息!E333="","",[7]道具信息!E333)</f>
        <v>200</v>
      </c>
      <c r="F333" s="25">
        <f>IF([7]道具信息!F333="","",[7]道具信息!F333)</f>
        <v>1</v>
      </c>
      <c r="G333" s="25">
        <f>IF([7]道具信息!G333="","",[7]道具信息!G333)</f>
        <v>1</v>
      </c>
      <c r="H333" s="25">
        <f>IF([7]道具信息!H333="","",[7]道具信息!H333)</f>
        <v>1</v>
      </c>
      <c r="I333" s="25">
        <f>IF([7]道具信息!I333="","",[7]道具信息!I333)</f>
        <v>200</v>
      </c>
      <c r="J333" s="25">
        <f>IF([7]道具信息!J333="","",[7]道具信息!J333)</f>
        <v>200</v>
      </c>
      <c r="K333" s="25">
        <f>IF([7]道具信息!K333="","",[7]道具信息!K333)</f>
        <v>200</v>
      </c>
      <c r="L333" s="25" t="str">
        <f>IF([7]道具信息!L333="","",[7]道具信息!L333)</f>
        <v>使用后立即获得10000弓箭新兵</v>
      </c>
      <c r="M333" s="25" t="str">
        <f>IF([7]道具信息!M333="","",[7]道具信息!M333)</f>
        <v/>
      </c>
      <c r="N333" s="25" t="str">
        <f>IF([7]道具信息!N333="","",[7]道具信息!N333)</f>
        <v/>
      </c>
      <c r="O333" s="25" t="str">
        <f>IF([7]道具信息!O333="","",[7]道具信息!O333)</f>
        <v/>
      </c>
      <c r="P333" s="25" t="str">
        <f>IF([7]道具信息!P333="","",[7]道具信息!P333)</f>
        <v/>
      </c>
      <c r="Q333" s="25" t="str">
        <f>IF([7]道具信息!Q333="","",[7]道具信息!Q333)</f>
        <v/>
      </c>
      <c r="R333" s="25" t="str">
        <f>IF([7]道具信息!R333="","",[7]道具信息!R333)</f>
        <v/>
      </c>
      <c r="S333" s="25" t="str">
        <f>IF([7]道具信息!S333="","",[7]道具信息!S333)</f>
        <v/>
      </c>
      <c r="T333" s="25" t="str">
        <f>IF([7]道具信息!T333="","",[7]道具信息!T333)</f>
        <v/>
      </c>
      <c r="U333" s="25" t="str">
        <f>IF([7]道具信息!U333="","",[7]道具信息!U333)</f>
        <v/>
      </c>
      <c r="V333" s="25" t="str">
        <f>IF([7]道具信息!V333="","",[7]道具信息!V333)</f>
        <v/>
      </c>
      <c r="W333" s="25" t="str">
        <f>IF([7]道具信息!W333="","",[7]道具信息!W333)</f>
        <v/>
      </c>
      <c r="X333" s="25" t="str">
        <f>IF([7]道具信息!X333="","",[7]道具信息!X333)</f>
        <v/>
      </c>
      <c r="Y333" s="25" t="str">
        <f>IF([7]道具信息!Y333="","",[7]道具信息!Y333)</f>
        <v/>
      </c>
      <c r="Z333" s="25" t="str">
        <f>IF([7]道具信息!Z333="","",[7]道具信息!Z333)</f>
        <v/>
      </c>
    </row>
    <row r="334" spans="1:26" x14ac:dyDescent="0.15">
      <c r="A334" s="25" t="str">
        <f>IF([7]道具信息!A334="","",[7]道具信息!A334)</f>
        <v/>
      </c>
      <c r="B334" s="25" t="str">
        <f>IF([7]道具信息!B334="","",[7]道具信息!B334)</f>
        <v/>
      </c>
      <c r="C334" s="25">
        <f>IF([7]道具信息!C334="","",[7]道具信息!C334)</f>
        <v>26403</v>
      </c>
      <c r="D334" s="25" t="str">
        <f>IF([7]道具信息!D334="","",[7]道具信息!D334)</f>
        <v>器械虎符</v>
      </c>
      <c r="E334" s="25">
        <f>IF([7]道具信息!E334="","",[7]道具信息!E334)</f>
        <v>200</v>
      </c>
      <c r="F334" s="25">
        <f>IF([7]道具信息!F334="","",[7]道具信息!F334)</f>
        <v>1</v>
      </c>
      <c r="G334" s="25">
        <f>IF([7]道具信息!G334="","",[7]道具信息!G334)</f>
        <v>1</v>
      </c>
      <c r="H334" s="25">
        <f>IF([7]道具信息!H334="","",[7]道具信息!H334)</f>
        <v>1</v>
      </c>
      <c r="I334" s="25">
        <f>IF([7]道具信息!I334="","",[7]道具信息!I334)</f>
        <v>200</v>
      </c>
      <c r="J334" s="25">
        <f>IF([7]道具信息!J334="","",[7]道具信息!J334)</f>
        <v>200</v>
      </c>
      <c r="K334" s="25">
        <f>IF([7]道具信息!K334="","",[7]道具信息!K334)</f>
        <v>200</v>
      </c>
      <c r="L334" s="25" t="str">
        <f>IF([7]道具信息!L334="","",[7]道具信息!L334)</f>
        <v>使用后立即获得10000器械兵新兵</v>
      </c>
      <c r="M334" s="25" t="str">
        <f>IF([7]道具信息!M334="","",[7]道具信息!M334)</f>
        <v/>
      </c>
      <c r="N334" s="25" t="str">
        <f>IF([7]道具信息!N334="","",[7]道具信息!N334)</f>
        <v/>
      </c>
      <c r="O334" s="25" t="str">
        <f>IF([7]道具信息!O334="","",[7]道具信息!O334)</f>
        <v/>
      </c>
      <c r="P334" s="25" t="str">
        <f>IF([7]道具信息!P334="","",[7]道具信息!P334)</f>
        <v/>
      </c>
      <c r="Q334" s="25" t="str">
        <f>IF([7]道具信息!Q334="","",[7]道具信息!Q334)</f>
        <v/>
      </c>
      <c r="R334" s="25" t="str">
        <f>IF([7]道具信息!R334="","",[7]道具信息!R334)</f>
        <v/>
      </c>
      <c r="S334" s="25" t="str">
        <f>IF([7]道具信息!S334="","",[7]道具信息!S334)</f>
        <v/>
      </c>
      <c r="T334" s="25" t="str">
        <f>IF([7]道具信息!T334="","",[7]道具信息!T334)</f>
        <v/>
      </c>
      <c r="U334" s="25" t="str">
        <f>IF([7]道具信息!U334="","",[7]道具信息!U334)</f>
        <v/>
      </c>
      <c r="V334" s="25" t="str">
        <f>IF([7]道具信息!V334="","",[7]道具信息!V334)</f>
        <v/>
      </c>
      <c r="W334" s="25" t="str">
        <f>IF([7]道具信息!W334="","",[7]道具信息!W334)</f>
        <v/>
      </c>
      <c r="X334" s="25" t="str">
        <f>IF([7]道具信息!X334="","",[7]道具信息!X334)</f>
        <v/>
      </c>
      <c r="Y334" s="25" t="str">
        <f>IF([7]道具信息!Y334="","",[7]道具信息!Y334)</f>
        <v/>
      </c>
      <c r="Z334" s="25" t="str">
        <f>IF([7]道具信息!Z334="","",[7]道具信息!Z334)</f>
        <v/>
      </c>
    </row>
    <row r="335" spans="1:26" x14ac:dyDescent="0.15">
      <c r="A335" s="25" t="str">
        <f>IF([7]道具信息!A335="","",[7]道具信息!A335)</f>
        <v/>
      </c>
      <c r="B335" s="25" t="str">
        <f>IF([7]道具信息!B335="","",[7]道具信息!B335)</f>
        <v/>
      </c>
      <c r="C335" s="25" t="str">
        <f>IF([7]道具信息!C335="","",[7]道具信息!C335)</f>
        <v/>
      </c>
      <c r="D335" s="25" t="str">
        <f>IF([7]道具信息!D335="","",[7]道具信息!D335)</f>
        <v/>
      </c>
      <c r="E335" s="25" t="str">
        <f>IF([7]道具信息!E335="","",[7]道具信息!E335)</f>
        <v/>
      </c>
      <c r="F335" s="25" t="str">
        <f>IF([7]道具信息!F335="","",[7]道具信息!F335)</f>
        <v/>
      </c>
      <c r="G335" s="25" t="str">
        <f>IF([7]道具信息!G335="","",[7]道具信息!G335)</f>
        <v/>
      </c>
      <c r="H335" s="25" t="str">
        <f>IF([7]道具信息!H335="","",[7]道具信息!H335)</f>
        <v/>
      </c>
      <c r="I335" s="25" t="str">
        <f>IF([7]道具信息!I335="","",[7]道具信息!I335)</f>
        <v/>
      </c>
      <c r="J335" s="25" t="str">
        <f>IF([7]道具信息!J335="","",[7]道具信息!J335)</f>
        <v/>
      </c>
      <c r="K335" s="25" t="str">
        <f>IF([7]道具信息!K335="","",[7]道具信息!K335)</f>
        <v/>
      </c>
      <c r="L335" s="25" t="str">
        <f>IF([7]道具信息!L335="","",[7]道具信息!L335)</f>
        <v/>
      </c>
      <c r="M335" s="25" t="str">
        <f>IF([7]道具信息!M335="","",[7]道具信息!M335)</f>
        <v/>
      </c>
      <c r="N335" s="25" t="str">
        <f>IF([7]道具信息!N335="","",[7]道具信息!N335)</f>
        <v/>
      </c>
      <c r="O335" s="25" t="str">
        <f>IF([7]道具信息!O335="","",[7]道具信息!O335)</f>
        <v/>
      </c>
      <c r="P335" s="25" t="str">
        <f>IF([7]道具信息!P335="","",[7]道具信息!P335)</f>
        <v/>
      </c>
      <c r="Q335" s="25" t="str">
        <f>IF([7]道具信息!Q335="","",[7]道具信息!Q335)</f>
        <v/>
      </c>
      <c r="R335" s="25" t="str">
        <f>IF([7]道具信息!R335="","",[7]道具信息!R335)</f>
        <v/>
      </c>
      <c r="S335" s="25" t="str">
        <f>IF([7]道具信息!S335="","",[7]道具信息!S335)</f>
        <v/>
      </c>
      <c r="T335" s="25" t="str">
        <f>IF([7]道具信息!T335="","",[7]道具信息!T335)</f>
        <v/>
      </c>
      <c r="U335" s="25" t="str">
        <f>IF([7]道具信息!U335="","",[7]道具信息!U335)</f>
        <v/>
      </c>
      <c r="V335" s="25" t="str">
        <f>IF([7]道具信息!V335="","",[7]道具信息!V335)</f>
        <v/>
      </c>
      <c r="W335" s="25" t="str">
        <f>IF([7]道具信息!W335="","",[7]道具信息!W335)</f>
        <v/>
      </c>
      <c r="X335" s="25" t="str">
        <f>IF([7]道具信息!X335="","",[7]道具信息!X335)</f>
        <v/>
      </c>
      <c r="Y335" s="25" t="str">
        <f>IF([7]道具信息!Y335="","",[7]道具信息!Y335)</f>
        <v/>
      </c>
      <c r="Z335" s="25" t="str">
        <f>IF([7]道具信息!Z335="","",[7]道具信息!Z335)</f>
        <v/>
      </c>
    </row>
    <row r="336" spans="1:26" x14ac:dyDescent="0.15">
      <c r="A336" s="25" t="str">
        <f>IF([7]道具信息!A336="","",[7]道具信息!A336)</f>
        <v/>
      </c>
      <c r="B336" s="25" t="str">
        <f>IF([7]道具信息!B336="","",[7]道具信息!B336)</f>
        <v/>
      </c>
      <c r="C336" s="25">
        <f>IF([7]道具信息!C336="","",[7]道具信息!C336)</f>
        <v>26500</v>
      </c>
      <c r="D336" s="25" t="str">
        <f>IF([7]道具信息!D336="","",[7]道具信息!D336)</f>
        <v>兵法宝箱</v>
      </c>
      <c r="E336" s="25">
        <f>IF([7]道具信息!E336="","",[7]道具信息!E336)</f>
        <v>250</v>
      </c>
      <c r="F336" s="25">
        <f>IF([7]道具信息!F336="","",[7]道具信息!F336)</f>
        <v>1</v>
      </c>
      <c r="G336" s="25">
        <f>IF([7]道具信息!G336="","",[7]道具信息!G336)</f>
        <v>1</v>
      </c>
      <c r="H336" s="25">
        <f>IF([7]道具信息!H336="","",[7]道具信息!H336)</f>
        <v>1</v>
      </c>
      <c r="I336" s="25">
        <f>IF([7]道具信息!I336="","",[7]道具信息!I336)</f>
        <v>250</v>
      </c>
      <c r="J336" s="25">
        <f>IF([7]道具信息!J336="","",[7]道具信息!J336)</f>
        <v>250</v>
      </c>
      <c r="K336" s="25">
        <f>IF([7]道具信息!K336="","",[7]道具信息!K336)</f>
        <v>250</v>
      </c>
      <c r="L336" s="25" t="str">
        <f>IF([7]道具信息!L336="","",[7]道具信息!L336)</f>
        <v>使用后随机获得1个兵法</v>
      </c>
      <c r="M336" s="25" t="str">
        <f>IF([7]道具信息!M336="","",[7]道具信息!M336)</f>
        <v/>
      </c>
      <c r="N336" s="25" t="str">
        <f>IF([7]道具信息!N336="","",[7]道具信息!N336)</f>
        <v/>
      </c>
      <c r="O336" s="25" t="str">
        <f>IF([7]道具信息!O336="","",[7]道具信息!O336)</f>
        <v/>
      </c>
      <c r="P336" s="25" t="str">
        <f>IF([7]道具信息!P336="","",[7]道具信息!P336)</f>
        <v/>
      </c>
      <c r="Q336" s="25" t="str">
        <f>IF([7]道具信息!Q336="","",[7]道具信息!Q336)</f>
        <v/>
      </c>
      <c r="R336" s="25" t="str">
        <f>IF([7]道具信息!R336="","",[7]道具信息!R336)</f>
        <v/>
      </c>
      <c r="S336" s="25" t="str">
        <f>IF([7]道具信息!S336="","",[7]道具信息!S336)</f>
        <v/>
      </c>
      <c r="T336" s="25" t="str">
        <f>IF([7]道具信息!T336="","",[7]道具信息!T336)</f>
        <v/>
      </c>
      <c r="U336" s="25" t="str">
        <f>IF([7]道具信息!U336="","",[7]道具信息!U336)</f>
        <v/>
      </c>
      <c r="V336" s="25" t="str">
        <f>IF([7]道具信息!V336="","",[7]道具信息!V336)</f>
        <v/>
      </c>
      <c r="W336" s="25" t="str">
        <f>IF([7]道具信息!W336="","",[7]道具信息!W336)</f>
        <v/>
      </c>
      <c r="X336" s="25" t="str">
        <f>IF([7]道具信息!X336="","",[7]道具信息!X336)</f>
        <v/>
      </c>
      <c r="Y336" s="25" t="str">
        <f>IF([7]道具信息!Y336="","",[7]道具信息!Y336)</f>
        <v/>
      </c>
      <c r="Z336" s="25" t="str">
        <f>IF([7]道具信息!Z336="","",[7]道具信息!Z336)</f>
        <v/>
      </c>
    </row>
    <row r="337" spans="1:26" x14ac:dyDescent="0.15">
      <c r="A337" s="25" t="str">
        <f>IF([7]道具信息!A337="","",[7]道具信息!A337)</f>
        <v/>
      </c>
      <c r="B337" s="25" t="str">
        <f>IF([7]道具信息!B337="","",[7]道具信息!B337)</f>
        <v/>
      </c>
      <c r="C337" s="25">
        <f>IF([7]道具信息!C337="","",[7]道具信息!C337)</f>
        <v>26501</v>
      </c>
      <c r="D337" s="25" t="str">
        <f>IF([7]道具信息!D337="","",[7]道具信息!D337)</f>
        <v>蓝色兵法宝箱</v>
      </c>
      <c r="E337" s="25">
        <f>IF([7]道具信息!E337="","",[7]道具信息!E337)</f>
        <v>50</v>
      </c>
      <c r="F337" s="25">
        <f>IF([7]道具信息!F337="","",[7]道具信息!F337)</f>
        <v>1</v>
      </c>
      <c r="G337" s="25">
        <f>IF([7]道具信息!G337="","",[7]道具信息!G337)</f>
        <v>1</v>
      </c>
      <c r="H337" s="25">
        <f>IF([7]道具信息!H337="","",[7]道具信息!H337)</f>
        <v>1</v>
      </c>
      <c r="I337" s="25">
        <f>IF([7]道具信息!I337="","",[7]道具信息!I337)</f>
        <v>50</v>
      </c>
      <c r="J337" s="25">
        <f>IF([7]道具信息!J337="","",[7]道具信息!J337)</f>
        <v>50</v>
      </c>
      <c r="K337" s="25">
        <f>IF([7]道具信息!K337="","",[7]道具信息!K337)</f>
        <v>50</v>
      </c>
      <c r="L337" s="25" t="str">
        <f>IF([7]道具信息!L337="","",[7]道具信息!L337)</f>
        <v>使用后随机获得1个蓝色品质兵法</v>
      </c>
      <c r="M337" s="25" t="str">
        <f>IF([7]道具信息!M337="","",[7]道具信息!M337)</f>
        <v/>
      </c>
      <c r="N337" s="25" t="str">
        <f>IF([7]道具信息!N337="","",[7]道具信息!N337)</f>
        <v/>
      </c>
      <c r="O337" s="25" t="str">
        <f>IF([7]道具信息!O337="","",[7]道具信息!O337)</f>
        <v/>
      </c>
      <c r="P337" s="25" t="str">
        <f>IF([7]道具信息!P337="","",[7]道具信息!P337)</f>
        <v/>
      </c>
      <c r="Q337" s="25" t="str">
        <f>IF([7]道具信息!Q337="","",[7]道具信息!Q337)</f>
        <v/>
      </c>
      <c r="R337" s="25" t="str">
        <f>IF([7]道具信息!R337="","",[7]道具信息!R337)</f>
        <v/>
      </c>
      <c r="S337" s="25" t="str">
        <f>IF([7]道具信息!S337="","",[7]道具信息!S337)</f>
        <v/>
      </c>
      <c r="T337" s="25" t="str">
        <f>IF([7]道具信息!T337="","",[7]道具信息!T337)</f>
        <v/>
      </c>
      <c r="U337" s="25" t="str">
        <f>IF([7]道具信息!U337="","",[7]道具信息!U337)</f>
        <v/>
      </c>
      <c r="V337" s="25" t="str">
        <f>IF([7]道具信息!V337="","",[7]道具信息!V337)</f>
        <v/>
      </c>
      <c r="W337" s="25" t="str">
        <f>IF([7]道具信息!W337="","",[7]道具信息!W337)</f>
        <v/>
      </c>
      <c r="X337" s="25" t="str">
        <f>IF([7]道具信息!X337="","",[7]道具信息!X337)</f>
        <v/>
      </c>
      <c r="Y337" s="25" t="str">
        <f>IF([7]道具信息!Y337="","",[7]道具信息!Y337)</f>
        <v/>
      </c>
      <c r="Z337" s="25" t="str">
        <f>IF([7]道具信息!Z337="","",[7]道具信息!Z337)</f>
        <v/>
      </c>
    </row>
    <row r="338" spans="1:26" x14ac:dyDescent="0.15">
      <c r="A338" s="25" t="str">
        <f>IF([7]道具信息!A338="","",[7]道具信息!A338)</f>
        <v/>
      </c>
      <c r="B338" s="25" t="str">
        <f>IF([7]道具信息!B338="","",[7]道具信息!B338)</f>
        <v/>
      </c>
      <c r="C338" s="25">
        <f>IF([7]道具信息!C338="","",[7]道具信息!C338)</f>
        <v>26502</v>
      </c>
      <c r="D338" s="25" t="str">
        <f>IF([7]道具信息!D338="","",[7]道具信息!D338)</f>
        <v>紫色兵法宝箱</v>
      </c>
      <c r="E338" s="25">
        <f>IF([7]道具信息!E338="","",[7]道具信息!E338)</f>
        <v>500</v>
      </c>
      <c r="F338" s="25">
        <f>IF([7]道具信息!F338="","",[7]道具信息!F338)</f>
        <v>1</v>
      </c>
      <c r="G338" s="25">
        <f>IF([7]道具信息!G338="","",[7]道具信息!G338)</f>
        <v>1</v>
      </c>
      <c r="H338" s="25">
        <f>IF([7]道具信息!H338="","",[7]道具信息!H338)</f>
        <v>1</v>
      </c>
      <c r="I338" s="25">
        <f>IF([7]道具信息!I338="","",[7]道具信息!I338)</f>
        <v>500</v>
      </c>
      <c r="J338" s="25">
        <f>IF([7]道具信息!J338="","",[7]道具信息!J338)</f>
        <v>500</v>
      </c>
      <c r="K338" s="25">
        <f>IF([7]道具信息!K338="","",[7]道具信息!K338)</f>
        <v>500</v>
      </c>
      <c r="L338" s="25" t="str">
        <f>IF([7]道具信息!L338="","",[7]道具信息!L338)</f>
        <v>使用后随机获得1个紫色品质兵法</v>
      </c>
      <c r="M338" s="25" t="str">
        <f>IF([7]道具信息!M338="","",[7]道具信息!M338)</f>
        <v/>
      </c>
      <c r="N338" s="25" t="str">
        <f>IF([7]道具信息!N338="","",[7]道具信息!N338)</f>
        <v/>
      </c>
      <c r="O338" s="25" t="str">
        <f>IF([7]道具信息!O338="","",[7]道具信息!O338)</f>
        <v/>
      </c>
      <c r="P338" s="25" t="str">
        <f>IF([7]道具信息!P338="","",[7]道具信息!P338)</f>
        <v/>
      </c>
      <c r="Q338" s="25" t="str">
        <f>IF([7]道具信息!Q338="","",[7]道具信息!Q338)</f>
        <v/>
      </c>
      <c r="R338" s="25" t="str">
        <f>IF([7]道具信息!R338="","",[7]道具信息!R338)</f>
        <v/>
      </c>
      <c r="S338" s="25" t="str">
        <f>IF([7]道具信息!S338="","",[7]道具信息!S338)</f>
        <v/>
      </c>
      <c r="T338" s="25" t="str">
        <f>IF([7]道具信息!T338="","",[7]道具信息!T338)</f>
        <v/>
      </c>
      <c r="U338" s="25" t="str">
        <f>IF([7]道具信息!U338="","",[7]道具信息!U338)</f>
        <v/>
      </c>
      <c r="V338" s="25" t="str">
        <f>IF([7]道具信息!V338="","",[7]道具信息!V338)</f>
        <v/>
      </c>
      <c r="W338" s="25" t="str">
        <f>IF([7]道具信息!W338="","",[7]道具信息!W338)</f>
        <v/>
      </c>
      <c r="X338" s="25" t="str">
        <f>IF([7]道具信息!X338="","",[7]道具信息!X338)</f>
        <v/>
      </c>
      <c r="Y338" s="25" t="str">
        <f>IF([7]道具信息!Y338="","",[7]道具信息!Y338)</f>
        <v/>
      </c>
      <c r="Z338" s="25" t="str">
        <f>IF([7]道具信息!Z338="","",[7]道具信息!Z338)</f>
        <v/>
      </c>
    </row>
    <row r="339" spans="1:26" x14ac:dyDescent="0.15">
      <c r="A339" s="25" t="str">
        <f>IF([7]道具信息!A339="","",[7]道具信息!A339)</f>
        <v/>
      </c>
      <c r="B339" s="25" t="str">
        <f>IF([7]道具信息!B339="","",[7]道具信息!B339)</f>
        <v/>
      </c>
      <c r="C339" s="25">
        <f>IF([7]道具信息!C339="","",[7]道具信息!C339)</f>
        <v>26503</v>
      </c>
      <c r="D339" s="25" t="str">
        <f>IF([7]道具信息!D339="","",[7]道具信息!D339)</f>
        <v>橙色兵法宝箱</v>
      </c>
      <c r="E339" s="25">
        <f>IF([7]道具信息!E339="","",[7]道具信息!E339)</f>
        <v>1680</v>
      </c>
      <c r="F339" s="25">
        <f>IF([7]道具信息!F339="","",[7]道具信息!F339)</f>
        <v>1</v>
      </c>
      <c r="G339" s="25">
        <f>IF([7]道具信息!G339="","",[7]道具信息!G339)</f>
        <v>1</v>
      </c>
      <c r="H339" s="25">
        <f>IF([7]道具信息!H339="","",[7]道具信息!H339)</f>
        <v>1</v>
      </c>
      <c r="I339" s="25">
        <f>IF([7]道具信息!I339="","",[7]道具信息!I339)</f>
        <v>1680</v>
      </c>
      <c r="J339" s="25">
        <f>IF([7]道具信息!J339="","",[7]道具信息!J339)</f>
        <v>1680</v>
      </c>
      <c r="K339" s="25">
        <f>IF([7]道具信息!K339="","",[7]道具信息!K339)</f>
        <v>1680</v>
      </c>
      <c r="L339" s="25" t="str">
        <f>IF([7]道具信息!L339="","",[7]道具信息!L339)</f>
        <v>使用后随机获得1个橙色品质兵法</v>
      </c>
      <c r="M339" s="25" t="str">
        <f>IF([7]道具信息!M339="","",[7]道具信息!M339)</f>
        <v/>
      </c>
      <c r="N339" s="25" t="str">
        <f>IF([7]道具信息!N339="","",[7]道具信息!N339)</f>
        <v/>
      </c>
      <c r="O339" s="25" t="str">
        <f>IF([7]道具信息!O339="","",[7]道具信息!O339)</f>
        <v/>
      </c>
      <c r="P339" s="25" t="str">
        <f>IF([7]道具信息!P339="","",[7]道具信息!P339)</f>
        <v/>
      </c>
      <c r="Q339" s="25" t="str">
        <f>IF([7]道具信息!Q339="","",[7]道具信息!Q339)</f>
        <v/>
      </c>
      <c r="R339" s="25" t="str">
        <f>IF([7]道具信息!R339="","",[7]道具信息!R339)</f>
        <v/>
      </c>
      <c r="S339" s="25" t="str">
        <f>IF([7]道具信息!S339="","",[7]道具信息!S339)</f>
        <v/>
      </c>
      <c r="T339" s="25" t="str">
        <f>IF([7]道具信息!T339="","",[7]道具信息!T339)</f>
        <v/>
      </c>
      <c r="U339" s="25" t="str">
        <f>IF([7]道具信息!U339="","",[7]道具信息!U339)</f>
        <v/>
      </c>
      <c r="V339" s="25" t="str">
        <f>IF([7]道具信息!V339="","",[7]道具信息!V339)</f>
        <v/>
      </c>
      <c r="W339" s="25" t="str">
        <f>IF([7]道具信息!W339="","",[7]道具信息!W339)</f>
        <v/>
      </c>
      <c r="X339" s="25" t="str">
        <f>IF([7]道具信息!X339="","",[7]道具信息!X339)</f>
        <v/>
      </c>
      <c r="Y339" s="25" t="str">
        <f>IF([7]道具信息!Y339="","",[7]道具信息!Y339)</f>
        <v/>
      </c>
      <c r="Z339" s="25" t="str">
        <f>IF([7]道具信息!Z339="","",[7]道具信息!Z339)</f>
        <v/>
      </c>
    </row>
    <row r="340" spans="1:26" x14ac:dyDescent="0.15">
      <c r="A340" s="25" t="str">
        <f>IF([7]道具信息!A340="","",[7]道具信息!A340)</f>
        <v/>
      </c>
      <c r="B340" s="25" t="str">
        <f>IF([7]道具信息!B340="","",[7]道具信息!B340)</f>
        <v/>
      </c>
      <c r="C340" s="25">
        <f>IF([7]道具信息!C340="","",[7]道具信息!C340)</f>
        <v>26504</v>
      </c>
      <c r="D340" s="25" t="str">
        <f>IF([7]道具信息!D340="","",[7]道具信息!D340)</f>
        <v>红色兵法宝箱</v>
      </c>
      <c r="E340" s="25">
        <f>IF([7]道具信息!E340="","",[7]道具信息!E340)</f>
        <v>14100</v>
      </c>
      <c r="F340" s="25">
        <f>IF([7]道具信息!F340="","",[7]道具信息!F340)</f>
        <v>1</v>
      </c>
      <c r="G340" s="25">
        <f>IF([7]道具信息!G340="","",[7]道具信息!G340)</f>
        <v>1</v>
      </c>
      <c r="H340" s="25">
        <f>IF([7]道具信息!H340="","",[7]道具信息!H340)</f>
        <v>1</v>
      </c>
      <c r="I340" s="25">
        <f>IF([7]道具信息!I340="","",[7]道具信息!I340)</f>
        <v>14100</v>
      </c>
      <c r="J340" s="25">
        <f>IF([7]道具信息!J340="","",[7]道具信息!J340)</f>
        <v>14100</v>
      </c>
      <c r="K340" s="25">
        <f>IF([7]道具信息!K340="","",[7]道具信息!K340)</f>
        <v>14100</v>
      </c>
      <c r="L340" s="25" t="str">
        <f>IF([7]道具信息!L340="","",[7]道具信息!L340)</f>
        <v>使用后随机获得1个红色品质兵法</v>
      </c>
      <c r="M340" s="25" t="str">
        <f>IF([7]道具信息!M340="","",[7]道具信息!M340)</f>
        <v/>
      </c>
      <c r="N340" s="25" t="str">
        <f>IF([7]道具信息!N340="","",[7]道具信息!N340)</f>
        <v/>
      </c>
      <c r="O340" s="25" t="str">
        <f>IF([7]道具信息!O340="","",[7]道具信息!O340)</f>
        <v/>
      </c>
      <c r="P340" s="25" t="str">
        <f>IF([7]道具信息!P340="","",[7]道具信息!P340)</f>
        <v/>
      </c>
      <c r="Q340" s="25" t="str">
        <f>IF([7]道具信息!Q340="","",[7]道具信息!Q340)</f>
        <v/>
      </c>
      <c r="R340" s="25" t="str">
        <f>IF([7]道具信息!R340="","",[7]道具信息!R340)</f>
        <v/>
      </c>
      <c r="S340" s="25" t="str">
        <f>IF([7]道具信息!S340="","",[7]道具信息!S340)</f>
        <v/>
      </c>
      <c r="T340" s="25" t="str">
        <f>IF([7]道具信息!T340="","",[7]道具信息!T340)</f>
        <v/>
      </c>
      <c r="U340" s="25" t="str">
        <f>IF([7]道具信息!U340="","",[7]道具信息!U340)</f>
        <v/>
      </c>
      <c r="V340" s="25" t="str">
        <f>IF([7]道具信息!V340="","",[7]道具信息!V340)</f>
        <v/>
      </c>
      <c r="W340" s="25" t="str">
        <f>IF([7]道具信息!W340="","",[7]道具信息!W340)</f>
        <v/>
      </c>
      <c r="X340" s="25" t="str">
        <f>IF([7]道具信息!X340="","",[7]道具信息!X340)</f>
        <v/>
      </c>
      <c r="Y340" s="25" t="str">
        <f>IF([7]道具信息!Y340="","",[7]道具信息!Y340)</f>
        <v/>
      </c>
      <c r="Z340" s="25" t="str">
        <f>IF([7]道具信息!Z340="","",[7]道具信息!Z340)</f>
        <v/>
      </c>
    </row>
    <row r="341" spans="1:26" x14ac:dyDescent="0.15">
      <c r="A341" s="25" t="str">
        <f>IF([7]道具信息!A341="","",[7]道具信息!A341)</f>
        <v/>
      </c>
      <c r="B341" s="25" t="str">
        <f>IF([7]道具信息!B341="","",[7]道具信息!B341)</f>
        <v/>
      </c>
      <c r="C341" s="25" t="str">
        <f>IF([7]道具信息!C341="","",[7]道具信息!C341)</f>
        <v/>
      </c>
      <c r="D341" s="25" t="str">
        <f>IF([7]道具信息!D341="","",[7]道具信息!D341)</f>
        <v>指定or任选蓝色兵法</v>
      </c>
      <c r="E341" s="25">
        <f>IF([7]道具信息!E341="","",[7]道具信息!E341)</f>
        <v>35</v>
      </c>
      <c r="F341" s="25">
        <f>IF([7]道具信息!F341="","",[7]道具信息!F341)</f>
        <v>1</v>
      </c>
      <c r="G341" s="25">
        <f>IF([7]道具信息!G341="","",[7]道具信息!G341)</f>
        <v>1</v>
      </c>
      <c r="H341" s="25">
        <f>IF([7]道具信息!H341="","",[7]道具信息!H341)</f>
        <v>1</v>
      </c>
      <c r="I341" s="25">
        <f>IF([7]道具信息!I341="","",[7]道具信息!I341)</f>
        <v>35</v>
      </c>
      <c r="J341" s="25">
        <f>IF([7]道具信息!J341="","",[7]道具信息!J341)</f>
        <v>35</v>
      </c>
      <c r="K341" s="25">
        <f>IF([7]道具信息!K341="","",[7]道具信息!K341)</f>
        <v>35</v>
      </c>
      <c r="L341" s="25" t="str">
        <f>IF([7]道具信息!L341="","",[7]道具信息!L341)</f>
        <v/>
      </c>
      <c r="M341" s="25" t="str">
        <f>IF([7]道具信息!M341="","",[7]道具信息!M341)</f>
        <v/>
      </c>
      <c r="N341" s="25" t="str">
        <f>IF([7]道具信息!N341="","",[7]道具信息!N341)</f>
        <v/>
      </c>
      <c r="O341" s="25" t="str">
        <f>IF([7]道具信息!O341="","",[7]道具信息!O341)</f>
        <v/>
      </c>
      <c r="P341" s="25" t="str">
        <f>IF([7]道具信息!P341="","",[7]道具信息!P341)</f>
        <v/>
      </c>
      <c r="Q341" s="25" t="str">
        <f>IF([7]道具信息!Q341="","",[7]道具信息!Q341)</f>
        <v/>
      </c>
      <c r="R341" s="25" t="str">
        <f>IF([7]道具信息!R341="","",[7]道具信息!R341)</f>
        <v/>
      </c>
      <c r="S341" s="25" t="str">
        <f>IF([7]道具信息!S341="","",[7]道具信息!S341)</f>
        <v/>
      </c>
      <c r="T341" s="25" t="str">
        <f>IF([7]道具信息!T341="","",[7]道具信息!T341)</f>
        <v/>
      </c>
      <c r="U341" s="25" t="str">
        <f>IF([7]道具信息!U341="","",[7]道具信息!U341)</f>
        <v/>
      </c>
      <c r="V341" s="25" t="str">
        <f>IF([7]道具信息!V341="","",[7]道具信息!V341)</f>
        <v/>
      </c>
      <c r="W341" s="25" t="str">
        <f>IF([7]道具信息!W341="","",[7]道具信息!W341)</f>
        <v/>
      </c>
      <c r="X341" s="25" t="str">
        <f>IF([7]道具信息!X341="","",[7]道具信息!X341)</f>
        <v/>
      </c>
      <c r="Y341" s="25" t="str">
        <f>IF([7]道具信息!Y341="","",[7]道具信息!Y341)</f>
        <v/>
      </c>
      <c r="Z341" s="25" t="str">
        <f>IF([7]道具信息!Z341="","",[7]道具信息!Z341)</f>
        <v/>
      </c>
    </row>
    <row r="342" spans="1:26" x14ac:dyDescent="0.15">
      <c r="A342" s="25" t="str">
        <f>IF([7]道具信息!A342="","",[7]道具信息!A342)</f>
        <v/>
      </c>
      <c r="B342" s="25" t="str">
        <f>IF([7]道具信息!B342="","",[7]道具信息!B342)</f>
        <v/>
      </c>
      <c r="C342" s="25" t="str">
        <f>IF([7]道具信息!C342="","",[7]道具信息!C342)</f>
        <v/>
      </c>
      <c r="D342" s="25" t="str">
        <f>IF([7]道具信息!D342="","",[7]道具信息!D342)</f>
        <v>指定or任选紫色兵法</v>
      </c>
      <c r="E342" s="25">
        <f>IF([7]道具信息!E342="","",[7]道具信息!E342)</f>
        <v>750</v>
      </c>
      <c r="F342" s="25">
        <f>IF([7]道具信息!F342="","",[7]道具信息!F342)</f>
        <v>1</v>
      </c>
      <c r="G342" s="25">
        <f>IF([7]道具信息!G342="","",[7]道具信息!G342)</f>
        <v>1</v>
      </c>
      <c r="H342" s="25">
        <f>IF([7]道具信息!H342="","",[7]道具信息!H342)</f>
        <v>1</v>
      </c>
      <c r="I342" s="25">
        <f>IF([7]道具信息!I342="","",[7]道具信息!I342)</f>
        <v>750</v>
      </c>
      <c r="J342" s="25">
        <f>IF([7]道具信息!J342="","",[7]道具信息!J342)</f>
        <v>750</v>
      </c>
      <c r="K342" s="25">
        <f>IF([7]道具信息!K342="","",[7]道具信息!K342)</f>
        <v>750</v>
      </c>
      <c r="L342" s="25" t="str">
        <f>IF([7]道具信息!L342="","",[7]道具信息!L342)</f>
        <v/>
      </c>
      <c r="M342" s="25" t="str">
        <f>IF([7]道具信息!M342="","",[7]道具信息!M342)</f>
        <v/>
      </c>
      <c r="N342" s="25" t="str">
        <f>IF([7]道具信息!N342="","",[7]道具信息!N342)</f>
        <v/>
      </c>
      <c r="O342" s="25" t="str">
        <f>IF([7]道具信息!O342="","",[7]道具信息!O342)</f>
        <v/>
      </c>
      <c r="P342" s="25" t="str">
        <f>IF([7]道具信息!P342="","",[7]道具信息!P342)</f>
        <v/>
      </c>
      <c r="Q342" s="25" t="str">
        <f>IF([7]道具信息!Q342="","",[7]道具信息!Q342)</f>
        <v/>
      </c>
      <c r="R342" s="25" t="str">
        <f>IF([7]道具信息!R342="","",[7]道具信息!R342)</f>
        <v/>
      </c>
      <c r="S342" s="25" t="str">
        <f>IF([7]道具信息!S342="","",[7]道具信息!S342)</f>
        <v/>
      </c>
      <c r="T342" s="25" t="str">
        <f>IF([7]道具信息!T342="","",[7]道具信息!T342)</f>
        <v/>
      </c>
      <c r="U342" s="25" t="str">
        <f>IF([7]道具信息!U342="","",[7]道具信息!U342)</f>
        <v/>
      </c>
      <c r="V342" s="25" t="str">
        <f>IF([7]道具信息!V342="","",[7]道具信息!V342)</f>
        <v/>
      </c>
      <c r="W342" s="25" t="str">
        <f>IF([7]道具信息!W342="","",[7]道具信息!W342)</f>
        <v/>
      </c>
      <c r="X342" s="25" t="str">
        <f>IF([7]道具信息!X342="","",[7]道具信息!X342)</f>
        <v/>
      </c>
      <c r="Y342" s="25" t="str">
        <f>IF([7]道具信息!Y342="","",[7]道具信息!Y342)</f>
        <v/>
      </c>
      <c r="Z342" s="25" t="str">
        <f>IF([7]道具信息!Z342="","",[7]道具信息!Z342)</f>
        <v/>
      </c>
    </row>
    <row r="343" spans="1:26" x14ac:dyDescent="0.15">
      <c r="A343" s="25" t="str">
        <f>IF([7]道具信息!A343="","",[7]道具信息!A343)</f>
        <v/>
      </c>
      <c r="B343" s="25" t="str">
        <f>IF([7]道具信息!B343="","",[7]道具信息!B343)</f>
        <v/>
      </c>
      <c r="C343" s="25" t="str">
        <f>IF([7]道具信息!C343="","",[7]道具信息!C343)</f>
        <v/>
      </c>
      <c r="D343" s="25" t="str">
        <f>IF([7]道具信息!D343="","",[7]道具信息!D343)</f>
        <v>指定or任选橙色兵法</v>
      </c>
      <c r="E343" s="25">
        <f>IF([7]道具信息!E343="","",[7]道具信息!E343)</f>
        <v>3350</v>
      </c>
      <c r="F343" s="25">
        <f>IF([7]道具信息!F343="","",[7]道具信息!F343)</f>
        <v>1</v>
      </c>
      <c r="G343" s="25">
        <f>IF([7]道具信息!G343="","",[7]道具信息!G343)</f>
        <v>1</v>
      </c>
      <c r="H343" s="25">
        <f>IF([7]道具信息!H343="","",[7]道具信息!H343)</f>
        <v>1</v>
      </c>
      <c r="I343" s="25">
        <f>IF([7]道具信息!I343="","",[7]道具信息!I343)</f>
        <v>3350</v>
      </c>
      <c r="J343" s="25">
        <f>IF([7]道具信息!J343="","",[7]道具信息!J343)</f>
        <v>3350</v>
      </c>
      <c r="K343" s="25">
        <f>IF([7]道具信息!K343="","",[7]道具信息!K343)</f>
        <v>3350</v>
      </c>
      <c r="L343" s="25" t="str">
        <f>IF([7]道具信息!L343="","",[7]道具信息!L343)</f>
        <v/>
      </c>
      <c r="M343" s="25" t="str">
        <f>IF([7]道具信息!M343="","",[7]道具信息!M343)</f>
        <v/>
      </c>
      <c r="N343" s="25" t="str">
        <f>IF([7]道具信息!N343="","",[7]道具信息!N343)</f>
        <v/>
      </c>
      <c r="O343" s="25" t="str">
        <f>IF([7]道具信息!O343="","",[7]道具信息!O343)</f>
        <v/>
      </c>
      <c r="P343" s="25" t="str">
        <f>IF([7]道具信息!P343="","",[7]道具信息!P343)</f>
        <v/>
      </c>
      <c r="Q343" s="25" t="str">
        <f>IF([7]道具信息!Q343="","",[7]道具信息!Q343)</f>
        <v/>
      </c>
      <c r="R343" s="25" t="str">
        <f>IF([7]道具信息!R343="","",[7]道具信息!R343)</f>
        <v/>
      </c>
      <c r="S343" s="25" t="str">
        <f>IF([7]道具信息!S343="","",[7]道具信息!S343)</f>
        <v/>
      </c>
      <c r="T343" s="25" t="str">
        <f>IF([7]道具信息!T343="","",[7]道具信息!T343)</f>
        <v/>
      </c>
      <c r="U343" s="25" t="str">
        <f>IF([7]道具信息!U343="","",[7]道具信息!U343)</f>
        <v/>
      </c>
      <c r="V343" s="25" t="str">
        <f>IF([7]道具信息!V343="","",[7]道具信息!V343)</f>
        <v/>
      </c>
      <c r="W343" s="25" t="str">
        <f>IF([7]道具信息!W343="","",[7]道具信息!W343)</f>
        <v/>
      </c>
      <c r="X343" s="25" t="str">
        <f>IF([7]道具信息!X343="","",[7]道具信息!X343)</f>
        <v/>
      </c>
      <c r="Y343" s="25" t="str">
        <f>IF([7]道具信息!Y343="","",[7]道具信息!Y343)</f>
        <v/>
      </c>
      <c r="Z343" s="25" t="str">
        <f>IF([7]道具信息!Z343="","",[7]道具信息!Z343)</f>
        <v/>
      </c>
    </row>
    <row r="344" spans="1:26" x14ac:dyDescent="0.15">
      <c r="A344" s="25" t="str">
        <f>IF([7]道具信息!A344="","",[7]道具信息!A344)</f>
        <v/>
      </c>
      <c r="B344" s="25" t="str">
        <f>IF([7]道具信息!B344="","",[7]道具信息!B344)</f>
        <v/>
      </c>
      <c r="C344" s="25" t="str">
        <f>IF([7]道具信息!C344="","",[7]道具信息!C344)</f>
        <v/>
      </c>
      <c r="D344" s="25" t="str">
        <f>IF([7]道具信息!D344="","",[7]道具信息!D344)</f>
        <v>指定or任选红色兵法</v>
      </c>
      <c r="E344" s="25">
        <f>IF([7]道具信息!E344="","",[7]道具信息!E344)</f>
        <v>9165</v>
      </c>
      <c r="F344" s="25">
        <f>IF([7]道具信息!F344="","",[7]道具信息!F344)</f>
        <v>1</v>
      </c>
      <c r="G344" s="25">
        <f>IF([7]道具信息!G344="","",[7]道具信息!G344)</f>
        <v>1</v>
      </c>
      <c r="H344" s="25">
        <f>IF([7]道具信息!H344="","",[7]道具信息!H344)</f>
        <v>1</v>
      </c>
      <c r="I344" s="25">
        <f>IF([7]道具信息!I344="","",[7]道具信息!I344)</f>
        <v>9165</v>
      </c>
      <c r="J344" s="25">
        <f>IF([7]道具信息!J344="","",[7]道具信息!J344)</f>
        <v>9165</v>
      </c>
      <c r="K344" s="25">
        <f>IF([7]道具信息!K344="","",[7]道具信息!K344)</f>
        <v>9165</v>
      </c>
      <c r="L344" s="25" t="str">
        <f>IF([7]道具信息!L344="","",[7]道具信息!L344)</f>
        <v/>
      </c>
      <c r="M344" s="25" t="str">
        <f>IF([7]道具信息!M344="","",[7]道具信息!M344)</f>
        <v/>
      </c>
      <c r="N344" s="25" t="str">
        <f>IF([7]道具信息!N344="","",[7]道具信息!N344)</f>
        <v/>
      </c>
      <c r="O344" s="25" t="str">
        <f>IF([7]道具信息!O344="","",[7]道具信息!O344)</f>
        <v/>
      </c>
      <c r="P344" s="25" t="str">
        <f>IF([7]道具信息!P344="","",[7]道具信息!P344)</f>
        <v/>
      </c>
      <c r="Q344" s="25" t="str">
        <f>IF([7]道具信息!Q344="","",[7]道具信息!Q344)</f>
        <v/>
      </c>
      <c r="R344" s="25" t="str">
        <f>IF([7]道具信息!R344="","",[7]道具信息!R344)</f>
        <v/>
      </c>
      <c r="S344" s="25" t="str">
        <f>IF([7]道具信息!S344="","",[7]道具信息!S344)</f>
        <v/>
      </c>
      <c r="T344" s="25" t="str">
        <f>IF([7]道具信息!T344="","",[7]道具信息!T344)</f>
        <v/>
      </c>
      <c r="U344" s="25" t="str">
        <f>IF([7]道具信息!U344="","",[7]道具信息!U344)</f>
        <v/>
      </c>
      <c r="V344" s="25" t="str">
        <f>IF([7]道具信息!V344="","",[7]道具信息!V344)</f>
        <v/>
      </c>
      <c r="W344" s="25" t="str">
        <f>IF([7]道具信息!W344="","",[7]道具信息!W344)</f>
        <v/>
      </c>
      <c r="X344" s="25" t="str">
        <f>IF([7]道具信息!X344="","",[7]道具信息!X344)</f>
        <v/>
      </c>
      <c r="Y344" s="25" t="str">
        <f>IF([7]道具信息!Y344="","",[7]道具信息!Y344)</f>
        <v/>
      </c>
      <c r="Z344" s="25" t="str">
        <f>IF([7]道具信息!Z344="","",[7]道具信息!Z344)</f>
        <v/>
      </c>
    </row>
    <row r="345" spans="1:26" x14ac:dyDescent="0.15">
      <c r="A345" s="25" t="str">
        <f>IF([7]道具信息!A345="","",[7]道具信息!A345)</f>
        <v/>
      </c>
      <c r="B345" s="25" t="str">
        <f>IF([7]道具信息!B345="","",[7]道具信息!B345)</f>
        <v/>
      </c>
      <c r="C345" s="25">
        <f>IF([7]道具信息!C345="","",[7]道具信息!C345)</f>
        <v>26505</v>
      </c>
      <c r="D345" s="25" t="str">
        <f>IF([7]道具信息!D345="","",[7]道具信息!D345)</f>
        <v>兵家信物</v>
      </c>
      <c r="E345" s="25">
        <f>IF([7]道具信息!E345="","",[7]道具信息!E345)</f>
        <v>300</v>
      </c>
      <c r="F345" s="25">
        <f>IF([7]道具信息!F345="","",[7]道具信息!F345)</f>
        <v>1</v>
      </c>
      <c r="G345" s="25">
        <f>IF([7]道具信息!G345="","",[7]道具信息!G345)</f>
        <v>1</v>
      </c>
      <c r="H345" s="25">
        <f>IF([7]道具信息!H345="","",[7]道具信息!H345)</f>
        <v>1</v>
      </c>
      <c r="I345" s="25">
        <f>IF([7]道具信息!I345="","",[7]道具信息!I345)</f>
        <v>300</v>
      </c>
      <c r="J345" s="25">
        <f>IF([7]道具信息!J345="","",[7]道具信息!J345)</f>
        <v>300</v>
      </c>
      <c r="K345" s="25">
        <f>IF([7]道具信息!K345="","",[7]道具信息!K345)</f>
        <v>300</v>
      </c>
      <c r="L345" s="25" t="str">
        <f>IF([7]道具信息!L345="","",[7]道具信息!L345)</f>
        <v>抽取兵法时消耗的道具（赠送10个5分钟通用加速）</v>
      </c>
      <c r="M345" s="25" t="str">
        <f>IF([7]道具信息!M345="","",[7]道具信息!M345)</f>
        <v/>
      </c>
      <c r="N345" s="25" t="str">
        <f>IF([7]道具信息!N345="","",[7]道具信息!N345)</f>
        <v/>
      </c>
      <c r="O345" s="25" t="str">
        <f>IF([7]道具信息!O345="","",[7]道具信息!O345)</f>
        <v/>
      </c>
      <c r="P345" s="25" t="str">
        <f>IF([7]道具信息!P345="","",[7]道具信息!P345)</f>
        <v/>
      </c>
      <c r="Q345" s="25" t="str">
        <f>IF([7]道具信息!Q345="","",[7]道具信息!Q345)</f>
        <v/>
      </c>
      <c r="R345" s="25" t="str">
        <f>IF([7]道具信息!R345="","",[7]道具信息!R345)</f>
        <v/>
      </c>
      <c r="S345" s="25" t="str">
        <f>IF([7]道具信息!S345="","",[7]道具信息!S345)</f>
        <v/>
      </c>
      <c r="T345" s="25" t="str">
        <f>IF([7]道具信息!T345="","",[7]道具信息!T345)</f>
        <v/>
      </c>
      <c r="U345" s="25" t="str">
        <f>IF([7]道具信息!U345="","",[7]道具信息!U345)</f>
        <v/>
      </c>
      <c r="V345" s="25" t="str">
        <f>IF([7]道具信息!V345="","",[7]道具信息!V345)</f>
        <v/>
      </c>
      <c r="W345" s="25" t="str">
        <f>IF([7]道具信息!W345="","",[7]道具信息!W345)</f>
        <v/>
      </c>
      <c r="X345" s="25" t="str">
        <f>IF([7]道具信息!X345="","",[7]道具信息!X345)</f>
        <v/>
      </c>
      <c r="Y345" s="25" t="str">
        <f>IF([7]道具信息!Y345="","",[7]道具信息!Y345)</f>
        <v/>
      </c>
      <c r="Z345" s="25" t="str">
        <f>IF([7]道具信息!Z345="","",[7]道具信息!Z345)</f>
        <v/>
      </c>
    </row>
    <row r="346" spans="1:26" x14ac:dyDescent="0.15">
      <c r="A346" s="25" t="str">
        <f>IF([7]道具信息!A346="","",[7]道具信息!A346)</f>
        <v/>
      </c>
      <c r="B346" s="25" t="str">
        <f>IF([7]道具信息!B346="","",[7]道具信息!B346)</f>
        <v/>
      </c>
      <c r="C346" s="25" t="str">
        <f>IF([7]道具信息!C346="","",[7]道具信息!C346)</f>
        <v/>
      </c>
      <c r="D346" s="25" t="str">
        <f>IF([7]道具信息!D346="","",[7]道具信息!D346)</f>
        <v/>
      </c>
      <c r="E346" s="25" t="str">
        <f>IF([7]道具信息!E346="","",[7]道具信息!E346)</f>
        <v/>
      </c>
      <c r="F346" s="25" t="str">
        <f>IF([7]道具信息!F346="","",[7]道具信息!F346)</f>
        <v/>
      </c>
      <c r="G346" s="25" t="str">
        <f>IF([7]道具信息!G346="","",[7]道具信息!G346)</f>
        <v/>
      </c>
      <c r="H346" s="25" t="str">
        <f>IF([7]道具信息!H346="","",[7]道具信息!H346)</f>
        <v/>
      </c>
      <c r="I346" s="25" t="str">
        <f>IF([7]道具信息!I346="","",[7]道具信息!I346)</f>
        <v/>
      </c>
      <c r="J346" s="25" t="str">
        <f>IF([7]道具信息!J346="","",[7]道具信息!J346)</f>
        <v/>
      </c>
      <c r="K346" s="25" t="str">
        <f>IF([7]道具信息!K346="","",[7]道具信息!K346)</f>
        <v/>
      </c>
      <c r="L346" s="25" t="str">
        <f>IF([7]道具信息!L346="","",[7]道具信息!L346)</f>
        <v/>
      </c>
      <c r="M346" s="25" t="str">
        <f>IF([7]道具信息!M346="","",[7]道具信息!M346)</f>
        <v/>
      </c>
      <c r="N346" s="25" t="str">
        <f>IF([7]道具信息!N346="","",[7]道具信息!N346)</f>
        <v/>
      </c>
      <c r="O346" s="25" t="str">
        <f>IF([7]道具信息!O346="","",[7]道具信息!O346)</f>
        <v/>
      </c>
      <c r="P346" s="25" t="str">
        <f>IF([7]道具信息!P346="","",[7]道具信息!P346)</f>
        <v/>
      </c>
      <c r="Q346" s="25" t="str">
        <f>IF([7]道具信息!Q346="","",[7]道具信息!Q346)</f>
        <v/>
      </c>
      <c r="R346" s="25" t="str">
        <f>IF([7]道具信息!R346="","",[7]道具信息!R346)</f>
        <v/>
      </c>
      <c r="S346" s="25" t="str">
        <f>IF([7]道具信息!S346="","",[7]道具信息!S346)</f>
        <v/>
      </c>
      <c r="T346" s="25" t="str">
        <f>IF([7]道具信息!T346="","",[7]道具信息!T346)</f>
        <v/>
      </c>
      <c r="U346" s="25" t="str">
        <f>IF([7]道具信息!U346="","",[7]道具信息!U346)</f>
        <v/>
      </c>
      <c r="V346" s="25" t="str">
        <f>IF([7]道具信息!V346="","",[7]道具信息!V346)</f>
        <v/>
      </c>
      <c r="W346" s="25" t="str">
        <f>IF([7]道具信息!W346="","",[7]道具信息!W346)</f>
        <v/>
      </c>
      <c r="X346" s="25" t="str">
        <f>IF([7]道具信息!X346="","",[7]道具信息!X346)</f>
        <v/>
      </c>
      <c r="Y346" s="25" t="str">
        <f>IF([7]道具信息!Y346="","",[7]道具信息!Y346)</f>
        <v/>
      </c>
      <c r="Z346" s="25" t="str">
        <f>IF([7]道具信息!Z346="","",[7]道具信息!Z346)</f>
        <v/>
      </c>
    </row>
    <row r="347" spans="1:26" x14ac:dyDescent="0.15">
      <c r="A347" s="25" t="str">
        <f>IF([7]道具信息!A347="","",[7]道具信息!A347)</f>
        <v/>
      </c>
      <c r="B347" s="25" t="str">
        <f>IF([7]道具信息!B347="","",[7]道具信息!B347)</f>
        <v/>
      </c>
      <c r="C347" s="25" t="str">
        <f>IF([7]道具信息!C347="","",[7]道具信息!C347)</f>
        <v/>
      </c>
      <c r="D347" s="25" t="str">
        <f>IF([7]道具信息!D347="","",[7]道具信息!D347)</f>
        <v/>
      </c>
      <c r="E347" s="25" t="str">
        <f>IF([7]道具信息!E347="","",[7]道具信息!E347)</f>
        <v/>
      </c>
      <c r="F347" s="25" t="str">
        <f>IF([7]道具信息!F347="","",[7]道具信息!F347)</f>
        <v/>
      </c>
      <c r="G347" s="25" t="str">
        <f>IF([7]道具信息!G347="","",[7]道具信息!G347)</f>
        <v/>
      </c>
      <c r="H347" s="25" t="str">
        <f>IF([7]道具信息!H347="","",[7]道具信息!H347)</f>
        <v/>
      </c>
      <c r="I347" s="25" t="str">
        <f>IF([7]道具信息!I347="","",[7]道具信息!I347)</f>
        <v/>
      </c>
      <c r="J347" s="25" t="str">
        <f>IF([7]道具信息!J347="","",[7]道具信息!J347)</f>
        <v/>
      </c>
      <c r="K347" s="25" t="str">
        <f>IF([7]道具信息!K347="","",[7]道具信息!K347)</f>
        <v/>
      </c>
      <c r="L347" s="25" t="str">
        <f>IF([7]道具信息!L347="","",[7]道具信息!L347)</f>
        <v/>
      </c>
      <c r="M347" s="25" t="str">
        <f>IF([7]道具信息!M347="","",[7]道具信息!M347)</f>
        <v/>
      </c>
      <c r="N347" s="25" t="str">
        <f>IF([7]道具信息!N347="","",[7]道具信息!N347)</f>
        <v/>
      </c>
      <c r="O347" s="25" t="str">
        <f>IF([7]道具信息!O347="","",[7]道具信息!O347)</f>
        <v/>
      </c>
      <c r="P347" s="25" t="str">
        <f>IF([7]道具信息!P347="","",[7]道具信息!P347)</f>
        <v/>
      </c>
      <c r="Q347" s="25" t="str">
        <f>IF([7]道具信息!Q347="","",[7]道具信息!Q347)</f>
        <v/>
      </c>
      <c r="R347" s="25" t="str">
        <f>IF([7]道具信息!R347="","",[7]道具信息!R347)</f>
        <v/>
      </c>
      <c r="S347" s="25" t="str">
        <f>IF([7]道具信息!S347="","",[7]道具信息!S347)</f>
        <v/>
      </c>
      <c r="T347" s="25" t="str">
        <f>IF([7]道具信息!T347="","",[7]道具信息!T347)</f>
        <v/>
      </c>
      <c r="U347" s="25" t="str">
        <f>IF([7]道具信息!U347="","",[7]道具信息!U347)</f>
        <v/>
      </c>
      <c r="V347" s="25" t="str">
        <f>IF([7]道具信息!V347="","",[7]道具信息!V347)</f>
        <v/>
      </c>
      <c r="W347" s="25" t="str">
        <f>IF([7]道具信息!W347="","",[7]道具信息!W347)</f>
        <v/>
      </c>
      <c r="X347" s="25" t="str">
        <f>IF([7]道具信息!X347="","",[7]道具信息!X347)</f>
        <v/>
      </c>
      <c r="Y347" s="25" t="str">
        <f>IF([7]道具信息!Y347="","",[7]道具信息!Y347)</f>
        <v/>
      </c>
      <c r="Z347" s="25" t="str">
        <f>IF([7]道具信息!Z347="","",[7]道具信息!Z347)</f>
        <v/>
      </c>
    </row>
    <row r="348" spans="1:26" x14ac:dyDescent="0.15">
      <c r="A348" s="25" t="str">
        <f>IF([7]道具信息!A348="","",[7]道具信息!A348)</f>
        <v/>
      </c>
      <c r="B348" s="25" t="str">
        <f>IF([7]道具信息!B348="","",[7]道具信息!B348)</f>
        <v/>
      </c>
      <c r="C348" s="25">
        <f>IF([7]道具信息!C348="","",[7]道具信息!C348)</f>
        <v>26520</v>
      </c>
      <c r="D348" s="25" t="str">
        <f>IF([7]道具信息!D348="","",[7]道具信息!D348)</f>
        <v>紫色兵法自选宝箱</v>
      </c>
      <c r="E348" s="25">
        <f>IF([7]道具信息!E348="","",[7]道具信息!E348)</f>
        <v>750</v>
      </c>
      <c r="F348" s="25">
        <f>IF([7]道具信息!F348="","",[7]道具信息!F348)</f>
        <v>1</v>
      </c>
      <c r="G348" s="25">
        <f>IF([7]道具信息!G348="","",[7]道具信息!G348)</f>
        <v>1</v>
      </c>
      <c r="H348" s="25">
        <f>IF([7]道具信息!H348="","",[7]道具信息!H348)</f>
        <v>1</v>
      </c>
      <c r="I348" s="25">
        <f>IF([7]道具信息!I348="","",[7]道具信息!I348)</f>
        <v>750</v>
      </c>
      <c r="J348" s="25">
        <f>IF([7]道具信息!J348="","",[7]道具信息!J348)</f>
        <v>750</v>
      </c>
      <c r="K348" s="25">
        <f>IF([7]道具信息!K348="","",[7]道具信息!K348)</f>
        <v>750</v>
      </c>
      <c r="L348" s="25" t="str">
        <f>IF([7]道具信息!L348="","",[7]道具信息!L348)</f>
        <v>使用后可选择一个紫色兵法。紫色兵法：攻其不备、出奇制胜、破军夺志</v>
      </c>
      <c r="M348" s="25" t="str">
        <f>IF([7]道具信息!M348="","",[7]道具信息!M348)</f>
        <v/>
      </c>
      <c r="N348" s="25" t="str">
        <f>IF([7]道具信息!N348="","",[7]道具信息!N348)</f>
        <v/>
      </c>
      <c r="O348" s="25" t="str">
        <f>IF([7]道具信息!O348="","",[7]道具信息!O348)</f>
        <v/>
      </c>
      <c r="P348" s="25" t="str">
        <f>IF([7]道具信息!P348="","",[7]道具信息!P348)</f>
        <v/>
      </c>
      <c r="Q348" s="25" t="str">
        <f>IF([7]道具信息!Q348="","",[7]道具信息!Q348)</f>
        <v/>
      </c>
      <c r="R348" s="25" t="str">
        <f>IF([7]道具信息!R348="","",[7]道具信息!R348)</f>
        <v/>
      </c>
      <c r="S348" s="25" t="str">
        <f>IF([7]道具信息!S348="","",[7]道具信息!S348)</f>
        <v/>
      </c>
      <c r="T348" s="25" t="str">
        <f>IF([7]道具信息!T348="","",[7]道具信息!T348)</f>
        <v/>
      </c>
      <c r="U348" s="25" t="str">
        <f>IF([7]道具信息!U348="","",[7]道具信息!U348)</f>
        <v/>
      </c>
      <c r="V348" s="25" t="str">
        <f>IF([7]道具信息!V348="","",[7]道具信息!V348)</f>
        <v/>
      </c>
      <c r="W348" s="25" t="str">
        <f>IF([7]道具信息!W348="","",[7]道具信息!W348)</f>
        <v/>
      </c>
      <c r="X348" s="25" t="str">
        <f>IF([7]道具信息!X348="","",[7]道具信息!X348)</f>
        <v/>
      </c>
      <c r="Y348" s="25" t="str">
        <f>IF([7]道具信息!Y348="","",[7]道具信息!Y348)</f>
        <v/>
      </c>
      <c r="Z348" s="25" t="str">
        <f>IF([7]道具信息!Z348="","",[7]道具信息!Z348)</f>
        <v/>
      </c>
    </row>
    <row r="349" spans="1:26" x14ac:dyDescent="0.15">
      <c r="A349" s="25" t="str">
        <f>IF([7]道具信息!A349="","",[7]道具信息!A349)</f>
        <v/>
      </c>
      <c r="B349" s="25" t="str">
        <f>IF([7]道具信息!B349="","",[7]道具信息!B349)</f>
        <v/>
      </c>
      <c r="C349" s="25">
        <f>IF([7]道具信息!C349="","",[7]道具信息!C349)</f>
        <v>26521</v>
      </c>
      <c r="D349" s="25" t="str">
        <f>IF([7]道具信息!D349="","",[7]道具信息!D349)</f>
        <v>橙色兵法自选宝箱</v>
      </c>
      <c r="E349" s="25">
        <f>IF([7]道具信息!E349="","",[7]道具信息!E349)</f>
        <v>3350</v>
      </c>
      <c r="F349" s="25">
        <f>IF([7]道具信息!F349="","",[7]道具信息!F349)</f>
        <v>1</v>
      </c>
      <c r="G349" s="25">
        <f>IF([7]道具信息!G349="","",[7]道具信息!G349)</f>
        <v>1</v>
      </c>
      <c r="H349" s="25">
        <f>IF([7]道具信息!H349="","",[7]道具信息!H349)</f>
        <v>1</v>
      </c>
      <c r="I349" s="25">
        <f>IF([7]道具信息!I349="","",[7]道具信息!I349)</f>
        <v>3350</v>
      </c>
      <c r="J349" s="25">
        <f>IF([7]道具信息!J349="","",[7]道具信息!J349)</f>
        <v>3350</v>
      </c>
      <c r="K349" s="25">
        <f>IF([7]道具信息!K349="","",[7]道具信息!K349)</f>
        <v>3350</v>
      </c>
      <c r="L349" s="25" t="str">
        <f>IF([7]道具信息!L349="","",[7]道具信息!L349)</f>
        <v>使用后可选择一个橙色兵法。橙色兵法：援军秘策、养精蓄锐、退敌千里、奇佐鬼谋</v>
      </c>
      <c r="M349" s="25" t="str">
        <f>IF([7]道具信息!M349="","",[7]道具信息!M349)</f>
        <v/>
      </c>
      <c r="N349" s="25" t="str">
        <f>IF([7]道具信息!N349="","",[7]道具信息!N349)</f>
        <v/>
      </c>
      <c r="O349" s="25" t="str">
        <f>IF([7]道具信息!O349="","",[7]道具信息!O349)</f>
        <v/>
      </c>
      <c r="P349" s="25" t="str">
        <f>IF([7]道具信息!P349="","",[7]道具信息!P349)</f>
        <v/>
      </c>
      <c r="Q349" s="25" t="str">
        <f>IF([7]道具信息!Q349="","",[7]道具信息!Q349)</f>
        <v/>
      </c>
      <c r="R349" s="25" t="str">
        <f>IF([7]道具信息!R349="","",[7]道具信息!R349)</f>
        <v/>
      </c>
      <c r="S349" s="25" t="str">
        <f>IF([7]道具信息!S349="","",[7]道具信息!S349)</f>
        <v/>
      </c>
      <c r="T349" s="25" t="str">
        <f>IF([7]道具信息!T349="","",[7]道具信息!T349)</f>
        <v/>
      </c>
      <c r="U349" s="25" t="str">
        <f>IF([7]道具信息!U349="","",[7]道具信息!U349)</f>
        <v/>
      </c>
      <c r="V349" s="25" t="str">
        <f>IF([7]道具信息!V349="","",[7]道具信息!V349)</f>
        <v/>
      </c>
      <c r="W349" s="25" t="str">
        <f>IF([7]道具信息!W349="","",[7]道具信息!W349)</f>
        <v/>
      </c>
      <c r="X349" s="25" t="str">
        <f>IF([7]道具信息!X349="","",[7]道具信息!X349)</f>
        <v/>
      </c>
      <c r="Y349" s="25" t="str">
        <f>IF([7]道具信息!Y349="","",[7]道具信息!Y349)</f>
        <v/>
      </c>
      <c r="Z349" s="25" t="str">
        <f>IF([7]道具信息!Z349="","",[7]道具信息!Z349)</f>
        <v/>
      </c>
    </row>
    <row r="350" spans="1:26" x14ac:dyDescent="0.15">
      <c r="A350" s="25" t="str">
        <f>IF([7]道具信息!A350="","",[7]道具信息!A350)</f>
        <v/>
      </c>
      <c r="B350" s="25" t="str">
        <f>IF([7]道具信息!B350="","",[7]道具信息!B350)</f>
        <v/>
      </c>
      <c r="C350" s="25" t="str">
        <f>IF([7]道具信息!C350="","",[7]道具信息!C350)</f>
        <v/>
      </c>
      <c r="D350" s="25" t="str">
        <f>IF([7]道具信息!D350="","",[7]道具信息!D350)</f>
        <v/>
      </c>
      <c r="E350" s="25" t="str">
        <f>IF([7]道具信息!E350="","",[7]道具信息!E350)</f>
        <v/>
      </c>
      <c r="F350" s="25" t="str">
        <f>IF([7]道具信息!F350="","",[7]道具信息!F350)</f>
        <v/>
      </c>
      <c r="G350" s="25" t="str">
        <f>IF([7]道具信息!G350="","",[7]道具信息!G350)</f>
        <v/>
      </c>
      <c r="H350" s="25" t="str">
        <f>IF([7]道具信息!H350="","",[7]道具信息!H350)</f>
        <v/>
      </c>
      <c r="I350" s="25" t="str">
        <f>IF([7]道具信息!I350="","",[7]道具信息!I350)</f>
        <v/>
      </c>
      <c r="J350" s="25" t="str">
        <f>IF([7]道具信息!J350="","",[7]道具信息!J350)</f>
        <v/>
      </c>
      <c r="K350" s="25" t="str">
        <f>IF([7]道具信息!K350="","",[7]道具信息!K350)</f>
        <v/>
      </c>
      <c r="L350" s="25" t="str">
        <f>IF([7]道具信息!L350="","",[7]道具信息!L350)</f>
        <v/>
      </c>
      <c r="M350" s="25" t="str">
        <f>IF([7]道具信息!M350="","",[7]道具信息!M350)</f>
        <v/>
      </c>
      <c r="N350" s="25" t="str">
        <f>IF([7]道具信息!N350="","",[7]道具信息!N350)</f>
        <v/>
      </c>
      <c r="O350" s="25" t="str">
        <f>IF([7]道具信息!O350="","",[7]道具信息!O350)</f>
        <v/>
      </c>
      <c r="P350" s="25" t="str">
        <f>IF([7]道具信息!P350="","",[7]道具信息!P350)</f>
        <v/>
      </c>
      <c r="Q350" s="25" t="str">
        <f>IF([7]道具信息!Q350="","",[7]道具信息!Q350)</f>
        <v/>
      </c>
      <c r="R350" s="25" t="str">
        <f>IF([7]道具信息!R350="","",[7]道具信息!R350)</f>
        <v/>
      </c>
      <c r="S350" s="25" t="str">
        <f>IF([7]道具信息!S350="","",[7]道具信息!S350)</f>
        <v/>
      </c>
      <c r="T350" s="25" t="str">
        <f>IF([7]道具信息!T350="","",[7]道具信息!T350)</f>
        <v/>
      </c>
      <c r="U350" s="25" t="str">
        <f>IF([7]道具信息!U350="","",[7]道具信息!U350)</f>
        <v/>
      </c>
      <c r="V350" s="25" t="str">
        <f>IF([7]道具信息!V350="","",[7]道具信息!V350)</f>
        <v/>
      </c>
      <c r="W350" s="25" t="str">
        <f>IF([7]道具信息!W350="","",[7]道具信息!W350)</f>
        <v/>
      </c>
      <c r="X350" s="25" t="str">
        <f>IF([7]道具信息!X350="","",[7]道具信息!X350)</f>
        <v/>
      </c>
      <c r="Y350" s="25" t="str">
        <f>IF([7]道具信息!Y350="","",[7]道具信息!Y350)</f>
        <v/>
      </c>
      <c r="Z350" s="25" t="str">
        <f>IF([7]道具信息!Z350="","",[7]道具信息!Z350)</f>
        <v/>
      </c>
    </row>
    <row r="351" spans="1:26" x14ac:dyDescent="0.15">
      <c r="A351" s="25" t="str">
        <f>IF([7]道具信息!A351="","",[7]道具信息!A351)</f>
        <v/>
      </c>
      <c r="B351" s="25" t="str">
        <f>IF([7]道具信息!B351="","",[7]道具信息!B351)</f>
        <v/>
      </c>
      <c r="C351" s="25">
        <f>IF([7]道具信息!C351="","",[7]道具信息!C351)</f>
        <v>26551</v>
      </c>
      <c r="D351" s="25" t="str">
        <f>IF([7]道具信息!D351="","",[7]道具信息!D351)</f>
        <v>虎符宝箱</v>
      </c>
      <c r="E351" s="25">
        <f>IF([7]道具信息!E351="","",[7]道具信息!E351)</f>
        <v>160</v>
      </c>
      <c r="F351" s="25">
        <f>IF([7]道具信息!F351="","",[7]道具信息!F351)</f>
        <v>1</v>
      </c>
      <c r="G351" s="25">
        <f>IF([7]道具信息!G351="","",[7]道具信息!G351)</f>
        <v>1</v>
      </c>
      <c r="H351" s="25">
        <f>IF([7]道具信息!H351="","",[7]道具信息!H351)</f>
        <v>1</v>
      </c>
      <c r="I351" s="25">
        <f>IF([7]道具信息!I351="","",[7]道具信息!I351)</f>
        <v>160</v>
      </c>
      <c r="J351" s="25">
        <f>IF([7]道具信息!J351="","",[7]道具信息!J351)</f>
        <v>160</v>
      </c>
      <c r="K351" s="25">
        <f>IF([7]道具信息!K351="","",[7]道具信息!K351)</f>
        <v>160</v>
      </c>
      <c r="L351" s="25" t="str">
        <f>IF([7]道具信息!L351="","",[7]道具信息!L351)</f>
        <v>使用后随机获得1个虎符</v>
      </c>
      <c r="M351" s="25" t="str">
        <f>IF([7]道具信息!M351="","",[7]道具信息!M351)</f>
        <v/>
      </c>
      <c r="N351" s="25" t="str">
        <f>IF([7]道具信息!N351="","",[7]道具信息!N351)</f>
        <v/>
      </c>
      <c r="O351" s="25" t="str">
        <f>IF([7]道具信息!O351="","",[7]道具信息!O351)</f>
        <v/>
      </c>
      <c r="P351" s="25" t="str">
        <f>IF([7]道具信息!P351="","",[7]道具信息!P351)</f>
        <v/>
      </c>
      <c r="Q351" s="25" t="str">
        <f>IF([7]道具信息!Q351="","",[7]道具信息!Q351)</f>
        <v/>
      </c>
      <c r="R351" s="25" t="str">
        <f>IF([7]道具信息!R351="","",[7]道具信息!R351)</f>
        <v/>
      </c>
      <c r="S351" s="25" t="str">
        <f>IF([7]道具信息!S351="","",[7]道具信息!S351)</f>
        <v/>
      </c>
      <c r="T351" s="25" t="str">
        <f>IF([7]道具信息!T351="","",[7]道具信息!T351)</f>
        <v/>
      </c>
      <c r="U351" s="25" t="str">
        <f>IF([7]道具信息!U351="","",[7]道具信息!U351)</f>
        <v/>
      </c>
      <c r="V351" s="25" t="str">
        <f>IF([7]道具信息!V351="","",[7]道具信息!V351)</f>
        <v/>
      </c>
      <c r="W351" s="25" t="str">
        <f>IF([7]道具信息!W351="","",[7]道具信息!W351)</f>
        <v/>
      </c>
      <c r="X351" s="25" t="str">
        <f>IF([7]道具信息!X351="","",[7]道具信息!X351)</f>
        <v/>
      </c>
      <c r="Y351" s="25" t="str">
        <f>IF([7]道具信息!Y351="","",[7]道具信息!Y351)</f>
        <v/>
      </c>
      <c r="Z351" s="25" t="str">
        <f>IF([7]道具信息!Z351="","",[7]道具信息!Z351)</f>
        <v/>
      </c>
    </row>
    <row r="352" spans="1:26" x14ac:dyDescent="0.15">
      <c r="A352" s="25" t="str">
        <f>IF([7]道具信息!A352="","",[7]道具信息!A352)</f>
        <v/>
      </c>
      <c r="B352" s="25" t="str">
        <f>IF([7]道具信息!B352="","",[7]道具信息!B352)</f>
        <v/>
      </c>
      <c r="C352" s="25">
        <f>IF([7]道具信息!C352="","",[7]道具信息!C352)</f>
        <v>26552</v>
      </c>
      <c r="D352" s="25" t="str">
        <f>IF([7]道具信息!D352="","",[7]道具信息!D352)</f>
        <v>1级贡品宝箱</v>
      </c>
      <c r="E352" s="25">
        <f>IF([7]道具信息!E352="","",[7]道具信息!E352)</f>
        <v>40</v>
      </c>
      <c r="F352" s="25">
        <f>IF([7]道具信息!F352="","",[7]道具信息!F352)</f>
        <v>1</v>
      </c>
      <c r="G352" s="25">
        <f>IF([7]道具信息!G352="","",[7]道具信息!G352)</f>
        <v>1</v>
      </c>
      <c r="H352" s="25">
        <f>IF([7]道具信息!H352="","",[7]道具信息!H352)</f>
        <v>1</v>
      </c>
      <c r="I352" s="25">
        <f>IF([7]道具信息!I352="","",[7]道具信息!I352)</f>
        <v>40</v>
      </c>
      <c r="J352" s="25">
        <f>IF([7]道具信息!J352="","",[7]道具信息!J352)</f>
        <v>40</v>
      </c>
      <c r="K352" s="25">
        <f>IF([7]道具信息!K352="","",[7]道具信息!K352)</f>
        <v>40</v>
      </c>
      <c r="L352" s="25" t="str">
        <f>IF([7]道具信息!L352="","",[7]道具信息!L352)</f>
        <v>使用后随机获得铜镜、陶罐中的1个贡品</v>
      </c>
      <c r="M352" s="25" t="str">
        <f>IF([7]道具信息!M352="","",[7]道具信息!M352)</f>
        <v/>
      </c>
      <c r="N352" s="25" t="str">
        <f>IF([7]道具信息!N352="","",[7]道具信息!N352)</f>
        <v/>
      </c>
      <c r="O352" s="25" t="str">
        <f>IF([7]道具信息!O352="","",[7]道具信息!O352)</f>
        <v/>
      </c>
      <c r="P352" s="25" t="str">
        <f>IF([7]道具信息!P352="","",[7]道具信息!P352)</f>
        <v/>
      </c>
      <c r="Q352" s="25" t="str">
        <f>IF([7]道具信息!Q352="","",[7]道具信息!Q352)</f>
        <v/>
      </c>
      <c r="R352" s="25" t="str">
        <f>IF([7]道具信息!R352="","",[7]道具信息!R352)</f>
        <v/>
      </c>
      <c r="S352" s="25" t="str">
        <f>IF([7]道具信息!S352="","",[7]道具信息!S352)</f>
        <v/>
      </c>
      <c r="T352" s="25" t="str">
        <f>IF([7]道具信息!T352="","",[7]道具信息!T352)</f>
        <v/>
      </c>
      <c r="U352" s="25" t="str">
        <f>IF([7]道具信息!U352="","",[7]道具信息!U352)</f>
        <v/>
      </c>
      <c r="V352" s="25" t="str">
        <f>IF([7]道具信息!V352="","",[7]道具信息!V352)</f>
        <v/>
      </c>
      <c r="W352" s="25" t="str">
        <f>IF([7]道具信息!W352="","",[7]道具信息!W352)</f>
        <v/>
      </c>
      <c r="X352" s="25" t="str">
        <f>IF([7]道具信息!X352="","",[7]道具信息!X352)</f>
        <v/>
      </c>
      <c r="Y352" s="25" t="str">
        <f>IF([7]道具信息!Y352="","",[7]道具信息!Y352)</f>
        <v/>
      </c>
      <c r="Z352" s="25" t="str">
        <f>IF([7]道具信息!Z352="","",[7]道具信息!Z352)</f>
        <v/>
      </c>
    </row>
    <row r="353" spans="1:26" x14ac:dyDescent="0.15">
      <c r="A353" s="25" t="str">
        <f>IF([7]道具信息!A353="","",[7]道具信息!A353)</f>
        <v/>
      </c>
      <c r="B353" s="25" t="str">
        <f>IF([7]道具信息!B353="","",[7]道具信息!B353)</f>
        <v/>
      </c>
      <c r="C353" s="25">
        <f>IF([7]道具信息!C353="","",[7]道具信息!C353)</f>
        <v>26553</v>
      </c>
      <c r="D353" s="25" t="str">
        <f>IF([7]道具信息!D353="","",[7]道具信息!D353)</f>
        <v>2级贡品宝箱</v>
      </c>
      <c r="E353" s="25">
        <f>IF([7]道具信息!E353="","",[7]道具信息!E353)</f>
        <v>60</v>
      </c>
      <c r="F353" s="25">
        <f>IF([7]道具信息!F353="","",[7]道具信息!F353)</f>
        <v>1</v>
      </c>
      <c r="G353" s="25">
        <f>IF([7]道具信息!G353="","",[7]道具信息!G353)</f>
        <v>1</v>
      </c>
      <c r="H353" s="25">
        <f>IF([7]道具信息!H353="","",[7]道具信息!H353)</f>
        <v>1</v>
      </c>
      <c r="I353" s="25">
        <f>IF([7]道具信息!I353="","",[7]道具信息!I353)</f>
        <v>60</v>
      </c>
      <c r="J353" s="25">
        <f>IF([7]道具信息!J353="","",[7]道具信息!J353)</f>
        <v>60</v>
      </c>
      <c r="K353" s="25">
        <f>IF([7]道具信息!K353="","",[7]道具信息!K353)</f>
        <v>60</v>
      </c>
      <c r="L353" s="25" t="str">
        <f>IF([7]道具信息!L353="","",[7]道具信息!L353)</f>
        <v>使用后随机获得水晶杯、香鼎、铜壶中的1个贡品</v>
      </c>
      <c r="M353" s="25" t="str">
        <f>IF([7]道具信息!M353="","",[7]道具信息!M353)</f>
        <v/>
      </c>
      <c r="N353" s="25" t="str">
        <f>IF([7]道具信息!N353="","",[7]道具信息!N353)</f>
        <v/>
      </c>
      <c r="O353" s="25" t="str">
        <f>IF([7]道具信息!O353="","",[7]道具信息!O353)</f>
        <v/>
      </c>
      <c r="P353" s="25" t="str">
        <f>IF([7]道具信息!P353="","",[7]道具信息!P353)</f>
        <v/>
      </c>
      <c r="Q353" s="25" t="str">
        <f>IF([7]道具信息!Q353="","",[7]道具信息!Q353)</f>
        <v/>
      </c>
      <c r="R353" s="25" t="str">
        <f>IF([7]道具信息!R353="","",[7]道具信息!R353)</f>
        <v/>
      </c>
      <c r="S353" s="25" t="str">
        <f>IF([7]道具信息!S353="","",[7]道具信息!S353)</f>
        <v/>
      </c>
      <c r="T353" s="25" t="str">
        <f>IF([7]道具信息!T353="","",[7]道具信息!T353)</f>
        <v/>
      </c>
      <c r="U353" s="25" t="str">
        <f>IF([7]道具信息!U353="","",[7]道具信息!U353)</f>
        <v/>
      </c>
      <c r="V353" s="25" t="str">
        <f>IF([7]道具信息!V353="","",[7]道具信息!V353)</f>
        <v/>
      </c>
      <c r="W353" s="25" t="str">
        <f>IF([7]道具信息!W353="","",[7]道具信息!W353)</f>
        <v/>
      </c>
      <c r="X353" s="25" t="str">
        <f>IF([7]道具信息!X353="","",[7]道具信息!X353)</f>
        <v/>
      </c>
      <c r="Y353" s="25" t="str">
        <f>IF([7]道具信息!Y353="","",[7]道具信息!Y353)</f>
        <v/>
      </c>
      <c r="Z353" s="25" t="str">
        <f>IF([7]道具信息!Z353="","",[7]道具信息!Z353)</f>
        <v/>
      </c>
    </row>
    <row r="354" spans="1:26" x14ac:dyDescent="0.15">
      <c r="A354" s="25" t="str">
        <f>IF([7]道具信息!A354="","",[7]道具信息!A354)</f>
        <v/>
      </c>
      <c r="B354" s="25" t="str">
        <f>IF([7]道具信息!B354="","",[7]道具信息!B354)</f>
        <v/>
      </c>
      <c r="C354" s="25">
        <f>IF([7]道具信息!C354="","",[7]道具信息!C354)</f>
        <v>26554</v>
      </c>
      <c r="D354" s="25" t="str">
        <f>IF([7]道具信息!D354="","",[7]道具信息!D354)</f>
        <v>3级贡品宝箱</v>
      </c>
      <c r="E354" s="25">
        <f>IF([7]道具信息!E354="","",[7]道具信息!E354)</f>
        <v>80</v>
      </c>
      <c r="F354" s="25">
        <f>IF([7]道具信息!F354="","",[7]道具信息!F354)</f>
        <v>1</v>
      </c>
      <c r="G354" s="25">
        <f>IF([7]道具信息!G354="","",[7]道具信息!G354)</f>
        <v>1</v>
      </c>
      <c r="H354" s="25">
        <f>IF([7]道具信息!H354="","",[7]道具信息!H354)</f>
        <v>1</v>
      </c>
      <c r="I354" s="25">
        <f>IF([7]道具信息!I354="","",[7]道具信息!I354)</f>
        <v>80</v>
      </c>
      <c r="J354" s="25">
        <f>IF([7]道具信息!J354="","",[7]道具信息!J354)</f>
        <v>80</v>
      </c>
      <c r="K354" s="25">
        <f>IF([7]道具信息!K354="","",[7]道具信息!K354)</f>
        <v>80</v>
      </c>
      <c r="L354" s="25" t="str">
        <f>IF([7]道具信息!L354="","",[7]道具信息!L354)</f>
        <v>使用后随机获得长颈壶、方陶皿、兽头觥、象形尊中的1个贡品</v>
      </c>
      <c r="M354" s="25" t="str">
        <f>IF([7]道具信息!M354="","",[7]道具信息!M354)</f>
        <v/>
      </c>
      <c r="N354" s="25" t="str">
        <f>IF([7]道具信息!N354="","",[7]道具信息!N354)</f>
        <v/>
      </c>
      <c r="O354" s="25" t="str">
        <f>IF([7]道具信息!O354="","",[7]道具信息!O354)</f>
        <v/>
      </c>
      <c r="P354" s="25" t="str">
        <f>IF([7]道具信息!P354="","",[7]道具信息!P354)</f>
        <v/>
      </c>
      <c r="Q354" s="25" t="str">
        <f>IF([7]道具信息!Q354="","",[7]道具信息!Q354)</f>
        <v/>
      </c>
      <c r="R354" s="25" t="str">
        <f>IF([7]道具信息!R354="","",[7]道具信息!R354)</f>
        <v/>
      </c>
      <c r="S354" s="25" t="str">
        <f>IF([7]道具信息!S354="","",[7]道具信息!S354)</f>
        <v/>
      </c>
      <c r="T354" s="25" t="str">
        <f>IF([7]道具信息!T354="","",[7]道具信息!T354)</f>
        <v/>
      </c>
      <c r="U354" s="25" t="str">
        <f>IF([7]道具信息!U354="","",[7]道具信息!U354)</f>
        <v/>
      </c>
      <c r="V354" s="25" t="str">
        <f>IF([7]道具信息!V354="","",[7]道具信息!V354)</f>
        <v/>
      </c>
      <c r="W354" s="25" t="str">
        <f>IF([7]道具信息!W354="","",[7]道具信息!W354)</f>
        <v/>
      </c>
      <c r="X354" s="25" t="str">
        <f>IF([7]道具信息!X354="","",[7]道具信息!X354)</f>
        <v/>
      </c>
      <c r="Y354" s="25" t="str">
        <f>IF([7]道具信息!Y354="","",[7]道具信息!Y354)</f>
        <v/>
      </c>
      <c r="Z354" s="25" t="str">
        <f>IF([7]道具信息!Z354="","",[7]道具信息!Z354)</f>
        <v/>
      </c>
    </row>
    <row r="355" spans="1:26" x14ac:dyDescent="0.15">
      <c r="A355" s="25" t="str">
        <f>IF([7]道具信息!A355="","",[7]道具信息!A355)</f>
        <v/>
      </c>
      <c r="B355" s="25" t="str">
        <f>IF([7]道具信息!B355="","",[7]道具信息!B355)</f>
        <v/>
      </c>
      <c r="C355" s="25">
        <f>IF([7]道具信息!C355="","",[7]道具信息!C355)</f>
        <v>26555</v>
      </c>
      <c r="D355" s="25" t="str">
        <f>IF([7]道具信息!D355="","",[7]道具信息!D355)</f>
        <v>4级贡品宝箱</v>
      </c>
      <c r="E355" s="25">
        <f>IF([7]道具信息!E355="","",[7]道具信息!E355)</f>
        <v>100</v>
      </c>
      <c r="F355" s="25">
        <f>IF([7]道具信息!F355="","",[7]道具信息!F355)</f>
        <v>1</v>
      </c>
      <c r="G355" s="25">
        <f>IF([7]道具信息!G355="","",[7]道具信息!G355)</f>
        <v>1</v>
      </c>
      <c r="H355" s="25">
        <f>IF([7]道具信息!H355="","",[7]道具信息!H355)</f>
        <v>1</v>
      </c>
      <c r="I355" s="25">
        <f>IF([7]道具信息!I355="","",[7]道具信息!I355)</f>
        <v>100</v>
      </c>
      <c r="J355" s="25">
        <f>IF([7]道具信息!J355="","",[7]道具信息!J355)</f>
        <v>100</v>
      </c>
      <c r="K355" s="25">
        <f>IF([7]道具信息!K355="","",[7]道具信息!K355)</f>
        <v>100</v>
      </c>
      <c r="L355" s="25" t="str">
        <f>IF([7]道具信息!L355="","",[7]道具信息!L355)</f>
        <v>使用后随机获得冰鉴、螭首盉、三足爵、鎏金缶中的1个贡品</v>
      </c>
      <c r="M355" s="25" t="str">
        <f>IF([7]道具信息!M355="","",[7]道具信息!M355)</f>
        <v/>
      </c>
      <c r="N355" s="25" t="str">
        <f>IF([7]道具信息!N355="","",[7]道具信息!N355)</f>
        <v/>
      </c>
      <c r="O355" s="25" t="str">
        <f>IF([7]道具信息!O355="","",[7]道具信息!O355)</f>
        <v/>
      </c>
      <c r="P355" s="25" t="str">
        <f>IF([7]道具信息!P355="","",[7]道具信息!P355)</f>
        <v/>
      </c>
      <c r="Q355" s="25" t="str">
        <f>IF([7]道具信息!Q355="","",[7]道具信息!Q355)</f>
        <v/>
      </c>
      <c r="R355" s="25" t="str">
        <f>IF([7]道具信息!R355="","",[7]道具信息!R355)</f>
        <v/>
      </c>
      <c r="S355" s="25" t="str">
        <f>IF([7]道具信息!S355="","",[7]道具信息!S355)</f>
        <v/>
      </c>
      <c r="T355" s="25" t="str">
        <f>IF([7]道具信息!T355="","",[7]道具信息!T355)</f>
        <v/>
      </c>
      <c r="U355" s="25" t="str">
        <f>IF([7]道具信息!U355="","",[7]道具信息!U355)</f>
        <v/>
      </c>
      <c r="V355" s="25" t="str">
        <f>IF([7]道具信息!V355="","",[7]道具信息!V355)</f>
        <v/>
      </c>
      <c r="W355" s="25" t="str">
        <f>IF([7]道具信息!W355="","",[7]道具信息!W355)</f>
        <v/>
      </c>
      <c r="X355" s="25" t="str">
        <f>IF([7]道具信息!X355="","",[7]道具信息!X355)</f>
        <v/>
      </c>
      <c r="Y355" s="25" t="str">
        <f>IF([7]道具信息!Y355="","",[7]道具信息!Y355)</f>
        <v/>
      </c>
      <c r="Z355" s="25" t="str">
        <f>IF([7]道具信息!Z355="","",[7]道具信息!Z355)</f>
        <v/>
      </c>
    </row>
    <row r="356" spans="1:26" x14ac:dyDescent="0.15">
      <c r="A356" s="25" t="str">
        <f>IF([7]道具信息!A356="","",[7]道具信息!A356)</f>
        <v/>
      </c>
      <c r="B356" s="25" t="str">
        <f>IF([7]道具信息!B356="","",[7]道具信息!B356)</f>
        <v/>
      </c>
      <c r="C356" s="25">
        <f>IF([7]道具信息!C356="","",[7]道具信息!C356)</f>
        <v>26556</v>
      </c>
      <c r="D356" s="25" t="str">
        <f>IF([7]道具信息!D356="","",[7]道具信息!D356)</f>
        <v>5级贡品宝箱</v>
      </c>
      <c r="E356" s="25">
        <f>IF([7]道具信息!E356="","",[7]道具信息!E356)</f>
        <v>120</v>
      </c>
      <c r="F356" s="25">
        <f>IF([7]道具信息!F356="","",[7]道具信息!F356)</f>
        <v>1</v>
      </c>
      <c r="G356" s="25">
        <f>IF([7]道具信息!G356="","",[7]道具信息!G356)</f>
        <v>1</v>
      </c>
      <c r="H356" s="25">
        <f>IF([7]道具信息!H356="","",[7]道具信息!H356)</f>
        <v>1</v>
      </c>
      <c r="I356" s="25">
        <f>IF([7]道具信息!I356="","",[7]道具信息!I356)</f>
        <v>120</v>
      </c>
      <c r="J356" s="25">
        <f>IF([7]道具信息!J356="","",[7]道具信息!J356)</f>
        <v>120</v>
      </c>
      <c r="K356" s="25">
        <f>IF([7]道具信息!K356="","",[7]道具信息!K356)</f>
        <v>120</v>
      </c>
      <c r="L356" s="25" t="str">
        <f>IF([7]道具信息!L356="","",[7]道具信息!L356)</f>
        <v>使用后随机获得锦瑟、编钟、石磬、瑶琴中的1个贡品</v>
      </c>
      <c r="M356" s="25" t="str">
        <f>IF([7]道具信息!M356="","",[7]道具信息!M356)</f>
        <v/>
      </c>
      <c r="N356" s="25" t="str">
        <f>IF([7]道具信息!N356="","",[7]道具信息!N356)</f>
        <v/>
      </c>
      <c r="O356" s="25" t="str">
        <f>IF([7]道具信息!O356="","",[7]道具信息!O356)</f>
        <v/>
      </c>
      <c r="P356" s="25" t="str">
        <f>IF([7]道具信息!P356="","",[7]道具信息!P356)</f>
        <v/>
      </c>
      <c r="Q356" s="25" t="str">
        <f>IF([7]道具信息!Q356="","",[7]道具信息!Q356)</f>
        <v/>
      </c>
      <c r="R356" s="25" t="str">
        <f>IF([7]道具信息!R356="","",[7]道具信息!R356)</f>
        <v/>
      </c>
      <c r="S356" s="25" t="str">
        <f>IF([7]道具信息!S356="","",[7]道具信息!S356)</f>
        <v/>
      </c>
      <c r="T356" s="25" t="str">
        <f>IF([7]道具信息!T356="","",[7]道具信息!T356)</f>
        <v/>
      </c>
      <c r="U356" s="25" t="str">
        <f>IF([7]道具信息!U356="","",[7]道具信息!U356)</f>
        <v/>
      </c>
      <c r="V356" s="25" t="str">
        <f>IF([7]道具信息!V356="","",[7]道具信息!V356)</f>
        <v/>
      </c>
      <c r="W356" s="25" t="str">
        <f>IF([7]道具信息!W356="","",[7]道具信息!W356)</f>
        <v/>
      </c>
      <c r="X356" s="25" t="str">
        <f>IF([7]道具信息!X356="","",[7]道具信息!X356)</f>
        <v/>
      </c>
      <c r="Y356" s="25" t="str">
        <f>IF([7]道具信息!Y356="","",[7]道具信息!Y356)</f>
        <v/>
      </c>
      <c r="Z356" s="25" t="str">
        <f>IF([7]道具信息!Z356="","",[7]道具信息!Z356)</f>
        <v/>
      </c>
    </row>
    <row r="357" spans="1:26" x14ac:dyDescent="0.15">
      <c r="A357" s="25" t="str">
        <f>IF([7]道具信息!A357="","",[7]道具信息!A357)</f>
        <v/>
      </c>
      <c r="B357" s="25" t="str">
        <f>IF([7]道具信息!B357="","",[7]道具信息!B357)</f>
        <v/>
      </c>
      <c r="C357" s="25">
        <f>IF([7]道具信息!C357="","",[7]道具信息!C357)</f>
        <v>26557</v>
      </c>
      <c r="D357" s="25" t="str">
        <f>IF([7]道具信息!D357="","",[7]道具信息!D357)</f>
        <v>6级贡品宝箱</v>
      </c>
      <c r="E357" s="25">
        <f>IF([7]道具信息!E357="","",[7]道具信息!E357)</f>
        <v>140</v>
      </c>
      <c r="F357" s="25">
        <f>IF([7]道具信息!F357="","",[7]道具信息!F357)</f>
        <v>1</v>
      </c>
      <c r="G357" s="25">
        <f>IF([7]道具信息!G357="","",[7]道具信息!G357)</f>
        <v>1</v>
      </c>
      <c r="H357" s="25">
        <f>IF([7]道具信息!H357="","",[7]道具信息!H357)</f>
        <v>1</v>
      </c>
      <c r="I357" s="25">
        <f>IF([7]道具信息!I357="","",[7]道具信息!I357)</f>
        <v>140</v>
      </c>
      <c r="J357" s="25">
        <f>IF([7]道具信息!J357="","",[7]道具信息!J357)</f>
        <v>140</v>
      </c>
      <c r="K357" s="25">
        <f>IF([7]道具信息!K357="","",[7]道具信息!K357)</f>
        <v>140</v>
      </c>
      <c r="L357" s="25" t="str">
        <f>IF([7]道具信息!L357="","",[7]道具信息!L357)</f>
        <v>使用后随机获得青圭、赤璋、白琥、玄璜中的1个贡品</v>
      </c>
      <c r="M357" s="25" t="str">
        <f>IF([7]道具信息!M357="","",[7]道具信息!M357)</f>
        <v/>
      </c>
      <c r="N357" s="25" t="str">
        <f>IF([7]道具信息!N357="","",[7]道具信息!N357)</f>
        <v/>
      </c>
      <c r="O357" s="25" t="str">
        <f>IF([7]道具信息!O357="","",[7]道具信息!O357)</f>
        <v/>
      </c>
      <c r="P357" s="25" t="str">
        <f>IF([7]道具信息!P357="","",[7]道具信息!P357)</f>
        <v/>
      </c>
      <c r="Q357" s="25" t="str">
        <f>IF([7]道具信息!Q357="","",[7]道具信息!Q357)</f>
        <v/>
      </c>
      <c r="R357" s="25" t="str">
        <f>IF([7]道具信息!R357="","",[7]道具信息!R357)</f>
        <v/>
      </c>
      <c r="S357" s="25" t="str">
        <f>IF([7]道具信息!S357="","",[7]道具信息!S357)</f>
        <v/>
      </c>
      <c r="T357" s="25" t="str">
        <f>IF([7]道具信息!T357="","",[7]道具信息!T357)</f>
        <v/>
      </c>
      <c r="U357" s="25" t="str">
        <f>IF([7]道具信息!U357="","",[7]道具信息!U357)</f>
        <v/>
      </c>
      <c r="V357" s="25" t="str">
        <f>IF([7]道具信息!V357="","",[7]道具信息!V357)</f>
        <v/>
      </c>
      <c r="W357" s="25" t="str">
        <f>IF([7]道具信息!W357="","",[7]道具信息!W357)</f>
        <v/>
      </c>
      <c r="X357" s="25" t="str">
        <f>IF([7]道具信息!X357="","",[7]道具信息!X357)</f>
        <v/>
      </c>
      <c r="Y357" s="25" t="str">
        <f>IF([7]道具信息!Y357="","",[7]道具信息!Y357)</f>
        <v/>
      </c>
      <c r="Z357" s="25" t="str">
        <f>IF([7]道具信息!Z357="","",[7]道具信息!Z357)</f>
        <v/>
      </c>
    </row>
    <row r="358" spans="1:26" x14ac:dyDescent="0.15">
      <c r="A358" s="25" t="str">
        <f>IF([7]道具信息!A358="","",[7]道具信息!A358)</f>
        <v/>
      </c>
      <c r="B358" s="25" t="str">
        <f>IF([7]道具信息!B358="","",[7]道具信息!B358)</f>
        <v/>
      </c>
      <c r="C358" s="25" t="str">
        <f>IF([7]道具信息!C358="","",[7]道具信息!C358)</f>
        <v/>
      </c>
      <c r="D358" s="25" t="str">
        <f>IF([7]道具信息!D358="","",[7]道具信息!D358)</f>
        <v/>
      </c>
      <c r="E358" s="25" t="str">
        <f>IF([7]道具信息!E358="","",[7]道具信息!E358)</f>
        <v/>
      </c>
      <c r="F358" s="25" t="str">
        <f>IF([7]道具信息!F358="","",[7]道具信息!F358)</f>
        <v/>
      </c>
      <c r="G358" s="25" t="str">
        <f>IF([7]道具信息!G358="","",[7]道具信息!G358)</f>
        <v/>
      </c>
      <c r="H358" s="25" t="str">
        <f>IF([7]道具信息!H358="","",[7]道具信息!H358)</f>
        <v/>
      </c>
      <c r="I358" s="25" t="str">
        <f>IF([7]道具信息!I358="","",[7]道具信息!I358)</f>
        <v/>
      </c>
      <c r="J358" s="25" t="str">
        <f>IF([7]道具信息!J358="","",[7]道具信息!J358)</f>
        <v/>
      </c>
      <c r="K358" s="25" t="str">
        <f>IF([7]道具信息!K358="","",[7]道具信息!K358)</f>
        <v/>
      </c>
      <c r="L358" s="25" t="str">
        <f>IF([7]道具信息!L358="","",[7]道具信息!L358)</f>
        <v/>
      </c>
      <c r="M358" s="25" t="str">
        <f>IF([7]道具信息!M358="","",[7]道具信息!M358)</f>
        <v/>
      </c>
      <c r="N358" s="25" t="str">
        <f>IF([7]道具信息!N358="","",[7]道具信息!N358)</f>
        <v/>
      </c>
      <c r="O358" s="25" t="str">
        <f>IF([7]道具信息!O358="","",[7]道具信息!O358)</f>
        <v/>
      </c>
      <c r="P358" s="25" t="str">
        <f>IF([7]道具信息!P358="","",[7]道具信息!P358)</f>
        <v/>
      </c>
      <c r="Q358" s="25" t="str">
        <f>IF([7]道具信息!Q358="","",[7]道具信息!Q358)</f>
        <v/>
      </c>
      <c r="R358" s="25" t="str">
        <f>IF([7]道具信息!R358="","",[7]道具信息!R358)</f>
        <v/>
      </c>
      <c r="S358" s="25" t="str">
        <f>IF([7]道具信息!S358="","",[7]道具信息!S358)</f>
        <v/>
      </c>
      <c r="T358" s="25" t="str">
        <f>IF([7]道具信息!T358="","",[7]道具信息!T358)</f>
        <v/>
      </c>
      <c r="U358" s="25" t="str">
        <f>IF([7]道具信息!U358="","",[7]道具信息!U358)</f>
        <v/>
      </c>
      <c r="V358" s="25" t="str">
        <f>IF([7]道具信息!V358="","",[7]道具信息!V358)</f>
        <v/>
      </c>
      <c r="W358" s="25" t="str">
        <f>IF([7]道具信息!W358="","",[7]道具信息!W358)</f>
        <v/>
      </c>
      <c r="X358" s="25" t="str">
        <f>IF([7]道具信息!X358="","",[7]道具信息!X358)</f>
        <v/>
      </c>
      <c r="Y358" s="25" t="str">
        <f>IF([7]道具信息!Y358="","",[7]道具信息!Y358)</f>
        <v/>
      </c>
      <c r="Z358" s="25" t="str">
        <f>IF([7]道具信息!Z358="","",[7]道具信息!Z358)</f>
        <v/>
      </c>
    </row>
    <row r="359" spans="1:26" x14ac:dyDescent="0.15">
      <c r="A359" s="25" t="str">
        <f>IF([7]道具信息!A359="","",[7]道具信息!A359)</f>
        <v/>
      </c>
      <c r="B359" s="25" t="str">
        <f>IF([7]道具信息!B359="","",[7]道具信息!B359)</f>
        <v/>
      </c>
      <c r="C359" s="25">
        <f>IF([7]道具信息!C359="","",[7]道具信息!C359)</f>
        <v>21251</v>
      </c>
      <c r="D359" s="25" t="str">
        <f>IF([7]道具信息!D359="","",[7]道具信息!D359)</f>
        <v>绿色装备宝箱</v>
      </c>
      <c r="E359" s="25">
        <f>IF([7]道具信息!E359="","",[7]道具信息!E359)</f>
        <v>35</v>
      </c>
      <c r="F359" s="25">
        <f>IF([7]道具信息!F359="","",[7]道具信息!F359)</f>
        <v>1</v>
      </c>
      <c r="G359" s="25">
        <f>IF([7]道具信息!G359="","",[7]道具信息!G359)</f>
        <v>1</v>
      </c>
      <c r="H359" s="25">
        <f>IF([7]道具信息!H359="","",[7]道具信息!H359)</f>
        <v>1</v>
      </c>
      <c r="I359" s="25">
        <f>IF([7]道具信息!I359="","",[7]道具信息!I359)</f>
        <v>35</v>
      </c>
      <c r="J359" s="25">
        <f>IF([7]道具信息!J359="","",[7]道具信息!J359)</f>
        <v>35</v>
      </c>
      <c r="K359" s="25">
        <f>IF([7]道具信息!K359="","",[7]道具信息!K359)</f>
        <v>35</v>
      </c>
      <c r="L359" s="25" t="str">
        <f>IF([7]道具信息!L359="","",[7]道具信息!L359)</f>
        <v>使用后随机获得1件品质为绿色的装备</v>
      </c>
      <c r="M359" s="25" t="str">
        <f>IF([7]道具信息!M359="","",[7]道具信息!M359)</f>
        <v/>
      </c>
      <c r="N359" s="25" t="str">
        <f>IF([7]道具信息!N359="","",[7]道具信息!N359)</f>
        <v/>
      </c>
      <c r="O359" s="25" t="str">
        <f>IF([7]道具信息!O359="","",[7]道具信息!O359)</f>
        <v/>
      </c>
      <c r="P359" s="25" t="str">
        <f>IF([7]道具信息!P359="","",[7]道具信息!P359)</f>
        <v/>
      </c>
      <c r="Q359" s="25" t="str">
        <f>IF([7]道具信息!Q359="","",[7]道具信息!Q359)</f>
        <v/>
      </c>
      <c r="R359" s="25" t="str">
        <f>IF([7]道具信息!R359="","",[7]道具信息!R359)</f>
        <v/>
      </c>
      <c r="S359" s="25" t="str">
        <f>IF([7]道具信息!S359="","",[7]道具信息!S359)</f>
        <v/>
      </c>
      <c r="T359" s="25" t="str">
        <f>IF([7]道具信息!T359="","",[7]道具信息!T359)</f>
        <v/>
      </c>
      <c r="U359" s="25" t="str">
        <f>IF([7]道具信息!U359="","",[7]道具信息!U359)</f>
        <v/>
      </c>
      <c r="V359" s="25" t="str">
        <f>IF([7]道具信息!V359="","",[7]道具信息!V359)</f>
        <v/>
      </c>
      <c r="W359" s="25" t="str">
        <f>IF([7]道具信息!W359="","",[7]道具信息!W359)</f>
        <v/>
      </c>
      <c r="X359" s="25" t="str">
        <f>IF([7]道具信息!X359="","",[7]道具信息!X359)</f>
        <v/>
      </c>
      <c r="Y359" s="25" t="str">
        <f>IF([7]道具信息!Y359="","",[7]道具信息!Y359)</f>
        <v/>
      </c>
      <c r="Z359" s="25" t="str">
        <f>IF([7]道具信息!Z359="","",[7]道具信息!Z359)</f>
        <v/>
      </c>
    </row>
    <row r="360" spans="1:26" x14ac:dyDescent="0.15">
      <c r="A360" s="25" t="str">
        <f>IF([7]道具信息!A360="","",[7]道具信息!A360)</f>
        <v/>
      </c>
      <c r="B360" s="25" t="str">
        <f>IF([7]道具信息!B360="","",[7]道具信息!B360)</f>
        <v/>
      </c>
      <c r="C360" s="25">
        <f>IF([7]道具信息!C360="","",[7]道具信息!C360)</f>
        <v>21252</v>
      </c>
      <c r="D360" s="25" t="str">
        <f>IF([7]道具信息!D360="","",[7]道具信息!D360)</f>
        <v>蓝色装备宝箱</v>
      </c>
      <c r="E360" s="25">
        <f>IF([7]道具信息!E360="","",[7]道具信息!E360)</f>
        <v>75</v>
      </c>
      <c r="F360" s="25">
        <f>IF([7]道具信息!F360="","",[7]道具信息!F360)</f>
        <v>1</v>
      </c>
      <c r="G360" s="25">
        <f>IF([7]道具信息!G360="","",[7]道具信息!G360)</f>
        <v>1</v>
      </c>
      <c r="H360" s="25">
        <f>IF([7]道具信息!H360="","",[7]道具信息!H360)</f>
        <v>1</v>
      </c>
      <c r="I360" s="25">
        <f>IF([7]道具信息!I360="","",[7]道具信息!I360)</f>
        <v>75</v>
      </c>
      <c r="J360" s="25">
        <f>IF([7]道具信息!J360="","",[7]道具信息!J360)</f>
        <v>75</v>
      </c>
      <c r="K360" s="25">
        <f>IF([7]道具信息!K360="","",[7]道具信息!K360)</f>
        <v>75</v>
      </c>
      <c r="L360" s="25" t="str">
        <f>IF([7]道具信息!L360="","",[7]道具信息!L360)</f>
        <v>使用后随机获得1件品质为蓝色的装备</v>
      </c>
      <c r="M360" s="25" t="str">
        <f>IF([7]道具信息!M360="","",[7]道具信息!M360)</f>
        <v/>
      </c>
      <c r="N360" s="25" t="str">
        <f>IF([7]道具信息!N360="","",[7]道具信息!N360)</f>
        <v/>
      </c>
      <c r="O360" s="25" t="str">
        <f>IF([7]道具信息!O360="","",[7]道具信息!O360)</f>
        <v/>
      </c>
      <c r="P360" s="25" t="str">
        <f>IF([7]道具信息!P360="","",[7]道具信息!P360)</f>
        <v/>
      </c>
      <c r="Q360" s="25" t="str">
        <f>IF([7]道具信息!Q360="","",[7]道具信息!Q360)</f>
        <v/>
      </c>
      <c r="R360" s="25" t="str">
        <f>IF([7]道具信息!R360="","",[7]道具信息!R360)</f>
        <v/>
      </c>
      <c r="S360" s="25" t="str">
        <f>IF([7]道具信息!S360="","",[7]道具信息!S360)</f>
        <v/>
      </c>
      <c r="T360" s="25" t="str">
        <f>IF([7]道具信息!T360="","",[7]道具信息!T360)</f>
        <v/>
      </c>
      <c r="U360" s="25" t="str">
        <f>IF([7]道具信息!U360="","",[7]道具信息!U360)</f>
        <v/>
      </c>
      <c r="V360" s="25" t="str">
        <f>IF([7]道具信息!V360="","",[7]道具信息!V360)</f>
        <v/>
      </c>
      <c r="W360" s="25" t="str">
        <f>IF([7]道具信息!W360="","",[7]道具信息!W360)</f>
        <v/>
      </c>
      <c r="X360" s="25" t="str">
        <f>IF([7]道具信息!X360="","",[7]道具信息!X360)</f>
        <v/>
      </c>
      <c r="Y360" s="25" t="str">
        <f>IF([7]道具信息!Y360="","",[7]道具信息!Y360)</f>
        <v/>
      </c>
      <c r="Z360" s="25" t="str">
        <f>IF([7]道具信息!Z360="","",[7]道具信息!Z360)</f>
        <v/>
      </c>
    </row>
    <row r="361" spans="1:26" x14ac:dyDescent="0.15">
      <c r="A361" s="25" t="str">
        <f>IF([7]道具信息!A361="","",[7]道具信息!A361)</f>
        <v/>
      </c>
      <c r="B361" s="25" t="str">
        <f>IF([7]道具信息!B361="","",[7]道具信息!B361)</f>
        <v/>
      </c>
      <c r="C361" s="25">
        <f>IF([7]道具信息!C361="","",[7]道具信息!C361)</f>
        <v>21253</v>
      </c>
      <c r="D361" s="25" t="str">
        <f>IF([7]道具信息!D361="","",[7]道具信息!D361)</f>
        <v>紫色装备宝箱</v>
      </c>
      <c r="E361" s="25">
        <f>IF([7]道具信息!E361="","",[7]道具信息!E361)</f>
        <v>150</v>
      </c>
      <c r="F361" s="25">
        <f>IF([7]道具信息!F361="","",[7]道具信息!F361)</f>
        <v>1</v>
      </c>
      <c r="G361" s="25">
        <f>IF([7]道具信息!G361="","",[7]道具信息!G361)</f>
        <v>1</v>
      </c>
      <c r="H361" s="25">
        <f>IF([7]道具信息!H361="","",[7]道具信息!H361)</f>
        <v>1</v>
      </c>
      <c r="I361" s="25">
        <f>IF([7]道具信息!I361="","",[7]道具信息!I361)</f>
        <v>150</v>
      </c>
      <c r="J361" s="25">
        <f>IF([7]道具信息!J361="","",[7]道具信息!J361)</f>
        <v>150</v>
      </c>
      <c r="K361" s="25">
        <f>IF([7]道具信息!K361="","",[7]道具信息!K361)</f>
        <v>150</v>
      </c>
      <c r="L361" s="25" t="str">
        <f>IF([7]道具信息!L361="","",[7]道具信息!L361)</f>
        <v>使用后随机获得1件品质为紫色的装备</v>
      </c>
      <c r="M361" s="25" t="str">
        <f>IF([7]道具信息!M361="","",[7]道具信息!M361)</f>
        <v/>
      </c>
      <c r="N361" s="25" t="str">
        <f>IF([7]道具信息!N361="","",[7]道具信息!N361)</f>
        <v/>
      </c>
      <c r="O361" s="25" t="str">
        <f>IF([7]道具信息!O361="","",[7]道具信息!O361)</f>
        <v/>
      </c>
      <c r="P361" s="25" t="str">
        <f>IF([7]道具信息!P361="","",[7]道具信息!P361)</f>
        <v/>
      </c>
      <c r="Q361" s="25" t="str">
        <f>IF([7]道具信息!Q361="","",[7]道具信息!Q361)</f>
        <v/>
      </c>
      <c r="R361" s="25" t="str">
        <f>IF([7]道具信息!R361="","",[7]道具信息!R361)</f>
        <v/>
      </c>
      <c r="S361" s="25" t="str">
        <f>IF([7]道具信息!S361="","",[7]道具信息!S361)</f>
        <v/>
      </c>
      <c r="T361" s="25" t="str">
        <f>IF([7]道具信息!T361="","",[7]道具信息!T361)</f>
        <v/>
      </c>
      <c r="U361" s="25" t="str">
        <f>IF([7]道具信息!U361="","",[7]道具信息!U361)</f>
        <v/>
      </c>
      <c r="V361" s="25" t="str">
        <f>IF([7]道具信息!V361="","",[7]道具信息!V361)</f>
        <v/>
      </c>
      <c r="W361" s="25" t="str">
        <f>IF([7]道具信息!W361="","",[7]道具信息!W361)</f>
        <v/>
      </c>
      <c r="X361" s="25" t="str">
        <f>IF([7]道具信息!X361="","",[7]道具信息!X361)</f>
        <v/>
      </c>
      <c r="Y361" s="25" t="str">
        <f>IF([7]道具信息!Y361="","",[7]道具信息!Y361)</f>
        <v/>
      </c>
      <c r="Z361" s="25" t="str">
        <f>IF([7]道具信息!Z361="","",[7]道具信息!Z361)</f>
        <v/>
      </c>
    </row>
    <row r="362" spans="1:26" x14ac:dyDescent="0.15">
      <c r="A362" s="25" t="str">
        <f>IF([7]道具信息!A362="","",[7]道具信息!A362)</f>
        <v/>
      </c>
      <c r="B362" s="25" t="str">
        <f>IF([7]道具信息!B362="","",[7]道具信息!B362)</f>
        <v/>
      </c>
      <c r="C362" s="25">
        <f>IF([7]道具信息!C362="","",[7]道具信息!C362)</f>
        <v>21254</v>
      </c>
      <c r="D362" s="25" t="str">
        <f>IF([7]道具信息!D362="","",[7]道具信息!D362)</f>
        <v>橙色装备宝箱</v>
      </c>
      <c r="E362" s="25">
        <f>IF([7]道具信息!E362="","",[7]道具信息!E362)</f>
        <v>320</v>
      </c>
      <c r="F362" s="25">
        <f>IF([7]道具信息!F362="","",[7]道具信息!F362)</f>
        <v>1</v>
      </c>
      <c r="G362" s="25">
        <f>IF([7]道具信息!G362="","",[7]道具信息!G362)</f>
        <v>1</v>
      </c>
      <c r="H362" s="25">
        <f>IF([7]道具信息!H362="","",[7]道具信息!H362)</f>
        <v>1</v>
      </c>
      <c r="I362" s="25">
        <f>IF([7]道具信息!I362="","",[7]道具信息!I362)</f>
        <v>320</v>
      </c>
      <c r="J362" s="25">
        <f>IF([7]道具信息!J362="","",[7]道具信息!J362)</f>
        <v>320</v>
      </c>
      <c r="K362" s="25">
        <f>IF([7]道具信息!K362="","",[7]道具信息!K362)</f>
        <v>320</v>
      </c>
      <c r="L362" s="25" t="str">
        <f>IF([7]道具信息!L362="","",[7]道具信息!L362)</f>
        <v>使用后随机获得1件品质为橙色的装备</v>
      </c>
      <c r="M362" s="25" t="str">
        <f>IF([7]道具信息!M362="","",[7]道具信息!M362)</f>
        <v/>
      </c>
      <c r="N362" s="25" t="str">
        <f>IF([7]道具信息!N362="","",[7]道具信息!N362)</f>
        <v/>
      </c>
      <c r="O362" s="25" t="str">
        <f>IF([7]道具信息!O362="","",[7]道具信息!O362)</f>
        <v/>
      </c>
      <c r="P362" s="25" t="str">
        <f>IF([7]道具信息!P362="","",[7]道具信息!P362)</f>
        <v/>
      </c>
      <c r="Q362" s="25" t="str">
        <f>IF([7]道具信息!Q362="","",[7]道具信息!Q362)</f>
        <v/>
      </c>
      <c r="R362" s="25" t="str">
        <f>IF([7]道具信息!R362="","",[7]道具信息!R362)</f>
        <v/>
      </c>
      <c r="S362" s="25" t="str">
        <f>IF([7]道具信息!S362="","",[7]道具信息!S362)</f>
        <v/>
      </c>
      <c r="T362" s="25" t="str">
        <f>IF([7]道具信息!T362="","",[7]道具信息!T362)</f>
        <v/>
      </c>
      <c r="U362" s="25" t="str">
        <f>IF([7]道具信息!U362="","",[7]道具信息!U362)</f>
        <v/>
      </c>
      <c r="V362" s="25" t="str">
        <f>IF([7]道具信息!V362="","",[7]道具信息!V362)</f>
        <v/>
      </c>
      <c r="W362" s="25" t="str">
        <f>IF([7]道具信息!W362="","",[7]道具信息!W362)</f>
        <v/>
      </c>
      <c r="X362" s="25" t="str">
        <f>IF([7]道具信息!X362="","",[7]道具信息!X362)</f>
        <v/>
      </c>
      <c r="Y362" s="25" t="str">
        <f>IF([7]道具信息!Y362="","",[7]道具信息!Y362)</f>
        <v/>
      </c>
      <c r="Z362" s="25" t="str">
        <f>IF([7]道具信息!Z362="","",[7]道具信息!Z362)</f>
        <v/>
      </c>
    </row>
    <row r="363" spans="1:26" x14ac:dyDescent="0.15">
      <c r="A363" s="25" t="str">
        <f>IF([7]道具信息!A363="","",[7]道具信息!A363)</f>
        <v/>
      </c>
      <c r="B363" s="25" t="str">
        <f>IF([7]道具信息!B363="","",[7]道具信息!B363)</f>
        <v/>
      </c>
      <c r="C363" s="25">
        <f>IF([7]道具信息!C363="","",[7]道具信息!C363)</f>
        <v>21255</v>
      </c>
      <c r="D363" s="25" t="str">
        <f>IF([7]道具信息!D363="","",[7]道具信息!D363)</f>
        <v>红色装备宝箱</v>
      </c>
      <c r="E363" s="25">
        <f>IF([7]道具信息!E363="","",[7]道具信息!E363)</f>
        <v>2400</v>
      </c>
      <c r="F363" s="25">
        <f>IF([7]道具信息!F363="","",[7]道具信息!F363)</f>
        <v>1</v>
      </c>
      <c r="G363" s="25">
        <f>IF([7]道具信息!G363="","",[7]道具信息!G363)</f>
        <v>1</v>
      </c>
      <c r="H363" s="25">
        <f>IF([7]道具信息!H363="","",[7]道具信息!H363)</f>
        <v>1</v>
      </c>
      <c r="I363" s="25">
        <f>IF([7]道具信息!I363="","",[7]道具信息!I363)</f>
        <v>2400</v>
      </c>
      <c r="J363" s="25">
        <f>IF([7]道具信息!J363="","",[7]道具信息!J363)</f>
        <v>2400</v>
      </c>
      <c r="K363" s="25">
        <f>IF([7]道具信息!K363="","",[7]道具信息!K363)</f>
        <v>2400</v>
      </c>
      <c r="L363" s="25" t="str">
        <f>IF([7]道具信息!L363="","",[7]道具信息!L363)</f>
        <v>使用后随机获得1件品质为红色的装备</v>
      </c>
      <c r="M363" s="25" t="str">
        <f>IF([7]道具信息!M363="","",[7]道具信息!M363)</f>
        <v/>
      </c>
      <c r="N363" s="25" t="str">
        <f>IF([7]道具信息!N363="","",[7]道具信息!N363)</f>
        <v/>
      </c>
      <c r="O363" s="25" t="str">
        <f>IF([7]道具信息!O363="","",[7]道具信息!O363)</f>
        <v/>
      </c>
      <c r="P363" s="25" t="str">
        <f>IF([7]道具信息!P363="","",[7]道具信息!P363)</f>
        <v/>
      </c>
      <c r="Q363" s="25" t="str">
        <f>IF([7]道具信息!Q363="","",[7]道具信息!Q363)</f>
        <v/>
      </c>
      <c r="R363" s="25" t="str">
        <f>IF([7]道具信息!R363="","",[7]道具信息!R363)</f>
        <v/>
      </c>
      <c r="S363" s="25" t="str">
        <f>IF([7]道具信息!S363="","",[7]道具信息!S363)</f>
        <v/>
      </c>
      <c r="T363" s="25" t="str">
        <f>IF([7]道具信息!T363="","",[7]道具信息!T363)</f>
        <v/>
      </c>
      <c r="U363" s="25" t="str">
        <f>IF([7]道具信息!U363="","",[7]道具信息!U363)</f>
        <v/>
      </c>
      <c r="V363" s="25" t="str">
        <f>IF([7]道具信息!V363="","",[7]道具信息!V363)</f>
        <v/>
      </c>
      <c r="W363" s="25" t="str">
        <f>IF([7]道具信息!W363="","",[7]道具信息!W363)</f>
        <v/>
      </c>
      <c r="X363" s="25" t="str">
        <f>IF([7]道具信息!X363="","",[7]道具信息!X363)</f>
        <v/>
      </c>
      <c r="Y363" s="25" t="str">
        <f>IF([7]道具信息!Y363="","",[7]道具信息!Y363)</f>
        <v/>
      </c>
      <c r="Z363" s="25" t="str">
        <f>IF([7]道具信息!Z363="","",[7]道具信息!Z363)</f>
        <v/>
      </c>
    </row>
    <row r="364" spans="1:26" x14ac:dyDescent="0.15">
      <c r="A364" s="25" t="str">
        <f>IF([7]道具信息!A364="","",[7]道具信息!A364)</f>
        <v/>
      </c>
      <c r="B364" s="25" t="str">
        <f>IF([7]道具信息!B364="","",[7]道具信息!B364)</f>
        <v/>
      </c>
      <c r="C364" s="25" t="str">
        <f>IF([7]道具信息!C364="","",[7]道具信息!C364)</f>
        <v/>
      </c>
      <c r="D364" s="25" t="str">
        <f>IF([7]道具信息!D364="","",[7]道具信息!D364)</f>
        <v/>
      </c>
      <c r="E364" s="25" t="str">
        <f>IF([7]道具信息!E364="","",[7]道具信息!E364)</f>
        <v/>
      </c>
      <c r="F364" s="25" t="str">
        <f>IF([7]道具信息!F364="","",[7]道具信息!F364)</f>
        <v/>
      </c>
      <c r="G364" s="25" t="str">
        <f>IF([7]道具信息!G364="","",[7]道具信息!G364)</f>
        <v/>
      </c>
      <c r="H364" s="25" t="str">
        <f>IF([7]道具信息!H364="","",[7]道具信息!H364)</f>
        <v/>
      </c>
      <c r="I364" s="25" t="str">
        <f>IF([7]道具信息!I364="","",[7]道具信息!I364)</f>
        <v/>
      </c>
      <c r="J364" s="25" t="str">
        <f>IF([7]道具信息!J364="","",[7]道具信息!J364)</f>
        <v/>
      </c>
      <c r="K364" s="25" t="str">
        <f>IF([7]道具信息!K364="","",[7]道具信息!K364)</f>
        <v/>
      </c>
      <c r="L364" s="25" t="str">
        <f>IF([7]道具信息!L364="","",[7]道具信息!L364)</f>
        <v/>
      </c>
      <c r="M364" s="25" t="str">
        <f>IF([7]道具信息!M364="","",[7]道具信息!M364)</f>
        <v/>
      </c>
      <c r="N364" s="25" t="str">
        <f>IF([7]道具信息!N364="","",[7]道具信息!N364)</f>
        <v/>
      </c>
      <c r="O364" s="25" t="str">
        <f>IF([7]道具信息!O364="","",[7]道具信息!O364)</f>
        <v/>
      </c>
      <c r="P364" s="25" t="str">
        <f>IF([7]道具信息!P364="","",[7]道具信息!P364)</f>
        <v/>
      </c>
      <c r="Q364" s="25" t="str">
        <f>IF([7]道具信息!Q364="","",[7]道具信息!Q364)</f>
        <v/>
      </c>
      <c r="R364" s="25" t="str">
        <f>IF([7]道具信息!R364="","",[7]道具信息!R364)</f>
        <v/>
      </c>
      <c r="S364" s="25" t="str">
        <f>IF([7]道具信息!S364="","",[7]道具信息!S364)</f>
        <v/>
      </c>
      <c r="T364" s="25" t="str">
        <f>IF([7]道具信息!T364="","",[7]道具信息!T364)</f>
        <v/>
      </c>
      <c r="U364" s="25" t="str">
        <f>IF([7]道具信息!U364="","",[7]道具信息!U364)</f>
        <v/>
      </c>
      <c r="V364" s="25" t="str">
        <f>IF([7]道具信息!V364="","",[7]道具信息!V364)</f>
        <v/>
      </c>
      <c r="W364" s="25" t="str">
        <f>IF([7]道具信息!W364="","",[7]道具信息!W364)</f>
        <v/>
      </c>
      <c r="X364" s="25" t="str">
        <f>IF([7]道具信息!X364="","",[7]道具信息!X364)</f>
        <v/>
      </c>
      <c r="Y364" s="25" t="str">
        <f>IF([7]道具信息!Y364="","",[7]道具信息!Y364)</f>
        <v/>
      </c>
      <c r="Z364" s="25" t="str">
        <f>IF([7]道具信息!Z364="","",[7]道具信息!Z364)</f>
        <v/>
      </c>
    </row>
    <row r="365" spans="1:26" x14ac:dyDescent="0.15">
      <c r="A365" s="25" t="str">
        <f>IF([7]道具信息!A365="","",[7]道具信息!A365)</f>
        <v/>
      </c>
      <c r="B365" s="25" t="str">
        <f>IF([7]道具信息!B365="","",[7]道具信息!B365)</f>
        <v/>
      </c>
      <c r="C365" s="25">
        <f>IF([7]道具信息!C365="","",[7]道具信息!C365)</f>
        <v>20052</v>
      </c>
      <c r="D365" s="25" t="str">
        <f>IF([7]道具信息!D365="","",[7]道具信息!D365)</f>
        <v>练军心得·觉</v>
      </c>
      <c r="E365" s="25">
        <f>IF([7]道具信息!E365="","",[7]道具信息!E365)</f>
        <v>40</v>
      </c>
      <c r="F365" s="25">
        <f>IF([7]道具信息!F365="","",[7]道具信息!F365)</f>
        <v>1</v>
      </c>
      <c r="G365" s="25">
        <f>IF([7]道具信息!G365="","",[7]道具信息!G365)</f>
        <v>1</v>
      </c>
      <c r="H365" s="25">
        <f>IF([7]道具信息!H365="","",[7]道具信息!H365)</f>
        <v>1</v>
      </c>
      <c r="I365" s="25">
        <f>IF([7]道具信息!I365="","",[7]道具信息!I365)</f>
        <v>40</v>
      </c>
      <c r="J365" s="25">
        <f>IF([7]道具信息!J365="","",[7]道具信息!J365)</f>
        <v>40</v>
      </c>
      <c r="K365" s="25">
        <f>IF([7]道具信息!K365="","",[7]道具信息!K365)</f>
        <v>40</v>
      </c>
      <c r="L365" s="25" t="str">
        <f>IF([7]道具信息!L365="","",[7]道具信息!L365)</f>
        <v>掌军之策，厉兵秣马，可用于武将觉醒</v>
      </c>
      <c r="M365" s="25" t="str">
        <f>IF([7]道具信息!M365="","",[7]道具信息!M365)</f>
        <v/>
      </c>
      <c r="N365" s="25" t="str">
        <f>IF([7]道具信息!N365="","",[7]道具信息!N365)</f>
        <v/>
      </c>
      <c r="O365" s="25" t="str">
        <f>IF([7]道具信息!O365="","",[7]道具信息!O365)</f>
        <v/>
      </c>
      <c r="P365" s="25" t="str">
        <f>IF([7]道具信息!P365="","",[7]道具信息!P365)</f>
        <v/>
      </c>
      <c r="Q365" s="25" t="str">
        <f>IF([7]道具信息!Q365="","",[7]道具信息!Q365)</f>
        <v/>
      </c>
      <c r="R365" s="25" t="str">
        <f>IF([7]道具信息!R365="","",[7]道具信息!R365)</f>
        <v/>
      </c>
      <c r="S365" s="25" t="str">
        <f>IF([7]道具信息!S365="","",[7]道具信息!S365)</f>
        <v/>
      </c>
      <c r="T365" s="25" t="str">
        <f>IF([7]道具信息!T365="","",[7]道具信息!T365)</f>
        <v/>
      </c>
      <c r="U365" s="25" t="str">
        <f>IF([7]道具信息!U365="","",[7]道具信息!U365)</f>
        <v/>
      </c>
      <c r="V365" s="25" t="str">
        <f>IF([7]道具信息!V365="","",[7]道具信息!V365)</f>
        <v/>
      </c>
      <c r="W365" s="25" t="str">
        <f>IF([7]道具信息!W365="","",[7]道具信息!W365)</f>
        <v/>
      </c>
      <c r="X365" s="25" t="str">
        <f>IF([7]道具信息!X365="","",[7]道具信息!X365)</f>
        <v/>
      </c>
      <c r="Y365" s="25" t="str">
        <f>IF([7]道具信息!Y365="","",[7]道具信息!Y365)</f>
        <v/>
      </c>
      <c r="Z365" s="25" t="str">
        <f>IF([7]道具信息!Z365="","",[7]道具信息!Z365)</f>
        <v/>
      </c>
    </row>
    <row r="366" spans="1:26" x14ac:dyDescent="0.15">
      <c r="A366" s="25" t="str">
        <f>IF([7]道具信息!A366="","",[7]道具信息!A366)</f>
        <v/>
      </c>
      <c r="B366" s="25" t="str">
        <f>IF([7]道具信息!B366="","",[7]道具信息!B366)</f>
        <v/>
      </c>
      <c r="C366" s="25">
        <f>IF([7]道具信息!C366="","",[7]道具信息!C366)</f>
        <v>20053</v>
      </c>
      <c r="D366" s="25" t="str">
        <f>IF([7]道具信息!D366="","",[7]道具信息!D366)</f>
        <v>策论心得·觉</v>
      </c>
      <c r="E366" s="25">
        <f>IF([7]道具信息!E366="","",[7]道具信息!E366)</f>
        <v>40</v>
      </c>
      <c r="F366" s="25">
        <f>IF([7]道具信息!F366="","",[7]道具信息!F366)</f>
        <v>1</v>
      </c>
      <c r="G366" s="25">
        <f>IF([7]道具信息!G366="","",[7]道具信息!G366)</f>
        <v>1</v>
      </c>
      <c r="H366" s="25">
        <f>IF([7]道具信息!H366="","",[7]道具信息!H366)</f>
        <v>1</v>
      </c>
      <c r="I366" s="25">
        <f>IF([7]道具信息!I366="","",[7]道具信息!I366)</f>
        <v>40</v>
      </c>
      <c r="J366" s="25">
        <f>IF([7]道具信息!J366="","",[7]道具信息!J366)</f>
        <v>40</v>
      </c>
      <c r="K366" s="25">
        <f>IF([7]道具信息!K366="","",[7]道具信息!K366)</f>
        <v>40</v>
      </c>
      <c r="L366" s="25" t="str">
        <f>IF([7]道具信息!L366="","",[7]道具信息!L366)</f>
        <v>书山万卷，算无遗策，可用于武将觉醒</v>
      </c>
      <c r="M366" s="25" t="str">
        <f>IF([7]道具信息!M366="","",[7]道具信息!M366)</f>
        <v/>
      </c>
      <c r="N366" s="25" t="str">
        <f>IF([7]道具信息!N366="","",[7]道具信息!N366)</f>
        <v/>
      </c>
      <c r="O366" s="25" t="str">
        <f>IF([7]道具信息!O366="","",[7]道具信息!O366)</f>
        <v/>
      </c>
      <c r="P366" s="25" t="str">
        <f>IF([7]道具信息!P366="","",[7]道具信息!P366)</f>
        <v/>
      </c>
      <c r="Q366" s="25" t="str">
        <f>IF([7]道具信息!Q366="","",[7]道具信息!Q366)</f>
        <v/>
      </c>
      <c r="R366" s="25" t="str">
        <f>IF([7]道具信息!R366="","",[7]道具信息!R366)</f>
        <v/>
      </c>
      <c r="S366" s="25" t="str">
        <f>IF([7]道具信息!S366="","",[7]道具信息!S366)</f>
        <v/>
      </c>
      <c r="T366" s="25" t="str">
        <f>IF([7]道具信息!T366="","",[7]道具信息!T366)</f>
        <v/>
      </c>
      <c r="U366" s="25" t="str">
        <f>IF([7]道具信息!U366="","",[7]道具信息!U366)</f>
        <v/>
      </c>
      <c r="V366" s="25" t="str">
        <f>IF([7]道具信息!V366="","",[7]道具信息!V366)</f>
        <v/>
      </c>
      <c r="W366" s="25" t="str">
        <f>IF([7]道具信息!W366="","",[7]道具信息!W366)</f>
        <v/>
      </c>
      <c r="X366" s="25" t="str">
        <f>IF([7]道具信息!X366="","",[7]道具信息!X366)</f>
        <v/>
      </c>
      <c r="Y366" s="25" t="str">
        <f>IF([7]道具信息!Y366="","",[7]道具信息!Y366)</f>
        <v/>
      </c>
      <c r="Z366" s="25" t="str">
        <f>IF([7]道具信息!Z366="","",[7]道具信息!Z366)</f>
        <v/>
      </c>
    </row>
    <row r="367" spans="1:26" x14ac:dyDescent="0.15">
      <c r="A367" s="25" t="str">
        <f>IF([7]道具信息!A367="","",[7]道具信息!A367)</f>
        <v/>
      </c>
      <c r="B367" s="25" t="str">
        <f>IF([7]道具信息!B367="","",[7]道具信息!B367)</f>
        <v/>
      </c>
      <c r="C367" s="25">
        <f>IF([7]道具信息!C367="","",[7]道具信息!C367)</f>
        <v>20054</v>
      </c>
      <c r="D367" s="25" t="str">
        <f>IF([7]道具信息!D367="","",[7]道具信息!D367)</f>
        <v>兵书心得·觉</v>
      </c>
      <c r="E367" s="25">
        <f>IF([7]道具信息!E367="","",[7]道具信息!E367)</f>
        <v>40</v>
      </c>
      <c r="F367" s="25">
        <f>IF([7]道具信息!F367="","",[7]道具信息!F367)</f>
        <v>1</v>
      </c>
      <c r="G367" s="25">
        <f>IF([7]道具信息!G367="","",[7]道具信息!G367)</f>
        <v>1</v>
      </c>
      <c r="H367" s="25">
        <f>IF([7]道具信息!H367="","",[7]道具信息!H367)</f>
        <v>1</v>
      </c>
      <c r="I367" s="25">
        <f>IF([7]道具信息!I367="","",[7]道具信息!I367)</f>
        <v>40</v>
      </c>
      <c r="J367" s="25">
        <f>IF([7]道具信息!J367="","",[7]道具信息!J367)</f>
        <v>40</v>
      </c>
      <c r="K367" s="25">
        <f>IF([7]道具信息!K367="","",[7]道具信息!K367)</f>
        <v>40</v>
      </c>
      <c r="L367" s="25" t="str">
        <f>IF([7]道具信息!L367="","",[7]道具信息!L367)</f>
        <v>千军万马，文韬武略，可用于武将觉醒</v>
      </c>
      <c r="M367" s="25" t="str">
        <f>IF([7]道具信息!M367="","",[7]道具信息!M367)</f>
        <v/>
      </c>
      <c r="N367" s="25" t="str">
        <f>IF([7]道具信息!N367="","",[7]道具信息!N367)</f>
        <v/>
      </c>
      <c r="O367" s="25" t="str">
        <f>IF([7]道具信息!O367="","",[7]道具信息!O367)</f>
        <v/>
      </c>
      <c r="P367" s="25" t="str">
        <f>IF([7]道具信息!P367="","",[7]道具信息!P367)</f>
        <v/>
      </c>
      <c r="Q367" s="25" t="str">
        <f>IF([7]道具信息!Q367="","",[7]道具信息!Q367)</f>
        <v/>
      </c>
      <c r="R367" s="25" t="str">
        <f>IF([7]道具信息!R367="","",[7]道具信息!R367)</f>
        <v/>
      </c>
      <c r="S367" s="25" t="str">
        <f>IF([7]道具信息!S367="","",[7]道具信息!S367)</f>
        <v/>
      </c>
      <c r="T367" s="25" t="str">
        <f>IF([7]道具信息!T367="","",[7]道具信息!T367)</f>
        <v/>
      </c>
      <c r="U367" s="25" t="str">
        <f>IF([7]道具信息!U367="","",[7]道具信息!U367)</f>
        <v/>
      </c>
      <c r="V367" s="25" t="str">
        <f>IF([7]道具信息!V367="","",[7]道具信息!V367)</f>
        <v/>
      </c>
      <c r="W367" s="25" t="str">
        <f>IF([7]道具信息!W367="","",[7]道具信息!W367)</f>
        <v/>
      </c>
      <c r="X367" s="25" t="str">
        <f>IF([7]道具信息!X367="","",[7]道具信息!X367)</f>
        <v/>
      </c>
      <c r="Y367" s="25" t="str">
        <f>IF([7]道具信息!Y367="","",[7]道具信息!Y367)</f>
        <v/>
      </c>
      <c r="Z367" s="25" t="str">
        <f>IF([7]道具信息!Z367="","",[7]道具信息!Z367)</f>
        <v/>
      </c>
    </row>
    <row r="368" spans="1:26" x14ac:dyDescent="0.15">
      <c r="A368" s="25" t="str">
        <f>IF([7]道具信息!A368="","",[7]道具信息!A368)</f>
        <v/>
      </c>
      <c r="B368" s="25" t="str">
        <f>IF([7]道具信息!B368="","",[7]道具信息!B368)</f>
        <v/>
      </c>
      <c r="C368" s="25" t="str">
        <f>IF([7]道具信息!C368="","",[7]道具信息!C368)</f>
        <v/>
      </c>
      <c r="D368" s="25" t="str">
        <f>IF([7]道具信息!D368="","",[7]道具信息!D368)</f>
        <v/>
      </c>
      <c r="E368" s="25" t="str">
        <f>IF([7]道具信息!E368="","",[7]道具信息!E368)</f>
        <v/>
      </c>
      <c r="F368" s="25" t="str">
        <f>IF([7]道具信息!F368="","",[7]道具信息!F368)</f>
        <v/>
      </c>
      <c r="G368" s="25" t="str">
        <f>IF([7]道具信息!G368="","",[7]道具信息!G368)</f>
        <v/>
      </c>
      <c r="H368" s="25" t="str">
        <f>IF([7]道具信息!H368="","",[7]道具信息!H368)</f>
        <v/>
      </c>
      <c r="I368" s="25" t="str">
        <f>IF([7]道具信息!I368="","",[7]道具信息!I368)</f>
        <v/>
      </c>
      <c r="J368" s="25" t="str">
        <f>IF([7]道具信息!J368="","",[7]道具信息!J368)</f>
        <v/>
      </c>
      <c r="K368" s="25" t="str">
        <f>IF([7]道具信息!K368="","",[7]道具信息!K368)</f>
        <v/>
      </c>
      <c r="L368" s="25" t="str">
        <f>IF([7]道具信息!L368="","",[7]道具信息!L368)</f>
        <v/>
      </c>
      <c r="M368" s="25" t="str">
        <f>IF([7]道具信息!M368="","",[7]道具信息!M368)</f>
        <v/>
      </c>
      <c r="N368" s="25" t="str">
        <f>IF([7]道具信息!N368="","",[7]道具信息!N368)</f>
        <v/>
      </c>
      <c r="O368" s="25" t="str">
        <f>IF([7]道具信息!O368="","",[7]道具信息!O368)</f>
        <v/>
      </c>
      <c r="P368" s="25" t="str">
        <f>IF([7]道具信息!P368="","",[7]道具信息!P368)</f>
        <v/>
      </c>
      <c r="Q368" s="25" t="str">
        <f>IF([7]道具信息!Q368="","",[7]道具信息!Q368)</f>
        <v/>
      </c>
      <c r="R368" s="25" t="str">
        <f>IF([7]道具信息!R368="","",[7]道具信息!R368)</f>
        <v/>
      </c>
      <c r="S368" s="25" t="str">
        <f>IF([7]道具信息!S368="","",[7]道具信息!S368)</f>
        <v/>
      </c>
      <c r="T368" s="25" t="str">
        <f>IF([7]道具信息!T368="","",[7]道具信息!T368)</f>
        <v/>
      </c>
      <c r="U368" s="25" t="str">
        <f>IF([7]道具信息!U368="","",[7]道具信息!U368)</f>
        <v/>
      </c>
      <c r="V368" s="25" t="str">
        <f>IF([7]道具信息!V368="","",[7]道具信息!V368)</f>
        <v/>
      </c>
      <c r="W368" s="25" t="str">
        <f>IF([7]道具信息!W368="","",[7]道具信息!W368)</f>
        <v/>
      </c>
      <c r="X368" s="25" t="str">
        <f>IF([7]道具信息!X368="","",[7]道具信息!X368)</f>
        <v/>
      </c>
      <c r="Y368" s="25" t="str">
        <f>IF([7]道具信息!Y368="","",[7]道具信息!Y368)</f>
        <v/>
      </c>
      <c r="Z368" s="25" t="str">
        <f>IF([7]道具信息!Z368="","",[7]道具信息!Z368)</f>
        <v/>
      </c>
    </row>
    <row r="369" spans="1:26" x14ac:dyDescent="0.15">
      <c r="A369" s="25" t="str">
        <f>IF([7]道具信息!A369="","",[7]道具信息!A369)</f>
        <v/>
      </c>
      <c r="B369" s="25" t="str">
        <f>IF([7]道具信息!B369="","",[7]道具信息!B369)</f>
        <v/>
      </c>
      <c r="C369" s="25">
        <f>IF([7]道具信息!C369="","",[7]道具信息!C369)</f>
        <v>20055</v>
      </c>
      <c r="D369" s="25" t="str">
        <f>IF([7]道具信息!D369="","",[7]道具信息!D369)</f>
        <v>虎咬佩剑·觉</v>
      </c>
      <c r="E369" s="25">
        <f>IF([7]道具信息!E369="","",[7]道具信息!E369)</f>
        <v>60</v>
      </c>
      <c r="F369" s="25">
        <f>IF([7]道具信息!F369="","",[7]道具信息!F369)</f>
        <v>1</v>
      </c>
      <c r="G369" s="25">
        <f>IF([7]道具信息!G369="","",[7]道具信息!G369)</f>
        <v>1</v>
      </c>
      <c r="H369" s="25">
        <f>IF([7]道具信息!H369="","",[7]道具信息!H369)</f>
        <v>1</v>
      </c>
      <c r="I369" s="25">
        <f>IF([7]道具信息!I369="","",[7]道具信息!I369)</f>
        <v>60</v>
      </c>
      <c r="J369" s="25">
        <f>IF([7]道具信息!J369="","",[7]道具信息!J369)</f>
        <v>60</v>
      </c>
      <c r="K369" s="25">
        <f>IF([7]道具信息!K369="","",[7]道具信息!K369)</f>
        <v>60</v>
      </c>
      <c r="L369" s="25" t="str">
        <f>IF([7]道具信息!L369="","",[7]道具信息!L369)</f>
        <v>卧虎藏龙，剑及履及，可用于武将觉醒</v>
      </c>
      <c r="M369" s="25" t="str">
        <f>IF([7]道具信息!M369="","",[7]道具信息!M369)</f>
        <v/>
      </c>
      <c r="N369" s="25" t="str">
        <f>IF([7]道具信息!N369="","",[7]道具信息!N369)</f>
        <v/>
      </c>
      <c r="O369" s="25" t="str">
        <f>IF([7]道具信息!O369="","",[7]道具信息!O369)</f>
        <v/>
      </c>
      <c r="P369" s="25" t="str">
        <f>IF([7]道具信息!P369="","",[7]道具信息!P369)</f>
        <v/>
      </c>
      <c r="Q369" s="25" t="str">
        <f>IF([7]道具信息!Q369="","",[7]道具信息!Q369)</f>
        <v/>
      </c>
      <c r="R369" s="25" t="str">
        <f>IF([7]道具信息!R369="","",[7]道具信息!R369)</f>
        <v/>
      </c>
      <c r="S369" s="25" t="str">
        <f>IF([7]道具信息!S369="","",[7]道具信息!S369)</f>
        <v/>
      </c>
      <c r="T369" s="25" t="str">
        <f>IF([7]道具信息!T369="","",[7]道具信息!T369)</f>
        <v/>
      </c>
      <c r="U369" s="25" t="str">
        <f>IF([7]道具信息!U369="","",[7]道具信息!U369)</f>
        <v/>
      </c>
      <c r="V369" s="25" t="str">
        <f>IF([7]道具信息!V369="","",[7]道具信息!V369)</f>
        <v/>
      </c>
      <c r="W369" s="25" t="str">
        <f>IF([7]道具信息!W369="","",[7]道具信息!W369)</f>
        <v/>
      </c>
      <c r="X369" s="25" t="str">
        <f>IF([7]道具信息!X369="","",[7]道具信息!X369)</f>
        <v/>
      </c>
      <c r="Y369" s="25" t="str">
        <f>IF([7]道具信息!Y369="","",[7]道具信息!Y369)</f>
        <v/>
      </c>
      <c r="Z369" s="25" t="str">
        <f>IF([7]道具信息!Z369="","",[7]道具信息!Z369)</f>
        <v/>
      </c>
    </row>
    <row r="370" spans="1:26" x14ac:dyDescent="0.15">
      <c r="A370" s="25" t="str">
        <f>IF([7]道具信息!A370="","",[7]道具信息!A370)</f>
        <v/>
      </c>
      <c r="B370" s="25" t="str">
        <f>IF([7]道具信息!B370="","",[7]道具信息!B370)</f>
        <v/>
      </c>
      <c r="C370" s="25">
        <f>IF([7]道具信息!C370="","",[7]道具信息!C370)</f>
        <v>20056</v>
      </c>
      <c r="D370" s="25" t="str">
        <f>IF([7]道具信息!D370="","",[7]道具信息!D370)</f>
        <v>灵蛇佩剑·觉</v>
      </c>
      <c r="E370" s="25">
        <f>IF([7]道具信息!E370="","",[7]道具信息!E370)</f>
        <v>60</v>
      </c>
      <c r="F370" s="25">
        <f>IF([7]道具信息!F370="","",[7]道具信息!F370)</f>
        <v>1</v>
      </c>
      <c r="G370" s="25">
        <f>IF([7]道具信息!G370="","",[7]道具信息!G370)</f>
        <v>1</v>
      </c>
      <c r="H370" s="25">
        <f>IF([7]道具信息!H370="","",[7]道具信息!H370)</f>
        <v>1</v>
      </c>
      <c r="I370" s="25">
        <f>IF([7]道具信息!I370="","",[7]道具信息!I370)</f>
        <v>60</v>
      </c>
      <c r="J370" s="25">
        <f>IF([7]道具信息!J370="","",[7]道具信息!J370)</f>
        <v>60</v>
      </c>
      <c r="K370" s="25">
        <f>IF([7]道具信息!K370="","",[7]道具信息!K370)</f>
        <v>60</v>
      </c>
      <c r="L370" s="25" t="str">
        <f>IF([7]道具信息!L370="","",[7]道具信息!L370)</f>
        <v>灵蛇之珠，剑态箫心，可用于武将觉醒</v>
      </c>
      <c r="M370" s="25" t="str">
        <f>IF([7]道具信息!M370="","",[7]道具信息!M370)</f>
        <v/>
      </c>
      <c r="N370" s="25" t="str">
        <f>IF([7]道具信息!N370="","",[7]道具信息!N370)</f>
        <v/>
      </c>
      <c r="O370" s="25" t="str">
        <f>IF([7]道具信息!O370="","",[7]道具信息!O370)</f>
        <v/>
      </c>
      <c r="P370" s="25" t="str">
        <f>IF([7]道具信息!P370="","",[7]道具信息!P370)</f>
        <v/>
      </c>
      <c r="Q370" s="25" t="str">
        <f>IF([7]道具信息!Q370="","",[7]道具信息!Q370)</f>
        <v/>
      </c>
      <c r="R370" s="25" t="str">
        <f>IF([7]道具信息!R370="","",[7]道具信息!R370)</f>
        <v/>
      </c>
      <c r="S370" s="25" t="str">
        <f>IF([7]道具信息!S370="","",[7]道具信息!S370)</f>
        <v/>
      </c>
      <c r="T370" s="25" t="str">
        <f>IF([7]道具信息!T370="","",[7]道具信息!T370)</f>
        <v/>
      </c>
      <c r="U370" s="25" t="str">
        <f>IF([7]道具信息!U370="","",[7]道具信息!U370)</f>
        <v/>
      </c>
      <c r="V370" s="25" t="str">
        <f>IF([7]道具信息!V370="","",[7]道具信息!V370)</f>
        <v/>
      </c>
      <c r="W370" s="25" t="str">
        <f>IF([7]道具信息!W370="","",[7]道具信息!W370)</f>
        <v/>
      </c>
      <c r="X370" s="25" t="str">
        <f>IF([7]道具信息!X370="","",[7]道具信息!X370)</f>
        <v/>
      </c>
      <c r="Y370" s="25" t="str">
        <f>IF([7]道具信息!Y370="","",[7]道具信息!Y370)</f>
        <v/>
      </c>
      <c r="Z370" s="25" t="str">
        <f>IF([7]道具信息!Z370="","",[7]道具信息!Z370)</f>
        <v/>
      </c>
    </row>
    <row r="371" spans="1:26" x14ac:dyDescent="0.15">
      <c r="A371" s="25" t="str">
        <f>IF([7]道具信息!A371="","",[7]道具信息!A371)</f>
        <v/>
      </c>
      <c r="B371" s="25" t="str">
        <f>IF([7]道具信息!B371="","",[7]道具信息!B371)</f>
        <v/>
      </c>
      <c r="C371" s="25">
        <f>IF([7]道具信息!C371="","",[7]道具信息!C371)</f>
        <v>20057</v>
      </c>
      <c r="D371" s="25" t="str">
        <f>IF([7]道具信息!D371="","",[7]道具信息!D371)</f>
        <v>狼头佩剑·觉</v>
      </c>
      <c r="E371" s="25">
        <f>IF([7]道具信息!E371="","",[7]道具信息!E371)</f>
        <v>60</v>
      </c>
      <c r="F371" s="25">
        <f>IF([7]道具信息!F371="","",[7]道具信息!F371)</f>
        <v>1</v>
      </c>
      <c r="G371" s="25">
        <f>IF([7]道具信息!G371="","",[7]道具信息!G371)</f>
        <v>1</v>
      </c>
      <c r="H371" s="25">
        <f>IF([7]道具信息!H371="","",[7]道具信息!H371)</f>
        <v>1</v>
      </c>
      <c r="I371" s="25">
        <f>IF([7]道具信息!I371="","",[7]道具信息!I371)</f>
        <v>60</v>
      </c>
      <c r="J371" s="25">
        <f>IF([7]道具信息!J371="","",[7]道具信息!J371)</f>
        <v>60</v>
      </c>
      <c r="K371" s="25">
        <f>IF([7]道具信息!K371="","",[7]道具信息!K371)</f>
        <v>60</v>
      </c>
      <c r="L371" s="25" t="str">
        <f>IF([7]道具信息!L371="","",[7]道具信息!L371)</f>
        <v>封狼居胥，剑气纵横，可用于武将觉醒</v>
      </c>
      <c r="M371" s="25" t="str">
        <f>IF([7]道具信息!M371="","",[7]道具信息!M371)</f>
        <v/>
      </c>
      <c r="N371" s="25" t="str">
        <f>IF([7]道具信息!N371="","",[7]道具信息!N371)</f>
        <v/>
      </c>
      <c r="O371" s="25" t="str">
        <f>IF([7]道具信息!O371="","",[7]道具信息!O371)</f>
        <v/>
      </c>
      <c r="P371" s="25" t="str">
        <f>IF([7]道具信息!P371="","",[7]道具信息!P371)</f>
        <v/>
      </c>
      <c r="Q371" s="25" t="str">
        <f>IF([7]道具信息!Q371="","",[7]道具信息!Q371)</f>
        <v/>
      </c>
      <c r="R371" s="25" t="str">
        <f>IF([7]道具信息!R371="","",[7]道具信息!R371)</f>
        <v/>
      </c>
      <c r="S371" s="25" t="str">
        <f>IF([7]道具信息!S371="","",[7]道具信息!S371)</f>
        <v/>
      </c>
      <c r="T371" s="25" t="str">
        <f>IF([7]道具信息!T371="","",[7]道具信息!T371)</f>
        <v/>
      </c>
      <c r="U371" s="25" t="str">
        <f>IF([7]道具信息!U371="","",[7]道具信息!U371)</f>
        <v/>
      </c>
      <c r="V371" s="25" t="str">
        <f>IF([7]道具信息!V371="","",[7]道具信息!V371)</f>
        <v/>
      </c>
      <c r="W371" s="25" t="str">
        <f>IF([7]道具信息!W371="","",[7]道具信息!W371)</f>
        <v/>
      </c>
      <c r="X371" s="25" t="str">
        <f>IF([7]道具信息!X371="","",[7]道具信息!X371)</f>
        <v/>
      </c>
      <c r="Y371" s="25" t="str">
        <f>IF([7]道具信息!Y371="","",[7]道具信息!Y371)</f>
        <v/>
      </c>
      <c r="Z371" s="25" t="str">
        <f>IF([7]道具信息!Z371="","",[7]道具信息!Z371)</f>
        <v/>
      </c>
    </row>
    <row r="372" spans="1:26" x14ac:dyDescent="0.15">
      <c r="A372" s="25" t="str">
        <f>IF([7]道具信息!A372="","",[7]道具信息!A372)</f>
        <v/>
      </c>
      <c r="B372" s="25" t="str">
        <f>IF([7]道具信息!B372="","",[7]道具信息!B372)</f>
        <v/>
      </c>
      <c r="C372" s="25" t="str">
        <f>IF([7]道具信息!C372="","",[7]道具信息!C372)</f>
        <v/>
      </c>
      <c r="D372" s="25" t="str">
        <f>IF([7]道具信息!D372="","",[7]道具信息!D372)</f>
        <v/>
      </c>
      <c r="E372" s="25" t="str">
        <f>IF([7]道具信息!E372="","",[7]道具信息!E372)</f>
        <v/>
      </c>
      <c r="F372" s="25" t="str">
        <f>IF([7]道具信息!F372="","",[7]道具信息!F372)</f>
        <v/>
      </c>
      <c r="G372" s="25" t="str">
        <f>IF([7]道具信息!G372="","",[7]道具信息!G372)</f>
        <v/>
      </c>
      <c r="H372" s="25" t="str">
        <f>IF([7]道具信息!H372="","",[7]道具信息!H372)</f>
        <v/>
      </c>
      <c r="I372" s="25" t="str">
        <f>IF([7]道具信息!I372="","",[7]道具信息!I372)</f>
        <v/>
      </c>
      <c r="J372" s="25" t="str">
        <f>IF([7]道具信息!J372="","",[7]道具信息!J372)</f>
        <v/>
      </c>
      <c r="K372" s="25" t="str">
        <f>IF([7]道具信息!K372="","",[7]道具信息!K372)</f>
        <v/>
      </c>
      <c r="L372" s="25" t="str">
        <f>IF([7]道具信息!L372="","",[7]道具信息!L372)</f>
        <v/>
      </c>
      <c r="M372" s="25" t="str">
        <f>IF([7]道具信息!M372="","",[7]道具信息!M372)</f>
        <v/>
      </c>
      <c r="N372" s="25" t="str">
        <f>IF([7]道具信息!N372="","",[7]道具信息!N372)</f>
        <v/>
      </c>
      <c r="O372" s="25" t="str">
        <f>IF([7]道具信息!O372="","",[7]道具信息!O372)</f>
        <v/>
      </c>
      <c r="P372" s="25" t="str">
        <f>IF([7]道具信息!P372="","",[7]道具信息!P372)</f>
        <v/>
      </c>
      <c r="Q372" s="25" t="str">
        <f>IF([7]道具信息!Q372="","",[7]道具信息!Q372)</f>
        <v/>
      </c>
      <c r="R372" s="25" t="str">
        <f>IF([7]道具信息!R372="","",[7]道具信息!R372)</f>
        <v/>
      </c>
      <c r="S372" s="25" t="str">
        <f>IF([7]道具信息!S372="","",[7]道具信息!S372)</f>
        <v/>
      </c>
      <c r="T372" s="25" t="str">
        <f>IF([7]道具信息!T372="","",[7]道具信息!T372)</f>
        <v/>
      </c>
      <c r="U372" s="25" t="str">
        <f>IF([7]道具信息!U372="","",[7]道具信息!U372)</f>
        <v/>
      </c>
      <c r="V372" s="25" t="str">
        <f>IF([7]道具信息!V372="","",[7]道具信息!V372)</f>
        <v/>
      </c>
      <c r="W372" s="25" t="str">
        <f>IF([7]道具信息!W372="","",[7]道具信息!W372)</f>
        <v/>
      </c>
      <c r="X372" s="25" t="str">
        <f>IF([7]道具信息!X372="","",[7]道具信息!X372)</f>
        <v/>
      </c>
      <c r="Y372" s="25" t="str">
        <f>IF([7]道具信息!Y372="","",[7]道具信息!Y372)</f>
        <v/>
      </c>
      <c r="Z372" s="25" t="str">
        <f>IF([7]道具信息!Z372="","",[7]道具信息!Z372)</f>
        <v/>
      </c>
    </row>
    <row r="373" spans="1:26" x14ac:dyDescent="0.15">
      <c r="A373" s="25" t="str">
        <f>IF([7]道具信息!A373="","",[7]道具信息!A373)</f>
        <v/>
      </c>
      <c r="B373" s="25" t="str">
        <f>IF([7]道具信息!B373="","",[7]道具信息!B373)</f>
        <v/>
      </c>
      <c r="C373" s="25">
        <f>IF([7]道具信息!C373="","",[7]道具信息!C373)</f>
        <v>20059</v>
      </c>
      <c r="D373" s="25" t="str">
        <f>IF([7]道具信息!D373="","",[7]道具信息!D373)</f>
        <v>勇之授印·觉</v>
      </c>
      <c r="E373" s="25">
        <f>IF([7]道具信息!E373="","",[7]道具信息!E373)</f>
        <v>80</v>
      </c>
      <c r="F373" s="25">
        <f>IF([7]道具信息!F373="","",[7]道具信息!F373)</f>
        <v>1</v>
      </c>
      <c r="G373" s="25">
        <f>IF([7]道具信息!G373="","",[7]道具信息!G373)</f>
        <v>1</v>
      </c>
      <c r="H373" s="25">
        <f>IF([7]道具信息!H373="","",[7]道具信息!H373)</f>
        <v>1</v>
      </c>
      <c r="I373" s="25">
        <f>IF([7]道具信息!I373="","",[7]道具信息!I373)</f>
        <v>80</v>
      </c>
      <c r="J373" s="25">
        <f>IF([7]道具信息!J373="","",[7]道具信息!J373)</f>
        <v>80</v>
      </c>
      <c r="K373" s="25">
        <f>IF([7]道具信息!K373="","",[7]道具信息!K373)</f>
        <v>80</v>
      </c>
      <c r="L373" s="25" t="str">
        <f>IF([7]道具信息!L373="","",[7]道具信息!L373)</f>
        <v>拔山盖世，气吞山河，可用于武将觉醒</v>
      </c>
      <c r="M373" s="25" t="str">
        <f>IF([7]道具信息!M373="","",[7]道具信息!M373)</f>
        <v/>
      </c>
      <c r="N373" s="25" t="str">
        <f>IF([7]道具信息!N373="","",[7]道具信息!N373)</f>
        <v/>
      </c>
      <c r="O373" s="25" t="str">
        <f>IF([7]道具信息!O373="","",[7]道具信息!O373)</f>
        <v/>
      </c>
      <c r="P373" s="25" t="str">
        <f>IF([7]道具信息!P373="","",[7]道具信息!P373)</f>
        <v/>
      </c>
      <c r="Q373" s="25" t="str">
        <f>IF([7]道具信息!Q373="","",[7]道具信息!Q373)</f>
        <v/>
      </c>
      <c r="R373" s="25" t="str">
        <f>IF([7]道具信息!R373="","",[7]道具信息!R373)</f>
        <v/>
      </c>
      <c r="S373" s="25" t="str">
        <f>IF([7]道具信息!S373="","",[7]道具信息!S373)</f>
        <v/>
      </c>
      <c r="T373" s="25" t="str">
        <f>IF([7]道具信息!T373="","",[7]道具信息!T373)</f>
        <v/>
      </c>
      <c r="U373" s="25" t="str">
        <f>IF([7]道具信息!U373="","",[7]道具信息!U373)</f>
        <v/>
      </c>
      <c r="V373" s="25" t="str">
        <f>IF([7]道具信息!V373="","",[7]道具信息!V373)</f>
        <v/>
      </c>
      <c r="W373" s="25" t="str">
        <f>IF([7]道具信息!W373="","",[7]道具信息!W373)</f>
        <v/>
      </c>
      <c r="X373" s="25" t="str">
        <f>IF([7]道具信息!X373="","",[7]道具信息!X373)</f>
        <v/>
      </c>
      <c r="Y373" s="25" t="str">
        <f>IF([7]道具信息!Y373="","",[7]道具信息!Y373)</f>
        <v/>
      </c>
      <c r="Z373" s="25" t="str">
        <f>IF([7]道具信息!Z373="","",[7]道具信息!Z373)</f>
        <v/>
      </c>
    </row>
    <row r="374" spans="1:26" x14ac:dyDescent="0.15">
      <c r="A374" s="25" t="str">
        <f>IF([7]道具信息!A374="","",[7]道具信息!A374)</f>
        <v/>
      </c>
      <c r="B374" s="25" t="str">
        <f>IF([7]道具信息!B374="","",[7]道具信息!B374)</f>
        <v/>
      </c>
      <c r="C374" s="25">
        <f>IF([7]道具信息!C374="","",[7]道具信息!C374)</f>
        <v>20060</v>
      </c>
      <c r="D374" s="25" t="str">
        <f>IF([7]道具信息!D374="","",[7]道具信息!D374)</f>
        <v>谋之授印·觉</v>
      </c>
      <c r="E374" s="25">
        <f>IF([7]道具信息!E374="","",[7]道具信息!E374)</f>
        <v>80</v>
      </c>
      <c r="F374" s="25">
        <f>IF([7]道具信息!F374="","",[7]道具信息!F374)</f>
        <v>1</v>
      </c>
      <c r="G374" s="25">
        <f>IF([7]道具信息!G374="","",[7]道具信息!G374)</f>
        <v>1</v>
      </c>
      <c r="H374" s="25">
        <f>IF([7]道具信息!H374="","",[7]道具信息!H374)</f>
        <v>1</v>
      </c>
      <c r="I374" s="25">
        <f>IF([7]道具信息!I374="","",[7]道具信息!I374)</f>
        <v>80</v>
      </c>
      <c r="J374" s="25">
        <f>IF([7]道具信息!J374="","",[7]道具信息!J374)</f>
        <v>80</v>
      </c>
      <c r="K374" s="25">
        <f>IF([7]道具信息!K374="","",[7]道具信息!K374)</f>
        <v>80</v>
      </c>
      <c r="L374" s="25" t="str">
        <f>IF([7]道具信息!L374="","",[7]道具信息!L374)</f>
        <v>渊谋远略，运筹帷幄，可用于武将觉醒</v>
      </c>
      <c r="M374" s="25" t="str">
        <f>IF([7]道具信息!M374="","",[7]道具信息!M374)</f>
        <v/>
      </c>
      <c r="N374" s="25" t="str">
        <f>IF([7]道具信息!N374="","",[7]道具信息!N374)</f>
        <v/>
      </c>
      <c r="O374" s="25" t="str">
        <f>IF([7]道具信息!O374="","",[7]道具信息!O374)</f>
        <v/>
      </c>
      <c r="P374" s="25" t="str">
        <f>IF([7]道具信息!P374="","",[7]道具信息!P374)</f>
        <v/>
      </c>
      <c r="Q374" s="25" t="str">
        <f>IF([7]道具信息!Q374="","",[7]道具信息!Q374)</f>
        <v/>
      </c>
      <c r="R374" s="25" t="str">
        <f>IF([7]道具信息!R374="","",[7]道具信息!R374)</f>
        <v/>
      </c>
      <c r="S374" s="25" t="str">
        <f>IF([7]道具信息!S374="","",[7]道具信息!S374)</f>
        <v/>
      </c>
      <c r="T374" s="25" t="str">
        <f>IF([7]道具信息!T374="","",[7]道具信息!T374)</f>
        <v/>
      </c>
      <c r="U374" s="25" t="str">
        <f>IF([7]道具信息!U374="","",[7]道具信息!U374)</f>
        <v/>
      </c>
      <c r="V374" s="25" t="str">
        <f>IF([7]道具信息!V374="","",[7]道具信息!V374)</f>
        <v/>
      </c>
      <c r="W374" s="25" t="str">
        <f>IF([7]道具信息!W374="","",[7]道具信息!W374)</f>
        <v/>
      </c>
      <c r="X374" s="25" t="str">
        <f>IF([7]道具信息!X374="","",[7]道具信息!X374)</f>
        <v/>
      </c>
      <c r="Y374" s="25" t="str">
        <f>IF([7]道具信息!Y374="","",[7]道具信息!Y374)</f>
        <v/>
      </c>
      <c r="Z374" s="25" t="str">
        <f>IF([7]道具信息!Z374="","",[7]道具信息!Z374)</f>
        <v/>
      </c>
    </row>
    <row r="375" spans="1:26" x14ac:dyDescent="0.15">
      <c r="A375" s="25" t="str">
        <f>IF([7]道具信息!A375="","",[7]道具信息!A375)</f>
        <v/>
      </c>
      <c r="B375" s="25" t="str">
        <f>IF([7]道具信息!B375="","",[7]道具信息!B375)</f>
        <v/>
      </c>
      <c r="C375" s="25">
        <f>IF([7]道具信息!C375="","",[7]道具信息!C375)</f>
        <v>20061</v>
      </c>
      <c r="D375" s="25" t="str">
        <f>IF([7]道具信息!D375="","",[7]道具信息!D375)</f>
        <v>御之授印·觉</v>
      </c>
      <c r="E375" s="25">
        <f>IF([7]道具信息!E375="","",[7]道具信息!E375)</f>
        <v>80</v>
      </c>
      <c r="F375" s="25">
        <f>IF([7]道具信息!F375="","",[7]道具信息!F375)</f>
        <v>1</v>
      </c>
      <c r="G375" s="25">
        <f>IF([7]道具信息!G375="","",[7]道具信息!G375)</f>
        <v>1</v>
      </c>
      <c r="H375" s="25">
        <f>IF([7]道具信息!H375="","",[7]道具信息!H375)</f>
        <v>1</v>
      </c>
      <c r="I375" s="25">
        <f>IF([7]道具信息!I375="","",[7]道具信息!I375)</f>
        <v>80</v>
      </c>
      <c r="J375" s="25">
        <f>IF([7]道具信息!J375="","",[7]道具信息!J375)</f>
        <v>80</v>
      </c>
      <c r="K375" s="25">
        <f>IF([7]道具信息!K375="","",[7]道具信息!K375)</f>
        <v>80</v>
      </c>
      <c r="L375" s="25" t="str">
        <f>IF([7]道具信息!L375="","",[7]道具信息!L375)</f>
        <v>御下有方，论功行赏，可用于武将觉醒</v>
      </c>
      <c r="M375" s="25" t="str">
        <f>IF([7]道具信息!M375="","",[7]道具信息!M375)</f>
        <v/>
      </c>
      <c r="N375" s="25" t="str">
        <f>IF([7]道具信息!N375="","",[7]道具信息!N375)</f>
        <v/>
      </c>
      <c r="O375" s="25" t="str">
        <f>IF([7]道具信息!O375="","",[7]道具信息!O375)</f>
        <v/>
      </c>
      <c r="P375" s="25" t="str">
        <f>IF([7]道具信息!P375="","",[7]道具信息!P375)</f>
        <v/>
      </c>
      <c r="Q375" s="25" t="str">
        <f>IF([7]道具信息!Q375="","",[7]道具信息!Q375)</f>
        <v/>
      </c>
      <c r="R375" s="25" t="str">
        <f>IF([7]道具信息!R375="","",[7]道具信息!R375)</f>
        <v/>
      </c>
      <c r="S375" s="25" t="str">
        <f>IF([7]道具信息!S375="","",[7]道具信息!S375)</f>
        <v/>
      </c>
      <c r="T375" s="25" t="str">
        <f>IF([7]道具信息!T375="","",[7]道具信息!T375)</f>
        <v/>
      </c>
      <c r="U375" s="25" t="str">
        <f>IF([7]道具信息!U375="","",[7]道具信息!U375)</f>
        <v/>
      </c>
      <c r="V375" s="25" t="str">
        <f>IF([7]道具信息!V375="","",[7]道具信息!V375)</f>
        <v/>
      </c>
      <c r="W375" s="25" t="str">
        <f>IF([7]道具信息!W375="","",[7]道具信息!W375)</f>
        <v/>
      </c>
      <c r="X375" s="25" t="str">
        <f>IF([7]道具信息!X375="","",[7]道具信息!X375)</f>
        <v/>
      </c>
      <c r="Y375" s="25" t="str">
        <f>IF([7]道具信息!Y375="","",[7]道具信息!Y375)</f>
        <v/>
      </c>
      <c r="Z375" s="25" t="str">
        <f>IF([7]道具信息!Z375="","",[7]道具信息!Z375)</f>
        <v/>
      </c>
    </row>
    <row r="376" spans="1:26" x14ac:dyDescent="0.15">
      <c r="A376" s="25" t="str">
        <f>IF([7]道具信息!A376="","",[7]道具信息!A376)</f>
        <v/>
      </c>
      <c r="B376" s="25" t="str">
        <f>IF([7]道具信息!B376="","",[7]道具信息!B376)</f>
        <v/>
      </c>
      <c r="C376" s="25" t="str">
        <f>IF([7]道具信息!C376="","",[7]道具信息!C376)</f>
        <v/>
      </c>
      <c r="D376" s="25" t="str">
        <f>IF([7]道具信息!D376="","",[7]道具信息!D376)</f>
        <v/>
      </c>
      <c r="E376" s="25" t="str">
        <f>IF([7]道具信息!E376="","",[7]道具信息!E376)</f>
        <v/>
      </c>
      <c r="F376" s="25" t="str">
        <f>IF([7]道具信息!F376="","",[7]道具信息!F376)</f>
        <v/>
      </c>
      <c r="G376" s="25" t="str">
        <f>IF([7]道具信息!G376="","",[7]道具信息!G376)</f>
        <v/>
      </c>
      <c r="H376" s="25" t="str">
        <f>IF([7]道具信息!H376="","",[7]道具信息!H376)</f>
        <v/>
      </c>
      <c r="I376" s="25" t="str">
        <f>IF([7]道具信息!I376="","",[7]道具信息!I376)</f>
        <v/>
      </c>
      <c r="J376" s="25" t="str">
        <f>IF([7]道具信息!J376="","",[7]道具信息!J376)</f>
        <v/>
      </c>
      <c r="K376" s="25" t="str">
        <f>IF([7]道具信息!K376="","",[7]道具信息!K376)</f>
        <v/>
      </c>
      <c r="L376" s="25" t="str">
        <f>IF([7]道具信息!L376="","",[7]道具信息!L376)</f>
        <v/>
      </c>
      <c r="M376" s="25" t="str">
        <f>IF([7]道具信息!M376="","",[7]道具信息!M376)</f>
        <v/>
      </c>
      <c r="N376" s="25" t="str">
        <f>IF([7]道具信息!N376="","",[7]道具信息!N376)</f>
        <v/>
      </c>
      <c r="O376" s="25" t="str">
        <f>IF([7]道具信息!O376="","",[7]道具信息!O376)</f>
        <v/>
      </c>
      <c r="P376" s="25" t="str">
        <f>IF([7]道具信息!P376="","",[7]道具信息!P376)</f>
        <v/>
      </c>
      <c r="Q376" s="25" t="str">
        <f>IF([7]道具信息!Q376="","",[7]道具信息!Q376)</f>
        <v/>
      </c>
      <c r="R376" s="25" t="str">
        <f>IF([7]道具信息!R376="","",[7]道具信息!R376)</f>
        <v/>
      </c>
      <c r="S376" s="25" t="str">
        <f>IF([7]道具信息!S376="","",[7]道具信息!S376)</f>
        <v/>
      </c>
      <c r="T376" s="25" t="str">
        <f>IF([7]道具信息!T376="","",[7]道具信息!T376)</f>
        <v/>
      </c>
      <c r="U376" s="25" t="str">
        <f>IF([7]道具信息!U376="","",[7]道具信息!U376)</f>
        <v/>
      </c>
      <c r="V376" s="25" t="str">
        <f>IF([7]道具信息!V376="","",[7]道具信息!V376)</f>
        <v/>
      </c>
      <c r="W376" s="25" t="str">
        <f>IF([7]道具信息!W376="","",[7]道具信息!W376)</f>
        <v/>
      </c>
      <c r="X376" s="25" t="str">
        <f>IF([7]道具信息!X376="","",[7]道具信息!X376)</f>
        <v/>
      </c>
      <c r="Y376" s="25" t="str">
        <f>IF([7]道具信息!Y376="","",[7]道具信息!Y376)</f>
        <v/>
      </c>
      <c r="Z376" s="25" t="str">
        <f>IF([7]道具信息!Z376="","",[7]道具信息!Z376)</f>
        <v/>
      </c>
    </row>
    <row r="377" spans="1:26" x14ac:dyDescent="0.15">
      <c r="A377" s="25" t="str">
        <f>IF([7]道具信息!A377="","",[7]道具信息!A377)</f>
        <v/>
      </c>
      <c r="B377" s="25" t="str">
        <f>IF([7]道具信息!B377="","",[7]道具信息!B377)</f>
        <v/>
      </c>
      <c r="C377" s="25">
        <f>IF([7]道具信息!C377="","",[7]道具信息!C377)</f>
        <v>20064</v>
      </c>
      <c r="D377" s="25" t="str">
        <f>IF([7]道具信息!D377="","",[7]道具信息!D377)</f>
        <v>战阵精研·极</v>
      </c>
      <c r="E377" s="25">
        <f>IF([7]道具信息!E377="","",[7]道具信息!E377)</f>
        <v>100</v>
      </c>
      <c r="F377" s="25">
        <f>IF([7]道具信息!F377="","",[7]道具信息!F377)</f>
        <v>1</v>
      </c>
      <c r="G377" s="25">
        <f>IF([7]道具信息!G377="","",[7]道具信息!G377)</f>
        <v>1</v>
      </c>
      <c r="H377" s="25">
        <f>IF([7]道具信息!H377="","",[7]道具信息!H377)</f>
        <v>1</v>
      </c>
      <c r="I377" s="25">
        <f>IF([7]道具信息!I377="","",[7]道具信息!I377)</f>
        <v>100</v>
      </c>
      <c r="J377" s="25">
        <f>IF([7]道具信息!J377="","",[7]道具信息!J377)</f>
        <v>100</v>
      </c>
      <c r="K377" s="25">
        <f>IF([7]道具信息!K377="","",[7]道具信息!K377)</f>
        <v>100</v>
      </c>
      <c r="L377" s="25" t="str">
        <f>IF([7]道具信息!L377="","",[7]道具信息!L377)</f>
        <v>行兵布阵，勇往直前，可用于武将觉醒</v>
      </c>
      <c r="M377" s="25" t="str">
        <f>IF([7]道具信息!M377="","",[7]道具信息!M377)</f>
        <v/>
      </c>
      <c r="N377" s="25" t="str">
        <f>IF([7]道具信息!N377="","",[7]道具信息!N377)</f>
        <v/>
      </c>
      <c r="O377" s="25" t="str">
        <f>IF([7]道具信息!O377="","",[7]道具信息!O377)</f>
        <v/>
      </c>
      <c r="P377" s="25" t="str">
        <f>IF([7]道具信息!P377="","",[7]道具信息!P377)</f>
        <v/>
      </c>
      <c r="Q377" s="25" t="str">
        <f>IF([7]道具信息!Q377="","",[7]道具信息!Q377)</f>
        <v/>
      </c>
      <c r="R377" s="25" t="str">
        <f>IF([7]道具信息!R377="","",[7]道具信息!R377)</f>
        <v/>
      </c>
      <c r="S377" s="25" t="str">
        <f>IF([7]道具信息!S377="","",[7]道具信息!S377)</f>
        <v/>
      </c>
      <c r="T377" s="25" t="str">
        <f>IF([7]道具信息!T377="","",[7]道具信息!T377)</f>
        <v/>
      </c>
      <c r="U377" s="25" t="str">
        <f>IF([7]道具信息!U377="","",[7]道具信息!U377)</f>
        <v/>
      </c>
      <c r="V377" s="25" t="str">
        <f>IF([7]道具信息!V377="","",[7]道具信息!V377)</f>
        <v/>
      </c>
      <c r="W377" s="25" t="str">
        <f>IF([7]道具信息!W377="","",[7]道具信息!W377)</f>
        <v/>
      </c>
      <c r="X377" s="25" t="str">
        <f>IF([7]道具信息!X377="","",[7]道具信息!X377)</f>
        <v/>
      </c>
      <c r="Y377" s="25" t="str">
        <f>IF([7]道具信息!Y377="","",[7]道具信息!Y377)</f>
        <v/>
      </c>
      <c r="Z377" s="25" t="str">
        <f>IF([7]道具信息!Z377="","",[7]道具信息!Z377)</f>
        <v/>
      </c>
    </row>
    <row r="378" spans="1:26" x14ac:dyDescent="0.15">
      <c r="A378" s="25" t="str">
        <f>IF([7]道具信息!A378="","",[7]道具信息!A378)</f>
        <v/>
      </c>
      <c r="B378" s="25" t="str">
        <f>IF([7]道具信息!B378="","",[7]道具信息!B378)</f>
        <v/>
      </c>
      <c r="C378" s="25">
        <f>IF([7]道具信息!C378="","",[7]道具信息!C378)</f>
        <v>20065</v>
      </c>
      <c r="D378" s="25" t="str">
        <f>IF([7]道具信息!D378="","",[7]道具信息!D378)</f>
        <v>谋略精研·极</v>
      </c>
      <c r="E378" s="25">
        <f>IF([7]道具信息!E378="","",[7]道具信息!E378)</f>
        <v>100</v>
      </c>
      <c r="F378" s="25">
        <f>IF([7]道具信息!F378="","",[7]道具信息!F378)</f>
        <v>1</v>
      </c>
      <c r="G378" s="25">
        <f>IF([7]道具信息!G378="","",[7]道具信息!G378)</f>
        <v>1</v>
      </c>
      <c r="H378" s="25">
        <f>IF([7]道具信息!H378="","",[7]道具信息!H378)</f>
        <v>1</v>
      </c>
      <c r="I378" s="25">
        <f>IF([7]道具信息!I378="","",[7]道具信息!I378)</f>
        <v>100</v>
      </c>
      <c r="J378" s="25">
        <f>IF([7]道具信息!J378="","",[7]道具信息!J378)</f>
        <v>100</v>
      </c>
      <c r="K378" s="25">
        <f>IF([7]道具信息!K378="","",[7]道具信息!K378)</f>
        <v>100</v>
      </c>
      <c r="L378" s="25" t="str">
        <f>IF([7]道具信息!L378="","",[7]道具信息!L378)</f>
        <v>目达耳通，上兵伐谋，可用于武将觉醒</v>
      </c>
      <c r="M378" s="25" t="str">
        <f>IF([7]道具信息!M378="","",[7]道具信息!M378)</f>
        <v/>
      </c>
      <c r="N378" s="25" t="str">
        <f>IF([7]道具信息!N378="","",[7]道具信息!N378)</f>
        <v/>
      </c>
      <c r="O378" s="25" t="str">
        <f>IF([7]道具信息!O378="","",[7]道具信息!O378)</f>
        <v/>
      </c>
      <c r="P378" s="25" t="str">
        <f>IF([7]道具信息!P378="","",[7]道具信息!P378)</f>
        <v/>
      </c>
      <c r="Q378" s="25" t="str">
        <f>IF([7]道具信息!Q378="","",[7]道具信息!Q378)</f>
        <v/>
      </c>
      <c r="R378" s="25" t="str">
        <f>IF([7]道具信息!R378="","",[7]道具信息!R378)</f>
        <v/>
      </c>
      <c r="S378" s="25" t="str">
        <f>IF([7]道具信息!S378="","",[7]道具信息!S378)</f>
        <v/>
      </c>
      <c r="T378" s="25" t="str">
        <f>IF([7]道具信息!T378="","",[7]道具信息!T378)</f>
        <v/>
      </c>
      <c r="U378" s="25" t="str">
        <f>IF([7]道具信息!U378="","",[7]道具信息!U378)</f>
        <v/>
      </c>
      <c r="V378" s="25" t="str">
        <f>IF([7]道具信息!V378="","",[7]道具信息!V378)</f>
        <v/>
      </c>
      <c r="W378" s="25" t="str">
        <f>IF([7]道具信息!W378="","",[7]道具信息!W378)</f>
        <v/>
      </c>
      <c r="X378" s="25" t="str">
        <f>IF([7]道具信息!X378="","",[7]道具信息!X378)</f>
        <v/>
      </c>
      <c r="Y378" s="25" t="str">
        <f>IF([7]道具信息!Y378="","",[7]道具信息!Y378)</f>
        <v/>
      </c>
      <c r="Z378" s="25" t="str">
        <f>IF([7]道具信息!Z378="","",[7]道具信息!Z378)</f>
        <v/>
      </c>
    </row>
    <row r="379" spans="1:26" x14ac:dyDescent="0.15">
      <c r="A379" s="25" t="str">
        <f>IF([7]道具信息!A379="","",[7]道具信息!A379)</f>
        <v/>
      </c>
      <c r="B379" s="25" t="str">
        <f>IF([7]道具信息!B379="","",[7]道具信息!B379)</f>
        <v/>
      </c>
      <c r="C379" s="25">
        <f>IF([7]道具信息!C379="","",[7]道具信息!C379)</f>
        <v>20066</v>
      </c>
      <c r="D379" s="25" t="str">
        <f>IF([7]道具信息!D379="","",[7]道具信息!D379)</f>
        <v>御军精研·极</v>
      </c>
      <c r="E379" s="25">
        <f>IF([7]道具信息!E379="","",[7]道具信息!E379)</f>
        <v>100</v>
      </c>
      <c r="F379" s="25">
        <f>IF([7]道具信息!F379="","",[7]道具信息!F379)</f>
        <v>1</v>
      </c>
      <c r="G379" s="25">
        <f>IF([7]道具信息!G379="","",[7]道具信息!G379)</f>
        <v>1</v>
      </c>
      <c r="H379" s="25">
        <f>IF([7]道具信息!H379="","",[7]道具信息!H379)</f>
        <v>1</v>
      </c>
      <c r="I379" s="25">
        <f>IF([7]道具信息!I379="","",[7]道具信息!I379)</f>
        <v>100</v>
      </c>
      <c r="J379" s="25">
        <f>IF([7]道具信息!J379="","",[7]道具信息!J379)</f>
        <v>100</v>
      </c>
      <c r="K379" s="25">
        <f>IF([7]道具信息!K379="","",[7]道具信息!K379)</f>
        <v>100</v>
      </c>
      <c r="L379" s="25" t="str">
        <f>IF([7]道具信息!L379="","",[7]道具信息!L379)</f>
        <v>持筹握算，精兵简政，可用于武将觉醒</v>
      </c>
      <c r="M379" s="25" t="str">
        <f>IF([7]道具信息!M379="","",[7]道具信息!M379)</f>
        <v/>
      </c>
      <c r="N379" s="25" t="str">
        <f>IF([7]道具信息!N379="","",[7]道具信息!N379)</f>
        <v/>
      </c>
      <c r="O379" s="25" t="str">
        <f>IF([7]道具信息!O379="","",[7]道具信息!O379)</f>
        <v/>
      </c>
      <c r="P379" s="25" t="str">
        <f>IF([7]道具信息!P379="","",[7]道具信息!P379)</f>
        <v/>
      </c>
      <c r="Q379" s="25" t="str">
        <f>IF([7]道具信息!Q379="","",[7]道具信息!Q379)</f>
        <v/>
      </c>
      <c r="R379" s="25" t="str">
        <f>IF([7]道具信息!R379="","",[7]道具信息!R379)</f>
        <v/>
      </c>
      <c r="S379" s="25" t="str">
        <f>IF([7]道具信息!S379="","",[7]道具信息!S379)</f>
        <v/>
      </c>
      <c r="T379" s="25" t="str">
        <f>IF([7]道具信息!T379="","",[7]道具信息!T379)</f>
        <v/>
      </c>
      <c r="U379" s="25" t="str">
        <f>IF([7]道具信息!U379="","",[7]道具信息!U379)</f>
        <v/>
      </c>
      <c r="V379" s="25" t="str">
        <f>IF([7]道具信息!V379="","",[7]道具信息!V379)</f>
        <v/>
      </c>
      <c r="W379" s="25" t="str">
        <f>IF([7]道具信息!W379="","",[7]道具信息!W379)</f>
        <v/>
      </c>
      <c r="X379" s="25" t="str">
        <f>IF([7]道具信息!X379="","",[7]道具信息!X379)</f>
        <v/>
      </c>
      <c r="Y379" s="25" t="str">
        <f>IF([7]道具信息!Y379="","",[7]道具信息!Y379)</f>
        <v/>
      </c>
      <c r="Z379" s="25" t="str">
        <f>IF([7]道具信息!Z379="","",[7]道具信息!Z379)</f>
        <v/>
      </c>
    </row>
    <row r="380" spans="1:26" x14ac:dyDescent="0.15">
      <c r="A380" s="25" t="str">
        <f>IF([7]道具信息!A380="","",[7]道具信息!A380)</f>
        <v/>
      </c>
      <c r="B380" s="25" t="str">
        <f>IF([7]道具信息!B380="","",[7]道具信息!B380)</f>
        <v/>
      </c>
      <c r="C380" s="25" t="str">
        <f>IF([7]道具信息!C380="","",[7]道具信息!C380)</f>
        <v/>
      </c>
      <c r="D380" s="25" t="str">
        <f>IF([7]道具信息!D380="","",[7]道具信息!D380)</f>
        <v/>
      </c>
      <c r="E380" s="25" t="str">
        <f>IF([7]道具信息!E380="","",[7]道具信息!E380)</f>
        <v/>
      </c>
      <c r="F380" s="25" t="str">
        <f>IF([7]道具信息!F380="","",[7]道具信息!F380)</f>
        <v/>
      </c>
      <c r="G380" s="25" t="str">
        <f>IF([7]道具信息!G380="","",[7]道具信息!G380)</f>
        <v/>
      </c>
      <c r="H380" s="25" t="str">
        <f>IF([7]道具信息!H380="","",[7]道具信息!H380)</f>
        <v/>
      </c>
      <c r="I380" s="25" t="str">
        <f>IF([7]道具信息!I380="","",[7]道具信息!I380)</f>
        <v/>
      </c>
      <c r="J380" s="25" t="str">
        <f>IF([7]道具信息!J380="","",[7]道具信息!J380)</f>
        <v/>
      </c>
      <c r="K380" s="25" t="str">
        <f>IF([7]道具信息!K380="","",[7]道具信息!K380)</f>
        <v/>
      </c>
      <c r="L380" s="25" t="str">
        <f>IF([7]道具信息!L380="","",[7]道具信息!L380)</f>
        <v/>
      </c>
      <c r="M380" s="25" t="str">
        <f>IF([7]道具信息!M380="","",[7]道具信息!M380)</f>
        <v/>
      </c>
      <c r="N380" s="25" t="str">
        <f>IF([7]道具信息!N380="","",[7]道具信息!N380)</f>
        <v/>
      </c>
      <c r="O380" s="25" t="str">
        <f>IF([7]道具信息!O380="","",[7]道具信息!O380)</f>
        <v/>
      </c>
      <c r="P380" s="25" t="str">
        <f>IF([7]道具信息!P380="","",[7]道具信息!P380)</f>
        <v/>
      </c>
      <c r="Q380" s="25" t="str">
        <f>IF([7]道具信息!Q380="","",[7]道具信息!Q380)</f>
        <v/>
      </c>
      <c r="R380" s="25" t="str">
        <f>IF([7]道具信息!R380="","",[7]道具信息!R380)</f>
        <v/>
      </c>
      <c r="S380" s="25" t="str">
        <f>IF([7]道具信息!S380="","",[7]道具信息!S380)</f>
        <v/>
      </c>
      <c r="T380" s="25" t="str">
        <f>IF([7]道具信息!T380="","",[7]道具信息!T380)</f>
        <v/>
      </c>
      <c r="U380" s="25" t="str">
        <f>IF([7]道具信息!U380="","",[7]道具信息!U380)</f>
        <v/>
      </c>
      <c r="V380" s="25" t="str">
        <f>IF([7]道具信息!V380="","",[7]道具信息!V380)</f>
        <v/>
      </c>
      <c r="W380" s="25" t="str">
        <f>IF([7]道具信息!W380="","",[7]道具信息!W380)</f>
        <v/>
      </c>
      <c r="X380" s="25" t="str">
        <f>IF([7]道具信息!X380="","",[7]道具信息!X380)</f>
        <v/>
      </c>
      <c r="Y380" s="25" t="str">
        <f>IF([7]道具信息!Y380="","",[7]道具信息!Y380)</f>
        <v/>
      </c>
      <c r="Z380" s="25" t="str">
        <f>IF([7]道具信息!Z380="","",[7]道具信息!Z380)</f>
        <v/>
      </c>
    </row>
    <row r="381" spans="1:26" x14ac:dyDescent="0.15">
      <c r="A381" s="25" t="str">
        <f>IF([7]道具信息!A381="","",[7]道具信息!A381)</f>
        <v/>
      </c>
      <c r="B381" s="25" t="str">
        <f>IF([7]道具信息!B381="","",[7]道具信息!B381)</f>
        <v/>
      </c>
      <c r="C381" s="25">
        <f>IF([7]道具信息!C381="","",[7]道具信息!C381)</f>
        <v>20070</v>
      </c>
      <c r="D381" s="25" t="str">
        <f>IF([7]道具信息!D381="","",[7]道具信息!D381)</f>
        <v>白虎白琥·极</v>
      </c>
      <c r="E381" s="25">
        <f>IF([7]道具信息!E381="","",[7]道具信息!E381)</f>
        <v>120</v>
      </c>
      <c r="F381" s="25">
        <f>IF([7]道具信息!F381="","",[7]道具信息!F381)</f>
        <v>1</v>
      </c>
      <c r="G381" s="25">
        <f>IF([7]道具信息!G381="","",[7]道具信息!G381)</f>
        <v>1</v>
      </c>
      <c r="H381" s="25">
        <f>IF([7]道具信息!H381="","",[7]道具信息!H381)</f>
        <v>1</v>
      </c>
      <c r="I381" s="25">
        <f>IF([7]道具信息!I381="","",[7]道具信息!I381)</f>
        <v>120</v>
      </c>
      <c r="J381" s="25">
        <f>IF([7]道具信息!J381="","",[7]道具信息!J381)</f>
        <v>120</v>
      </c>
      <c r="K381" s="25">
        <f>IF([7]道具信息!K381="","",[7]道具信息!K381)</f>
        <v>120</v>
      </c>
      <c r="L381" s="25" t="str">
        <f>IF([7]道具信息!L381="","",[7]道具信息!L381)</f>
        <v>形神兼备，虎啸龙吟，可用于武将觉醒</v>
      </c>
      <c r="M381" s="25" t="str">
        <f>IF([7]道具信息!M381="","",[7]道具信息!M381)</f>
        <v/>
      </c>
      <c r="N381" s="25" t="str">
        <f>IF([7]道具信息!N381="","",[7]道具信息!N381)</f>
        <v/>
      </c>
      <c r="O381" s="25" t="str">
        <f>IF([7]道具信息!O381="","",[7]道具信息!O381)</f>
        <v/>
      </c>
      <c r="P381" s="25" t="str">
        <f>IF([7]道具信息!P381="","",[7]道具信息!P381)</f>
        <v/>
      </c>
      <c r="Q381" s="25" t="str">
        <f>IF([7]道具信息!Q381="","",[7]道具信息!Q381)</f>
        <v/>
      </c>
      <c r="R381" s="25" t="str">
        <f>IF([7]道具信息!R381="","",[7]道具信息!R381)</f>
        <v/>
      </c>
      <c r="S381" s="25" t="str">
        <f>IF([7]道具信息!S381="","",[7]道具信息!S381)</f>
        <v/>
      </c>
      <c r="T381" s="25" t="str">
        <f>IF([7]道具信息!T381="","",[7]道具信息!T381)</f>
        <v/>
      </c>
      <c r="U381" s="25" t="str">
        <f>IF([7]道具信息!U381="","",[7]道具信息!U381)</f>
        <v/>
      </c>
      <c r="V381" s="25" t="str">
        <f>IF([7]道具信息!V381="","",[7]道具信息!V381)</f>
        <v/>
      </c>
      <c r="W381" s="25" t="str">
        <f>IF([7]道具信息!W381="","",[7]道具信息!W381)</f>
        <v/>
      </c>
      <c r="X381" s="25" t="str">
        <f>IF([7]道具信息!X381="","",[7]道具信息!X381)</f>
        <v/>
      </c>
      <c r="Y381" s="25" t="str">
        <f>IF([7]道具信息!Y381="","",[7]道具信息!Y381)</f>
        <v/>
      </c>
      <c r="Z381" s="25" t="str">
        <f>IF([7]道具信息!Z381="","",[7]道具信息!Z381)</f>
        <v/>
      </c>
    </row>
    <row r="382" spans="1:26" x14ac:dyDescent="0.15">
      <c r="A382" s="25" t="str">
        <f>IF([7]道具信息!A382="","",[7]道具信息!A382)</f>
        <v/>
      </c>
      <c r="B382" s="25" t="str">
        <f>IF([7]道具信息!B382="","",[7]道具信息!B382)</f>
        <v/>
      </c>
      <c r="C382" s="25">
        <f>IF([7]道具信息!C382="","",[7]道具信息!C382)</f>
        <v>20071</v>
      </c>
      <c r="D382" s="25" t="str">
        <f>IF([7]道具信息!D382="","",[7]道具信息!D382)</f>
        <v>朱雀赤璋·极</v>
      </c>
      <c r="E382" s="25">
        <f>IF([7]道具信息!E382="","",[7]道具信息!E382)</f>
        <v>120</v>
      </c>
      <c r="F382" s="25">
        <f>IF([7]道具信息!F382="","",[7]道具信息!F382)</f>
        <v>1</v>
      </c>
      <c r="G382" s="25">
        <f>IF([7]道具信息!G382="","",[7]道具信息!G382)</f>
        <v>1</v>
      </c>
      <c r="H382" s="25">
        <f>IF([7]道具信息!H382="","",[7]道具信息!H382)</f>
        <v>1</v>
      </c>
      <c r="I382" s="25">
        <f>IF([7]道具信息!I382="","",[7]道具信息!I382)</f>
        <v>120</v>
      </c>
      <c r="J382" s="25">
        <f>IF([7]道具信息!J382="","",[7]道具信息!J382)</f>
        <v>120</v>
      </c>
      <c r="K382" s="25">
        <f>IF([7]道具信息!K382="","",[7]道具信息!K382)</f>
        <v>120</v>
      </c>
      <c r="L382" s="25" t="str">
        <f>IF([7]道具信息!L382="","",[7]道具信息!L382)</f>
        <v>烈火真金，朱雀玄武，可用于武将觉醒</v>
      </c>
      <c r="M382" s="25" t="str">
        <f>IF([7]道具信息!M382="","",[7]道具信息!M382)</f>
        <v/>
      </c>
      <c r="N382" s="25" t="str">
        <f>IF([7]道具信息!N382="","",[7]道具信息!N382)</f>
        <v/>
      </c>
      <c r="O382" s="25" t="str">
        <f>IF([7]道具信息!O382="","",[7]道具信息!O382)</f>
        <v/>
      </c>
      <c r="P382" s="25" t="str">
        <f>IF([7]道具信息!P382="","",[7]道具信息!P382)</f>
        <v/>
      </c>
      <c r="Q382" s="25" t="str">
        <f>IF([7]道具信息!Q382="","",[7]道具信息!Q382)</f>
        <v/>
      </c>
      <c r="R382" s="25" t="str">
        <f>IF([7]道具信息!R382="","",[7]道具信息!R382)</f>
        <v/>
      </c>
      <c r="S382" s="25" t="str">
        <f>IF([7]道具信息!S382="","",[7]道具信息!S382)</f>
        <v/>
      </c>
      <c r="T382" s="25" t="str">
        <f>IF([7]道具信息!T382="","",[7]道具信息!T382)</f>
        <v/>
      </c>
      <c r="U382" s="25" t="str">
        <f>IF([7]道具信息!U382="","",[7]道具信息!U382)</f>
        <v/>
      </c>
      <c r="V382" s="25" t="str">
        <f>IF([7]道具信息!V382="","",[7]道具信息!V382)</f>
        <v/>
      </c>
      <c r="W382" s="25" t="str">
        <f>IF([7]道具信息!W382="","",[7]道具信息!W382)</f>
        <v/>
      </c>
      <c r="X382" s="25" t="str">
        <f>IF([7]道具信息!X382="","",[7]道具信息!X382)</f>
        <v/>
      </c>
      <c r="Y382" s="25" t="str">
        <f>IF([7]道具信息!Y382="","",[7]道具信息!Y382)</f>
        <v/>
      </c>
      <c r="Z382" s="25" t="str">
        <f>IF([7]道具信息!Z382="","",[7]道具信息!Z382)</f>
        <v/>
      </c>
    </row>
    <row r="383" spans="1:26" x14ac:dyDescent="0.15">
      <c r="A383" s="25" t="str">
        <f>IF([7]道具信息!A383="","",[7]道具信息!A383)</f>
        <v/>
      </c>
      <c r="B383" s="25" t="str">
        <f>IF([7]道具信息!B383="","",[7]道具信息!B383)</f>
        <v/>
      </c>
      <c r="C383" s="25">
        <f>IF([7]道具信息!C383="","",[7]道具信息!C383)</f>
        <v>20072</v>
      </c>
      <c r="D383" s="25" t="str">
        <f>IF([7]道具信息!D383="","",[7]道具信息!D383)</f>
        <v>青龙青圭·极</v>
      </c>
      <c r="E383" s="25">
        <f>IF([7]道具信息!E383="","",[7]道具信息!E383)</f>
        <v>120</v>
      </c>
      <c r="F383" s="25">
        <f>IF([7]道具信息!F383="","",[7]道具信息!F383)</f>
        <v>1</v>
      </c>
      <c r="G383" s="25">
        <f>IF([7]道具信息!G383="","",[7]道具信息!G383)</f>
        <v>1</v>
      </c>
      <c r="H383" s="25">
        <f>IF([7]道具信息!H383="","",[7]道具信息!H383)</f>
        <v>1</v>
      </c>
      <c r="I383" s="25">
        <f>IF([7]道具信息!I383="","",[7]道具信息!I383)</f>
        <v>120</v>
      </c>
      <c r="J383" s="25">
        <f>IF([7]道具信息!J383="","",[7]道具信息!J383)</f>
        <v>120</v>
      </c>
      <c r="K383" s="25">
        <f>IF([7]道具信息!K383="","",[7]道具信息!K383)</f>
        <v>120</v>
      </c>
      <c r="L383" s="25" t="str">
        <f>IF([7]道具信息!L383="","",[7]道具信息!L383)</f>
        <v>青云直上，龙飞凤舞，可用于武将觉醒</v>
      </c>
      <c r="M383" s="25" t="str">
        <f>IF([7]道具信息!M383="","",[7]道具信息!M383)</f>
        <v/>
      </c>
      <c r="N383" s="25" t="str">
        <f>IF([7]道具信息!N383="","",[7]道具信息!N383)</f>
        <v/>
      </c>
      <c r="O383" s="25" t="str">
        <f>IF([7]道具信息!O383="","",[7]道具信息!O383)</f>
        <v/>
      </c>
      <c r="P383" s="25" t="str">
        <f>IF([7]道具信息!P383="","",[7]道具信息!P383)</f>
        <v/>
      </c>
      <c r="Q383" s="25" t="str">
        <f>IF([7]道具信息!Q383="","",[7]道具信息!Q383)</f>
        <v/>
      </c>
      <c r="R383" s="25" t="str">
        <f>IF([7]道具信息!R383="","",[7]道具信息!R383)</f>
        <v/>
      </c>
      <c r="S383" s="25" t="str">
        <f>IF([7]道具信息!S383="","",[7]道具信息!S383)</f>
        <v/>
      </c>
      <c r="T383" s="25" t="str">
        <f>IF([7]道具信息!T383="","",[7]道具信息!T383)</f>
        <v/>
      </c>
      <c r="U383" s="25" t="str">
        <f>IF([7]道具信息!U383="","",[7]道具信息!U383)</f>
        <v/>
      </c>
      <c r="V383" s="25" t="str">
        <f>IF([7]道具信息!V383="","",[7]道具信息!V383)</f>
        <v/>
      </c>
      <c r="W383" s="25" t="str">
        <f>IF([7]道具信息!W383="","",[7]道具信息!W383)</f>
        <v/>
      </c>
      <c r="X383" s="25" t="str">
        <f>IF([7]道具信息!X383="","",[7]道具信息!X383)</f>
        <v/>
      </c>
      <c r="Y383" s="25" t="str">
        <f>IF([7]道具信息!Y383="","",[7]道具信息!Y383)</f>
        <v/>
      </c>
      <c r="Z383" s="25" t="str">
        <f>IF([7]道具信息!Z383="","",[7]道具信息!Z383)</f>
        <v/>
      </c>
    </row>
    <row r="384" spans="1:26" x14ac:dyDescent="0.15">
      <c r="A384" s="25" t="str">
        <f>IF([7]道具信息!A384="","",[7]道具信息!A384)</f>
        <v/>
      </c>
      <c r="B384" s="25" t="str">
        <f>IF([7]道具信息!B384="","",[7]道具信息!B384)</f>
        <v/>
      </c>
      <c r="C384" s="25" t="str">
        <f>IF([7]道具信息!C384="","",[7]道具信息!C384)</f>
        <v/>
      </c>
      <c r="D384" s="25" t="str">
        <f>IF([7]道具信息!D384="","",[7]道具信息!D384)</f>
        <v/>
      </c>
      <c r="E384" s="25" t="str">
        <f>IF([7]道具信息!E384="","",[7]道具信息!E384)</f>
        <v/>
      </c>
      <c r="F384" s="25" t="str">
        <f>IF([7]道具信息!F384="","",[7]道具信息!F384)</f>
        <v/>
      </c>
      <c r="G384" s="25" t="str">
        <f>IF([7]道具信息!G384="","",[7]道具信息!G384)</f>
        <v/>
      </c>
      <c r="H384" s="25" t="str">
        <f>IF([7]道具信息!H384="","",[7]道具信息!H384)</f>
        <v/>
      </c>
      <c r="I384" s="25" t="str">
        <f>IF([7]道具信息!I384="","",[7]道具信息!I384)</f>
        <v/>
      </c>
      <c r="J384" s="25" t="str">
        <f>IF([7]道具信息!J384="","",[7]道具信息!J384)</f>
        <v/>
      </c>
      <c r="K384" s="25" t="str">
        <f>IF([7]道具信息!K384="","",[7]道具信息!K384)</f>
        <v/>
      </c>
      <c r="L384" s="25" t="str">
        <f>IF([7]道具信息!L384="","",[7]道具信息!L384)</f>
        <v/>
      </c>
      <c r="M384" s="25" t="str">
        <f>IF([7]道具信息!M384="","",[7]道具信息!M384)</f>
        <v/>
      </c>
      <c r="N384" s="25" t="str">
        <f>IF([7]道具信息!N384="","",[7]道具信息!N384)</f>
        <v/>
      </c>
      <c r="O384" s="25" t="str">
        <f>IF([7]道具信息!O384="","",[7]道具信息!O384)</f>
        <v/>
      </c>
      <c r="P384" s="25" t="str">
        <f>IF([7]道具信息!P384="","",[7]道具信息!P384)</f>
        <v/>
      </c>
      <c r="Q384" s="25" t="str">
        <f>IF([7]道具信息!Q384="","",[7]道具信息!Q384)</f>
        <v/>
      </c>
      <c r="R384" s="25" t="str">
        <f>IF([7]道具信息!R384="","",[7]道具信息!R384)</f>
        <v/>
      </c>
      <c r="S384" s="25" t="str">
        <f>IF([7]道具信息!S384="","",[7]道具信息!S384)</f>
        <v/>
      </c>
      <c r="T384" s="25" t="str">
        <f>IF([7]道具信息!T384="","",[7]道具信息!T384)</f>
        <v/>
      </c>
      <c r="U384" s="25" t="str">
        <f>IF([7]道具信息!U384="","",[7]道具信息!U384)</f>
        <v/>
      </c>
      <c r="V384" s="25" t="str">
        <f>IF([7]道具信息!V384="","",[7]道具信息!V384)</f>
        <v/>
      </c>
      <c r="W384" s="25" t="str">
        <f>IF([7]道具信息!W384="","",[7]道具信息!W384)</f>
        <v/>
      </c>
      <c r="X384" s="25" t="str">
        <f>IF([7]道具信息!X384="","",[7]道具信息!X384)</f>
        <v/>
      </c>
      <c r="Y384" s="25" t="str">
        <f>IF([7]道具信息!Y384="","",[7]道具信息!Y384)</f>
        <v/>
      </c>
      <c r="Z384" s="25" t="str">
        <f>IF([7]道具信息!Z384="","",[7]道具信息!Z384)</f>
        <v/>
      </c>
    </row>
    <row r="385" spans="1:26" x14ac:dyDescent="0.15">
      <c r="A385" s="25" t="str">
        <f>IF([7]道具信息!A385="","",[7]道具信息!A385)</f>
        <v/>
      </c>
      <c r="B385" s="25" t="str">
        <f>IF([7]道具信息!B385="","",[7]道具信息!B385)</f>
        <v/>
      </c>
      <c r="C385" s="25">
        <f>IF([7]道具信息!C385="","",[7]道具信息!C385)</f>
        <v>20077</v>
      </c>
      <c r="D385" s="25" t="str">
        <f>IF([7]道具信息!D385="","",[7]道具信息!D385)</f>
        <v>战将护符·极</v>
      </c>
      <c r="E385" s="25">
        <f>IF([7]道具信息!E385="","",[7]道具信息!E385)</f>
        <v>140</v>
      </c>
      <c r="F385" s="25">
        <f>IF([7]道具信息!F385="","",[7]道具信息!F385)</f>
        <v>1</v>
      </c>
      <c r="G385" s="25">
        <f>IF([7]道具信息!G385="","",[7]道具信息!G385)</f>
        <v>1</v>
      </c>
      <c r="H385" s="25">
        <f>IF([7]道具信息!H385="","",[7]道具信息!H385)</f>
        <v>1</v>
      </c>
      <c r="I385" s="25">
        <f>IF([7]道具信息!I385="","",[7]道具信息!I385)</f>
        <v>140</v>
      </c>
      <c r="J385" s="25">
        <f>IF([7]道具信息!J385="","",[7]道具信息!J385)</f>
        <v>140</v>
      </c>
      <c r="K385" s="25">
        <f>IF([7]道具信息!K385="","",[7]道具信息!K385)</f>
        <v>140</v>
      </c>
      <c r="L385" s="25" t="str">
        <f>IF([7]道具信息!L385="","",[7]道具信息!L385)</f>
        <v>王侯将相，功成名就，可用于武将觉醒</v>
      </c>
      <c r="M385" s="25" t="str">
        <f>IF([7]道具信息!M385="","",[7]道具信息!M385)</f>
        <v/>
      </c>
      <c r="N385" s="25" t="str">
        <f>IF([7]道具信息!N385="","",[7]道具信息!N385)</f>
        <v/>
      </c>
      <c r="O385" s="25" t="str">
        <f>IF([7]道具信息!O385="","",[7]道具信息!O385)</f>
        <v/>
      </c>
      <c r="P385" s="25" t="str">
        <f>IF([7]道具信息!P385="","",[7]道具信息!P385)</f>
        <v/>
      </c>
      <c r="Q385" s="25" t="str">
        <f>IF([7]道具信息!Q385="","",[7]道具信息!Q385)</f>
        <v/>
      </c>
      <c r="R385" s="25" t="str">
        <f>IF([7]道具信息!R385="","",[7]道具信息!R385)</f>
        <v/>
      </c>
      <c r="S385" s="25" t="str">
        <f>IF([7]道具信息!S385="","",[7]道具信息!S385)</f>
        <v/>
      </c>
      <c r="T385" s="25" t="str">
        <f>IF([7]道具信息!T385="","",[7]道具信息!T385)</f>
        <v/>
      </c>
      <c r="U385" s="25" t="str">
        <f>IF([7]道具信息!U385="","",[7]道具信息!U385)</f>
        <v/>
      </c>
      <c r="V385" s="25" t="str">
        <f>IF([7]道具信息!V385="","",[7]道具信息!V385)</f>
        <v/>
      </c>
      <c r="W385" s="25" t="str">
        <f>IF([7]道具信息!W385="","",[7]道具信息!W385)</f>
        <v/>
      </c>
      <c r="X385" s="25" t="str">
        <f>IF([7]道具信息!X385="","",[7]道具信息!X385)</f>
        <v/>
      </c>
      <c r="Y385" s="25" t="str">
        <f>IF([7]道具信息!Y385="","",[7]道具信息!Y385)</f>
        <v/>
      </c>
      <c r="Z385" s="25" t="str">
        <f>IF([7]道具信息!Z385="","",[7]道具信息!Z385)</f>
        <v/>
      </c>
    </row>
    <row r="386" spans="1:26" x14ac:dyDescent="0.15">
      <c r="A386" s="25" t="str">
        <f>IF([7]道具信息!A386="","",[7]道具信息!A386)</f>
        <v/>
      </c>
      <c r="B386" s="25" t="str">
        <f>IF([7]道具信息!B386="","",[7]道具信息!B386)</f>
        <v/>
      </c>
      <c r="C386" s="25">
        <f>IF([7]道具信息!C386="","",[7]道具信息!C386)</f>
        <v>20078</v>
      </c>
      <c r="D386" s="25" t="str">
        <f>IF([7]道具信息!D386="","",[7]道具信息!D386)</f>
        <v>军师护符·极</v>
      </c>
      <c r="E386" s="25">
        <f>IF([7]道具信息!E386="","",[7]道具信息!E386)</f>
        <v>140</v>
      </c>
      <c r="F386" s="25">
        <f>IF([7]道具信息!F386="","",[7]道具信息!F386)</f>
        <v>1</v>
      </c>
      <c r="G386" s="25">
        <f>IF([7]道具信息!G386="","",[7]道具信息!G386)</f>
        <v>1</v>
      </c>
      <c r="H386" s="25">
        <f>IF([7]道具信息!H386="","",[7]道具信息!H386)</f>
        <v>1</v>
      </c>
      <c r="I386" s="25">
        <f>IF([7]道具信息!I386="","",[7]道具信息!I386)</f>
        <v>140</v>
      </c>
      <c r="J386" s="25">
        <f>IF([7]道具信息!J386="","",[7]道具信息!J386)</f>
        <v>140</v>
      </c>
      <c r="K386" s="25">
        <f>IF([7]道具信息!K386="","",[7]道具信息!K386)</f>
        <v>140</v>
      </c>
      <c r="L386" s="25" t="str">
        <f>IF([7]道具信息!L386="","",[7]道具信息!L386)</f>
        <v>神机妙算，才华横溢，可用于武将觉醒</v>
      </c>
      <c r="M386" s="25" t="str">
        <f>IF([7]道具信息!M386="","",[7]道具信息!M386)</f>
        <v/>
      </c>
      <c r="N386" s="25" t="str">
        <f>IF([7]道具信息!N386="","",[7]道具信息!N386)</f>
        <v/>
      </c>
      <c r="O386" s="25" t="str">
        <f>IF([7]道具信息!O386="","",[7]道具信息!O386)</f>
        <v/>
      </c>
      <c r="P386" s="25" t="str">
        <f>IF([7]道具信息!P386="","",[7]道具信息!P386)</f>
        <v/>
      </c>
      <c r="Q386" s="25" t="str">
        <f>IF([7]道具信息!Q386="","",[7]道具信息!Q386)</f>
        <v/>
      </c>
      <c r="R386" s="25" t="str">
        <f>IF([7]道具信息!R386="","",[7]道具信息!R386)</f>
        <v/>
      </c>
      <c r="S386" s="25" t="str">
        <f>IF([7]道具信息!S386="","",[7]道具信息!S386)</f>
        <v/>
      </c>
      <c r="T386" s="25" t="str">
        <f>IF([7]道具信息!T386="","",[7]道具信息!T386)</f>
        <v/>
      </c>
      <c r="U386" s="25" t="str">
        <f>IF([7]道具信息!U386="","",[7]道具信息!U386)</f>
        <v/>
      </c>
      <c r="V386" s="25" t="str">
        <f>IF([7]道具信息!V386="","",[7]道具信息!V386)</f>
        <v/>
      </c>
      <c r="W386" s="25" t="str">
        <f>IF([7]道具信息!W386="","",[7]道具信息!W386)</f>
        <v/>
      </c>
      <c r="X386" s="25" t="str">
        <f>IF([7]道具信息!X386="","",[7]道具信息!X386)</f>
        <v/>
      </c>
      <c r="Y386" s="25" t="str">
        <f>IF([7]道具信息!Y386="","",[7]道具信息!Y386)</f>
        <v/>
      </c>
      <c r="Z386" s="25" t="str">
        <f>IF([7]道具信息!Z386="","",[7]道具信息!Z386)</f>
        <v/>
      </c>
    </row>
    <row r="387" spans="1:26" x14ac:dyDescent="0.15">
      <c r="A387" s="25" t="str">
        <f>IF([7]道具信息!A387="","",[7]道具信息!A387)</f>
        <v/>
      </c>
      <c r="B387" s="25" t="str">
        <f>IF([7]道具信息!B387="","",[7]道具信息!B387)</f>
        <v/>
      </c>
      <c r="C387" s="25">
        <f>IF([7]道具信息!C387="","",[7]道具信息!C387)</f>
        <v>20079</v>
      </c>
      <c r="D387" s="25" t="str">
        <f>IF([7]道具信息!D387="","",[7]道具信息!D387)</f>
        <v>统帅护符·极</v>
      </c>
      <c r="E387" s="25">
        <f>IF([7]道具信息!E387="","",[7]道具信息!E387)</f>
        <v>140</v>
      </c>
      <c r="F387" s="25">
        <f>IF([7]道具信息!F387="","",[7]道具信息!F387)</f>
        <v>1</v>
      </c>
      <c r="G387" s="25">
        <f>IF([7]道具信息!G387="","",[7]道具信息!G387)</f>
        <v>1</v>
      </c>
      <c r="H387" s="25">
        <f>IF([7]道具信息!H387="","",[7]道具信息!H387)</f>
        <v>1</v>
      </c>
      <c r="I387" s="25">
        <f>IF([7]道具信息!I387="","",[7]道具信息!I387)</f>
        <v>140</v>
      </c>
      <c r="J387" s="25">
        <f>IF([7]道具信息!J387="","",[7]道具信息!J387)</f>
        <v>140</v>
      </c>
      <c r="K387" s="25">
        <f>IF([7]道具信息!K387="","",[7]道具信息!K387)</f>
        <v>140</v>
      </c>
      <c r="L387" s="25" t="str">
        <f>IF([7]道具信息!L387="","",[7]道具信息!L387)</f>
        <v>号令如山，统帅三军，可用于武将觉醒</v>
      </c>
      <c r="M387" s="25" t="str">
        <f>IF([7]道具信息!M387="","",[7]道具信息!M387)</f>
        <v/>
      </c>
      <c r="N387" s="25" t="str">
        <f>IF([7]道具信息!N387="","",[7]道具信息!N387)</f>
        <v/>
      </c>
      <c r="O387" s="25" t="str">
        <f>IF([7]道具信息!O387="","",[7]道具信息!O387)</f>
        <v/>
      </c>
      <c r="P387" s="25" t="str">
        <f>IF([7]道具信息!P387="","",[7]道具信息!P387)</f>
        <v/>
      </c>
      <c r="Q387" s="25" t="str">
        <f>IF([7]道具信息!Q387="","",[7]道具信息!Q387)</f>
        <v/>
      </c>
      <c r="R387" s="25" t="str">
        <f>IF([7]道具信息!R387="","",[7]道具信息!R387)</f>
        <v/>
      </c>
      <c r="S387" s="25" t="str">
        <f>IF([7]道具信息!S387="","",[7]道具信息!S387)</f>
        <v/>
      </c>
      <c r="T387" s="25" t="str">
        <f>IF([7]道具信息!T387="","",[7]道具信息!T387)</f>
        <v/>
      </c>
      <c r="U387" s="25" t="str">
        <f>IF([7]道具信息!U387="","",[7]道具信息!U387)</f>
        <v/>
      </c>
      <c r="V387" s="25" t="str">
        <f>IF([7]道具信息!V387="","",[7]道具信息!V387)</f>
        <v/>
      </c>
      <c r="W387" s="25" t="str">
        <f>IF([7]道具信息!W387="","",[7]道具信息!W387)</f>
        <v/>
      </c>
      <c r="X387" s="25" t="str">
        <f>IF([7]道具信息!X387="","",[7]道具信息!X387)</f>
        <v/>
      </c>
      <c r="Y387" s="25" t="str">
        <f>IF([7]道具信息!Y387="","",[7]道具信息!Y387)</f>
        <v/>
      </c>
      <c r="Z387" s="25" t="str">
        <f>IF([7]道具信息!Z387="","",[7]道具信息!Z387)</f>
        <v/>
      </c>
    </row>
    <row r="388" spans="1:26" x14ac:dyDescent="0.15">
      <c r="A388" s="25" t="str">
        <f>IF([7]道具信息!A388="","",[7]道具信息!A388)</f>
        <v/>
      </c>
      <c r="B388" s="25" t="str">
        <f>IF([7]道具信息!B388="","",[7]道具信息!B388)</f>
        <v/>
      </c>
      <c r="C388" s="25" t="str">
        <f>IF([7]道具信息!C388="","",[7]道具信息!C388)</f>
        <v/>
      </c>
      <c r="D388" s="25" t="str">
        <f>IF([7]道具信息!D388="","",[7]道具信息!D388)</f>
        <v/>
      </c>
      <c r="E388" s="25" t="str">
        <f>IF([7]道具信息!E388="","",[7]道具信息!E388)</f>
        <v/>
      </c>
      <c r="F388" s="25" t="str">
        <f>IF([7]道具信息!F388="","",[7]道具信息!F388)</f>
        <v/>
      </c>
      <c r="G388" s="25" t="str">
        <f>IF([7]道具信息!G388="","",[7]道具信息!G388)</f>
        <v/>
      </c>
      <c r="H388" s="25" t="str">
        <f>IF([7]道具信息!H388="","",[7]道具信息!H388)</f>
        <v/>
      </c>
      <c r="I388" s="25" t="str">
        <f>IF([7]道具信息!I388="","",[7]道具信息!I388)</f>
        <v/>
      </c>
      <c r="J388" s="25" t="str">
        <f>IF([7]道具信息!J388="","",[7]道具信息!J388)</f>
        <v/>
      </c>
      <c r="K388" s="25" t="str">
        <f>IF([7]道具信息!K388="","",[7]道具信息!K388)</f>
        <v/>
      </c>
      <c r="L388" s="25" t="str">
        <f>IF([7]道具信息!L388="","",[7]道具信息!L388)</f>
        <v/>
      </c>
      <c r="M388" s="25" t="str">
        <f>IF([7]道具信息!M388="","",[7]道具信息!M388)</f>
        <v/>
      </c>
      <c r="N388" s="25" t="str">
        <f>IF([7]道具信息!N388="","",[7]道具信息!N388)</f>
        <v/>
      </c>
      <c r="O388" s="25" t="str">
        <f>IF([7]道具信息!O388="","",[7]道具信息!O388)</f>
        <v/>
      </c>
      <c r="P388" s="25" t="str">
        <f>IF([7]道具信息!P388="","",[7]道具信息!P388)</f>
        <v/>
      </c>
      <c r="Q388" s="25" t="str">
        <f>IF([7]道具信息!Q388="","",[7]道具信息!Q388)</f>
        <v/>
      </c>
      <c r="R388" s="25" t="str">
        <f>IF([7]道具信息!R388="","",[7]道具信息!R388)</f>
        <v/>
      </c>
      <c r="S388" s="25" t="str">
        <f>IF([7]道具信息!S388="","",[7]道具信息!S388)</f>
        <v/>
      </c>
      <c r="T388" s="25" t="str">
        <f>IF([7]道具信息!T388="","",[7]道具信息!T388)</f>
        <v/>
      </c>
      <c r="U388" s="25" t="str">
        <f>IF([7]道具信息!U388="","",[7]道具信息!U388)</f>
        <v/>
      </c>
      <c r="V388" s="25" t="str">
        <f>IF([7]道具信息!V388="","",[7]道具信息!V388)</f>
        <v/>
      </c>
      <c r="W388" s="25" t="str">
        <f>IF([7]道具信息!W388="","",[7]道具信息!W388)</f>
        <v/>
      </c>
      <c r="X388" s="25" t="str">
        <f>IF([7]道具信息!X388="","",[7]道具信息!X388)</f>
        <v/>
      </c>
      <c r="Y388" s="25" t="str">
        <f>IF([7]道具信息!Y388="","",[7]道具信息!Y388)</f>
        <v/>
      </c>
      <c r="Z388" s="25" t="str">
        <f>IF([7]道具信息!Z388="","",[7]道具信息!Z388)</f>
        <v/>
      </c>
    </row>
    <row r="389" spans="1:26" x14ac:dyDescent="0.15">
      <c r="A389" s="25" t="str">
        <f>IF([7]道具信息!A389="","",[7]道具信息!A389)</f>
        <v/>
      </c>
      <c r="B389" s="25" t="str">
        <f>IF([7]道具信息!B389="","",[7]道具信息!B389)</f>
        <v/>
      </c>
      <c r="C389" s="25" t="str">
        <f>IF([7]道具信息!C389="","",[7]道具信息!C389)</f>
        <v/>
      </c>
      <c r="D389" s="25" t="str">
        <f>IF([7]道具信息!D389="","",[7]道具信息!D389)</f>
        <v/>
      </c>
      <c r="E389" s="25" t="str">
        <f>IF([7]道具信息!E389="","",[7]道具信息!E389)</f>
        <v/>
      </c>
      <c r="F389" s="25" t="str">
        <f>IF([7]道具信息!F389="","",[7]道具信息!F389)</f>
        <v/>
      </c>
      <c r="G389" s="25" t="str">
        <f>IF([7]道具信息!G389="","",[7]道具信息!G389)</f>
        <v/>
      </c>
      <c r="H389" s="25" t="str">
        <f>IF([7]道具信息!H389="","",[7]道具信息!H389)</f>
        <v/>
      </c>
      <c r="I389" s="25" t="str">
        <f>IF([7]道具信息!I389="","",[7]道具信息!I389)</f>
        <v/>
      </c>
      <c r="J389" s="25" t="str">
        <f>IF([7]道具信息!J389="","",[7]道具信息!J389)</f>
        <v/>
      </c>
      <c r="K389" s="25" t="str">
        <f>IF([7]道具信息!K389="","",[7]道具信息!K389)</f>
        <v/>
      </c>
      <c r="L389" s="25" t="str">
        <f>IF([7]道具信息!L389="","",[7]道具信息!L389)</f>
        <v/>
      </c>
      <c r="M389" s="25" t="str">
        <f>IF([7]道具信息!M389="","",[7]道具信息!M389)</f>
        <v/>
      </c>
      <c r="N389" s="25" t="str">
        <f>IF([7]道具信息!N389="","",[7]道具信息!N389)</f>
        <v/>
      </c>
      <c r="O389" s="25" t="str">
        <f>IF([7]道具信息!O389="","",[7]道具信息!O389)</f>
        <v/>
      </c>
      <c r="P389" s="25" t="str">
        <f>IF([7]道具信息!P389="","",[7]道具信息!P389)</f>
        <v/>
      </c>
      <c r="Q389" s="25" t="str">
        <f>IF([7]道具信息!Q389="","",[7]道具信息!Q389)</f>
        <v/>
      </c>
      <c r="R389" s="25" t="str">
        <f>IF([7]道具信息!R389="","",[7]道具信息!R389)</f>
        <v/>
      </c>
      <c r="S389" s="25" t="str">
        <f>IF([7]道具信息!S389="","",[7]道具信息!S389)</f>
        <v/>
      </c>
      <c r="T389" s="25" t="str">
        <f>IF([7]道具信息!T389="","",[7]道具信息!T389)</f>
        <v/>
      </c>
      <c r="U389" s="25" t="str">
        <f>IF([7]道具信息!U389="","",[7]道具信息!U389)</f>
        <v/>
      </c>
      <c r="V389" s="25" t="str">
        <f>IF([7]道具信息!V389="","",[7]道具信息!V389)</f>
        <v/>
      </c>
      <c r="W389" s="25" t="str">
        <f>IF([7]道具信息!W389="","",[7]道具信息!W389)</f>
        <v/>
      </c>
      <c r="X389" s="25" t="str">
        <f>IF([7]道具信息!X389="","",[7]道具信息!X389)</f>
        <v/>
      </c>
      <c r="Y389" s="25" t="str">
        <f>IF([7]道具信息!Y389="","",[7]道具信息!Y389)</f>
        <v/>
      </c>
      <c r="Z389" s="25" t="str">
        <f>IF([7]道具信息!Z389="","",[7]道具信息!Z389)</f>
        <v/>
      </c>
    </row>
    <row r="390" spans="1:26" x14ac:dyDescent="0.15">
      <c r="A390" s="25" t="str">
        <f>IF([7]道具信息!A390="","",[7]道具信息!A390)</f>
        <v/>
      </c>
      <c r="B390" s="25" t="str">
        <f>IF([7]道具信息!B390="","",[7]道具信息!B390)</f>
        <v/>
      </c>
      <c r="C390" s="25">
        <f>IF([7]道具信息!C390="","",[7]道具信息!C390)</f>
        <v>23001</v>
      </c>
      <c r="D390" s="25" t="str">
        <f>IF([7]道具信息!D390="","",[7]道具信息!D390)</f>
        <v>紫色步将自选宝箱</v>
      </c>
      <c r="E390" s="25">
        <f>IF([7]道具信息!E390="","",[7]道具信息!E390)</f>
        <v>600</v>
      </c>
      <c r="F390" s="25">
        <f>IF([7]道具信息!F390="","",[7]道具信息!F390)</f>
        <v>1</v>
      </c>
      <c r="G390" s="25">
        <f>IF([7]道具信息!G390="","",[7]道具信息!G390)</f>
        <v>1</v>
      </c>
      <c r="H390" s="25">
        <f>IF([7]道具信息!H390="","",[7]道具信息!H390)</f>
        <v>1</v>
      </c>
      <c r="I390" s="25">
        <f>IF([7]道具信息!I390="","",[7]道具信息!I390)</f>
        <v>600</v>
      </c>
      <c r="J390" s="25">
        <f>IF([7]道具信息!J390="","",[7]道具信息!J390)</f>
        <v>600</v>
      </c>
      <c r="K390" s="25">
        <f>IF([7]道具信息!K390="","",[7]道具信息!K390)</f>
        <v>600</v>
      </c>
      <c r="L390" s="25" t="str">
        <f>IF([7]道具信息!L390="","",[7]道具信息!L390)</f>
        <v>使用后选择获得一个紫色步将</v>
      </c>
      <c r="M390" s="25" t="str">
        <f>IF([7]道具信息!M390="","",[7]道具信息!M390)</f>
        <v/>
      </c>
      <c r="N390" s="25" t="str">
        <f>IF([7]道具信息!N390="","",[7]道具信息!N390)</f>
        <v/>
      </c>
      <c r="O390" s="25" t="str">
        <f>IF([7]道具信息!O390="","",[7]道具信息!O390)</f>
        <v/>
      </c>
      <c r="P390" s="25" t="str">
        <f>IF([7]道具信息!P390="","",[7]道具信息!P390)</f>
        <v/>
      </c>
      <c r="Q390" s="25" t="str">
        <f>IF([7]道具信息!Q390="","",[7]道具信息!Q390)</f>
        <v/>
      </c>
      <c r="R390" s="25" t="str">
        <f>IF([7]道具信息!R390="","",[7]道具信息!R390)</f>
        <v/>
      </c>
      <c r="S390" s="25" t="str">
        <f>IF([7]道具信息!S390="","",[7]道具信息!S390)</f>
        <v/>
      </c>
      <c r="T390" s="25" t="str">
        <f>IF([7]道具信息!T390="","",[7]道具信息!T390)</f>
        <v/>
      </c>
      <c r="U390" s="25" t="str">
        <f>IF([7]道具信息!U390="","",[7]道具信息!U390)</f>
        <v/>
      </c>
      <c r="V390" s="25" t="str">
        <f>IF([7]道具信息!V390="","",[7]道具信息!V390)</f>
        <v/>
      </c>
      <c r="W390" s="25" t="str">
        <f>IF([7]道具信息!W390="","",[7]道具信息!W390)</f>
        <v/>
      </c>
      <c r="X390" s="25" t="str">
        <f>IF([7]道具信息!X390="","",[7]道具信息!X390)</f>
        <v/>
      </c>
      <c r="Y390" s="25" t="str">
        <f>IF([7]道具信息!Y390="","",[7]道具信息!Y390)</f>
        <v/>
      </c>
      <c r="Z390" s="25" t="str">
        <f>IF([7]道具信息!Z390="","",[7]道具信息!Z390)</f>
        <v/>
      </c>
    </row>
    <row r="391" spans="1:26" x14ac:dyDescent="0.15">
      <c r="A391" s="25" t="str">
        <f>IF([7]道具信息!A391="","",[7]道具信息!A391)</f>
        <v/>
      </c>
      <c r="B391" s="25" t="str">
        <f>IF([7]道具信息!B391="","",[7]道具信息!B391)</f>
        <v/>
      </c>
      <c r="C391" s="25">
        <f>IF([7]道具信息!C391="","",[7]道具信息!C391)</f>
        <v>23002</v>
      </c>
      <c r="D391" s="25" t="str">
        <f>IF([7]道具信息!D391="","",[7]道具信息!D391)</f>
        <v>橙色步将自选宝箱</v>
      </c>
      <c r="E391" s="25">
        <f>IF([7]道具信息!E391="","",[7]道具信息!E391)</f>
        <v>4800</v>
      </c>
      <c r="F391" s="25">
        <f>IF([7]道具信息!F391="","",[7]道具信息!F391)</f>
        <v>1</v>
      </c>
      <c r="G391" s="25">
        <f>IF([7]道具信息!G391="","",[7]道具信息!G391)</f>
        <v>1</v>
      </c>
      <c r="H391" s="25">
        <f>IF([7]道具信息!H391="","",[7]道具信息!H391)</f>
        <v>1</v>
      </c>
      <c r="I391" s="25">
        <f>IF([7]道具信息!I391="","",[7]道具信息!I391)</f>
        <v>4800</v>
      </c>
      <c r="J391" s="25">
        <f>IF([7]道具信息!J391="","",[7]道具信息!J391)</f>
        <v>4800</v>
      </c>
      <c r="K391" s="25">
        <f>IF([7]道具信息!K391="","",[7]道具信息!K391)</f>
        <v>4800</v>
      </c>
      <c r="L391" s="25" t="str">
        <f>IF([7]道具信息!L391="","",[7]道具信息!L391)</f>
        <v>使用后选择获得一个橙色武将</v>
      </c>
      <c r="M391" s="25" t="str">
        <f>IF([7]道具信息!M391="","",[7]道具信息!M391)</f>
        <v/>
      </c>
      <c r="N391" s="25" t="str">
        <f>IF([7]道具信息!N391="","",[7]道具信息!N391)</f>
        <v/>
      </c>
      <c r="O391" s="25" t="str">
        <f>IF([7]道具信息!O391="","",[7]道具信息!O391)</f>
        <v/>
      </c>
      <c r="P391" s="25" t="str">
        <f>IF([7]道具信息!P391="","",[7]道具信息!P391)</f>
        <v/>
      </c>
      <c r="Q391" s="25" t="str">
        <f>IF([7]道具信息!Q391="","",[7]道具信息!Q391)</f>
        <v/>
      </c>
      <c r="R391" s="25" t="str">
        <f>IF([7]道具信息!R391="","",[7]道具信息!R391)</f>
        <v/>
      </c>
      <c r="S391" s="25" t="str">
        <f>IF([7]道具信息!S391="","",[7]道具信息!S391)</f>
        <v/>
      </c>
      <c r="T391" s="25" t="str">
        <f>IF([7]道具信息!T391="","",[7]道具信息!T391)</f>
        <v/>
      </c>
      <c r="U391" s="25" t="str">
        <f>IF([7]道具信息!U391="","",[7]道具信息!U391)</f>
        <v/>
      </c>
      <c r="V391" s="25" t="str">
        <f>IF([7]道具信息!V391="","",[7]道具信息!V391)</f>
        <v/>
      </c>
      <c r="W391" s="25" t="str">
        <f>IF([7]道具信息!W391="","",[7]道具信息!W391)</f>
        <v/>
      </c>
      <c r="X391" s="25" t="str">
        <f>IF([7]道具信息!X391="","",[7]道具信息!X391)</f>
        <v/>
      </c>
      <c r="Y391" s="25" t="str">
        <f>IF([7]道具信息!Y391="","",[7]道具信息!Y391)</f>
        <v/>
      </c>
      <c r="Z391" s="25" t="str">
        <f>IF([7]道具信息!Z391="","",[7]道具信息!Z391)</f>
        <v/>
      </c>
    </row>
    <row r="392" spans="1:26" x14ac:dyDescent="0.15">
      <c r="A392" s="25" t="str">
        <f>IF([7]道具信息!A392="","",[7]道具信息!A392)</f>
        <v/>
      </c>
      <c r="B392" s="25" t="str">
        <f>IF([7]道具信息!B392="","",[7]道具信息!B392)</f>
        <v/>
      </c>
      <c r="C392" s="25">
        <f>IF([7]道具信息!C392="","",[7]道具信息!C392)</f>
        <v>23003</v>
      </c>
      <c r="D392" s="25" t="str">
        <f>IF([7]道具信息!D392="","",[7]道具信息!D392)</f>
        <v>红色步将自选宝箱</v>
      </c>
      <c r="E392" s="25">
        <f>IF([7]道具信息!E392="","",[7]道具信息!E392)</f>
        <v>14400</v>
      </c>
      <c r="F392" s="25">
        <f>IF([7]道具信息!F392="","",[7]道具信息!F392)</f>
        <v>1</v>
      </c>
      <c r="G392" s="25">
        <f>IF([7]道具信息!G392="","",[7]道具信息!G392)</f>
        <v>1</v>
      </c>
      <c r="H392" s="25">
        <f>IF([7]道具信息!H392="","",[7]道具信息!H392)</f>
        <v>1</v>
      </c>
      <c r="I392" s="25">
        <f>IF([7]道具信息!I392="","",[7]道具信息!I392)</f>
        <v>14400</v>
      </c>
      <c r="J392" s="25">
        <f>IF([7]道具信息!J392="","",[7]道具信息!J392)</f>
        <v>14400</v>
      </c>
      <c r="K392" s="25">
        <f>IF([7]道具信息!K392="","",[7]道具信息!K392)</f>
        <v>14400</v>
      </c>
      <c r="L392" s="25" t="str">
        <f>IF([7]道具信息!L392="","",[7]道具信息!L392)</f>
        <v>使用后选择获得一个红色步将</v>
      </c>
      <c r="M392" s="25" t="str">
        <f>IF([7]道具信息!M392="","",[7]道具信息!M392)</f>
        <v/>
      </c>
      <c r="N392" s="25" t="str">
        <f>IF([7]道具信息!N392="","",[7]道具信息!N392)</f>
        <v/>
      </c>
      <c r="O392" s="25" t="str">
        <f>IF([7]道具信息!O392="","",[7]道具信息!O392)</f>
        <v/>
      </c>
      <c r="P392" s="25" t="str">
        <f>IF([7]道具信息!P392="","",[7]道具信息!P392)</f>
        <v/>
      </c>
      <c r="Q392" s="25" t="str">
        <f>IF([7]道具信息!Q392="","",[7]道具信息!Q392)</f>
        <v/>
      </c>
      <c r="R392" s="25" t="str">
        <f>IF([7]道具信息!R392="","",[7]道具信息!R392)</f>
        <v/>
      </c>
      <c r="S392" s="25" t="str">
        <f>IF([7]道具信息!S392="","",[7]道具信息!S392)</f>
        <v/>
      </c>
      <c r="T392" s="25" t="str">
        <f>IF([7]道具信息!T392="","",[7]道具信息!T392)</f>
        <v/>
      </c>
      <c r="U392" s="25" t="str">
        <f>IF([7]道具信息!U392="","",[7]道具信息!U392)</f>
        <v/>
      </c>
      <c r="V392" s="25" t="str">
        <f>IF([7]道具信息!V392="","",[7]道具信息!V392)</f>
        <v/>
      </c>
      <c r="W392" s="25" t="str">
        <f>IF([7]道具信息!W392="","",[7]道具信息!W392)</f>
        <v/>
      </c>
      <c r="X392" s="25" t="str">
        <f>IF([7]道具信息!X392="","",[7]道具信息!X392)</f>
        <v/>
      </c>
      <c r="Y392" s="25" t="str">
        <f>IF([7]道具信息!Y392="","",[7]道具信息!Y392)</f>
        <v/>
      </c>
      <c r="Z392" s="25" t="str">
        <f>IF([7]道具信息!Z392="","",[7]道具信息!Z392)</f>
        <v/>
      </c>
    </row>
    <row r="393" spans="1:26" x14ac:dyDescent="0.15">
      <c r="A393" s="25" t="str">
        <f>IF([7]道具信息!A393="","",[7]道具信息!A393)</f>
        <v/>
      </c>
      <c r="B393" s="25" t="str">
        <f>IF([7]道具信息!B393="","",[7]道具信息!B393)</f>
        <v/>
      </c>
      <c r="C393" s="25">
        <f>IF([7]道具信息!C393="","",[7]道具信息!C393)</f>
        <v>23004</v>
      </c>
      <c r="D393" s="25" t="str">
        <f>IF([7]道具信息!D393="","",[7]道具信息!D393)</f>
        <v>紫色骑将自选宝箱</v>
      </c>
      <c r="E393" s="25">
        <f>IF([7]道具信息!E393="","",[7]道具信息!E393)</f>
        <v>600</v>
      </c>
      <c r="F393" s="25">
        <f>IF([7]道具信息!F393="","",[7]道具信息!F393)</f>
        <v>1</v>
      </c>
      <c r="G393" s="25">
        <f>IF([7]道具信息!G393="","",[7]道具信息!G393)</f>
        <v>1</v>
      </c>
      <c r="H393" s="25">
        <f>IF([7]道具信息!H393="","",[7]道具信息!H393)</f>
        <v>1</v>
      </c>
      <c r="I393" s="25">
        <f>IF([7]道具信息!I393="","",[7]道具信息!I393)</f>
        <v>600</v>
      </c>
      <c r="J393" s="25">
        <f>IF([7]道具信息!J393="","",[7]道具信息!J393)</f>
        <v>600</v>
      </c>
      <c r="K393" s="25">
        <f>IF([7]道具信息!K393="","",[7]道具信息!K393)</f>
        <v>600</v>
      </c>
      <c r="L393" s="25" t="str">
        <f>IF([7]道具信息!L393="","",[7]道具信息!L393)</f>
        <v>使用后选择获得一个紫色骑将</v>
      </c>
      <c r="M393" s="25" t="str">
        <f>IF([7]道具信息!M393="","",[7]道具信息!M393)</f>
        <v/>
      </c>
      <c r="N393" s="25" t="str">
        <f>IF([7]道具信息!N393="","",[7]道具信息!N393)</f>
        <v/>
      </c>
      <c r="O393" s="25" t="str">
        <f>IF([7]道具信息!O393="","",[7]道具信息!O393)</f>
        <v/>
      </c>
      <c r="P393" s="25" t="str">
        <f>IF([7]道具信息!P393="","",[7]道具信息!P393)</f>
        <v/>
      </c>
      <c r="Q393" s="25" t="str">
        <f>IF([7]道具信息!Q393="","",[7]道具信息!Q393)</f>
        <v/>
      </c>
      <c r="R393" s="25" t="str">
        <f>IF([7]道具信息!R393="","",[7]道具信息!R393)</f>
        <v/>
      </c>
      <c r="S393" s="25" t="str">
        <f>IF([7]道具信息!S393="","",[7]道具信息!S393)</f>
        <v/>
      </c>
      <c r="T393" s="25" t="str">
        <f>IF([7]道具信息!T393="","",[7]道具信息!T393)</f>
        <v/>
      </c>
      <c r="U393" s="25" t="str">
        <f>IF([7]道具信息!U393="","",[7]道具信息!U393)</f>
        <v/>
      </c>
      <c r="V393" s="25" t="str">
        <f>IF([7]道具信息!V393="","",[7]道具信息!V393)</f>
        <v/>
      </c>
      <c r="W393" s="25" t="str">
        <f>IF([7]道具信息!W393="","",[7]道具信息!W393)</f>
        <v/>
      </c>
      <c r="X393" s="25" t="str">
        <f>IF([7]道具信息!X393="","",[7]道具信息!X393)</f>
        <v/>
      </c>
      <c r="Y393" s="25" t="str">
        <f>IF([7]道具信息!Y393="","",[7]道具信息!Y393)</f>
        <v/>
      </c>
      <c r="Z393" s="25" t="str">
        <f>IF([7]道具信息!Z393="","",[7]道具信息!Z393)</f>
        <v/>
      </c>
    </row>
    <row r="394" spans="1:26" x14ac:dyDescent="0.15">
      <c r="A394" s="25" t="str">
        <f>IF([7]道具信息!A394="","",[7]道具信息!A394)</f>
        <v/>
      </c>
      <c r="B394" s="25" t="str">
        <f>IF([7]道具信息!B394="","",[7]道具信息!B394)</f>
        <v/>
      </c>
      <c r="C394" s="25">
        <f>IF([7]道具信息!C394="","",[7]道具信息!C394)</f>
        <v>23005</v>
      </c>
      <c r="D394" s="25" t="str">
        <f>IF([7]道具信息!D394="","",[7]道具信息!D394)</f>
        <v>橙色骑将自选宝箱</v>
      </c>
      <c r="E394" s="25">
        <f>IF([7]道具信息!E394="","",[7]道具信息!E394)</f>
        <v>4800</v>
      </c>
      <c r="F394" s="25">
        <f>IF([7]道具信息!F394="","",[7]道具信息!F394)</f>
        <v>1</v>
      </c>
      <c r="G394" s="25">
        <f>IF([7]道具信息!G394="","",[7]道具信息!G394)</f>
        <v>1</v>
      </c>
      <c r="H394" s="25">
        <f>IF([7]道具信息!H394="","",[7]道具信息!H394)</f>
        <v>1</v>
      </c>
      <c r="I394" s="25">
        <f>IF([7]道具信息!I394="","",[7]道具信息!I394)</f>
        <v>4800</v>
      </c>
      <c r="J394" s="25">
        <f>IF([7]道具信息!J394="","",[7]道具信息!J394)</f>
        <v>4800</v>
      </c>
      <c r="K394" s="25">
        <f>IF([7]道具信息!K394="","",[7]道具信息!K394)</f>
        <v>4800</v>
      </c>
      <c r="L394" s="25" t="str">
        <f>IF([7]道具信息!L394="","",[7]道具信息!L394)</f>
        <v>使用后选择获得一个橙色骑将</v>
      </c>
      <c r="M394" s="25" t="str">
        <f>IF([7]道具信息!M394="","",[7]道具信息!M394)</f>
        <v/>
      </c>
      <c r="N394" s="25" t="str">
        <f>IF([7]道具信息!N394="","",[7]道具信息!N394)</f>
        <v/>
      </c>
      <c r="O394" s="25" t="str">
        <f>IF([7]道具信息!O394="","",[7]道具信息!O394)</f>
        <v/>
      </c>
      <c r="P394" s="25" t="str">
        <f>IF([7]道具信息!P394="","",[7]道具信息!P394)</f>
        <v/>
      </c>
      <c r="Q394" s="25" t="str">
        <f>IF([7]道具信息!Q394="","",[7]道具信息!Q394)</f>
        <v/>
      </c>
      <c r="R394" s="25" t="str">
        <f>IF([7]道具信息!R394="","",[7]道具信息!R394)</f>
        <v/>
      </c>
      <c r="S394" s="25" t="str">
        <f>IF([7]道具信息!S394="","",[7]道具信息!S394)</f>
        <v/>
      </c>
      <c r="T394" s="25" t="str">
        <f>IF([7]道具信息!T394="","",[7]道具信息!T394)</f>
        <v/>
      </c>
      <c r="U394" s="25" t="str">
        <f>IF([7]道具信息!U394="","",[7]道具信息!U394)</f>
        <v/>
      </c>
      <c r="V394" s="25" t="str">
        <f>IF([7]道具信息!V394="","",[7]道具信息!V394)</f>
        <v/>
      </c>
      <c r="W394" s="25" t="str">
        <f>IF([7]道具信息!W394="","",[7]道具信息!W394)</f>
        <v/>
      </c>
      <c r="X394" s="25" t="str">
        <f>IF([7]道具信息!X394="","",[7]道具信息!X394)</f>
        <v/>
      </c>
      <c r="Y394" s="25" t="str">
        <f>IF([7]道具信息!Y394="","",[7]道具信息!Y394)</f>
        <v/>
      </c>
      <c r="Z394" s="25" t="str">
        <f>IF([7]道具信息!Z394="","",[7]道具信息!Z394)</f>
        <v/>
      </c>
    </row>
    <row r="395" spans="1:26" x14ac:dyDescent="0.15">
      <c r="A395" s="25" t="str">
        <f>IF([7]道具信息!A395="","",[7]道具信息!A395)</f>
        <v/>
      </c>
      <c r="B395" s="25" t="str">
        <f>IF([7]道具信息!B395="","",[7]道具信息!B395)</f>
        <v/>
      </c>
      <c r="C395" s="25">
        <f>IF([7]道具信息!C395="","",[7]道具信息!C395)</f>
        <v>23006</v>
      </c>
      <c r="D395" s="25" t="str">
        <f>IF([7]道具信息!D395="","",[7]道具信息!D395)</f>
        <v>红色骑将自选宝箱</v>
      </c>
      <c r="E395" s="25">
        <f>IF([7]道具信息!E395="","",[7]道具信息!E395)</f>
        <v>14400</v>
      </c>
      <c r="F395" s="25">
        <f>IF([7]道具信息!F395="","",[7]道具信息!F395)</f>
        <v>1</v>
      </c>
      <c r="G395" s="25">
        <f>IF([7]道具信息!G395="","",[7]道具信息!G395)</f>
        <v>1</v>
      </c>
      <c r="H395" s="25">
        <f>IF([7]道具信息!H395="","",[7]道具信息!H395)</f>
        <v>1</v>
      </c>
      <c r="I395" s="25">
        <f>IF([7]道具信息!I395="","",[7]道具信息!I395)</f>
        <v>14400</v>
      </c>
      <c r="J395" s="25">
        <f>IF([7]道具信息!J395="","",[7]道具信息!J395)</f>
        <v>14400</v>
      </c>
      <c r="K395" s="25">
        <f>IF([7]道具信息!K395="","",[7]道具信息!K395)</f>
        <v>14400</v>
      </c>
      <c r="L395" s="25" t="str">
        <f>IF([7]道具信息!L395="","",[7]道具信息!L395)</f>
        <v>使用后选择获得一个红色骑将</v>
      </c>
      <c r="M395" s="25" t="str">
        <f>IF([7]道具信息!M395="","",[7]道具信息!M395)</f>
        <v/>
      </c>
      <c r="N395" s="25" t="str">
        <f>IF([7]道具信息!N395="","",[7]道具信息!N395)</f>
        <v/>
      </c>
      <c r="O395" s="25" t="str">
        <f>IF([7]道具信息!O395="","",[7]道具信息!O395)</f>
        <v/>
      </c>
      <c r="P395" s="25" t="str">
        <f>IF([7]道具信息!P395="","",[7]道具信息!P395)</f>
        <v/>
      </c>
      <c r="Q395" s="25" t="str">
        <f>IF([7]道具信息!Q395="","",[7]道具信息!Q395)</f>
        <v/>
      </c>
      <c r="R395" s="25" t="str">
        <f>IF([7]道具信息!R395="","",[7]道具信息!R395)</f>
        <v/>
      </c>
      <c r="S395" s="25" t="str">
        <f>IF([7]道具信息!S395="","",[7]道具信息!S395)</f>
        <v/>
      </c>
      <c r="T395" s="25" t="str">
        <f>IF([7]道具信息!T395="","",[7]道具信息!T395)</f>
        <v/>
      </c>
      <c r="U395" s="25" t="str">
        <f>IF([7]道具信息!U395="","",[7]道具信息!U395)</f>
        <v/>
      </c>
      <c r="V395" s="25" t="str">
        <f>IF([7]道具信息!V395="","",[7]道具信息!V395)</f>
        <v/>
      </c>
      <c r="W395" s="25" t="str">
        <f>IF([7]道具信息!W395="","",[7]道具信息!W395)</f>
        <v/>
      </c>
      <c r="X395" s="25" t="str">
        <f>IF([7]道具信息!X395="","",[7]道具信息!X395)</f>
        <v/>
      </c>
      <c r="Y395" s="25" t="str">
        <f>IF([7]道具信息!Y395="","",[7]道具信息!Y395)</f>
        <v/>
      </c>
      <c r="Z395" s="25" t="str">
        <f>IF([7]道具信息!Z395="","",[7]道具信息!Z395)</f>
        <v/>
      </c>
    </row>
    <row r="396" spans="1:26" x14ac:dyDescent="0.15">
      <c r="A396" s="25" t="str">
        <f>IF([7]道具信息!A396="","",[7]道具信息!A396)</f>
        <v/>
      </c>
      <c r="B396" s="25" t="str">
        <f>IF([7]道具信息!B396="","",[7]道具信息!B396)</f>
        <v/>
      </c>
      <c r="C396" s="25">
        <f>IF([7]道具信息!C396="","",[7]道具信息!C396)</f>
        <v>23007</v>
      </c>
      <c r="D396" s="25" t="str">
        <f>IF([7]道具信息!D396="","",[7]道具信息!D396)</f>
        <v>紫色弓将自选宝箱</v>
      </c>
      <c r="E396" s="25">
        <f>IF([7]道具信息!E396="","",[7]道具信息!E396)</f>
        <v>600</v>
      </c>
      <c r="F396" s="25">
        <f>IF([7]道具信息!F396="","",[7]道具信息!F396)</f>
        <v>1</v>
      </c>
      <c r="G396" s="25">
        <f>IF([7]道具信息!G396="","",[7]道具信息!G396)</f>
        <v>1</v>
      </c>
      <c r="H396" s="25">
        <f>IF([7]道具信息!H396="","",[7]道具信息!H396)</f>
        <v>1</v>
      </c>
      <c r="I396" s="25">
        <f>IF([7]道具信息!I396="","",[7]道具信息!I396)</f>
        <v>600</v>
      </c>
      <c r="J396" s="25">
        <f>IF([7]道具信息!J396="","",[7]道具信息!J396)</f>
        <v>600</v>
      </c>
      <c r="K396" s="25">
        <f>IF([7]道具信息!K396="","",[7]道具信息!K396)</f>
        <v>600</v>
      </c>
      <c r="L396" s="25" t="str">
        <f>IF([7]道具信息!L396="","",[7]道具信息!L396)</f>
        <v>使用后选择获得一个紫色弓将</v>
      </c>
      <c r="M396" s="25" t="str">
        <f>IF([7]道具信息!M396="","",[7]道具信息!M396)</f>
        <v/>
      </c>
      <c r="N396" s="25" t="str">
        <f>IF([7]道具信息!N396="","",[7]道具信息!N396)</f>
        <v/>
      </c>
      <c r="O396" s="25" t="str">
        <f>IF([7]道具信息!O396="","",[7]道具信息!O396)</f>
        <v/>
      </c>
      <c r="P396" s="25" t="str">
        <f>IF([7]道具信息!P396="","",[7]道具信息!P396)</f>
        <v/>
      </c>
      <c r="Q396" s="25" t="str">
        <f>IF([7]道具信息!Q396="","",[7]道具信息!Q396)</f>
        <v/>
      </c>
      <c r="R396" s="25" t="str">
        <f>IF([7]道具信息!R396="","",[7]道具信息!R396)</f>
        <v/>
      </c>
      <c r="S396" s="25" t="str">
        <f>IF([7]道具信息!S396="","",[7]道具信息!S396)</f>
        <v/>
      </c>
      <c r="T396" s="25" t="str">
        <f>IF([7]道具信息!T396="","",[7]道具信息!T396)</f>
        <v/>
      </c>
      <c r="U396" s="25" t="str">
        <f>IF([7]道具信息!U396="","",[7]道具信息!U396)</f>
        <v/>
      </c>
      <c r="V396" s="25" t="str">
        <f>IF([7]道具信息!V396="","",[7]道具信息!V396)</f>
        <v/>
      </c>
      <c r="W396" s="25" t="str">
        <f>IF([7]道具信息!W396="","",[7]道具信息!W396)</f>
        <v/>
      </c>
      <c r="X396" s="25" t="str">
        <f>IF([7]道具信息!X396="","",[7]道具信息!X396)</f>
        <v/>
      </c>
      <c r="Y396" s="25" t="str">
        <f>IF([7]道具信息!Y396="","",[7]道具信息!Y396)</f>
        <v/>
      </c>
      <c r="Z396" s="25" t="str">
        <f>IF([7]道具信息!Z396="","",[7]道具信息!Z396)</f>
        <v/>
      </c>
    </row>
    <row r="397" spans="1:26" x14ac:dyDescent="0.15">
      <c r="A397" s="25" t="str">
        <f>IF([7]道具信息!A397="","",[7]道具信息!A397)</f>
        <v/>
      </c>
      <c r="B397" s="25" t="str">
        <f>IF([7]道具信息!B397="","",[7]道具信息!B397)</f>
        <v/>
      </c>
      <c r="C397" s="25">
        <f>IF([7]道具信息!C397="","",[7]道具信息!C397)</f>
        <v>23008</v>
      </c>
      <c r="D397" s="25" t="str">
        <f>IF([7]道具信息!D397="","",[7]道具信息!D397)</f>
        <v>橙色弓将自选宝箱</v>
      </c>
      <c r="E397" s="25">
        <f>IF([7]道具信息!E397="","",[7]道具信息!E397)</f>
        <v>4800</v>
      </c>
      <c r="F397" s="25">
        <f>IF([7]道具信息!F397="","",[7]道具信息!F397)</f>
        <v>1</v>
      </c>
      <c r="G397" s="25">
        <f>IF([7]道具信息!G397="","",[7]道具信息!G397)</f>
        <v>1</v>
      </c>
      <c r="H397" s="25">
        <f>IF([7]道具信息!H397="","",[7]道具信息!H397)</f>
        <v>1</v>
      </c>
      <c r="I397" s="25">
        <f>IF([7]道具信息!I397="","",[7]道具信息!I397)</f>
        <v>4800</v>
      </c>
      <c r="J397" s="25">
        <f>IF([7]道具信息!J397="","",[7]道具信息!J397)</f>
        <v>4800</v>
      </c>
      <c r="K397" s="25">
        <f>IF([7]道具信息!K397="","",[7]道具信息!K397)</f>
        <v>4800</v>
      </c>
      <c r="L397" s="25" t="str">
        <f>IF([7]道具信息!L397="","",[7]道具信息!L397)</f>
        <v>使用后选择获得一个橙色弓将</v>
      </c>
      <c r="M397" s="25" t="str">
        <f>IF([7]道具信息!M397="","",[7]道具信息!M397)</f>
        <v/>
      </c>
      <c r="N397" s="25" t="str">
        <f>IF([7]道具信息!N397="","",[7]道具信息!N397)</f>
        <v/>
      </c>
      <c r="O397" s="25" t="str">
        <f>IF([7]道具信息!O397="","",[7]道具信息!O397)</f>
        <v/>
      </c>
      <c r="P397" s="25" t="str">
        <f>IF([7]道具信息!P397="","",[7]道具信息!P397)</f>
        <v/>
      </c>
      <c r="Q397" s="25" t="str">
        <f>IF([7]道具信息!Q397="","",[7]道具信息!Q397)</f>
        <v/>
      </c>
      <c r="R397" s="25" t="str">
        <f>IF([7]道具信息!R397="","",[7]道具信息!R397)</f>
        <v/>
      </c>
      <c r="S397" s="25" t="str">
        <f>IF([7]道具信息!S397="","",[7]道具信息!S397)</f>
        <v/>
      </c>
      <c r="T397" s="25" t="str">
        <f>IF([7]道具信息!T397="","",[7]道具信息!T397)</f>
        <v/>
      </c>
      <c r="U397" s="25" t="str">
        <f>IF([7]道具信息!U397="","",[7]道具信息!U397)</f>
        <v/>
      </c>
      <c r="V397" s="25" t="str">
        <f>IF([7]道具信息!V397="","",[7]道具信息!V397)</f>
        <v/>
      </c>
      <c r="W397" s="25" t="str">
        <f>IF([7]道具信息!W397="","",[7]道具信息!W397)</f>
        <v/>
      </c>
      <c r="X397" s="25" t="str">
        <f>IF([7]道具信息!X397="","",[7]道具信息!X397)</f>
        <v/>
      </c>
      <c r="Y397" s="25" t="str">
        <f>IF([7]道具信息!Y397="","",[7]道具信息!Y397)</f>
        <v/>
      </c>
      <c r="Z397" s="25" t="str">
        <f>IF([7]道具信息!Z397="","",[7]道具信息!Z397)</f>
        <v/>
      </c>
    </row>
    <row r="398" spans="1:26" x14ac:dyDescent="0.15">
      <c r="A398" s="25" t="str">
        <f>IF([7]道具信息!A398="","",[7]道具信息!A398)</f>
        <v/>
      </c>
      <c r="B398" s="25" t="str">
        <f>IF([7]道具信息!B398="","",[7]道具信息!B398)</f>
        <v/>
      </c>
      <c r="C398" s="25">
        <f>IF([7]道具信息!C398="","",[7]道具信息!C398)</f>
        <v>23009</v>
      </c>
      <c r="D398" s="25" t="str">
        <f>IF([7]道具信息!D398="","",[7]道具信息!D398)</f>
        <v>红色弓将自选宝箱</v>
      </c>
      <c r="E398" s="25">
        <f>IF([7]道具信息!E398="","",[7]道具信息!E398)</f>
        <v>14400</v>
      </c>
      <c r="F398" s="25">
        <f>IF([7]道具信息!F398="","",[7]道具信息!F398)</f>
        <v>1</v>
      </c>
      <c r="G398" s="25">
        <f>IF([7]道具信息!G398="","",[7]道具信息!G398)</f>
        <v>1</v>
      </c>
      <c r="H398" s="25">
        <f>IF([7]道具信息!H398="","",[7]道具信息!H398)</f>
        <v>1</v>
      </c>
      <c r="I398" s="25">
        <f>IF([7]道具信息!I398="","",[7]道具信息!I398)</f>
        <v>14400</v>
      </c>
      <c r="J398" s="25">
        <f>IF([7]道具信息!J398="","",[7]道具信息!J398)</f>
        <v>14400</v>
      </c>
      <c r="K398" s="25">
        <f>IF([7]道具信息!K398="","",[7]道具信息!K398)</f>
        <v>14400</v>
      </c>
      <c r="L398" s="25" t="str">
        <f>IF([7]道具信息!L398="","",[7]道具信息!L398)</f>
        <v>使用后选择获得一个红色弓将</v>
      </c>
      <c r="M398" s="25" t="str">
        <f>IF([7]道具信息!M398="","",[7]道具信息!M398)</f>
        <v/>
      </c>
      <c r="N398" s="25" t="str">
        <f>IF([7]道具信息!N398="","",[7]道具信息!N398)</f>
        <v/>
      </c>
      <c r="O398" s="25" t="str">
        <f>IF([7]道具信息!O398="","",[7]道具信息!O398)</f>
        <v/>
      </c>
      <c r="P398" s="25" t="str">
        <f>IF([7]道具信息!P398="","",[7]道具信息!P398)</f>
        <v/>
      </c>
      <c r="Q398" s="25" t="str">
        <f>IF([7]道具信息!Q398="","",[7]道具信息!Q398)</f>
        <v/>
      </c>
      <c r="R398" s="25" t="str">
        <f>IF([7]道具信息!R398="","",[7]道具信息!R398)</f>
        <v/>
      </c>
      <c r="S398" s="25" t="str">
        <f>IF([7]道具信息!S398="","",[7]道具信息!S398)</f>
        <v/>
      </c>
      <c r="T398" s="25" t="str">
        <f>IF([7]道具信息!T398="","",[7]道具信息!T398)</f>
        <v/>
      </c>
      <c r="U398" s="25" t="str">
        <f>IF([7]道具信息!U398="","",[7]道具信息!U398)</f>
        <v/>
      </c>
      <c r="V398" s="25" t="str">
        <f>IF([7]道具信息!V398="","",[7]道具信息!V398)</f>
        <v/>
      </c>
      <c r="W398" s="25" t="str">
        <f>IF([7]道具信息!W398="","",[7]道具信息!W398)</f>
        <v/>
      </c>
      <c r="X398" s="25" t="str">
        <f>IF([7]道具信息!X398="","",[7]道具信息!X398)</f>
        <v/>
      </c>
      <c r="Y398" s="25" t="str">
        <f>IF([7]道具信息!Y398="","",[7]道具信息!Y398)</f>
        <v/>
      </c>
      <c r="Z398" s="25" t="str">
        <f>IF([7]道具信息!Z398="","",[7]道具信息!Z398)</f>
        <v/>
      </c>
    </row>
    <row r="399" spans="1:26" x14ac:dyDescent="0.15">
      <c r="A399" s="25" t="str">
        <f>IF([7]道具信息!A399="","",[7]道具信息!A399)</f>
        <v/>
      </c>
      <c r="B399" s="25" t="str">
        <f>IF([7]道具信息!B399="","",[7]道具信息!B399)</f>
        <v/>
      </c>
      <c r="C399" s="25">
        <f>IF([7]道具信息!C399="","",[7]道具信息!C399)</f>
        <v>23010</v>
      </c>
      <c r="D399" s="25" t="str">
        <f>IF([7]道具信息!D399="","",[7]道具信息!D399)</f>
        <v>君主自选宝箱</v>
      </c>
      <c r="E399" s="25">
        <f>IF([7]道具信息!E399="","",[7]道具信息!E399)</f>
        <v>4800</v>
      </c>
      <c r="F399" s="25">
        <f>IF([7]道具信息!F399="","",[7]道具信息!F399)</f>
        <v>1</v>
      </c>
      <c r="G399" s="25">
        <f>IF([7]道具信息!G399="","",[7]道具信息!G399)</f>
        <v>1</v>
      </c>
      <c r="H399" s="25">
        <f>IF([7]道具信息!H399="","",[7]道具信息!H399)</f>
        <v>1</v>
      </c>
      <c r="I399" s="25">
        <f>IF([7]道具信息!I399="","",[7]道具信息!I399)</f>
        <v>4800</v>
      </c>
      <c r="J399" s="25">
        <f>IF([7]道具信息!J399="","",[7]道具信息!J399)</f>
        <v>4800</v>
      </c>
      <c r="K399" s="25">
        <f>IF([7]道具信息!K399="","",[7]道具信息!K399)</f>
        <v>4800</v>
      </c>
      <c r="L399" s="25" t="str">
        <f>IF([7]道具信息!L399="","",[7]道具信息!L399)</f>
        <v>使用后选择获得一个君主武将</v>
      </c>
      <c r="M399" s="25" t="str">
        <f>IF([7]道具信息!M399="","",[7]道具信息!M399)</f>
        <v/>
      </c>
      <c r="N399" s="25" t="str">
        <f>IF([7]道具信息!N399="","",[7]道具信息!N399)</f>
        <v/>
      </c>
      <c r="O399" s="25" t="str">
        <f>IF([7]道具信息!O399="","",[7]道具信息!O399)</f>
        <v/>
      </c>
      <c r="P399" s="25" t="str">
        <f>IF([7]道具信息!P399="","",[7]道具信息!P399)</f>
        <v/>
      </c>
      <c r="Q399" s="25" t="str">
        <f>IF([7]道具信息!Q399="","",[7]道具信息!Q399)</f>
        <v/>
      </c>
      <c r="R399" s="25" t="str">
        <f>IF([7]道具信息!R399="","",[7]道具信息!R399)</f>
        <v/>
      </c>
      <c r="S399" s="25" t="str">
        <f>IF([7]道具信息!S399="","",[7]道具信息!S399)</f>
        <v/>
      </c>
      <c r="T399" s="25" t="str">
        <f>IF([7]道具信息!T399="","",[7]道具信息!T399)</f>
        <v/>
      </c>
      <c r="U399" s="25" t="str">
        <f>IF([7]道具信息!U399="","",[7]道具信息!U399)</f>
        <v/>
      </c>
      <c r="V399" s="25" t="str">
        <f>IF([7]道具信息!V399="","",[7]道具信息!V399)</f>
        <v/>
      </c>
      <c r="W399" s="25" t="str">
        <f>IF([7]道具信息!W399="","",[7]道具信息!W399)</f>
        <v/>
      </c>
      <c r="X399" s="25" t="str">
        <f>IF([7]道具信息!X399="","",[7]道具信息!X399)</f>
        <v/>
      </c>
      <c r="Y399" s="25" t="str">
        <f>IF([7]道具信息!Y399="","",[7]道具信息!Y399)</f>
        <v/>
      </c>
      <c r="Z399" s="25" t="str">
        <f>IF([7]道具信息!Z399="","",[7]道具信息!Z399)</f>
        <v/>
      </c>
    </row>
    <row r="400" spans="1:26" x14ac:dyDescent="0.15">
      <c r="A400" s="25" t="str">
        <f>IF([7]道具信息!A400="","",[7]道具信息!A400)</f>
        <v/>
      </c>
      <c r="B400" s="25" t="str">
        <f>IF([7]道具信息!B400="","",[7]道具信息!B400)</f>
        <v/>
      </c>
      <c r="C400" s="25">
        <f>IF([7]道具信息!C400="","",[7]道具信息!C400)</f>
        <v>23011</v>
      </c>
      <c r="D400" s="25" t="str">
        <f>IF([7]道具信息!D400="","",[7]道具信息!D400)</f>
        <v>紫色武将随机宝箱</v>
      </c>
      <c r="E400" s="25">
        <f>IF([7]道具信息!E400="","",[7]道具信息!E400)</f>
        <v>400</v>
      </c>
      <c r="F400" s="25">
        <f>IF([7]道具信息!F400="","",[7]道具信息!F400)</f>
        <v>1</v>
      </c>
      <c r="G400" s="25">
        <f>IF([7]道具信息!G400="","",[7]道具信息!G400)</f>
        <v>1</v>
      </c>
      <c r="H400" s="25">
        <f>IF([7]道具信息!H400="","",[7]道具信息!H400)</f>
        <v>1</v>
      </c>
      <c r="I400" s="25">
        <f>IF([7]道具信息!I400="","",[7]道具信息!I400)</f>
        <v>400</v>
      </c>
      <c r="J400" s="25">
        <f>IF([7]道具信息!J400="","",[7]道具信息!J400)</f>
        <v>400</v>
      </c>
      <c r="K400" s="25">
        <f>IF([7]道具信息!K400="","",[7]道具信息!K400)</f>
        <v>400</v>
      </c>
      <c r="L400" s="25" t="str">
        <f>IF([7]道具信息!L400="","",[7]道具信息!L400)</f>
        <v>使用后随机获得一个紫色武将</v>
      </c>
      <c r="M400" s="25" t="str">
        <f>IF([7]道具信息!M400="","",[7]道具信息!M400)</f>
        <v/>
      </c>
      <c r="N400" s="25" t="str">
        <f>IF([7]道具信息!N400="","",[7]道具信息!N400)</f>
        <v/>
      </c>
      <c r="O400" s="25" t="str">
        <f>IF([7]道具信息!O400="","",[7]道具信息!O400)</f>
        <v/>
      </c>
      <c r="P400" s="25" t="str">
        <f>IF([7]道具信息!P400="","",[7]道具信息!P400)</f>
        <v/>
      </c>
      <c r="Q400" s="25" t="str">
        <f>IF([7]道具信息!Q400="","",[7]道具信息!Q400)</f>
        <v/>
      </c>
      <c r="R400" s="25" t="str">
        <f>IF([7]道具信息!R400="","",[7]道具信息!R400)</f>
        <v/>
      </c>
      <c r="S400" s="25" t="str">
        <f>IF([7]道具信息!S400="","",[7]道具信息!S400)</f>
        <v/>
      </c>
      <c r="T400" s="25" t="str">
        <f>IF([7]道具信息!T400="","",[7]道具信息!T400)</f>
        <v/>
      </c>
      <c r="U400" s="25" t="str">
        <f>IF([7]道具信息!U400="","",[7]道具信息!U400)</f>
        <v/>
      </c>
      <c r="V400" s="25" t="str">
        <f>IF([7]道具信息!V400="","",[7]道具信息!V400)</f>
        <v/>
      </c>
      <c r="W400" s="25" t="str">
        <f>IF([7]道具信息!W400="","",[7]道具信息!W400)</f>
        <v/>
      </c>
      <c r="X400" s="25" t="str">
        <f>IF([7]道具信息!X400="","",[7]道具信息!X400)</f>
        <v/>
      </c>
      <c r="Y400" s="25" t="str">
        <f>IF([7]道具信息!Y400="","",[7]道具信息!Y400)</f>
        <v/>
      </c>
      <c r="Z400" s="25" t="str">
        <f>IF([7]道具信息!Z400="","",[7]道具信息!Z400)</f>
        <v/>
      </c>
    </row>
    <row r="401" spans="1:26" x14ac:dyDescent="0.15">
      <c r="A401" s="25" t="str">
        <f>IF([7]道具信息!A401="","",[7]道具信息!A401)</f>
        <v/>
      </c>
      <c r="B401" s="25" t="str">
        <f>IF([7]道具信息!B401="","",[7]道具信息!B401)</f>
        <v/>
      </c>
      <c r="C401" s="25">
        <f>IF([7]道具信息!C401="","",[7]道具信息!C401)</f>
        <v>23012</v>
      </c>
      <c r="D401" s="25" t="str">
        <f>IF([7]道具信息!D401="","",[7]道具信息!D401)</f>
        <v>橙色武将随机宝箱</v>
      </c>
      <c r="E401" s="25">
        <f>IF([7]道具信息!E401="","",[7]道具信息!E401)</f>
        <v>1800</v>
      </c>
      <c r="F401" s="25">
        <f>IF([7]道具信息!F401="","",[7]道具信息!F401)</f>
        <v>1</v>
      </c>
      <c r="G401" s="25">
        <f>IF([7]道具信息!G401="","",[7]道具信息!G401)</f>
        <v>1</v>
      </c>
      <c r="H401" s="25">
        <f>IF([7]道具信息!H401="","",[7]道具信息!H401)</f>
        <v>1</v>
      </c>
      <c r="I401" s="25">
        <f>IF([7]道具信息!I401="","",[7]道具信息!I401)</f>
        <v>1800</v>
      </c>
      <c r="J401" s="25">
        <f>IF([7]道具信息!J401="","",[7]道具信息!J401)</f>
        <v>1800</v>
      </c>
      <c r="K401" s="25">
        <f>IF([7]道具信息!K401="","",[7]道具信息!K401)</f>
        <v>1800</v>
      </c>
      <c r="L401" s="25" t="str">
        <f>IF([7]道具信息!L401="","",[7]道具信息!L401)</f>
        <v>使用后随机获得一个橙色武将</v>
      </c>
      <c r="M401" s="25" t="str">
        <f>IF([7]道具信息!M401="","",[7]道具信息!M401)</f>
        <v/>
      </c>
      <c r="N401" s="25" t="str">
        <f>IF([7]道具信息!N401="","",[7]道具信息!N401)</f>
        <v/>
      </c>
      <c r="O401" s="25" t="str">
        <f>IF([7]道具信息!O401="","",[7]道具信息!O401)</f>
        <v/>
      </c>
      <c r="P401" s="25" t="str">
        <f>IF([7]道具信息!P401="","",[7]道具信息!P401)</f>
        <v/>
      </c>
      <c r="Q401" s="25" t="str">
        <f>IF([7]道具信息!Q401="","",[7]道具信息!Q401)</f>
        <v/>
      </c>
      <c r="R401" s="25" t="str">
        <f>IF([7]道具信息!R401="","",[7]道具信息!R401)</f>
        <v/>
      </c>
      <c r="S401" s="25" t="str">
        <f>IF([7]道具信息!S401="","",[7]道具信息!S401)</f>
        <v/>
      </c>
      <c r="T401" s="25" t="str">
        <f>IF([7]道具信息!T401="","",[7]道具信息!T401)</f>
        <v/>
      </c>
      <c r="U401" s="25" t="str">
        <f>IF([7]道具信息!U401="","",[7]道具信息!U401)</f>
        <v/>
      </c>
      <c r="V401" s="25" t="str">
        <f>IF([7]道具信息!V401="","",[7]道具信息!V401)</f>
        <v/>
      </c>
      <c r="W401" s="25" t="str">
        <f>IF([7]道具信息!W401="","",[7]道具信息!W401)</f>
        <v/>
      </c>
      <c r="X401" s="25" t="str">
        <f>IF([7]道具信息!X401="","",[7]道具信息!X401)</f>
        <v/>
      </c>
      <c r="Y401" s="25" t="str">
        <f>IF([7]道具信息!Y401="","",[7]道具信息!Y401)</f>
        <v/>
      </c>
      <c r="Z401" s="25" t="str">
        <f>IF([7]道具信息!Z401="","",[7]道具信息!Z401)</f>
        <v/>
      </c>
    </row>
    <row r="402" spans="1:26" x14ac:dyDescent="0.15">
      <c r="A402" s="25" t="str">
        <f>IF([7]道具信息!A402="","",[7]道具信息!A402)</f>
        <v/>
      </c>
      <c r="B402" s="25" t="str">
        <f>IF([7]道具信息!B402="","",[7]道具信息!B402)</f>
        <v/>
      </c>
      <c r="C402" s="25">
        <f>IF([7]道具信息!C402="","",[7]道具信息!C402)</f>
        <v>23013</v>
      </c>
      <c r="D402" s="25" t="str">
        <f>IF([7]道具信息!D402="","",[7]道具信息!D402)</f>
        <v>红色武将随机宝箱</v>
      </c>
      <c r="E402" s="25">
        <f>IF([7]道具信息!E402="","",[7]道具信息!E402)</f>
        <v>14400</v>
      </c>
      <c r="F402" s="25">
        <f>IF([7]道具信息!F402="","",[7]道具信息!F402)</f>
        <v>1</v>
      </c>
      <c r="G402" s="25">
        <f>IF([7]道具信息!G402="","",[7]道具信息!G402)</f>
        <v>1</v>
      </c>
      <c r="H402" s="25">
        <f>IF([7]道具信息!H402="","",[7]道具信息!H402)</f>
        <v>1</v>
      </c>
      <c r="I402" s="25">
        <f>IF([7]道具信息!I402="","",[7]道具信息!I402)</f>
        <v>14400</v>
      </c>
      <c r="J402" s="25">
        <f>IF([7]道具信息!J402="","",[7]道具信息!J402)</f>
        <v>14400</v>
      </c>
      <c r="K402" s="25">
        <f>IF([7]道具信息!K402="","",[7]道具信息!K402)</f>
        <v>14400</v>
      </c>
      <c r="L402" s="25" t="str">
        <f>IF([7]道具信息!L402="","",[7]道具信息!L402)</f>
        <v>使用后随机获得一个红色武将</v>
      </c>
      <c r="M402" s="25" t="str">
        <f>IF([7]道具信息!M402="","",[7]道具信息!M402)</f>
        <v/>
      </c>
      <c r="N402" s="25" t="str">
        <f>IF([7]道具信息!N402="","",[7]道具信息!N402)</f>
        <v/>
      </c>
      <c r="O402" s="25" t="str">
        <f>IF([7]道具信息!O402="","",[7]道具信息!O402)</f>
        <v/>
      </c>
      <c r="P402" s="25" t="str">
        <f>IF([7]道具信息!P402="","",[7]道具信息!P402)</f>
        <v/>
      </c>
      <c r="Q402" s="25" t="str">
        <f>IF([7]道具信息!Q402="","",[7]道具信息!Q402)</f>
        <v/>
      </c>
      <c r="R402" s="25" t="str">
        <f>IF([7]道具信息!R402="","",[7]道具信息!R402)</f>
        <v/>
      </c>
      <c r="S402" s="25" t="str">
        <f>IF([7]道具信息!S402="","",[7]道具信息!S402)</f>
        <v/>
      </c>
      <c r="T402" s="25" t="str">
        <f>IF([7]道具信息!T402="","",[7]道具信息!T402)</f>
        <v/>
      </c>
      <c r="U402" s="25" t="str">
        <f>IF([7]道具信息!U402="","",[7]道具信息!U402)</f>
        <v/>
      </c>
      <c r="V402" s="25" t="str">
        <f>IF([7]道具信息!V402="","",[7]道具信息!V402)</f>
        <v/>
      </c>
      <c r="W402" s="25" t="str">
        <f>IF([7]道具信息!W402="","",[7]道具信息!W402)</f>
        <v/>
      </c>
      <c r="X402" s="25" t="str">
        <f>IF([7]道具信息!X402="","",[7]道具信息!X402)</f>
        <v/>
      </c>
      <c r="Y402" s="25" t="str">
        <f>IF([7]道具信息!Y402="","",[7]道具信息!Y402)</f>
        <v/>
      </c>
      <c r="Z402" s="25" t="str">
        <f>IF([7]道具信息!Z402="","",[7]道具信息!Z402)</f>
        <v/>
      </c>
    </row>
    <row r="403" spans="1:26" x14ac:dyDescent="0.15">
      <c r="A403" s="25" t="str">
        <f>IF([7]道具信息!A403="","",[7]道具信息!A403)</f>
        <v/>
      </c>
      <c r="B403" s="25" t="str">
        <f>IF([7]道具信息!B403="","",[7]道具信息!B403)</f>
        <v/>
      </c>
      <c r="C403" s="25" t="str">
        <f>IF([7]道具信息!C403="","",[7]道具信息!C403)</f>
        <v/>
      </c>
      <c r="D403" s="25" t="str">
        <f>IF([7]道具信息!D403="","",[7]道具信息!D403)</f>
        <v/>
      </c>
      <c r="E403" s="25" t="str">
        <f>IF([7]道具信息!E403="","",[7]道具信息!E403)</f>
        <v/>
      </c>
      <c r="F403" s="25" t="str">
        <f>IF([7]道具信息!F403="","",[7]道具信息!F403)</f>
        <v/>
      </c>
      <c r="G403" s="25" t="str">
        <f>IF([7]道具信息!G403="","",[7]道具信息!G403)</f>
        <v/>
      </c>
      <c r="H403" s="25" t="str">
        <f>IF([7]道具信息!H403="","",[7]道具信息!H403)</f>
        <v/>
      </c>
      <c r="I403" s="25" t="str">
        <f>IF([7]道具信息!I403="","",[7]道具信息!I403)</f>
        <v/>
      </c>
      <c r="J403" s="25" t="str">
        <f>IF([7]道具信息!J403="","",[7]道具信息!J403)</f>
        <v/>
      </c>
      <c r="K403" s="25" t="str">
        <f>IF([7]道具信息!K403="","",[7]道具信息!K403)</f>
        <v/>
      </c>
      <c r="L403" s="25" t="str">
        <f>IF([7]道具信息!L403="","",[7]道具信息!L403)</f>
        <v/>
      </c>
      <c r="M403" s="25" t="str">
        <f>IF([7]道具信息!M403="","",[7]道具信息!M403)</f>
        <v/>
      </c>
      <c r="N403" s="25" t="str">
        <f>IF([7]道具信息!N403="","",[7]道具信息!N403)</f>
        <v/>
      </c>
      <c r="O403" s="25" t="str">
        <f>IF([7]道具信息!O403="","",[7]道具信息!O403)</f>
        <v/>
      </c>
      <c r="P403" s="25" t="str">
        <f>IF([7]道具信息!P403="","",[7]道具信息!P403)</f>
        <v/>
      </c>
      <c r="Q403" s="25" t="str">
        <f>IF([7]道具信息!Q403="","",[7]道具信息!Q403)</f>
        <v/>
      </c>
      <c r="R403" s="25" t="str">
        <f>IF([7]道具信息!R403="","",[7]道具信息!R403)</f>
        <v/>
      </c>
      <c r="S403" s="25" t="str">
        <f>IF([7]道具信息!S403="","",[7]道具信息!S403)</f>
        <v/>
      </c>
      <c r="T403" s="25" t="str">
        <f>IF([7]道具信息!T403="","",[7]道具信息!T403)</f>
        <v/>
      </c>
      <c r="U403" s="25" t="str">
        <f>IF([7]道具信息!U403="","",[7]道具信息!U403)</f>
        <v/>
      </c>
      <c r="V403" s="25" t="str">
        <f>IF([7]道具信息!V403="","",[7]道具信息!V403)</f>
        <v/>
      </c>
      <c r="W403" s="25" t="str">
        <f>IF([7]道具信息!W403="","",[7]道具信息!W403)</f>
        <v/>
      </c>
      <c r="X403" s="25" t="str">
        <f>IF([7]道具信息!X403="","",[7]道具信息!X403)</f>
        <v/>
      </c>
      <c r="Y403" s="25" t="str">
        <f>IF([7]道具信息!Y403="","",[7]道具信息!Y403)</f>
        <v/>
      </c>
      <c r="Z403" s="25" t="str">
        <f>IF([7]道具信息!Z403="","",[7]道具信息!Z403)</f>
        <v/>
      </c>
    </row>
    <row r="404" spans="1:26" x14ac:dyDescent="0.15">
      <c r="A404" s="25" t="str">
        <f>IF([7]道具信息!A404="","",[7]道具信息!A404)</f>
        <v/>
      </c>
      <c r="B404" s="25" t="str">
        <f>IF([7]道具信息!B404="","",[7]道具信息!B404)</f>
        <v/>
      </c>
      <c r="C404" s="25">
        <f>IF([7]道具信息!C404="","",[7]道具信息!C404)</f>
        <v>23014</v>
      </c>
      <c r="D404" s="25" t="str">
        <f>IF([7]道具信息!D404="","",[7]道具信息!D404)</f>
        <v>橙色武将自选宝箱碎片</v>
      </c>
      <c r="E404" s="25">
        <f>IF([7]道具信息!E404="","",[7]道具信息!E404)</f>
        <v>160</v>
      </c>
      <c r="F404" s="25">
        <f>IF([7]道具信息!F404="","",[7]道具信息!F404)</f>
        <v>1</v>
      </c>
      <c r="G404" s="25">
        <f>IF([7]道具信息!G404="","",[7]道具信息!G404)</f>
        <v>1</v>
      </c>
      <c r="H404" s="25">
        <f>IF([7]道具信息!H404="","",[7]道具信息!H404)</f>
        <v>1</v>
      </c>
      <c r="I404" s="25">
        <f>IF([7]道具信息!I404="","",[7]道具信息!I404)</f>
        <v>160</v>
      </c>
      <c r="J404" s="25">
        <f>IF([7]道具信息!J404="","",[7]道具信息!J404)</f>
        <v>160</v>
      </c>
      <c r="K404" s="25">
        <f>IF([7]道具信息!K404="","",[7]道具信息!K404)</f>
        <v>160</v>
      </c>
      <c r="L404" s="25" t="str">
        <f>IF([7]道具信息!L404="","",[7]道具信息!L404)</f>
        <v>集齐30个碎片可以合成，指定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4" s="25" t="str">
        <f>IF([7]道具信息!M404="","",[7]道具信息!M404)</f>
        <v/>
      </c>
      <c r="N404" s="25" t="str">
        <f>IF([7]道具信息!N404="","",[7]道具信息!N404)</f>
        <v/>
      </c>
      <c r="O404" s="25" t="str">
        <f>IF([7]道具信息!O404="","",[7]道具信息!O404)</f>
        <v/>
      </c>
      <c r="P404" s="25" t="str">
        <f>IF([7]道具信息!P404="","",[7]道具信息!P404)</f>
        <v/>
      </c>
      <c r="Q404" s="25" t="str">
        <f>IF([7]道具信息!Q404="","",[7]道具信息!Q404)</f>
        <v/>
      </c>
      <c r="R404" s="25" t="str">
        <f>IF([7]道具信息!R404="","",[7]道具信息!R404)</f>
        <v/>
      </c>
      <c r="S404" s="25" t="str">
        <f>IF([7]道具信息!S404="","",[7]道具信息!S404)</f>
        <v/>
      </c>
      <c r="T404" s="25" t="str">
        <f>IF([7]道具信息!T404="","",[7]道具信息!T404)</f>
        <v/>
      </c>
      <c r="U404" s="25" t="str">
        <f>IF([7]道具信息!U404="","",[7]道具信息!U404)</f>
        <v/>
      </c>
      <c r="V404" s="25" t="str">
        <f>IF([7]道具信息!V404="","",[7]道具信息!V404)</f>
        <v/>
      </c>
      <c r="W404" s="25" t="str">
        <f>IF([7]道具信息!W404="","",[7]道具信息!W404)</f>
        <v/>
      </c>
      <c r="X404" s="25" t="str">
        <f>IF([7]道具信息!X404="","",[7]道具信息!X404)</f>
        <v/>
      </c>
      <c r="Y404" s="25" t="str">
        <f>IF([7]道具信息!Y404="","",[7]道具信息!Y404)</f>
        <v/>
      </c>
      <c r="Z404" s="25" t="str">
        <f>IF([7]道具信息!Z404="","",[7]道具信息!Z404)</f>
        <v/>
      </c>
    </row>
    <row r="405" spans="1:26" x14ac:dyDescent="0.15">
      <c r="A405" s="25" t="str">
        <f>IF([7]道具信息!A405="","",[7]道具信息!A405)</f>
        <v/>
      </c>
      <c r="B405" s="25" t="str">
        <f>IF([7]道具信息!B405="","",[7]道具信息!B405)</f>
        <v/>
      </c>
      <c r="C405" s="25">
        <f>IF([7]道具信息!C405="","",[7]道具信息!C405)</f>
        <v>23015</v>
      </c>
      <c r="D405" s="25" t="str">
        <f>IF([7]道具信息!D405="","",[7]道具信息!D405)</f>
        <v>橙色武将随机宝箱碎片</v>
      </c>
      <c r="E405" s="25">
        <f>IF([7]道具信息!E405="","",[7]道具信息!E405)</f>
        <v>60</v>
      </c>
      <c r="F405" s="25">
        <f>IF([7]道具信息!F405="","",[7]道具信息!F405)</f>
        <v>1</v>
      </c>
      <c r="G405" s="25">
        <f>IF([7]道具信息!G405="","",[7]道具信息!G405)</f>
        <v>1</v>
      </c>
      <c r="H405" s="25">
        <f>IF([7]道具信息!H405="","",[7]道具信息!H405)</f>
        <v>1</v>
      </c>
      <c r="I405" s="25">
        <f>IF([7]道具信息!I405="","",[7]道具信息!I405)</f>
        <v>60</v>
      </c>
      <c r="J405" s="25">
        <f>IF([7]道具信息!J405="","",[7]道具信息!J405)</f>
        <v>60</v>
      </c>
      <c r="K405" s="25">
        <f>IF([7]道具信息!K405="","",[7]道具信息!K405)</f>
        <v>60</v>
      </c>
      <c r="L405" s="25" t="str">
        <f>IF([7]道具信息!L405="","",[7]道具信息!L405)</f>
        <v>集齐30个碎片可以合成，随机获得下列武将中的一个：\n骊姬，义渠骇，信陵君，西施，楚庄王，田单，司马错，吕不韦，秦武王，樗里疾，伯乐，扁鹊，司马穰苴，孙膑，屈原，项燕，韩非子，申不害，乐毅，荆轲，苏秦，褒姒，伍子胥，欧冶子，勾践</v>
      </c>
      <c r="M405" s="25" t="str">
        <f>IF([7]道具信息!M405="","",[7]道具信息!M405)</f>
        <v/>
      </c>
      <c r="N405" s="25" t="str">
        <f>IF([7]道具信息!N405="","",[7]道具信息!N405)</f>
        <v/>
      </c>
      <c r="O405" s="25" t="str">
        <f>IF([7]道具信息!O405="","",[7]道具信息!O405)</f>
        <v/>
      </c>
      <c r="P405" s="25" t="str">
        <f>IF([7]道具信息!P405="","",[7]道具信息!P405)</f>
        <v/>
      </c>
      <c r="Q405" s="25" t="str">
        <f>IF([7]道具信息!Q405="","",[7]道具信息!Q405)</f>
        <v/>
      </c>
      <c r="R405" s="25" t="str">
        <f>IF([7]道具信息!R405="","",[7]道具信息!R405)</f>
        <v/>
      </c>
      <c r="S405" s="25" t="str">
        <f>IF([7]道具信息!S405="","",[7]道具信息!S405)</f>
        <v/>
      </c>
      <c r="T405" s="25" t="str">
        <f>IF([7]道具信息!T405="","",[7]道具信息!T405)</f>
        <v/>
      </c>
      <c r="U405" s="25" t="str">
        <f>IF([7]道具信息!U405="","",[7]道具信息!U405)</f>
        <v/>
      </c>
      <c r="V405" s="25" t="str">
        <f>IF([7]道具信息!V405="","",[7]道具信息!V405)</f>
        <v/>
      </c>
      <c r="W405" s="25" t="str">
        <f>IF([7]道具信息!W405="","",[7]道具信息!W405)</f>
        <v/>
      </c>
      <c r="X405" s="25" t="str">
        <f>IF([7]道具信息!X405="","",[7]道具信息!X405)</f>
        <v/>
      </c>
      <c r="Y405" s="25" t="str">
        <f>IF([7]道具信息!Y405="","",[7]道具信息!Y405)</f>
        <v/>
      </c>
      <c r="Z405" s="25" t="str">
        <f>IF([7]道具信息!Z405="","",[7]道具信息!Z405)</f>
        <v/>
      </c>
    </row>
    <row r="406" spans="1:26" x14ac:dyDescent="0.15">
      <c r="A406" s="25" t="str">
        <f>IF([7]道具信息!A406="","",[7]道具信息!A406)</f>
        <v/>
      </c>
      <c r="B406" s="25" t="str">
        <f>IF([7]道具信息!B406="","",[7]道具信息!B406)</f>
        <v/>
      </c>
      <c r="C406" s="25">
        <f>IF([7]道具信息!C406="","",[7]道具信息!C406)</f>
        <v>23016</v>
      </c>
      <c r="D406" s="25" t="str">
        <f>IF([7]道具信息!D406="","",[7]道具信息!D406)</f>
        <v>紫色武将随机宝箱碎片</v>
      </c>
      <c r="E406" s="25">
        <f>IF([7]道具信息!E406="","",[7]道具信息!E406)</f>
        <v>36</v>
      </c>
      <c r="F406" s="25">
        <f>IF([7]道具信息!F406="","",[7]道具信息!F406)</f>
        <v>1</v>
      </c>
      <c r="G406" s="25">
        <f>IF([7]道具信息!G406="","",[7]道具信息!G406)</f>
        <v>1</v>
      </c>
      <c r="H406" s="25">
        <f>IF([7]道具信息!H406="","",[7]道具信息!H406)</f>
        <v>1</v>
      </c>
      <c r="I406" s="25">
        <f>IF([7]道具信息!I406="","",[7]道具信息!I406)</f>
        <v>36</v>
      </c>
      <c r="J406" s="25">
        <f>IF([7]道具信息!J406="","",[7]道具信息!J406)</f>
        <v>36</v>
      </c>
      <c r="K406" s="25">
        <f>IF([7]道具信息!K406="","",[7]道具信息!K406)</f>
        <v>36</v>
      </c>
      <c r="L406" s="25" t="str">
        <f>IF([7]道具信息!L406="","",[7]道具信息!L406)</f>
        <v>集齐10个碎片可以合成，随机获得下列武将中的一个：\n聂荌、专诸、钟无艳、田忌、春申君、莫邪、孙叔敖、西门豹、暴鸢、秦开</v>
      </c>
      <c r="M406" s="25" t="str">
        <f>IF([7]道具信息!M406="","",[7]道具信息!M406)</f>
        <v/>
      </c>
      <c r="N406" s="25" t="str">
        <f>IF([7]道具信息!N406="","",[7]道具信息!N406)</f>
        <v/>
      </c>
      <c r="O406" s="25" t="str">
        <f>IF([7]道具信息!O406="","",[7]道具信息!O406)</f>
        <v/>
      </c>
      <c r="P406" s="25" t="str">
        <f>IF([7]道具信息!P406="","",[7]道具信息!P406)</f>
        <v/>
      </c>
      <c r="Q406" s="25" t="str">
        <f>IF([7]道具信息!Q406="","",[7]道具信息!Q406)</f>
        <v/>
      </c>
      <c r="R406" s="25" t="str">
        <f>IF([7]道具信息!R406="","",[7]道具信息!R406)</f>
        <v/>
      </c>
      <c r="S406" s="25" t="str">
        <f>IF([7]道具信息!S406="","",[7]道具信息!S406)</f>
        <v/>
      </c>
      <c r="T406" s="25" t="str">
        <f>IF([7]道具信息!T406="","",[7]道具信息!T406)</f>
        <v/>
      </c>
      <c r="U406" s="25" t="str">
        <f>IF([7]道具信息!U406="","",[7]道具信息!U406)</f>
        <v/>
      </c>
      <c r="V406" s="25" t="str">
        <f>IF([7]道具信息!V406="","",[7]道具信息!V406)</f>
        <v/>
      </c>
      <c r="W406" s="25" t="str">
        <f>IF([7]道具信息!W406="","",[7]道具信息!W406)</f>
        <v/>
      </c>
      <c r="X406" s="25" t="str">
        <f>IF([7]道具信息!X406="","",[7]道具信息!X406)</f>
        <v/>
      </c>
      <c r="Y406" s="25" t="str">
        <f>IF([7]道具信息!Y406="","",[7]道具信息!Y406)</f>
        <v/>
      </c>
      <c r="Z406" s="25" t="str">
        <f>IF([7]道具信息!Z406="","",[7]道具信息!Z406)</f>
        <v/>
      </c>
    </row>
    <row r="407" spans="1:26" x14ac:dyDescent="0.15">
      <c r="A407" s="25" t="str">
        <f>IF([7]道具信息!A407="","",[7]道具信息!A407)</f>
        <v/>
      </c>
      <c r="B407" s="25" t="str">
        <f>IF([7]道具信息!B407="","",[7]道具信息!B407)</f>
        <v/>
      </c>
      <c r="C407" s="25" t="str">
        <f>IF([7]道具信息!C407="","",[7]道具信息!C407)</f>
        <v/>
      </c>
      <c r="D407" s="25" t="str">
        <f>IF([7]道具信息!D407="","",[7]道具信息!D407)</f>
        <v/>
      </c>
      <c r="E407" s="25" t="str">
        <f>IF([7]道具信息!E407="","",[7]道具信息!E407)</f>
        <v/>
      </c>
      <c r="F407" s="25" t="str">
        <f>IF([7]道具信息!F407="","",[7]道具信息!F407)</f>
        <v/>
      </c>
      <c r="G407" s="25" t="str">
        <f>IF([7]道具信息!G407="","",[7]道具信息!G407)</f>
        <v/>
      </c>
      <c r="H407" s="25" t="str">
        <f>IF([7]道具信息!H407="","",[7]道具信息!H407)</f>
        <v/>
      </c>
      <c r="I407" s="25" t="str">
        <f>IF([7]道具信息!I407="","",[7]道具信息!I407)</f>
        <v/>
      </c>
      <c r="J407" s="25" t="str">
        <f>IF([7]道具信息!J407="","",[7]道具信息!J407)</f>
        <v/>
      </c>
      <c r="K407" s="25" t="str">
        <f>IF([7]道具信息!K407="","",[7]道具信息!K407)</f>
        <v/>
      </c>
      <c r="L407" s="25" t="str">
        <f>IF([7]道具信息!L407="","",[7]道具信息!L407)</f>
        <v/>
      </c>
      <c r="M407" s="25" t="str">
        <f>IF([7]道具信息!M407="","",[7]道具信息!M407)</f>
        <v/>
      </c>
      <c r="N407" s="25" t="str">
        <f>IF([7]道具信息!N407="","",[7]道具信息!N407)</f>
        <v/>
      </c>
      <c r="O407" s="25" t="str">
        <f>IF([7]道具信息!O407="","",[7]道具信息!O407)</f>
        <v/>
      </c>
      <c r="P407" s="25" t="str">
        <f>IF([7]道具信息!P407="","",[7]道具信息!P407)</f>
        <v/>
      </c>
      <c r="Q407" s="25" t="str">
        <f>IF([7]道具信息!Q407="","",[7]道具信息!Q407)</f>
        <v/>
      </c>
      <c r="R407" s="25" t="str">
        <f>IF([7]道具信息!R407="","",[7]道具信息!R407)</f>
        <v/>
      </c>
      <c r="S407" s="25" t="str">
        <f>IF([7]道具信息!S407="","",[7]道具信息!S407)</f>
        <v/>
      </c>
      <c r="T407" s="25" t="str">
        <f>IF([7]道具信息!T407="","",[7]道具信息!T407)</f>
        <v/>
      </c>
      <c r="U407" s="25" t="str">
        <f>IF([7]道具信息!U407="","",[7]道具信息!U407)</f>
        <v/>
      </c>
      <c r="V407" s="25" t="str">
        <f>IF([7]道具信息!V407="","",[7]道具信息!V407)</f>
        <v/>
      </c>
      <c r="W407" s="25" t="str">
        <f>IF([7]道具信息!W407="","",[7]道具信息!W407)</f>
        <v/>
      </c>
      <c r="X407" s="25" t="str">
        <f>IF([7]道具信息!X407="","",[7]道具信息!X407)</f>
        <v/>
      </c>
      <c r="Y407" s="25" t="str">
        <f>IF([7]道具信息!Y407="","",[7]道具信息!Y407)</f>
        <v/>
      </c>
      <c r="Z407" s="25" t="str">
        <f>IF([7]道具信息!Z407="","",[7]道具信息!Z407)</f>
        <v/>
      </c>
    </row>
    <row r="408" spans="1:26" x14ac:dyDescent="0.15">
      <c r="A408" s="25" t="str">
        <f>IF([7]道具信息!A408="","",[7]道具信息!A408)</f>
        <v/>
      </c>
      <c r="B408" s="25" t="str">
        <f>IF([7]道具信息!B408="","",[7]道具信息!B408)</f>
        <v/>
      </c>
      <c r="C408" s="25" t="str">
        <f>IF([7]道具信息!C408="","",[7]道具信息!C408)</f>
        <v/>
      </c>
      <c r="D408" s="25" t="str">
        <f>IF([7]道具信息!D408="","",[7]道具信息!D408)</f>
        <v>指定绿色装备</v>
      </c>
      <c r="E408" s="25">
        <f>IF([7]道具信息!E408="","",[7]道具信息!E408)</f>
        <v>35</v>
      </c>
      <c r="F408" s="25">
        <f>IF([7]道具信息!F408="","",[7]道具信息!F408)</f>
        <v>1</v>
      </c>
      <c r="G408" s="25">
        <f>IF([7]道具信息!G408="","",[7]道具信息!G408)</f>
        <v>1</v>
      </c>
      <c r="H408" s="25">
        <f>IF([7]道具信息!H408="","",[7]道具信息!H408)</f>
        <v>1</v>
      </c>
      <c r="I408" s="25">
        <f>IF([7]道具信息!I408="","",[7]道具信息!I408)</f>
        <v>35</v>
      </c>
      <c r="J408" s="25">
        <f>IF([7]道具信息!J408="","",[7]道具信息!J408)</f>
        <v>35</v>
      </c>
      <c r="K408" s="25">
        <f>IF([7]道具信息!K408="","",[7]道具信息!K408)</f>
        <v>35</v>
      </c>
      <c r="L408" s="25">
        <f>IF([7]道具信息!L408="","",[7]道具信息!L408)</f>
        <v>1</v>
      </c>
      <c r="M408" s="25" t="str">
        <f>IF([7]道具信息!M408="","",[7]道具信息!M408)</f>
        <v/>
      </c>
      <c r="N408" s="25" t="str">
        <f>IF([7]道具信息!N408="","",[7]道具信息!N408)</f>
        <v/>
      </c>
      <c r="O408" s="25" t="str">
        <f>IF([7]道具信息!O408="","",[7]道具信息!O408)</f>
        <v/>
      </c>
      <c r="P408" s="25" t="str">
        <f>IF([7]道具信息!P408="","",[7]道具信息!P408)</f>
        <v/>
      </c>
      <c r="Q408" s="25" t="str">
        <f>IF([7]道具信息!Q408="","",[7]道具信息!Q408)</f>
        <v/>
      </c>
      <c r="R408" s="25" t="str">
        <f>IF([7]道具信息!R408="","",[7]道具信息!R408)</f>
        <v/>
      </c>
      <c r="S408" s="25" t="str">
        <f>IF([7]道具信息!S408="","",[7]道具信息!S408)</f>
        <v/>
      </c>
      <c r="T408" s="25" t="str">
        <f>IF([7]道具信息!T408="","",[7]道具信息!T408)</f>
        <v/>
      </c>
      <c r="U408" s="25" t="str">
        <f>IF([7]道具信息!U408="","",[7]道具信息!U408)</f>
        <v/>
      </c>
      <c r="V408" s="25" t="str">
        <f>IF([7]道具信息!V408="","",[7]道具信息!V408)</f>
        <v/>
      </c>
      <c r="W408" s="25" t="str">
        <f>IF([7]道具信息!W408="","",[7]道具信息!W408)</f>
        <v/>
      </c>
      <c r="X408" s="25" t="str">
        <f>IF([7]道具信息!X408="","",[7]道具信息!X408)</f>
        <v/>
      </c>
      <c r="Y408" s="25" t="str">
        <f>IF([7]道具信息!Y408="","",[7]道具信息!Y408)</f>
        <v/>
      </c>
      <c r="Z408" s="25" t="str">
        <f>IF([7]道具信息!Z408="","",[7]道具信息!Z408)</f>
        <v/>
      </c>
    </row>
    <row r="409" spans="1:26" x14ac:dyDescent="0.15">
      <c r="A409" s="25" t="str">
        <f>IF([7]道具信息!A409="","",[7]道具信息!A409)</f>
        <v/>
      </c>
      <c r="B409" s="25" t="str">
        <f>IF([7]道具信息!B409="","",[7]道具信息!B409)</f>
        <v/>
      </c>
      <c r="C409" s="25" t="str">
        <f>IF([7]道具信息!C409="","",[7]道具信息!C409)</f>
        <v/>
      </c>
      <c r="D409" s="25" t="str">
        <f>IF([7]道具信息!D409="","",[7]道具信息!D409)</f>
        <v>指定蓝色装备</v>
      </c>
      <c r="E409" s="25">
        <f>IF([7]道具信息!E409="","",[7]道具信息!E409)</f>
        <v>120</v>
      </c>
      <c r="F409" s="25">
        <f>IF([7]道具信息!F409="","",[7]道具信息!F409)</f>
        <v>1</v>
      </c>
      <c r="G409" s="25">
        <f>IF([7]道具信息!G409="","",[7]道具信息!G409)</f>
        <v>1</v>
      </c>
      <c r="H409" s="25">
        <f>IF([7]道具信息!H409="","",[7]道具信息!H409)</f>
        <v>1</v>
      </c>
      <c r="I409" s="25">
        <f>IF([7]道具信息!I409="","",[7]道具信息!I409)</f>
        <v>120</v>
      </c>
      <c r="J409" s="25">
        <f>IF([7]道具信息!J409="","",[7]道具信息!J409)</f>
        <v>120</v>
      </c>
      <c r="K409" s="25">
        <f>IF([7]道具信息!K409="","",[7]道具信息!K409)</f>
        <v>120</v>
      </c>
      <c r="L409" s="25">
        <f>IF([7]道具信息!L409="","",[7]道具信息!L409)</f>
        <v>1.5</v>
      </c>
      <c r="M409" s="25" t="str">
        <f>IF([7]道具信息!M409="","",[7]道具信息!M409)</f>
        <v/>
      </c>
      <c r="N409" s="25" t="str">
        <f>IF([7]道具信息!N409="","",[7]道具信息!N409)</f>
        <v/>
      </c>
      <c r="O409" s="25" t="str">
        <f>IF([7]道具信息!O409="","",[7]道具信息!O409)</f>
        <v/>
      </c>
      <c r="P409" s="25" t="str">
        <f>IF([7]道具信息!P409="","",[7]道具信息!P409)</f>
        <v/>
      </c>
      <c r="Q409" s="25" t="str">
        <f>IF([7]道具信息!Q409="","",[7]道具信息!Q409)</f>
        <v/>
      </c>
      <c r="R409" s="25" t="str">
        <f>IF([7]道具信息!R409="","",[7]道具信息!R409)</f>
        <v/>
      </c>
      <c r="S409" s="25" t="str">
        <f>IF([7]道具信息!S409="","",[7]道具信息!S409)</f>
        <v/>
      </c>
      <c r="T409" s="25" t="str">
        <f>IF([7]道具信息!T409="","",[7]道具信息!T409)</f>
        <v/>
      </c>
      <c r="U409" s="25" t="str">
        <f>IF([7]道具信息!U409="","",[7]道具信息!U409)</f>
        <v/>
      </c>
      <c r="V409" s="25" t="str">
        <f>IF([7]道具信息!V409="","",[7]道具信息!V409)</f>
        <v/>
      </c>
      <c r="W409" s="25" t="str">
        <f>IF([7]道具信息!W409="","",[7]道具信息!W409)</f>
        <v/>
      </c>
      <c r="X409" s="25" t="str">
        <f>IF([7]道具信息!X409="","",[7]道具信息!X409)</f>
        <v/>
      </c>
      <c r="Y409" s="25" t="str">
        <f>IF([7]道具信息!Y409="","",[7]道具信息!Y409)</f>
        <v/>
      </c>
      <c r="Z409" s="25" t="str">
        <f>IF([7]道具信息!Z409="","",[7]道具信息!Z409)</f>
        <v/>
      </c>
    </row>
    <row r="410" spans="1:26" x14ac:dyDescent="0.15">
      <c r="A410" s="25" t="str">
        <f>IF([7]道具信息!A410="","",[7]道具信息!A410)</f>
        <v/>
      </c>
      <c r="B410" s="25" t="str">
        <f>IF([7]道具信息!B410="","",[7]道具信息!B410)</f>
        <v/>
      </c>
      <c r="C410" s="25" t="str">
        <f>IF([7]道具信息!C410="","",[7]道具信息!C410)</f>
        <v/>
      </c>
      <c r="D410" s="25" t="str">
        <f>IF([7]道具信息!D410="","",[7]道具信息!D410)</f>
        <v>指定紫色装备</v>
      </c>
      <c r="E410" s="25">
        <f>IF([7]道具信息!E410="","",[7]道具信息!E410)</f>
        <v>300</v>
      </c>
      <c r="F410" s="25">
        <f>IF([7]道具信息!F410="","",[7]道具信息!F410)</f>
        <v>1</v>
      </c>
      <c r="G410" s="25">
        <f>IF([7]道具信息!G410="","",[7]道具信息!G410)</f>
        <v>1</v>
      </c>
      <c r="H410" s="25">
        <f>IF([7]道具信息!H410="","",[7]道具信息!H410)</f>
        <v>1</v>
      </c>
      <c r="I410" s="25">
        <f>IF([7]道具信息!I410="","",[7]道具信息!I410)</f>
        <v>300</v>
      </c>
      <c r="J410" s="25">
        <f>IF([7]道具信息!J410="","",[7]道具信息!J410)</f>
        <v>300</v>
      </c>
      <c r="K410" s="25">
        <f>IF([7]道具信息!K410="","",[7]道具信息!K410)</f>
        <v>300</v>
      </c>
      <c r="L410" s="25">
        <f>IF([7]道具信息!L410="","",[7]道具信息!L410)</f>
        <v>2</v>
      </c>
      <c r="M410" s="25" t="str">
        <f>IF([7]道具信息!M410="","",[7]道具信息!M410)</f>
        <v/>
      </c>
      <c r="N410" s="25" t="str">
        <f>IF([7]道具信息!N410="","",[7]道具信息!N410)</f>
        <v/>
      </c>
      <c r="O410" s="25" t="str">
        <f>IF([7]道具信息!O410="","",[7]道具信息!O410)</f>
        <v/>
      </c>
      <c r="P410" s="25" t="str">
        <f>IF([7]道具信息!P410="","",[7]道具信息!P410)</f>
        <v/>
      </c>
      <c r="Q410" s="25" t="str">
        <f>IF([7]道具信息!Q410="","",[7]道具信息!Q410)</f>
        <v/>
      </c>
      <c r="R410" s="25" t="str">
        <f>IF([7]道具信息!R410="","",[7]道具信息!R410)</f>
        <v/>
      </c>
      <c r="S410" s="25" t="str">
        <f>IF([7]道具信息!S410="","",[7]道具信息!S410)</f>
        <v/>
      </c>
      <c r="T410" s="25" t="str">
        <f>IF([7]道具信息!T410="","",[7]道具信息!T410)</f>
        <v/>
      </c>
      <c r="U410" s="25" t="str">
        <f>IF([7]道具信息!U410="","",[7]道具信息!U410)</f>
        <v/>
      </c>
      <c r="V410" s="25" t="str">
        <f>IF([7]道具信息!V410="","",[7]道具信息!V410)</f>
        <v/>
      </c>
      <c r="W410" s="25" t="str">
        <f>IF([7]道具信息!W410="","",[7]道具信息!W410)</f>
        <v/>
      </c>
      <c r="X410" s="25" t="str">
        <f>IF([7]道具信息!X410="","",[7]道具信息!X410)</f>
        <v/>
      </c>
      <c r="Y410" s="25" t="str">
        <f>IF([7]道具信息!Y410="","",[7]道具信息!Y410)</f>
        <v/>
      </c>
      <c r="Z410" s="25" t="str">
        <f>IF([7]道具信息!Z410="","",[7]道具信息!Z410)</f>
        <v/>
      </c>
    </row>
    <row r="411" spans="1:26" x14ac:dyDescent="0.15">
      <c r="A411" s="25" t="str">
        <f>IF([7]道具信息!A411="","",[7]道具信息!A411)</f>
        <v/>
      </c>
      <c r="B411" s="25" t="str">
        <f>IF([7]道具信息!B411="","",[7]道具信息!B411)</f>
        <v/>
      </c>
      <c r="C411" s="25" t="str">
        <f>IF([7]道具信息!C411="","",[7]道具信息!C411)</f>
        <v/>
      </c>
      <c r="D411" s="25" t="str">
        <f>IF([7]道具信息!D411="","",[7]道具信息!D411)</f>
        <v>指定橙色装备</v>
      </c>
      <c r="E411" s="25">
        <f>IF([7]道具信息!E411="","",[7]道具信息!E411)</f>
        <v>800</v>
      </c>
      <c r="F411" s="25">
        <f>IF([7]道具信息!F411="","",[7]道具信息!F411)</f>
        <v>1</v>
      </c>
      <c r="G411" s="25">
        <f>IF([7]道具信息!G411="","",[7]道具信息!G411)</f>
        <v>1</v>
      </c>
      <c r="H411" s="25">
        <f>IF([7]道具信息!H411="","",[7]道具信息!H411)</f>
        <v>1</v>
      </c>
      <c r="I411" s="25">
        <f>IF([7]道具信息!I411="","",[7]道具信息!I411)</f>
        <v>800</v>
      </c>
      <c r="J411" s="25">
        <f>IF([7]道具信息!J411="","",[7]道具信息!J411)</f>
        <v>800</v>
      </c>
      <c r="K411" s="25">
        <f>IF([7]道具信息!K411="","",[7]道具信息!K411)</f>
        <v>800</v>
      </c>
      <c r="L411" s="25">
        <f>IF([7]道具信息!L411="","",[7]道具信息!L411)</f>
        <v>2.5</v>
      </c>
      <c r="M411" s="25" t="str">
        <f>IF([7]道具信息!M411="","",[7]道具信息!M411)</f>
        <v/>
      </c>
      <c r="N411" s="25" t="str">
        <f>IF([7]道具信息!N411="","",[7]道具信息!N411)</f>
        <v/>
      </c>
      <c r="O411" s="25" t="str">
        <f>IF([7]道具信息!O411="","",[7]道具信息!O411)</f>
        <v/>
      </c>
      <c r="P411" s="25" t="str">
        <f>IF([7]道具信息!P411="","",[7]道具信息!P411)</f>
        <v/>
      </c>
      <c r="Q411" s="25" t="str">
        <f>IF([7]道具信息!Q411="","",[7]道具信息!Q411)</f>
        <v/>
      </c>
      <c r="R411" s="25" t="str">
        <f>IF([7]道具信息!R411="","",[7]道具信息!R411)</f>
        <v/>
      </c>
      <c r="S411" s="25" t="str">
        <f>IF([7]道具信息!S411="","",[7]道具信息!S411)</f>
        <v/>
      </c>
      <c r="T411" s="25" t="str">
        <f>IF([7]道具信息!T411="","",[7]道具信息!T411)</f>
        <v/>
      </c>
      <c r="U411" s="25" t="str">
        <f>IF([7]道具信息!U411="","",[7]道具信息!U411)</f>
        <v/>
      </c>
      <c r="V411" s="25" t="str">
        <f>IF([7]道具信息!V411="","",[7]道具信息!V411)</f>
        <v/>
      </c>
      <c r="W411" s="25" t="str">
        <f>IF([7]道具信息!W411="","",[7]道具信息!W411)</f>
        <v/>
      </c>
      <c r="X411" s="25" t="str">
        <f>IF([7]道具信息!X411="","",[7]道具信息!X411)</f>
        <v/>
      </c>
      <c r="Y411" s="25" t="str">
        <f>IF([7]道具信息!Y411="","",[7]道具信息!Y411)</f>
        <v/>
      </c>
      <c r="Z411" s="25" t="str">
        <f>IF([7]道具信息!Z411="","",[7]道具信息!Z411)</f>
        <v/>
      </c>
    </row>
    <row r="412" spans="1:26" x14ac:dyDescent="0.15">
      <c r="A412" s="25" t="str">
        <f>IF([7]道具信息!A412="","",[7]道具信息!A412)</f>
        <v/>
      </c>
      <c r="B412" s="25" t="str">
        <f>IF([7]道具信息!B412="","",[7]道具信息!B412)</f>
        <v/>
      </c>
      <c r="C412" s="25" t="str">
        <f>IF([7]道具信息!C412="","",[7]道具信息!C412)</f>
        <v/>
      </c>
      <c r="D412" s="25" t="str">
        <f>IF([7]道具信息!D412="","",[7]道具信息!D412)</f>
        <v>指定红色装备</v>
      </c>
      <c r="E412" s="25">
        <f>IF([7]道具信息!E412="","",[7]道具信息!E412)</f>
        <v>7200</v>
      </c>
      <c r="F412" s="25">
        <f>IF([7]道具信息!F412="","",[7]道具信息!F412)</f>
        <v>1</v>
      </c>
      <c r="G412" s="25">
        <f>IF([7]道具信息!G412="","",[7]道具信息!G412)</f>
        <v>1</v>
      </c>
      <c r="H412" s="25">
        <f>IF([7]道具信息!H412="","",[7]道具信息!H412)</f>
        <v>1</v>
      </c>
      <c r="I412" s="25">
        <f>IF([7]道具信息!I412="","",[7]道具信息!I412)</f>
        <v>7200</v>
      </c>
      <c r="J412" s="25">
        <f>IF([7]道具信息!J412="","",[7]道具信息!J412)</f>
        <v>7200</v>
      </c>
      <c r="K412" s="25">
        <f>IF([7]道具信息!K412="","",[7]道具信息!K412)</f>
        <v>7200</v>
      </c>
      <c r="L412" s="25">
        <f>IF([7]道具信息!L412="","",[7]道具信息!L412)</f>
        <v>3</v>
      </c>
      <c r="M412" s="25" t="str">
        <f>IF([7]道具信息!M412="","",[7]道具信息!M412)</f>
        <v/>
      </c>
      <c r="N412" s="25" t="str">
        <f>IF([7]道具信息!N412="","",[7]道具信息!N412)</f>
        <v/>
      </c>
      <c r="O412" s="25" t="str">
        <f>IF([7]道具信息!O412="","",[7]道具信息!O412)</f>
        <v/>
      </c>
      <c r="P412" s="25" t="str">
        <f>IF([7]道具信息!P412="","",[7]道具信息!P412)</f>
        <v/>
      </c>
      <c r="Q412" s="25" t="str">
        <f>IF([7]道具信息!Q412="","",[7]道具信息!Q412)</f>
        <v/>
      </c>
      <c r="R412" s="25" t="str">
        <f>IF([7]道具信息!R412="","",[7]道具信息!R412)</f>
        <v/>
      </c>
      <c r="S412" s="25" t="str">
        <f>IF([7]道具信息!S412="","",[7]道具信息!S412)</f>
        <v/>
      </c>
      <c r="T412" s="25" t="str">
        <f>IF([7]道具信息!T412="","",[7]道具信息!T412)</f>
        <v/>
      </c>
      <c r="U412" s="25" t="str">
        <f>IF([7]道具信息!U412="","",[7]道具信息!U412)</f>
        <v/>
      </c>
      <c r="V412" s="25" t="str">
        <f>IF([7]道具信息!V412="","",[7]道具信息!V412)</f>
        <v/>
      </c>
      <c r="W412" s="25" t="str">
        <f>IF([7]道具信息!W412="","",[7]道具信息!W412)</f>
        <v/>
      </c>
      <c r="X412" s="25" t="str">
        <f>IF([7]道具信息!X412="","",[7]道具信息!X412)</f>
        <v/>
      </c>
      <c r="Y412" s="25" t="str">
        <f>IF([7]道具信息!Y412="","",[7]道具信息!Y412)</f>
        <v/>
      </c>
      <c r="Z412" s="25" t="str">
        <f>IF([7]道具信息!Z412="","",[7]道具信息!Z412)</f>
        <v/>
      </c>
    </row>
    <row r="413" spans="1:26" x14ac:dyDescent="0.15">
      <c r="A413" s="25" t="str">
        <f>IF([7]道具信息!A413="","",[7]道具信息!A413)</f>
        <v/>
      </c>
      <c r="B413" s="25" t="str">
        <f>IF([7]道具信息!B413="","",[7]道具信息!B413)</f>
        <v/>
      </c>
      <c r="C413" s="25" t="str">
        <f>IF([7]道具信息!C413="","",[7]道具信息!C413)</f>
        <v/>
      </c>
      <c r="D413" s="25" t="str">
        <f>IF([7]道具信息!D413="","",[7]道具信息!D413)</f>
        <v>指定红+装备</v>
      </c>
      <c r="E413" s="25">
        <f>IF([7]道具信息!E413="","",[7]道具信息!E413)</f>
        <v>14400</v>
      </c>
      <c r="F413" s="25">
        <f>IF([7]道具信息!F413="","",[7]道具信息!F413)</f>
        <v>1.56</v>
      </c>
      <c r="G413" s="25">
        <f>IF([7]道具信息!G413="","",[7]道具信息!G413)</f>
        <v>1.56</v>
      </c>
      <c r="H413" s="25">
        <f>IF([7]道具信息!H413="","",[7]道具信息!H413)</f>
        <v>1.56</v>
      </c>
      <c r="I413" s="25">
        <f>IF([7]道具信息!I413="","",[7]道具信息!I413)</f>
        <v>22464</v>
      </c>
      <c r="J413" s="25">
        <f>IF([7]道具信息!J413="","",[7]道具信息!J413)</f>
        <v>22464</v>
      </c>
      <c r="K413" s="25">
        <f>IF([7]道具信息!K413="","",[7]道具信息!K413)</f>
        <v>22464</v>
      </c>
      <c r="L413" s="25" t="str">
        <f>IF([7]道具信息!L413="","",[7]道具信息!L413)</f>
        <v/>
      </c>
      <c r="M413" s="25" t="str">
        <f>IF([7]道具信息!M413="","",[7]道具信息!M413)</f>
        <v/>
      </c>
      <c r="N413" s="25" t="str">
        <f>IF([7]道具信息!N413="","",[7]道具信息!N413)</f>
        <v/>
      </c>
      <c r="O413" s="25" t="str">
        <f>IF([7]道具信息!O413="","",[7]道具信息!O413)</f>
        <v/>
      </c>
      <c r="P413" s="25" t="str">
        <f>IF([7]道具信息!P413="","",[7]道具信息!P413)</f>
        <v/>
      </c>
      <c r="Q413" s="25" t="str">
        <f>IF([7]道具信息!Q413="","",[7]道具信息!Q413)</f>
        <v/>
      </c>
      <c r="R413" s="25" t="str">
        <f>IF([7]道具信息!R413="","",[7]道具信息!R413)</f>
        <v/>
      </c>
      <c r="S413" s="25" t="str">
        <f>IF([7]道具信息!S413="","",[7]道具信息!S413)</f>
        <v/>
      </c>
      <c r="T413" s="25" t="str">
        <f>IF([7]道具信息!T413="","",[7]道具信息!T413)</f>
        <v/>
      </c>
      <c r="U413" s="25" t="str">
        <f>IF([7]道具信息!U413="","",[7]道具信息!U413)</f>
        <v/>
      </c>
      <c r="V413" s="25" t="str">
        <f>IF([7]道具信息!V413="","",[7]道具信息!V413)</f>
        <v/>
      </c>
      <c r="W413" s="25" t="str">
        <f>IF([7]道具信息!W413="","",[7]道具信息!W413)</f>
        <v/>
      </c>
      <c r="X413" s="25" t="str">
        <f>IF([7]道具信息!X413="","",[7]道具信息!X413)</f>
        <v/>
      </c>
      <c r="Y413" s="25" t="str">
        <f>IF([7]道具信息!Y413="","",[7]道具信息!Y413)</f>
        <v/>
      </c>
      <c r="Z413" s="25" t="str">
        <f>IF([7]道具信息!Z413="","",[7]道具信息!Z413)</f>
        <v/>
      </c>
    </row>
    <row r="414" spans="1:26" x14ac:dyDescent="0.15">
      <c r="A414" s="25" t="str">
        <f>IF([7]道具信息!A414="","",[7]道具信息!A414)</f>
        <v/>
      </c>
      <c r="B414" s="25" t="str">
        <f>IF([7]道具信息!B414="","",[7]道具信息!B414)</f>
        <v/>
      </c>
      <c r="C414" s="25">
        <f>IF([7]道具信息!C414="","",[7]道具信息!C414)</f>
        <v>23215</v>
      </c>
      <c r="D414" s="25" t="str">
        <f>IF([7]道具信息!D414="","",[7]道具信息!D414)</f>
        <v>紫色武力装备礼包</v>
      </c>
      <c r="E414" s="25" t="str">
        <f>IF([7]道具信息!E414="","",[7]道具信息!E414)</f>
        <v/>
      </c>
      <c r="F414" s="25">
        <f>IF([7]道具信息!F414="","",[7]道具信息!F414)</f>
        <v>1</v>
      </c>
      <c r="G414" s="25">
        <f>IF([7]道具信息!G414="","",[7]道具信息!G414)</f>
        <v>1</v>
      </c>
      <c r="H414" s="25">
        <f>IF([7]道具信息!H414="","",[7]道具信息!H414)</f>
        <v>1</v>
      </c>
      <c r="I414" s="25" t="str">
        <f>IF([7]道具信息!I414="","",[7]道具信息!I414)</f>
        <v/>
      </c>
      <c r="J414" s="25" t="str">
        <f>IF([7]道具信息!J414="","",[7]道具信息!J414)</f>
        <v/>
      </c>
      <c r="K414" s="25" t="str">
        <f>IF([7]道具信息!K414="","",[7]道具信息!K414)</f>
        <v/>
      </c>
      <c r="L414" s="25" t="str">
        <f>IF([7]道具信息!L414="","",[7]道具信息!L414)</f>
        <v/>
      </c>
      <c r="M414" s="25" t="str">
        <f>IF([7]道具信息!M414="","",[7]道具信息!M414)</f>
        <v/>
      </c>
      <c r="N414" s="25" t="str">
        <f>IF([7]道具信息!N414="","",[7]道具信息!N414)</f>
        <v/>
      </c>
      <c r="O414" s="25" t="str">
        <f>IF([7]道具信息!O414="","",[7]道具信息!O414)</f>
        <v/>
      </c>
      <c r="P414" s="25" t="str">
        <f>IF([7]道具信息!P414="","",[7]道具信息!P414)</f>
        <v/>
      </c>
      <c r="Q414" s="25" t="str">
        <f>IF([7]道具信息!Q414="","",[7]道具信息!Q414)</f>
        <v/>
      </c>
      <c r="R414" s="25" t="str">
        <f>IF([7]道具信息!R414="","",[7]道具信息!R414)</f>
        <v/>
      </c>
      <c r="S414" s="25" t="str">
        <f>IF([7]道具信息!S414="","",[7]道具信息!S414)</f>
        <v/>
      </c>
      <c r="T414" s="25" t="str">
        <f>IF([7]道具信息!T414="","",[7]道具信息!T414)</f>
        <v/>
      </c>
      <c r="U414" s="25" t="str">
        <f>IF([7]道具信息!U414="","",[7]道具信息!U414)</f>
        <v/>
      </c>
      <c r="V414" s="25" t="str">
        <f>IF([7]道具信息!V414="","",[7]道具信息!V414)</f>
        <v/>
      </c>
      <c r="W414" s="25" t="str">
        <f>IF([7]道具信息!W414="","",[7]道具信息!W414)</f>
        <v/>
      </c>
      <c r="X414" s="25" t="str">
        <f>IF([7]道具信息!X414="","",[7]道具信息!X414)</f>
        <v/>
      </c>
      <c r="Y414" s="25" t="str">
        <f>IF([7]道具信息!Y414="","",[7]道具信息!Y414)</f>
        <v/>
      </c>
      <c r="Z414" s="25" t="str">
        <f>IF([7]道具信息!Z414="","",[7]道具信息!Z414)</f>
        <v/>
      </c>
    </row>
    <row r="415" spans="1:26" x14ac:dyDescent="0.15">
      <c r="A415" s="25" t="str">
        <f>IF([7]道具信息!A415="","",[7]道具信息!A415)</f>
        <v/>
      </c>
      <c r="B415" s="25" t="str">
        <f>IF([7]道具信息!B415="","",[7]道具信息!B415)</f>
        <v/>
      </c>
      <c r="C415" s="25">
        <f>IF([7]道具信息!C415="","",[7]道具信息!C415)</f>
        <v>23216</v>
      </c>
      <c r="D415" s="25" t="str">
        <f>IF([7]道具信息!D415="","",[7]道具信息!D415)</f>
        <v>紫色智力装备礼包</v>
      </c>
      <c r="E415" s="25" t="str">
        <f>IF([7]道具信息!E415="","",[7]道具信息!E415)</f>
        <v/>
      </c>
      <c r="F415" s="25">
        <f>IF([7]道具信息!F415="","",[7]道具信息!F415)</f>
        <v>1</v>
      </c>
      <c r="G415" s="25">
        <f>IF([7]道具信息!G415="","",[7]道具信息!G415)</f>
        <v>1</v>
      </c>
      <c r="H415" s="25">
        <f>IF([7]道具信息!H415="","",[7]道具信息!H415)</f>
        <v>1</v>
      </c>
      <c r="I415" s="25" t="str">
        <f>IF([7]道具信息!I415="","",[7]道具信息!I415)</f>
        <v/>
      </c>
      <c r="J415" s="25" t="str">
        <f>IF([7]道具信息!J415="","",[7]道具信息!J415)</f>
        <v/>
      </c>
      <c r="K415" s="25" t="str">
        <f>IF([7]道具信息!K415="","",[7]道具信息!K415)</f>
        <v/>
      </c>
      <c r="L415" s="25" t="str">
        <f>IF([7]道具信息!L415="","",[7]道具信息!L415)</f>
        <v/>
      </c>
      <c r="M415" s="25" t="str">
        <f>IF([7]道具信息!M415="","",[7]道具信息!M415)</f>
        <v/>
      </c>
      <c r="N415" s="25" t="str">
        <f>IF([7]道具信息!N415="","",[7]道具信息!N415)</f>
        <v/>
      </c>
      <c r="O415" s="25" t="str">
        <f>IF([7]道具信息!O415="","",[7]道具信息!O415)</f>
        <v/>
      </c>
      <c r="P415" s="25" t="str">
        <f>IF([7]道具信息!P415="","",[7]道具信息!P415)</f>
        <v/>
      </c>
      <c r="Q415" s="25" t="str">
        <f>IF([7]道具信息!Q415="","",[7]道具信息!Q415)</f>
        <v/>
      </c>
      <c r="R415" s="25" t="str">
        <f>IF([7]道具信息!R415="","",[7]道具信息!R415)</f>
        <v/>
      </c>
      <c r="S415" s="25" t="str">
        <f>IF([7]道具信息!S415="","",[7]道具信息!S415)</f>
        <v/>
      </c>
      <c r="T415" s="25" t="str">
        <f>IF([7]道具信息!T415="","",[7]道具信息!T415)</f>
        <v/>
      </c>
      <c r="U415" s="25" t="str">
        <f>IF([7]道具信息!U415="","",[7]道具信息!U415)</f>
        <v/>
      </c>
      <c r="V415" s="25" t="str">
        <f>IF([7]道具信息!V415="","",[7]道具信息!V415)</f>
        <v/>
      </c>
      <c r="W415" s="25" t="str">
        <f>IF([7]道具信息!W415="","",[7]道具信息!W415)</f>
        <v/>
      </c>
      <c r="X415" s="25" t="str">
        <f>IF([7]道具信息!X415="","",[7]道具信息!X415)</f>
        <v/>
      </c>
      <c r="Y415" s="25" t="str">
        <f>IF([7]道具信息!Y415="","",[7]道具信息!Y415)</f>
        <v/>
      </c>
      <c r="Z415" s="25" t="str">
        <f>IF([7]道具信息!Z415="","",[7]道具信息!Z415)</f>
        <v/>
      </c>
    </row>
    <row r="416" spans="1:26" x14ac:dyDescent="0.15">
      <c r="A416" s="25" t="str">
        <f>IF([7]道具信息!A416="","",[7]道具信息!A416)</f>
        <v/>
      </c>
      <c r="B416" s="25" t="str">
        <f>IF([7]道具信息!B416="","",[7]道具信息!B416)</f>
        <v/>
      </c>
      <c r="C416" s="25">
        <f>IF([7]道具信息!C416="","",[7]道具信息!C416)</f>
        <v>23217</v>
      </c>
      <c r="D416" s="25" t="str">
        <f>IF([7]道具信息!D416="","",[7]道具信息!D416)</f>
        <v>橙色统率装备礼包</v>
      </c>
      <c r="E416" s="25" t="str">
        <f>IF([7]道具信息!E416="","",[7]道具信息!E416)</f>
        <v/>
      </c>
      <c r="F416" s="25">
        <f>IF([7]道具信息!F416="","",[7]道具信息!F416)</f>
        <v>1</v>
      </c>
      <c r="G416" s="25">
        <f>IF([7]道具信息!G416="","",[7]道具信息!G416)</f>
        <v>1</v>
      </c>
      <c r="H416" s="25">
        <f>IF([7]道具信息!H416="","",[7]道具信息!H416)</f>
        <v>1</v>
      </c>
      <c r="I416" s="25" t="str">
        <f>IF([7]道具信息!I416="","",[7]道具信息!I416)</f>
        <v/>
      </c>
      <c r="J416" s="25" t="str">
        <f>IF([7]道具信息!J416="","",[7]道具信息!J416)</f>
        <v/>
      </c>
      <c r="K416" s="25" t="str">
        <f>IF([7]道具信息!K416="","",[7]道具信息!K416)</f>
        <v/>
      </c>
      <c r="L416" s="25" t="str">
        <f>IF([7]道具信息!L416="","",[7]道具信息!L416)</f>
        <v/>
      </c>
      <c r="M416" s="25" t="str">
        <f>IF([7]道具信息!M416="","",[7]道具信息!M416)</f>
        <v/>
      </c>
      <c r="N416" s="25" t="str">
        <f>IF([7]道具信息!N416="","",[7]道具信息!N416)</f>
        <v/>
      </c>
      <c r="O416" s="25" t="str">
        <f>IF([7]道具信息!O416="","",[7]道具信息!O416)</f>
        <v/>
      </c>
      <c r="P416" s="25" t="str">
        <f>IF([7]道具信息!P416="","",[7]道具信息!P416)</f>
        <v/>
      </c>
      <c r="Q416" s="25" t="str">
        <f>IF([7]道具信息!Q416="","",[7]道具信息!Q416)</f>
        <v/>
      </c>
      <c r="R416" s="25" t="str">
        <f>IF([7]道具信息!R416="","",[7]道具信息!R416)</f>
        <v/>
      </c>
      <c r="S416" s="25" t="str">
        <f>IF([7]道具信息!S416="","",[7]道具信息!S416)</f>
        <v/>
      </c>
      <c r="T416" s="25" t="str">
        <f>IF([7]道具信息!T416="","",[7]道具信息!T416)</f>
        <v/>
      </c>
      <c r="U416" s="25" t="str">
        <f>IF([7]道具信息!U416="","",[7]道具信息!U416)</f>
        <v/>
      </c>
      <c r="V416" s="25" t="str">
        <f>IF([7]道具信息!V416="","",[7]道具信息!V416)</f>
        <v/>
      </c>
      <c r="W416" s="25" t="str">
        <f>IF([7]道具信息!W416="","",[7]道具信息!W416)</f>
        <v/>
      </c>
      <c r="X416" s="25" t="str">
        <f>IF([7]道具信息!X416="","",[7]道具信息!X416)</f>
        <v/>
      </c>
      <c r="Y416" s="25" t="str">
        <f>IF([7]道具信息!Y416="","",[7]道具信息!Y416)</f>
        <v/>
      </c>
      <c r="Z416" s="25" t="str">
        <f>IF([7]道具信息!Z416="","",[7]道具信息!Z416)</f>
        <v/>
      </c>
    </row>
    <row r="417" spans="1:26" x14ac:dyDescent="0.15">
      <c r="A417" s="25" t="str">
        <f>IF([7]道具信息!A417="","",[7]道具信息!A417)</f>
        <v/>
      </c>
      <c r="B417" s="25" t="str">
        <f>IF([7]道具信息!B417="","",[7]道具信息!B417)</f>
        <v/>
      </c>
      <c r="C417" s="25">
        <f>IF([7]道具信息!C417="","",[7]道具信息!C417)</f>
        <v>23218</v>
      </c>
      <c r="D417" s="25" t="str">
        <f>IF([7]道具信息!D417="","",[7]道具信息!D417)</f>
        <v>橙色智力装备礼包</v>
      </c>
      <c r="E417" s="25" t="str">
        <f>IF([7]道具信息!E417="","",[7]道具信息!E417)</f>
        <v/>
      </c>
      <c r="F417" s="25">
        <f>IF([7]道具信息!F417="","",[7]道具信息!F417)</f>
        <v>1</v>
      </c>
      <c r="G417" s="25">
        <f>IF([7]道具信息!G417="","",[7]道具信息!G417)</f>
        <v>1</v>
      </c>
      <c r="H417" s="25">
        <f>IF([7]道具信息!H417="","",[7]道具信息!H417)</f>
        <v>1</v>
      </c>
      <c r="I417" s="25" t="str">
        <f>IF([7]道具信息!I417="","",[7]道具信息!I417)</f>
        <v/>
      </c>
      <c r="J417" s="25" t="str">
        <f>IF([7]道具信息!J417="","",[7]道具信息!J417)</f>
        <v/>
      </c>
      <c r="K417" s="25" t="str">
        <f>IF([7]道具信息!K417="","",[7]道具信息!K417)</f>
        <v/>
      </c>
      <c r="L417" s="25" t="str">
        <f>IF([7]道具信息!L417="","",[7]道具信息!L417)</f>
        <v/>
      </c>
      <c r="M417" s="25" t="str">
        <f>IF([7]道具信息!M417="","",[7]道具信息!M417)</f>
        <v/>
      </c>
      <c r="N417" s="25" t="str">
        <f>IF([7]道具信息!N417="","",[7]道具信息!N417)</f>
        <v/>
      </c>
      <c r="O417" s="25" t="str">
        <f>IF([7]道具信息!O417="","",[7]道具信息!O417)</f>
        <v/>
      </c>
      <c r="P417" s="25" t="str">
        <f>IF([7]道具信息!P417="","",[7]道具信息!P417)</f>
        <v/>
      </c>
      <c r="Q417" s="25" t="str">
        <f>IF([7]道具信息!Q417="","",[7]道具信息!Q417)</f>
        <v/>
      </c>
      <c r="R417" s="25" t="str">
        <f>IF([7]道具信息!R417="","",[7]道具信息!R417)</f>
        <v/>
      </c>
      <c r="S417" s="25" t="str">
        <f>IF([7]道具信息!S417="","",[7]道具信息!S417)</f>
        <v/>
      </c>
      <c r="T417" s="25" t="str">
        <f>IF([7]道具信息!T417="","",[7]道具信息!T417)</f>
        <v/>
      </c>
      <c r="U417" s="25" t="str">
        <f>IF([7]道具信息!U417="","",[7]道具信息!U417)</f>
        <v/>
      </c>
      <c r="V417" s="25" t="str">
        <f>IF([7]道具信息!V417="","",[7]道具信息!V417)</f>
        <v/>
      </c>
      <c r="W417" s="25" t="str">
        <f>IF([7]道具信息!W417="","",[7]道具信息!W417)</f>
        <v/>
      </c>
      <c r="X417" s="25" t="str">
        <f>IF([7]道具信息!X417="","",[7]道具信息!X417)</f>
        <v/>
      </c>
      <c r="Y417" s="25" t="str">
        <f>IF([7]道具信息!Y417="","",[7]道具信息!Y417)</f>
        <v/>
      </c>
      <c r="Z417" s="25" t="str">
        <f>IF([7]道具信息!Z417="","",[7]道具信息!Z417)</f>
        <v/>
      </c>
    </row>
    <row r="418" spans="1:26" x14ac:dyDescent="0.15">
      <c r="A418" s="25" t="str">
        <f>IF([7]道具信息!A418="","",[7]道具信息!A418)</f>
        <v/>
      </c>
      <c r="B418" s="25" t="str">
        <f>IF([7]道具信息!B418="","",[7]道具信息!B418)</f>
        <v/>
      </c>
      <c r="C418" s="25">
        <f>IF([7]道具信息!C418="","",[7]道具信息!C418)</f>
        <v>23219</v>
      </c>
      <c r="D418" s="25" t="str">
        <f>IF([7]道具信息!D418="","",[7]道具信息!D418)</f>
        <v>橙色武力装备礼包</v>
      </c>
      <c r="E418" s="25" t="str">
        <f>IF([7]道具信息!E418="","",[7]道具信息!E418)</f>
        <v/>
      </c>
      <c r="F418" s="25">
        <f>IF([7]道具信息!F418="","",[7]道具信息!F418)</f>
        <v>1</v>
      </c>
      <c r="G418" s="25">
        <f>IF([7]道具信息!G418="","",[7]道具信息!G418)</f>
        <v>1</v>
      </c>
      <c r="H418" s="25">
        <f>IF([7]道具信息!H418="","",[7]道具信息!H418)</f>
        <v>1</v>
      </c>
      <c r="I418" s="25" t="str">
        <f>IF([7]道具信息!I418="","",[7]道具信息!I418)</f>
        <v/>
      </c>
      <c r="J418" s="25" t="str">
        <f>IF([7]道具信息!J418="","",[7]道具信息!J418)</f>
        <v/>
      </c>
      <c r="K418" s="25" t="str">
        <f>IF([7]道具信息!K418="","",[7]道具信息!K418)</f>
        <v/>
      </c>
      <c r="L418" s="25" t="str">
        <f>IF([7]道具信息!L418="","",[7]道具信息!L418)</f>
        <v/>
      </c>
      <c r="M418" s="25" t="str">
        <f>IF([7]道具信息!M418="","",[7]道具信息!M418)</f>
        <v/>
      </c>
      <c r="N418" s="25" t="str">
        <f>IF([7]道具信息!N418="","",[7]道具信息!N418)</f>
        <v/>
      </c>
      <c r="O418" s="25" t="str">
        <f>IF([7]道具信息!O418="","",[7]道具信息!O418)</f>
        <v/>
      </c>
      <c r="P418" s="25" t="str">
        <f>IF([7]道具信息!P418="","",[7]道具信息!P418)</f>
        <v/>
      </c>
      <c r="Q418" s="25" t="str">
        <f>IF([7]道具信息!Q418="","",[7]道具信息!Q418)</f>
        <v/>
      </c>
      <c r="R418" s="25" t="str">
        <f>IF([7]道具信息!R418="","",[7]道具信息!R418)</f>
        <v/>
      </c>
      <c r="S418" s="25" t="str">
        <f>IF([7]道具信息!S418="","",[7]道具信息!S418)</f>
        <v/>
      </c>
      <c r="T418" s="25" t="str">
        <f>IF([7]道具信息!T418="","",[7]道具信息!T418)</f>
        <v/>
      </c>
      <c r="U418" s="25" t="str">
        <f>IF([7]道具信息!U418="","",[7]道具信息!U418)</f>
        <v/>
      </c>
      <c r="V418" s="25" t="str">
        <f>IF([7]道具信息!V418="","",[7]道具信息!V418)</f>
        <v/>
      </c>
      <c r="W418" s="25" t="str">
        <f>IF([7]道具信息!W418="","",[7]道具信息!W418)</f>
        <v/>
      </c>
      <c r="X418" s="25" t="str">
        <f>IF([7]道具信息!X418="","",[7]道具信息!X418)</f>
        <v/>
      </c>
      <c r="Y418" s="25" t="str">
        <f>IF([7]道具信息!Y418="","",[7]道具信息!Y418)</f>
        <v/>
      </c>
      <c r="Z418" s="25" t="str">
        <f>IF([7]道具信息!Z418="","",[7]道具信息!Z418)</f>
        <v/>
      </c>
    </row>
    <row r="419" spans="1:26" x14ac:dyDescent="0.15">
      <c r="A419" s="25" t="str">
        <f>IF([7]道具信息!A419="","",[7]道具信息!A419)</f>
        <v/>
      </c>
      <c r="B419" s="25" t="str">
        <f>IF([7]道具信息!B419="","",[7]道具信息!B419)</f>
        <v/>
      </c>
      <c r="C419" s="25">
        <f>IF([7]道具信息!C419="","",[7]道具信息!C419)</f>
        <v>22118</v>
      </c>
      <c r="D419" s="25" t="str">
        <f>IF([7]道具信息!D419="","",[7]道具信息!D419)</f>
        <v>负荆请罪武魂</v>
      </c>
      <c r="E419" s="25" t="str">
        <f>IF([7]道具信息!E419="","",[7]道具信息!E419)</f>
        <v/>
      </c>
      <c r="F419" s="25">
        <f>IF([7]道具信息!F419="","",[7]道具信息!F419)</f>
        <v>1</v>
      </c>
      <c r="G419" s="25">
        <f>IF([7]道具信息!G419="","",[7]道具信息!G419)</f>
        <v>1</v>
      </c>
      <c r="H419" s="25">
        <f>IF([7]道具信息!H419="","",[7]道具信息!H419)</f>
        <v>1</v>
      </c>
      <c r="I419" s="25" t="str">
        <f>IF([7]道具信息!I419="","",[7]道具信息!I419)</f>
        <v/>
      </c>
      <c r="J419" s="25" t="str">
        <f>IF([7]道具信息!J419="","",[7]道具信息!J419)</f>
        <v/>
      </c>
      <c r="K419" s="25" t="str">
        <f>IF([7]道具信息!K419="","",[7]道具信息!K419)</f>
        <v/>
      </c>
      <c r="L419" s="25" t="str">
        <f>IF([7]道具信息!L419="","",[7]道具信息!L419)</f>
        <v/>
      </c>
      <c r="M419" s="25" t="str">
        <f>IF([7]道具信息!M419="","",[7]道具信息!M419)</f>
        <v/>
      </c>
      <c r="N419" s="25" t="str">
        <f>IF([7]道具信息!N419="","",[7]道具信息!N419)</f>
        <v/>
      </c>
      <c r="O419" s="25" t="str">
        <f>IF([7]道具信息!O419="","",[7]道具信息!O419)</f>
        <v/>
      </c>
      <c r="P419" s="25" t="str">
        <f>IF([7]道具信息!P419="","",[7]道具信息!P419)</f>
        <v/>
      </c>
      <c r="Q419" s="25" t="str">
        <f>IF([7]道具信息!Q419="","",[7]道具信息!Q419)</f>
        <v/>
      </c>
      <c r="R419" s="25" t="str">
        <f>IF([7]道具信息!R419="","",[7]道具信息!R419)</f>
        <v/>
      </c>
      <c r="S419" s="25" t="str">
        <f>IF([7]道具信息!S419="","",[7]道具信息!S419)</f>
        <v/>
      </c>
      <c r="T419" s="25" t="str">
        <f>IF([7]道具信息!T419="","",[7]道具信息!T419)</f>
        <v/>
      </c>
      <c r="U419" s="25" t="str">
        <f>IF([7]道具信息!U419="","",[7]道具信息!U419)</f>
        <v/>
      </c>
      <c r="V419" s="25" t="str">
        <f>IF([7]道具信息!V419="","",[7]道具信息!V419)</f>
        <v/>
      </c>
      <c r="W419" s="25" t="str">
        <f>IF([7]道具信息!W419="","",[7]道具信息!W419)</f>
        <v/>
      </c>
      <c r="X419" s="25" t="str">
        <f>IF([7]道具信息!X419="","",[7]道具信息!X419)</f>
        <v/>
      </c>
      <c r="Y419" s="25" t="str">
        <f>IF([7]道具信息!Y419="","",[7]道具信息!Y419)</f>
        <v/>
      </c>
      <c r="Z419" s="25" t="str">
        <f>IF([7]道具信息!Z419="","",[7]道具信息!Z419)</f>
        <v/>
      </c>
    </row>
    <row r="420" spans="1:26" x14ac:dyDescent="0.15">
      <c r="A420" s="25" t="str">
        <f>IF([7]道具信息!A420="","",[7]道具信息!A420)</f>
        <v/>
      </c>
      <c r="B420" s="25" t="str">
        <f>IF([7]道具信息!B420="","",[7]道具信息!B420)</f>
        <v/>
      </c>
      <c r="C420" s="25" t="str">
        <f>IF([7]道具信息!C420="","",[7]道具信息!C420)</f>
        <v/>
      </c>
      <c r="D420" s="25" t="str">
        <f>IF([7]道具信息!D420="","",[7]道具信息!D420)</f>
        <v/>
      </c>
      <c r="E420" s="25" t="str">
        <f>IF([7]道具信息!E420="","",[7]道具信息!E420)</f>
        <v/>
      </c>
      <c r="F420" s="25">
        <f>IF([7]道具信息!F420="","",[7]道具信息!F420)</f>
        <v>1</v>
      </c>
      <c r="G420" s="25">
        <f>IF([7]道具信息!G420="","",[7]道具信息!G420)</f>
        <v>1</v>
      </c>
      <c r="H420" s="25">
        <f>IF([7]道具信息!H420="","",[7]道具信息!H420)</f>
        <v>1</v>
      </c>
      <c r="I420" s="25" t="str">
        <f>IF([7]道具信息!I420="","",[7]道具信息!I420)</f>
        <v/>
      </c>
      <c r="J420" s="25" t="str">
        <f>IF([7]道具信息!J420="","",[7]道具信息!J420)</f>
        <v/>
      </c>
      <c r="K420" s="25" t="str">
        <f>IF([7]道具信息!K420="","",[7]道具信息!K420)</f>
        <v/>
      </c>
      <c r="L420" s="25" t="str">
        <f>IF([7]道具信息!L420="","",[7]道具信息!L420)</f>
        <v/>
      </c>
      <c r="M420" s="25" t="str">
        <f>IF([7]道具信息!M420="","",[7]道具信息!M420)</f>
        <v/>
      </c>
      <c r="N420" s="25" t="str">
        <f>IF([7]道具信息!N420="","",[7]道具信息!N420)</f>
        <v/>
      </c>
      <c r="O420" s="25" t="str">
        <f>IF([7]道具信息!O420="","",[7]道具信息!O420)</f>
        <v/>
      </c>
      <c r="P420" s="25" t="str">
        <f>IF([7]道具信息!P420="","",[7]道具信息!P420)</f>
        <v/>
      </c>
      <c r="Q420" s="25" t="str">
        <f>IF([7]道具信息!Q420="","",[7]道具信息!Q420)</f>
        <v/>
      </c>
      <c r="R420" s="25" t="str">
        <f>IF([7]道具信息!R420="","",[7]道具信息!R420)</f>
        <v/>
      </c>
      <c r="S420" s="25" t="str">
        <f>IF([7]道具信息!S420="","",[7]道具信息!S420)</f>
        <v/>
      </c>
      <c r="T420" s="25" t="str">
        <f>IF([7]道具信息!T420="","",[7]道具信息!T420)</f>
        <v/>
      </c>
      <c r="U420" s="25" t="str">
        <f>IF([7]道具信息!U420="","",[7]道具信息!U420)</f>
        <v/>
      </c>
      <c r="V420" s="25" t="str">
        <f>IF([7]道具信息!V420="","",[7]道具信息!V420)</f>
        <v/>
      </c>
      <c r="W420" s="25" t="str">
        <f>IF([7]道具信息!W420="","",[7]道具信息!W420)</f>
        <v/>
      </c>
      <c r="X420" s="25" t="str">
        <f>IF([7]道具信息!X420="","",[7]道具信息!X420)</f>
        <v/>
      </c>
      <c r="Y420" s="25" t="str">
        <f>IF([7]道具信息!Y420="","",[7]道具信息!Y420)</f>
        <v/>
      </c>
      <c r="Z420" s="25" t="str">
        <f>IF([7]道具信息!Z420="","",[7]道具信息!Z420)</f>
        <v/>
      </c>
    </row>
    <row r="421" spans="1:26" x14ac:dyDescent="0.15">
      <c r="A421" s="25" t="str">
        <f>IF([7]道具信息!A421="","",[7]道具信息!A421)</f>
        <v/>
      </c>
      <c r="B421" s="25" t="str">
        <f>IF([7]道具信息!B421="","",[7]道具信息!B421)</f>
        <v/>
      </c>
      <c r="C421" s="25">
        <f>IF([7]道具信息!C421="","",[7]道具信息!C421)</f>
        <v>23348</v>
      </c>
      <c r="D421" s="25" t="str">
        <f>IF([7]道具信息!D421="","",[7]道具信息!D421)</f>
        <v>清剿令</v>
      </c>
      <c r="E421" s="25" t="str">
        <f>IF([7]道具信息!E421="","",[7]道具信息!E421)</f>
        <v/>
      </c>
      <c r="F421" s="25">
        <f>IF([7]道具信息!F421="","",[7]道具信息!F421)</f>
        <v>1</v>
      </c>
      <c r="G421" s="25">
        <f>IF([7]道具信息!G421="","",[7]道具信息!G421)</f>
        <v>1</v>
      </c>
      <c r="H421" s="25">
        <f>IF([7]道具信息!H421="","",[7]道具信息!H421)</f>
        <v>1</v>
      </c>
      <c r="I421" s="25" t="str">
        <f>IF([7]道具信息!I421="","",[7]道具信息!I421)</f>
        <v/>
      </c>
      <c r="J421" s="25" t="str">
        <f>IF([7]道具信息!J421="","",[7]道具信息!J421)</f>
        <v/>
      </c>
      <c r="K421" s="25" t="str">
        <f>IF([7]道具信息!K421="","",[7]道具信息!K421)</f>
        <v/>
      </c>
      <c r="L421" s="25" t="str">
        <f>IF([7]道具信息!L421="","",[7]道具信息!L421)</f>
        <v/>
      </c>
      <c r="M421" s="25" t="str">
        <f>IF([7]道具信息!M421="","",[7]道具信息!M421)</f>
        <v/>
      </c>
      <c r="N421" s="25" t="str">
        <f>IF([7]道具信息!N421="","",[7]道具信息!N421)</f>
        <v/>
      </c>
      <c r="O421" s="25" t="str">
        <f>IF([7]道具信息!O421="","",[7]道具信息!O421)</f>
        <v/>
      </c>
      <c r="P421" s="25" t="str">
        <f>IF([7]道具信息!P421="","",[7]道具信息!P421)</f>
        <v/>
      </c>
      <c r="Q421" s="25" t="str">
        <f>IF([7]道具信息!Q421="","",[7]道具信息!Q421)</f>
        <v/>
      </c>
      <c r="R421" s="25" t="str">
        <f>IF([7]道具信息!R421="","",[7]道具信息!R421)</f>
        <v/>
      </c>
      <c r="S421" s="25" t="str">
        <f>IF([7]道具信息!S421="","",[7]道具信息!S421)</f>
        <v/>
      </c>
      <c r="T421" s="25" t="str">
        <f>IF([7]道具信息!T421="","",[7]道具信息!T421)</f>
        <v/>
      </c>
      <c r="U421" s="25" t="str">
        <f>IF([7]道具信息!U421="","",[7]道具信息!U421)</f>
        <v/>
      </c>
      <c r="V421" s="25" t="str">
        <f>IF([7]道具信息!V421="","",[7]道具信息!V421)</f>
        <v/>
      </c>
      <c r="W421" s="25" t="str">
        <f>IF([7]道具信息!W421="","",[7]道具信息!W421)</f>
        <v/>
      </c>
      <c r="X421" s="25" t="str">
        <f>IF([7]道具信息!X421="","",[7]道具信息!X421)</f>
        <v/>
      </c>
      <c r="Y421" s="25" t="str">
        <f>IF([7]道具信息!Y421="","",[7]道具信息!Y421)</f>
        <v/>
      </c>
      <c r="Z421" s="25" t="str">
        <f>IF([7]道具信息!Z421="","",[7]道具信息!Z421)</f>
        <v/>
      </c>
    </row>
    <row r="422" spans="1:26" x14ac:dyDescent="0.15">
      <c r="A422" s="25" t="str">
        <f>IF([7]道具信息!A422="","",[7]道具信息!A422)</f>
        <v/>
      </c>
      <c r="B422" s="25" t="str">
        <f>IF([7]道具信息!B422="","",[7]道具信息!B422)</f>
        <v/>
      </c>
      <c r="C422" s="25" t="str">
        <f>IF([7]道具信息!C422="","",[7]道具信息!C422)</f>
        <v/>
      </c>
      <c r="D422" s="25" t="str">
        <f>IF([7]道具信息!D422="","",[7]道具信息!D422)</f>
        <v/>
      </c>
      <c r="E422" s="25" t="str">
        <f>IF([7]道具信息!E422="","",[7]道具信息!E422)</f>
        <v/>
      </c>
      <c r="F422" s="25">
        <f>IF([7]道具信息!F422="","",[7]道具信息!F422)</f>
        <v>1</v>
      </c>
      <c r="G422" s="25">
        <f>IF([7]道具信息!G422="","",[7]道具信息!G422)</f>
        <v>1</v>
      </c>
      <c r="H422" s="25">
        <f>IF([7]道具信息!H422="","",[7]道具信息!H422)</f>
        <v>1</v>
      </c>
      <c r="I422" s="25" t="str">
        <f>IF([7]道具信息!I422="","",[7]道具信息!I422)</f>
        <v/>
      </c>
      <c r="J422" s="25" t="str">
        <f>IF([7]道具信息!J422="","",[7]道具信息!J422)</f>
        <v/>
      </c>
      <c r="K422" s="25" t="str">
        <f>IF([7]道具信息!K422="","",[7]道具信息!K422)</f>
        <v/>
      </c>
      <c r="L422" s="25" t="str">
        <f>IF([7]道具信息!L422="","",[7]道具信息!L422)</f>
        <v/>
      </c>
      <c r="M422" s="25" t="str">
        <f>IF([7]道具信息!M422="","",[7]道具信息!M422)</f>
        <v/>
      </c>
      <c r="N422" s="25" t="str">
        <f>IF([7]道具信息!N422="","",[7]道具信息!N422)</f>
        <v/>
      </c>
      <c r="O422" s="25" t="str">
        <f>IF([7]道具信息!O422="","",[7]道具信息!O422)</f>
        <v/>
      </c>
      <c r="P422" s="25" t="str">
        <f>IF([7]道具信息!P422="","",[7]道具信息!P422)</f>
        <v/>
      </c>
      <c r="Q422" s="25" t="str">
        <f>IF([7]道具信息!Q422="","",[7]道具信息!Q422)</f>
        <v/>
      </c>
      <c r="R422" s="25" t="str">
        <f>IF([7]道具信息!R422="","",[7]道具信息!R422)</f>
        <v/>
      </c>
      <c r="S422" s="25" t="str">
        <f>IF([7]道具信息!S422="","",[7]道具信息!S422)</f>
        <v/>
      </c>
      <c r="T422" s="25" t="str">
        <f>IF([7]道具信息!T422="","",[7]道具信息!T422)</f>
        <v/>
      </c>
      <c r="U422" s="25" t="str">
        <f>IF([7]道具信息!U422="","",[7]道具信息!U422)</f>
        <v/>
      </c>
      <c r="V422" s="25" t="str">
        <f>IF([7]道具信息!V422="","",[7]道具信息!V422)</f>
        <v/>
      </c>
      <c r="W422" s="25" t="str">
        <f>IF([7]道具信息!W422="","",[7]道具信息!W422)</f>
        <v/>
      </c>
      <c r="X422" s="25" t="str">
        <f>IF([7]道具信息!X422="","",[7]道具信息!X422)</f>
        <v/>
      </c>
      <c r="Y422" s="25" t="str">
        <f>IF([7]道具信息!Y422="","",[7]道具信息!Y422)</f>
        <v/>
      </c>
      <c r="Z422" s="25" t="str">
        <f>IF([7]道具信息!Z422="","",[7]道具信息!Z422)</f>
        <v/>
      </c>
    </row>
    <row r="423" spans="1:26" x14ac:dyDescent="0.15">
      <c r="A423" s="25" t="str">
        <f>IF([7]道具信息!A423="","",[7]道具信息!A423)</f>
        <v/>
      </c>
      <c r="B423" s="25" t="str">
        <f>IF([7]道具信息!B423="","",[7]道具信息!B423)</f>
        <v/>
      </c>
      <c r="C423" s="25" t="str">
        <f>IF([7]道具信息!C423="","",[7]道具信息!C423)</f>
        <v/>
      </c>
      <c r="D423" s="25" t="str">
        <f>IF([7]道具信息!D423="","",[7]道具信息!D423)</f>
        <v/>
      </c>
      <c r="E423" s="25" t="str">
        <f>IF([7]道具信息!E423="","",[7]道具信息!E423)</f>
        <v/>
      </c>
      <c r="F423" s="25">
        <f>IF([7]道具信息!F423="","",[7]道具信息!F423)</f>
        <v>1</v>
      </c>
      <c r="G423" s="25">
        <f>IF([7]道具信息!G423="","",[7]道具信息!G423)</f>
        <v>1</v>
      </c>
      <c r="H423" s="25">
        <f>IF([7]道具信息!H423="","",[7]道具信息!H423)</f>
        <v>1</v>
      </c>
      <c r="I423" s="25" t="str">
        <f>IF([7]道具信息!I423="","",[7]道具信息!I423)</f>
        <v/>
      </c>
      <c r="J423" s="25" t="str">
        <f>IF([7]道具信息!J423="","",[7]道具信息!J423)</f>
        <v/>
      </c>
      <c r="K423" s="25" t="str">
        <f>IF([7]道具信息!K423="","",[7]道具信息!K423)</f>
        <v/>
      </c>
      <c r="L423" s="25" t="str">
        <f>IF([7]道具信息!L423="","",[7]道具信息!L423)</f>
        <v/>
      </c>
      <c r="M423" s="25" t="str">
        <f>IF([7]道具信息!M423="","",[7]道具信息!M423)</f>
        <v/>
      </c>
      <c r="N423" s="25" t="str">
        <f>IF([7]道具信息!N423="","",[7]道具信息!N423)</f>
        <v/>
      </c>
      <c r="O423" s="25" t="str">
        <f>IF([7]道具信息!O423="","",[7]道具信息!O423)</f>
        <v/>
      </c>
      <c r="P423" s="25" t="str">
        <f>IF([7]道具信息!P423="","",[7]道具信息!P423)</f>
        <v/>
      </c>
      <c r="Q423" s="25" t="str">
        <f>IF([7]道具信息!Q423="","",[7]道具信息!Q423)</f>
        <v/>
      </c>
      <c r="R423" s="25" t="str">
        <f>IF([7]道具信息!R423="","",[7]道具信息!R423)</f>
        <v/>
      </c>
      <c r="S423" s="25" t="str">
        <f>IF([7]道具信息!S423="","",[7]道具信息!S423)</f>
        <v/>
      </c>
      <c r="T423" s="25" t="str">
        <f>IF([7]道具信息!T423="","",[7]道具信息!T423)</f>
        <v/>
      </c>
      <c r="U423" s="25" t="str">
        <f>IF([7]道具信息!U423="","",[7]道具信息!U423)</f>
        <v/>
      </c>
      <c r="V423" s="25" t="str">
        <f>IF([7]道具信息!V423="","",[7]道具信息!V423)</f>
        <v/>
      </c>
      <c r="W423" s="25" t="str">
        <f>IF([7]道具信息!W423="","",[7]道具信息!W423)</f>
        <v/>
      </c>
      <c r="X423" s="25" t="str">
        <f>IF([7]道具信息!X423="","",[7]道具信息!X423)</f>
        <v/>
      </c>
      <c r="Y423" s="25" t="str">
        <f>IF([7]道具信息!Y423="","",[7]道具信息!Y423)</f>
        <v/>
      </c>
      <c r="Z423" s="25" t="str">
        <f>IF([7]道具信息!Z423="","",[7]道具信息!Z423)</f>
        <v/>
      </c>
    </row>
    <row r="424" spans="1:26" x14ac:dyDescent="0.15">
      <c r="A424" s="25" t="str">
        <f>IF([7]道具信息!A424="","",[7]道具信息!A424)</f>
        <v/>
      </c>
      <c r="B424" s="25" t="str">
        <f>IF([7]道具信息!B424="","",[7]道具信息!B424)</f>
        <v/>
      </c>
      <c r="C424" s="25" t="str">
        <f>IF([7]道具信息!C424="","",[7]道具信息!C424)</f>
        <v/>
      </c>
      <c r="D424" s="25" t="str">
        <f>IF([7]道具信息!D424="","",[7]道具信息!D424)</f>
        <v/>
      </c>
      <c r="E424" s="25" t="str">
        <f>IF([7]道具信息!E424="","",[7]道具信息!E424)</f>
        <v/>
      </c>
      <c r="F424" s="25">
        <f>IF([7]道具信息!F424="","",[7]道具信息!F424)</f>
        <v>1</v>
      </c>
      <c r="G424" s="25">
        <f>IF([7]道具信息!G424="","",[7]道具信息!G424)</f>
        <v>1</v>
      </c>
      <c r="H424" s="25">
        <f>IF([7]道具信息!H424="","",[7]道具信息!H424)</f>
        <v>1</v>
      </c>
      <c r="I424" s="25" t="str">
        <f>IF([7]道具信息!I424="","",[7]道具信息!I424)</f>
        <v/>
      </c>
      <c r="J424" s="25" t="str">
        <f>IF([7]道具信息!J424="","",[7]道具信息!J424)</f>
        <v/>
      </c>
      <c r="K424" s="25" t="str">
        <f>IF([7]道具信息!K424="","",[7]道具信息!K424)</f>
        <v/>
      </c>
      <c r="L424" s="25" t="str">
        <f>IF([7]道具信息!L424="","",[7]道具信息!L424)</f>
        <v/>
      </c>
      <c r="M424" s="25" t="str">
        <f>IF([7]道具信息!M424="","",[7]道具信息!M424)</f>
        <v/>
      </c>
      <c r="N424" s="25" t="str">
        <f>IF([7]道具信息!N424="","",[7]道具信息!N424)</f>
        <v/>
      </c>
      <c r="O424" s="25" t="str">
        <f>IF([7]道具信息!O424="","",[7]道具信息!O424)</f>
        <v/>
      </c>
      <c r="P424" s="25" t="str">
        <f>IF([7]道具信息!P424="","",[7]道具信息!P424)</f>
        <v/>
      </c>
      <c r="Q424" s="25" t="str">
        <f>IF([7]道具信息!Q424="","",[7]道具信息!Q424)</f>
        <v/>
      </c>
      <c r="R424" s="25" t="str">
        <f>IF([7]道具信息!R424="","",[7]道具信息!R424)</f>
        <v/>
      </c>
      <c r="S424" s="25" t="str">
        <f>IF([7]道具信息!S424="","",[7]道具信息!S424)</f>
        <v/>
      </c>
      <c r="T424" s="25" t="str">
        <f>IF([7]道具信息!T424="","",[7]道具信息!T424)</f>
        <v/>
      </c>
      <c r="U424" s="25" t="str">
        <f>IF([7]道具信息!U424="","",[7]道具信息!U424)</f>
        <v/>
      </c>
      <c r="V424" s="25" t="str">
        <f>IF([7]道具信息!V424="","",[7]道具信息!V424)</f>
        <v/>
      </c>
      <c r="W424" s="25" t="str">
        <f>IF([7]道具信息!W424="","",[7]道具信息!W424)</f>
        <v/>
      </c>
      <c r="X424" s="25" t="str">
        <f>IF([7]道具信息!X424="","",[7]道具信息!X424)</f>
        <v/>
      </c>
      <c r="Y424" s="25" t="str">
        <f>IF([7]道具信息!Y424="","",[7]道具信息!Y424)</f>
        <v/>
      </c>
      <c r="Z424" s="25" t="str">
        <f>IF([7]道具信息!Z424="","",[7]道具信息!Z424)</f>
        <v/>
      </c>
    </row>
    <row r="425" spans="1:26" x14ac:dyDescent="0.15">
      <c r="A425" s="25" t="str">
        <f>IF([7]道具信息!A425="","",[7]道具信息!A425)</f>
        <v/>
      </c>
      <c r="B425" s="25" t="str">
        <f>IF([7]道具信息!B425="","",[7]道具信息!B425)</f>
        <v/>
      </c>
      <c r="C425" s="25">
        <f>IF([7]道具信息!C425="","",[7]道具信息!C425)</f>
        <v>22116</v>
      </c>
      <c r="D425" s="25" t="str">
        <f>IF([7]道具信息!D425="","",[7]道具信息!D425)</f>
        <v>倾国倾城武魂</v>
      </c>
      <c r="E425" s="25" t="str">
        <f>IF([7]道具信息!E425="","",[7]道具信息!E425)</f>
        <v/>
      </c>
      <c r="F425" s="25">
        <f>IF([7]道具信息!F425="","",[7]道具信息!F425)</f>
        <v>1</v>
      </c>
      <c r="G425" s="25">
        <f>IF([7]道具信息!G425="","",[7]道具信息!G425)</f>
        <v>1</v>
      </c>
      <c r="H425" s="25">
        <f>IF([7]道具信息!H425="","",[7]道具信息!H425)</f>
        <v>1</v>
      </c>
      <c r="I425" s="25" t="str">
        <f>IF([7]道具信息!I425="","",[7]道具信息!I425)</f>
        <v/>
      </c>
      <c r="J425" s="25" t="str">
        <f>IF([7]道具信息!J425="","",[7]道具信息!J425)</f>
        <v/>
      </c>
      <c r="K425" s="25" t="str">
        <f>IF([7]道具信息!K425="","",[7]道具信息!K425)</f>
        <v/>
      </c>
      <c r="L425" s="25" t="str">
        <f>IF([7]道具信息!L425="","",[7]道具信息!L425)</f>
        <v/>
      </c>
      <c r="M425" s="25" t="str">
        <f>IF([7]道具信息!M425="","",[7]道具信息!M425)</f>
        <v/>
      </c>
      <c r="N425" s="25" t="str">
        <f>IF([7]道具信息!N425="","",[7]道具信息!N425)</f>
        <v/>
      </c>
      <c r="O425" s="25" t="str">
        <f>IF([7]道具信息!O425="","",[7]道具信息!O425)</f>
        <v/>
      </c>
      <c r="P425" s="25" t="str">
        <f>IF([7]道具信息!P425="","",[7]道具信息!P425)</f>
        <v/>
      </c>
      <c r="Q425" s="25" t="str">
        <f>IF([7]道具信息!Q425="","",[7]道具信息!Q425)</f>
        <v/>
      </c>
      <c r="R425" s="25" t="str">
        <f>IF([7]道具信息!R425="","",[7]道具信息!R425)</f>
        <v/>
      </c>
      <c r="S425" s="25" t="str">
        <f>IF([7]道具信息!S425="","",[7]道具信息!S425)</f>
        <v/>
      </c>
      <c r="T425" s="25" t="str">
        <f>IF([7]道具信息!T425="","",[7]道具信息!T425)</f>
        <v/>
      </c>
      <c r="U425" s="25" t="str">
        <f>IF([7]道具信息!U425="","",[7]道具信息!U425)</f>
        <v/>
      </c>
      <c r="V425" s="25" t="str">
        <f>IF([7]道具信息!V425="","",[7]道具信息!V425)</f>
        <v/>
      </c>
      <c r="W425" s="25" t="str">
        <f>IF([7]道具信息!W425="","",[7]道具信息!W425)</f>
        <v/>
      </c>
      <c r="X425" s="25" t="str">
        <f>IF([7]道具信息!X425="","",[7]道具信息!X425)</f>
        <v/>
      </c>
      <c r="Y425" s="25" t="str">
        <f>IF([7]道具信息!Y425="","",[7]道具信息!Y425)</f>
        <v/>
      </c>
      <c r="Z425" s="25" t="str">
        <f>IF([7]道具信息!Z425="","",[7]道具信息!Z425)</f>
        <v/>
      </c>
    </row>
    <row r="426" spans="1:26" x14ac:dyDescent="0.15">
      <c r="A426" s="25" t="str">
        <f>IF([7]道具信息!A426="","",[7]道具信息!A426)</f>
        <v/>
      </c>
      <c r="B426" s="25" t="str">
        <f>IF([7]道具信息!B426="","",[7]道具信息!B426)</f>
        <v/>
      </c>
      <c r="C426" s="25">
        <f>IF([7]道具信息!C426="","",[7]道具信息!C426)</f>
        <v>22117</v>
      </c>
      <c r="D426" s="25" t="str">
        <f>IF([7]道具信息!D426="","",[7]道具信息!D426)</f>
        <v>墨行天下武魂</v>
      </c>
      <c r="E426" s="25" t="str">
        <f>IF([7]道具信息!E426="","",[7]道具信息!E426)</f>
        <v/>
      </c>
      <c r="F426" s="25">
        <f>IF([7]道具信息!F426="","",[7]道具信息!F426)</f>
        <v>1</v>
      </c>
      <c r="G426" s="25">
        <f>IF([7]道具信息!G426="","",[7]道具信息!G426)</f>
        <v>1</v>
      </c>
      <c r="H426" s="25">
        <f>IF([7]道具信息!H426="","",[7]道具信息!H426)</f>
        <v>1</v>
      </c>
      <c r="I426" s="25" t="str">
        <f>IF([7]道具信息!I426="","",[7]道具信息!I426)</f>
        <v/>
      </c>
      <c r="J426" s="25" t="str">
        <f>IF([7]道具信息!J426="","",[7]道具信息!J426)</f>
        <v/>
      </c>
      <c r="K426" s="25" t="str">
        <f>IF([7]道具信息!K426="","",[7]道具信息!K426)</f>
        <v/>
      </c>
      <c r="L426" s="25" t="str">
        <f>IF([7]道具信息!L426="","",[7]道具信息!L426)</f>
        <v/>
      </c>
      <c r="M426" s="25" t="str">
        <f>IF([7]道具信息!M426="","",[7]道具信息!M426)</f>
        <v/>
      </c>
      <c r="N426" s="25" t="str">
        <f>IF([7]道具信息!N426="","",[7]道具信息!N426)</f>
        <v/>
      </c>
      <c r="O426" s="25" t="str">
        <f>IF([7]道具信息!O426="","",[7]道具信息!O426)</f>
        <v/>
      </c>
      <c r="P426" s="25" t="str">
        <f>IF([7]道具信息!P426="","",[7]道具信息!P426)</f>
        <v/>
      </c>
      <c r="Q426" s="25" t="str">
        <f>IF([7]道具信息!Q426="","",[7]道具信息!Q426)</f>
        <v/>
      </c>
      <c r="R426" s="25" t="str">
        <f>IF([7]道具信息!R426="","",[7]道具信息!R426)</f>
        <v/>
      </c>
      <c r="S426" s="25" t="str">
        <f>IF([7]道具信息!S426="","",[7]道具信息!S426)</f>
        <v/>
      </c>
      <c r="T426" s="25" t="str">
        <f>IF([7]道具信息!T426="","",[7]道具信息!T426)</f>
        <v/>
      </c>
      <c r="U426" s="25" t="str">
        <f>IF([7]道具信息!U426="","",[7]道具信息!U426)</f>
        <v/>
      </c>
      <c r="V426" s="25" t="str">
        <f>IF([7]道具信息!V426="","",[7]道具信息!V426)</f>
        <v/>
      </c>
      <c r="W426" s="25" t="str">
        <f>IF([7]道具信息!W426="","",[7]道具信息!W426)</f>
        <v/>
      </c>
      <c r="X426" s="25" t="str">
        <f>IF([7]道具信息!X426="","",[7]道具信息!X426)</f>
        <v/>
      </c>
      <c r="Y426" s="25" t="str">
        <f>IF([7]道具信息!Y426="","",[7]道具信息!Y426)</f>
        <v/>
      </c>
      <c r="Z426" s="25" t="str">
        <f>IF([7]道具信息!Z426="","",[7]道具信息!Z426)</f>
        <v/>
      </c>
    </row>
    <row r="427" spans="1:26" x14ac:dyDescent="0.15">
      <c r="A427" s="25" t="str">
        <f>IF([7]道具信息!A427="","",[7]道具信息!A427)</f>
        <v/>
      </c>
      <c r="B427" s="25" t="str">
        <f>IF([7]道具信息!B427="","",[7]道具信息!B427)</f>
        <v/>
      </c>
      <c r="C427" s="25">
        <f>IF([7]道具信息!C427="","",[7]道具信息!C427)</f>
        <v>23220</v>
      </c>
      <c r="D427" s="25" t="str">
        <f>IF([7]道具信息!D427="","",[7]道具信息!D427)</f>
        <v>红色统智装备礼包</v>
      </c>
      <c r="E427" s="25" t="str">
        <f>IF([7]道具信息!E427="","",[7]道具信息!E427)</f>
        <v/>
      </c>
      <c r="F427" s="25">
        <f>IF([7]道具信息!F427="","",[7]道具信息!F427)</f>
        <v>1</v>
      </c>
      <c r="G427" s="25">
        <f>IF([7]道具信息!G427="","",[7]道具信息!G427)</f>
        <v>1</v>
      </c>
      <c r="H427" s="25">
        <f>IF([7]道具信息!H427="","",[7]道具信息!H427)</f>
        <v>1</v>
      </c>
      <c r="I427" s="25" t="str">
        <f>IF([7]道具信息!I427="","",[7]道具信息!I427)</f>
        <v/>
      </c>
      <c r="J427" s="25" t="str">
        <f>IF([7]道具信息!J427="","",[7]道具信息!J427)</f>
        <v/>
      </c>
      <c r="K427" s="25" t="str">
        <f>IF([7]道具信息!K427="","",[7]道具信息!K427)</f>
        <v/>
      </c>
      <c r="L427" s="25" t="str">
        <f>IF([7]道具信息!L427="","",[7]道具信息!L427)</f>
        <v/>
      </c>
      <c r="M427" s="25" t="str">
        <f>IF([7]道具信息!M427="","",[7]道具信息!M427)</f>
        <v/>
      </c>
      <c r="N427" s="25" t="str">
        <f>IF([7]道具信息!N427="","",[7]道具信息!N427)</f>
        <v/>
      </c>
      <c r="O427" s="25" t="str">
        <f>IF([7]道具信息!O427="","",[7]道具信息!O427)</f>
        <v/>
      </c>
      <c r="P427" s="25" t="str">
        <f>IF([7]道具信息!P427="","",[7]道具信息!P427)</f>
        <v/>
      </c>
      <c r="Q427" s="25" t="str">
        <f>IF([7]道具信息!Q427="","",[7]道具信息!Q427)</f>
        <v/>
      </c>
      <c r="R427" s="25" t="str">
        <f>IF([7]道具信息!R427="","",[7]道具信息!R427)</f>
        <v/>
      </c>
      <c r="S427" s="25" t="str">
        <f>IF([7]道具信息!S427="","",[7]道具信息!S427)</f>
        <v/>
      </c>
      <c r="T427" s="25" t="str">
        <f>IF([7]道具信息!T427="","",[7]道具信息!T427)</f>
        <v/>
      </c>
      <c r="U427" s="25" t="str">
        <f>IF([7]道具信息!U427="","",[7]道具信息!U427)</f>
        <v/>
      </c>
      <c r="V427" s="25" t="str">
        <f>IF([7]道具信息!V427="","",[7]道具信息!V427)</f>
        <v/>
      </c>
      <c r="W427" s="25" t="str">
        <f>IF([7]道具信息!W427="","",[7]道具信息!W427)</f>
        <v/>
      </c>
      <c r="X427" s="25" t="str">
        <f>IF([7]道具信息!X427="","",[7]道具信息!X427)</f>
        <v/>
      </c>
      <c r="Y427" s="25" t="str">
        <f>IF([7]道具信息!Y427="","",[7]道具信息!Y427)</f>
        <v/>
      </c>
      <c r="Z427" s="25" t="str">
        <f>IF([7]道具信息!Z427="","",[7]道具信息!Z427)</f>
        <v/>
      </c>
    </row>
    <row r="428" spans="1:26" x14ac:dyDescent="0.15">
      <c r="A428" s="25" t="str">
        <f>IF([7]道具信息!A428="","",[7]道具信息!A428)</f>
        <v/>
      </c>
      <c r="B428" s="25" t="str">
        <f>IF([7]道具信息!B428="","",[7]道具信息!B428)</f>
        <v/>
      </c>
      <c r="C428" s="25">
        <f>IF([7]道具信息!C428="","",[7]道具信息!C428)</f>
        <v>23221</v>
      </c>
      <c r="D428" s="25" t="str">
        <f>IF([7]道具信息!D428="","",[7]道具信息!D428)</f>
        <v>紫色兵法自选宝箱</v>
      </c>
      <c r="E428" s="25" t="str">
        <f>IF([7]道具信息!E428="","",[7]道具信息!E428)</f>
        <v/>
      </c>
      <c r="F428" s="25">
        <f>IF([7]道具信息!F428="","",[7]道具信息!F428)</f>
        <v>1</v>
      </c>
      <c r="G428" s="25">
        <f>IF([7]道具信息!G428="","",[7]道具信息!G428)</f>
        <v>1</v>
      </c>
      <c r="H428" s="25">
        <f>IF([7]道具信息!H428="","",[7]道具信息!H428)</f>
        <v>1</v>
      </c>
      <c r="I428" s="25" t="str">
        <f>IF([7]道具信息!I428="","",[7]道具信息!I428)</f>
        <v/>
      </c>
      <c r="J428" s="25" t="str">
        <f>IF([7]道具信息!J428="","",[7]道具信息!J428)</f>
        <v/>
      </c>
      <c r="K428" s="25" t="str">
        <f>IF([7]道具信息!K428="","",[7]道具信息!K428)</f>
        <v/>
      </c>
      <c r="L428" s="25" t="str">
        <f>IF([7]道具信息!L428="","",[7]道具信息!L428)</f>
        <v/>
      </c>
      <c r="M428" s="25" t="str">
        <f>IF([7]道具信息!M428="","",[7]道具信息!M428)</f>
        <v/>
      </c>
      <c r="N428" s="25" t="str">
        <f>IF([7]道具信息!N428="","",[7]道具信息!N428)</f>
        <v/>
      </c>
      <c r="O428" s="25" t="str">
        <f>IF([7]道具信息!O428="","",[7]道具信息!O428)</f>
        <v/>
      </c>
      <c r="P428" s="25" t="str">
        <f>IF([7]道具信息!P428="","",[7]道具信息!P428)</f>
        <v/>
      </c>
      <c r="Q428" s="25" t="str">
        <f>IF([7]道具信息!Q428="","",[7]道具信息!Q428)</f>
        <v/>
      </c>
      <c r="R428" s="25" t="str">
        <f>IF([7]道具信息!R428="","",[7]道具信息!R428)</f>
        <v/>
      </c>
      <c r="S428" s="25" t="str">
        <f>IF([7]道具信息!S428="","",[7]道具信息!S428)</f>
        <v/>
      </c>
      <c r="T428" s="25" t="str">
        <f>IF([7]道具信息!T428="","",[7]道具信息!T428)</f>
        <v/>
      </c>
      <c r="U428" s="25" t="str">
        <f>IF([7]道具信息!U428="","",[7]道具信息!U428)</f>
        <v/>
      </c>
      <c r="V428" s="25" t="str">
        <f>IF([7]道具信息!V428="","",[7]道具信息!V428)</f>
        <v/>
      </c>
      <c r="W428" s="25" t="str">
        <f>IF([7]道具信息!W428="","",[7]道具信息!W428)</f>
        <v/>
      </c>
      <c r="X428" s="25" t="str">
        <f>IF([7]道具信息!X428="","",[7]道具信息!X428)</f>
        <v/>
      </c>
      <c r="Y428" s="25" t="str">
        <f>IF([7]道具信息!Y428="","",[7]道具信息!Y428)</f>
        <v/>
      </c>
      <c r="Z428" s="25" t="str">
        <f>IF([7]道具信息!Z428="","",[7]道具信息!Z428)</f>
        <v/>
      </c>
    </row>
    <row r="429" spans="1:26" x14ac:dyDescent="0.15">
      <c r="A429" s="25" t="str">
        <f>IF([7]道具信息!A429="","",[7]道具信息!A429)</f>
        <v/>
      </c>
      <c r="B429" s="25" t="str">
        <f>IF([7]道具信息!B429="","",[7]道具信息!B429)</f>
        <v/>
      </c>
      <c r="C429" s="25">
        <f>IF([7]道具信息!C429="","",[7]道具信息!C429)</f>
        <v>23222</v>
      </c>
      <c r="D429" s="25" t="str">
        <f>IF([7]道具信息!D429="","",[7]道具信息!D429)</f>
        <v>橙色兵法自选宝箱</v>
      </c>
      <c r="E429" s="25" t="str">
        <f>IF([7]道具信息!E429="","",[7]道具信息!E429)</f>
        <v/>
      </c>
      <c r="F429" s="25">
        <f>IF([7]道具信息!F429="","",[7]道具信息!F429)</f>
        <v>1</v>
      </c>
      <c r="G429" s="25">
        <f>IF([7]道具信息!G429="","",[7]道具信息!G429)</f>
        <v>1</v>
      </c>
      <c r="H429" s="25">
        <f>IF([7]道具信息!H429="","",[7]道具信息!H429)</f>
        <v>1</v>
      </c>
      <c r="I429" s="25" t="str">
        <f>IF([7]道具信息!I429="","",[7]道具信息!I429)</f>
        <v/>
      </c>
      <c r="J429" s="25" t="str">
        <f>IF([7]道具信息!J429="","",[7]道具信息!J429)</f>
        <v/>
      </c>
      <c r="K429" s="25" t="str">
        <f>IF([7]道具信息!K429="","",[7]道具信息!K429)</f>
        <v/>
      </c>
      <c r="L429" s="25" t="str">
        <f>IF([7]道具信息!L429="","",[7]道具信息!L429)</f>
        <v/>
      </c>
      <c r="M429" s="25" t="str">
        <f>IF([7]道具信息!M429="","",[7]道具信息!M429)</f>
        <v/>
      </c>
      <c r="N429" s="25" t="str">
        <f>IF([7]道具信息!N429="","",[7]道具信息!N429)</f>
        <v/>
      </c>
      <c r="O429" s="25" t="str">
        <f>IF([7]道具信息!O429="","",[7]道具信息!O429)</f>
        <v/>
      </c>
      <c r="P429" s="25" t="str">
        <f>IF([7]道具信息!P429="","",[7]道具信息!P429)</f>
        <v/>
      </c>
      <c r="Q429" s="25" t="str">
        <f>IF([7]道具信息!Q429="","",[7]道具信息!Q429)</f>
        <v/>
      </c>
      <c r="R429" s="25" t="str">
        <f>IF([7]道具信息!R429="","",[7]道具信息!R429)</f>
        <v/>
      </c>
      <c r="S429" s="25" t="str">
        <f>IF([7]道具信息!S429="","",[7]道具信息!S429)</f>
        <v/>
      </c>
      <c r="T429" s="25" t="str">
        <f>IF([7]道具信息!T429="","",[7]道具信息!T429)</f>
        <v/>
      </c>
      <c r="U429" s="25" t="str">
        <f>IF([7]道具信息!U429="","",[7]道具信息!U429)</f>
        <v/>
      </c>
      <c r="V429" s="25" t="str">
        <f>IF([7]道具信息!V429="","",[7]道具信息!V429)</f>
        <v/>
      </c>
      <c r="W429" s="25" t="str">
        <f>IF([7]道具信息!W429="","",[7]道具信息!W429)</f>
        <v/>
      </c>
      <c r="X429" s="25" t="str">
        <f>IF([7]道具信息!X429="","",[7]道具信息!X429)</f>
        <v/>
      </c>
      <c r="Y429" s="25" t="str">
        <f>IF([7]道具信息!Y429="","",[7]道具信息!Y429)</f>
        <v/>
      </c>
      <c r="Z429" s="25" t="str">
        <f>IF([7]道具信息!Z429="","",[7]道具信息!Z429)</f>
        <v/>
      </c>
    </row>
    <row r="430" spans="1:26" x14ac:dyDescent="0.15">
      <c r="A430" s="25" t="str">
        <f>IF([7]道具信息!A430="","",[7]道具信息!A430)</f>
        <v/>
      </c>
      <c r="B430" s="25" t="str">
        <f>IF([7]道具信息!B430="","",[7]道具信息!B430)</f>
        <v/>
      </c>
      <c r="C430" s="25">
        <f>IF([7]道具信息!C430="","",[7]道具信息!C430)</f>
        <v>23364</v>
      </c>
      <c r="D430" s="25" t="str">
        <f>IF([7]道具信息!D430="","",[7]道具信息!D430)</f>
        <v>自选橙色兵法碎片</v>
      </c>
      <c r="E430" s="25" t="str">
        <f>IF([7]道具信息!E430="","",[7]道具信息!E430)</f>
        <v/>
      </c>
      <c r="F430" s="25">
        <f>IF([7]道具信息!F430="","",[7]道具信息!F430)</f>
        <v>1</v>
      </c>
      <c r="G430" s="25">
        <f>IF([7]道具信息!G430="","",[7]道具信息!G430)</f>
        <v>1</v>
      </c>
      <c r="H430" s="25">
        <f>IF([7]道具信息!H430="","",[7]道具信息!H430)</f>
        <v>1</v>
      </c>
      <c r="I430" s="25" t="str">
        <f>IF([7]道具信息!I430="","",[7]道具信息!I430)</f>
        <v/>
      </c>
      <c r="J430" s="25" t="str">
        <f>IF([7]道具信息!J430="","",[7]道具信息!J430)</f>
        <v/>
      </c>
      <c r="K430" s="25" t="str">
        <f>IF([7]道具信息!K430="","",[7]道具信息!K430)</f>
        <v/>
      </c>
      <c r="L430" s="25" t="str">
        <f>IF([7]道具信息!L430="","",[7]道具信息!L430)</f>
        <v/>
      </c>
      <c r="M430" s="25" t="str">
        <f>IF([7]道具信息!M430="","",[7]道具信息!M430)</f>
        <v/>
      </c>
      <c r="N430" s="25" t="str">
        <f>IF([7]道具信息!N430="","",[7]道具信息!N430)</f>
        <v/>
      </c>
      <c r="O430" s="25" t="str">
        <f>IF([7]道具信息!O430="","",[7]道具信息!O430)</f>
        <v/>
      </c>
      <c r="P430" s="25" t="str">
        <f>IF([7]道具信息!P430="","",[7]道具信息!P430)</f>
        <v/>
      </c>
      <c r="Q430" s="25" t="str">
        <f>IF([7]道具信息!Q430="","",[7]道具信息!Q430)</f>
        <v/>
      </c>
      <c r="R430" s="25" t="str">
        <f>IF([7]道具信息!R430="","",[7]道具信息!R430)</f>
        <v/>
      </c>
      <c r="S430" s="25" t="str">
        <f>IF([7]道具信息!S430="","",[7]道具信息!S430)</f>
        <v/>
      </c>
      <c r="T430" s="25" t="str">
        <f>IF([7]道具信息!T430="","",[7]道具信息!T430)</f>
        <v/>
      </c>
      <c r="U430" s="25" t="str">
        <f>IF([7]道具信息!U430="","",[7]道具信息!U430)</f>
        <v/>
      </c>
      <c r="V430" s="25" t="str">
        <f>IF([7]道具信息!V430="","",[7]道具信息!V430)</f>
        <v/>
      </c>
      <c r="W430" s="25" t="str">
        <f>IF([7]道具信息!W430="","",[7]道具信息!W430)</f>
        <v/>
      </c>
      <c r="X430" s="25" t="str">
        <f>IF([7]道具信息!X430="","",[7]道具信息!X430)</f>
        <v/>
      </c>
      <c r="Y430" s="25" t="str">
        <f>IF([7]道具信息!Y430="","",[7]道具信息!Y430)</f>
        <v/>
      </c>
      <c r="Z430" s="25" t="str">
        <f>IF([7]道具信息!Z430="","",[7]道具信息!Z430)</f>
        <v/>
      </c>
    </row>
    <row r="431" spans="1:26" x14ac:dyDescent="0.15">
      <c r="A431" s="25" t="str">
        <f>IF([7]道具信息!A431="","",[7]道具信息!A431)</f>
        <v/>
      </c>
      <c r="B431" s="25" t="str">
        <f>IF([7]道具信息!B431="","",[7]道具信息!B431)</f>
        <v/>
      </c>
      <c r="C431" s="25">
        <f>IF([7]道具信息!C431="","",[7]道具信息!C431)</f>
        <v>23365</v>
      </c>
      <c r="D431" s="25" t="str">
        <f>IF([7]道具信息!D431="","",[7]道具信息!D431)</f>
        <v>自选紫色兵法碎片</v>
      </c>
      <c r="E431" s="25" t="str">
        <f>IF([7]道具信息!E431="","",[7]道具信息!E431)</f>
        <v/>
      </c>
      <c r="F431" s="25">
        <f>IF([7]道具信息!F431="","",[7]道具信息!F431)</f>
        <v>1</v>
      </c>
      <c r="G431" s="25">
        <f>IF([7]道具信息!G431="","",[7]道具信息!G431)</f>
        <v>1</v>
      </c>
      <c r="H431" s="25">
        <f>IF([7]道具信息!H431="","",[7]道具信息!H431)</f>
        <v>1</v>
      </c>
      <c r="I431" s="25" t="str">
        <f>IF([7]道具信息!I431="","",[7]道具信息!I431)</f>
        <v/>
      </c>
      <c r="J431" s="25" t="str">
        <f>IF([7]道具信息!J431="","",[7]道具信息!J431)</f>
        <v/>
      </c>
      <c r="K431" s="25" t="str">
        <f>IF([7]道具信息!K431="","",[7]道具信息!K431)</f>
        <v/>
      </c>
      <c r="L431" s="25" t="str">
        <f>IF([7]道具信息!L431="","",[7]道具信息!L431)</f>
        <v/>
      </c>
      <c r="M431" s="25" t="str">
        <f>IF([7]道具信息!M431="","",[7]道具信息!M431)</f>
        <v/>
      </c>
      <c r="N431" s="25" t="str">
        <f>IF([7]道具信息!N431="","",[7]道具信息!N431)</f>
        <v/>
      </c>
      <c r="O431" s="25" t="str">
        <f>IF([7]道具信息!O431="","",[7]道具信息!O431)</f>
        <v/>
      </c>
      <c r="P431" s="25" t="str">
        <f>IF([7]道具信息!P431="","",[7]道具信息!P431)</f>
        <v/>
      </c>
      <c r="Q431" s="25" t="str">
        <f>IF([7]道具信息!Q431="","",[7]道具信息!Q431)</f>
        <v/>
      </c>
      <c r="R431" s="25" t="str">
        <f>IF([7]道具信息!R431="","",[7]道具信息!R431)</f>
        <v/>
      </c>
      <c r="S431" s="25" t="str">
        <f>IF([7]道具信息!S431="","",[7]道具信息!S431)</f>
        <v/>
      </c>
      <c r="T431" s="25" t="str">
        <f>IF([7]道具信息!T431="","",[7]道具信息!T431)</f>
        <v/>
      </c>
      <c r="U431" s="25" t="str">
        <f>IF([7]道具信息!U431="","",[7]道具信息!U431)</f>
        <v/>
      </c>
      <c r="V431" s="25" t="str">
        <f>IF([7]道具信息!V431="","",[7]道具信息!V431)</f>
        <v/>
      </c>
      <c r="W431" s="25" t="str">
        <f>IF([7]道具信息!W431="","",[7]道具信息!W431)</f>
        <v/>
      </c>
      <c r="X431" s="25" t="str">
        <f>IF([7]道具信息!X431="","",[7]道具信息!X431)</f>
        <v/>
      </c>
      <c r="Y431" s="25" t="str">
        <f>IF([7]道具信息!Y431="","",[7]道具信息!Y431)</f>
        <v/>
      </c>
      <c r="Z431" s="25" t="str">
        <f>IF([7]道具信息!Z431="","",[7]道具信息!Z431)</f>
        <v/>
      </c>
    </row>
    <row r="432" spans="1:26" x14ac:dyDescent="0.15">
      <c r="A432" s="25" t="str">
        <f>IF([7]道具信息!A432="","",[7]道具信息!A432)</f>
        <v/>
      </c>
      <c r="B432" s="25" t="str">
        <f>IF([7]道具信息!B432="","",[7]道具信息!B432)</f>
        <v/>
      </c>
      <c r="C432" s="25" t="str">
        <f>IF([7]道具信息!C432="","",[7]道具信息!C432)</f>
        <v/>
      </c>
      <c r="D432" s="25" t="str">
        <f>IF([7]道具信息!D432="","",[7]道具信息!D432)</f>
        <v/>
      </c>
      <c r="E432" s="25" t="str">
        <f>IF([7]道具信息!E432="","",[7]道具信息!E432)</f>
        <v/>
      </c>
      <c r="F432" s="25">
        <f>IF([7]道具信息!F432="","",[7]道具信息!F432)</f>
        <v>1</v>
      </c>
      <c r="G432" s="25">
        <f>IF([7]道具信息!G432="","",[7]道具信息!G432)</f>
        <v>1</v>
      </c>
      <c r="H432" s="25">
        <f>IF([7]道具信息!H432="","",[7]道具信息!H432)</f>
        <v>1</v>
      </c>
      <c r="I432" s="25" t="str">
        <f>IF([7]道具信息!I432="","",[7]道具信息!I432)</f>
        <v/>
      </c>
      <c r="J432" s="25" t="str">
        <f>IF([7]道具信息!J432="","",[7]道具信息!J432)</f>
        <v/>
      </c>
      <c r="K432" s="25" t="str">
        <f>IF([7]道具信息!K432="","",[7]道具信息!K432)</f>
        <v/>
      </c>
      <c r="L432" s="25" t="str">
        <f>IF([7]道具信息!L432="","",[7]道具信息!L432)</f>
        <v/>
      </c>
      <c r="M432" s="25" t="str">
        <f>IF([7]道具信息!M432="","",[7]道具信息!M432)</f>
        <v/>
      </c>
      <c r="N432" s="25" t="str">
        <f>IF([7]道具信息!N432="","",[7]道具信息!N432)</f>
        <v/>
      </c>
      <c r="O432" s="25" t="str">
        <f>IF([7]道具信息!O432="","",[7]道具信息!O432)</f>
        <v/>
      </c>
      <c r="P432" s="25" t="str">
        <f>IF([7]道具信息!P432="","",[7]道具信息!P432)</f>
        <v/>
      </c>
      <c r="Q432" s="25" t="str">
        <f>IF([7]道具信息!Q432="","",[7]道具信息!Q432)</f>
        <v/>
      </c>
      <c r="R432" s="25" t="str">
        <f>IF([7]道具信息!R432="","",[7]道具信息!R432)</f>
        <v/>
      </c>
      <c r="S432" s="25" t="str">
        <f>IF([7]道具信息!S432="","",[7]道具信息!S432)</f>
        <v/>
      </c>
      <c r="T432" s="25" t="str">
        <f>IF([7]道具信息!T432="","",[7]道具信息!T432)</f>
        <v/>
      </c>
      <c r="U432" s="25" t="str">
        <f>IF([7]道具信息!U432="","",[7]道具信息!U432)</f>
        <v/>
      </c>
      <c r="V432" s="25" t="str">
        <f>IF([7]道具信息!V432="","",[7]道具信息!V432)</f>
        <v/>
      </c>
      <c r="W432" s="25" t="str">
        <f>IF([7]道具信息!W432="","",[7]道具信息!W432)</f>
        <v/>
      </c>
      <c r="X432" s="25" t="str">
        <f>IF([7]道具信息!X432="","",[7]道具信息!X432)</f>
        <v/>
      </c>
      <c r="Y432" s="25" t="str">
        <f>IF([7]道具信息!Y432="","",[7]道具信息!Y432)</f>
        <v/>
      </c>
      <c r="Z432" s="25" t="str">
        <f>IF([7]道具信息!Z432="","",[7]道具信息!Z432)</f>
        <v/>
      </c>
    </row>
    <row r="433" spans="1:26" x14ac:dyDescent="0.15">
      <c r="A433" s="25" t="str">
        <f>IF([7]道具信息!A433="","",[7]道具信息!A433)</f>
        <v/>
      </c>
      <c r="B433" s="25" t="str">
        <f>IF([7]道具信息!B433="","",[7]道具信息!B433)</f>
        <v/>
      </c>
      <c r="C433" s="25">
        <f>IF([7]道具信息!C433="","",[7]道具信息!C433)</f>
        <v>21075</v>
      </c>
      <c r="D433" s="25" t="str">
        <f>IF([7]道具信息!D433="","",[7]道具信息!D433)</f>
        <v>中级免战牌</v>
      </c>
      <c r="E433" s="25">
        <f>IF([7]道具信息!E433="","",[7]道具信息!E433)</f>
        <v>200</v>
      </c>
      <c r="F433" s="25">
        <f>IF([7]道具信息!F433="","",[7]道具信息!F433)</f>
        <v>1</v>
      </c>
      <c r="G433" s="25">
        <f>IF([7]道具信息!G433="","",[7]道具信息!G433)</f>
        <v>1</v>
      </c>
      <c r="H433" s="25">
        <f>IF([7]道具信息!H433="","",[7]道具信息!H433)</f>
        <v>1</v>
      </c>
      <c r="I433" s="25">
        <f>IF([7]道具信息!I433="","",[7]道具信息!I433)</f>
        <v>200</v>
      </c>
      <c r="J433" s="25">
        <f>IF([7]道具信息!J433="","",[7]道具信息!J433)</f>
        <v>200</v>
      </c>
      <c r="K433" s="25">
        <f>IF([7]道具信息!K433="","",[7]道具信息!K433)</f>
        <v>200</v>
      </c>
      <c r="L433" s="25" t="str">
        <f>IF([7]道具信息!L433="","",[7]道具信息!L433)</f>
        <v>使用后城池不会遭受来自其他玩家的攻击，主动进攻其他玩家后失效，持续12小时</v>
      </c>
      <c r="M433" s="25" t="str">
        <f>IF([7]道具信息!M433="","",[7]道具信息!M433)</f>
        <v/>
      </c>
      <c r="N433" s="25" t="str">
        <f>IF([7]道具信息!N433="","",[7]道具信息!N433)</f>
        <v/>
      </c>
      <c r="O433" s="25" t="str">
        <f>IF([7]道具信息!O433="","",[7]道具信息!O433)</f>
        <v/>
      </c>
      <c r="P433" s="25" t="str">
        <f>IF([7]道具信息!P433="","",[7]道具信息!P433)</f>
        <v/>
      </c>
      <c r="Q433" s="25" t="str">
        <f>IF([7]道具信息!Q433="","",[7]道具信息!Q433)</f>
        <v/>
      </c>
      <c r="R433" s="25" t="str">
        <f>IF([7]道具信息!R433="","",[7]道具信息!R433)</f>
        <v/>
      </c>
      <c r="S433" s="25" t="str">
        <f>IF([7]道具信息!S433="","",[7]道具信息!S433)</f>
        <v/>
      </c>
      <c r="T433" s="25" t="str">
        <f>IF([7]道具信息!T433="","",[7]道具信息!T433)</f>
        <v/>
      </c>
      <c r="U433" s="25" t="str">
        <f>IF([7]道具信息!U433="","",[7]道具信息!U433)</f>
        <v/>
      </c>
      <c r="V433" s="25" t="str">
        <f>IF([7]道具信息!V433="","",[7]道具信息!V433)</f>
        <v/>
      </c>
      <c r="W433" s="25" t="str">
        <f>IF([7]道具信息!W433="","",[7]道具信息!W433)</f>
        <v/>
      </c>
      <c r="X433" s="25" t="str">
        <f>IF([7]道具信息!X433="","",[7]道具信息!X433)</f>
        <v/>
      </c>
      <c r="Y433" s="25" t="str">
        <f>IF([7]道具信息!Y433="","",[7]道具信息!Y433)</f>
        <v/>
      </c>
      <c r="Z433" s="25" t="str">
        <f>IF([7]道具信息!Z433="","",[7]道具信息!Z433)</f>
        <v/>
      </c>
    </row>
    <row r="434" spans="1:26" x14ac:dyDescent="0.15">
      <c r="A434" s="25" t="str">
        <f>IF([7]道具信息!A434="","",[7]道具信息!A434)</f>
        <v/>
      </c>
      <c r="B434" s="25" t="str">
        <f>IF([7]道具信息!B434="","",[7]道具信息!B434)</f>
        <v/>
      </c>
      <c r="C434" s="25">
        <f>IF([7]道具信息!C434="","",[7]道具信息!C434)</f>
        <v>21071</v>
      </c>
      <c r="D434" s="25" t="str">
        <f>IF([7]道具信息!D434="","",[7]道具信息!D434)</f>
        <v>高级免战牌</v>
      </c>
      <c r="E434" s="25">
        <f>IF([7]道具信息!E434="","",[7]道具信息!E434)</f>
        <v>500</v>
      </c>
      <c r="F434" s="25">
        <f>IF([7]道具信息!F434="","",[7]道具信息!F434)</f>
        <v>1</v>
      </c>
      <c r="G434" s="25">
        <f>IF([7]道具信息!G434="","",[7]道具信息!G434)</f>
        <v>1</v>
      </c>
      <c r="H434" s="25">
        <f>IF([7]道具信息!H434="","",[7]道具信息!H434)</f>
        <v>1</v>
      </c>
      <c r="I434" s="25">
        <f>IF([7]道具信息!I434="","",[7]道具信息!I434)</f>
        <v>500</v>
      </c>
      <c r="J434" s="25">
        <f>IF([7]道具信息!J434="","",[7]道具信息!J434)</f>
        <v>500</v>
      </c>
      <c r="K434" s="25">
        <f>IF([7]道具信息!K434="","",[7]道具信息!K434)</f>
        <v>500</v>
      </c>
      <c r="L434" s="25" t="str">
        <f>IF([7]道具信息!L434="","",[7]道具信息!L434)</f>
        <v>使用后城池不会遭受来自其他玩家的攻击，主动进攻其他玩家后失效，持续24小时</v>
      </c>
      <c r="M434" s="25" t="str">
        <f>IF([7]道具信息!M434="","",[7]道具信息!M434)</f>
        <v/>
      </c>
      <c r="N434" s="25" t="str">
        <f>IF([7]道具信息!N434="","",[7]道具信息!N434)</f>
        <v/>
      </c>
      <c r="O434" s="25" t="str">
        <f>IF([7]道具信息!O434="","",[7]道具信息!O434)</f>
        <v/>
      </c>
      <c r="P434" s="25" t="str">
        <f>IF([7]道具信息!P434="","",[7]道具信息!P434)</f>
        <v/>
      </c>
      <c r="Q434" s="25" t="str">
        <f>IF([7]道具信息!Q434="","",[7]道具信息!Q434)</f>
        <v/>
      </c>
      <c r="R434" s="25" t="str">
        <f>IF([7]道具信息!R434="","",[7]道具信息!R434)</f>
        <v/>
      </c>
      <c r="S434" s="25" t="str">
        <f>IF([7]道具信息!S434="","",[7]道具信息!S434)</f>
        <v/>
      </c>
      <c r="T434" s="25" t="str">
        <f>IF([7]道具信息!T434="","",[7]道具信息!T434)</f>
        <v/>
      </c>
      <c r="U434" s="25" t="str">
        <f>IF([7]道具信息!U434="","",[7]道具信息!U434)</f>
        <v/>
      </c>
      <c r="V434" s="25" t="str">
        <f>IF([7]道具信息!V434="","",[7]道具信息!V434)</f>
        <v/>
      </c>
      <c r="W434" s="25" t="str">
        <f>IF([7]道具信息!W434="","",[7]道具信息!W434)</f>
        <v/>
      </c>
      <c r="X434" s="25" t="str">
        <f>IF([7]道具信息!X434="","",[7]道具信息!X434)</f>
        <v/>
      </c>
      <c r="Y434" s="25" t="str">
        <f>IF([7]道具信息!Y434="","",[7]道具信息!Y434)</f>
        <v/>
      </c>
      <c r="Z434" s="25" t="str">
        <f>IF([7]道具信息!Z434="","",[7]道具信息!Z434)</f>
        <v/>
      </c>
    </row>
    <row r="435" spans="1:26" x14ac:dyDescent="0.15">
      <c r="A435" s="25" t="str">
        <f>IF([7]道具信息!A435="","",[7]道具信息!A435)</f>
        <v/>
      </c>
      <c r="B435" s="25" t="str">
        <f>IF([7]道具信息!B435="","",[7]道具信息!B435)</f>
        <v/>
      </c>
      <c r="C435" s="25">
        <f>IF([7]道具信息!C435="","",[7]道具信息!C435)</f>
        <v>21072</v>
      </c>
      <c r="D435" s="25" t="str">
        <f>IF([7]道具信息!D435="","",[7]道具信息!D435)</f>
        <v>特级免战牌</v>
      </c>
      <c r="E435" s="25">
        <f>IF([7]道具信息!E435="","",[7]道具信息!E435)</f>
        <v>1800</v>
      </c>
      <c r="F435" s="25">
        <f>IF([7]道具信息!F435="","",[7]道具信息!F435)</f>
        <v>1</v>
      </c>
      <c r="G435" s="25">
        <f>IF([7]道具信息!G435="","",[7]道具信息!G435)</f>
        <v>1</v>
      </c>
      <c r="H435" s="25">
        <f>IF([7]道具信息!H435="","",[7]道具信息!H435)</f>
        <v>1</v>
      </c>
      <c r="I435" s="25">
        <f>IF([7]道具信息!I435="","",[7]道具信息!I435)</f>
        <v>1800</v>
      </c>
      <c r="J435" s="25">
        <f>IF([7]道具信息!J435="","",[7]道具信息!J435)</f>
        <v>1800</v>
      </c>
      <c r="K435" s="25">
        <f>IF([7]道具信息!K435="","",[7]道具信息!K435)</f>
        <v>1800</v>
      </c>
      <c r="L435" s="25" t="str">
        <f>IF([7]道具信息!L435="","",[7]道具信息!L435)</f>
        <v>使用后城池不会遭受来自其他玩家的攻击，主动进攻其他玩家后失效，持续72小时</v>
      </c>
      <c r="M435" s="25" t="str">
        <f>IF([7]道具信息!M435="","",[7]道具信息!M435)</f>
        <v/>
      </c>
      <c r="N435" s="25" t="str">
        <f>IF([7]道具信息!N435="","",[7]道具信息!N435)</f>
        <v/>
      </c>
      <c r="O435" s="25" t="str">
        <f>IF([7]道具信息!O435="","",[7]道具信息!O435)</f>
        <v/>
      </c>
      <c r="P435" s="25" t="str">
        <f>IF([7]道具信息!P435="","",[7]道具信息!P435)</f>
        <v/>
      </c>
      <c r="Q435" s="25" t="str">
        <f>IF([7]道具信息!Q435="","",[7]道具信息!Q435)</f>
        <v/>
      </c>
      <c r="R435" s="25" t="str">
        <f>IF([7]道具信息!R435="","",[7]道具信息!R435)</f>
        <v/>
      </c>
      <c r="S435" s="25" t="str">
        <f>IF([7]道具信息!S435="","",[7]道具信息!S435)</f>
        <v/>
      </c>
      <c r="T435" s="25" t="str">
        <f>IF([7]道具信息!T435="","",[7]道具信息!T435)</f>
        <v/>
      </c>
      <c r="U435" s="25" t="str">
        <f>IF([7]道具信息!U435="","",[7]道具信息!U435)</f>
        <v/>
      </c>
      <c r="V435" s="25" t="str">
        <f>IF([7]道具信息!V435="","",[7]道具信息!V435)</f>
        <v/>
      </c>
      <c r="W435" s="25" t="str">
        <f>IF([7]道具信息!W435="","",[7]道具信息!W435)</f>
        <v/>
      </c>
      <c r="X435" s="25" t="str">
        <f>IF([7]道具信息!X435="","",[7]道具信息!X435)</f>
        <v/>
      </c>
      <c r="Y435" s="25" t="str">
        <f>IF([7]道具信息!Y435="","",[7]道具信息!Y435)</f>
        <v/>
      </c>
      <c r="Z435" s="25" t="str">
        <f>IF([7]道具信息!Z435="","",[7]道具信息!Z435)</f>
        <v/>
      </c>
    </row>
    <row r="436" spans="1:26" x14ac:dyDescent="0.15">
      <c r="A436" s="25" t="str">
        <f>IF([7]道具信息!A436="","",[7]道具信息!A436)</f>
        <v/>
      </c>
      <c r="B436" s="25" t="str">
        <f>IF([7]道具信息!B436="","",[7]道具信息!B436)</f>
        <v/>
      </c>
      <c r="C436" s="25" t="str">
        <f>IF([7]道具信息!C436="","",[7]道具信息!C436)</f>
        <v/>
      </c>
      <c r="D436" s="25" t="str">
        <f>IF([7]道具信息!D436="","",[7]道具信息!D436)</f>
        <v/>
      </c>
      <c r="E436" s="25" t="str">
        <f>IF([7]道具信息!E436="","",[7]道具信息!E436)</f>
        <v/>
      </c>
      <c r="F436" s="25">
        <f>IF([7]道具信息!F436="","",[7]道具信息!F436)</f>
        <v>1</v>
      </c>
      <c r="G436" s="25">
        <f>IF([7]道具信息!G436="","",[7]道具信息!G436)</f>
        <v>1</v>
      </c>
      <c r="H436" s="25">
        <f>IF([7]道具信息!H436="","",[7]道具信息!H436)</f>
        <v>1</v>
      </c>
      <c r="I436" s="25" t="str">
        <f>IF([7]道具信息!I436="","",[7]道具信息!I436)</f>
        <v/>
      </c>
      <c r="J436" s="25" t="str">
        <f>IF([7]道具信息!J436="","",[7]道具信息!J436)</f>
        <v/>
      </c>
      <c r="K436" s="25" t="str">
        <f>IF([7]道具信息!K436="","",[7]道具信息!K436)</f>
        <v/>
      </c>
      <c r="L436" s="25" t="str">
        <f>IF([7]道具信息!L436="","",[7]道具信息!L436)</f>
        <v>消灭野怪获得，用于宝物温养。</v>
      </c>
      <c r="M436" s="25" t="str">
        <f>IF([7]道具信息!M436="","",[7]道具信息!M436)</f>
        <v/>
      </c>
      <c r="N436" s="25" t="str">
        <f>IF([7]道具信息!N436="","",[7]道具信息!N436)</f>
        <v/>
      </c>
      <c r="O436" s="25" t="str">
        <f>IF([7]道具信息!O436="","",[7]道具信息!O436)</f>
        <v/>
      </c>
      <c r="P436" s="25" t="str">
        <f>IF([7]道具信息!P436="","",[7]道具信息!P436)</f>
        <v/>
      </c>
      <c r="Q436" s="25" t="str">
        <f>IF([7]道具信息!Q436="","",[7]道具信息!Q436)</f>
        <v/>
      </c>
      <c r="R436" s="25" t="str">
        <f>IF([7]道具信息!R436="","",[7]道具信息!R436)</f>
        <v/>
      </c>
      <c r="S436" s="25" t="str">
        <f>IF([7]道具信息!S436="","",[7]道具信息!S436)</f>
        <v/>
      </c>
      <c r="T436" s="25" t="str">
        <f>IF([7]道具信息!T436="","",[7]道具信息!T436)</f>
        <v/>
      </c>
      <c r="U436" s="25" t="str">
        <f>IF([7]道具信息!U436="","",[7]道具信息!U436)</f>
        <v/>
      </c>
      <c r="V436" s="25" t="str">
        <f>IF([7]道具信息!V436="","",[7]道具信息!V436)</f>
        <v/>
      </c>
      <c r="W436" s="25" t="str">
        <f>IF([7]道具信息!W436="","",[7]道具信息!W436)</f>
        <v/>
      </c>
      <c r="X436" s="25" t="str">
        <f>IF([7]道具信息!X436="","",[7]道具信息!X436)</f>
        <v/>
      </c>
      <c r="Y436" s="25" t="str">
        <f>IF([7]道具信息!Y436="","",[7]道具信息!Y436)</f>
        <v/>
      </c>
      <c r="Z436" s="25" t="str">
        <f>IF([7]道具信息!Z436="","",[7]道具信息!Z436)</f>
        <v/>
      </c>
    </row>
    <row r="437" spans="1:26" x14ac:dyDescent="0.15">
      <c r="A437" s="25" t="str">
        <f>IF([7]道具信息!A437="","",[7]道具信息!A437)</f>
        <v/>
      </c>
      <c r="B437" s="25" t="str">
        <f>IF([7]道具信息!B437="","",[7]道具信息!B437)</f>
        <v/>
      </c>
      <c r="C437" s="25">
        <f>IF([7]道具信息!C437="","",[7]道具信息!C437)</f>
        <v>23359</v>
      </c>
      <c r="D437" s="25" t="str">
        <f>IF([7]道具信息!D437="","",[7]道具信息!D437)</f>
        <v>宝鉴</v>
      </c>
      <c r="E437" s="25" t="str">
        <f>IF([7]道具信息!E437="","",[7]道具信息!E437)</f>
        <v/>
      </c>
      <c r="F437" s="25">
        <f>IF([7]道具信息!F437="","",[7]道具信息!F437)</f>
        <v>1</v>
      </c>
      <c r="G437" s="25">
        <f>IF([7]道具信息!G437="","",[7]道具信息!G437)</f>
        <v>1</v>
      </c>
      <c r="H437" s="25">
        <f>IF([7]道具信息!H437="","",[7]道具信息!H437)</f>
        <v>1</v>
      </c>
      <c r="I437" s="25" t="str">
        <f>IF([7]道具信息!I437="","",[7]道具信息!I437)</f>
        <v/>
      </c>
      <c r="J437" s="25" t="str">
        <f>IF([7]道具信息!J437="","",[7]道具信息!J437)</f>
        <v/>
      </c>
      <c r="K437" s="25" t="str">
        <f>IF([7]道具信息!K437="","",[7]道具信息!K437)</f>
        <v/>
      </c>
      <c r="L437" s="25" t="str">
        <f>IF([7]道具信息!L437="","",[7]道具信息!L437)</f>
        <v>持有宝鉴名册，可鉴天下珍宝</v>
      </c>
      <c r="M437" s="25" t="str">
        <f>IF([7]道具信息!M437="","",[7]道具信息!M437)</f>
        <v/>
      </c>
      <c r="N437" s="25" t="str">
        <f>IF([7]道具信息!N437="","",[7]道具信息!N437)</f>
        <v/>
      </c>
      <c r="O437" s="25" t="str">
        <f>IF([7]道具信息!O437="","",[7]道具信息!O437)</f>
        <v/>
      </c>
      <c r="P437" s="25" t="str">
        <f>IF([7]道具信息!P437="","",[7]道具信息!P437)</f>
        <v/>
      </c>
      <c r="Q437" s="25" t="str">
        <f>IF([7]道具信息!Q437="","",[7]道具信息!Q437)</f>
        <v/>
      </c>
      <c r="R437" s="25" t="str">
        <f>IF([7]道具信息!R437="","",[7]道具信息!R437)</f>
        <v/>
      </c>
      <c r="S437" s="25" t="str">
        <f>IF([7]道具信息!S437="","",[7]道具信息!S437)</f>
        <v/>
      </c>
      <c r="T437" s="25" t="str">
        <f>IF([7]道具信息!T437="","",[7]道具信息!T437)</f>
        <v/>
      </c>
      <c r="U437" s="25" t="str">
        <f>IF([7]道具信息!U437="","",[7]道具信息!U437)</f>
        <v/>
      </c>
      <c r="V437" s="25" t="str">
        <f>IF([7]道具信息!V437="","",[7]道具信息!V437)</f>
        <v/>
      </c>
      <c r="W437" s="25" t="str">
        <f>IF([7]道具信息!W437="","",[7]道具信息!W437)</f>
        <v/>
      </c>
      <c r="X437" s="25" t="str">
        <f>IF([7]道具信息!X437="","",[7]道具信息!X437)</f>
        <v/>
      </c>
      <c r="Y437" s="25" t="str">
        <f>IF([7]道具信息!Y437="","",[7]道具信息!Y437)</f>
        <v/>
      </c>
      <c r="Z437" s="25" t="str">
        <f>IF([7]道具信息!Z437="","",[7]道具信息!Z437)</f>
        <v/>
      </c>
    </row>
    <row r="438" spans="1:26" x14ac:dyDescent="0.15">
      <c r="A438" s="25" t="str">
        <f>IF([7]道具信息!A438="","",[7]道具信息!A438)</f>
        <v/>
      </c>
      <c r="B438" s="25" t="str">
        <f>IF([7]道具信息!B438="","",[7]道具信息!B438)</f>
        <v/>
      </c>
      <c r="C438" s="25">
        <f>IF([7]道具信息!C438="","",[7]道具信息!C438)</f>
        <v>23526</v>
      </c>
      <c r="D438" s="25" t="str">
        <f>IF([7]道具信息!D438="","",[7]道具信息!D438)</f>
        <v>极品装备宝箱碎片</v>
      </c>
      <c r="E438" s="25" t="str">
        <f>IF([7]道具信息!E438="","",[7]道具信息!E438)</f>
        <v/>
      </c>
      <c r="F438" s="25">
        <f>IF([7]道具信息!F438="","",[7]道具信息!F438)</f>
        <v>1</v>
      </c>
      <c r="G438" s="25">
        <f>IF([7]道具信息!G438="","",[7]道具信息!G438)</f>
        <v>1</v>
      </c>
      <c r="H438" s="25">
        <f>IF([7]道具信息!H438="","",[7]道具信息!H438)</f>
        <v>1</v>
      </c>
      <c r="I438" s="25" t="str">
        <f>IF([7]道具信息!I438="","",[7]道具信息!I438)</f>
        <v/>
      </c>
      <c r="J438" s="25" t="str">
        <f>IF([7]道具信息!J438="","",[7]道具信息!J438)</f>
        <v/>
      </c>
      <c r="K438" s="25" t="str">
        <f>IF([7]道具信息!K438="","",[7]道具信息!K438)</f>
        <v/>
      </c>
      <c r="L438" s="25" t="str">
        <f>IF([7]道具信息!L438="","",[7]道具信息!L438)</f>
        <v>使用后可以获得一个极品红色装备宝箱</v>
      </c>
      <c r="M438" s="25" t="str">
        <f>IF([7]道具信息!M438="","",[7]道具信息!M438)</f>
        <v/>
      </c>
      <c r="N438" s="25" t="str">
        <f>IF([7]道具信息!N438="","",[7]道具信息!N438)</f>
        <v/>
      </c>
      <c r="O438" s="25" t="str">
        <f>IF([7]道具信息!O438="","",[7]道具信息!O438)</f>
        <v/>
      </c>
      <c r="P438" s="25" t="str">
        <f>IF([7]道具信息!P438="","",[7]道具信息!P438)</f>
        <v/>
      </c>
      <c r="Q438" s="25" t="str">
        <f>IF([7]道具信息!Q438="","",[7]道具信息!Q438)</f>
        <v/>
      </c>
      <c r="R438" s="25" t="str">
        <f>IF([7]道具信息!R438="","",[7]道具信息!R438)</f>
        <v/>
      </c>
      <c r="S438" s="25" t="str">
        <f>IF([7]道具信息!S438="","",[7]道具信息!S438)</f>
        <v/>
      </c>
      <c r="T438" s="25" t="str">
        <f>IF([7]道具信息!T438="","",[7]道具信息!T438)</f>
        <v/>
      </c>
      <c r="U438" s="25" t="str">
        <f>IF([7]道具信息!U438="","",[7]道具信息!U438)</f>
        <v/>
      </c>
      <c r="V438" s="25" t="str">
        <f>IF([7]道具信息!V438="","",[7]道具信息!V438)</f>
        <v/>
      </c>
      <c r="W438" s="25" t="str">
        <f>IF([7]道具信息!W438="","",[7]道具信息!W438)</f>
        <v/>
      </c>
      <c r="X438" s="25" t="str">
        <f>IF([7]道具信息!X438="","",[7]道具信息!X438)</f>
        <v/>
      </c>
      <c r="Y438" s="25" t="str">
        <f>IF([7]道具信息!Y438="","",[7]道具信息!Y438)</f>
        <v/>
      </c>
      <c r="Z438" s="25" t="str">
        <f>IF([7]道具信息!Z438="","",[7]道具信息!Z438)</f>
        <v/>
      </c>
    </row>
    <row r="439" spans="1:26" x14ac:dyDescent="0.15">
      <c r="A439" s="25" t="str">
        <f>IF([7]道具信息!A439="","",[7]道具信息!A439)</f>
        <v/>
      </c>
      <c r="B439" s="25" t="str">
        <f>IF([7]道具信息!B439="","",[7]道具信息!B439)</f>
        <v/>
      </c>
      <c r="C439" s="25">
        <f>IF([7]道具信息!C439="","",[7]道具信息!C439)</f>
        <v>23527</v>
      </c>
      <c r="D439" s="25" t="str">
        <f>IF([7]道具信息!D439="","",[7]道具信息!D439)</f>
        <v>极品装备宝箱</v>
      </c>
      <c r="E439" s="25" t="str">
        <f>IF([7]道具信息!E439="","",[7]道具信息!E439)</f>
        <v/>
      </c>
      <c r="F439" s="25">
        <f>IF([7]道具信息!F439="","",[7]道具信息!F439)</f>
        <v>1</v>
      </c>
      <c r="G439" s="25">
        <f>IF([7]道具信息!G439="","",[7]道具信息!G439)</f>
        <v>1</v>
      </c>
      <c r="H439" s="25">
        <f>IF([7]道具信息!H439="","",[7]道具信息!H439)</f>
        <v>1</v>
      </c>
      <c r="I439" s="25" t="str">
        <f>IF([7]道具信息!I439="","",[7]道具信息!I439)</f>
        <v/>
      </c>
      <c r="J439" s="25" t="str">
        <f>IF([7]道具信息!J439="","",[7]道具信息!J439)</f>
        <v/>
      </c>
      <c r="K439" s="25" t="str">
        <f>IF([7]道具信息!K439="","",[7]道具信息!K439)</f>
        <v/>
      </c>
      <c r="L439" s="25" t="str">
        <f>IF([7]道具信息!L439="","",[7]道具信息!L439)</f>
        <v>使用后可以选择获得一件极品红色装备</v>
      </c>
      <c r="M439" s="25" t="str">
        <f>IF([7]道具信息!M439="","",[7]道具信息!M439)</f>
        <v/>
      </c>
      <c r="N439" s="25" t="str">
        <f>IF([7]道具信息!N439="","",[7]道具信息!N439)</f>
        <v/>
      </c>
      <c r="O439" s="25" t="str">
        <f>IF([7]道具信息!O439="","",[7]道具信息!O439)</f>
        <v/>
      </c>
      <c r="P439" s="25" t="str">
        <f>IF([7]道具信息!P439="","",[7]道具信息!P439)</f>
        <v/>
      </c>
      <c r="Q439" s="25" t="str">
        <f>IF([7]道具信息!Q439="","",[7]道具信息!Q439)</f>
        <v/>
      </c>
      <c r="R439" s="25" t="str">
        <f>IF([7]道具信息!R439="","",[7]道具信息!R439)</f>
        <v/>
      </c>
      <c r="S439" s="25" t="str">
        <f>IF([7]道具信息!S439="","",[7]道具信息!S439)</f>
        <v/>
      </c>
      <c r="T439" s="25" t="str">
        <f>IF([7]道具信息!T439="","",[7]道具信息!T439)</f>
        <v/>
      </c>
      <c r="U439" s="25" t="str">
        <f>IF([7]道具信息!U439="","",[7]道具信息!U439)</f>
        <v/>
      </c>
      <c r="V439" s="25" t="str">
        <f>IF([7]道具信息!V439="","",[7]道具信息!V439)</f>
        <v/>
      </c>
      <c r="W439" s="25" t="str">
        <f>IF([7]道具信息!W439="","",[7]道具信息!W439)</f>
        <v/>
      </c>
      <c r="X439" s="25" t="str">
        <f>IF([7]道具信息!X439="","",[7]道具信息!X439)</f>
        <v/>
      </c>
      <c r="Y439" s="25" t="str">
        <f>IF([7]道具信息!Y439="","",[7]道具信息!Y439)</f>
        <v/>
      </c>
      <c r="Z439" s="25" t="str">
        <f>IF([7]道具信息!Z439="","",[7]道具信息!Z439)</f>
        <v/>
      </c>
    </row>
    <row r="440" spans="1:26" x14ac:dyDescent="0.15">
      <c r="A440" s="25" t="str">
        <f>IF([7]道具信息!A440="","",[7]道具信息!A440)</f>
        <v/>
      </c>
      <c r="B440" s="25" t="str">
        <f>IF([7]道具信息!B440="","",[7]道具信息!B440)</f>
        <v/>
      </c>
      <c r="C440" s="25">
        <f>IF([7]道具信息!C440="","",[7]道具信息!C440)</f>
        <v>23528</v>
      </c>
      <c r="D440" s="25" t="str">
        <f>IF([7]道具信息!D440="","",[7]道具信息!D440)</f>
        <v>极品统武装备宝箱</v>
      </c>
      <c r="E440" s="25" t="str">
        <f>IF([7]道具信息!E440="","",[7]道具信息!E440)</f>
        <v/>
      </c>
      <c r="F440" s="25">
        <f>IF([7]道具信息!F440="","",[7]道具信息!F440)</f>
        <v>1</v>
      </c>
      <c r="G440" s="25">
        <f>IF([7]道具信息!G440="","",[7]道具信息!G440)</f>
        <v>1</v>
      </c>
      <c r="H440" s="25">
        <f>IF([7]道具信息!H440="","",[7]道具信息!H440)</f>
        <v>1</v>
      </c>
      <c r="I440" s="25" t="str">
        <f>IF([7]道具信息!I440="","",[7]道具信息!I440)</f>
        <v/>
      </c>
      <c r="J440" s="25" t="str">
        <f>IF([7]道具信息!J440="","",[7]道具信息!J440)</f>
        <v/>
      </c>
      <c r="K440" s="25" t="str">
        <f>IF([7]道具信息!K440="","",[7]道具信息!K440)</f>
        <v/>
      </c>
      <c r="L440" s="25" t="str">
        <f>IF([7]道具信息!L440="","",[7]道具信息!L440)</f>
        <v>使用后获得十方古璃套装3件套装备</v>
      </c>
      <c r="M440" s="25" t="str">
        <f>IF([7]道具信息!M440="","",[7]道具信息!M440)</f>
        <v/>
      </c>
      <c r="N440" s="25" t="str">
        <f>IF([7]道具信息!N440="","",[7]道具信息!N440)</f>
        <v/>
      </c>
      <c r="O440" s="25" t="str">
        <f>IF([7]道具信息!O440="","",[7]道具信息!O440)</f>
        <v/>
      </c>
      <c r="P440" s="25" t="str">
        <f>IF([7]道具信息!P440="","",[7]道具信息!P440)</f>
        <v/>
      </c>
      <c r="Q440" s="25" t="str">
        <f>IF([7]道具信息!Q440="","",[7]道具信息!Q440)</f>
        <v/>
      </c>
      <c r="R440" s="25" t="str">
        <f>IF([7]道具信息!R440="","",[7]道具信息!R440)</f>
        <v/>
      </c>
      <c r="S440" s="25" t="str">
        <f>IF([7]道具信息!S440="","",[7]道具信息!S440)</f>
        <v/>
      </c>
      <c r="T440" s="25" t="str">
        <f>IF([7]道具信息!T440="","",[7]道具信息!T440)</f>
        <v/>
      </c>
      <c r="U440" s="25" t="str">
        <f>IF([7]道具信息!U440="","",[7]道具信息!U440)</f>
        <v/>
      </c>
      <c r="V440" s="25" t="str">
        <f>IF([7]道具信息!V440="","",[7]道具信息!V440)</f>
        <v/>
      </c>
      <c r="W440" s="25" t="str">
        <f>IF([7]道具信息!W440="","",[7]道具信息!W440)</f>
        <v/>
      </c>
      <c r="X440" s="25" t="str">
        <f>IF([7]道具信息!X440="","",[7]道具信息!X440)</f>
        <v/>
      </c>
      <c r="Y440" s="25" t="str">
        <f>IF([7]道具信息!Y440="","",[7]道具信息!Y440)</f>
        <v/>
      </c>
      <c r="Z440" s="25" t="str">
        <f>IF([7]道具信息!Z440="","",[7]道具信息!Z440)</f>
        <v/>
      </c>
    </row>
    <row r="441" spans="1:26" x14ac:dyDescent="0.15">
      <c r="A441" s="25" t="str">
        <f>IF([7]道具信息!A441="","",[7]道具信息!A441)</f>
        <v/>
      </c>
      <c r="B441" s="25" t="str">
        <f>IF([7]道具信息!B441="","",[7]道具信息!B441)</f>
        <v/>
      </c>
      <c r="C441" s="25">
        <f>IF([7]道具信息!C441="","",[7]道具信息!C441)</f>
        <v>23529</v>
      </c>
      <c r="D441" s="25" t="str">
        <f>IF([7]道具信息!D441="","",[7]道具信息!D441)</f>
        <v>极品统智装备宝箱</v>
      </c>
      <c r="E441" s="25" t="str">
        <f>IF([7]道具信息!E441="","",[7]道具信息!E441)</f>
        <v/>
      </c>
      <c r="F441" s="25">
        <f>IF([7]道具信息!F441="","",[7]道具信息!F441)</f>
        <v>1</v>
      </c>
      <c r="G441" s="25">
        <f>IF([7]道具信息!G441="","",[7]道具信息!G441)</f>
        <v>1</v>
      </c>
      <c r="H441" s="25">
        <f>IF([7]道具信息!H441="","",[7]道具信息!H441)</f>
        <v>1</v>
      </c>
      <c r="I441" s="25" t="str">
        <f>IF([7]道具信息!I441="","",[7]道具信息!I441)</f>
        <v/>
      </c>
      <c r="J441" s="25" t="str">
        <f>IF([7]道具信息!J441="","",[7]道具信息!J441)</f>
        <v/>
      </c>
      <c r="K441" s="25" t="str">
        <f>IF([7]道具信息!K441="","",[7]道具信息!K441)</f>
        <v/>
      </c>
      <c r="L441" s="25" t="str">
        <f>IF([7]道具信息!L441="","",[7]道具信息!L441)</f>
        <v>使用后获得墨霜广焱3件套装备</v>
      </c>
      <c r="M441" s="25" t="str">
        <f>IF([7]道具信息!M441="","",[7]道具信息!M441)</f>
        <v/>
      </c>
      <c r="N441" s="25" t="str">
        <f>IF([7]道具信息!N441="","",[7]道具信息!N441)</f>
        <v/>
      </c>
      <c r="O441" s="25" t="str">
        <f>IF([7]道具信息!O441="","",[7]道具信息!O441)</f>
        <v/>
      </c>
      <c r="P441" s="25" t="str">
        <f>IF([7]道具信息!P441="","",[7]道具信息!P441)</f>
        <v/>
      </c>
      <c r="Q441" s="25" t="str">
        <f>IF([7]道具信息!Q441="","",[7]道具信息!Q441)</f>
        <v/>
      </c>
      <c r="R441" s="25" t="str">
        <f>IF([7]道具信息!R441="","",[7]道具信息!R441)</f>
        <v/>
      </c>
      <c r="S441" s="25" t="str">
        <f>IF([7]道具信息!S441="","",[7]道具信息!S441)</f>
        <v/>
      </c>
      <c r="T441" s="25" t="str">
        <f>IF([7]道具信息!T441="","",[7]道具信息!T441)</f>
        <v/>
      </c>
      <c r="U441" s="25" t="str">
        <f>IF([7]道具信息!U441="","",[7]道具信息!U441)</f>
        <v/>
      </c>
      <c r="V441" s="25" t="str">
        <f>IF([7]道具信息!V441="","",[7]道具信息!V441)</f>
        <v/>
      </c>
      <c r="W441" s="25" t="str">
        <f>IF([7]道具信息!W441="","",[7]道具信息!W441)</f>
        <v/>
      </c>
      <c r="X441" s="25" t="str">
        <f>IF([7]道具信息!X441="","",[7]道具信息!X441)</f>
        <v/>
      </c>
      <c r="Y441" s="25" t="str">
        <f>IF([7]道具信息!Y441="","",[7]道具信息!Y441)</f>
        <v/>
      </c>
      <c r="Z441" s="25" t="str">
        <f>IF([7]道具信息!Z441="","",[7]道具信息!Z441)</f>
        <v/>
      </c>
    </row>
    <row r="442" spans="1:26" x14ac:dyDescent="0.15">
      <c r="A442" s="25" t="str">
        <f>IF([7]道具信息!A442="","",[7]道具信息!A442)</f>
        <v/>
      </c>
      <c r="B442" s="25" t="str">
        <f>IF([7]道具信息!B442="","",[7]道具信息!B442)</f>
        <v/>
      </c>
      <c r="C442" s="25">
        <f>IF([7]道具信息!C442="","",[7]道具信息!C442)</f>
        <v>23530</v>
      </c>
      <c r="D442" s="25" t="str">
        <f>IF([7]道具信息!D442="","",[7]道具信息!D442)</f>
        <v>红色装备宝箱碎片</v>
      </c>
      <c r="E442" s="25" t="str">
        <f>IF([7]道具信息!E442="","",[7]道具信息!E442)</f>
        <v/>
      </c>
      <c r="F442" s="25">
        <f>IF([7]道具信息!F442="","",[7]道具信息!F442)</f>
        <v>1</v>
      </c>
      <c r="G442" s="25">
        <f>IF([7]道具信息!G442="","",[7]道具信息!G442)</f>
        <v>1</v>
      </c>
      <c r="H442" s="25">
        <f>IF([7]道具信息!H442="","",[7]道具信息!H442)</f>
        <v>1</v>
      </c>
      <c r="I442" s="25" t="str">
        <f>IF([7]道具信息!I442="","",[7]道具信息!I442)</f>
        <v/>
      </c>
      <c r="J442" s="25" t="str">
        <f>IF([7]道具信息!J442="","",[7]道具信息!J442)</f>
        <v/>
      </c>
      <c r="K442" s="25" t="str">
        <f>IF([7]道具信息!K442="","",[7]道具信息!K442)</f>
        <v/>
      </c>
      <c r="L442" s="25" t="str">
        <f>IF([7]道具信息!L442="","",[7]道具信息!L442)</f>
        <v>使用后可以获得一个红色装备宝箱</v>
      </c>
      <c r="M442" s="25" t="str">
        <f>IF([7]道具信息!M442="","",[7]道具信息!M442)</f>
        <v/>
      </c>
      <c r="N442" s="25" t="str">
        <f>IF([7]道具信息!N442="","",[7]道具信息!N442)</f>
        <v/>
      </c>
      <c r="O442" s="25" t="str">
        <f>IF([7]道具信息!O442="","",[7]道具信息!O442)</f>
        <v/>
      </c>
      <c r="P442" s="25" t="str">
        <f>IF([7]道具信息!P442="","",[7]道具信息!P442)</f>
        <v/>
      </c>
      <c r="Q442" s="25" t="str">
        <f>IF([7]道具信息!Q442="","",[7]道具信息!Q442)</f>
        <v/>
      </c>
      <c r="R442" s="25" t="str">
        <f>IF([7]道具信息!R442="","",[7]道具信息!R442)</f>
        <v/>
      </c>
      <c r="S442" s="25" t="str">
        <f>IF([7]道具信息!S442="","",[7]道具信息!S442)</f>
        <v/>
      </c>
      <c r="T442" s="25" t="str">
        <f>IF([7]道具信息!T442="","",[7]道具信息!T442)</f>
        <v/>
      </c>
      <c r="U442" s="25" t="str">
        <f>IF([7]道具信息!U442="","",[7]道具信息!U442)</f>
        <v/>
      </c>
      <c r="V442" s="25" t="str">
        <f>IF([7]道具信息!V442="","",[7]道具信息!V442)</f>
        <v/>
      </c>
      <c r="W442" s="25" t="str">
        <f>IF([7]道具信息!W442="","",[7]道具信息!W442)</f>
        <v/>
      </c>
      <c r="X442" s="25" t="str">
        <f>IF([7]道具信息!X442="","",[7]道具信息!X442)</f>
        <v/>
      </c>
      <c r="Y442" s="25" t="str">
        <f>IF([7]道具信息!Y442="","",[7]道具信息!Y442)</f>
        <v/>
      </c>
      <c r="Z442" s="25" t="str">
        <f>IF([7]道具信息!Z442="","",[7]道具信息!Z442)</f>
        <v/>
      </c>
    </row>
    <row r="443" spans="1:26" x14ac:dyDescent="0.15">
      <c r="A443" s="25" t="str">
        <f>IF([7]道具信息!A443="","",[7]道具信息!A443)</f>
        <v/>
      </c>
      <c r="B443" s="25" t="str">
        <f>IF([7]道具信息!B443="","",[7]道具信息!B443)</f>
        <v/>
      </c>
      <c r="C443" s="25">
        <f>IF([7]道具信息!C443="","",[7]道具信息!C443)</f>
        <v>23531</v>
      </c>
      <c r="D443" s="25" t="str">
        <f>IF([7]道具信息!D443="","",[7]道具信息!D443)</f>
        <v>红色装备宝箱</v>
      </c>
      <c r="E443" s="25" t="str">
        <f>IF([7]道具信息!E443="","",[7]道具信息!E443)</f>
        <v/>
      </c>
      <c r="F443" s="25">
        <f>IF([7]道具信息!F443="","",[7]道具信息!F443)</f>
        <v>1</v>
      </c>
      <c r="G443" s="25">
        <f>IF([7]道具信息!G443="","",[7]道具信息!G443)</f>
        <v>1</v>
      </c>
      <c r="H443" s="25">
        <f>IF([7]道具信息!H443="","",[7]道具信息!H443)</f>
        <v>1</v>
      </c>
      <c r="I443" s="25" t="str">
        <f>IF([7]道具信息!I443="","",[7]道具信息!I443)</f>
        <v/>
      </c>
      <c r="J443" s="25" t="str">
        <f>IF([7]道具信息!J443="","",[7]道具信息!J443)</f>
        <v/>
      </c>
      <c r="K443" s="25" t="str">
        <f>IF([7]道具信息!K443="","",[7]道具信息!K443)</f>
        <v/>
      </c>
      <c r="L443" s="25" t="str">
        <f>IF([7]道具信息!L443="","",[7]道具信息!L443)</f>
        <v>使用后可以选择获得一件红色装备</v>
      </c>
      <c r="M443" s="25" t="str">
        <f>IF([7]道具信息!M443="","",[7]道具信息!M443)</f>
        <v/>
      </c>
      <c r="N443" s="25" t="str">
        <f>IF([7]道具信息!N443="","",[7]道具信息!N443)</f>
        <v/>
      </c>
      <c r="O443" s="25" t="str">
        <f>IF([7]道具信息!O443="","",[7]道具信息!O443)</f>
        <v/>
      </c>
      <c r="P443" s="25" t="str">
        <f>IF([7]道具信息!P443="","",[7]道具信息!P443)</f>
        <v/>
      </c>
      <c r="Q443" s="25" t="str">
        <f>IF([7]道具信息!Q443="","",[7]道具信息!Q443)</f>
        <v/>
      </c>
      <c r="R443" s="25" t="str">
        <f>IF([7]道具信息!R443="","",[7]道具信息!R443)</f>
        <v/>
      </c>
      <c r="S443" s="25" t="str">
        <f>IF([7]道具信息!S443="","",[7]道具信息!S443)</f>
        <v/>
      </c>
      <c r="T443" s="25" t="str">
        <f>IF([7]道具信息!T443="","",[7]道具信息!T443)</f>
        <v/>
      </c>
      <c r="U443" s="25" t="str">
        <f>IF([7]道具信息!U443="","",[7]道具信息!U443)</f>
        <v/>
      </c>
      <c r="V443" s="25" t="str">
        <f>IF([7]道具信息!V443="","",[7]道具信息!V443)</f>
        <v/>
      </c>
      <c r="W443" s="25" t="str">
        <f>IF([7]道具信息!W443="","",[7]道具信息!W443)</f>
        <v/>
      </c>
      <c r="X443" s="25" t="str">
        <f>IF([7]道具信息!X443="","",[7]道具信息!X443)</f>
        <v/>
      </c>
      <c r="Y443" s="25" t="str">
        <f>IF([7]道具信息!Y443="","",[7]道具信息!Y443)</f>
        <v/>
      </c>
      <c r="Z443" s="25" t="str">
        <f>IF([7]道具信息!Z443="","",[7]道具信息!Z443)</f>
        <v/>
      </c>
    </row>
    <row r="444" spans="1:26" x14ac:dyDescent="0.15">
      <c r="A444" s="25" t="str">
        <f>IF([7]道具信息!A444="","",[7]道具信息!A444)</f>
        <v/>
      </c>
      <c r="B444" s="25" t="str">
        <f>IF([7]道具信息!B444="","",[7]道具信息!B444)</f>
        <v/>
      </c>
      <c r="C444" s="25">
        <f>IF([7]道具信息!C444="","",[7]道具信息!C444)</f>
        <v>23532</v>
      </c>
      <c r="D444" s="25" t="str">
        <f>IF([7]道具信息!D444="","",[7]道具信息!D444)</f>
        <v>抛砖引玉·极-残片</v>
      </c>
      <c r="E444" s="25" t="str">
        <f>IF([7]道具信息!E444="","",[7]道具信息!E444)</f>
        <v/>
      </c>
      <c r="F444" s="25">
        <f>IF([7]道具信息!F444="","",[7]道具信息!F444)</f>
        <v>1</v>
      </c>
      <c r="G444" s="25">
        <f>IF([7]道具信息!G444="","",[7]道具信息!G444)</f>
        <v>1</v>
      </c>
      <c r="H444" s="25">
        <f>IF([7]道具信息!H444="","",[7]道具信息!H444)</f>
        <v>1</v>
      </c>
      <c r="I444" s="25" t="str">
        <f>IF([7]道具信息!I444="","",[7]道具信息!I444)</f>
        <v/>
      </c>
      <c r="J444" s="25" t="str">
        <f>IF([7]道具信息!J444="","",[7]道具信息!J444)</f>
        <v/>
      </c>
      <c r="K444" s="25" t="str">
        <f>IF([7]道具信息!K444="","",[7]道具信息!K444)</f>
        <v/>
      </c>
      <c r="L444" s="25" t="str">
        <f>IF([7]道具信息!L444="","",[7]道具信息!L444)</f>
        <v/>
      </c>
      <c r="M444" s="25" t="str">
        <f>IF([7]道具信息!M444="","",[7]道具信息!M444)</f>
        <v/>
      </c>
      <c r="N444" s="25" t="str">
        <f>IF([7]道具信息!N444="","",[7]道具信息!N444)</f>
        <v/>
      </c>
      <c r="O444" s="25" t="str">
        <f>IF([7]道具信息!O444="","",[7]道具信息!O444)</f>
        <v/>
      </c>
      <c r="P444" s="25" t="str">
        <f>IF([7]道具信息!P444="","",[7]道具信息!P444)</f>
        <v/>
      </c>
      <c r="Q444" s="25" t="str">
        <f>IF([7]道具信息!Q444="","",[7]道具信息!Q444)</f>
        <v/>
      </c>
      <c r="R444" s="25" t="str">
        <f>IF([7]道具信息!R444="","",[7]道具信息!R444)</f>
        <v/>
      </c>
      <c r="S444" s="25" t="str">
        <f>IF([7]道具信息!S444="","",[7]道具信息!S444)</f>
        <v/>
      </c>
      <c r="T444" s="25" t="str">
        <f>IF([7]道具信息!T444="","",[7]道具信息!T444)</f>
        <v/>
      </c>
      <c r="U444" s="25" t="str">
        <f>IF([7]道具信息!U444="","",[7]道具信息!U444)</f>
        <v/>
      </c>
      <c r="V444" s="25" t="str">
        <f>IF([7]道具信息!V444="","",[7]道具信息!V444)</f>
        <v/>
      </c>
      <c r="W444" s="25" t="str">
        <f>IF([7]道具信息!W444="","",[7]道具信息!W444)</f>
        <v/>
      </c>
      <c r="X444" s="25" t="str">
        <f>IF([7]道具信息!X444="","",[7]道具信息!X444)</f>
        <v/>
      </c>
      <c r="Y444" s="25" t="str">
        <f>IF([7]道具信息!Y444="","",[7]道具信息!Y444)</f>
        <v/>
      </c>
      <c r="Z444" s="25" t="str">
        <f>IF([7]道具信息!Z444="","",[7]道具信息!Z444)</f>
        <v/>
      </c>
    </row>
    <row r="445" spans="1:26" x14ac:dyDescent="0.15">
      <c r="A445" s="25" t="str">
        <f>IF([7]道具信息!A445="","",[7]道具信息!A445)</f>
        <v/>
      </c>
      <c r="B445" s="25" t="str">
        <f>IF([7]道具信息!B445="","",[7]道具信息!B445)</f>
        <v/>
      </c>
      <c r="C445" s="25">
        <f>IF([7]道具信息!C445="","",[7]道具信息!C445)</f>
        <v>23389</v>
      </c>
      <c r="D445" s="25" t="str">
        <f>IF([7]道具信息!D445="","",[7]道具信息!D445)</f>
        <v>秦阳陵虎符碎片</v>
      </c>
      <c r="E445" s="25" t="str">
        <f>IF([7]道具信息!E445="","",[7]道具信息!E445)</f>
        <v/>
      </c>
      <c r="F445" s="25">
        <f>IF([7]道具信息!F445="","",[7]道具信息!F445)</f>
        <v>1</v>
      </c>
      <c r="G445" s="25">
        <f>IF([7]道具信息!G445="","",[7]道具信息!G445)</f>
        <v>1</v>
      </c>
      <c r="H445" s="25">
        <f>IF([7]道具信息!H445="","",[7]道具信息!H445)</f>
        <v>1</v>
      </c>
      <c r="I445" s="25" t="str">
        <f>IF([7]道具信息!I445="","",[7]道具信息!I445)</f>
        <v/>
      </c>
      <c r="J445" s="25" t="str">
        <f>IF([7]道具信息!J445="","",[7]道具信息!J445)</f>
        <v/>
      </c>
      <c r="K445" s="25" t="str">
        <f>IF([7]道具信息!K445="","",[7]道具信息!K445)</f>
        <v/>
      </c>
      <c r="L445" s="25" t="str">
        <f>IF([7]道具信息!L445="","",[7]道具信息!L445)</f>
        <v/>
      </c>
      <c r="M445" s="25" t="str">
        <f>IF([7]道具信息!M445="","",[7]道具信息!M445)</f>
        <v/>
      </c>
      <c r="N445" s="25" t="str">
        <f>IF([7]道具信息!N445="","",[7]道具信息!N445)</f>
        <v/>
      </c>
      <c r="O445" s="25" t="str">
        <f>IF([7]道具信息!O445="","",[7]道具信息!O445)</f>
        <v/>
      </c>
      <c r="P445" s="25" t="str">
        <f>IF([7]道具信息!P445="","",[7]道具信息!P445)</f>
        <v/>
      </c>
      <c r="Q445" s="25" t="str">
        <f>IF([7]道具信息!Q445="","",[7]道具信息!Q445)</f>
        <v/>
      </c>
      <c r="R445" s="25" t="str">
        <f>IF([7]道具信息!R445="","",[7]道具信息!R445)</f>
        <v/>
      </c>
      <c r="S445" s="25" t="str">
        <f>IF([7]道具信息!S445="","",[7]道具信息!S445)</f>
        <v/>
      </c>
      <c r="T445" s="25" t="str">
        <f>IF([7]道具信息!T445="","",[7]道具信息!T445)</f>
        <v/>
      </c>
      <c r="U445" s="25" t="str">
        <f>IF([7]道具信息!U445="","",[7]道具信息!U445)</f>
        <v/>
      </c>
      <c r="V445" s="25" t="str">
        <f>IF([7]道具信息!V445="","",[7]道具信息!V445)</f>
        <v/>
      </c>
      <c r="W445" s="25" t="str">
        <f>IF([7]道具信息!W445="","",[7]道具信息!W445)</f>
        <v/>
      </c>
      <c r="X445" s="25" t="str">
        <f>IF([7]道具信息!X445="","",[7]道具信息!X445)</f>
        <v/>
      </c>
      <c r="Y445" s="25" t="str">
        <f>IF([7]道具信息!Y445="","",[7]道具信息!Y445)</f>
        <v/>
      </c>
      <c r="Z445" s="25" t="str">
        <f>IF([7]道具信息!Z445="","",[7]道具信息!Z445)</f>
        <v/>
      </c>
    </row>
    <row r="446" spans="1:26" x14ac:dyDescent="0.15">
      <c r="A446" s="25" t="str">
        <f>IF([7]道具信息!A446="","",[7]道具信息!A446)</f>
        <v/>
      </c>
      <c r="B446" s="25" t="str">
        <f>IF([7]道具信息!B446="","",[7]道具信息!B446)</f>
        <v/>
      </c>
      <c r="C446" s="25">
        <f>IF([7]道具信息!C446="","",[7]道具信息!C446)</f>
        <v>180024</v>
      </c>
      <c r="D446" s="25" t="str">
        <f>IF([7]道具信息!D446="","",[7]道具信息!D446)</f>
        <v>高级盗贼</v>
      </c>
      <c r="E446" s="25" t="str">
        <f>IF([7]道具信息!E446="","",[7]道具信息!E446)</f>
        <v/>
      </c>
      <c r="F446" s="25">
        <f>IF([7]道具信息!F446="","",[7]道具信息!F446)</f>
        <v>1</v>
      </c>
      <c r="G446" s="25">
        <f>IF([7]道具信息!G446="","",[7]道具信息!G446)</f>
        <v>1</v>
      </c>
      <c r="H446" s="25">
        <f>IF([7]道具信息!H446="","",[7]道具信息!H446)</f>
        <v>1</v>
      </c>
      <c r="I446" s="25" t="str">
        <f>IF([7]道具信息!I446="","",[7]道具信息!I446)</f>
        <v/>
      </c>
      <c r="J446" s="25" t="str">
        <f>IF([7]道具信息!J446="","",[7]道具信息!J446)</f>
        <v/>
      </c>
      <c r="K446" s="25" t="str">
        <f>IF([7]道具信息!K446="","",[7]道具信息!K446)</f>
        <v/>
      </c>
      <c r="L446" s="25" t="str">
        <f>IF([7]道具信息!L446="","",[7]道具信息!L446)</f>
        <v/>
      </c>
      <c r="M446" s="25" t="str">
        <f>IF([7]道具信息!M446="","",[7]道具信息!M446)</f>
        <v/>
      </c>
      <c r="N446" s="25" t="str">
        <f>IF([7]道具信息!N446="","",[7]道具信息!N446)</f>
        <v/>
      </c>
      <c r="O446" s="25" t="str">
        <f>IF([7]道具信息!O446="","",[7]道具信息!O446)</f>
        <v/>
      </c>
      <c r="P446" s="25" t="str">
        <f>IF([7]道具信息!P446="","",[7]道具信息!P446)</f>
        <v/>
      </c>
      <c r="Q446" s="25" t="str">
        <f>IF([7]道具信息!Q446="","",[7]道具信息!Q446)</f>
        <v/>
      </c>
      <c r="R446" s="25" t="str">
        <f>IF([7]道具信息!R446="","",[7]道具信息!R446)</f>
        <v/>
      </c>
      <c r="S446" s="25" t="str">
        <f>IF([7]道具信息!S446="","",[7]道具信息!S446)</f>
        <v/>
      </c>
      <c r="T446" s="25" t="str">
        <f>IF([7]道具信息!T446="","",[7]道具信息!T446)</f>
        <v/>
      </c>
      <c r="U446" s="25" t="str">
        <f>IF([7]道具信息!U446="","",[7]道具信息!U446)</f>
        <v/>
      </c>
      <c r="V446" s="25" t="str">
        <f>IF([7]道具信息!V446="","",[7]道具信息!V446)</f>
        <v/>
      </c>
      <c r="W446" s="25" t="str">
        <f>IF([7]道具信息!W446="","",[7]道具信息!W446)</f>
        <v/>
      </c>
      <c r="X446" s="25" t="str">
        <f>IF([7]道具信息!X446="","",[7]道具信息!X446)</f>
        <v/>
      </c>
      <c r="Y446" s="25" t="str">
        <f>IF([7]道具信息!Y446="","",[7]道具信息!Y446)</f>
        <v/>
      </c>
      <c r="Z446" s="25" t="str">
        <f>IF([7]道具信息!Z446="","",[7]道具信息!Z446)</f>
        <v/>
      </c>
    </row>
    <row r="447" spans="1:26" x14ac:dyDescent="0.15">
      <c r="A447" s="25" t="str">
        <f>IF([7]道具信息!A447="","",[7]道具信息!A447)</f>
        <v/>
      </c>
      <c r="B447" s="25" t="str">
        <f>IF([7]道具信息!B447="","",[7]道具信息!B447)</f>
        <v/>
      </c>
      <c r="C447" s="25">
        <f>IF([7]道具信息!C447="","",[7]道具信息!C447)</f>
        <v>180023</v>
      </c>
      <c r="D447" s="25" t="str">
        <f>IF([7]道具信息!D447="","",[7]道具信息!D447)</f>
        <v>高级间谍</v>
      </c>
      <c r="E447" s="25" t="str">
        <f>IF([7]道具信息!E447="","",[7]道具信息!E447)</f>
        <v/>
      </c>
      <c r="F447" s="25">
        <f>IF([7]道具信息!F447="","",[7]道具信息!F447)</f>
        <v>1</v>
      </c>
      <c r="G447" s="25">
        <f>IF([7]道具信息!G447="","",[7]道具信息!G447)</f>
        <v>1</v>
      </c>
      <c r="H447" s="25">
        <f>IF([7]道具信息!H447="","",[7]道具信息!H447)</f>
        <v>1</v>
      </c>
      <c r="I447" s="25" t="str">
        <f>IF([7]道具信息!I447="","",[7]道具信息!I447)</f>
        <v/>
      </c>
      <c r="J447" s="25" t="str">
        <f>IF([7]道具信息!J447="","",[7]道具信息!J447)</f>
        <v/>
      </c>
      <c r="K447" s="25" t="str">
        <f>IF([7]道具信息!K447="","",[7]道具信息!K447)</f>
        <v/>
      </c>
      <c r="L447" s="25" t="str">
        <f>IF([7]道具信息!L447="","",[7]道具信息!L447)</f>
        <v/>
      </c>
      <c r="M447" s="25" t="str">
        <f>IF([7]道具信息!M447="","",[7]道具信息!M447)</f>
        <v/>
      </c>
      <c r="N447" s="25" t="str">
        <f>IF([7]道具信息!N447="","",[7]道具信息!N447)</f>
        <v/>
      </c>
      <c r="O447" s="25" t="str">
        <f>IF([7]道具信息!O447="","",[7]道具信息!O447)</f>
        <v/>
      </c>
      <c r="P447" s="25" t="str">
        <f>IF([7]道具信息!P447="","",[7]道具信息!P447)</f>
        <v/>
      </c>
      <c r="Q447" s="25" t="str">
        <f>IF([7]道具信息!Q447="","",[7]道具信息!Q447)</f>
        <v/>
      </c>
      <c r="R447" s="25" t="str">
        <f>IF([7]道具信息!R447="","",[7]道具信息!R447)</f>
        <v/>
      </c>
      <c r="S447" s="25" t="str">
        <f>IF([7]道具信息!S447="","",[7]道具信息!S447)</f>
        <v/>
      </c>
      <c r="T447" s="25" t="str">
        <f>IF([7]道具信息!T447="","",[7]道具信息!T447)</f>
        <v/>
      </c>
      <c r="U447" s="25" t="str">
        <f>IF([7]道具信息!U447="","",[7]道具信息!U447)</f>
        <v/>
      </c>
      <c r="V447" s="25" t="str">
        <f>IF([7]道具信息!V447="","",[7]道具信息!V447)</f>
        <v/>
      </c>
      <c r="W447" s="25" t="str">
        <f>IF([7]道具信息!W447="","",[7]道具信息!W447)</f>
        <v/>
      </c>
      <c r="X447" s="25" t="str">
        <f>IF([7]道具信息!X447="","",[7]道具信息!X447)</f>
        <v/>
      </c>
      <c r="Y447" s="25" t="str">
        <f>IF([7]道具信息!Y447="","",[7]道具信息!Y447)</f>
        <v/>
      </c>
      <c r="Z447" s="25" t="str">
        <f>IF([7]道具信息!Z447="","",[7]道具信息!Z447)</f>
        <v/>
      </c>
    </row>
    <row r="448" spans="1:26" x14ac:dyDescent="0.15">
      <c r="A448" s="25" t="str">
        <f>IF([7]道具信息!A448="","",[7]道具信息!A448)</f>
        <v/>
      </c>
      <c r="B448" s="25" t="str">
        <f>IF([7]道具信息!B448="","",[7]道具信息!B448)</f>
        <v/>
      </c>
      <c r="C448" s="25">
        <f>IF([7]道具信息!C448="","",[7]道具信息!C448)</f>
        <v>180022</v>
      </c>
      <c r="D448" s="25" t="str">
        <f>IF([7]道具信息!D448="","",[7]道具信息!D448)</f>
        <v>高级刺客</v>
      </c>
      <c r="E448" s="25" t="str">
        <f>IF([7]道具信息!E448="","",[7]道具信息!E448)</f>
        <v/>
      </c>
      <c r="F448" s="25">
        <f>IF([7]道具信息!F448="","",[7]道具信息!F448)</f>
        <v>1</v>
      </c>
      <c r="G448" s="25">
        <f>IF([7]道具信息!G448="","",[7]道具信息!G448)</f>
        <v>1</v>
      </c>
      <c r="H448" s="25">
        <f>IF([7]道具信息!H448="","",[7]道具信息!H448)</f>
        <v>1</v>
      </c>
      <c r="I448" s="25" t="str">
        <f>IF([7]道具信息!I448="","",[7]道具信息!I448)</f>
        <v/>
      </c>
      <c r="J448" s="25" t="str">
        <f>IF([7]道具信息!J448="","",[7]道具信息!J448)</f>
        <v/>
      </c>
      <c r="K448" s="25" t="str">
        <f>IF([7]道具信息!K448="","",[7]道具信息!K448)</f>
        <v/>
      </c>
      <c r="L448" s="25" t="str">
        <f>IF([7]道具信息!L448="","",[7]道具信息!L448)</f>
        <v/>
      </c>
      <c r="M448" s="25" t="str">
        <f>IF([7]道具信息!M448="","",[7]道具信息!M448)</f>
        <v/>
      </c>
      <c r="N448" s="25" t="str">
        <f>IF([7]道具信息!N448="","",[7]道具信息!N448)</f>
        <v/>
      </c>
      <c r="O448" s="25" t="str">
        <f>IF([7]道具信息!O448="","",[7]道具信息!O448)</f>
        <v/>
      </c>
      <c r="P448" s="25" t="str">
        <f>IF([7]道具信息!P448="","",[7]道具信息!P448)</f>
        <v/>
      </c>
      <c r="Q448" s="25" t="str">
        <f>IF([7]道具信息!Q448="","",[7]道具信息!Q448)</f>
        <v/>
      </c>
      <c r="R448" s="25" t="str">
        <f>IF([7]道具信息!R448="","",[7]道具信息!R448)</f>
        <v/>
      </c>
      <c r="S448" s="25" t="str">
        <f>IF([7]道具信息!S448="","",[7]道具信息!S448)</f>
        <v/>
      </c>
      <c r="T448" s="25" t="str">
        <f>IF([7]道具信息!T448="","",[7]道具信息!T448)</f>
        <v/>
      </c>
      <c r="U448" s="25" t="str">
        <f>IF([7]道具信息!U448="","",[7]道具信息!U448)</f>
        <v/>
      </c>
      <c r="V448" s="25" t="str">
        <f>IF([7]道具信息!V448="","",[7]道具信息!V448)</f>
        <v/>
      </c>
      <c r="W448" s="25" t="str">
        <f>IF([7]道具信息!W448="","",[7]道具信息!W448)</f>
        <v/>
      </c>
      <c r="X448" s="25" t="str">
        <f>IF([7]道具信息!X448="","",[7]道具信息!X448)</f>
        <v/>
      </c>
      <c r="Y448" s="25" t="str">
        <f>IF([7]道具信息!Y448="","",[7]道具信息!Y448)</f>
        <v/>
      </c>
      <c r="Z448" s="25" t="str">
        <f>IF([7]道具信息!Z448="","",[7]道具信息!Z448)</f>
        <v/>
      </c>
    </row>
    <row r="449" spans="1:26" x14ac:dyDescent="0.15">
      <c r="A449" s="25" t="str">
        <f>IF([7]道具信息!A449="","",[7]道具信息!A449)</f>
        <v/>
      </c>
      <c r="B449" s="25" t="str">
        <f>IF([7]道具信息!B449="","",[7]道具信息!B449)</f>
        <v/>
      </c>
      <c r="C449" s="25" t="str">
        <f>IF([7]道具信息!C449="","",[7]道具信息!C449)</f>
        <v/>
      </c>
      <c r="D449" s="25" t="str">
        <f>IF([7]道具信息!D449="","",[7]道具信息!D449)</f>
        <v/>
      </c>
      <c r="E449" s="25" t="str">
        <f>IF([7]道具信息!E449="","",[7]道具信息!E449)</f>
        <v/>
      </c>
      <c r="F449" s="25">
        <f>IF([7]道具信息!F449="","",[7]道具信息!F449)</f>
        <v>1</v>
      </c>
      <c r="G449" s="25">
        <f>IF([7]道具信息!G449="","",[7]道具信息!G449)</f>
        <v>1</v>
      </c>
      <c r="H449" s="25">
        <f>IF([7]道具信息!H449="","",[7]道具信息!H449)</f>
        <v>1</v>
      </c>
      <c r="I449" s="25" t="str">
        <f>IF([7]道具信息!I449="","",[7]道具信息!I449)</f>
        <v/>
      </c>
      <c r="J449" s="25" t="str">
        <f>IF([7]道具信息!J449="","",[7]道具信息!J449)</f>
        <v/>
      </c>
      <c r="K449" s="25" t="str">
        <f>IF([7]道具信息!K449="","",[7]道具信息!K449)</f>
        <v/>
      </c>
      <c r="L449" s="25" t="str">
        <f>IF([7]道具信息!L449="","",[7]道具信息!L449)</f>
        <v/>
      </c>
      <c r="M449" s="25" t="str">
        <f>IF([7]道具信息!M449="","",[7]道具信息!M449)</f>
        <v/>
      </c>
      <c r="N449" s="25" t="str">
        <f>IF([7]道具信息!N449="","",[7]道具信息!N449)</f>
        <v/>
      </c>
      <c r="O449" s="25" t="str">
        <f>IF([7]道具信息!O449="","",[7]道具信息!O449)</f>
        <v/>
      </c>
      <c r="P449" s="25" t="str">
        <f>IF([7]道具信息!P449="","",[7]道具信息!P449)</f>
        <v/>
      </c>
      <c r="Q449" s="25" t="str">
        <f>IF([7]道具信息!Q449="","",[7]道具信息!Q449)</f>
        <v/>
      </c>
      <c r="R449" s="25" t="str">
        <f>IF([7]道具信息!R449="","",[7]道具信息!R449)</f>
        <v/>
      </c>
      <c r="S449" s="25" t="str">
        <f>IF([7]道具信息!S449="","",[7]道具信息!S449)</f>
        <v/>
      </c>
      <c r="T449" s="25" t="str">
        <f>IF([7]道具信息!T449="","",[7]道具信息!T449)</f>
        <v/>
      </c>
      <c r="U449" s="25" t="str">
        <f>IF([7]道具信息!U449="","",[7]道具信息!U449)</f>
        <v/>
      </c>
      <c r="V449" s="25" t="str">
        <f>IF([7]道具信息!V449="","",[7]道具信息!V449)</f>
        <v/>
      </c>
      <c r="W449" s="25" t="str">
        <f>IF([7]道具信息!W449="","",[7]道具信息!W449)</f>
        <v/>
      </c>
      <c r="X449" s="25" t="str">
        <f>IF([7]道具信息!X449="","",[7]道具信息!X449)</f>
        <v/>
      </c>
      <c r="Y449" s="25" t="str">
        <f>IF([7]道具信息!Y449="","",[7]道具信息!Y449)</f>
        <v/>
      </c>
      <c r="Z449" s="25" t="str">
        <f>IF([7]道具信息!Z449="","",[7]道具信息!Z449)</f>
        <v/>
      </c>
    </row>
    <row r="450" spans="1:26" x14ac:dyDescent="0.15">
      <c r="A450" s="25" t="str">
        <f>IF([7]道具信息!A450="","",[7]道具信息!A450)</f>
        <v/>
      </c>
      <c r="B450" s="25" t="str">
        <f>IF([7]道具信息!B450="","",[7]道具信息!B450)</f>
        <v/>
      </c>
      <c r="C450" s="25">
        <f>IF([7]道具信息!C450="","",[7]道具信息!C450)</f>
        <v>23542</v>
      </c>
      <c r="D450" s="25" t="str">
        <f>IF([7]道具信息!D450="","",[7]道具信息!D450)</f>
        <v>十方装备宝箱碎片</v>
      </c>
      <c r="E450" s="25" t="str">
        <f>IF([7]道具信息!E450="","",[7]道具信息!E450)</f>
        <v/>
      </c>
      <c r="F450" s="25">
        <f>IF([7]道具信息!F450="","",[7]道具信息!F450)</f>
        <v>1</v>
      </c>
      <c r="G450" s="25">
        <f>IF([7]道具信息!G450="","",[7]道具信息!G450)</f>
        <v>1</v>
      </c>
      <c r="H450" s="25">
        <f>IF([7]道具信息!H450="","",[7]道具信息!H450)</f>
        <v>1</v>
      </c>
      <c r="I450" s="25" t="str">
        <f>IF([7]道具信息!I450="","",[7]道具信息!I450)</f>
        <v/>
      </c>
      <c r="J450" s="25" t="str">
        <f>IF([7]道具信息!J450="","",[7]道具信息!J450)</f>
        <v/>
      </c>
      <c r="K450" s="25" t="str">
        <f>IF([7]道具信息!K450="","",[7]道具信息!K450)</f>
        <v/>
      </c>
      <c r="L450" s="25" t="str">
        <f>IF([7]道具信息!L450="","",[7]道具信息!L450)</f>
        <v/>
      </c>
      <c r="M450" s="25" t="str">
        <f>IF([7]道具信息!M450="","",[7]道具信息!M450)</f>
        <v/>
      </c>
      <c r="N450" s="25" t="str">
        <f>IF([7]道具信息!N450="","",[7]道具信息!N450)</f>
        <v/>
      </c>
      <c r="O450" s="25" t="str">
        <f>IF([7]道具信息!O450="","",[7]道具信息!O450)</f>
        <v/>
      </c>
      <c r="P450" s="25" t="str">
        <f>IF([7]道具信息!P450="","",[7]道具信息!P450)</f>
        <v/>
      </c>
      <c r="Q450" s="25" t="str">
        <f>IF([7]道具信息!Q450="","",[7]道具信息!Q450)</f>
        <v/>
      </c>
      <c r="R450" s="25" t="str">
        <f>IF([7]道具信息!R450="","",[7]道具信息!R450)</f>
        <v/>
      </c>
      <c r="S450" s="25" t="str">
        <f>IF([7]道具信息!S450="","",[7]道具信息!S450)</f>
        <v/>
      </c>
      <c r="T450" s="25" t="str">
        <f>IF([7]道具信息!T450="","",[7]道具信息!T450)</f>
        <v/>
      </c>
      <c r="U450" s="25" t="str">
        <f>IF([7]道具信息!U450="","",[7]道具信息!U450)</f>
        <v/>
      </c>
      <c r="V450" s="25" t="str">
        <f>IF([7]道具信息!V450="","",[7]道具信息!V450)</f>
        <v/>
      </c>
      <c r="W450" s="25" t="str">
        <f>IF([7]道具信息!W450="","",[7]道具信息!W450)</f>
        <v/>
      </c>
      <c r="X450" s="25" t="str">
        <f>IF([7]道具信息!X450="","",[7]道具信息!X450)</f>
        <v/>
      </c>
      <c r="Y450" s="25" t="str">
        <f>IF([7]道具信息!Y450="","",[7]道具信息!Y450)</f>
        <v/>
      </c>
      <c r="Z450" s="25" t="str">
        <f>IF([7]道具信息!Z450="","",[7]道具信息!Z450)</f>
        <v/>
      </c>
    </row>
    <row r="451" spans="1:26" x14ac:dyDescent="0.15">
      <c r="A451" s="25" t="str">
        <f>IF([7]道具信息!A451="","",[7]道具信息!A451)</f>
        <v/>
      </c>
      <c r="B451" s="25" t="str">
        <f>IF([7]道具信息!B451="","",[7]道具信息!B451)</f>
        <v/>
      </c>
      <c r="C451" s="25">
        <f>IF([7]道具信息!C451="","",[7]道具信息!C451)</f>
        <v>23543</v>
      </c>
      <c r="D451" s="25" t="str">
        <f>IF([7]道具信息!D451="","",[7]道具信息!D451)</f>
        <v>墨霜装备宝箱碎片</v>
      </c>
      <c r="E451" s="25" t="str">
        <f>IF([7]道具信息!E451="","",[7]道具信息!E451)</f>
        <v/>
      </c>
      <c r="F451" s="25">
        <f>IF([7]道具信息!F451="","",[7]道具信息!F451)</f>
        <v>1</v>
      </c>
      <c r="G451" s="25">
        <f>IF([7]道具信息!G451="","",[7]道具信息!G451)</f>
        <v>1</v>
      </c>
      <c r="H451" s="25">
        <f>IF([7]道具信息!H451="","",[7]道具信息!H451)</f>
        <v>1</v>
      </c>
      <c r="I451" s="25" t="str">
        <f>IF([7]道具信息!I451="","",[7]道具信息!I451)</f>
        <v/>
      </c>
      <c r="J451" s="25" t="str">
        <f>IF([7]道具信息!J451="","",[7]道具信息!J451)</f>
        <v/>
      </c>
      <c r="K451" s="25" t="str">
        <f>IF([7]道具信息!K451="","",[7]道具信息!K451)</f>
        <v/>
      </c>
      <c r="L451" s="25" t="str">
        <f>IF([7]道具信息!L451="","",[7]道具信息!L451)</f>
        <v/>
      </c>
      <c r="M451" s="25" t="str">
        <f>IF([7]道具信息!M451="","",[7]道具信息!M451)</f>
        <v/>
      </c>
      <c r="N451" s="25" t="str">
        <f>IF([7]道具信息!N451="","",[7]道具信息!N451)</f>
        <v/>
      </c>
      <c r="O451" s="25" t="str">
        <f>IF([7]道具信息!O451="","",[7]道具信息!O451)</f>
        <v/>
      </c>
      <c r="P451" s="25" t="str">
        <f>IF([7]道具信息!P451="","",[7]道具信息!P451)</f>
        <v/>
      </c>
      <c r="Q451" s="25" t="str">
        <f>IF([7]道具信息!Q451="","",[7]道具信息!Q451)</f>
        <v/>
      </c>
      <c r="R451" s="25" t="str">
        <f>IF([7]道具信息!R451="","",[7]道具信息!R451)</f>
        <v/>
      </c>
      <c r="S451" s="25" t="str">
        <f>IF([7]道具信息!S451="","",[7]道具信息!S451)</f>
        <v/>
      </c>
      <c r="T451" s="25" t="str">
        <f>IF([7]道具信息!T451="","",[7]道具信息!T451)</f>
        <v/>
      </c>
      <c r="U451" s="25" t="str">
        <f>IF([7]道具信息!U451="","",[7]道具信息!U451)</f>
        <v/>
      </c>
      <c r="V451" s="25" t="str">
        <f>IF([7]道具信息!V451="","",[7]道具信息!V451)</f>
        <v/>
      </c>
      <c r="W451" s="25" t="str">
        <f>IF([7]道具信息!W451="","",[7]道具信息!W451)</f>
        <v/>
      </c>
      <c r="X451" s="25" t="str">
        <f>IF([7]道具信息!X451="","",[7]道具信息!X451)</f>
        <v/>
      </c>
      <c r="Y451" s="25" t="str">
        <f>IF([7]道具信息!Y451="","",[7]道具信息!Y451)</f>
        <v/>
      </c>
      <c r="Z451" s="25" t="str">
        <f>IF([7]道具信息!Z451="","",[7]道具信息!Z451)</f>
        <v/>
      </c>
    </row>
    <row r="452" spans="1:26" x14ac:dyDescent="0.15">
      <c r="A452" s="25" t="str">
        <f>IF([7]道具信息!A452="","",[7]道具信息!A452)</f>
        <v/>
      </c>
      <c r="B452" s="25" t="str">
        <f>IF([7]道具信息!B452="","",[7]道具信息!B452)</f>
        <v/>
      </c>
      <c r="C452" s="25" t="str">
        <f>IF([7]道具信息!C452="","",[7]道具信息!C452)</f>
        <v/>
      </c>
      <c r="D452" s="25" t="str">
        <f>IF([7]道具信息!D452="","",[7]道具信息!D452)</f>
        <v/>
      </c>
      <c r="E452" s="25" t="str">
        <f>IF([7]道具信息!E452="","",[7]道具信息!E452)</f>
        <v/>
      </c>
      <c r="F452" s="25">
        <f>IF([7]道具信息!F452="","",[7]道具信息!F452)</f>
        <v>1</v>
      </c>
      <c r="G452" s="25">
        <f>IF([7]道具信息!G452="","",[7]道具信息!G452)</f>
        <v>1</v>
      </c>
      <c r="H452" s="25">
        <f>IF([7]道具信息!H452="","",[7]道具信息!H452)</f>
        <v>1</v>
      </c>
      <c r="I452" s="25" t="str">
        <f>IF([7]道具信息!I452="","",[7]道具信息!I452)</f>
        <v/>
      </c>
      <c r="J452" s="25" t="str">
        <f>IF([7]道具信息!J452="","",[7]道具信息!J452)</f>
        <v/>
      </c>
      <c r="K452" s="25" t="str">
        <f>IF([7]道具信息!K452="","",[7]道具信息!K452)</f>
        <v/>
      </c>
      <c r="L452" s="25" t="str">
        <f>IF([7]道具信息!L452="","",[7]道具信息!L452)</f>
        <v/>
      </c>
      <c r="M452" s="25" t="str">
        <f>IF([7]道具信息!M452="","",[7]道具信息!M452)</f>
        <v/>
      </c>
      <c r="N452" s="25" t="str">
        <f>IF([7]道具信息!N452="","",[7]道具信息!N452)</f>
        <v/>
      </c>
      <c r="O452" s="25" t="str">
        <f>IF([7]道具信息!O452="","",[7]道具信息!O452)</f>
        <v/>
      </c>
      <c r="P452" s="25" t="str">
        <f>IF([7]道具信息!P452="","",[7]道具信息!P452)</f>
        <v/>
      </c>
      <c r="Q452" s="25" t="str">
        <f>IF([7]道具信息!Q452="","",[7]道具信息!Q452)</f>
        <v/>
      </c>
      <c r="R452" s="25" t="str">
        <f>IF([7]道具信息!R452="","",[7]道具信息!R452)</f>
        <v/>
      </c>
      <c r="S452" s="25" t="str">
        <f>IF([7]道具信息!S452="","",[7]道具信息!S452)</f>
        <v/>
      </c>
      <c r="T452" s="25" t="str">
        <f>IF([7]道具信息!T452="","",[7]道具信息!T452)</f>
        <v/>
      </c>
      <c r="U452" s="25" t="str">
        <f>IF([7]道具信息!U452="","",[7]道具信息!U452)</f>
        <v/>
      </c>
      <c r="V452" s="25" t="str">
        <f>IF([7]道具信息!V452="","",[7]道具信息!V452)</f>
        <v/>
      </c>
      <c r="W452" s="25" t="str">
        <f>IF([7]道具信息!W452="","",[7]道具信息!W452)</f>
        <v/>
      </c>
      <c r="X452" s="25" t="str">
        <f>IF([7]道具信息!X452="","",[7]道具信息!X452)</f>
        <v/>
      </c>
      <c r="Y452" s="25" t="str">
        <f>IF([7]道具信息!Y452="","",[7]道具信息!Y452)</f>
        <v/>
      </c>
      <c r="Z452" s="25" t="str">
        <f>IF([7]道具信息!Z452="","",[7]道具信息!Z452)</f>
        <v/>
      </c>
    </row>
    <row r="453" spans="1:26" x14ac:dyDescent="0.15">
      <c r="A453" s="25" t="str">
        <f>IF([7]道具信息!A453="","",[7]道具信息!A453)</f>
        <v/>
      </c>
      <c r="B453" s="25" t="str">
        <f>IF([7]道具信息!B453="","",[7]道具信息!B453)</f>
        <v/>
      </c>
      <c r="C453" s="25">
        <f>IF([7]道具信息!C453="","",[7]道具信息!C453)</f>
        <v>23356</v>
      </c>
      <c r="D453" s="25" t="str">
        <f>IF([7]道具信息!D453="","",[7]道具信息!D453)</f>
        <v>紫色藏宝图</v>
      </c>
      <c r="E453" s="25">
        <f>IF([7]道具信息!E453="","",[7]道具信息!E453)</f>
        <v>300</v>
      </c>
      <c r="F453" s="25">
        <f>IF([7]道具信息!F453="","",[7]道具信息!F453)</f>
        <v>1</v>
      </c>
      <c r="G453" s="25">
        <f>IF([7]道具信息!G453="","",[7]道具信息!G453)</f>
        <v>1</v>
      </c>
      <c r="H453" s="25">
        <f>IF([7]道具信息!H453="","",[7]道具信息!H453)</f>
        <v>1</v>
      </c>
      <c r="I453" s="25">
        <f>IF([7]道具信息!I453="","",[7]道具信息!I453)</f>
        <v>300</v>
      </c>
      <c r="J453" s="25">
        <f>IF([7]道具信息!J453="","",[7]道具信息!J453)</f>
        <v>300</v>
      </c>
      <c r="K453" s="25">
        <f>IF([7]道具信息!K453="","",[7]道具信息!K453)</f>
        <v>300</v>
      </c>
      <c r="L453" s="25" t="str">
        <f>IF([7]道具信息!L453="","",[7]道具信息!L453)</f>
        <v/>
      </c>
      <c r="M453" s="25" t="str">
        <f>IF([7]道具信息!M453="","",[7]道具信息!M453)</f>
        <v/>
      </c>
      <c r="N453" s="25" t="str">
        <f>IF([7]道具信息!N453="","",[7]道具信息!N453)</f>
        <v/>
      </c>
      <c r="O453" s="25" t="str">
        <f>IF([7]道具信息!O453="","",[7]道具信息!O453)</f>
        <v/>
      </c>
      <c r="P453" s="25" t="str">
        <f>IF([7]道具信息!P453="","",[7]道具信息!P453)</f>
        <v/>
      </c>
      <c r="Q453" s="25" t="str">
        <f>IF([7]道具信息!Q453="","",[7]道具信息!Q453)</f>
        <v/>
      </c>
      <c r="R453" s="25" t="str">
        <f>IF([7]道具信息!R453="","",[7]道具信息!R453)</f>
        <v/>
      </c>
      <c r="S453" s="25" t="str">
        <f>IF([7]道具信息!S453="","",[7]道具信息!S453)</f>
        <v/>
      </c>
      <c r="T453" s="25" t="str">
        <f>IF([7]道具信息!T453="","",[7]道具信息!T453)</f>
        <v/>
      </c>
      <c r="U453" s="25" t="str">
        <f>IF([7]道具信息!U453="","",[7]道具信息!U453)</f>
        <v/>
      </c>
      <c r="V453" s="25" t="str">
        <f>IF([7]道具信息!V453="","",[7]道具信息!V453)</f>
        <v/>
      </c>
      <c r="W453" s="25" t="str">
        <f>IF([7]道具信息!W453="","",[7]道具信息!W453)</f>
        <v/>
      </c>
      <c r="X453" s="25" t="str">
        <f>IF([7]道具信息!X453="","",[7]道具信息!X453)</f>
        <v/>
      </c>
      <c r="Y453" s="25" t="str">
        <f>IF([7]道具信息!Y453="","",[7]道具信息!Y453)</f>
        <v/>
      </c>
      <c r="Z453" s="25" t="str">
        <f>IF([7]道具信息!Z453="","",[7]道具信息!Z453)</f>
        <v/>
      </c>
    </row>
    <row r="454" spans="1:26" x14ac:dyDescent="0.15">
      <c r="A454" s="25" t="str">
        <f>IF([7]道具信息!A454="","",[7]道具信息!A454)</f>
        <v/>
      </c>
      <c r="B454" s="25" t="str">
        <f>IF([7]道具信息!B454="","",[7]道具信息!B454)</f>
        <v/>
      </c>
      <c r="C454" s="25">
        <f>IF([7]道具信息!C454="","",[7]道具信息!C454)</f>
        <v>23541</v>
      </c>
      <c r="D454" s="25" t="str">
        <f>IF([7]道具信息!D454="","",[7]道具信息!D454)</f>
        <v>宝物精华小宝箱</v>
      </c>
      <c r="E454" s="25">
        <f>IF([7]道具信息!E454="","",[7]道具信息!E454)</f>
        <v>100</v>
      </c>
      <c r="F454" s="25">
        <f>IF([7]道具信息!F454="","",[7]道具信息!F454)</f>
        <v>1</v>
      </c>
      <c r="G454" s="25">
        <f>IF([7]道具信息!G454="","",[7]道具信息!G454)</f>
        <v>1</v>
      </c>
      <c r="H454" s="25">
        <f>IF([7]道具信息!H454="","",[7]道具信息!H454)</f>
        <v>1</v>
      </c>
      <c r="I454" s="25">
        <f>IF([7]道具信息!I454="","",[7]道具信息!I454)</f>
        <v>100</v>
      </c>
      <c r="J454" s="25">
        <f>IF([7]道具信息!J454="","",[7]道具信息!J454)</f>
        <v>100</v>
      </c>
      <c r="K454" s="25">
        <f>IF([7]道具信息!K454="","",[7]道具信息!K454)</f>
        <v>100</v>
      </c>
      <c r="L454" s="25" t="str">
        <f>IF([7]道具信息!L454="","",[7]道具信息!L454)</f>
        <v/>
      </c>
      <c r="M454" s="25" t="str">
        <f>IF([7]道具信息!M454="","",[7]道具信息!M454)</f>
        <v/>
      </c>
      <c r="N454" s="25" t="str">
        <f>IF([7]道具信息!N454="","",[7]道具信息!N454)</f>
        <v/>
      </c>
      <c r="O454" s="25" t="str">
        <f>IF([7]道具信息!O454="","",[7]道具信息!O454)</f>
        <v/>
      </c>
      <c r="P454" s="25" t="str">
        <f>IF([7]道具信息!P454="","",[7]道具信息!P454)</f>
        <v/>
      </c>
      <c r="Q454" s="25" t="str">
        <f>IF([7]道具信息!Q454="","",[7]道具信息!Q454)</f>
        <v/>
      </c>
      <c r="R454" s="25" t="str">
        <f>IF([7]道具信息!R454="","",[7]道具信息!R454)</f>
        <v/>
      </c>
      <c r="S454" s="25" t="str">
        <f>IF([7]道具信息!S454="","",[7]道具信息!S454)</f>
        <v/>
      </c>
      <c r="T454" s="25" t="str">
        <f>IF([7]道具信息!T454="","",[7]道具信息!T454)</f>
        <v/>
      </c>
      <c r="U454" s="25" t="str">
        <f>IF([7]道具信息!U454="","",[7]道具信息!U454)</f>
        <v/>
      </c>
      <c r="V454" s="25" t="str">
        <f>IF([7]道具信息!V454="","",[7]道具信息!V454)</f>
        <v/>
      </c>
      <c r="W454" s="25" t="str">
        <f>IF([7]道具信息!W454="","",[7]道具信息!W454)</f>
        <v/>
      </c>
      <c r="X454" s="25" t="str">
        <f>IF([7]道具信息!X454="","",[7]道具信息!X454)</f>
        <v/>
      </c>
      <c r="Y454" s="25" t="str">
        <f>IF([7]道具信息!Y454="","",[7]道具信息!Y454)</f>
        <v/>
      </c>
      <c r="Z454" s="25" t="str">
        <f>IF([7]道具信息!Z454="","",[7]道具信息!Z454)</f>
        <v/>
      </c>
    </row>
    <row r="455" spans="1:26" x14ac:dyDescent="0.15">
      <c r="A455" s="25" t="str">
        <f>IF([7]道具信息!A455="","",[7]道具信息!A455)</f>
        <v/>
      </c>
      <c r="B455" s="25" t="str">
        <f>IF([7]道具信息!B455="","",[7]道具信息!B455)</f>
        <v/>
      </c>
      <c r="C455" s="25">
        <f>IF([7]道具信息!C455="","",[7]道具信息!C455)</f>
        <v>23537</v>
      </c>
      <c r="D455" s="25" t="str">
        <f>IF([7]道具信息!D455="","",[7]道具信息!D455)</f>
        <v>文心宝箱</v>
      </c>
      <c r="E455" s="25">
        <f>IF([7]道具信息!E455="","",[7]道具信息!E455)</f>
        <v>200</v>
      </c>
      <c r="F455" s="25">
        <f>IF([7]道具信息!F455="","",[7]道具信息!F455)</f>
        <v>1</v>
      </c>
      <c r="G455" s="25">
        <f>IF([7]道具信息!G455="","",[7]道具信息!G455)</f>
        <v>1</v>
      </c>
      <c r="H455" s="25">
        <f>IF([7]道具信息!H455="","",[7]道具信息!H455)</f>
        <v>1</v>
      </c>
      <c r="I455" s="25">
        <f>IF([7]道具信息!I455="","",[7]道具信息!I455)</f>
        <v>200</v>
      </c>
      <c r="J455" s="25">
        <f>IF([7]道具信息!J455="","",[7]道具信息!J455)</f>
        <v>200</v>
      </c>
      <c r="K455" s="25">
        <f>IF([7]道具信息!K455="","",[7]道具信息!K455)</f>
        <v>200</v>
      </c>
      <c r="L455" s="25" t="str">
        <f>IF([7]道具信息!L455="","",[7]道具信息!L455)</f>
        <v/>
      </c>
      <c r="M455" s="25" t="str">
        <f>IF([7]道具信息!M455="","",[7]道具信息!M455)</f>
        <v/>
      </c>
      <c r="N455" s="25" t="str">
        <f>IF([7]道具信息!N455="","",[7]道具信息!N455)</f>
        <v/>
      </c>
      <c r="O455" s="25" t="str">
        <f>IF([7]道具信息!O455="","",[7]道具信息!O455)</f>
        <v/>
      </c>
      <c r="P455" s="25" t="str">
        <f>IF([7]道具信息!P455="","",[7]道具信息!P455)</f>
        <v/>
      </c>
      <c r="Q455" s="25" t="str">
        <f>IF([7]道具信息!Q455="","",[7]道具信息!Q455)</f>
        <v/>
      </c>
      <c r="R455" s="25" t="str">
        <f>IF([7]道具信息!R455="","",[7]道具信息!R455)</f>
        <v/>
      </c>
      <c r="S455" s="25" t="str">
        <f>IF([7]道具信息!S455="","",[7]道具信息!S455)</f>
        <v/>
      </c>
      <c r="T455" s="25" t="str">
        <f>IF([7]道具信息!T455="","",[7]道具信息!T455)</f>
        <v/>
      </c>
      <c r="U455" s="25" t="str">
        <f>IF([7]道具信息!U455="","",[7]道具信息!U455)</f>
        <v/>
      </c>
      <c r="V455" s="25" t="str">
        <f>IF([7]道具信息!V455="","",[7]道具信息!V455)</f>
        <v/>
      </c>
      <c r="W455" s="25" t="str">
        <f>IF([7]道具信息!W455="","",[7]道具信息!W455)</f>
        <v/>
      </c>
      <c r="X455" s="25" t="str">
        <f>IF([7]道具信息!X455="","",[7]道具信息!X455)</f>
        <v/>
      </c>
      <c r="Y455" s="25" t="str">
        <f>IF([7]道具信息!Y455="","",[7]道具信息!Y455)</f>
        <v/>
      </c>
      <c r="Z455" s="25" t="str">
        <f>IF([7]道具信息!Z455="","",[7]道具信息!Z455)</f>
        <v/>
      </c>
    </row>
    <row r="456" spans="1:26" x14ac:dyDescent="0.15">
      <c r="A456" s="25" t="str">
        <f>IF([7]道具信息!A456="","",[7]道具信息!A456)</f>
        <v/>
      </c>
      <c r="B456" s="25" t="str">
        <f>IF([7]道具信息!B456="","",[7]道具信息!B456)</f>
        <v/>
      </c>
      <c r="C456" s="25">
        <f>IF([7]道具信息!C456="","",[7]道具信息!C456)</f>
        <v>23540</v>
      </c>
      <c r="D456" s="25" t="str">
        <f>IF([7]道具信息!D456="","",[7]道具信息!D456)</f>
        <v>500偕作玉宝箱</v>
      </c>
      <c r="E456" s="25">
        <f>IF([7]道具信息!E456="","",[7]道具信息!E456)</f>
        <v>500</v>
      </c>
      <c r="F456" s="25">
        <f>IF([7]道具信息!F456="","",[7]道具信息!F456)</f>
        <v>1</v>
      </c>
      <c r="G456" s="25">
        <f>IF([7]道具信息!G456="","",[7]道具信息!G456)</f>
        <v>1</v>
      </c>
      <c r="H456" s="25">
        <f>IF([7]道具信息!H456="","",[7]道具信息!H456)</f>
        <v>1</v>
      </c>
      <c r="I456" s="25">
        <f>IF([7]道具信息!I456="","",[7]道具信息!I456)</f>
        <v>500</v>
      </c>
      <c r="J456" s="25">
        <f>IF([7]道具信息!J456="","",[7]道具信息!J456)</f>
        <v>500</v>
      </c>
      <c r="K456" s="25">
        <f>IF([7]道具信息!K456="","",[7]道具信息!K456)</f>
        <v>500</v>
      </c>
      <c r="L456" s="25" t="str">
        <f>IF([7]道具信息!L456="","",[7]道具信息!L456)</f>
        <v/>
      </c>
      <c r="M456" s="25" t="str">
        <f>IF([7]道具信息!M456="","",[7]道具信息!M456)</f>
        <v/>
      </c>
      <c r="N456" s="25" t="str">
        <f>IF([7]道具信息!N456="","",[7]道具信息!N456)</f>
        <v/>
      </c>
      <c r="O456" s="25" t="str">
        <f>IF([7]道具信息!O456="","",[7]道具信息!O456)</f>
        <v/>
      </c>
      <c r="P456" s="25" t="str">
        <f>IF([7]道具信息!P456="","",[7]道具信息!P456)</f>
        <v/>
      </c>
      <c r="Q456" s="25" t="str">
        <f>IF([7]道具信息!Q456="","",[7]道具信息!Q456)</f>
        <v/>
      </c>
      <c r="R456" s="25" t="str">
        <f>IF([7]道具信息!R456="","",[7]道具信息!R456)</f>
        <v/>
      </c>
      <c r="S456" s="25" t="str">
        <f>IF([7]道具信息!S456="","",[7]道具信息!S456)</f>
        <v/>
      </c>
      <c r="T456" s="25" t="str">
        <f>IF([7]道具信息!T456="","",[7]道具信息!T456)</f>
        <v/>
      </c>
      <c r="U456" s="25" t="str">
        <f>IF([7]道具信息!U456="","",[7]道具信息!U456)</f>
        <v/>
      </c>
      <c r="V456" s="25" t="str">
        <f>IF([7]道具信息!V456="","",[7]道具信息!V456)</f>
        <v/>
      </c>
      <c r="W456" s="25" t="str">
        <f>IF([7]道具信息!W456="","",[7]道具信息!W456)</f>
        <v/>
      </c>
      <c r="X456" s="25" t="str">
        <f>IF([7]道具信息!X456="","",[7]道具信息!X456)</f>
        <v/>
      </c>
      <c r="Y456" s="25" t="str">
        <f>IF([7]道具信息!Y456="","",[7]道具信息!Y456)</f>
        <v/>
      </c>
      <c r="Z456" s="25" t="str">
        <f>IF([7]道具信息!Z456="","",[7]道具信息!Z456)</f>
        <v/>
      </c>
    </row>
    <row r="457" spans="1:26" x14ac:dyDescent="0.15">
      <c r="A457" s="25" t="str">
        <f>IF([7]道具信息!A457="","",[7]道具信息!A457)</f>
        <v/>
      </c>
      <c r="B457" s="25" t="str">
        <f>IF([7]道具信息!B457="","",[7]道具信息!B457)</f>
        <v/>
      </c>
      <c r="C457" s="25">
        <f>IF([7]道具信息!C457="","",[7]道具信息!C457)</f>
        <v>90510</v>
      </c>
      <c r="D457" s="25" t="str">
        <f>IF([7]道具信息!D457="","",[7]道具信息!D457)</f>
        <v>偕作玉</v>
      </c>
      <c r="E457" s="25">
        <f>IF([7]道具信息!E457="","",[7]道具信息!E457)</f>
        <v>1</v>
      </c>
      <c r="F457" s="25">
        <f>IF([7]道具信息!F457="","",[7]道具信息!F457)</f>
        <v>1</v>
      </c>
      <c r="G457" s="25">
        <f>IF([7]道具信息!G457="","",[7]道具信息!G457)</f>
        <v>1</v>
      </c>
      <c r="H457" s="25">
        <f>IF([7]道具信息!H457="","",[7]道具信息!H457)</f>
        <v>1</v>
      </c>
      <c r="I457" s="25">
        <f>IF([7]道具信息!I457="","",[7]道具信息!I457)</f>
        <v>1</v>
      </c>
      <c r="J457" s="25">
        <f>IF([7]道具信息!J457="","",[7]道具信息!J457)</f>
        <v>1</v>
      </c>
      <c r="K457" s="25">
        <f>IF([7]道具信息!K457="","",[7]道具信息!K457)</f>
        <v>1</v>
      </c>
      <c r="L457" s="25" t="str">
        <f>IF([7]道具信息!L457="","",[7]道具信息!L457)</f>
        <v/>
      </c>
      <c r="M457" s="25" t="str">
        <f>IF([7]道具信息!M457="","",[7]道具信息!M457)</f>
        <v/>
      </c>
      <c r="N457" s="25" t="str">
        <f>IF([7]道具信息!N457="","",[7]道具信息!N457)</f>
        <v/>
      </c>
      <c r="O457" s="25" t="str">
        <f>IF([7]道具信息!O457="","",[7]道具信息!O457)</f>
        <v/>
      </c>
      <c r="P457" s="25" t="str">
        <f>IF([7]道具信息!P457="","",[7]道具信息!P457)</f>
        <v/>
      </c>
      <c r="Q457" s="25" t="str">
        <f>IF([7]道具信息!Q457="","",[7]道具信息!Q457)</f>
        <v/>
      </c>
      <c r="R457" s="25" t="str">
        <f>IF([7]道具信息!R457="","",[7]道具信息!R457)</f>
        <v/>
      </c>
      <c r="S457" s="25" t="str">
        <f>IF([7]道具信息!S457="","",[7]道具信息!S457)</f>
        <v/>
      </c>
      <c r="T457" s="25" t="str">
        <f>IF([7]道具信息!T457="","",[7]道具信息!T457)</f>
        <v/>
      </c>
      <c r="U457" s="25" t="str">
        <f>IF([7]道具信息!U457="","",[7]道具信息!U457)</f>
        <v/>
      </c>
      <c r="V457" s="25" t="str">
        <f>IF([7]道具信息!V457="","",[7]道具信息!V457)</f>
        <v/>
      </c>
      <c r="W457" s="25" t="str">
        <f>IF([7]道具信息!W457="","",[7]道具信息!W457)</f>
        <v/>
      </c>
      <c r="X457" s="25" t="str">
        <f>IF([7]道具信息!X457="","",[7]道具信息!X457)</f>
        <v/>
      </c>
      <c r="Y457" s="25" t="str">
        <f>IF([7]道具信息!Y457="","",[7]道具信息!Y457)</f>
        <v/>
      </c>
      <c r="Z457" s="25" t="str">
        <f>IF([7]道具信息!Z457="","",[7]道具信息!Z457)</f>
        <v/>
      </c>
    </row>
    <row r="458" spans="1:26" x14ac:dyDescent="0.15">
      <c r="A458" s="25" t="str">
        <f>IF([7]道具信息!A458="","",[7]道具信息!A458)</f>
        <v/>
      </c>
      <c r="B458" s="25" t="str">
        <f>IF([7]道具信息!B458="","",[7]道具信息!B458)</f>
        <v/>
      </c>
      <c r="C458" s="25">
        <f>IF([7]道具信息!C458="","",[7]道具信息!C458)</f>
        <v>90512</v>
      </c>
      <c r="D458" s="25" t="str">
        <f>IF([7]道具信息!D458="","",[7]道具信息!D458)</f>
        <v>文心</v>
      </c>
      <c r="E458" s="25">
        <f>IF([7]道具信息!E458="","",[7]道具信息!E458)</f>
        <v>0.33333333333333331</v>
      </c>
      <c r="F458" s="25">
        <f>IF([7]道具信息!F458="","",[7]道具信息!F458)</f>
        <v>1</v>
      </c>
      <c r="G458" s="25">
        <f>IF([7]道具信息!G458="","",[7]道具信息!G458)</f>
        <v>1</v>
      </c>
      <c r="H458" s="25">
        <f>IF([7]道具信息!H458="","",[7]道具信息!H458)</f>
        <v>1</v>
      </c>
      <c r="I458" s="25">
        <f>IF([7]道具信息!I458="","",[7]道具信息!I458)</f>
        <v>0.33333333333333331</v>
      </c>
      <c r="J458" s="25">
        <f>IF([7]道具信息!J458="","",[7]道具信息!J458)</f>
        <v>0.33333333333333331</v>
      </c>
      <c r="K458" s="25">
        <f>IF([7]道具信息!K458="","",[7]道具信息!K458)</f>
        <v>0.33333333333333331</v>
      </c>
      <c r="L458" s="25" t="str">
        <f>IF([7]道具信息!L458="","",[7]道具信息!L458)</f>
        <v/>
      </c>
      <c r="M458" s="25" t="str">
        <f>IF([7]道具信息!M458="","",[7]道具信息!M458)</f>
        <v/>
      </c>
      <c r="N458" s="25" t="str">
        <f>IF([7]道具信息!N458="","",[7]道具信息!N458)</f>
        <v/>
      </c>
      <c r="O458" s="25" t="str">
        <f>IF([7]道具信息!O458="","",[7]道具信息!O458)</f>
        <v/>
      </c>
      <c r="P458" s="25" t="str">
        <f>IF([7]道具信息!P458="","",[7]道具信息!P458)</f>
        <v/>
      </c>
      <c r="Q458" s="25" t="str">
        <f>IF([7]道具信息!Q458="","",[7]道具信息!Q458)</f>
        <v/>
      </c>
      <c r="R458" s="25" t="str">
        <f>IF([7]道具信息!R458="","",[7]道具信息!R458)</f>
        <v/>
      </c>
      <c r="S458" s="25" t="str">
        <f>IF([7]道具信息!S458="","",[7]道具信息!S458)</f>
        <v/>
      </c>
      <c r="T458" s="25" t="str">
        <f>IF([7]道具信息!T458="","",[7]道具信息!T458)</f>
        <v/>
      </c>
      <c r="U458" s="25" t="str">
        <f>IF([7]道具信息!U458="","",[7]道具信息!U458)</f>
        <v/>
      </c>
      <c r="V458" s="25" t="str">
        <f>IF([7]道具信息!V458="","",[7]道具信息!V458)</f>
        <v/>
      </c>
      <c r="W458" s="25" t="str">
        <f>IF([7]道具信息!W458="","",[7]道具信息!W458)</f>
        <v/>
      </c>
      <c r="X458" s="25" t="str">
        <f>IF([7]道具信息!X458="","",[7]道具信息!X458)</f>
        <v/>
      </c>
      <c r="Y458" s="25" t="str">
        <f>IF([7]道具信息!Y458="","",[7]道具信息!Y458)</f>
        <v/>
      </c>
      <c r="Z458" s="25" t="str">
        <f>IF([7]道具信息!Z458="","",[7]道具信息!Z458)</f>
        <v/>
      </c>
    </row>
    <row r="459" spans="1:26" x14ac:dyDescent="0.15">
      <c r="A459" s="25" t="str">
        <f>IF([7]道具信息!A459="","",[7]道具信息!A459)</f>
        <v/>
      </c>
      <c r="B459" s="25" t="str">
        <f>IF([7]道具信息!B459="","",[7]道具信息!B459)</f>
        <v/>
      </c>
      <c r="C459" s="25">
        <f>IF([7]道具信息!C459="","",[7]道具信息!C459)</f>
        <v>90513</v>
      </c>
      <c r="D459" s="25" t="str">
        <f>IF([7]道具信息!D459="","",[7]道具信息!D459)</f>
        <v>宝物精华</v>
      </c>
      <c r="E459" s="25">
        <f>IF([7]道具信息!E459="","",[7]道具信息!E459)</f>
        <v>100</v>
      </c>
      <c r="F459" s="25">
        <f>IF([7]道具信息!F459="","",[7]道具信息!F459)</f>
        <v>1</v>
      </c>
      <c r="G459" s="25">
        <f>IF([7]道具信息!G459="","",[7]道具信息!G459)</f>
        <v>1</v>
      </c>
      <c r="H459" s="25">
        <f>IF([7]道具信息!H459="","",[7]道具信息!H459)</f>
        <v>1</v>
      </c>
      <c r="I459" s="25">
        <f>IF([7]道具信息!I459="","",[7]道具信息!I459)</f>
        <v>100</v>
      </c>
      <c r="J459" s="25">
        <f>IF([7]道具信息!J459="","",[7]道具信息!J459)</f>
        <v>100</v>
      </c>
      <c r="K459" s="25">
        <f>IF([7]道具信息!K459="","",[7]道具信息!K459)</f>
        <v>100</v>
      </c>
      <c r="L459" s="25" t="str">
        <f>IF([7]道具信息!L459="","",[7]道具信息!L459)</f>
        <v/>
      </c>
      <c r="M459" s="25" t="str">
        <f>IF([7]道具信息!M459="","",[7]道具信息!M459)</f>
        <v/>
      </c>
      <c r="N459" s="25" t="str">
        <f>IF([7]道具信息!N459="","",[7]道具信息!N459)</f>
        <v/>
      </c>
      <c r="O459" s="25" t="str">
        <f>IF([7]道具信息!O459="","",[7]道具信息!O459)</f>
        <v/>
      </c>
      <c r="P459" s="25" t="str">
        <f>IF([7]道具信息!P459="","",[7]道具信息!P459)</f>
        <v/>
      </c>
      <c r="Q459" s="25" t="str">
        <f>IF([7]道具信息!Q459="","",[7]道具信息!Q459)</f>
        <v/>
      </c>
      <c r="R459" s="25" t="str">
        <f>IF([7]道具信息!R459="","",[7]道具信息!R459)</f>
        <v/>
      </c>
      <c r="S459" s="25" t="str">
        <f>IF([7]道具信息!S459="","",[7]道具信息!S459)</f>
        <v/>
      </c>
      <c r="T459" s="25" t="str">
        <f>IF([7]道具信息!T459="","",[7]道具信息!T459)</f>
        <v/>
      </c>
      <c r="U459" s="25" t="str">
        <f>IF([7]道具信息!U459="","",[7]道具信息!U459)</f>
        <v/>
      </c>
      <c r="V459" s="25" t="str">
        <f>IF([7]道具信息!V459="","",[7]道具信息!V459)</f>
        <v/>
      </c>
      <c r="W459" s="25" t="str">
        <f>IF([7]道具信息!W459="","",[7]道具信息!W459)</f>
        <v/>
      </c>
      <c r="X459" s="25" t="str">
        <f>IF([7]道具信息!X459="","",[7]道具信息!X459)</f>
        <v/>
      </c>
      <c r="Y459" s="25" t="str">
        <f>IF([7]道具信息!Y459="","",[7]道具信息!Y459)</f>
        <v/>
      </c>
      <c r="Z459" s="25" t="str">
        <f>IF([7]道具信息!Z459="","",[7]道具信息!Z459)</f>
        <v/>
      </c>
    </row>
    <row r="460" spans="1:26" x14ac:dyDescent="0.15">
      <c r="A460" s="25" t="str">
        <f>IF([7]道具信息!A460="","",[7]道具信息!A460)</f>
        <v/>
      </c>
      <c r="B460" s="25" t="str">
        <f>IF([7]道具信息!B460="","",[7]道具信息!B460)</f>
        <v/>
      </c>
      <c r="C460" s="25">
        <f>IF([7]道具信息!C460="","",[7]道具信息!C460)</f>
        <v>23652</v>
      </c>
      <c r="D460" s="25" t="str">
        <f>IF([7]道具信息!D460="","",[7]道具信息!D460)</f>
        <v>流云装备宝箱碎片</v>
      </c>
      <c r="E460" s="25" t="str">
        <f>IF([7]道具信息!E460="","",[7]道具信息!E460)</f>
        <v/>
      </c>
      <c r="F460" s="25">
        <f>IF([7]道具信息!F460="","",[7]道具信息!F460)</f>
        <v>1</v>
      </c>
      <c r="G460" s="25">
        <f>IF([7]道具信息!G460="","",[7]道具信息!G460)</f>
        <v>1</v>
      </c>
      <c r="H460" s="25">
        <f>IF([7]道具信息!H460="","",[7]道具信息!H460)</f>
        <v>1</v>
      </c>
      <c r="I460" s="25" t="str">
        <f>IF([7]道具信息!I460="","",[7]道具信息!I460)</f>
        <v/>
      </c>
      <c r="J460" s="25" t="str">
        <f>IF([7]道具信息!J460="","",[7]道具信息!J460)</f>
        <v/>
      </c>
      <c r="K460" s="25" t="str">
        <f>IF([7]道具信息!K460="","",[7]道具信息!K460)</f>
        <v/>
      </c>
      <c r="L460" s="25" t="str">
        <f>IF([7]道具信息!L460="","",[7]道具信息!L460)</f>
        <v/>
      </c>
      <c r="M460" s="25" t="str">
        <f>IF([7]道具信息!M460="","",[7]道具信息!M460)</f>
        <v/>
      </c>
      <c r="N460" s="25" t="str">
        <f>IF([7]道具信息!N460="","",[7]道具信息!N460)</f>
        <v/>
      </c>
      <c r="O460" s="25" t="str">
        <f>IF([7]道具信息!O460="","",[7]道具信息!O460)</f>
        <v/>
      </c>
      <c r="P460" s="25" t="str">
        <f>IF([7]道具信息!P460="","",[7]道具信息!P460)</f>
        <v/>
      </c>
      <c r="Q460" s="25" t="str">
        <f>IF([7]道具信息!Q460="","",[7]道具信息!Q460)</f>
        <v/>
      </c>
      <c r="R460" s="25" t="str">
        <f>IF([7]道具信息!R460="","",[7]道具信息!R460)</f>
        <v/>
      </c>
      <c r="S460" s="25" t="str">
        <f>IF([7]道具信息!S460="","",[7]道具信息!S460)</f>
        <v/>
      </c>
      <c r="T460" s="25" t="str">
        <f>IF([7]道具信息!T460="","",[7]道具信息!T460)</f>
        <v/>
      </c>
      <c r="U460" s="25" t="str">
        <f>IF([7]道具信息!U460="","",[7]道具信息!U460)</f>
        <v/>
      </c>
      <c r="V460" s="25" t="str">
        <f>IF([7]道具信息!V460="","",[7]道具信息!V460)</f>
        <v/>
      </c>
      <c r="W460" s="25" t="str">
        <f>IF([7]道具信息!W460="","",[7]道具信息!W460)</f>
        <v/>
      </c>
      <c r="X460" s="25" t="str">
        <f>IF([7]道具信息!X460="","",[7]道具信息!X460)</f>
        <v/>
      </c>
      <c r="Y460" s="25" t="str">
        <f>IF([7]道具信息!Y460="","",[7]道具信息!Y460)</f>
        <v/>
      </c>
      <c r="Z460" s="25" t="str">
        <f>IF([7]道具信息!Z460="","",[7]道具信息!Z460)</f>
        <v/>
      </c>
    </row>
    <row r="461" spans="1:26" x14ac:dyDescent="0.15">
      <c r="A461" s="25" t="str">
        <f>IF([7]道具信息!A461="","",[7]道具信息!A461)</f>
        <v/>
      </c>
      <c r="B461" s="25" t="str">
        <f>IF([7]道具信息!B461="","",[7]道具信息!B461)</f>
        <v/>
      </c>
      <c r="C461" s="25">
        <f>IF([7]道具信息!C461="","",[7]道具信息!C461)</f>
        <v>23658</v>
      </c>
      <c r="D461" s="25" t="str">
        <f>IF([7]道具信息!D461="","",[7]道具信息!D461)</f>
        <v>乱世王者碎片</v>
      </c>
      <c r="E461" s="25" t="str">
        <f>IF([7]道具信息!E461="","",[7]道具信息!E461)</f>
        <v/>
      </c>
      <c r="F461" s="25">
        <f>IF([7]道具信息!F461="","",[7]道具信息!F461)</f>
        <v>1</v>
      </c>
      <c r="G461" s="25">
        <f>IF([7]道具信息!G461="","",[7]道具信息!G461)</f>
        <v>1</v>
      </c>
      <c r="H461" s="25">
        <f>IF([7]道具信息!H461="","",[7]道具信息!H461)</f>
        <v>1</v>
      </c>
      <c r="I461" s="25" t="str">
        <f>IF([7]道具信息!I461="","",[7]道具信息!I461)</f>
        <v/>
      </c>
      <c r="J461" s="25" t="str">
        <f>IF([7]道具信息!J461="","",[7]道具信息!J461)</f>
        <v/>
      </c>
      <c r="K461" s="25" t="str">
        <f>IF([7]道具信息!K461="","",[7]道具信息!K461)</f>
        <v/>
      </c>
      <c r="L461" s="25" t="str">
        <f>IF([7]道具信息!L461="","",[7]道具信息!L461)</f>
        <v/>
      </c>
      <c r="M461" s="25" t="str">
        <f>IF([7]道具信息!M461="","",[7]道具信息!M461)</f>
        <v/>
      </c>
      <c r="N461" s="25" t="str">
        <f>IF([7]道具信息!N461="","",[7]道具信息!N461)</f>
        <v/>
      </c>
      <c r="O461" s="25" t="str">
        <f>IF([7]道具信息!O461="","",[7]道具信息!O461)</f>
        <v/>
      </c>
      <c r="P461" s="25" t="str">
        <f>IF([7]道具信息!P461="","",[7]道具信息!P461)</f>
        <v/>
      </c>
      <c r="Q461" s="25" t="str">
        <f>IF([7]道具信息!Q461="","",[7]道具信息!Q461)</f>
        <v/>
      </c>
      <c r="R461" s="25" t="str">
        <f>IF([7]道具信息!R461="","",[7]道具信息!R461)</f>
        <v/>
      </c>
      <c r="S461" s="25" t="str">
        <f>IF([7]道具信息!S461="","",[7]道具信息!S461)</f>
        <v/>
      </c>
      <c r="T461" s="25" t="str">
        <f>IF([7]道具信息!T461="","",[7]道具信息!T461)</f>
        <v/>
      </c>
      <c r="U461" s="25" t="str">
        <f>IF([7]道具信息!U461="","",[7]道具信息!U461)</f>
        <v/>
      </c>
      <c r="V461" s="25" t="str">
        <f>IF([7]道具信息!V461="","",[7]道具信息!V461)</f>
        <v/>
      </c>
      <c r="W461" s="25" t="str">
        <f>IF([7]道具信息!W461="","",[7]道具信息!W461)</f>
        <v/>
      </c>
      <c r="X461" s="25" t="str">
        <f>IF([7]道具信息!X461="","",[7]道具信息!X461)</f>
        <v/>
      </c>
      <c r="Y461" s="25" t="str">
        <f>IF([7]道具信息!Y461="","",[7]道具信息!Y461)</f>
        <v/>
      </c>
      <c r="Z461" s="25" t="str">
        <f>IF([7]道具信息!Z461="","",[7]道具信息!Z461)</f>
        <v/>
      </c>
    </row>
    <row r="462" spans="1:26" x14ac:dyDescent="0.15">
      <c r="A462" s="25" t="str">
        <f>IF([7]道具信息!A462="","",[7]道具信息!A462)</f>
        <v/>
      </c>
      <c r="B462" s="25" t="str">
        <f>IF([7]道具信息!B462="","",[7]道具信息!B462)</f>
        <v/>
      </c>
      <c r="C462" s="25" t="str">
        <f>IF([7]道具信息!C462="","",[7]道具信息!C462)</f>
        <v/>
      </c>
      <c r="D462" s="25" t="str">
        <f>IF([7]道具信息!D462="","",[7]道具信息!D462)</f>
        <v/>
      </c>
      <c r="E462" s="25" t="str">
        <f>IF([7]道具信息!E462="","",[7]道具信息!E462)</f>
        <v/>
      </c>
      <c r="F462" s="25">
        <f>IF([7]道具信息!F462="","",[7]道具信息!F462)</f>
        <v>1</v>
      </c>
      <c r="G462" s="25">
        <f>IF([7]道具信息!G462="","",[7]道具信息!G462)</f>
        <v>1</v>
      </c>
      <c r="H462" s="25">
        <f>IF([7]道具信息!H462="","",[7]道具信息!H462)</f>
        <v>1</v>
      </c>
      <c r="I462" s="25" t="str">
        <f>IF([7]道具信息!I462="","",[7]道具信息!I462)</f>
        <v/>
      </c>
      <c r="J462" s="25" t="str">
        <f>IF([7]道具信息!J462="","",[7]道具信息!J462)</f>
        <v/>
      </c>
      <c r="K462" s="25" t="str">
        <f>IF([7]道具信息!K462="","",[7]道具信息!K462)</f>
        <v/>
      </c>
      <c r="L462" s="25" t="str">
        <f>IF([7]道具信息!L462="","",[7]道具信息!L462)</f>
        <v/>
      </c>
      <c r="M462" s="25" t="str">
        <f>IF([7]道具信息!M462="","",[7]道具信息!M462)</f>
        <v/>
      </c>
      <c r="N462" s="25" t="str">
        <f>IF([7]道具信息!N462="","",[7]道具信息!N462)</f>
        <v/>
      </c>
      <c r="O462" s="25" t="str">
        <f>IF([7]道具信息!O462="","",[7]道具信息!O462)</f>
        <v/>
      </c>
      <c r="P462" s="25" t="str">
        <f>IF([7]道具信息!P462="","",[7]道具信息!P462)</f>
        <v/>
      </c>
      <c r="Q462" s="25" t="str">
        <f>IF([7]道具信息!Q462="","",[7]道具信息!Q462)</f>
        <v/>
      </c>
      <c r="R462" s="25" t="str">
        <f>IF([7]道具信息!R462="","",[7]道具信息!R462)</f>
        <v/>
      </c>
      <c r="S462" s="25" t="str">
        <f>IF([7]道具信息!S462="","",[7]道具信息!S462)</f>
        <v/>
      </c>
      <c r="T462" s="25" t="str">
        <f>IF([7]道具信息!T462="","",[7]道具信息!T462)</f>
        <v/>
      </c>
      <c r="U462" s="25" t="str">
        <f>IF([7]道具信息!U462="","",[7]道具信息!U462)</f>
        <v/>
      </c>
      <c r="V462" s="25" t="str">
        <f>IF([7]道具信息!V462="","",[7]道具信息!V462)</f>
        <v/>
      </c>
      <c r="W462" s="25" t="str">
        <f>IF([7]道具信息!W462="","",[7]道具信息!W462)</f>
        <v/>
      </c>
      <c r="X462" s="25" t="str">
        <f>IF([7]道具信息!X462="","",[7]道具信息!X462)</f>
        <v/>
      </c>
      <c r="Y462" s="25" t="str">
        <f>IF([7]道具信息!Y462="","",[7]道具信息!Y462)</f>
        <v/>
      </c>
      <c r="Z462" s="25" t="str">
        <f>IF([7]道具信息!Z462="","",[7]道具信息!Z462)</f>
        <v/>
      </c>
    </row>
    <row r="463" spans="1:26" x14ac:dyDescent="0.15">
      <c r="A463" s="25" t="str">
        <f>IF([7]道具信息!A463="","",[7]道具信息!A463)</f>
        <v/>
      </c>
      <c r="B463" s="25" t="str">
        <f>IF([7]道具信息!B463="","",[7]道具信息!B463)</f>
        <v/>
      </c>
      <c r="C463" s="25" t="str">
        <f>IF([7]道具信息!C463="","",[7]道具信息!C463)</f>
        <v/>
      </c>
      <c r="D463" s="25" t="str">
        <f>IF([7]道具信息!D463="","",[7]道具信息!D463)</f>
        <v>指定橙+宝物碎片</v>
      </c>
      <c r="E463" s="25">
        <f>IF([7]道具信息!E463="","",[7]道具信息!E463)</f>
        <v>666.66666666666663</v>
      </c>
      <c r="F463" s="25">
        <f>IF([7]道具信息!F463="","",[7]道具信息!F463)</f>
        <v>1</v>
      </c>
      <c r="G463" s="25">
        <f>IF([7]道具信息!G463="","",[7]道具信息!G463)</f>
        <v>1</v>
      </c>
      <c r="H463" s="25">
        <f>IF([7]道具信息!H463="","",[7]道具信息!H463)</f>
        <v>1</v>
      </c>
      <c r="I463" s="25">
        <f>IF([7]道具信息!I463="","",[7]道具信息!I463)</f>
        <v>666.66666666666663</v>
      </c>
      <c r="J463" s="25">
        <f>IF([7]道具信息!J463="","",[7]道具信息!J463)</f>
        <v>666.66666666666663</v>
      </c>
      <c r="K463" s="25">
        <f>IF([7]道具信息!K463="","",[7]道具信息!K463)</f>
        <v>666.66666666666663</v>
      </c>
      <c r="L463" s="25" t="str">
        <f>IF([7]道具信息!L463="","",[7]道具信息!L463)</f>
        <v/>
      </c>
      <c r="M463" s="25" t="str">
        <f>IF([7]道具信息!M463="","",[7]道具信息!M463)</f>
        <v/>
      </c>
      <c r="N463" s="25" t="str">
        <f>IF([7]道具信息!N463="","",[7]道具信息!N463)</f>
        <v/>
      </c>
      <c r="O463" s="25" t="str">
        <f>IF([7]道具信息!O463="","",[7]道具信息!O463)</f>
        <v/>
      </c>
      <c r="P463" s="25" t="str">
        <f>IF([7]道具信息!P463="","",[7]道具信息!P463)</f>
        <v/>
      </c>
      <c r="Q463" s="25" t="str">
        <f>IF([7]道具信息!Q463="","",[7]道具信息!Q463)</f>
        <v/>
      </c>
      <c r="R463" s="25" t="str">
        <f>IF([7]道具信息!R463="","",[7]道具信息!R463)</f>
        <v/>
      </c>
      <c r="S463" s="25" t="str">
        <f>IF([7]道具信息!S463="","",[7]道具信息!S463)</f>
        <v/>
      </c>
      <c r="T463" s="25" t="str">
        <f>IF([7]道具信息!T463="","",[7]道具信息!T463)</f>
        <v/>
      </c>
      <c r="U463" s="25" t="str">
        <f>IF([7]道具信息!U463="","",[7]道具信息!U463)</f>
        <v/>
      </c>
      <c r="V463" s="25" t="str">
        <f>IF([7]道具信息!V463="","",[7]道具信息!V463)</f>
        <v/>
      </c>
      <c r="W463" s="25" t="str">
        <f>IF([7]道具信息!W463="","",[7]道具信息!W463)</f>
        <v/>
      </c>
      <c r="X463" s="25" t="str">
        <f>IF([7]道具信息!X463="","",[7]道具信息!X463)</f>
        <v/>
      </c>
      <c r="Y463" s="25" t="str">
        <f>IF([7]道具信息!Y463="","",[7]道具信息!Y463)</f>
        <v/>
      </c>
      <c r="Z463" s="25" t="str">
        <f>IF([7]道具信息!Z463="","",[7]道具信息!Z463)</f>
        <v/>
      </c>
    </row>
    <row r="464" spans="1:26" x14ac:dyDescent="0.15">
      <c r="A464" s="25" t="str">
        <f>IF([7]道具信息!A464="","",[7]道具信息!A464)</f>
        <v/>
      </c>
      <c r="B464" s="25" t="str">
        <f>IF([7]道具信息!B464="","",[7]道具信息!B464)</f>
        <v/>
      </c>
      <c r="C464" s="25" t="str">
        <f>IF([7]道具信息!C464="","",[7]道具信息!C464)</f>
        <v/>
      </c>
      <c r="D464" s="25" t="str">
        <f>IF([7]道具信息!D464="","",[7]道具信息!D464)</f>
        <v/>
      </c>
      <c r="E464" s="25" t="str">
        <f>IF([7]道具信息!E464="","",[7]道具信息!E464)</f>
        <v/>
      </c>
      <c r="F464" s="25">
        <f>IF([7]道具信息!F464="","",[7]道具信息!F464)</f>
        <v>1</v>
      </c>
      <c r="G464" s="25">
        <f>IF([7]道具信息!G464="","",[7]道具信息!G464)</f>
        <v>1</v>
      </c>
      <c r="H464" s="25">
        <f>IF([7]道具信息!H464="","",[7]道具信息!H464)</f>
        <v>1</v>
      </c>
      <c r="I464" s="25" t="str">
        <f>IF([7]道具信息!I464="","",[7]道具信息!I464)</f>
        <v/>
      </c>
      <c r="J464" s="25" t="str">
        <f>IF([7]道具信息!J464="","",[7]道具信息!J464)</f>
        <v/>
      </c>
      <c r="K464" s="25" t="str">
        <f>IF([7]道具信息!K464="","",[7]道具信息!K464)</f>
        <v/>
      </c>
      <c r="L464" s="25" t="str">
        <f>IF([7]道具信息!L464="","",[7]道具信息!L464)</f>
        <v/>
      </c>
      <c r="M464" s="25" t="str">
        <f>IF([7]道具信息!M464="","",[7]道具信息!M464)</f>
        <v/>
      </c>
      <c r="N464" s="25" t="str">
        <f>IF([7]道具信息!N464="","",[7]道具信息!N464)</f>
        <v/>
      </c>
      <c r="O464" s="25" t="str">
        <f>IF([7]道具信息!O464="","",[7]道具信息!O464)</f>
        <v/>
      </c>
      <c r="P464" s="25" t="str">
        <f>IF([7]道具信息!P464="","",[7]道具信息!P464)</f>
        <v/>
      </c>
      <c r="Q464" s="25" t="str">
        <f>IF([7]道具信息!Q464="","",[7]道具信息!Q464)</f>
        <v/>
      </c>
      <c r="R464" s="25" t="str">
        <f>IF([7]道具信息!R464="","",[7]道具信息!R464)</f>
        <v/>
      </c>
      <c r="S464" s="25" t="str">
        <f>IF([7]道具信息!S464="","",[7]道具信息!S464)</f>
        <v/>
      </c>
      <c r="T464" s="25" t="str">
        <f>IF([7]道具信息!T464="","",[7]道具信息!T464)</f>
        <v/>
      </c>
      <c r="U464" s="25" t="str">
        <f>IF([7]道具信息!U464="","",[7]道具信息!U464)</f>
        <v/>
      </c>
      <c r="V464" s="25" t="str">
        <f>IF([7]道具信息!V464="","",[7]道具信息!V464)</f>
        <v/>
      </c>
      <c r="W464" s="25" t="str">
        <f>IF([7]道具信息!W464="","",[7]道具信息!W464)</f>
        <v/>
      </c>
      <c r="X464" s="25" t="str">
        <f>IF([7]道具信息!X464="","",[7]道具信息!X464)</f>
        <v/>
      </c>
      <c r="Y464" s="25" t="str">
        <f>IF([7]道具信息!Y464="","",[7]道具信息!Y464)</f>
        <v/>
      </c>
      <c r="Z464" s="25" t="str">
        <f>IF([7]道具信息!Z464="","",[7]道具信息!Z464)</f>
        <v/>
      </c>
    </row>
    <row r="465" spans="1:26" x14ac:dyDescent="0.15">
      <c r="A465" s="25" t="str">
        <f>IF([7]道具信息!A465="","",[7]道具信息!A465)</f>
        <v/>
      </c>
      <c r="B465" s="25" t="str">
        <f>IF([7]道具信息!B465="","",[7]道具信息!B465)</f>
        <v/>
      </c>
      <c r="C465" s="25">
        <f>IF([7]道具信息!C465="","",[7]道具信息!C465)</f>
        <v>24057</v>
      </c>
      <c r="D465" s="25" t="str">
        <f>IF([7]道具信息!D465="","",[7]道具信息!D465)</f>
        <v>计无所出·极-残片</v>
      </c>
      <c r="E465" s="25" t="str">
        <f>IF([7]道具信息!E465="","",[7]道具信息!E465)</f>
        <v/>
      </c>
      <c r="F465" s="25">
        <f>IF([7]道具信息!F465="","",[7]道具信息!F465)</f>
        <v>1</v>
      </c>
      <c r="G465" s="25">
        <f>IF([7]道具信息!G465="","",[7]道具信息!G465)</f>
        <v>1</v>
      </c>
      <c r="H465" s="25">
        <f>IF([7]道具信息!H465="","",[7]道具信息!H465)</f>
        <v>1</v>
      </c>
      <c r="I465" s="25" t="str">
        <f>IF([7]道具信息!I465="","",[7]道具信息!I465)</f>
        <v/>
      </c>
      <c r="J465" s="25" t="str">
        <f>IF([7]道具信息!J465="","",[7]道具信息!J465)</f>
        <v/>
      </c>
      <c r="K465" s="25" t="str">
        <f>IF([7]道具信息!K465="","",[7]道具信息!K465)</f>
        <v/>
      </c>
      <c r="L465" s="25" t="str">
        <f>IF([7]道具信息!L465="","",[7]道具信息!L465)</f>
        <v/>
      </c>
      <c r="M465" s="25" t="str">
        <f>IF([7]道具信息!M465="","",[7]道具信息!M465)</f>
        <v/>
      </c>
      <c r="N465" s="25" t="str">
        <f>IF([7]道具信息!N465="","",[7]道具信息!N465)</f>
        <v/>
      </c>
      <c r="O465" s="25" t="str">
        <f>IF([7]道具信息!O465="","",[7]道具信息!O465)</f>
        <v/>
      </c>
      <c r="P465" s="25" t="str">
        <f>IF([7]道具信息!P465="","",[7]道具信息!P465)</f>
        <v/>
      </c>
      <c r="Q465" s="25" t="str">
        <f>IF([7]道具信息!Q465="","",[7]道具信息!Q465)</f>
        <v/>
      </c>
      <c r="R465" s="25" t="str">
        <f>IF([7]道具信息!R465="","",[7]道具信息!R465)</f>
        <v/>
      </c>
      <c r="S465" s="25" t="str">
        <f>IF([7]道具信息!S465="","",[7]道具信息!S465)</f>
        <v/>
      </c>
      <c r="T465" s="25" t="str">
        <f>IF([7]道具信息!T465="","",[7]道具信息!T465)</f>
        <v/>
      </c>
      <c r="U465" s="25" t="str">
        <f>IF([7]道具信息!U465="","",[7]道具信息!U465)</f>
        <v/>
      </c>
      <c r="V465" s="25" t="str">
        <f>IF([7]道具信息!V465="","",[7]道具信息!V465)</f>
        <v/>
      </c>
      <c r="W465" s="25" t="str">
        <f>IF([7]道具信息!W465="","",[7]道具信息!W465)</f>
        <v/>
      </c>
      <c r="X465" s="25" t="str">
        <f>IF([7]道具信息!X465="","",[7]道具信息!X465)</f>
        <v/>
      </c>
      <c r="Y465" s="25" t="str">
        <f>IF([7]道具信息!Y465="","",[7]道具信息!Y465)</f>
        <v/>
      </c>
      <c r="Z465" s="25" t="str">
        <f>IF([7]道具信息!Z465="","",[7]道具信息!Z465)</f>
        <v/>
      </c>
    </row>
    <row r="466" spans="1:26" x14ac:dyDescent="0.15">
      <c r="A466" s="25" t="str">
        <f>IF([7]道具信息!A466="","",[7]道具信息!A466)</f>
        <v/>
      </c>
      <c r="B466" s="25" t="str">
        <f>IF([7]道具信息!B466="","",[7]道具信息!B466)</f>
        <v/>
      </c>
      <c r="C466" s="25">
        <f>IF([7]道具信息!C466="","",[7]道具信息!C466)</f>
        <v>23410</v>
      </c>
      <c r="D466" s="25" t="str">
        <f>IF([7]道具信息!D466="","",[7]道具信息!D466)</f>
        <v>无字天书碎片</v>
      </c>
      <c r="E466" s="25" t="str">
        <f>IF([7]道具信息!E466="","",[7]道具信息!E466)</f>
        <v/>
      </c>
      <c r="F466" s="25">
        <f>IF([7]道具信息!F466="","",[7]道具信息!F466)</f>
        <v>1</v>
      </c>
      <c r="G466" s="25">
        <f>IF([7]道具信息!G466="","",[7]道具信息!G466)</f>
        <v>1</v>
      </c>
      <c r="H466" s="25">
        <f>IF([7]道具信息!H466="","",[7]道具信息!H466)</f>
        <v>1</v>
      </c>
      <c r="I466" s="25" t="str">
        <f>IF([7]道具信息!I466="","",[7]道具信息!I466)</f>
        <v/>
      </c>
      <c r="J466" s="25" t="str">
        <f>IF([7]道具信息!J466="","",[7]道具信息!J466)</f>
        <v/>
      </c>
      <c r="K466" s="25" t="str">
        <f>IF([7]道具信息!K466="","",[7]道具信息!K466)</f>
        <v/>
      </c>
      <c r="L466" s="25" t="str">
        <f>IF([7]道具信息!L466="","",[7]道具信息!L466)</f>
        <v/>
      </c>
      <c r="M466" s="25" t="str">
        <f>IF([7]道具信息!M466="","",[7]道具信息!M466)</f>
        <v/>
      </c>
      <c r="N466" s="25" t="str">
        <f>IF([7]道具信息!N466="","",[7]道具信息!N466)</f>
        <v/>
      </c>
      <c r="O466" s="25" t="str">
        <f>IF([7]道具信息!O466="","",[7]道具信息!O466)</f>
        <v/>
      </c>
      <c r="P466" s="25" t="str">
        <f>IF([7]道具信息!P466="","",[7]道具信息!P466)</f>
        <v/>
      </c>
      <c r="Q466" s="25" t="str">
        <f>IF([7]道具信息!Q466="","",[7]道具信息!Q466)</f>
        <v/>
      </c>
      <c r="R466" s="25" t="str">
        <f>IF([7]道具信息!R466="","",[7]道具信息!R466)</f>
        <v/>
      </c>
      <c r="S466" s="25" t="str">
        <f>IF([7]道具信息!S466="","",[7]道具信息!S466)</f>
        <v/>
      </c>
      <c r="T466" s="25" t="str">
        <f>IF([7]道具信息!T466="","",[7]道具信息!T466)</f>
        <v/>
      </c>
      <c r="U466" s="25" t="str">
        <f>IF([7]道具信息!U466="","",[7]道具信息!U466)</f>
        <v/>
      </c>
      <c r="V466" s="25" t="str">
        <f>IF([7]道具信息!V466="","",[7]道具信息!V466)</f>
        <v/>
      </c>
      <c r="W466" s="25" t="str">
        <f>IF([7]道具信息!W466="","",[7]道具信息!W466)</f>
        <v/>
      </c>
      <c r="X466" s="25" t="str">
        <f>IF([7]道具信息!X466="","",[7]道具信息!X466)</f>
        <v/>
      </c>
      <c r="Y466" s="25" t="str">
        <f>IF([7]道具信息!Y466="","",[7]道具信息!Y466)</f>
        <v/>
      </c>
      <c r="Z466" s="25" t="str">
        <f>IF([7]道具信息!Z466="","",[7]道具信息!Z466)</f>
        <v/>
      </c>
    </row>
    <row r="467" spans="1:26" x14ac:dyDescent="0.15">
      <c r="A467" s="25" t="str">
        <f>IF([7]道具信息!A467="","",[7]道具信息!A467)</f>
        <v/>
      </c>
      <c r="B467" s="25" t="str">
        <f>IF([7]道具信息!B467="","",[7]道具信息!B467)</f>
        <v/>
      </c>
      <c r="C467" s="25">
        <f>IF([7]道具信息!C467="","",[7]道具信息!C467)</f>
        <v>24021</v>
      </c>
      <c r="D467" s="25" t="str">
        <f>IF([7]道具信息!D467="","",[7]道具信息!D467)</f>
        <v>三级阵旗随机宝箱</v>
      </c>
      <c r="E467" s="25" t="str">
        <f>IF([7]道具信息!E467="","",[7]道具信息!E467)</f>
        <v/>
      </c>
      <c r="F467" s="25">
        <f>IF([7]道具信息!F467="","",[7]道具信息!F467)</f>
        <v>1</v>
      </c>
      <c r="G467" s="25">
        <f>IF([7]道具信息!G467="","",[7]道具信息!G467)</f>
        <v>1</v>
      </c>
      <c r="H467" s="25">
        <f>IF([7]道具信息!H467="","",[7]道具信息!H467)</f>
        <v>1</v>
      </c>
      <c r="I467" s="25" t="str">
        <f>IF([7]道具信息!I467="","",[7]道具信息!I467)</f>
        <v/>
      </c>
      <c r="J467" s="25" t="str">
        <f>IF([7]道具信息!J467="","",[7]道具信息!J467)</f>
        <v/>
      </c>
      <c r="K467" s="25" t="str">
        <f>IF([7]道具信息!K467="","",[7]道具信息!K467)</f>
        <v/>
      </c>
      <c r="L467" s="25" t="str">
        <f>IF([7]道具信息!L467="","",[7]道具信息!L467)</f>
        <v/>
      </c>
      <c r="M467" s="25" t="str">
        <f>IF([7]道具信息!M467="","",[7]道具信息!M467)</f>
        <v/>
      </c>
      <c r="N467" s="25" t="str">
        <f>IF([7]道具信息!N467="","",[7]道具信息!N467)</f>
        <v/>
      </c>
      <c r="O467" s="25" t="str">
        <f>IF([7]道具信息!O467="","",[7]道具信息!O467)</f>
        <v/>
      </c>
      <c r="P467" s="25" t="str">
        <f>IF([7]道具信息!P467="","",[7]道具信息!P467)</f>
        <v/>
      </c>
      <c r="Q467" s="25" t="str">
        <f>IF([7]道具信息!Q467="","",[7]道具信息!Q467)</f>
        <v/>
      </c>
      <c r="R467" s="25" t="str">
        <f>IF([7]道具信息!R467="","",[7]道具信息!R467)</f>
        <v/>
      </c>
      <c r="S467" s="25" t="str">
        <f>IF([7]道具信息!S467="","",[7]道具信息!S467)</f>
        <v/>
      </c>
      <c r="T467" s="25" t="str">
        <f>IF([7]道具信息!T467="","",[7]道具信息!T467)</f>
        <v/>
      </c>
      <c r="U467" s="25" t="str">
        <f>IF([7]道具信息!U467="","",[7]道具信息!U467)</f>
        <v/>
      </c>
      <c r="V467" s="25" t="str">
        <f>IF([7]道具信息!V467="","",[7]道具信息!V467)</f>
        <v/>
      </c>
      <c r="W467" s="25" t="str">
        <f>IF([7]道具信息!W467="","",[7]道具信息!W467)</f>
        <v/>
      </c>
      <c r="X467" s="25" t="str">
        <f>IF([7]道具信息!X467="","",[7]道具信息!X467)</f>
        <v/>
      </c>
      <c r="Y467" s="25" t="str">
        <f>IF([7]道具信息!Y467="","",[7]道具信息!Y467)</f>
        <v/>
      </c>
      <c r="Z467" s="25" t="str">
        <f>IF([7]道具信息!Z467="","",[7]道具信息!Z467)</f>
        <v/>
      </c>
    </row>
    <row r="468" spans="1:26" x14ac:dyDescent="0.15">
      <c r="A468" s="25" t="str">
        <f>IF([7]道具信息!A468="","",[7]道具信息!A468)</f>
        <v/>
      </c>
      <c r="B468" s="25" t="str">
        <f>IF([7]道具信息!B468="","",[7]道具信息!B468)</f>
        <v/>
      </c>
      <c r="C468" s="25">
        <f>IF([7]道具信息!C468="","",[7]道具信息!C468)</f>
        <v>24078</v>
      </c>
      <c r="D468" s="25" t="str">
        <f>IF([7]道具信息!D468="","",[7]道具信息!D468)</f>
        <v>赛季武将碎片自选</v>
      </c>
      <c r="E468" s="25" t="str">
        <f>IF([7]道具信息!E468="","",[7]道具信息!E468)</f>
        <v/>
      </c>
      <c r="F468" s="25">
        <f>IF([7]道具信息!F468="","",[7]道具信息!F468)</f>
        <v>1</v>
      </c>
      <c r="G468" s="25">
        <f>IF([7]道具信息!G468="","",[7]道具信息!G468)</f>
        <v>1</v>
      </c>
      <c r="H468" s="25">
        <f>IF([7]道具信息!H468="","",[7]道具信息!H468)</f>
        <v>1</v>
      </c>
      <c r="I468" s="25" t="str">
        <f>IF([7]道具信息!I468="","",[7]道具信息!I468)</f>
        <v/>
      </c>
      <c r="J468" s="25" t="str">
        <f>IF([7]道具信息!J468="","",[7]道具信息!J468)</f>
        <v/>
      </c>
      <c r="K468" s="25" t="str">
        <f>IF([7]道具信息!K468="","",[7]道具信息!K468)</f>
        <v/>
      </c>
      <c r="L468" s="25" t="str">
        <f>IF([7]道具信息!L468="","",[7]道具信息!L468)</f>
        <v/>
      </c>
      <c r="M468" s="25" t="str">
        <f>IF([7]道具信息!M468="","",[7]道具信息!M468)</f>
        <v/>
      </c>
      <c r="N468" s="25" t="str">
        <f>IF([7]道具信息!N468="","",[7]道具信息!N468)</f>
        <v/>
      </c>
      <c r="O468" s="25" t="str">
        <f>IF([7]道具信息!O468="","",[7]道具信息!O468)</f>
        <v/>
      </c>
      <c r="P468" s="25" t="str">
        <f>IF([7]道具信息!P468="","",[7]道具信息!P468)</f>
        <v/>
      </c>
      <c r="Q468" s="25" t="str">
        <f>IF([7]道具信息!Q468="","",[7]道具信息!Q468)</f>
        <v/>
      </c>
      <c r="R468" s="25" t="str">
        <f>IF([7]道具信息!R468="","",[7]道具信息!R468)</f>
        <v/>
      </c>
      <c r="S468" s="25" t="str">
        <f>IF([7]道具信息!S468="","",[7]道具信息!S468)</f>
        <v/>
      </c>
      <c r="T468" s="25" t="str">
        <f>IF([7]道具信息!T468="","",[7]道具信息!T468)</f>
        <v/>
      </c>
      <c r="U468" s="25" t="str">
        <f>IF([7]道具信息!U468="","",[7]道具信息!U468)</f>
        <v/>
      </c>
      <c r="V468" s="25" t="str">
        <f>IF([7]道具信息!V468="","",[7]道具信息!V468)</f>
        <v/>
      </c>
      <c r="W468" s="25" t="str">
        <f>IF([7]道具信息!W468="","",[7]道具信息!W468)</f>
        <v/>
      </c>
      <c r="X468" s="25" t="str">
        <f>IF([7]道具信息!X468="","",[7]道具信息!X468)</f>
        <v/>
      </c>
      <c r="Y468" s="25" t="str">
        <f>IF([7]道具信息!Y468="","",[7]道具信息!Y468)</f>
        <v/>
      </c>
      <c r="Z468" s="25" t="str">
        <f>IF([7]道具信息!Z468="","",[7]道具信息!Z468)</f>
        <v/>
      </c>
    </row>
    <row r="469" spans="1:26" x14ac:dyDescent="0.15">
      <c r="A469" s="25" t="str">
        <f>IF([7]道具信息!A469="","",[7]道具信息!A469)</f>
        <v/>
      </c>
      <c r="B469" s="25" t="str">
        <f>IF([7]道具信息!B469="","",[7]道具信息!B469)</f>
        <v/>
      </c>
      <c r="C469" s="25" t="str">
        <f>IF([7]道具信息!C469="","",[7]道具信息!C469)</f>
        <v/>
      </c>
      <c r="D469" s="25" t="str">
        <f>IF([7]道具信息!D469="","",[7]道具信息!D469)</f>
        <v/>
      </c>
      <c r="E469" s="25" t="str">
        <f>IF([7]道具信息!E469="","",[7]道具信息!E469)</f>
        <v/>
      </c>
      <c r="F469" s="25">
        <f>IF([7]道具信息!F469="","",[7]道具信息!F469)</f>
        <v>1</v>
      </c>
      <c r="G469" s="25">
        <f>IF([7]道具信息!G469="","",[7]道具信息!G469)</f>
        <v>1</v>
      </c>
      <c r="H469" s="25">
        <f>IF([7]道具信息!H469="","",[7]道具信息!H469)</f>
        <v>1</v>
      </c>
      <c r="I469" s="25" t="str">
        <f>IF([7]道具信息!I469="","",[7]道具信息!I469)</f>
        <v/>
      </c>
      <c r="J469" s="25" t="str">
        <f>IF([7]道具信息!J469="","",[7]道具信息!J469)</f>
        <v/>
      </c>
      <c r="K469" s="25" t="str">
        <f>IF([7]道具信息!K469="","",[7]道具信息!K469)</f>
        <v/>
      </c>
      <c r="L469" s="25" t="str">
        <f>IF([7]道具信息!L469="","",[7]道具信息!L469)</f>
        <v/>
      </c>
      <c r="M469" s="25" t="str">
        <f>IF([7]道具信息!M469="","",[7]道具信息!M469)</f>
        <v/>
      </c>
      <c r="N469" s="25" t="str">
        <f>IF([7]道具信息!N469="","",[7]道具信息!N469)</f>
        <v/>
      </c>
      <c r="O469" s="25" t="str">
        <f>IF([7]道具信息!O469="","",[7]道具信息!O469)</f>
        <v/>
      </c>
      <c r="P469" s="25" t="str">
        <f>IF([7]道具信息!P469="","",[7]道具信息!P469)</f>
        <v/>
      </c>
      <c r="Q469" s="25" t="str">
        <f>IF([7]道具信息!Q469="","",[7]道具信息!Q469)</f>
        <v/>
      </c>
      <c r="R469" s="25" t="str">
        <f>IF([7]道具信息!R469="","",[7]道具信息!R469)</f>
        <v/>
      </c>
      <c r="S469" s="25" t="str">
        <f>IF([7]道具信息!S469="","",[7]道具信息!S469)</f>
        <v/>
      </c>
      <c r="T469" s="25" t="str">
        <f>IF([7]道具信息!T469="","",[7]道具信息!T469)</f>
        <v/>
      </c>
      <c r="U469" s="25" t="str">
        <f>IF([7]道具信息!U469="","",[7]道具信息!U469)</f>
        <v/>
      </c>
      <c r="V469" s="25" t="str">
        <f>IF([7]道具信息!V469="","",[7]道具信息!V469)</f>
        <v/>
      </c>
      <c r="W469" s="25" t="str">
        <f>IF([7]道具信息!W469="","",[7]道具信息!W469)</f>
        <v/>
      </c>
      <c r="X469" s="25" t="str">
        <f>IF([7]道具信息!X469="","",[7]道具信息!X469)</f>
        <v/>
      </c>
      <c r="Y469" s="25" t="str">
        <f>IF([7]道具信息!Y469="","",[7]道具信息!Y469)</f>
        <v/>
      </c>
      <c r="Z469" s="25" t="str">
        <f>IF([7]道具信息!Z469="","",[7]道具信息!Z469)</f>
        <v/>
      </c>
    </row>
    <row r="470" spans="1:26" x14ac:dyDescent="0.15">
      <c r="A470" s="25" t="str">
        <f>IF([7]道具信息!A470="","",[7]道具信息!A470)</f>
        <v/>
      </c>
      <c r="B470" s="25" t="str">
        <f>IF([7]道具信息!B470="","",[7]道具信息!B470)</f>
        <v/>
      </c>
      <c r="C470" s="25">
        <f>IF([7]道具信息!C470="","",[7]道具信息!C470)</f>
        <v>23521</v>
      </c>
      <c r="D470" s="25" t="str">
        <f>IF([7]道具信息!D470="","",[7]道具信息!D470)</f>
        <v>将军印碎片</v>
      </c>
      <c r="E470" s="25" t="str">
        <f>IF([7]道具信息!E470="","",[7]道具信息!E470)</f>
        <v/>
      </c>
      <c r="F470" s="25">
        <f>IF([7]道具信息!F470="","",[7]道具信息!F470)</f>
        <v>1</v>
      </c>
      <c r="G470" s="25">
        <f>IF([7]道具信息!G470="","",[7]道具信息!G470)</f>
        <v>1</v>
      </c>
      <c r="H470" s="25">
        <f>IF([7]道具信息!H470="","",[7]道具信息!H470)</f>
        <v>1</v>
      </c>
      <c r="I470" s="25" t="str">
        <f>IF([7]道具信息!I470="","",[7]道具信息!I470)</f>
        <v/>
      </c>
      <c r="J470" s="25" t="str">
        <f>IF([7]道具信息!J470="","",[7]道具信息!J470)</f>
        <v/>
      </c>
      <c r="K470" s="25" t="str">
        <f>IF([7]道具信息!K470="","",[7]道具信息!K470)</f>
        <v/>
      </c>
      <c r="L470" s="25" t="str">
        <f>IF([7]道具信息!L470="","",[7]道具信息!L470)</f>
        <v/>
      </c>
      <c r="M470" s="25" t="str">
        <f>IF([7]道具信息!M470="","",[7]道具信息!M470)</f>
        <v/>
      </c>
      <c r="N470" s="25" t="str">
        <f>IF([7]道具信息!N470="","",[7]道具信息!N470)</f>
        <v/>
      </c>
      <c r="O470" s="25" t="str">
        <f>IF([7]道具信息!O470="","",[7]道具信息!O470)</f>
        <v/>
      </c>
      <c r="P470" s="25" t="str">
        <f>IF([7]道具信息!P470="","",[7]道具信息!P470)</f>
        <v/>
      </c>
      <c r="Q470" s="25" t="str">
        <f>IF([7]道具信息!Q470="","",[7]道具信息!Q470)</f>
        <v/>
      </c>
      <c r="R470" s="25" t="str">
        <f>IF([7]道具信息!R470="","",[7]道具信息!R470)</f>
        <v/>
      </c>
      <c r="S470" s="25" t="str">
        <f>IF([7]道具信息!S470="","",[7]道具信息!S470)</f>
        <v/>
      </c>
      <c r="T470" s="25" t="str">
        <f>IF([7]道具信息!T470="","",[7]道具信息!T470)</f>
        <v/>
      </c>
      <c r="U470" s="25" t="str">
        <f>IF([7]道具信息!U470="","",[7]道具信息!U470)</f>
        <v/>
      </c>
      <c r="V470" s="25" t="str">
        <f>IF([7]道具信息!V470="","",[7]道具信息!V470)</f>
        <v/>
      </c>
      <c r="W470" s="25" t="str">
        <f>IF([7]道具信息!W470="","",[7]道具信息!W470)</f>
        <v/>
      </c>
      <c r="X470" s="25" t="str">
        <f>IF([7]道具信息!X470="","",[7]道具信息!X470)</f>
        <v/>
      </c>
      <c r="Y470" s="25" t="str">
        <f>IF([7]道具信息!Y470="","",[7]道具信息!Y470)</f>
        <v/>
      </c>
      <c r="Z470" s="25" t="str">
        <f>IF([7]道具信息!Z470="","",[7]道具信息!Z470)</f>
        <v/>
      </c>
    </row>
    <row r="471" spans="1:26" x14ac:dyDescent="0.15">
      <c r="A471" s="25" t="str">
        <f>IF([7]道具信息!A471="","",[7]道具信息!A471)</f>
        <v/>
      </c>
      <c r="B471" s="25" t="str">
        <f>IF([7]道具信息!B471="","",[7]道具信息!B471)</f>
        <v/>
      </c>
      <c r="C471" s="25">
        <f>IF([7]道具信息!C471="","",[7]道具信息!C471)</f>
        <v>23522</v>
      </c>
      <c r="D471" s="25" t="str">
        <f>IF([7]道具信息!D471="","",[7]道具信息!D471)</f>
        <v>上将印碎片</v>
      </c>
      <c r="E471" s="25" t="str">
        <f>IF([7]道具信息!E471="","",[7]道具信息!E471)</f>
        <v/>
      </c>
      <c r="F471" s="25">
        <f>IF([7]道具信息!F471="","",[7]道具信息!F471)</f>
        <v>1</v>
      </c>
      <c r="G471" s="25">
        <f>IF([7]道具信息!G471="","",[7]道具信息!G471)</f>
        <v>1</v>
      </c>
      <c r="H471" s="25">
        <f>IF([7]道具信息!H471="","",[7]道具信息!H471)</f>
        <v>1</v>
      </c>
      <c r="I471" s="25" t="str">
        <f>IF([7]道具信息!I471="","",[7]道具信息!I471)</f>
        <v/>
      </c>
      <c r="J471" s="25" t="str">
        <f>IF([7]道具信息!J471="","",[7]道具信息!J471)</f>
        <v/>
      </c>
      <c r="K471" s="25" t="str">
        <f>IF([7]道具信息!K471="","",[7]道具信息!K471)</f>
        <v/>
      </c>
      <c r="L471" s="25" t="str">
        <f>IF([7]道具信息!L471="","",[7]道具信息!L471)</f>
        <v/>
      </c>
      <c r="M471" s="25" t="str">
        <f>IF([7]道具信息!M471="","",[7]道具信息!M471)</f>
        <v/>
      </c>
      <c r="N471" s="25" t="str">
        <f>IF([7]道具信息!N471="","",[7]道具信息!N471)</f>
        <v/>
      </c>
      <c r="O471" s="25" t="str">
        <f>IF([7]道具信息!O471="","",[7]道具信息!O471)</f>
        <v/>
      </c>
      <c r="P471" s="25" t="str">
        <f>IF([7]道具信息!P471="","",[7]道具信息!P471)</f>
        <v/>
      </c>
      <c r="Q471" s="25" t="str">
        <f>IF([7]道具信息!Q471="","",[7]道具信息!Q471)</f>
        <v/>
      </c>
      <c r="R471" s="25" t="str">
        <f>IF([7]道具信息!R471="","",[7]道具信息!R471)</f>
        <v/>
      </c>
      <c r="S471" s="25" t="str">
        <f>IF([7]道具信息!S471="","",[7]道具信息!S471)</f>
        <v/>
      </c>
      <c r="T471" s="25" t="str">
        <f>IF([7]道具信息!T471="","",[7]道具信息!T471)</f>
        <v/>
      </c>
      <c r="U471" s="25" t="str">
        <f>IF([7]道具信息!U471="","",[7]道具信息!U471)</f>
        <v/>
      </c>
      <c r="V471" s="25" t="str">
        <f>IF([7]道具信息!V471="","",[7]道具信息!V471)</f>
        <v/>
      </c>
      <c r="W471" s="25" t="str">
        <f>IF([7]道具信息!W471="","",[7]道具信息!W471)</f>
        <v/>
      </c>
      <c r="X471" s="25" t="str">
        <f>IF([7]道具信息!X471="","",[7]道具信息!X471)</f>
        <v/>
      </c>
      <c r="Y471" s="25" t="str">
        <f>IF([7]道具信息!Y471="","",[7]道具信息!Y471)</f>
        <v/>
      </c>
      <c r="Z471" s="25" t="str">
        <f>IF([7]道具信息!Z471="","",[7]道具信息!Z471)</f>
        <v/>
      </c>
    </row>
    <row r="472" spans="1:26" x14ac:dyDescent="0.15">
      <c r="A472" s="25" t="str">
        <f>IF([7]道具信息!A472="","",[7]道具信息!A472)</f>
        <v/>
      </c>
      <c r="B472" s="25" t="str">
        <f>IF([7]道具信息!B472="","",[7]道具信息!B472)</f>
        <v/>
      </c>
      <c r="C472" s="25">
        <f>IF([7]道具信息!C472="","",[7]道具信息!C472)</f>
        <v>23523</v>
      </c>
      <c r="D472" s="25" t="str">
        <f>IF([7]道具信息!D472="","",[7]道具信息!D472)</f>
        <v>统帅印碎片</v>
      </c>
      <c r="E472" s="25" t="str">
        <f>IF([7]道具信息!E472="","",[7]道具信息!E472)</f>
        <v/>
      </c>
      <c r="F472" s="25">
        <f>IF([7]道具信息!F472="","",[7]道具信息!F472)</f>
        <v>1</v>
      </c>
      <c r="G472" s="25">
        <f>IF([7]道具信息!G472="","",[7]道具信息!G472)</f>
        <v>1</v>
      </c>
      <c r="H472" s="25">
        <f>IF([7]道具信息!H472="","",[7]道具信息!H472)</f>
        <v>1</v>
      </c>
      <c r="I472" s="25" t="str">
        <f>IF([7]道具信息!I472="","",[7]道具信息!I472)</f>
        <v/>
      </c>
      <c r="J472" s="25" t="str">
        <f>IF([7]道具信息!J472="","",[7]道具信息!J472)</f>
        <v/>
      </c>
      <c r="K472" s="25" t="str">
        <f>IF([7]道具信息!K472="","",[7]道具信息!K472)</f>
        <v/>
      </c>
      <c r="L472" s="25" t="str">
        <f>IF([7]道具信息!L472="","",[7]道具信息!L472)</f>
        <v/>
      </c>
      <c r="M472" s="25" t="str">
        <f>IF([7]道具信息!M472="","",[7]道具信息!M472)</f>
        <v/>
      </c>
      <c r="N472" s="25" t="str">
        <f>IF([7]道具信息!N472="","",[7]道具信息!N472)</f>
        <v/>
      </c>
      <c r="O472" s="25" t="str">
        <f>IF([7]道具信息!O472="","",[7]道具信息!O472)</f>
        <v/>
      </c>
      <c r="P472" s="25" t="str">
        <f>IF([7]道具信息!P472="","",[7]道具信息!P472)</f>
        <v/>
      </c>
      <c r="Q472" s="25" t="str">
        <f>IF([7]道具信息!Q472="","",[7]道具信息!Q472)</f>
        <v/>
      </c>
      <c r="R472" s="25" t="str">
        <f>IF([7]道具信息!R472="","",[7]道具信息!R472)</f>
        <v/>
      </c>
      <c r="S472" s="25" t="str">
        <f>IF([7]道具信息!S472="","",[7]道具信息!S472)</f>
        <v/>
      </c>
      <c r="T472" s="25" t="str">
        <f>IF([7]道具信息!T472="","",[7]道具信息!T472)</f>
        <v/>
      </c>
      <c r="U472" s="25" t="str">
        <f>IF([7]道具信息!U472="","",[7]道具信息!U472)</f>
        <v/>
      </c>
      <c r="V472" s="25" t="str">
        <f>IF([7]道具信息!V472="","",[7]道具信息!V472)</f>
        <v/>
      </c>
      <c r="W472" s="25" t="str">
        <f>IF([7]道具信息!W472="","",[7]道具信息!W472)</f>
        <v/>
      </c>
      <c r="X472" s="25" t="str">
        <f>IF([7]道具信息!X472="","",[7]道具信息!X472)</f>
        <v/>
      </c>
      <c r="Y472" s="25" t="str">
        <f>IF([7]道具信息!Y472="","",[7]道具信息!Y472)</f>
        <v/>
      </c>
      <c r="Z472" s="25" t="str">
        <f>IF([7]道具信息!Z472="","",[7]道具信息!Z472)</f>
        <v/>
      </c>
    </row>
    <row r="473" spans="1:26" x14ac:dyDescent="0.15">
      <c r="A473" s="25" t="str">
        <f>IF([7]道具信息!A473="","",[7]道具信息!A473)</f>
        <v/>
      </c>
      <c r="B473" s="25" t="str">
        <f>IF([7]道具信息!B473="","",[7]道具信息!B473)</f>
        <v/>
      </c>
      <c r="C473" s="25" t="str">
        <f>IF([7]道具信息!C473="","",[7]道具信息!C473)</f>
        <v/>
      </c>
      <c r="D473" s="25" t="str">
        <f>IF([7]道具信息!D473="","",[7]道具信息!D473)</f>
        <v/>
      </c>
      <c r="E473" s="25" t="str">
        <f>IF([7]道具信息!E473="","",[7]道具信息!E473)</f>
        <v/>
      </c>
      <c r="F473" s="25">
        <f>IF([7]道具信息!F473="","",[7]道具信息!F473)</f>
        <v>1</v>
      </c>
      <c r="G473" s="25">
        <f>IF([7]道具信息!G473="","",[7]道具信息!G473)</f>
        <v>1</v>
      </c>
      <c r="H473" s="25">
        <f>IF([7]道具信息!H473="","",[7]道具信息!H473)</f>
        <v>1</v>
      </c>
      <c r="I473" s="25" t="str">
        <f>IF([7]道具信息!I473="","",[7]道具信息!I473)</f>
        <v/>
      </c>
      <c r="J473" s="25" t="str">
        <f>IF([7]道具信息!J473="","",[7]道具信息!J473)</f>
        <v/>
      </c>
      <c r="K473" s="25" t="str">
        <f>IF([7]道具信息!K473="","",[7]道具信息!K473)</f>
        <v/>
      </c>
      <c r="L473" s="25" t="str">
        <f>IF([7]道具信息!L473="","",[7]道具信息!L473)</f>
        <v/>
      </c>
      <c r="M473" s="25" t="str">
        <f>IF([7]道具信息!M473="","",[7]道具信息!M473)</f>
        <v/>
      </c>
      <c r="N473" s="25" t="str">
        <f>IF([7]道具信息!N473="","",[7]道具信息!N473)</f>
        <v/>
      </c>
      <c r="O473" s="25" t="str">
        <f>IF([7]道具信息!O473="","",[7]道具信息!O473)</f>
        <v/>
      </c>
      <c r="P473" s="25" t="str">
        <f>IF([7]道具信息!P473="","",[7]道具信息!P473)</f>
        <v/>
      </c>
      <c r="Q473" s="25" t="str">
        <f>IF([7]道具信息!Q473="","",[7]道具信息!Q473)</f>
        <v/>
      </c>
      <c r="R473" s="25" t="str">
        <f>IF([7]道具信息!R473="","",[7]道具信息!R473)</f>
        <v/>
      </c>
      <c r="S473" s="25" t="str">
        <f>IF([7]道具信息!S473="","",[7]道具信息!S473)</f>
        <v/>
      </c>
      <c r="T473" s="25" t="str">
        <f>IF([7]道具信息!T473="","",[7]道具信息!T473)</f>
        <v/>
      </c>
      <c r="U473" s="25" t="str">
        <f>IF([7]道具信息!U473="","",[7]道具信息!U473)</f>
        <v/>
      </c>
      <c r="V473" s="25" t="str">
        <f>IF([7]道具信息!V473="","",[7]道具信息!V473)</f>
        <v/>
      </c>
      <c r="W473" s="25" t="str">
        <f>IF([7]道具信息!W473="","",[7]道具信息!W473)</f>
        <v/>
      </c>
      <c r="X473" s="25" t="str">
        <f>IF([7]道具信息!X473="","",[7]道具信息!X473)</f>
        <v/>
      </c>
      <c r="Y473" s="25" t="str">
        <f>IF([7]道具信息!Y473="","",[7]道具信息!Y473)</f>
        <v/>
      </c>
      <c r="Z473" s="25" t="str">
        <f>IF([7]道具信息!Z473="","",[7]道具信息!Z473)</f>
        <v/>
      </c>
    </row>
    <row r="474" spans="1:26" x14ac:dyDescent="0.15">
      <c r="A474" s="25" t="str">
        <f>IF([7]道具信息!A474="","",[7]道具信息!A474)</f>
        <v/>
      </c>
      <c r="B474" s="25" t="str">
        <f>IF([7]道具信息!B474="","",[7]道具信息!B474)</f>
        <v/>
      </c>
      <c r="C474" s="25" t="str">
        <f>IF([7]道具信息!C474="","",[7]道具信息!C474)</f>
        <v/>
      </c>
      <c r="D474" s="25" t="str">
        <f>IF([7]道具信息!D474="","",[7]道具信息!D474)</f>
        <v/>
      </c>
      <c r="E474" s="25" t="str">
        <f>IF([7]道具信息!E474="","",[7]道具信息!E474)</f>
        <v/>
      </c>
      <c r="F474" s="25">
        <f>IF([7]道具信息!F474="","",[7]道具信息!F474)</f>
        <v>1</v>
      </c>
      <c r="G474" s="25">
        <f>IF([7]道具信息!G474="","",[7]道具信息!G474)</f>
        <v>1</v>
      </c>
      <c r="H474" s="25">
        <f>IF([7]道具信息!H474="","",[7]道具信息!H474)</f>
        <v>1</v>
      </c>
      <c r="I474" s="25" t="str">
        <f>IF([7]道具信息!I474="","",[7]道具信息!I474)</f>
        <v/>
      </c>
      <c r="J474" s="25" t="str">
        <f>IF([7]道具信息!J474="","",[7]道具信息!J474)</f>
        <v/>
      </c>
      <c r="K474" s="25" t="str">
        <f>IF([7]道具信息!K474="","",[7]道具信息!K474)</f>
        <v/>
      </c>
      <c r="L474" s="25" t="str">
        <f>IF([7]道具信息!L474="","",[7]道具信息!L474)</f>
        <v/>
      </c>
      <c r="M474" s="25" t="str">
        <f>IF([7]道具信息!M474="","",[7]道具信息!M474)</f>
        <v/>
      </c>
      <c r="N474" s="25" t="str">
        <f>IF([7]道具信息!N474="","",[7]道具信息!N474)</f>
        <v/>
      </c>
      <c r="O474" s="25" t="str">
        <f>IF([7]道具信息!O474="","",[7]道具信息!O474)</f>
        <v/>
      </c>
      <c r="P474" s="25" t="str">
        <f>IF([7]道具信息!P474="","",[7]道具信息!P474)</f>
        <v/>
      </c>
      <c r="Q474" s="25" t="str">
        <f>IF([7]道具信息!Q474="","",[7]道具信息!Q474)</f>
        <v/>
      </c>
      <c r="R474" s="25" t="str">
        <f>IF([7]道具信息!R474="","",[7]道具信息!R474)</f>
        <v/>
      </c>
      <c r="S474" s="25" t="str">
        <f>IF([7]道具信息!S474="","",[7]道具信息!S474)</f>
        <v/>
      </c>
      <c r="T474" s="25" t="str">
        <f>IF([7]道具信息!T474="","",[7]道具信息!T474)</f>
        <v/>
      </c>
      <c r="U474" s="25" t="str">
        <f>IF([7]道具信息!U474="","",[7]道具信息!U474)</f>
        <v/>
      </c>
      <c r="V474" s="25" t="str">
        <f>IF([7]道具信息!V474="","",[7]道具信息!V474)</f>
        <v/>
      </c>
      <c r="W474" s="25" t="str">
        <f>IF([7]道具信息!W474="","",[7]道具信息!W474)</f>
        <v/>
      </c>
      <c r="X474" s="25" t="str">
        <f>IF([7]道具信息!X474="","",[7]道具信息!X474)</f>
        <v/>
      </c>
      <c r="Y474" s="25" t="str">
        <f>IF([7]道具信息!Y474="","",[7]道具信息!Y474)</f>
        <v/>
      </c>
      <c r="Z474" s="25" t="str">
        <f>IF([7]道具信息!Z474="","",[7]道具信息!Z474)</f>
        <v/>
      </c>
    </row>
    <row r="475" spans="1:26" x14ac:dyDescent="0.15">
      <c r="A475" s="25" t="str">
        <f>IF([7]道具信息!A475="","",[7]道具信息!A475)</f>
        <v/>
      </c>
      <c r="B475" s="25" t="str">
        <f>IF([7]道具信息!B475="","",[7]道具信息!B475)</f>
        <v/>
      </c>
      <c r="C475" s="25" t="str">
        <f>IF([7]道具信息!C475="","",[7]道具信息!C475)</f>
        <v/>
      </c>
      <c r="D475" s="25" t="str">
        <f>IF([7]道具信息!D475="","",[7]道具信息!D475)</f>
        <v/>
      </c>
      <c r="E475" s="25" t="str">
        <f>IF([7]道具信息!E475="","",[7]道具信息!E475)</f>
        <v/>
      </c>
      <c r="F475" s="25">
        <f>IF([7]道具信息!F475="","",[7]道具信息!F475)</f>
        <v>1</v>
      </c>
      <c r="G475" s="25">
        <f>IF([7]道具信息!G475="","",[7]道具信息!G475)</f>
        <v>1</v>
      </c>
      <c r="H475" s="25">
        <f>IF([7]道具信息!H475="","",[7]道具信息!H475)</f>
        <v>1</v>
      </c>
      <c r="I475" s="25" t="str">
        <f>IF([7]道具信息!I475="","",[7]道具信息!I475)</f>
        <v/>
      </c>
      <c r="J475" s="25" t="str">
        <f>IF([7]道具信息!J475="","",[7]道具信息!J475)</f>
        <v/>
      </c>
      <c r="K475" s="25" t="str">
        <f>IF([7]道具信息!K475="","",[7]道具信息!K475)</f>
        <v/>
      </c>
      <c r="L475" s="25" t="str">
        <f>IF([7]道具信息!L475="","",[7]道具信息!L475)</f>
        <v/>
      </c>
      <c r="M475" s="25" t="str">
        <f>IF([7]道具信息!M475="","",[7]道具信息!M475)</f>
        <v/>
      </c>
      <c r="N475" s="25" t="str">
        <f>IF([7]道具信息!N475="","",[7]道具信息!N475)</f>
        <v/>
      </c>
      <c r="O475" s="25" t="str">
        <f>IF([7]道具信息!O475="","",[7]道具信息!O475)</f>
        <v/>
      </c>
      <c r="P475" s="25" t="str">
        <f>IF([7]道具信息!P475="","",[7]道具信息!P475)</f>
        <v/>
      </c>
      <c r="Q475" s="25" t="str">
        <f>IF([7]道具信息!Q475="","",[7]道具信息!Q475)</f>
        <v/>
      </c>
      <c r="R475" s="25" t="str">
        <f>IF([7]道具信息!R475="","",[7]道具信息!R475)</f>
        <v/>
      </c>
      <c r="S475" s="25" t="str">
        <f>IF([7]道具信息!S475="","",[7]道具信息!S475)</f>
        <v/>
      </c>
      <c r="T475" s="25" t="str">
        <f>IF([7]道具信息!T475="","",[7]道具信息!T475)</f>
        <v/>
      </c>
      <c r="U475" s="25" t="str">
        <f>IF([7]道具信息!U475="","",[7]道具信息!U475)</f>
        <v/>
      </c>
      <c r="V475" s="25" t="str">
        <f>IF([7]道具信息!V475="","",[7]道具信息!V475)</f>
        <v/>
      </c>
      <c r="W475" s="25" t="str">
        <f>IF([7]道具信息!W475="","",[7]道具信息!W475)</f>
        <v/>
      </c>
      <c r="X475" s="25" t="str">
        <f>IF([7]道具信息!X475="","",[7]道具信息!X475)</f>
        <v/>
      </c>
      <c r="Y475" s="25" t="str">
        <f>IF([7]道具信息!Y475="","",[7]道具信息!Y475)</f>
        <v/>
      </c>
      <c r="Z475" s="25" t="str">
        <f>IF([7]道具信息!Z475="","",[7]道具信息!Z475)</f>
        <v/>
      </c>
    </row>
    <row r="476" spans="1:26" x14ac:dyDescent="0.15">
      <c r="A476" s="25" t="str">
        <f>IF([7]道具信息!A476="","",[7]道具信息!A476)</f>
        <v/>
      </c>
      <c r="B476" s="25" t="str">
        <f>IF([7]道具信息!B476="","",[7]道具信息!B476)</f>
        <v/>
      </c>
      <c r="C476" s="25" t="str">
        <f>IF([7]道具信息!C476="","",[7]道具信息!C476)</f>
        <v/>
      </c>
      <c r="D476" s="25" t="str">
        <f>IF([7]道具信息!D476="","",[7]道具信息!D476)</f>
        <v/>
      </c>
      <c r="E476" s="25" t="str">
        <f>IF([7]道具信息!E476="","",[7]道具信息!E476)</f>
        <v/>
      </c>
      <c r="F476" s="25">
        <f>IF([7]道具信息!F476="","",[7]道具信息!F476)</f>
        <v>1</v>
      </c>
      <c r="G476" s="25">
        <f>IF([7]道具信息!G476="","",[7]道具信息!G476)</f>
        <v>1</v>
      </c>
      <c r="H476" s="25">
        <f>IF([7]道具信息!H476="","",[7]道具信息!H476)</f>
        <v>1</v>
      </c>
      <c r="I476" s="25" t="str">
        <f>IF([7]道具信息!I476="","",[7]道具信息!I476)</f>
        <v/>
      </c>
      <c r="J476" s="25" t="str">
        <f>IF([7]道具信息!J476="","",[7]道具信息!J476)</f>
        <v/>
      </c>
      <c r="K476" s="25" t="str">
        <f>IF([7]道具信息!K476="","",[7]道具信息!K476)</f>
        <v/>
      </c>
      <c r="L476" s="25" t="str">
        <f>IF([7]道具信息!L476="","",[7]道具信息!L476)</f>
        <v/>
      </c>
      <c r="M476" s="25" t="str">
        <f>IF([7]道具信息!M476="","",[7]道具信息!M476)</f>
        <v/>
      </c>
      <c r="N476" s="25" t="str">
        <f>IF([7]道具信息!N476="","",[7]道具信息!N476)</f>
        <v/>
      </c>
      <c r="O476" s="25" t="str">
        <f>IF([7]道具信息!O476="","",[7]道具信息!O476)</f>
        <v/>
      </c>
      <c r="P476" s="25" t="str">
        <f>IF([7]道具信息!P476="","",[7]道具信息!P476)</f>
        <v/>
      </c>
      <c r="Q476" s="25" t="str">
        <f>IF([7]道具信息!Q476="","",[7]道具信息!Q476)</f>
        <v/>
      </c>
      <c r="R476" s="25" t="str">
        <f>IF([7]道具信息!R476="","",[7]道具信息!R476)</f>
        <v/>
      </c>
      <c r="S476" s="25" t="str">
        <f>IF([7]道具信息!S476="","",[7]道具信息!S476)</f>
        <v/>
      </c>
      <c r="T476" s="25" t="str">
        <f>IF([7]道具信息!T476="","",[7]道具信息!T476)</f>
        <v/>
      </c>
      <c r="U476" s="25" t="str">
        <f>IF([7]道具信息!U476="","",[7]道具信息!U476)</f>
        <v/>
      </c>
      <c r="V476" s="25" t="str">
        <f>IF([7]道具信息!V476="","",[7]道具信息!V476)</f>
        <v/>
      </c>
      <c r="W476" s="25" t="str">
        <f>IF([7]道具信息!W476="","",[7]道具信息!W476)</f>
        <v/>
      </c>
      <c r="X476" s="25" t="str">
        <f>IF([7]道具信息!X476="","",[7]道具信息!X476)</f>
        <v/>
      </c>
      <c r="Y476" s="25" t="str">
        <f>IF([7]道具信息!Y476="","",[7]道具信息!Y476)</f>
        <v/>
      </c>
      <c r="Z476" s="25" t="str">
        <f>IF([7]道具信息!Z476="","",[7]道具信息!Z476)</f>
        <v/>
      </c>
    </row>
    <row r="477" spans="1:26" x14ac:dyDescent="0.15">
      <c r="A477" s="25" t="str">
        <f>IF([7]道具信息!A477="","",[7]道具信息!A477)</f>
        <v/>
      </c>
      <c r="B477" s="25" t="str">
        <f>IF([7]道具信息!B477="","",[7]道具信息!B477)</f>
        <v/>
      </c>
      <c r="C477" s="25" t="str">
        <f>IF([7]道具信息!C477="","",[7]道具信息!C477)</f>
        <v/>
      </c>
      <c r="D477" s="25" t="str">
        <f>IF([7]道具信息!D477="","",[7]道具信息!D477)</f>
        <v/>
      </c>
      <c r="E477" s="25" t="str">
        <f>IF([7]道具信息!E477="","",[7]道具信息!E477)</f>
        <v/>
      </c>
      <c r="F477" s="25">
        <f>IF([7]道具信息!F477="","",[7]道具信息!F477)</f>
        <v>1</v>
      </c>
      <c r="G477" s="25">
        <f>IF([7]道具信息!G477="","",[7]道具信息!G477)</f>
        <v>1</v>
      </c>
      <c r="H477" s="25">
        <f>IF([7]道具信息!H477="","",[7]道具信息!H477)</f>
        <v>1</v>
      </c>
      <c r="I477" s="25" t="str">
        <f>IF([7]道具信息!I477="","",[7]道具信息!I477)</f>
        <v/>
      </c>
      <c r="J477" s="25" t="str">
        <f>IF([7]道具信息!J477="","",[7]道具信息!J477)</f>
        <v/>
      </c>
      <c r="K477" s="25" t="str">
        <f>IF([7]道具信息!K477="","",[7]道具信息!K477)</f>
        <v/>
      </c>
      <c r="L477" s="25" t="str">
        <f>IF([7]道具信息!L477="","",[7]道具信息!L477)</f>
        <v/>
      </c>
      <c r="M477" s="25" t="str">
        <f>IF([7]道具信息!M477="","",[7]道具信息!M477)</f>
        <v/>
      </c>
      <c r="N477" s="25" t="str">
        <f>IF([7]道具信息!N477="","",[7]道具信息!N477)</f>
        <v/>
      </c>
      <c r="O477" s="25" t="str">
        <f>IF([7]道具信息!O477="","",[7]道具信息!O477)</f>
        <v/>
      </c>
      <c r="P477" s="25" t="str">
        <f>IF([7]道具信息!P477="","",[7]道具信息!P477)</f>
        <v/>
      </c>
      <c r="Q477" s="25" t="str">
        <f>IF([7]道具信息!Q477="","",[7]道具信息!Q477)</f>
        <v/>
      </c>
      <c r="R477" s="25" t="str">
        <f>IF([7]道具信息!R477="","",[7]道具信息!R477)</f>
        <v/>
      </c>
      <c r="S477" s="25" t="str">
        <f>IF([7]道具信息!S477="","",[7]道具信息!S477)</f>
        <v/>
      </c>
      <c r="T477" s="25" t="str">
        <f>IF([7]道具信息!T477="","",[7]道具信息!T477)</f>
        <v/>
      </c>
      <c r="U477" s="25" t="str">
        <f>IF([7]道具信息!U477="","",[7]道具信息!U477)</f>
        <v/>
      </c>
      <c r="V477" s="25" t="str">
        <f>IF([7]道具信息!V477="","",[7]道具信息!V477)</f>
        <v/>
      </c>
      <c r="W477" s="25" t="str">
        <f>IF([7]道具信息!W477="","",[7]道具信息!W477)</f>
        <v/>
      </c>
      <c r="X477" s="25" t="str">
        <f>IF([7]道具信息!X477="","",[7]道具信息!X477)</f>
        <v/>
      </c>
      <c r="Y477" s="25" t="str">
        <f>IF([7]道具信息!Y477="","",[7]道具信息!Y477)</f>
        <v/>
      </c>
      <c r="Z477" s="25" t="str">
        <f>IF([7]道具信息!Z477="","",[7]道具信息!Z477)</f>
        <v/>
      </c>
    </row>
    <row r="478" spans="1:26" x14ac:dyDescent="0.15">
      <c r="A478" s="25" t="str">
        <f>IF([7]道具信息!A478="","",[7]道具信息!A478)</f>
        <v/>
      </c>
      <c r="B478" s="25" t="str">
        <f>IF([7]道具信息!B478="","",[7]道具信息!B478)</f>
        <v/>
      </c>
      <c r="C478" s="25" t="str">
        <f>IF([7]道具信息!C478="","",[7]道具信息!C478)</f>
        <v/>
      </c>
      <c r="D478" s="25" t="str">
        <f>IF([7]道具信息!D478="","",[7]道具信息!D478)</f>
        <v/>
      </c>
      <c r="E478" s="25" t="str">
        <f>IF([7]道具信息!E478="","",[7]道具信息!E478)</f>
        <v/>
      </c>
      <c r="F478" s="25">
        <f>IF([7]道具信息!F478="","",[7]道具信息!F478)</f>
        <v>1</v>
      </c>
      <c r="G478" s="25">
        <f>IF([7]道具信息!G478="","",[7]道具信息!G478)</f>
        <v>1</v>
      </c>
      <c r="H478" s="25">
        <f>IF([7]道具信息!H478="","",[7]道具信息!H478)</f>
        <v>1</v>
      </c>
      <c r="I478" s="25" t="str">
        <f>IF([7]道具信息!I478="","",[7]道具信息!I478)</f>
        <v/>
      </c>
      <c r="J478" s="25" t="str">
        <f>IF([7]道具信息!J478="","",[7]道具信息!J478)</f>
        <v/>
      </c>
      <c r="K478" s="25" t="str">
        <f>IF([7]道具信息!K478="","",[7]道具信息!K478)</f>
        <v/>
      </c>
      <c r="L478" s="25" t="str">
        <f>IF([7]道具信息!L478="","",[7]道具信息!L478)</f>
        <v/>
      </c>
      <c r="M478" s="25" t="str">
        <f>IF([7]道具信息!M478="","",[7]道具信息!M478)</f>
        <v/>
      </c>
      <c r="N478" s="25" t="str">
        <f>IF([7]道具信息!N478="","",[7]道具信息!N478)</f>
        <v/>
      </c>
      <c r="O478" s="25" t="str">
        <f>IF([7]道具信息!O478="","",[7]道具信息!O478)</f>
        <v/>
      </c>
      <c r="P478" s="25" t="str">
        <f>IF([7]道具信息!P478="","",[7]道具信息!P478)</f>
        <v/>
      </c>
      <c r="Q478" s="25" t="str">
        <f>IF([7]道具信息!Q478="","",[7]道具信息!Q478)</f>
        <v/>
      </c>
      <c r="R478" s="25" t="str">
        <f>IF([7]道具信息!R478="","",[7]道具信息!R478)</f>
        <v/>
      </c>
      <c r="S478" s="25" t="str">
        <f>IF([7]道具信息!S478="","",[7]道具信息!S478)</f>
        <v/>
      </c>
      <c r="T478" s="25" t="str">
        <f>IF([7]道具信息!T478="","",[7]道具信息!T478)</f>
        <v/>
      </c>
      <c r="U478" s="25" t="str">
        <f>IF([7]道具信息!U478="","",[7]道具信息!U478)</f>
        <v/>
      </c>
      <c r="V478" s="25" t="str">
        <f>IF([7]道具信息!V478="","",[7]道具信息!V478)</f>
        <v/>
      </c>
      <c r="W478" s="25" t="str">
        <f>IF([7]道具信息!W478="","",[7]道具信息!W478)</f>
        <v/>
      </c>
      <c r="X478" s="25" t="str">
        <f>IF([7]道具信息!X478="","",[7]道具信息!X478)</f>
        <v/>
      </c>
      <c r="Y478" s="25" t="str">
        <f>IF([7]道具信息!Y478="","",[7]道具信息!Y478)</f>
        <v/>
      </c>
      <c r="Z478" s="25" t="str">
        <f>IF([7]道具信息!Z478="","",[7]道具信息!Z478)</f>
        <v/>
      </c>
    </row>
    <row r="479" spans="1:26" x14ac:dyDescent="0.15">
      <c r="A479" s="25" t="str">
        <f>IF([7]道具信息!A479="","",[7]道具信息!A479)</f>
        <v/>
      </c>
      <c r="B479" s="25" t="str">
        <f>IF([7]道具信息!B479="","",[7]道具信息!B479)</f>
        <v/>
      </c>
      <c r="C479" s="25" t="str">
        <f>IF([7]道具信息!C479="","",[7]道具信息!C479)</f>
        <v/>
      </c>
      <c r="D479" s="25" t="str">
        <f>IF([7]道具信息!D479="","",[7]道具信息!D479)</f>
        <v/>
      </c>
      <c r="E479" s="25" t="str">
        <f>IF([7]道具信息!E479="","",[7]道具信息!E479)</f>
        <v/>
      </c>
      <c r="F479" s="25">
        <f>IF([7]道具信息!F479="","",[7]道具信息!F479)</f>
        <v>1</v>
      </c>
      <c r="G479" s="25">
        <f>IF([7]道具信息!G479="","",[7]道具信息!G479)</f>
        <v>1</v>
      </c>
      <c r="H479" s="25">
        <f>IF([7]道具信息!H479="","",[7]道具信息!H479)</f>
        <v>1</v>
      </c>
      <c r="I479" s="25" t="str">
        <f>IF([7]道具信息!I479="","",[7]道具信息!I479)</f>
        <v/>
      </c>
      <c r="J479" s="25" t="str">
        <f>IF([7]道具信息!J479="","",[7]道具信息!J479)</f>
        <v/>
      </c>
      <c r="K479" s="25" t="str">
        <f>IF([7]道具信息!K479="","",[7]道具信息!K479)</f>
        <v/>
      </c>
      <c r="L479" s="25" t="str">
        <f>IF([7]道具信息!L479="","",[7]道具信息!L479)</f>
        <v/>
      </c>
      <c r="M479" s="25" t="str">
        <f>IF([7]道具信息!M479="","",[7]道具信息!M479)</f>
        <v/>
      </c>
      <c r="N479" s="25" t="str">
        <f>IF([7]道具信息!N479="","",[7]道具信息!N479)</f>
        <v/>
      </c>
      <c r="O479" s="25" t="str">
        <f>IF([7]道具信息!O479="","",[7]道具信息!O479)</f>
        <v/>
      </c>
      <c r="P479" s="25" t="str">
        <f>IF([7]道具信息!P479="","",[7]道具信息!P479)</f>
        <v/>
      </c>
      <c r="Q479" s="25" t="str">
        <f>IF([7]道具信息!Q479="","",[7]道具信息!Q479)</f>
        <v/>
      </c>
      <c r="R479" s="25" t="str">
        <f>IF([7]道具信息!R479="","",[7]道具信息!R479)</f>
        <v/>
      </c>
      <c r="S479" s="25" t="str">
        <f>IF([7]道具信息!S479="","",[7]道具信息!S479)</f>
        <v/>
      </c>
      <c r="T479" s="25" t="str">
        <f>IF([7]道具信息!T479="","",[7]道具信息!T479)</f>
        <v/>
      </c>
      <c r="U479" s="25" t="str">
        <f>IF([7]道具信息!U479="","",[7]道具信息!U479)</f>
        <v/>
      </c>
      <c r="V479" s="25" t="str">
        <f>IF([7]道具信息!V479="","",[7]道具信息!V479)</f>
        <v/>
      </c>
      <c r="W479" s="25" t="str">
        <f>IF([7]道具信息!W479="","",[7]道具信息!W479)</f>
        <v/>
      </c>
      <c r="X479" s="25" t="str">
        <f>IF([7]道具信息!X479="","",[7]道具信息!X479)</f>
        <v/>
      </c>
      <c r="Y479" s="25" t="str">
        <f>IF([7]道具信息!Y479="","",[7]道具信息!Y479)</f>
        <v/>
      </c>
      <c r="Z479" s="25" t="str">
        <f>IF([7]道具信息!Z479="","",[7]道具信息!Z479)</f>
        <v/>
      </c>
    </row>
    <row r="480" spans="1:26" x14ac:dyDescent="0.15">
      <c r="A480" s="25" t="str">
        <f>IF([7]道具信息!A480="","",[7]道具信息!A480)</f>
        <v/>
      </c>
      <c r="B480" s="25" t="str">
        <f>IF([7]道具信息!B480="","",[7]道具信息!B480)</f>
        <v/>
      </c>
      <c r="C480" s="25" t="str">
        <f>IF([7]道具信息!C480="","",[7]道具信息!C480)</f>
        <v/>
      </c>
      <c r="D480" s="25" t="str">
        <f>IF([7]道具信息!D480="","",[7]道具信息!D480)</f>
        <v/>
      </c>
      <c r="E480" s="25" t="str">
        <f>IF([7]道具信息!E480="","",[7]道具信息!E480)</f>
        <v/>
      </c>
      <c r="F480" s="25">
        <f>IF([7]道具信息!F480="","",[7]道具信息!F480)</f>
        <v>1</v>
      </c>
      <c r="G480" s="25">
        <f>IF([7]道具信息!G480="","",[7]道具信息!G480)</f>
        <v>1</v>
      </c>
      <c r="H480" s="25">
        <f>IF([7]道具信息!H480="","",[7]道具信息!H480)</f>
        <v>1</v>
      </c>
      <c r="I480" s="25" t="str">
        <f>IF([7]道具信息!I480="","",[7]道具信息!I480)</f>
        <v/>
      </c>
      <c r="J480" s="25" t="str">
        <f>IF([7]道具信息!J480="","",[7]道具信息!J480)</f>
        <v/>
      </c>
      <c r="K480" s="25" t="str">
        <f>IF([7]道具信息!K480="","",[7]道具信息!K480)</f>
        <v/>
      </c>
      <c r="L480" s="25" t="str">
        <f>IF([7]道具信息!L480="","",[7]道具信息!L480)</f>
        <v/>
      </c>
      <c r="M480" s="25" t="str">
        <f>IF([7]道具信息!M480="","",[7]道具信息!M480)</f>
        <v/>
      </c>
      <c r="N480" s="25" t="str">
        <f>IF([7]道具信息!N480="","",[7]道具信息!N480)</f>
        <v/>
      </c>
      <c r="O480" s="25" t="str">
        <f>IF([7]道具信息!O480="","",[7]道具信息!O480)</f>
        <v/>
      </c>
      <c r="P480" s="25" t="str">
        <f>IF([7]道具信息!P480="","",[7]道具信息!P480)</f>
        <v/>
      </c>
      <c r="Q480" s="25" t="str">
        <f>IF([7]道具信息!Q480="","",[7]道具信息!Q480)</f>
        <v/>
      </c>
      <c r="R480" s="25" t="str">
        <f>IF([7]道具信息!R480="","",[7]道具信息!R480)</f>
        <v/>
      </c>
      <c r="S480" s="25" t="str">
        <f>IF([7]道具信息!S480="","",[7]道具信息!S480)</f>
        <v/>
      </c>
      <c r="T480" s="25" t="str">
        <f>IF([7]道具信息!T480="","",[7]道具信息!T480)</f>
        <v/>
      </c>
      <c r="U480" s="25" t="str">
        <f>IF([7]道具信息!U480="","",[7]道具信息!U480)</f>
        <v/>
      </c>
      <c r="V480" s="25" t="str">
        <f>IF([7]道具信息!V480="","",[7]道具信息!V480)</f>
        <v/>
      </c>
      <c r="W480" s="25" t="str">
        <f>IF([7]道具信息!W480="","",[7]道具信息!W480)</f>
        <v/>
      </c>
      <c r="X480" s="25" t="str">
        <f>IF([7]道具信息!X480="","",[7]道具信息!X480)</f>
        <v/>
      </c>
      <c r="Y480" s="25" t="str">
        <f>IF([7]道具信息!Y480="","",[7]道具信息!Y480)</f>
        <v/>
      </c>
      <c r="Z480" s="25" t="str">
        <f>IF([7]道具信息!Z480="","",[7]道具信息!Z480)</f>
        <v/>
      </c>
    </row>
    <row r="481" spans="1:26" x14ac:dyDescent="0.15">
      <c r="A481" s="25" t="str">
        <f>IF([7]道具信息!A481="","",[7]道具信息!A481)</f>
        <v/>
      </c>
      <c r="B481" s="25" t="str">
        <f>IF([7]道具信息!B481="","",[7]道具信息!B481)</f>
        <v/>
      </c>
      <c r="C481" s="25" t="str">
        <f>IF([7]道具信息!C481="","",[7]道具信息!C481)</f>
        <v/>
      </c>
      <c r="D481" s="25" t="str">
        <f>IF([7]道具信息!D481="","",[7]道具信息!D481)</f>
        <v/>
      </c>
      <c r="E481" s="25" t="str">
        <f>IF([7]道具信息!E481="","",[7]道具信息!E481)</f>
        <v/>
      </c>
      <c r="F481" s="25">
        <f>IF([7]道具信息!F481="","",[7]道具信息!F481)</f>
        <v>1</v>
      </c>
      <c r="G481" s="25">
        <f>IF([7]道具信息!G481="","",[7]道具信息!G481)</f>
        <v>1</v>
      </c>
      <c r="H481" s="25">
        <f>IF([7]道具信息!H481="","",[7]道具信息!H481)</f>
        <v>1</v>
      </c>
      <c r="I481" s="25" t="str">
        <f>IF([7]道具信息!I481="","",[7]道具信息!I481)</f>
        <v/>
      </c>
      <c r="J481" s="25" t="str">
        <f>IF([7]道具信息!J481="","",[7]道具信息!J481)</f>
        <v/>
      </c>
      <c r="K481" s="25" t="str">
        <f>IF([7]道具信息!K481="","",[7]道具信息!K481)</f>
        <v/>
      </c>
      <c r="L481" s="25" t="str">
        <f>IF([7]道具信息!L481="","",[7]道具信息!L481)</f>
        <v/>
      </c>
      <c r="M481" s="25" t="str">
        <f>IF([7]道具信息!M481="","",[7]道具信息!M481)</f>
        <v/>
      </c>
      <c r="N481" s="25" t="str">
        <f>IF([7]道具信息!N481="","",[7]道具信息!N481)</f>
        <v/>
      </c>
      <c r="O481" s="25" t="str">
        <f>IF([7]道具信息!O481="","",[7]道具信息!O481)</f>
        <v/>
      </c>
      <c r="P481" s="25" t="str">
        <f>IF([7]道具信息!P481="","",[7]道具信息!P481)</f>
        <v/>
      </c>
      <c r="Q481" s="25" t="str">
        <f>IF([7]道具信息!Q481="","",[7]道具信息!Q481)</f>
        <v/>
      </c>
      <c r="R481" s="25" t="str">
        <f>IF([7]道具信息!R481="","",[7]道具信息!R481)</f>
        <v/>
      </c>
      <c r="S481" s="25" t="str">
        <f>IF([7]道具信息!S481="","",[7]道具信息!S481)</f>
        <v/>
      </c>
      <c r="T481" s="25" t="str">
        <f>IF([7]道具信息!T481="","",[7]道具信息!T481)</f>
        <v/>
      </c>
      <c r="U481" s="25" t="str">
        <f>IF([7]道具信息!U481="","",[7]道具信息!U481)</f>
        <v/>
      </c>
      <c r="V481" s="25" t="str">
        <f>IF([7]道具信息!V481="","",[7]道具信息!V481)</f>
        <v/>
      </c>
      <c r="W481" s="25" t="str">
        <f>IF([7]道具信息!W481="","",[7]道具信息!W481)</f>
        <v/>
      </c>
      <c r="X481" s="25" t="str">
        <f>IF([7]道具信息!X481="","",[7]道具信息!X481)</f>
        <v/>
      </c>
      <c r="Y481" s="25" t="str">
        <f>IF([7]道具信息!Y481="","",[7]道具信息!Y481)</f>
        <v/>
      </c>
      <c r="Z481" s="25" t="str">
        <f>IF([7]道具信息!Z481="","",[7]道具信息!Z481)</f>
        <v/>
      </c>
    </row>
    <row r="482" spans="1:26" x14ac:dyDescent="0.15">
      <c r="A482" s="25" t="str">
        <f>IF([7]道具信息!A482="","",[7]道具信息!A482)</f>
        <v/>
      </c>
      <c r="B482" s="25" t="str">
        <f>IF([7]道具信息!B482="","",[7]道具信息!B482)</f>
        <v/>
      </c>
      <c r="C482" s="25" t="str">
        <f>IF([7]道具信息!C482="","",[7]道具信息!C482)</f>
        <v/>
      </c>
      <c r="D482" s="25" t="str">
        <f>IF([7]道具信息!D482="","",[7]道具信息!D482)</f>
        <v/>
      </c>
      <c r="E482" s="25" t="str">
        <f>IF([7]道具信息!E482="","",[7]道具信息!E482)</f>
        <v/>
      </c>
      <c r="F482" s="25">
        <f>IF([7]道具信息!F482="","",[7]道具信息!F482)</f>
        <v>1</v>
      </c>
      <c r="G482" s="25">
        <f>IF([7]道具信息!G482="","",[7]道具信息!G482)</f>
        <v>1</v>
      </c>
      <c r="H482" s="25">
        <f>IF([7]道具信息!H482="","",[7]道具信息!H482)</f>
        <v>1</v>
      </c>
      <c r="I482" s="25" t="str">
        <f>IF([7]道具信息!I482="","",[7]道具信息!I482)</f>
        <v/>
      </c>
      <c r="J482" s="25" t="str">
        <f>IF([7]道具信息!J482="","",[7]道具信息!J482)</f>
        <v/>
      </c>
      <c r="K482" s="25" t="str">
        <f>IF([7]道具信息!K482="","",[7]道具信息!K482)</f>
        <v/>
      </c>
      <c r="L482" s="25" t="str">
        <f>IF([7]道具信息!L482="","",[7]道具信息!L482)</f>
        <v/>
      </c>
      <c r="M482" s="25" t="str">
        <f>IF([7]道具信息!M482="","",[7]道具信息!M482)</f>
        <v/>
      </c>
      <c r="N482" s="25" t="str">
        <f>IF([7]道具信息!N482="","",[7]道具信息!N482)</f>
        <v/>
      </c>
      <c r="O482" s="25" t="str">
        <f>IF([7]道具信息!O482="","",[7]道具信息!O482)</f>
        <v/>
      </c>
      <c r="P482" s="25" t="str">
        <f>IF([7]道具信息!P482="","",[7]道具信息!P482)</f>
        <v/>
      </c>
      <c r="Q482" s="25" t="str">
        <f>IF([7]道具信息!Q482="","",[7]道具信息!Q482)</f>
        <v/>
      </c>
      <c r="R482" s="25" t="str">
        <f>IF([7]道具信息!R482="","",[7]道具信息!R482)</f>
        <v/>
      </c>
      <c r="S482" s="25" t="str">
        <f>IF([7]道具信息!S482="","",[7]道具信息!S482)</f>
        <v/>
      </c>
      <c r="T482" s="25" t="str">
        <f>IF([7]道具信息!T482="","",[7]道具信息!T482)</f>
        <v/>
      </c>
      <c r="U482" s="25" t="str">
        <f>IF([7]道具信息!U482="","",[7]道具信息!U482)</f>
        <v/>
      </c>
      <c r="V482" s="25" t="str">
        <f>IF([7]道具信息!V482="","",[7]道具信息!V482)</f>
        <v/>
      </c>
      <c r="W482" s="25" t="str">
        <f>IF([7]道具信息!W482="","",[7]道具信息!W482)</f>
        <v/>
      </c>
      <c r="X482" s="25" t="str">
        <f>IF([7]道具信息!X482="","",[7]道具信息!X482)</f>
        <v/>
      </c>
      <c r="Y482" s="25" t="str">
        <f>IF([7]道具信息!Y482="","",[7]道具信息!Y482)</f>
        <v/>
      </c>
      <c r="Z482" s="25" t="str">
        <f>IF([7]道具信息!Z482="","",[7]道具信息!Z482)</f>
        <v/>
      </c>
    </row>
    <row r="483" spans="1:26" x14ac:dyDescent="0.15">
      <c r="A483" s="25" t="str">
        <f>IF([7]道具信息!A483="","",[7]道具信息!A483)</f>
        <v/>
      </c>
      <c r="B483" s="25" t="str">
        <f>IF([7]道具信息!B483="","",[7]道具信息!B483)</f>
        <v/>
      </c>
      <c r="C483" s="25" t="str">
        <f>IF([7]道具信息!C483="","",[7]道具信息!C483)</f>
        <v/>
      </c>
      <c r="D483" s="25" t="str">
        <f>IF([7]道具信息!D483="","",[7]道具信息!D483)</f>
        <v/>
      </c>
      <c r="E483" s="25" t="str">
        <f>IF([7]道具信息!E483="","",[7]道具信息!E483)</f>
        <v/>
      </c>
      <c r="F483" s="25">
        <f>IF([7]道具信息!F483="","",[7]道具信息!F483)</f>
        <v>1</v>
      </c>
      <c r="G483" s="25">
        <f>IF([7]道具信息!G483="","",[7]道具信息!G483)</f>
        <v>1</v>
      </c>
      <c r="H483" s="25">
        <f>IF([7]道具信息!H483="","",[7]道具信息!H483)</f>
        <v>1</v>
      </c>
      <c r="I483" s="25" t="str">
        <f>IF([7]道具信息!I483="","",[7]道具信息!I483)</f>
        <v/>
      </c>
      <c r="J483" s="25" t="str">
        <f>IF([7]道具信息!J483="","",[7]道具信息!J483)</f>
        <v/>
      </c>
      <c r="K483" s="25" t="str">
        <f>IF([7]道具信息!K483="","",[7]道具信息!K483)</f>
        <v/>
      </c>
      <c r="L483" s="25" t="str">
        <f>IF([7]道具信息!L483="","",[7]道具信息!L483)</f>
        <v/>
      </c>
      <c r="M483" s="25" t="str">
        <f>IF([7]道具信息!M483="","",[7]道具信息!M483)</f>
        <v/>
      </c>
      <c r="N483" s="25" t="str">
        <f>IF([7]道具信息!N483="","",[7]道具信息!N483)</f>
        <v/>
      </c>
      <c r="O483" s="25" t="str">
        <f>IF([7]道具信息!O483="","",[7]道具信息!O483)</f>
        <v/>
      </c>
      <c r="P483" s="25" t="str">
        <f>IF([7]道具信息!P483="","",[7]道具信息!P483)</f>
        <v/>
      </c>
      <c r="Q483" s="25" t="str">
        <f>IF([7]道具信息!Q483="","",[7]道具信息!Q483)</f>
        <v/>
      </c>
      <c r="R483" s="25" t="str">
        <f>IF([7]道具信息!R483="","",[7]道具信息!R483)</f>
        <v/>
      </c>
      <c r="S483" s="25" t="str">
        <f>IF([7]道具信息!S483="","",[7]道具信息!S483)</f>
        <v/>
      </c>
      <c r="T483" s="25" t="str">
        <f>IF([7]道具信息!T483="","",[7]道具信息!T483)</f>
        <v/>
      </c>
      <c r="U483" s="25" t="str">
        <f>IF([7]道具信息!U483="","",[7]道具信息!U483)</f>
        <v/>
      </c>
      <c r="V483" s="25" t="str">
        <f>IF([7]道具信息!V483="","",[7]道具信息!V483)</f>
        <v/>
      </c>
      <c r="W483" s="25" t="str">
        <f>IF([7]道具信息!W483="","",[7]道具信息!W483)</f>
        <v/>
      </c>
      <c r="X483" s="25" t="str">
        <f>IF([7]道具信息!X483="","",[7]道具信息!X483)</f>
        <v/>
      </c>
      <c r="Y483" s="25" t="str">
        <f>IF([7]道具信息!Y483="","",[7]道具信息!Y483)</f>
        <v/>
      </c>
      <c r="Z483" s="25" t="str">
        <f>IF([7]道具信息!Z483="","",[7]道具信息!Z483)</f>
        <v/>
      </c>
    </row>
    <row r="484" spans="1:26" x14ac:dyDescent="0.15">
      <c r="A484" s="25" t="str">
        <f>IF([7]道具信息!A484="","",[7]道具信息!A484)</f>
        <v/>
      </c>
      <c r="B484" s="25" t="str">
        <f>IF([7]道具信息!B484="","",[7]道具信息!B484)</f>
        <v/>
      </c>
      <c r="C484" s="25" t="str">
        <f>IF([7]道具信息!C484="","",[7]道具信息!C484)</f>
        <v/>
      </c>
      <c r="D484" s="25" t="str">
        <f>IF([7]道具信息!D484="","",[7]道具信息!D484)</f>
        <v/>
      </c>
      <c r="E484" s="25" t="str">
        <f>IF([7]道具信息!E484="","",[7]道具信息!E484)</f>
        <v/>
      </c>
      <c r="F484" s="25">
        <f>IF([7]道具信息!F484="","",[7]道具信息!F484)</f>
        <v>1</v>
      </c>
      <c r="G484" s="25">
        <f>IF([7]道具信息!G484="","",[7]道具信息!G484)</f>
        <v>1</v>
      </c>
      <c r="H484" s="25">
        <f>IF([7]道具信息!H484="","",[7]道具信息!H484)</f>
        <v>1</v>
      </c>
      <c r="I484" s="25" t="str">
        <f>IF([7]道具信息!I484="","",[7]道具信息!I484)</f>
        <v/>
      </c>
      <c r="J484" s="25" t="str">
        <f>IF([7]道具信息!J484="","",[7]道具信息!J484)</f>
        <v/>
      </c>
      <c r="K484" s="25" t="str">
        <f>IF([7]道具信息!K484="","",[7]道具信息!K484)</f>
        <v/>
      </c>
      <c r="L484" s="25" t="str">
        <f>IF([7]道具信息!L484="","",[7]道具信息!L484)</f>
        <v/>
      </c>
      <c r="M484" s="25" t="str">
        <f>IF([7]道具信息!M484="","",[7]道具信息!M484)</f>
        <v/>
      </c>
      <c r="N484" s="25" t="str">
        <f>IF([7]道具信息!N484="","",[7]道具信息!N484)</f>
        <v/>
      </c>
      <c r="O484" s="25" t="str">
        <f>IF([7]道具信息!O484="","",[7]道具信息!O484)</f>
        <v/>
      </c>
      <c r="P484" s="25" t="str">
        <f>IF([7]道具信息!P484="","",[7]道具信息!P484)</f>
        <v/>
      </c>
      <c r="Q484" s="25" t="str">
        <f>IF([7]道具信息!Q484="","",[7]道具信息!Q484)</f>
        <v/>
      </c>
      <c r="R484" s="25" t="str">
        <f>IF([7]道具信息!R484="","",[7]道具信息!R484)</f>
        <v/>
      </c>
      <c r="S484" s="25" t="str">
        <f>IF([7]道具信息!S484="","",[7]道具信息!S484)</f>
        <v/>
      </c>
      <c r="T484" s="25" t="str">
        <f>IF([7]道具信息!T484="","",[7]道具信息!T484)</f>
        <v/>
      </c>
      <c r="U484" s="25" t="str">
        <f>IF([7]道具信息!U484="","",[7]道具信息!U484)</f>
        <v/>
      </c>
      <c r="V484" s="25" t="str">
        <f>IF([7]道具信息!V484="","",[7]道具信息!V484)</f>
        <v/>
      </c>
      <c r="W484" s="25" t="str">
        <f>IF([7]道具信息!W484="","",[7]道具信息!W484)</f>
        <v/>
      </c>
      <c r="X484" s="25" t="str">
        <f>IF([7]道具信息!X484="","",[7]道具信息!X484)</f>
        <v/>
      </c>
      <c r="Y484" s="25" t="str">
        <f>IF([7]道具信息!Y484="","",[7]道具信息!Y484)</f>
        <v/>
      </c>
      <c r="Z484" s="25" t="str">
        <f>IF([7]道具信息!Z484="","",[7]道具信息!Z484)</f>
        <v/>
      </c>
    </row>
    <row r="485" spans="1:26" x14ac:dyDescent="0.15">
      <c r="A485" s="25" t="str">
        <f>IF([7]道具信息!A485="","",[7]道具信息!A485)</f>
        <v/>
      </c>
      <c r="B485" s="25" t="str">
        <f>IF([7]道具信息!B485="","",[7]道具信息!B485)</f>
        <v/>
      </c>
      <c r="C485" s="25" t="str">
        <f>IF([7]道具信息!C485="","",[7]道具信息!C485)</f>
        <v/>
      </c>
      <c r="D485" s="25" t="str">
        <f>IF([7]道具信息!D485="","",[7]道具信息!D485)</f>
        <v/>
      </c>
      <c r="E485" s="25" t="str">
        <f>IF([7]道具信息!E485="","",[7]道具信息!E485)</f>
        <v/>
      </c>
      <c r="F485" s="25">
        <f>IF([7]道具信息!F485="","",[7]道具信息!F485)</f>
        <v>1</v>
      </c>
      <c r="G485" s="25">
        <f>IF([7]道具信息!G485="","",[7]道具信息!G485)</f>
        <v>1</v>
      </c>
      <c r="H485" s="25">
        <f>IF([7]道具信息!H485="","",[7]道具信息!H485)</f>
        <v>1</v>
      </c>
      <c r="I485" s="25" t="str">
        <f>IF([7]道具信息!I485="","",[7]道具信息!I485)</f>
        <v/>
      </c>
      <c r="J485" s="25" t="str">
        <f>IF([7]道具信息!J485="","",[7]道具信息!J485)</f>
        <v/>
      </c>
      <c r="K485" s="25" t="str">
        <f>IF([7]道具信息!K485="","",[7]道具信息!K485)</f>
        <v/>
      </c>
      <c r="L485" s="25" t="str">
        <f>IF([7]道具信息!L485="","",[7]道具信息!L485)</f>
        <v/>
      </c>
      <c r="M485" s="25" t="str">
        <f>IF([7]道具信息!M485="","",[7]道具信息!M485)</f>
        <v/>
      </c>
      <c r="N485" s="25" t="str">
        <f>IF([7]道具信息!N485="","",[7]道具信息!N485)</f>
        <v/>
      </c>
      <c r="O485" s="25" t="str">
        <f>IF([7]道具信息!O485="","",[7]道具信息!O485)</f>
        <v/>
      </c>
      <c r="P485" s="25" t="str">
        <f>IF([7]道具信息!P485="","",[7]道具信息!P485)</f>
        <v/>
      </c>
      <c r="Q485" s="25" t="str">
        <f>IF([7]道具信息!Q485="","",[7]道具信息!Q485)</f>
        <v/>
      </c>
      <c r="R485" s="25" t="str">
        <f>IF([7]道具信息!R485="","",[7]道具信息!R485)</f>
        <v/>
      </c>
      <c r="S485" s="25" t="str">
        <f>IF([7]道具信息!S485="","",[7]道具信息!S485)</f>
        <v/>
      </c>
      <c r="T485" s="25" t="str">
        <f>IF([7]道具信息!T485="","",[7]道具信息!T485)</f>
        <v/>
      </c>
      <c r="U485" s="25" t="str">
        <f>IF([7]道具信息!U485="","",[7]道具信息!U485)</f>
        <v/>
      </c>
      <c r="V485" s="25" t="str">
        <f>IF([7]道具信息!V485="","",[7]道具信息!V485)</f>
        <v/>
      </c>
      <c r="W485" s="25" t="str">
        <f>IF([7]道具信息!W485="","",[7]道具信息!W485)</f>
        <v/>
      </c>
      <c r="X485" s="25" t="str">
        <f>IF([7]道具信息!X485="","",[7]道具信息!X485)</f>
        <v/>
      </c>
      <c r="Y485" s="25" t="str">
        <f>IF([7]道具信息!Y485="","",[7]道具信息!Y485)</f>
        <v/>
      </c>
      <c r="Z485" s="25" t="str">
        <f>IF([7]道具信息!Z485="","",[7]道具信息!Z485)</f>
        <v/>
      </c>
    </row>
    <row r="486" spans="1:26" x14ac:dyDescent="0.15">
      <c r="A486" s="25" t="str">
        <f>IF([7]道具信息!A486="","",[7]道具信息!A486)</f>
        <v/>
      </c>
      <c r="B486" s="25" t="str">
        <f>IF([7]道具信息!B486="","",[7]道具信息!B486)</f>
        <v/>
      </c>
      <c r="C486" s="25" t="str">
        <f>IF([7]道具信息!C486="","",[7]道具信息!C486)</f>
        <v/>
      </c>
      <c r="D486" s="25" t="str">
        <f>IF([7]道具信息!D486="","",[7]道具信息!D486)</f>
        <v/>
      </c>
      <c r="E486" s="25" t="str">
        <f>IF([7]道具信息!E486="","",[7]道具信息!E486)</f>
        <v/>
      </c>
      <c r="F486" s="25">
        <f>IF([7]道具信息!F486="","",[7]道具信息!F486)</f>
        <v>1</v>
      </c>
      <c r="G486" s="25">
        <f>IF([7]道具信息!G486="","",[7]道具信息!G486)</f>
        <v>1</v>
      </c>
      <c r="H486" s="25">
        <f>IF([7]道具信息!H486="","",[7]道具信息!H486)</f>
        <v>1</v>
      </c>
      <c r="I486" s="25" t="str">
        <f>IF([7]道具信息!I486="","",[7]道具信息!I486)</f>
        <v/>
      </c>
      <c r="J486" s="25" t="str">
        <f>IF([7]道具信息!J486="","",[7]道具信息!J486)</f>
        <v/>
      </c>
      <c r="K486" s="25" t="str">
        <f>IF([7]道具信息!K486="","",[7]道具信息!K486)</f>
        <v/>
      </c>
      <c r="L486" s="25" t="str">
        <f>IF([7]道具信息!L486="","",[7]道具信息!L486)</f>
        <v/>
      </c>
      <c r="M486" s="25" t="str">
        <f>IF([7]道具信息!M486="","",[7]道具信息!M486)</f>
        <v/>
      </c>
      <c r="N486" s="25" t="str">
        <f>IF([7]道具信息!N486="","",[7]道具信息!N486)</f>
        <v/>
      </c>
      <c r="O486" s="25" t="str">
        <f>IF([7]道具信息!O486="","",[7]道具信息!O486)</f>
        <v/>
      </c>
      <c r="P486" s="25" t="str">
        <f>IF([7]道具信息!P486="","",[7]道具信息!P486)</f>
        <v/>
      </c>
      <c r="Q486" s="25" t="str">
        <f>IF([7]道具信息!Q486="","",[7]道具信息!Q486)</f>
        <v/>
      </c>
      <c r="R486" s="25" t="str">
        <f>IF([7]道具信息!R486="","",[7]道具信息!R486)</f>
        <v/>
      </c>
      <c r="S486" s="25" t="str">
        <f>IF([7]道具信息!S486="","",[7]道具信息!S486)</f>
        <v/>
      </c>
      <c r="T486" s="25" t="str">
        <f>IF([7]道具信息!T486="","",[7]道具信息!T486)</f>
        <v/>
      </c>
      <c r="U486" s="25" t="str">
        <f>IF([7]道具信息!U486="","",[7]道具信息!U486)</f>
        <v/>
      </c>
      <c r="V486" s="25" t="str">
        <f>IF([7]道具信息!V486="","",[7]道具信息!V486)</f>
        <v/>
      </c>
      <c r="W486" s="25" t="str">
        <f>IF([7]道具信息!W486="","",[7]道具信息!W486)</f>
        <v/>
      </c>
      <c r="X486" s="25" t="str">
        <f>IF([7]道具信息!X486="","",[7]道具信息!X486)</f>
        <v/>
      </c>
      <c r="Y486" s="25" t="str">
        <f>IF([7]道具信息!Y486="","",[7]道具信息!Y486)</f>
        <v/>
      </c>
      <c r="Z486" s="25" t="str">
        <f>IF([7]道具信息!Z486="","",[7]道具信息!Z486)</f>
        <v/>
      </c>
    </row>
    <row r="487" spans="1:26" x14ac:dyDescent="0.15">
      <c r="A487" s="25" t="str">
        <f>IF([7]道具信息!A487="","",[7]道具信息!A487)</f>
        <v/>
      </c>
      <c r="B487" s="25" t="str">
        <f>IF([7]道具信息!B487="","",[7]道具信息!B487)</f>
        <v/>
      </c>
      <c r="C487" s="25" t="str">
        <f>IF([7]道具信息!C487="","",[7]道具信息!C487)</f>
        <v/>
      </c>
      <c r="D487" s="25" t="str">
        <f>IF([7]道具信息!D487="","",[7]道具信息!D487)</f>
        <v/>
      </c>
      <c r="E487" s="25" t="str">
        <f>IF([7]道具信息!E487="","",[7]道具信息!E487)</f>
        <v/>
      </c>
      <c r="F487" s="25">
        <f>IF([7]道具信息!F487="","",[7]道具信息!F487)</f>
        <v>1</v>
      </c>
      <c r="G487" s="25">
        <f>IF([7]道具信息!G487="","",[7]道具信息!G487)</f>
        <v>1</v>
      </c>
      <c r="H487" s="25">
        <f>IF([7]道具信息!H487="","",[7]道具信息!H487)</f>
        <v>1</v>
      </c>
      <c r="I487" s="25" t="str">
        <f>IF([7]道具信息!I487="","",[7]道具信息!I487)</f>
        <v/>
      </c>
      <c r="J487" s="25" t="str">
        <f>IF([7]道具信息!J487="","",[7]道具信息!J487)</f>
        <v/>
      </c>
      <c r="K487" s="25" t="str">
        <f>IF([7]道具信息!K487="","",[7]道具信息!K487)</f>
        <v/>
      </c>
      <c r="L487" s="25" t="str">
        <f>IF([7]道具信息!L487="","",[7]道具信息!L487)</f>
        <v/>
      </c>
      <c r="M487" s="25" t="str">
        <f>IF([7]道具信息!M487="","",[7]道具信息!M487)</f>
        <v/>
      </c>
      <c r="N487" s="25" t="str">
        <f>IF([7]道具信息!N487="","",[7]道具信息!N487)</f>
        <v/>
      </c>
      <c r="O487" s="25" t="str">
        <f>IF([7]道具信息!O487="","",[7]道具信息!O487)</f>
        <v/>
      </c>
      <c r="P487" s="25" t="str">
        <f>IF([7]道具信息!P487="","",[7]道具信息!P487)</f>
        <v/>
      </c>
      <c r="Q487" s="25" t="str">
        <f>IF([7]道具信息!Q487="","",[7]道具信息!Q487)</f>
        <v/>
      </c>
      <c r="R487" s="25" t="str">
        <f>IF([7]道具信息!R487="","",[7]道具信息!R487)</f>
        <v/>
      </c>
      <c r="S487" s="25" t="str">
        <f>IF([7]道具信息!S487="","",[7]道具信息!S487)</f>
        <v/>
      </c>
      <c r="T487" s="25" t="str">
        <f>IF([7]道具信息!T487="","",[7]道具信息!T487)</f>
        <v/>
      </c>
      <c r="U487" s="25" t="str">
        <f>IF([7]道具信息!U487="","",[7]道具信息!U487)</f>
        <v/>
      </c>
      <c r="V487" s="25" t="str">
        <f>IF([7]道具信息!V487="","",[7]道具信息!V487)</f>
        <v/>
      </c>
      <c r="W487" s="25" t="str">
        <f>IF([7]道具信息!W487="","",[7]道具信息!W487)</f>
        <v/>
      </c>
      <c r="X487" s="25" t="str">
        <f>IF([7]道具信息!X487="","",[7]道具信息!X487)</f>
        <v/>
      </c>
      <c r="Y487" s="25" t="str">
        <f>IF([7]道具信息!Y487="","",[7]道具信息!Y487)</f>
        <v/>
      </c>
      <c r="Z487" s="25" t="str">
        <f>IF([7]道具信息!Z487="","",[7]道具信息!Z487)</f>
        <v/>
      </c>
    </row>
    <row r="488" spans="1:26" x14ac:dyDescent="0.15">
      <c r="A488" s="25" t="str">
        <f>IF([7]道具信息!A488="","",[7]道具信息!A488)</f>
        <v/>
      </c>
      <c r="B488" s="25" t="str">
        <f>IF([7]道具信息!B488="","",[7]道具信息!B488)</f>
        <v/>
      </c>
      <c r="C488" s="25" t="str">
        <f>IF([7]道具信息!C488="","",[7]道具信息!C488)</f>
        <v/>
      </c>
      <c r="D488" s="25" t="str">
        <f>IF([7]道具信息!D488="","",[7]道具信息!D488)</f>
        <v/>
      </c>
      <c r="E488" s="25" t="str">
        <f>IF([7]道具信息!E488="","",[7]道具信息!E488)</f>
        <v/>
      </c>
      <c r="F488" s="25">
        <f>IF([7]道具信息!F488="","",[7]道具信息!F488)</f>
        <v>1</v>
      </c>
      <c r="G488" s="25">
        <f>IF([7]道具信息!G488="","",[7]道具信息!G488)</f>
        <v>1</v>
      </c>
      <c r="H488" s="25">
        <f>IF([7]道具信息!H488="","",[7]道具信息!H488)</f>
        <v>1</v>
      </c>
      <c r="I488" s="25" t="str">
        <f>IF([7]道具信息!I488="","",[7]道具信息!I488)</f>
        <v/>
      </c>
      <c r="J488" s="25" t="str">
        <f>IF([7]道具信息!J488="","",[7]道具信息!J488)</f>
        <v/>
      </c>
      <c r="K488" s="25" t="str">
        <f>IF([7]道具信息!K488="","",[7]道具信息!K488)</f>
        <v/>
      </c>
      <c r="L488" s="25" t="str">
        <f>IF([7]道具信息!L488="","",[7]道具信息!L488)</f>
        <v/>
      </c>
      <c r="M488" s="25" t="str">
        <f>IF([7]道具信息!M488="","",[7]道具信息!M488)</f>
        <v/>
      </c>
      <c r="N488" s="25" t="str">
        <f>IF([7]道具信息!N488="","",[7]道具信息!N488)</f>
        <v/>
      </c>
      <c r="O488" s="25" t="str">
        <f>IF([7]道具信息!O488="","",[7]道具信息!O488)</f>
        <v/>
      </c>
      <c r="P488" s="25" t="str">
        <f>IF([7]道具信息!P488="","",[7]道具信息!P488)</f>
        <v/>
      </c>
      <c r="Q488" s="25" t="str">
        <f>IF([7]道具信息!Q488="","",[7]道具信息!Q488)</f>
        <v/>
      </c>
      <c r="R488" s="25" t="str">
        <f>IF([7]道具信息!R488="","",[7]道具信息!R488)</f>
        <v/>
      </c>
      <c r="S488" s="25" t="str">
        <f>IF([7]道具信息!S488="","",[7]道具信息!S488)</f>
        <v/>
      </c>
      <c r="T488" s="25" t="str">
        <f>IF([7]道具信息!T488="","",[7]道具信息!T488)</f>
        <v/>
      </c>
      <c r="U488" s="25" t="str">
        <f>IF([7]道具信息!U488="","",[7]道具信息!U488)</f>
        <v/>
      </c>
      <c r="V488" s="25" t="str">
        <f>IF([7]道具信息!V488="","",[7]道具信息!V488)</f>
        <v/>
      </c>
      <c r="W488" s="25" t="str">
        <f>IF([7]道具信息!W488="","",[7]道具信息!W488)</f>
        <v/>
      </c>
      <c r="X488" s="25" t="str">
        <f>IF([7]道具信息!X488="","",[7]道具信息!X488)</f>
        <v/>
      </c>
      <c r="Y488" s="25" t="str">
        <f>IF([7]道具信息!Y488="","",[7]道具信息!Y488)</f>
        <v/>
      </c>
      <c r="Z488" s="25" t="str">
        <f>IF([7]道具信息!Z488="","",[7]道具信息!Z488)</f>
        <v/>
      </c>
    </row>
    <row r="489" spans="1:26" x14ac:dyDescent="0.15">
      <c r="A489" s="25" t="str">
        <f>IF([7]道具信息!A489="","",[7]道具信息!A489)</f>
        <v/>
      </c>
      <c r="B489" s="25" t="str">
        <f>IF([7]道具信息!B489="","",[7]道具信息!B489)</f>
        <v/>
      </c>
      <c r="C489" s="25" t="str">
        <f>IF([7]道具信息!C489="","",[7]道具信息!C489)</f>
        <v/>
      </c>
      <c r="D489" s="25" t="str">
        <f>IF([7]道具信息!D489="","",[7]道具信息!D489)</f>
        <v/>
      </c>
      <c r="E489" s="25" t="str">
        <f>IF([7]道具信息!E489="","",[7]道具信息!E489)</f>
        <v/>
      </c>
      <c r="F489" s="25">
        <f>IF([7]道具信息!F489="","",[7]道具信息!F489)</f>
        <v>1</v>
      </c>
      <c r="G489" s="25">
        <f>IF([7]道具信息!G489="","",[7]道具信息!G489)</f>
        <v>1</v>
      </c>
      <c r="H489" s="25">
        <f>IF([7]道具信息!H489="","",[7]道具信息!H489)</f>
        <v>1</v>
      </c>
      <c r="I489" s="25" t="str">
        <f>IF([7]道具信息!I489="","",[7]道具信息!I489)</f>
        <v/>
      </c>
      <c r="J489" s="25" t="str">
        <f>IF([7]道具信息!J489="","",[7]道具信息!J489)</f>
        <v/>
      </c>
      <c r="K489" s="25" t="str">
        <f>IF([7]道具信息!K489="","",[7]道具信息!K489)</f>
        <v/>
      </c>
      <c r="L489" s="25" t="str">
        <f>IF([7]道具信息!L489="","",[7]道具信息!L489)</f>
        <v/>
      </c>
      <c r="M489" s="25" t="str">
        <f>IF([7]道具信息!M489="","",[7]道具信息!M489)</f>
        <v/>
      </c>
      <c r="N489" s="25" t="str">
        <f>IF([7]道具信息!N489="","",[7]道具信息!N489)</f>
        <v/>
      </c>
      <c r="O489" s="25" t="str">
        <f>IF([7]道具信息!O489="","",[7]道具信息!O489)</f>
        <v/>
      </c>
      <c r="P489" s="25" t="str">
        <f>IF([7]道具信息!P489="","",[7]道具信息!P489)</f>
        <v/>
      </c>
      <c r="Q489" s="25" t="str">
        <f>IF([7]道具信息!Q489="","",[7]道具信息!Q489)</f>
        <v/>
      </c>
      <c r="R489" s="25" t="str">
        <f>IF([7]道具信息!R489="","",[7]道具信息!R489)</f>
        <v/>
      </c>
      <c r="S489" s="25" t="str">
        <f>IF([7]道具信息!S489="","",[7]道具信息!S489)</f>
        <v/>
      </c>
      <c r="T489" s="25" t="str">
        <f>IF([7]道具信息!T489="","",[7]道具信息!T489)</f>
        <v/>
      </c>
      <c r="U489" s="25" t="str">
        <f>IF([7]道具信息!U489="","",[7]道具信息!U489)</f>
        <v/>
      </c>
      <c r="V489" s="25" t="str">
        <f>IF([7]道具信息!V489="","",[7]道具信息!V489)</f>
        <v/>
      </c>
      <c r="W489" s="25" t="str">
        <f>IF([7]道具信息!W489="","",[7]道具信息!W489)</f>
        <v/>
      </c>
      <c r="X489" s="25" t="str">
        <f>IF([7]道具信息!X489="","",[7]道具信息!X489)</f>
        <v/>
      </c>
      <c r="Y489" s="25" t="str">
        <f>IF([7]道具信息!Y489="","",[7]道具信息!Y489)</f>
        <v/>
      </c>
      <c r="Z489" s="25" t="str">
        <f>IF([7]道具信息!Z489="","",[7]道具信息!Z489)</f>
        <v/>
      </c>
    </row>
    <row r="490" spans="1:26" x14ac:dyDescent="0.15">
      <c r="A490" s="25" t="str">
        <f>IF([7]道具信息!A490="","",[7]道具信息!A490)</f>
        <v/>
      </c>
      <c r="B490" s="25" t="str">
        <f>IF([7]道具信息!B490="","",[7]道具信息!B490)</f>
        <v/>
      </c>
      <c r="C490" s="25" t="str">
        <f>IF([7]道具信息!C490="","",[7]道具信息!C490)</f>
        <v/>
      </c>
      <c r="D490" s="25" t="str">
        <f>IF([7]道具信息!D490="","",[7]道具信息!D490)</f>
        <v/>
      </c>
      <c r="E490" s="25" t="str">
        <f>IF([7]道具信息!E490="","",[7]道具信息!E490)</f>
        <v/>
      </c>
      <c r="F490" s="25">
        <f>IF([7]道具信息!F490="","",[7]道具信息!F490)</f>
        <v>1</v>
      </c>
      <c r="G490" s="25">
        <f>IF([7]道具信息!G490="","",[7]道具信息!G490)</f>
        <v>1</v>
      </c>
      <c r="H490" s="25">
        <f>IF([7]道具信息!H490="","",[7]道具信息!H490)</f>
        <v>1</v>
      </c>
      <c r="I490" s="25" t="str">
        <f>IF([7]道具信息!I490="","",[7]道具信息!I490)</f>
        <v/>
      </c>
      <c r="J490" s="25" t="str">
        <f>IF([7]道具信息!J490="","",[7]道具信息!J490)</f>
        <v/>
      </c>
      <c r="K490" s="25" t="str">
        <f>IF([7]道具信息!K490="","",[7]道具信息!K490)</f>
        <v/>
      </c>
      <c r="L490" s="25" t="str">
        <f>IF([7]道具信息!L490="","",[7]道具信息!L490)</f>
        <v/>
      </c>
      <c r="M490" s="25" t="str">
        <f>IF([7]道具信息!M490="","",[7]道具信息!M490)</f>
        <v/>
      </c>
      <c r="N490" s="25" t="str">
        <f>IF([7]道具信息!N490="","",[7]道具信息!N490)</f>
        <v/>
      </c>
      <c r="O490" s="25" t="str">
        <f>IF([7]道具信息!O490="","",[7]道具信息!O490)</f>
        <v/>
      </c>
      <c r="P490" s="25" t="str">
        <f>IF([7]道具信息!P490="","",[7]道具信息!P490)</f>
        <v/>
      </c>
      <c r="Q490" s="25" t="str">
        <f>IF([7]道具信息!Q490="","",[7]道具信息!Q490)</f>
        <v/>
      </c>
      <c r="R490" s="25" t="str">
        <f>IF([7]道具信息!R490="","",[7]道具信息!R490)</f>
        <v/>
      </c>
      <c r="S490" s="25" t="str">
        <f>IF([7]道具信息!S490="","",[7]道具信息!S490)</f>
        <v/>
      </c>
      <c r="T490" s="25" t="str">
        <f>IF([7]道具信息!T490="","",[7]道具信息!T490)</f>
        <v/>
      </c>
      <c r="U490" s="25" t="str">
        <f>IF([7]道具信息!U490="","",[7]道具信息!U490)</f>
        <v/>
      </c>
      <c r="V490" s="25" t="str">
        <f>IF([7]道具信息!V490="","",[7]道具信息!V490)</f>
        <v/>
      </c>
      <c r="W490" s="25" t="str">
        <f>IF([7]道具信息!W490="","",[7]道具信息!W490)</f>
        <v/>
      </c>
      <c r="X490" s="25" t="str">
        <f>IF([7]道具信息!X490="","",[7]道具信息!X490)</f>
        <v/>
      </c>
      <c r="Y490" s="25" t="str">
        <f>IF([7]道具信息!Y490="","",[7]道具信息!Y490)</f>
        <v/>
      </c>
      <c r="Z490" s="25" t="str">
        <f>IF([7]道具信息!Z490="","",[7]道具信息!Z490)</f>
        <v/>
      </c>
    </row>
    <row r="491" spans="1:26" x14ac:dyDescent="0.15">
      <c r="A491" s="25" t="str">
        <f>IF([7]道具信息!A491="","",[7]道具信息!A491)</f>
        <v/>
      </c>
      <c r="B491" s="25" t="str">
        <f>IF([7]道具信息!B491="","",[7]道具信息!B491)</f>
        <v/>
      </c>
      <c r="C491" s="25" t="str">
        <f>IF([7]道具信息!C491="","",[7]道具信息!C491)</f>
        <v/>
      </c>
      <c r="D491" s="25" t="str">
        <f>IF([7]道具信息!D491="","",[7]道具信息!D491)</f>
        <v/>
      </c>
      <c r="E491" s="25" t="str">
        <f>IF([7]道具信息!E491="","",[7]道具信息!E491)</f>
        <v/>
      </c>
      <c r="F491" s="25">
        <f>IF([7]道具信息!F491="","",[7]道具信息!F491)</f>
        <v>1</v>
      </c>
      <c r="G491" s="25">
        <f>IF([7]道具信息!G491="","",[7]道具信息!G491)</f>
        <v>1</v>
      </c>
      <c r="H491" s="25">
        <f>IF([7]道具信息!H491="","",[7]道具信息!H491)</f>
        <v>1</v>
      </c>
      <c r="I491" s="25" t="str">
        <f>IF([7]道具信息!I491="","",[7]道具信息!I491)</f>
        <v/>
      </c>
      <c r="J491" s="25" t="str">
        <f>IF([7]道具信息!J491="","",[7]道具信息!J491)</f>
        <v/>
      </c>
      <c r="K491" s="25" t="str">
        <f>IF([7]道具信息!K491="","",[7]道具信息!K491)</f>
        <v/>
      </c>
      <c r="L491" s="25" t="str">
        <f>IF([7]道具信息!L491="","",[7]道具信息!L491)</f>
        <v/>
      </c>
      <c r="M491" s="25" t="str">
        <f>IF([7]道具信息!M491="","",[7]道具信息!M491)</f>
        <v/>
      </c>
      <c r="N491" s="25" t="str">
        <f>IF([7]道具信息!N491="","",[7]道具信息!N491)</f>
        <v/>
      </c>
      <c r="O491" s="25" t="str">
        <f>IF([7]道具信息!O491="","",[7]道具信息!O491)</f>
        <v/>
      </c>
      <c r="P491" s="25" t="str">
        <f>IF([7]道具信息!P491="","",[7]道具信息!P491)</f>
        <v/>
      </c>
      <c r="Q491" s="25" t="str">
        <f>IF([7]道具信息!Q491="","",[7]道具信息!Q491)</f>
        <v/>
      </c>
      <c r="R491" s="25" t="str">
        <f>IF([7]道具信息!R491="","",[7]道具信息!R491)</f>
        <v/>
      </c>
      <c r="S491" s="25" t="str">
        <f>IF([7]道具信息!S491="","",[7]道具信息!S491)</f>
        <v/>
      </c>
      <c r="T491" s="25" t="str">
        <f>IF([7]道具信息!T491="","",[7]道具信息!T491)</f>
        <v/>
      </c>
      <c r="U491" s="25" t="str">
        <f>IF([7]道具信息!U491="","",[7]道具信息!U491)</f>
        <v/>
      </c>
      <c r="V491" s="25" t="str">
        <f>IF([7]道具信息!V491="","",[7]道具信息!V491)</f>
        <v/>
      </c>
      <c r="W491" s="25" t="str">
        <f>IF([7]道具信息!W491="","",[7]道具信息!W491)</f>
        <v/>
      </c>
      <c r="X491" s="25" t="str">
        <f>IF([7]道具信息!X491="","",[7]道具信息!X491)</f>
        <v/>
      </c>
      <c r="Y491" s="25" t="str">
        <f>IF([7]道具信息!Y491="","",[7]道具信息!Y491)</f>
        <v/>
      </c>
      <c r="Z491" s="25" t="str">
        <f>IF([7]道具信息!Z491="","",[7]道具信息!Z491)</f>
        <v/>
      </c>
    </row>
    <row r="492" spans="1:26" x14ac:dyDescent="0.15">
      <c r="A492" s="25" t="str">
        <f>IF([7]道具信息!A492="","",[7]道具信息!A492)</f>
        <v/>
      </c>
      <c r="B492" s="25" t="str">
        <f>IF([7]道具信息!B492="","",[7]道具信息!B492)</f>
        <v/>
      </c>
      <c r="C492" s="25" t="str">
        <f>IF([7]道具信息!C492="","",[7]道具信息!C492)</f>
        <v/>
      </c>
      <c r="D492" s="25" t="str">
        <f>IF([7]道具信息!D492="","",[7]道具信息!D492)</f>
        <v/>
      </c>
      <c r="E492" s="25" t="str">
        <f>IF([7]道具信息!E492="","",[7]道具信息!E492)</f>
        <v/>
      </c>
      <c r="F492" s="25">
        <f>IF([7]道具信息!F492="","",[7]道具信息!F492)</f>
        <v>1</v>
      </c>
      <c r="G492" s="25">
        <f>IF([7]道具信息!G492="","",[7]道具信息!G492)</f>
        <v>1</v>
      </c>
      <c r="H492" s="25">
        <f>IF([7]道具信息!H492="","",[7]道具信息!H492)</f>
        <v>1</v>
      </c>
      <c r="I492" s="25" t="str">
        <f>IF([7]道具信息!I492="","",[7]道具信息!I492)</f>
        <v/>
      </c>
      <c r="J492" s="25" t="str">
        <f>IF([7]道具信息!J492="","",[7]道具信息!J492)</f>
        <v/>
      </c>
      <c r="K492" s="25" t="str">
        <f>IF([7]道具信息!K492="","",[7]道具信息!K492)</f>
        <v/>
      </c>
      <c r="L492" s="25" t="str">
        <f>IF([7]道具信息!L492="","",[7]道具信息!L492)</f>
        <v/>
      </c>
      <c r="M492" s="25" t="str">
        <f>IF([7]道具信息!M492="","",[7]道具信息!M492)</f>
        <v/>
      </c>
      <c r="N492" s="25" t="str">
        <f>IF([7]道具信息!N492="","",[7]道具信息!N492)</f>
        <v/>
      </c>
      <c r="O492" s="25" t="str">
        <f>IF([7]道具信息!O492="","",[7]道具信息!O492)</f>
        <v/>
      </c>
      <c r="P492" s="25" t="str">
        <f>IF([7]道具信息!P492="","",[7]道具信息!P492)</f>
        <v/>
      </c>
      <c r="Q492" s="25" t="str">
        <f>IF([7]道具信息!Q492="","",[7]道具信息!Q492)</f>
        <v/>
      </c>
      <c r="R492" s="25" t="str">
        <f>IF([7]道具信息!R492="","",[7]道具信息!R492)</f>
        <v/>
      </c>
      <c r="S492" s="25" t="str">
        <f>IF([7]道具信息!S492="","",[7]道具信息!S492)</f>
        <v/>
      </c>
      <c r="T492" s="25" t="str">
        <f>IF([7]道具信息!T492="","",[7]道具信息!T492)</f>
        <v/>
      </c>
      <c r="U492" s="25" t="str">
        <f>IF([7]道具信息!U492="","",[7]道具信息!U492)</f>
        <v/>
      </c>
      <c r="V492" s="25" t="str">
        <f>IF([7]道具信息!V492="","",[7]道具信息!V492)</f>
        <v/>
      </c>
      <c r="W492" s="25" t="str">
        <f>IF([7]道具信息!W492="","",[7]道具信息!W492)</f>
        <v/>
      </c>
      <c r="X492" s="25" t="str">
        <f>IF([7]道具信息!X492="","",[7]道具信息!X492)</f>
        <v/>
      </c>
      <c r="Y492" s="25" t="str">
        <f>IF([7]道具信息!Y492="","",[7]道具信息!Y492)</f>
        <v/>
      </c>
      <c r="Z492" s="25" t="str">
        <f>IF([7]道具信息!Z492="","",[7]道具信息!Z492)</f>
        <v/>
      </c>
    </row>
    <row r="493" spans="1:26" x14ac:dyDescent="0.15">
      <c r="A493" s="25" t="str">
        <f>IF([7]道具信息!A493="","",[7]道具信息!A493)</f>
        <v/>
      </c>
      <c r="B493" s="25" t="str">
        <f>IF([7]道具信息!B493="","",[7]道具信息!B493)</f>
        <v/>
      </c>
      <c r="C493" s="25" t="str">
        <f>IF([7]道具信息!C493="","",[7]道具信息!C493)</f>
        <v/>
      </c>
      <c r="D493" s="25" t="str">
        <f>IF([7]道具信息!D493="","",[7]道具信息!D493)</f>
        <v/>
      </c>
      <c r="E493" s="25" t="str">
        <f>IF([7]道具信息!E493="","",[7]道具信息!E493)</f>
        <v/>
      </c>
      <c r="F493" s="25">
        <f>IF([7]道具信息!F493="","",[7]道具信息!F493)</f>
        <v>1</v>
      </c>
      <c r="G493" s="25">
        <f>IF([7]道具信息!G493="","",[7]道具信息!G493)</f>
        <v>1</v>
      </c>
      <c r="H493" s="25">
        <f>IF([7]道具信息!H493="","",[7]道具信息!H493)</f>
        <v>1</v>
      </c>
      <c r="I493" s="25" t="str">
        <f>IF([7]道具信息!I493="","",[7]道具信息!I493)</f>
        <v/>
      </c>
      <c r="J493" s="25" t="str">
        <f>IF([7]道具信息!J493="","",[7]道具信息!J493)</f>
        <v/>
      </c>
      <c r="K493" s="25" t="str">
        <f>IF([7]道具信息!K493="","",[7]道具信息!K493)</f>
        <v/>
      </c>
      <c r="L493" s="25" t="str">
        <f>IF([7]道具信息!L493="","",[7]道具信息!L493)</f>
        <v/>
      </c>
      <c r="M493" s="25" t="str">
        <f>IF([7]道具信息!M493="","",[7]道具信息!M493)</f>
        <v/>
      </c>
      <c r="N493" s="25" t="str">
        <f>IF([7]道具信息!N493="","",[7]道具信息!N493)</f>
        <v/>
      </c>
      <c r="O493" s="25" t="str">
        <f>IF([7]道具信息!O493="","",[7]道具信息!O493)</f>
        <v/>
      </c>
      <c r="P493" s="25" t="str">
        <f>IF([7]道具信息!P493="","",[7]道具信息!P493)</f>
        <v/>
      </c>
      <c r="Q493" s="25" t="str">
        <f>IF([7]道具信息!Q493="","",[7]道具信息!Q493)</f>
        <v/>
      </c>
      <c r="R493" s="25" t="str">
        <f>IF([7]道具信息!R493="","",[7]道具信息!R493)</f>
        <v/>
      </c>
      <c r="S493" s="25" t="str">
        <f>IF([7]道具信息!S493="","",[7]道具信息!S493)</f>
        <v/>
      </c>
      <c r="T493" s="25" t="str">
        <f>IF([7]道具信息!T493="","",[7]道具信息!T493)</f>
        <v/>
      </c>
      <c r="U493" s="25" t="str">
        <f>IF([7]道具信息!U493="","",[7]道具信息!U493)</f>
        <v/>
      </c>
      <c r="V493" s="25" t="str">
        <f>IF([7]道具信息!V493="","",[7]道具信息!V493)</f>
        <v/>
      </c>
      <c r="W493" s="25" t="str">
        <f>IF([7]道具信息!W493="","",[7]道具信息!W493)</f>
        <v/>
      </c>
      <c r="X493" s="25" t="str">
        <f>IF([7]道具信息!X493="","",[7]道具信息!X493)</f>
        <v/>
      </c>
      <c r="Y493" s="25" t="str">
        <f>IF([7]道具信息!Y493="","",[7]道具信息!Y493)</f>
        <v/>
      </c>
      <c r="Z493" s="25" t="str">
        <f>IF([7]道具信息!Z493="","",[7]道具信息!Z493)</f>
        <v/>
      </c>
    </row>
    <row r="494" spans="1:26" x14ac:dyDescent="0.15">
      <c r="A494" s="25" t="str">
        <f>IF([7]道具信息!A494="","",[7]道具信息!A494)</f>
        <v/>
      </c>
      <c r="B494" s="25" t="str">
        <f>IF([7]道具信息!B494="","",[7]道具信息!B494)</f>
        <v/>
      </c>
      <c r="C494" s="25" t="str">
        <f>IF([7]道具信息!C494="","",[7]道具信息!C494)</f>
        <v/>
      </c>
      <c r="D494" s="25" t="str">
        <f>IF([7]道具信息!D494="","",[7]道具信息!D494)</f>
        <v/>
      </c>
      <c r="E494" s="25" t="str">
        <f>IF([7]道具信息!E494="","",[7]道具信息!E494)</f>
        <v/>
      </c>
      <c r="F494" s="25">
        <f>IF([7]道具信息!F494="","",[7]道具信息!F494)</f>
        <v>1</v>
      </c>
      <c r="G494" s="25">
        <f>IF([7]道具信息!G494="","",[7]道具信息!G494)</f>
        <v>1</v>
      </c>
      <c r="H494" s="25">
        <f>IF([7]道具信息!H494="","",[7]道具信息!H494)</f>
        <v>1</v>
      </c>
      <c r="I494" s="25" t="str">
        <f>IF([7]道具信息!I494="","",[7]道具信息!I494)</f>
        <v/>
      </c>
      <c r="J494" s="25" t="str">
        <f>IF([7]道具信息!J494="","",[7]道具信息!J494)</f>
        <v/>
      </c>
      <c r="K494" s="25" t="str">
        <f>IF([7]道具信息!K494="","",[7]道具信息!K494)</f>
        <v/>
      </c>
      <c r="L494" s="25" t="str">
        <f>IF([7]道具信息!L494="","",[7]道具信息!L494)</f>
        <v/>
      </c>
      <c r="M494" s="25" t="str">
        <f>IF([7]道具信息!M494="","",[7]道具信息!M494)</f>
        <v/>
      </c>
      <c r="N494" s="25" t="str">
        <f>IF([7]道具信息!N494="","",[7]道具信息!N494)</f>
        <v/>
      </c>
      <c r="O494" s="25" t="str">
        <f>IF([7]道具信息!O494="","",[7]道具信息!O494)</f>
        <v/>
      </c>
      <c r="P494" s="25" t="str">
        <f>IF([7]道具信息!P494="","",[7]道具信息!P494)</f>
        <v/>
      </c>
      <c r="Q494" s="25" t="str">
        <f>IF([7]道具信息!Q494="","",[7]道具信息!Q494)</f>
        <v/>
      </c>
      <c r="R494" s="25" t="str">
        <f>IF([7]道具信息!R494="","",[7]道具信息!R494)</f>
        <v/>
      </c>
      <c r="S494" s="25" t="str">
        <f>IF([7]道具信息!S494="","",[7]道具信息!S494)</f>
        <v/>
      </c>
      <c r="T494" s="25" t="str">
        <f>IF([7]道具信息!T494="","",[7]道具信息!T494)</f>
        <v/>
      </c>
      <c r="U494" s="25" t="str">
        <f>IF([7]道具信息!U494="","",[7]道具信息!U494)</f>
        <v/>
      </c>
      <c r="V494" s="25" t="str">
        <f>IF([7]道具信息!V494="","",[7]道具信息!V494)</f>
        <v/>
      </c>
      <c r="W494" s="25" t="str">
        <f>IF([7]道具信息!W494="","",[7]道具信息!W494)</f>
        <v/>
      </c>
      <c r="X494" s="25" t="str">
        <f>IF([7]道具信息!X494="","",[7]道具信息!X494)</f>
        <v/>
      </c>
      <c r="Y494" s="25" t="str">
        <f>IF([7]道具信息!Y494="","",[7]道具信息!Y494)</f>
        <v/>
      </c>
      <c r="Z494" s="25" t="str">
        <f>IF([7]道具信息!Z494="","",[7]道具信息!Z494)</f>
        <v/>
      </c>
    </row>
    <row r="495" spans="1:26" x14ac:dyDescent="0.15">
      <c r="A495" s="25" t="str">
        <f>IF([7]道具信息!A495="","",[7]道具信息!A495)</f>
        <v/>
      </c>
      <c r="B495" s="25" t="str">
        <f>IF([7]道具信息!B495="","",[7]道具信息!B495)</f>
        <v/>
      </c>
      <c r="C495" s="25" t="str">
        <f>IF([7]道具信息!C495="","",[7]道具信息!C495)</f>
        <v/>
      </c>
      <c r="D495" s="25" t="str">
        <f>IF([7]道具信息!D495="","",[7]道具信息!D495)</f>
        <v/>
      </c>
      <c r="E495" s="25" t="str">
        <f>IF([7]道具信息!E495="","",[7]道具信息!E495)</f>
        <v/>
      </c>
      <c r="F495" s="25">
        <f>IF([7]道具信息!F495="","",[7]道具信息!F495)</f>
        <v>1</v>
      </c>
      <c r="G495" s="25">
        <f>IF([7]道具信息!G495="","",[7]道具信息!G495)</f>
        <v>1</v>
      </c>
      <c r="H495" s="25">
        <f>IF([7]道具信息!H495="","",[7]道具信息!H495)</f>
        <v>1</v>
      </c>
      <c r="I495" s="25" t="str">
        <f>IF([7]道具信息!I495="","",[7]道具信息!I495)</f>
        <v/>
      </c>
      <c r="J495" s="25" t="str">
        <f>IF([7]道具信息!J495="","",[7]道具信息!J495)</f>
        <v/>
      </c>
      <c r="K495" s="25" t="str">
        <f>IF([7]道具信息!K495="","",[7]道具信息!K495)</f>
        <v/>
      </c>
      <c r="L495" s="25" t="str">
        <f>IF([7]道具信息!L495="","",[7]道具信息!L495)</f>
        <v/>
      </c>
      <c r="M495" s="25" t="str">
        <f>IF([7]道具信息!M495="","",[7]道具信息!M495)</f>
        <v/>
      </c>
      <c r="N495" s="25" t="str">
        <f>IF([7]道具信息!N495="","",[7]道具信息!N495)</f>
        <v/>
      </c>
      <c r="O495" s="25" t="str">
        <f>IF([7]道具信息!O495="","",[7]道具信息!O495)</f>
        <v/>
      </c>
      <c r="P495" s="25" t="str">
        <f>IF([7]道具信息!P495="","",[7]道具信息!P495)</f>
        <v/>
      </c>
      <c r="Q495" s="25" t="str">
        <f>IF([7]道具信息!Q495="","",[7]道具信息!Q495)</f>
        <v/>
      </c>
      <c r="R495" s="25" t="str">
        <f>IF([7]道具信息!R495="","",[7]道具信息!R495)</f>
        <v/>
      </c>
      <c r="S495" s="25" t="str">
        <f>IF([7]道具信息!S495="","",[7]道具信息!S495)</f>
        <v/>
      </c>
      <c r="T495" s="25" t="str">
        <f>IF([7]道具信息!T495="","",[7]道具信息!T495)</f>
        <v/>
      </c>
      <c r="U495" s="25" t="str">
        <f>IF([7]道具信息!U495="","",[7]道具信息!U495)</f>
        <v/>
      </c>
      <c r="V495" s="25" t="str">
        <f>IF([7]道具信息!V495="","",[7]道具信息!V495)</f>
        <v/>
      </c>
      <c r="W495" s="25" t="str">
        <f>IF([7]道具信息!W495="","",[7]道具信息!W495)</f>
        <v/>
      </c>
      <c r="X495" s="25" t="str">
        <f>IF([7]道具信息!X495="","",[7]道具信息!X495)</f>
        <v/>
      </c>
      <c r="Y495" s="25" t="str">
        <f>IF([7]道具信息!Y495="","",[7]道具信息!Y495)</f>
        <v/>
      </c>
      <c r="Z495" s="25" t="str">
        <f>IF([7]道具信息!Z495="","",[7]道具信息!Z495)</f>
        <v/>
      </c>
    </row>
    <row r="496" spans="1:26" x14ac:dyDescent="0.15">
      <c r="A496" s="25" t="str">
        <f>IF([7]道具信息!A496="","",[7]道具信息!A496)</f>
        <v/>
      </c>
      <c r="B496" s="25" t="str">
        <f>IF([7]道具信息!B496="","",[7]道具信息!B496)</f>
        <v/>
      </c>
      <c r="C496" s="25" t="str">
        <f>IF([7]道具信息!C496="","",[7]道具信息!C496)</f>
        <v/>
      </c>
      <c r="D496" s="25" t="str">
        <f>IF([7]道具信息!D496="","",[7]道具信息!D496)</f>
        <v/>
      </c>
      <c r="E496" s="25" t="str">
        <f>IF([7]道具信息!E496="","",[7]道具信息!E496)</f>
        <v/>
      </c>
      <c r="F496" s="25">
        <f>IF([7]道具信息!F496="","",[7]道具信息!F496)</f>
        <v>1</v>
      </c>
      <c r="G496" s="25">
        <f>IF([7]道具信息!G496="","",[7]道具信息!G496)</f>
        <v>1</v>
      </c>
      <c r="H496" s="25">
        <f>IF([7]道具信息!H496="","",[7]道具信息!H496)</f>
        <v>1</v>
      </c>
      <c r="I496" s="25" t="str">
        <f>IF([7]道具信息!I496="","",[7]道具信息!I496)</f>
        <v/>
      </c>
      <c r="J496" s="25" t="str">
        <f>IF([7]道具信息!J496="","",[7]道具信息!J496)</f>
        <v/>
      </c>
      <c r="K496" s="25" t="str">
        <f>IF([7]道具信息!K496="","",[7]道具信息!K496)</f>
        <v/>
      </c>
      <c r="L496" s="25" t="str">
        <f>IF([7]道具信息!L496="","",[7]道具信息!L496)</f>
        <v/>
      </c>
      <c r="M496" s="25" t="str">
        <f>IF([7]道具信息!M496="","",[7]道具信息!M496)</f>
        <v/>
      </c>
      <c r="N496" s="25" t="str">
        <f>IF([7]道具信息!N496="","",[7]道具信息!N496)</f>
        <v/>
      </c>
      <c r="O496" s="25" t="str">
        <f>IF([7]道具信息!O496="","",[7]道具信息!O496)</f>
        <v/>
      </c>
      <c r="P496" s="25" t="str">
        <f>IF([7]道具信息!P496="","",[7]道具信息!P496)</f>
        <v/>
      </c>
      <c r="Q496" s="25" t="str">
        <f>IF([7]道具信息!Q496="","",[7]道具信息!Q496)</f>
        <v/>
      </c>
      <c r="R496" s="25" t="str">
        <f>IF([7]道具信息!R496="","",[7]道具信息!R496)</f>
        <v/>
      </c>
      <c r="S496" s="25" t="str">
        <f>IF([7]道具信息!S496="","",[7]道具信息!S496)</f>
        <v/>
      </c>
      <c r="T496" s="25" t="str">
        <f>IF([7]道具信息!T496="","",[7]道具信息!T496)</f>
        <v/>
      </c>
      <c r="U496" s="25" t="str">
        <f>IF([7]道具信息!U496="","",[7]道具信息!U496)</f>
        <v/>
      </c>
      <c r="V496" s="25" t="str">
        <f>IF([7]道具信息!V496="","",[7]道具信息!V496)</f>
        <v/>
      </c>
      <c r="W496" s="25" t="str">
        <f>IF([7]道具信息!W496="","",[7]道具信息!W496)</f>
        <v/>
      </c>
      <c r="X496" s="25" t="str">
        <f>IF([7]道具信息!X496="","",[7]道具信息!X496)</f>
        <v/>
      </c>
      <c r="Y496" s="25" t="str">
        <f>IF([7]道具信息!Y496="","",[7]道具信息!Y496)</f>
        <v/>
      </c>
      <c r="Z496" s="25" t="str">
        <f>IF([7]道具信息!Z496="","",[7]道具信息!Z496)</f>
        <v/>
      </c>
    </row>
    <row r="497" spans="1:26" x14ac:dyDescent="0.15">
      <c r="A497" s="25" t="str">
        <f>IF([7]道具信息!A497="","",[7]道具信息!A497)</f>
        <v/>
      </c>
      <c r="B497" s="25" t="str">
        <f>IF([7]道具信息!B497="","",[7]道具信息!B497)</f>
        <v/>
      </c>
      <c r="C497" s="25" t="str">
        <f>IF([7]道具信息!C497="","",[7]道具信息!C497)</f>
        <v/>
      </c>
      <c r="D497" s="25" t="str">
        <f>IF([7]道具信息!D497="","",[7]道具信息!D497)</f>
        <v/>
      </c>
      <c r="E497" s="25" t="str">
        <f>IF([7]道具信息!E497="","",[7]道具信息!E497)</f>
        <v/>
      </c>
      <c r="F497" s="25">
        <f>IF([7]道具信息!F497="","",[7]道具信息!F497)</f>
        <v>1</v>
      </c>
      <c r="G497" s="25">
        <f>IF([7]道具信息!G497="","",[7]道具信息!G497)</f>
        <v>1</v>
      </c>
      <c r="H497" s="25">
        <f>IF([7]道具信息!H497="","",[7]道具信息!H497)</f>
        <v>1</v>
      </c>
      <c r="I497" s="25" t="str">
        <f>IF([7]道具信息!I497="","",[7]道具信息!I497)</f>
        <v/>
      </c>
      <c r="J497" s="25" t="str">
        <f>IF([7]道具信息!J497="","",[7]道具信息!J497)</f>
        <v/>
      </c>
      <c r="K497" s="25" t="str">
        <f>IF([7]道具信息!K497="","",[7]道具信息!K497)</f>
        <v/>
      </c>
      <c r="L497" s="25" t="str">
        <f>IF([7]道具信息!L497="","",[7]道具信息!L497)</f>
        <v/>
      </c>
      <c r="M497" s="25" t="str">
        <f>IF([7]道具信息!M497="","",[7]道具信息!M497)</f>
        <v/>
      </c>
      <c r="N497" s="25" t="str">
        <f>IF([7]道具信息!N497="","",[7]道具信息!N497)</f>
        <v/>
      </c>
      <c r="O497" s="25" t="str">
        <f>IF([7]道具信息!O497="","",[7]道具信息!O497)</f>
        <v/>
      </c>
      <c r="P497" s="25" t="str">
        <f>IF([7]道具信息!P497="","",[7]道具信息!P497)</f>
        <v/>
      </c>
      <c r="Q497" s="25" t="str">
        <f>IF([7]道具信息!Q497="","",[7]道具信息!Q497)</f>
        <v/>
      </c>
      <c r="R497" s="25" t="str">
        <f>IF([7]道具信息!R497="","",[7]道具信息!R497)</f>
        <v/>
      </c>
      <c r="S497" s="25" t="str">
        <f>IF([7]道具信息!S497="","",[7]道具信息!S497)</f>
        <v/>
      </c>
      <c r="T497" s="25" t="str">
        <f>IF([7]道具信息!T497="","",[7]道具信息!T497)</f>
        <v/>
      </c>
      <c r="U497" s="25" t="str">
        <f>IF([7]道具信息!U497="","",[7]道具信息!U497)</f>
        <v/>
      </c>
      <c r="V497" s="25" t="str">
        <f>IF([7]道具信息!V497="","",[7]道具信息!V497)</f>
        <v/>
      </c>
      <c r="W497" s="25" t="str">
        <f>IF([7]道具信息!W497="","",[7]道具信息!W497)</f>
        <v/>
      </c>
      <c r="X497" s="25" t="str">
        <f>IF([7]道具信息!X497="","",[7]道具信息!X497)</f>
        <v/>
      </c>
      <c r="Y497" s="25" t="str">
        <f>IF([7]道具信息!Y497="","",[7]道具信息!Y497)</f>
        <v/>
      </c>
      <c r="Z497" s="25" t="str">
        <f>IF([7]道具信息!Z497="","",[7]道具信息!Z497)</f>
        <v/>
      </c>
    </row>
    <row r="498" spans="1:26" x14ac:dyDescent="0.15">
      <c r="A498" s="25" t="str">
        <f>IF([7]道具信息!A498="","",[7]道具信息!A498)</f>
        <v/>
      </c>
      <c r="B498" s="25" t="str">
        <f>IF([7]道具信息!B498="","",[7]道具信息!B498)</f>
        <v/>
      </c>
      <c r="C498" s="25" t="str">
        <f>IF([7]道具信息!C498="","",[7]道具信息!C498)</f>
        <v/>
      </c>
      <c r="D498" s="25" t="str">
        <f>IF([7]道具信息!D498="","",[7]道具信息!D498)</f>
        <v/>
      </c>
      <c r="E498" s="25" t="str">
        <f>IF([7]道具信息!E498="","",[7]道具信息!E498)</f>
        <v/>
      </c>
      <c r="F498" s="25">
        <f>IF([7]道具信息!F498="","",[7]道具信息!F498)</f>
        <v>1</v>
      </c>
      <c r="G498" s="25">
        <f>IF([7]道具信息!G498="","",[7]道具信息!G498)</f>
        <v>1</v>
      </c>
      <c r="H498" s="25">
        <f>IF([7]道具信息!H498="","",[7]道具信息!H498)</f>
        <v>1</v>
      </c>
      <c r="I498" s="25" t="str">
        <f>IF([7]道具信息!I498="","",[7]道具信息!I498)</f>
        <v/>
      </c>
      <c r="J498" s="25" t="str">
        <f>IF([7]道具信息!J498="","",[7]道具信息!J498)</f>
        <v/>
      </c>
      <c r="K498" s="25" t="str">
        <f>IF([7]道具信息!K498="","",[7]道具信息!K498)</f>
        <v/>
      </c>
      <c r="L498" s="25" t="str">
        <f>IF([7]道具信息!L498="","",[7]道具信息!L498)</f>
        <v/>
      </c>
      <c r="M498" s="25" t="str">
        <f>IF([7]道具信息!M498="","",[7]道具信息!M498)</f>
        <v/>
      </c>
      <c r="N498" s="25" t="str">
        <f>IF([7]道具信息!N498="","",[7]道具信息!N498)</f>
        <v/>
      </c>
      <c r="O498" s="25" t="str">
        <f>IF([7]道具信息!O498="","",[7]道具信息!O498)</f>
        <v/>
      </c>
      <c r="P498" s="25" t="str">
        <f>IF([7]道具信息!P498="","",[7]道具信息!P498)</f>
        <v/>
      </c>
      <c r="Q498" s="25" t="str">
        <f>IF([7]道具信息!Q498="","",[7]道具信息!Q498)</f>
        <v/>
      </c>
      <c r="R498" s="25" t="str">
        <f>IF([7]道具信息!R498="","",[7]道具信息!R498)</f>
        <v/>
      </c>
      <c r="S498" s="25" t="str">
        <f>IF([7]道具信息!S498="","",[7]道具信息!S498)</f>
        <v/>
      </c>
      <c r="T498" s="25" t="str">
        <f>IF([7]道具信息!T498="","",[7]道具信息!T498)</f>
        <v/>
      </c>
      <c r="U498" s="25" t="str">
        <f>IF([7]道具信息!U498="","",[7]道具信息!U498)</f>
        <v/>
      </c>
      <c r="V498" s="25" t="str">
        <f>IF([7]道具信息!V498="","",[7]道具信息!V498)</f>
        <v/>
      </c>
      <c r="W498" s="25" t="str">
        <f>IF([7]道具信息!W498="","",[7]道具信息!W498)</f>
        <v/>
      </c>
      <c r="X498" s="25" t="str">
        <f>IF([7]道具信息!X498="","",[7]道具信息!X498)</f>
        <v/>
      </c>
      <c r="Y498" s="25" t="str">
        <f>IF([7]道具信息!Y498="","",[7]道具信息!Y498)</f>
        <v/>
      </c>
      <c r="Z498" s="25" t="str">
        <f>IF([7]道具信息!Z498="","",[7]道具信息!Z498)</f>
        <v/>
      </c>
    </row>
    <row r="499" spans="1:26" x14ac:dyDescent="0.15">
      <c r="A499" s="25" t="str">
        <f>IF([7]道具信息!A499="","",[7]道具信息!A499)</f>
        <v/>
      </c>
      <c r="B499" s="25" t="str">
        <f>IF([7]道具信息!B499="","",[7]道具信息!B499)</f>
        <v/>
      </c>
      <c r="C499" s="25" t="str">
        <f>IF([7]道具信息!C499="","",[7]道具信息!C499)</f>
        <v/>
      </c>
      <c r="D499" s="25" t="str">
        <f>IF([7]道具信息!D499="","",[7]道具信息!D499)</f>
        <v/>
      </c>
      <c r="E499" s="25" t="str">
        <f>IF([7]道具信息!E499="","",[7]道具信息!E499)</f>
        <v/>
      </c>
      <c r="F499" s="25">
        <f>IF([7]道具信息!F499="","",[7]道具信息!F499)</f>
        <v>1</v>
      </c>
      <c r="G499" s="25">
        <f>IF([7]道具信息!G499="","",[7]道具信息!G499)</f>
        <v>1</v>
      </c>
      <c r="H499" s="25">
        <f>IF([7]道具信息!H499="","",[7]道具信息!H499)</f>
        <v>1</v>
      </c>
      <c r="I499" s="25" t="str">
        <f>IF([7]道具信息!I499="","",[7]道具信息!I499)</f>
        <v/>
      </c>
      <c r="J499" s="25" t="str">
        <f>IF([7]道具信息!J499="","",[7]道具信息!J499)</f>
        <v/>
      </c>
      <c r="K499" s="25" t="str">
        <f>IF([7]道具信息!K499="","",[7]道具信息!K499)</f>
        <v/>
      </c>
      <c r="L499" s="25" t="str">
        <f>IF([7]道具信息!L499="","",[7]道具信息!L499)</f>
        <v/>
      </c>
      <c r="M499" s="25" t="str">
        <f>IF([7]道具信息!M499="","",[7]道具信息!M499)</f>
        <v/>
      </c>
      <c r="N499" s="25" t="str">
        <f>IF([7]道具信息!N499="","",[7]道具信息!N499)</f>
        <v/>
      </c>
      <c r="O499" s="25" t="str">
        <f>IF([7]道具信息!O499="","",[7]道具信息!O499)</f>
        <v/>
      </c>
      <c r="P499" s="25" t="str">
        <f>IF([7]道具信息!P499="","",[7]道具信息!P499)</f>
        <v/>
      </c>
      <c r="Q499" s="25" t="str">
        <f>IF([7]道具信息!Q499="","",[7]道具信息!Q499)</f>
        <v/>
      </c>
      <c r="R499" s="25" t="str">
        <f>IF([7]道具信息!R499="","",[7]道具信息!R499)</f>
        <v/>
      </c>
      <c r="S499" s="25" t="str">
        <f>IF([7]道具信息!S499="","",[7]道具信息!S499)</f>
        <v/>
      </c>
      <c r="T499" s="25" t="str">
        <f>IF([7]道具信息!T499="","",[7]道具信息!T499)</f>
        <v/>
      </c>
      <c r="U499" s="25" t="str">
        <f>IF([7]道具信息!U499="","",[7]道具信息!U499)</f>
        <v/>
      </c>
      <c r="V499" s="25" t="str">
        <f>IF([7]道具信息!V499="","",[7]道具信息!V499)</f>
        <v/>
      </c>
      <c r="W499" s="25" t="str">
        <f>IF([7]道具信息!W499="","",[7]道具信息!W499)</f>
        <v/>
      </c>
      <c r="X499" s="25" t="str">
        <f>IF([7]道具信息!X499="","",[7]道具信息!X499)</f>
        <v/>
      </c>
      <c r="Y499" s="25" t="str">
        <f>IF([7]道具信息!Y499="","",[7]道具信息!Y499)</f>
        <v/>
      </c>
      <c r="Z499" s="25" t="str">
        <f>IF([7]道具信息!Z499="","",[7]道具信息!Z499)</f>
        <v/>
      </c>
    </row>
    <row r="500" spans="1:26" x14ac:dyDescent="0.15">
      <c r="A500" s="25" t="str">
        <f>IF([7]道具信息!A500="","",[7]道具信息!A500)</f>
        <v/>
      </c>
      <c r="B500" s="25" t="str">
        <f>IF([7]道具信息!B500="","",[7]道具信息!B500)</f>
        <v/>
      </c>
      <c r="C500" s="25" t="str">
        <f>IF([7]道具信息!C500="","",[7]道具信息!C500)</f>
        <v/>
      </c>
      <c r="D500" s="25" t="str">
        <f>IF([7]道具信息!D500="","",[7]道具信息!D500)</f>
        <v/>
      </c>
      <c r="E500" s="25" t="str">
        <f>IF([7]道具信息!E500="","",[7]道具信息!E500)</f>
        <v/>
      </c>
      <c r="F500" s="25">
        <f>IF([7]道具信息!F500="","",[7]道具信息!F500)</f>
        <v>1</v>
      </c>
      <c r="G500" s="25">
        <f>IF([7]道具信息!G500="","",[7]道具信息!G500)</f>
        <v>1</v>
      </c>
      <c r="H500" s="25">
        <f>IF([7]道具信息!H500="","",[7]道具信息!H500)</f>
        <v>1</v>
      </c>
      <c r="I500" s="25" t="str">
        <f>IF([7]道具信息!I500="","",[7]道具信息!I500)</f>
        <v/>
      </c>
      <c r="J500" s="25" t="str">
        <f>IF([7]道具信息!J500="","",[7]道具信息!J500)</f>
        <v/>
      </c>
      <c r="K500" s="25" t="str">
        <f>IF([7]道具信息!K500="","",[7]道具信息!K500)</f>
        <v/>
      </c>
      <c r="L500" s="25" t="str">
        <f>IF([7]道具信息!L500="","",[7]道具信息!L500)</f>
        <v/>
      </c>
      <c r="M500" s="25" t="str">
        <f>IF([7]道具信息!M500="","",[7]道具信息!M500)</f>
        <v/>
      </c>
      <c r="N500" s="25" t="str">
        <f>IF([7]道具信息!N500="","",[7]道具信息!N500)</f>
        <v/>
      </c>
      <c r="O500" s="25" t="str">
        <f>IF([7]道具信息!O500="","",[7]道具信息!O500)</f>
        <v/>
      </c>
      <c r="P500" s="25" t="str">
        <f>IF([7]道具信息!P500="","",[7]道具信息!P500)</f>
        <v/>
      </c>
      <c r="Q500" s="25" t="str">
        <f>IF([7]道具信息!Q500="","",[7]道具信息!Q500)</f>
        <v/>
      </c>
      <c r="R500" s="25" t="str">
        <f>IF([7]道具信息!R500="","",[7]道具信息!R500)</f>
        <v/>
      </c>
      <c r="S500" s="25" t="str">
        <f>IF([7]道具信息!S500="","",[7]道具信息!S500)</f>
        <v/>
      </c>
      <c r="T500" s="25" t="str">
        <f>IF([7]道具信息!T500="","",[7]道具信息!T500)</f>
        <v/>
      </c>
      <c r="U500" s="25" t="str">
        <f>IF([7]道具信息!U500="","",[7]道具信息!U500)</f>
        <v/>
      </c>
      <c r="V500" s="25" t="str">
        <f>IF([7]道具信息!V500="","",[7]道具信息!V500)</f>
        <v/>
      </c>
      <c r="W500" s="25" t="str">
        <f>IF([7]道具信息!W500="","",[7]道具信息!W500)</f>
        <v/>
      </c>
      <c r="X500" s="25" t="str">
        <f>IF([7]道具信息!X500="","",[7]道具信息!X500)</f>
        <v/>
      </c>
      <c r="Y500" s="25" t="str">
        <f>IF([7]道具信息!Y500="","",[7]道具信息!Y500)</f>
        <v/>
      </c>
      <c r="Z500" s="25" t="str">
        <f>IF([7]道具信息!Z500="","",[7]道具信息!Z500)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3F07E-958C-4021-A3B2-C56E4E3A5F8F}">
  <sheetPr codeName="Sheet11"/>
  <dimension ref="B6:BG31"/>
  <sheetViews>
    <sheetView workbookViewId="0">
      <selection activeCell="AJ30" sqref="AJ30"/>
    </sheetView>
  </sheetViews>
  <sheetFormatPr defaultColWidth="2.375" defaultRowHeight="13.5" customHeight="1" x14ac:dyDescent="0.2"/>
  <cols>
    <col min="1" max="26" width="2.375" style="3"/>
    <col min="27" max="27" width="5.25" style="3" customWidth="1"/>
    <col min="28" max="28" width="7.25" style="3" customWidth="1"/>
    <col min="29" max="57" width="2.375" style="3"/>
    <col min="58" max="58" width="5.25" style="3" customWidth="1"/>
    <col min="59" max="59" width="7.25" style="3" customWidth="1"/>
    <col min="60" max="16384" width="2.375" style="3"/>
  </cols>
  <sheetData>
    <row r="6" spans="2:59" ht="13.5" customHeight="1" x14ac:dyDescent="0.2">
      <c r="AN6" s="57">
        <v>4</v>
      </c>
      <c r="AO6" s="57"/>
      <c r="AP6" s="57">
        <v>4</v>
      </c>
      <c r="AQ6" s="57"/>
      <c r="AR6" s="57">
        <v>4</v>
      </c>
      <c r="AS6" s="57"/>
    </row>
    <row r="7" spans="2:59" ht="13.5" customHeight="1" x14ac:dyDescent="0.2">
      <c r="AN7" s="57"/>
      <c r="AO7" s="57"/>
      <c r="AP7" s="57"/>
      <c r="AQ7" s="57"/>
      <c r="AR7" s="57"/>
      <c r="AS7" s="57"/>
      <c r="AT7" s="57">
        <v>4</v>
      </c>
      <c r="AU7" s="57"/>
      <c r="AV7" s="57">
        <v>4</v>
      </c>
      <c r="AW7" s="57"/>
      <c r="AX7" s="57">
        <v>4</v>
      </c>
      <c r="AY7" s="57"/>
    </row>
    <row r="8" spans="2:59" ht="13.5" customHeight="1" x14ac:dyDescent="0.2">
      <c r="P8" s="57">
        <v>4</v>
      </c>
      <c r="Q8" s="57"/>
      <c r="AJ8" s="57">
        <v>4</v>
      </c>
      <c r="AK8" s="57"/>
      <c r="AL8" s="57">
        <v>4</v>
      </c>
      <c r="AM8" s="57"/>
      <c r="AN8" s="57">
        <v>4</v>
      </c>
      <c r="AO8" s="57"/>
      <c r="AP8" s="57">
        <v>4</v>
      </c>
      <c r="AQ8" s="57"/>
      <c r="AR8" s="57">
        <v>4</v>
      </c>
      <c r="AS8" s="57"/>
      <c r="AT8" s="57"/>
      <c r="AU8" s="57"/>
      <c r="AV8" s="57"/>
      <c r="AW8" s="57"/>
      <c r="AX8" s="57"/>
      <c r="AY8" s="57"/>
    </row>
    <row r="9" spans="2:59" ht="13.5" customHeight="1" x14ac:dyDescent="0.2">
      <c r="D9" s="57">
        <v>4</v>
      </c>
      <c r="E9" s="57"/>
      <c r="F9" s="57">
        <v>4</v>
      </c>
      <c r="G9" s="57"/>
      <c r="H9" s="57">
        <v>4</v>
      </c>
      <c r="I9" s="57"/>
      <c r="J9" s="57">
        <v>4</v>
      </c>
      <c r="K9" s="57"/>
      <c r="L9" s="57">
        <v>4</v>
      </c>
      <c r="M9" s="57"/>
      <c r="N9" s="57">
        <v>4</v>
      </c>
      <c r="O9" s="57"/>
      <c r="P9" s="57"/>
      <c r="Q9" s="57"/>
      <c r="AJ9" s="57"/>
      <c r="AK9" s="57"/>
      <c r="AL9" s="57"/>
      <c r="AM9" s="57"/>
      <c r="AN9" s="57"/>
      <c r="AO9" s="57"/>
      <c r="AP9" s="57"/>
      <c r="AQ9" s="57"/>
      <c r="AR9" s="57"/>
      <c r="AS9" s="57"/>
      <c r="AT9" s="57">
        <v>4</v>
      </c>
      <c r="AU9" s="57"/>
      <c r="AV9" s="57">
        <v>4</v>
      </c>
      <c r="AW9" s="57"/>
      <c r="AX9" s="57">
        <v>4</v>
      </c>
      <c r="AY9" s="57"/>
      <c r="AZ9" s="57">
        <v>4</v>
      </c>
      <c r="BA9" s="57"/>
    </row>
    <row r="10" spans="2:59" ht="13.5" customHeight="1" x14ac:dyDescent="0.2">
      <c r="D10" s="57"/>
      <c r="E10" s="57"/>
      <c r="F10" s="57"/>
      <c r="G10" s="57"/>
      <c r="H10" s="57"/>
      <c r="I10" s="57"/>
      <c r="J10" s="57"/>
      <c r="K10" s="57"/>
      <c r="L10" s="57"/>
      <c r="M10" s="57"/>
      <c r="N10" s="57"/>
      <c r="O10" s="57"/>
      <c r="P10" s="57">
        <v>4</v>
      </c>
      <c r="Q10" s="57"/>
      <c r="R10" s="57">
        <v>4</v>
      </c>
      <c r="S10" s="57"/>
      <c r="T10" s="57">
        <v>4</v>
      </c>
      <c r="U10" s="57"/>
      <c r="V10" s="57">
        <v>4</v>
      </c>
      <c r="W10" s="57"/>
      <c r="AJ10" s="57">
        <v>4</v>
      </c>
      <c r="AK10" s="57"/>
      <c r="AL10" s="47">
        <v>3</v>
      </c>
      <c r="AM10" s="48"/>
      <c r="AN10" s="47">
        <v>3</v>
      </c>
      <c r="AO10" s="48"/>
      <c r="AP10" s="47">
        <v>3</v>
      </c>
      <c r="AQ10" s="48"/>
      <c r="AR10" s="47">
        <v>3</v>
      </c>
      <c r="AS10" s="48"/>
      <c r="AT10" s="57"/>
      <c r="AU10" s="57"/>
      <c r="AV10" s="57"/>
      <c r="AW10" s="57"/>
      <c r="AX10" s="57"/>
      <c r="AY10" s="57"/>
      <c r="AZ10" s="57"/>
      <c r="BA10" s="57"/>
    </row>
    <row r="11" spans="2:59" ht="13.5" customHeight="1" x14ac:dyDescent="0.2">
      <c r="D11" s="57">
        <v>4</v>
      </c>
      <c r="E11" s="57"/>
      <c r="F11" s="47">
        <v>3</v>
      </c>
      <c r="G11" s="48"/>
      <c r="H11" s="47">
        <v>3</v>
      </c>
      <c r="I11" s="48"/>
      <c r="J11" s="47">
        <v>3</v>
      </c>
      <c r="K11" s="48"/>
      <c r="L11" s="47">
        <v>3</v>
      </c>
      <c r="M11" s="48"/>
      <c r="N11" s="47">
        <v>3</v>
      </c>
      <c r="O11" s="48"/>
      <c r="P11" s="57"/>
      <c r="Q11" s="57"/>
      <c r="R11" s="57"/>
      <c r="S11" s="57"/>
      <c r="T11" s="57"/>
      <c r="U11" s="57"/>
      <c r="V11" s="57"/>
      <c r="W11" s="57"/>
      <c r="AJ11" s="57"/>
      <c r="AK11" s="57"/>
      <c r="AL11" s="49"/>
      <c r="AM11" s="50"/>
      <c r="AN11" s="49"/>
      <c r="AO11" s="50"/>
      <c r="AP11" s="49"/>
      <c r="AQ11" s="50"/>
      <c r="AR11" s="49"/>
      <c r="AS11" s="50"/>
      <c r="AT11" s="47">
        <v>3</v>
      </c>
      <c r="AU11" s="48"/>
      <c r="AV11" s="47">
        <v>3</v>
      </c>
      <c r="AW11" s="48"/>
      <c r="AX11" s="47">
        <v>3</v>
      </c>
      <c r="AY11" s="48"/>
      <c r="AZ11" s="57">
        <v>4</v>
      </c>
      <c r="BA11" s="57"/>
    </row>
    <row r="12" spans="2:59" ht="13.5" customHeight="1" x14ac:dyDescent="0.2">
      <c r="D12" s="57"/>
      <c r="E12" s="57"/>
      <c r="F12" s="49"/>
      <c r="G12" s="50"/>
      <c r="H12" s="49"/>
      <c r="I12" s="50"/>
      <c r="J12" s="49"/>
      <c r="K12" s="50"/>
      <c r="L12" s="49"/>
      <c r="M12" s="50"/>
      <c r="N12" s="49"/>
      <c r="O12" s="50"/>
      <c r="P12" s="47">
        <v>3</v>
      </c>
      <c r="Q12" s="48"/>
      <c r="R12" s="47">
        <v>3</v>
      </c>
      <c r="S12" s="48"/>
      <c r="T12" s="47">
        <v>3</v>
      </c>
      <c r="U12" s="48"/>
      <c r="V12" s="57">
        <v>4</v>
      </c>
      <c r="W12" s="57"/>
      <c r="AA12" s="3">
        <v>1</v>
      </c>
      <c r="AB12" s="3">
        <f>COUNTIF($B:$X,$AA12)</f>
        <v>12</v>
      </c>
      <c r="AH12" s="57">
        <v>4</v>
      </c>
      <c r="AI12" s="57"/>
      <c r="AJ12" s="57">
        <v>4</v>
      </c>
      <c r="AK12" s="57"/>
      <c r="AL12" s="47">
        <v>3</v>
      </c>
      <c r="AM12" s="48"/>
      <c r="AN12" s="55">
        <v>2</v>
      </c>
      <c r="AO12" s="55"/>
      <c r="AP12" s="55">
        <v>2</v>
      </c>
      <c r="AQ12" s="55"/>
      <c r="AR12" s="55">
        <v>2</v>
      </c>
      <c r="AS12" s="55"/>
      <c r="AT12" s="49"/>
      <c r="AU12" s="50"/>
      <c r="AV12" s="49"/>
      <c r="AW12" s="50"/>
      <c r="AX12" s="49"/>
      <c r="AY12" s="50"/>
      <c r="AZ12" s="57"/>
      <c r="BA12" s="57"/>
      <c r="BF12" s="3">
        <v>1</v>
      </c>
      <c r="BG12" s="3">
        <f>COUNTIF(AF:BD,$BF12)</f>
        <v>8</v>
      </c>
    </row>
    <row r="13" spans="2:59" ht="13.5" customHeight="1" x14ac:dyDescent="0.2">
      <c r="D13" s="57">
        <v>4</v>
      </c>
      <c r="E13" s="57"/>
      <c r="F13" s="47">
        <v>3</v>
      </c>
      <c r="G13" s="48"/>
      <c r="H13" s="55">
        <v>2</v>
      </c>
      <c r="I13" s="55"/>
      <c r="J13" s="55">
        <v>2</v>
      </c>
      <c r="K13" s="55"/>
      <c r="L13" s="55">
        <v>2</v>
      </c>
      <c r="M13" s="55"/>
      <c r="N13" s="55">
        <v>2</v>
      </c>
      <c r="O13" s="55"/>
      <c r="P13" s="49"/>
      <c r="Q13" s="50"/>
      <c r="R13" s="49"/>
      <c r="S13" s="50"/>
      <c r="T13" s="49"/>
      <c r="U13" s="50"/>
      <c r="V13" s="57"/>
      <c r="W13" s="57"/>
      <c r="AA13" s="3">
        <v>2</v>
      </c>
      <c r="AB13" s="3">
        <f>COUNTIF($B:$X,$AA13)</f>
        <v>20</v>
      </c>
      <c r="AH13" s="57"/>
      <c r="AI13" s="57"/>
      <c r="AJ13" s="57"/>
      <c r="AK13" s="57"/>
      <c r="AL13" s="49"/>
      <c r="AM13" s="50"/>
      <c r="AN13" s="55"/>
      <c r="AO13" s="55"/>
      <c r="AP13" s="55"/>
      <c r="AQ13" s="55"/>
      <c r="AR13" s="55"/>
      <c r="AS13" s="55"/>
      <c r="AT13" s="55">
        <v>2</v>
      </c>
      <c r="AU13" s="55"/>
      <c r="AV13" s="55">
        <v>2</v>
      </c>
      <c r="AW13" s="55"/>
      <c r="AX13" s="47">
        <v>3</v>
      </c>
      <c r="AY13" s="48"/>
      <c r="AZ13" s="57">
        <v>4</v>
      </c>
      <c r="BA13" s="57"/>
      <c r="BF13" s="3">
        <v>2</v>
      </c>
      <c r="BG13" s="3">
        <f t="shared" ref="BG13:BG15" si="0">COUNTIF(AF:BD,$BF13)</f>
        <v>16</v>
      </c>
    </row>
    <row r="14" spans="2:59" ht="13.5" customHeight="1" x14ac:dyDescent="0.2">
      <c r="D14" s="57"/>
      <c r="E14" s="57"/>
      <c r="F14" s="49"/>
      <c r="G14" s="50"/>
      <c r="H14" s="55"/>
      <c r="I14" s="55"/>
      <c r="J14" s="55"/>
      <c r="K14" s="55"/>
      <c r="L14" s="55"/>
      <c r="M14" s="55"/>
      <c r="N14" s="55"/>
      <c r="O14" s="55"/>
      <c r="P14" s="55">
        <v>2</v>
      </c>
      <c r="Q14" s="55"/>
      <c r="R14" s="55">
        <v>2</v>
      </c>
      <c r="S14" s="55"/>
      <c r="T14" s="47">
        <v>3</v>
      </c>
      <c r="U14" s="48"/>
      <c r="V14" s="57">
        <v>4</v>
      </c>
      <c r="W14" s="57"/>
      <c r="AA14" s="3">
        <v>3</v>
      </c>
      <c r="AB14" s="3">
        <f>COUNTIF($B:$X,$AA14)</f>
        <v>28</v>
      </c>
      <c r="AH14" s="57">
        <v>4</v>
      </c>
      <c r="AI14" s="57"/>
      <c r="AJ14" s="57">
        <v>4</v>
      </c>
      <c r="AK14" s="57"/>
      <c r="AL14" s="47">
        <v>3</v>
      </c>
      <c r="AM14" s="48"/>
      <c r="AN14" s="55">
        <v>2</v>
      </c>
      <c r="AO14" s="55"/>
      <c r="AP14" s="56">
        <v>1</v>
      </c>
      <c r="AQ14" s="56"/>
      <c r="AR14" s="56">
        <v>1</v>
      </c>
      <c r="AS14" s="56"/>
      <c r="AT14" s="55"/>
      <c r="AU14" s="55"/>
      <c r="AV14" s="55"/>
      <c r="AW14" s="55"/>
      <c r="AX14" s="49"/>
      <c r="AY14" s="50"/>
      <c r="AZ14" s="57"/>
      <c r="BA14" s="57"/>
      <c r="BF14" s="3">
        <v>3</v>
      </c>
      <c r="BG14" s="3">
        <f t="shared" si="0"/>
        <v>24</v>
      </c>
    </row>
    <row r="15" spans="2:59" ht="13.5" customHeight="1" x14ac:dyDescent="0.2">
      <c r="B15" s="57">
        <v>4</v>
      </c>
      <c r="C15" s="57"/>
      <c r="D15" s="57">
        <v>4</v>
      </c>
      <c r="E15" s="57"/>
      <c r="F15" s="47">
        <v>3</v>
      </c>
      <c r="G15" s="48"/>
      <c r="H15" s="55">
        <v>2</v>
      </c>
      <c r="I15" s="55"/>
      <c r="J15" s="56">
        <v>1</v>
      </c>
      <c r="K15" s="56"/>
      <c r="L15" s="56">
        <v>1</v>
      </c>
      <c r="M15" s="56"/>
      <c r="N15" s="56">
        <v>1</v>
      </c>
      <c r="O15" s="56"/>
      <c r="P15" s="55"/>
      <c r="Q15" s="55"/>
      <c r="R15" s="55"/>
      <c r="S15" s="55"/>
      <c r="T15" s="49"/>
      <c r="U15" s="50"/>
      <c r="V15" s="57"/>
      <c r="W15" s="57"/>
      <c r="AA15" s="3">
        <v>4</v>
      </c>
      <c r="AB15" s="3">
        <f>COUNTIF($B:$X,$AA15)</f>
        <v>41</v>
      </c>
      <c r="AH15" s="57"/>
      <c r="AI15" s="57"/>
      <c r="AJ15" s="57"/>
      <c r="AK15" s="57"/>
      <c r="AL15" s="49"/>
      <c r="AM15" s="50"/>
      <c r="AN15" s="55"/>
      <c r="AO15" s="55"/>
      <c r="AP15" s="56"/>
      <c r="AQ15" s="56"/>
      <c r="AR15" s="56"/>
      <c r="AS15" s="56"/>
      <c r="AT15" s="56">
        <v>1</v>
      </c>
      <c r="AU15" s="56"/>
      <c r="AV15" s="55">
        <v>2</v>
      </c>
      <c r="AW15" s="55"/>
      <c r="AX15" s="47">
        <v>3</v>
      </c>
      <c r="AY15" s="48"/>
      <c r="AZ15" s="57">
        <v>4</v>
      </c>
      <c r="BA15" s="57"/>
      <c r="BB15" s="57">
        <v>4</v>
      </c>
      <c r="BC15" s="57"/>
      <c r="BF15" s="3">
        <v>4</v>
      </c>
      <c r="BG15" s="3">
        <f t="shared" si="0"/>
        <v>52</v>
      </c>
    </row>
    <row r="16" spans="2:59" ht="13.5" customHeight="1" x14ac:dyDescent="0.2">
      <c r="B16" s="57"/>
      <c r="C16" s="57"/>
      <c r="D16" s="57"/>
      <c r="E16" s="57"/>
      <c r="F16" s="49"/>
      <c r="G16" s="50"/>
      <c r="H16" s="55"/>
      <c r="I16" s="55"/>
      <c r="J16" s="56"/>
      <c r="K16" s="56"/>
      <c r="L16" s="56"/>
      <c r="M16" s="56"/>
      <c r="N16" s="56"/>
      <c r="O16" s="56"/>
      <c r="P16" s="56">
        <v>1</v>
      </c>
      <c r="Q16" s="56"/>
      <c r="R16" s="55">
        <v>2</v>
      </c>
      <c r="S16" s="55"/>
      <c r="T16" s="47">
        <v>3</v>
      </c>
      <c r="U16" s="48"/>
      <c r="V16" s="57">
        <v>4</v>
      </c>
      <c r="W16" s="57"/>
      <c r="AG16" s="57">
        <v>4</v>
      </c>
      <c r="AH16" s="57"/>
      <c r="AI16" s="57">
        <v>4</v>
      </c>
      <c r="AJ16" s="57"/>
      <c r="AK16" s="47">
        <v>3</v>
      </c>
      <c r="AL16" s="48"/>
      <c r="AM16" s="55">
        <v>2</v>
      </c>
      <c r="AN16" s="55"/>
      <c r="AO16" s="56">
        <v>1</v>
      </c>
      <c r="AP16" s="56"/>
      <c r="AQ16" s="67"/>
      <c r="AR16" s="67"/>
      <c r="AS16" s="67"/>
      <c r="AT16" s="56"/>
      <c r="AU16" s="56"/>
      <c r="AV16" s="55"/>
      <c r="AW16" s="55"/>
      <c r="AX16" s="49"/>
      <c r="AY16" s="50"/>
      <c r="AZ16" s="57"/>
      <c r="BA16" s="57"/>
      <c r="BB16" s="57"/>
      <c r="BC16" s="57"/>
    </row>
    <row r="17" spans="3:55" ht="13.5" customHeight="1" x14ac:dyDescent="0.2">
      <c r="C17" s="57">
        <v>4</v>
      </c>
      <c r="D17" s="57"/>
      <c r="E17" s="47">
        <v>3</v>
      </c>
      <c r="F17" s="48"/>
      <c r="G17" s="55">
        <v>2</v>
      </c>
      <c r="H17" s="55"/>
      <c r="I17" s="56">
        <v>1</v>
      </c>
      <c r="J17" s="56"/>
      <c r="K17" s="58"/>
      <c r="L17" s="59"/>
      <c r="M17" s="59"/>
      <c r="N17" s="59"/>
      <c r="O17" s="60"/>
      <c r="P17" s="56"/>
      <c r="Q17" s="56"/>
      <c r="R17" s="55"/>
      <c r="S17" s="55"/>
      <c r="T17" s="49"/>
      <c r="U17" s="50"/>
      <c r="V17" s="57"/>
      <c r="W17" s="57"/>
      <c r="AG17" s="57"/>
      <c r="AH17" s="57"/>
      <c r="AI17" s="57"/>
      <c r="AJ17" s="57"/>
      <c r="AK17" s="49"/>
      <c r="AL17" s="50"/>
      <c r="AM17" s="55"/>
      <c r="AN17" s="55"/>
      <c r="AO17" s="56"/>
      <c r="AP17" s="56"/>
      <c r="AQ17" s="67"/>
      <c r="AR17" s="67"/>
      <c r="AS17" s="67"/>
      <c r="AT17" s="56">
        <v>1</v>
      </c>
      <c r="AU17" s="56"/>
      <c r="AV17" s="55">
        <v>2</v>
      </c>
      <c r="AW17" s="55"/>
      <c r="AX17" s="47">
        <v>3</v>
      </c>
      <c r="AY17" s="48"/>
      <c r="AZ17" s="57">
        <v>4</v>
      </c>
      <c r="BA17" s="57"/>
      <c r="BB17" s="57">
        <v>4</v>
      </c>
      <c r="BC17" s="57"/>
    </row>
    <row r="18" spans="3:55" ht="13.5" customHeight="1" x14ac:dyDescent="0.2">
      <c r="C18" s="57"/>
      <c r="D18" s="57"/>
      <c r="E18" s="49"/>
      <c r="F18" s="50"/>
      <c r="G18" s="55"/>
      <c r="H18" s="55"/>
      <c r="I18" s="56"/>
      <c r="J18" s="56"/>
      <c r="K18" s="61"/>
      <c r="L18" s="62"/>
      <c r="M18" s="62"/>
      <c r="N18" s="62"/>
      <c r="O18" s="63"/>
      <c r="P18" s="56">
        <v>1</v>
      </c>
      <c r="Q18" s="56"/>
      <c r="R18" s="55">
        <v>2</v>
      </c>
      <c r="S18" s="55"/>
      <c r="T18" s="47">
        <v>3</v>
      </c>
      <c r="U18" s="48"/>
      <c r="V18" s="57">
        <v>4</v>
      </c>
      <c r="W18" s="57"/>
      <c r="AG18" s="57">
        <v>4</v>
      </c>
      <c r="AH18" s="57"/>
      <c r="AI18" s="57">
        <v>4</v>
      </c>
      <c r="AJ18" s="57"/>
      <c r="AK18" s="47">
        <v>3</v>
      </c>
      <c r="AL18" s="48"/>
      <c r="AM18" s="55">
        <v>2</v>
      </c>
      <c r="AN18" s="55"/>
      <c r="AO18" s="56">
        <v>1</v>
      </c>
      <c r="AP18" s="56"/>
      <c r="AQ18" s="67"/>
      <c r="AR18" s="67"/>
      <c r="AS18" s="67"/>
      <c r="AT18" s="56"/>
      <c r="AU18" s="56"/>
      <c r="AV18" s="55"/>
      <c r="AW18" s="55"/>
      <c r="AX18" s="49"/>
      <c r="AY18" s="50"/>
      <c r="AZ18" s="57"/>
      <c r="BA18" s="57"/>
      <c r="BB18" s="57"/>
      <c r="BC18" s="57"/>
    </row>
    <row r="19" spans="3:55" ht="13.5" customHeight="1" x14ac:dyDescent="0.2">
      <c r="C19" s="57">
        <v>4</v>
      </c>
      <c r="D19" s="57"/>
      <c r="E19" s="47">
        <v>3</v>
      </c>
      <c r="F19" s="48"/>
      <c r="G19" s="55">
        <v>2</v>
      </c>
      <c r="H19" s="55"/>
      <c r="I19" s="56">
        <v>1</v>
      </c>
      <c r="J19" s="56"/>
      <c r="K19" s="61"/>
      <c r="L19" s="62"/>
      <c r="M19" s="62"/>
      <c r="N19" s="62"/>
      <c r="O19" s="63"/>
      <c r="P19" s="56"/>
      <c r="Q19" s="56"/>
      <c r="R19" s="55"/>
      <c r="S19" s="55"/>
      <c r="T19" s="49"/>
      <c r="U19" s="50"/>
      <c r="V19" s="57"/>
      <c r="W19" s="57"/>
      <c r="AG19" s="57"/>
      <c r="AH19" s="57"/>
      <c r="AI19" s="57"/>
      <c r="AJ19" s="57"/>
      <c r="AK19" s="49"/>
      <c r="AL19" s="50"/>
      <c r="AM19" s="55"/>
      <c r="AN19" s="55"/>
      <c r="AO19" s="56"/>
      <c r="AP19" s="56"/>
      <c r="AQ19" s="56">
        <v>1</v>
      </c>
      <c r="AR19" s="56"/>
      <c r="AS19" s="56">
        <v>1</v>
      </c>
      <c r="AT19" s="56"/>
      <c r="AU19" s="55">
        <v>2</v>
      </c>
      <c r="AV19" s="55"/>
      <c r="AW19" s="47">
        <v>3</v>
      </c>
      <c r="AX19" s="48"/>
      <c r="AY19" s="57">
        <v>4</v>
      </c>
      <c r="AZ19" s="57"/>
      <c r="BA19" s="57">
        <v>4</v>
      </c>
      <c r="BB19" s="57"/>
    </row>
    <row r="20" spans="3:55" ht="13.5" customHeight="1" x14ac:dyDescent="0.2">
      <c r="C20" s="57"/>
      <c r="D20" s="57"/>
      <c r="E20" s="49"/>
      <c r="F20" s="50"/>
      <c r="G20" s="55"/>
      <c r="H20" s="55"/>
      <c r="I20" s="56"/>
      <c r="J20" s="56"/>
      <c r="K20" s="61"/>
      <c r="L20" s="62"/>
      <c r="M20" s="62"/>
      <c r="N20" s="62"/>
      <c r="O20" s="63"/>
      <c r="P20" s="56">
        <v>1</v>
      </c>
      <c r="Q20" s="56"/>
      <c r="R20" s="55">
        <v>2</v>
      </c>
      <c r="S20" s="55"/>
      <c r="T20" s="47">
        <v>3</v>
      </c>
      <c r="U20" s="48"/>
      <c r="V20" s="57">
        <v>4</v>
      </c>
      <c r="W20" s="57"/>
      <c r="AI20" s="57">
        <v>4</v>
      </c>
      <c r="AJ20" s="57"/>
      <c r="AK20" s="47">
        <v>3</v>
      </c>
      <c r="AL20" s="48"/>
      <c r="AM20" s="55">
        <v>2</v>
      </c>
      <c r="AN20" s="55"/>
      <c r="AO20" s="55">
        <v>2</v>
      </c>
      <c r="AP20" s="55"/>
      <c r="AQ20" s="56"/>
      <c r="AR20" s="56"/>
      <c r="AS20" s="56"/>
      <c r="AT20" s="56"/>
      <c r="AU20" s="55"/>
      <c r="AV20" s="55"/>
      <c r="AW20" s="49"/>
      <c r="AX20" s="50"/>
      <c r="AY20" s="57"/>
      <c r="AZ20" s="57"/>
      <c r="BA20" s="57"/>
      <c r="BB20" s="57"/>
    </row>
    <row r="21" spans="3:55" ht="13.5" customHeight="1" x14ac:dyDescent="0.2">
      <c r="C21" s="57">
        <v>4</v>
      </c>
      <c r="D21" s="57"/>
      <c r="E21" s="47">
        <v>3</v>
      </c>
      <c r="F21" s="48"/>
      <c r="G21" s="55">
        <v>2</v>
      </c>
      <c r="H21" s="55"/>
      <c r="I21" s="56">
        <v>1</v>
      </c>
      <c r="J21" s="56"/>
      <c r="K21" s="64"/>
      <c r="L21" s="65"/>
      <c r="M21" s="65"/>
      <c r="N21" s="65"/>
      <c r="O21" s="66"/>
      <c r="P21" s="56"/>
      <c r="Q21" s="56"/>
      <c r="R21" s="55"/>
      <c r="S21" s="55"/>
      <c r="T21" s="49"/>
      <c r="U21" s="50"/>
      <c r="V21" s="57"/>
      <c r="W21" s="57"/>
      <c r="AI21" s="57"/>
      <c r="AJ21" s="57"/>
      <c r="AK21" s="49"/>
      <c r="AL21" s="50"/>
      <c r="AM21" s="55"/>
      <c r="AN21" s="55"/>
      <c r="AO21" s="55"/>
      <c r="AP21" s="55"/>
      <c r="AQ21" s="55">
        <v>2</v>
      </c>
      <c r="AR21" s="55"/>
      <c r="AS21" s="55">
        <v>2</v>
      </c>
      <c r="AT21" s="55"/>
      <c r="AU21" s="55">
        <v>2</v>
      </c>
      <c r="AV21" s="55"/>
      <c r="AW21" s="47">
        <v>3</v>
      </c>
      <c r="AX21" s="48"/>
      <c r="AY21" s="57">
        <v>4</v>
      </c>
      <c r="AZ21" s="57"/>
      <c r="BA21" s="57">
        <v>4</v>
      </c>
      <c r="BB21" s="57"/>
    </row>
    <row r="22" spans="3:55" ht="13.5" customHeight="1" x14ac:dyDescent="0.2">
      <c r="C22" s="57"/>
      <c r="D22" s="57"/>
      <c r="E22" s="49"/>
      <c r="F22" s="50"/>
      <c r="G22" s="55"/>
      <c r="H22" s="55"/>
      <c r="I22" s="56"/>
      <c r="J22" s="56"/>
      <c r="K22" s="56">
        <v>1</v>
      </c>
      <c r="L22" s="56"/>
      <c r="M22" s="56">
        <v>1</v>
      </c>
      <c r="N22" s="56"/>
      <c r="O22" s="56">
        <v>1</v>
      </c>
      <c r="P22" s="56"/>
      <c r="Q22" s="55">
        <v>2</v>
      </c>
      <c r="R22" s="55"/>
      <c r="S22" s="47">
        <v>3</v>
      </c>
      <c r="T22" s="48"/>
      <c r="U22" s="57">
        <v>4</v>
      </c>
      <c r="V22" s="57"/>
      <c r="W22" s="57">
        <v>4</v>
      </c>
      <c r="X22" s="57"/>
      <c r="AI22" s="57">
        <v>4</v>
      </c>
      <c r="AJ22" s="57"/>
      <c r="AK22" s="47">
        <v>3</v>
      </c>
      <c r="AL22" s="48"/>
      <c r="AM22" s="47">
        <v>3</v>
      </c>
      <c r="AN22" s="48"/>
      <c r="AO22" s="47">
        <v>3</v>
      </c>
      <c r="AP22" s="48"/>
      <c r="AQ22" s="55"/>
      <c r="AR22" s="55"/>
      <c r="AS22" s="55"/>
      <c r="AT22" s="55"/>
      <c r="AU22" s="55"/>
      <c r="AV22" s="55"/>
      <c r="AW22" s="49"/>
      <c r="AX22" s="50"/>
      <c r="AY22" s="57"/>
      <c r="AZ22" s="57"/>
      <c r="BA22" s="57"/>
      <c r="BB22" s="57"/>
    </row>
    <row r="23" spans="3:55" ht="13.5" customHeight="1" x14ac:dyDescent="0.2">
      <c r="C23" s="57">
        <v>4</v>
      </c>
      <c r="D23" s="57"/>
      <c r="E23" s="47">
        <v>3</v>
      </c>
      <c r="F23" s="48"/>
      <c r="G23" s="55">
        <v>2</v>
      </c>
      <c r="H23" s="55"/>
      <c r="I23" s="51">
        <v>2</v>
      </c>
      <c r="J23" s="52"/>
      <c r="K23" s="56"/>
      <c r="L23" s="56"/>
      <c r="M23" s="56"/>
      <c r="N23" s="56"/>
      <c r="O23" s="56"/>
      <c r="P23" s="56"/>
      <c r="Q23" s="55"/>
      <c r="R23" s="55"/>
      <c r="S23" s="49"/>
      <c r="T23" s="50"/>
      <c r="U23" s="57"/>
      <c r="V23" s="57"/>
      <c r="W23" s="57"/>
      <c r="X23" s="57"/>
      <c r="AI23" s="57"/>
      <c r="AJ23" s="57"/>
      <c r="AK23" s="49"/>
      <c r="AL23" s="50"/>
      <c r="AM23" s="49"/>
      <c r="AN23" s="50"/>
      <c r="AO23" s="49"/>
      <c r="AP23" s="50"/>
      <c r="AQ23" s="47">
        <v>3</v>
      </c>
      <c r="AR23" s="48"/>
      <c r="AS23" s="47">
        <v>3</v>
      </c>
      <c r="AT23" s="48"/>
      <c r="AU23" s="47">
        <v>3</v>
      </c>
      <c r="AV23" s="48"/>
      <c r="AW23" s="47">
        <v>3</v>
      </c>
      <c r="AX23" s="48"/>
      <c r="AY23" s="57">
        <v>4</v>
      </c>
      <c r="AZ23" s="57"/>
    </row>
    <row r="24" spans="3:55" ht="13.5" customHeight="1" x14ac:dyDescent="0.2">
      <c r="C24" s="57"/>
      <c r="D24" s="57"/>
      <c r="E24" s="49"/>
      <c r="F24" s="50"/>
      <c r="G24" s="55"/>
      <c r="H24" s="55"/>
      <c r="I24" s="53"/>
      <c r="J24" s="54"/>
      <c r="K24" s="55">
        <v>2</v>
      </c>
      <c r="L24" s="55"/>
      <c r="M24" s="55">
        <v>2</v>
      </c>
      <c r="N24" s="55"/>
      <c r="O24" s="55">
        <v>2</v>
      </c>
      <c r="P24" s="55"/>
      <c r="Q24" s="55">
        <v>2</v>
      </c>
      <c r="R24" s="55"/>
      <c r="S24" s="47">
        <v>3</v>
      </c>
      <c r="T24" s="48"/>
      <c r="U24" s="57">
        <v>4</v>
      </c>
      <c r="V24" s="57"/>
      <c r="AI24" s="57">
        <v>4</v>
      </c>
      <c r="AJ24" s="57"/>
      <c r="AK24" s="57">
        <v>4</v>
      </c>
      <c r="AL24" s="57"/>
      <c r="AM24" s="57">
        <v>4</v>
      </c>
      <c r="AN24" s="57"/>
      <c r="AO24" s="57">
        <v>4</v>
      </c>
      <c r="AP24" s="57"/>
      <c r="AQ24" s="49"/>
      <c r="AR24" s="50"/>
      <c r="AS24" s="49"/>
      <c r="AT24" s="50"/>
      <c r="AU24" s="49"/>
      <c r="AV24" s="50"/>
      <c r="AW24" s="49"/>
      <c r="AX24" s="50"/>
      <c r="AY24" s="57"/>
      <c r="AZ24" s="57"/>
    </row>
    <row r="25" spans="3:55" ht="13.5" customHeight="1" x14ac:dyDescent="0.2">
      <c r="C25" s="57">
        <v>4</v>
      </c>
      <c r="D25" s="57"/>
      <c r="E25" s="47">
        <v>3</v>
      </c>
      <c r="F25" s="48"/>
      <c r="G25" s="47">
        <v>3</v>
      </c>
      <c r="H25" s="48"/>
      <c r="I25" s="47">
        <v>3</v>
      </c>
      <c r="J25" s="48"/>
      <c r="K25" s="55"/>
      <c r="L25" s="55"/>
      <c r="M25" s="55"/>
      <c r="N25" s="55"/>
      <c r="O25" s="55"/>
      <c r="P25" s="55"/>
      <c r="Q25" s="55"/>
      <c r="R25" s="55"/>
      <c r="S25" s="49"/>
      <c r="T25" s="50"/>
      <c r="U25" s="57"/>
      <c r="V25" s="57"/>
      <c r="AI25" s="57"/>
      <c r="AJ25" s="57"/>
      <c r="AK25" s="57"/>
      <c r="AL25" s="57"/>
      <c r="AM25" s="57"/>
      <c r="AN25" s="57"/>
      <c r="AO25" s="57"/>
      <c r="AP25" s="57"/>
      <c r="AQ25" s="57">
        <v>4</v>
      </c>
      <c r="AR25" s="57"/>
      <c r="AS25" s="57">
        <v>4</v>
      </c>
      <c r="AT25" s="57"/>
      <c r="AU25" s="57">
        <v>4</v>
      </c>
      <c r="AV25" s="57"/>
      <c r="AW25" s="57">
        <v>4</v>
      </c>
      <c r="AX25" s="57"/>
      <c r="AY25" s="57">
        <v>4</v>
      </c>
      <c r="AZ25" s="57"/>
    </row>
    <row r="26" spans="3:55" ht="13.5" customHeight="1" x14ac:dyDescent="0.2">
      <c r="C26" s="57"/>
      <c r="D26" s="57"/>
      <c r="E26" s="49"/>
      <c r="F26" s="50"/>
      <c r="G26" s="49"/>
      <c r="H26" s="50"/>
      <c r="I26" s="49"/>
      <c r="J26" s="50"/>
      <c r="K26" s="47">
        <v>3</v>
      </c>
      <c r="L26" s="48"/>
      <c r="M26" s="47">
        <v>3</v>
      </c>
      <c r="N26" s="48"/>
      <c r="O26" s="47">
        <v>3</v>
      </c>
      <c r="P26" s="48"/>
      <c r="Q26" s="47">
        <v>3</v>
      </c>
      <c r="R26" s="48"/>
      <c r="S26" s="47">
        <v>3</v>
      </c>
      <c r="T26" s="48"/>
      <c r="U26" s="57">
        <v>4</v>
      </c>
      <c r="V26" s="57"/>
      <c r="AK26" s="57">
        <v>4</v>
      </c>
      <c r="AL26" s="57"/>
      <c r="AM26" s="57">
        <v>4</v>
      </c>
      <c r="AN26" s="57"/>
      <c r="AO26" s="57">
        <v>4</v>
      </c>
      <c r="AP26" s="57"/>
      <c r="AQ26" s="57"/>
      <c r="AR26" s="57"/>
      <c r="AS26" s="57"/>
      <c r="AT26" s="57"/>
      <c r="AU26" s="57"/>
      <c r="AV26" s="57"/>
      <c r="AW26" s="57"/>
      <c r="AX26" s="57"/>
      <c r="AY26" s="57"/>
      <c r="AZ26" s="57"/>
    </row>
    <row r="27" spans="3:55" ht="13.5" customHeight="1" x14ac:dyDescent="0.2">
      <c r="C27" s="57">
        <v>4</v>
      </c>
      <c r="D27" s="57"/>
      <c r="E27" s="57">
        <v>4</v>
      </c>
      <c r="F27" s="57"/>
      <c r="G27" s="57">
        <v>4</v>
      </c>
      <c r="H27" s="57"/>
      <c r="I27" s="57">
        <v>4</v>
      </c>
      <c r="J27" s="57"/>
      <c r="K27" s="49"/>
      <c r="L27" s="50"/>
      <c r="M27" s="49"/>
      <c r="N27" s="50"/>
      <c r="O27" s="49"/>
      <c r="P27" s="50"/>
      <c r="Q27" s="49"/>
      <c r="R27" s="50"/>
      <c r="S27" s="49"/>
      <c r="T27" s="50"/>
      <c r="U27" s="57"/>
      <c r="V27" s="57"/>
      <c r="AK27" s="57"/>
      <c r="AL27" s="57"/>
      <c r="AM27" s="57"/>
      <c r="AN27" s="57"/>
      <c r="AO27" s="57"/>
      <c r="AP27" s="57"/>
      <c r="AQ27" s="57">
        <v>4</v>
      </c>
      <c r="AR27" s="57"/>
      <c r="AS27" s="57">
        <v>4</v>
      </c>
      <c r="AT27" s="57"/>
      <c r="AU27" s="57">
        <v>4</v>
      </c>
      <c r="AV27" s="57"/>
    </row>
    <row r="28" spans="3:55" ht="13.5" customHeight="1" x14ac:dyDescent="0.2">
      <c r="C28" s="57"/>
      <c r="D28" s="57"/>
      <c r="E28" s="57"/>
      <c r="F28" s="57"/>
      <c r="G28" s="57"/>
      <c r="H28" s="57"/>
      <c r="I28" s="57"/>
      <c r="J28" s="57"/>
      <c r="K28" s="57">
        <v>4</v>
      </c>
      <c r="L28" s="57"/>
      <c r="M28" s="57">
        <v>4</v>
      </c>
      <c r="N28" s="57"/>
      <c r="O28" s="57">
        <v>4</v>
      </c>
      <c r="P28" s="57"/>
      <c r="Q28" s="57">
        <v>4</v>
      </c>
      <c r="R28" s="57"/>
      <c r="S28" s="57">
        <v>4</v>
      </c>
      <c r="T28" s="57"/>
      <c r="U28" s="57">
        <v>4</v>
      </c>
      <c r="V28" s="57"/>
      <c r="AQ28" s="57"/>
      <c r="AR28" s="57"/>
      <c r="AS28" s="57"/>
      <c r="AT28" s="57"/>
      <c r="AU28" s="57"/>
      <c r="AV28" s="57"/>
    </row>
    <row r="29" spans="3:55" ht="13.5" customHeight="1" x14ac:dyDescent="0.2">
      <c r="I29" s="57">
        <v>4</v>
      </c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</row>
    <row r="30" spans="3:55" ht="13.5" customHeight="1" x14ac:dyDescent="0.2">
      <c r="I30" s="57"/>
      <c r="J30" s="57"/>
      <c r="K30" s="57">
        <v>4</v>
      </c>
      <c r="L30" s="57"/>
    </row>
    <row r="31" spans="3:55" ht="13.5" customHeight="1" x14ac:dyDescent="0.2">
      <c r="K31" s="57"/>
      <c r="L31" s="57"/>
    </row>
  </sheetData>
  <mergeCells count="203">
    <mergeCell ref="AK26:AL27"/>
    <mergeCell ref="AN6:AO7"/>
    <mergeCell ref="AQ27:AR28"/>
    <mergeCell ref="AS27:AT28"/>
    <mergeCell ref="BB17:BC18"/>
    <mergeCell ref="BB15:BC16"/>
    <mergeCell ref="AG16:AH17"/>
    <mergeCell ref="AG18:AH19"/>
    <mergeCell ref="AJ8:AK9"/>
    <mergeCell ref="AY25:AZ26"/>
    <mergeCell ref="AU27:AV28"/>
    <mergeCell ref="AY23:AZ24"/>
    <mergeCell ref="AH14:AI15"/>
    <mergeCell ref="BA19:BB20"/>
    <mergeCell ref="AO26:AP27"/>
    <mergeCell ref="AT7:AU8"/>
    <mergeCell ref="AH12:AI13"/>
    <mergeCell ref="AM26:AN27"/>
    <mergeCell ref="BA21:BB22"/>
    <mergeCell ref="AR6:AS7"/>
    <mergeCell ref="AP6:AQ7"/>
    <mergeCell ref="AP8:AQ9"/>
    <mergeCell ref="AL10:AM11"/>
    <mergeCell ref="AL8:AM9"/>
    <mergeCell ref="AJ10:AK11"/>
    <mergeCell ref="AI24:AJ25"/>
    <mergeCell ref="AZ17:BA18"/>
    <mergeCell ref="AZ15:BA16"/>
    <mergeCell ref="AZ13:BA14"/>
    <mergeCell ref="AZ11:BA12"/>
    <mergeCell ref="AZ9:BA10"/>
    <mergeCell ref="AX9:AY10"/>
    <mergeCell ref="AM24:AN25"/>
    <mergeCell ref="AO24:AP25"/>
    <mergeCell ref="AQ25:AR26"/>
    <mergeCell ref="AS25:AT26"/>
    <mergeCell ref="AU25:AV26"/>
    <mergeCell ref="AW23:AX24"/>
    <mergeCell ref="AW25:AX26"/>
    <mergeCell ref="AJ14:AK15"/>
    <mergeCell ref="AI16:AJ17"/>
    <mergeCell ref="AI18:AJ19"/>
    <mergeCell ref="AI20:AJ21"/>
    <mergeCell ref="AI22:AJ23"/>
    <mergeCell ref="AK24:AL25"/>
    <mergeCell ref="AQ23:AR24"/>
    <mergeCell ref="AS23:AT24"/>
    <mergeCell ref="AU21:AV22"/>
    <mergeCell ref="AV7:AW8"/>
    <mergeCell ref="AV11:AW12"/>
    <mergeCell ref="AT11:AU12"/>
    <mergeCell ref="AR10:AS11"/>
    <mergeCell ref="AP10:AQ11"/>
    <mergeCell ref="AN10:AO11"/>
    <mergeCell ref="AX11:AY12"/>
    <mergeCell ref="AV9:AW10"/>
    <mergeCell ref="AT9:AU10"/>
    <mergeCell ref="AR8:AS9"/>
    <mergeCell ref="AN12:AO13"/>
    <mergeCell ref="AT13:AU14"/>
    <mergeCell ref="AR12:AS13"/>
    <mergeCell ref="AV13:AW14"/>
    <mergeCell ref="AN8:AO9"/>
    <mergeCell ref="AX7:AY8"/>
    <mergeCell ref="AR14:AS15"/>
    <mergeCell ref="AP14:AQ15"/>
    <mergeCell ref="AX13:AY14"/>
    <mergeCell ref="AW19:AX20"/>
    <mergeCell ref="AX17:AY18"/>
    <mergeCell ref="AX15:AY16"/>
    <mergeCell ref="AU23:AV24"/>
    <mergeCell ref="AW21:AX22"/>
    <mergeCell ref="AY21:AZ22"/>
    <mergeCell ref="AY19:AZ20"/>
    <mergeCell ref="AU19:AV20"/>
    <mergeCell ref="AV17:AW18"/>
    <mergeCell ref="AV15:AW16"/>
    <mergeCell ref="AT17:AU18"/>
    <mergeCell ref="AT15:AU16"/>
    <mergeCell ref="AS21:AT22"/>
    <mergeCell ref="AL14:AM15"/>
    <mergeCell ref="AK16:AL17"/>
    <mergeCell ref="AK18:AL19"/>
    <mergeCell ref="AK20:AL21"/>
    <mergeCell ref="AM22:AN23"/>
    <mergeCell ref="AO22:AP23"/>
    <mergeCell ref="AL12:AM13"/>
    <mergeCell ref="AK22:AL23"/>
    <mergeCell ref="AJ12:AK13"/>
    <mergeCell ref="AP12:AQ13"/>
    <mergeCell ref="AN14:AO15"/>
    <mergeCell ref="AM16:AN17"/>
    <mergeCell ref="AM18:AN19"/>
    <mergeCell ref="AO20:AP21"/>
    <mergeCell ref="AQ21:AR22"/>
    <mergeCell ref="AM20:AN21"/>
    <mergeCell ref="AQ16:AS18"/>
    <mergeCell ref="AO16:AP17"/>
    <mergeCell ref="AO18:AP19"/>
    <mergeCell ref="AQ19:AR20"/>
    <mergeCell ref="AS19:AT20"/>
    <mergeCell ref="K30:L31"/>
    <mergeCell ref="P8:Q9"/>
    <mergeCell ref="U28:V29"/>
    <mergeCell ref="D9:E10"/>
    <mergeCell ref="S28:T29"/>
    <mergeCell ref="K17:O21"/>
    <mergeCell ref="C25:D26"/>
    <mergeCell ref="E27:F28"/>
    <mergeCell ref="C27:D28"/>
    <mergeCell ref="I29:J30"/>
    <mergeCell ref="F9:G10"/>
    <mergeCell ref="D11:E12"/>
    <mergeCell ref="M28:N29"/>
    <mergeCell ref="O28:P29"/>
    <mergeCell ref="Q28:R29"/>
    <mergeCell ref="S26:T27"/>
    <mergeCell ref="U24:V25"/>
    <mergeCell ref="U26:V27"/>
    <mergeCell ref="E25:F26"/>
    <mergeCell ref="G27:H28"/>
    <mergeCell ref="I27:J28"/>
    <mergeCell ref="K28:L29"/>
    <mergeCell ref="C19:D20"/>
    <mergeCell ref="T18:U19"/>
    <mergeCell ref="W22:X23"/>
    <mergeCell ref="B15:C16"/>
    <mergeCell ref="V10:W11"/>
    <mergeCell ref="P10:Q11"/>
    <mergeCell ref="R10:S11"/>
    <mergeCell ref="N9:O10"/>
    <mergeCell ref="L9:M10"/>
    <mergeCell ref="J9:K10"/>
    <mergeCell ref="H9:I10"/>
    <mergeCell ref="V20:W21"/>
    <mergeCell ref="V18:W19"/>
    <mergeCell ref="V16:W17"/>
    <mergeCell ref="V14:W15"/>
    <mergeCell ref="T12:U13"/>
    <mergeCell ref="T10:U11"/>
    <mergeCell ref="V12:W13"/>
    <mergeCell ref="U22:V23"/>
    <mergeCell ref="C21:D22"/>
    <mergeCell ref="C23:D24"/>
    <mergeCell ref="H11:I12"/>
    <mergeCell ref="F11:G12"/>
    <mergeCell ref="D13:E14"/>
    <mergeCell ref="D15:E16"/>
    <mergeCell ref="C17:D18"/>
    <mergeCell ref="T16:U17"/>
    <mergeCell ref="R14:S15"/>
    <mergeCell ref="T14:U15"/>
    <mergeCell ref="R12:S13"/>
    <mergeCell ref="O26:P27"/>
    <mergeCell ref="Q24:R25"/>
    <mergeCell ref="Q26:R27"/>
    <mergeCell ref="S22:T23"/>
    <mergeCell ref="S24:T25"/>
    <mergeCell ref="T20:U21"/>
    <mergeCell ref="R18:S19"/>
    <mergeCell ref="R16:S17"/>
    <mergeCell ref="P14:Q15"/>
    <mergeCell ref="P12:Q13"/>
    <mergeCell ref="N11:O12"/>
    <mergeCell ref="E23:F24"/>
    <mergeCell ref="G23:H24"/>
    <mergeCell ref="I25:J26"/>
    <mergeCell ref="G25:H26"/>
    <mergeCell ref="K26:L27"/>
    <mergeCell ref="M26:N27"/>
    <mergeCell ref="H13:I14"/>
    <mergeCell ref="F13:G14"/>
    <mergeCell ref="F15:G16"/>
    <mergeCell ref="E17:F18"/>
    <mergeCell ref="E19:F20"/>
    <mergeCell ref="E21:F22"/>
    <mergeCell ref="N13:O14"/>
    <mergeCell ref="L13:M14"/>
    <mergeCell ref="J13:K14"/>
    <mergeCell ref="L11:M12"/>
    <mergeCell ref="J11:K12"/>
    <mergeCell ref="I23:J24"/>
    <mergeCell ref="K24:L25"/>
    <mergeCell ref="M24:N25"/>
    <mergeCell ref="O24:P25"/>
    <mergeCell ref="Q22:R23"/>
    <mergeCell ref="R20:S21"/>
    <mergeCell ref="L15:M16"/>
    <mergeCell ref="J15:K16"/>
    <mergeCell ref="H15:I16"/>
    <mergeCell ref="G17:H18"/>
    <mergeCell ref="G19:H20"/>
    <mergeCell ref="G21:H22"/>
    <mergeCell ref="I17:J18"/>
    <mergeCell ref="I19:J20"/>
    <mergeCell ref="I21:J22"/>
    <mergeCell ref="K22:L23"/>
    <mergeCell ref="M22:N23"/>
    <mergeCell ref="O22:P23"/>
    <mergeCell ref="P20:Q21"/>
    <mergeCell ref="P18:Q19"/>
    <mergeCell ref="P16:Q17"/>
    <mergeCell ref="N15:O1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节奏总纲</vt:lpstr>
      <vt:lpstr>其他调用</vt:lpstr>
      <vt:lpstr>设计</vt:lpstr>
      <vt:lpstr>标准城池设计</vt:lpstr>
      <vt:lpstr>奖励</vt:lpstr>
      <vt:lpstr>军团战略</vt:lpstr>
      <vt:lpstr>攻城基础信息</vt:lpstr>
      <vt:lpstr>兵营医馆</vt:lpstr>
      <vt:lpstr>疲劳值&amp;地图信息</vt:lpstr>
      <vt:lpstr>成就</vt:lpstr>
      <vt:lpstr>道具投放节奏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2015-06-05T18:17:20Z</dcterms:created>
  <dcterms:modified xsi:type="dcterms:W3CDTF">2023-03-24T04:09:15Z</dcterms:modified>
</cp:coreProperties>
</file>